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hil\Workspace\Projects\halley\.claude\worktrees\road-to-1.0\docs\spec\in-force-group\"/>
    </mc:Choice>
  </mc:AlternateContent>
  <xr:revisionPtr revIDLastSave="0" documentId="13_ncr:1_{C09499B5-CD05-4691-970C-D20139D3C3A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inputs" sheetId="1" r:id="rId1"/>
    <sheet name="REC-21" sheetId="2" r:id="rId2"/>
    <sheet name="OLD-21" sheetId="3" r:id="rId3"/>
    <sheet name="NEW-21" sheetId="4" r:id="rId4"/>
    <sheet name="CUR-21" sheetId="5" r:id="rId5"/>
    <sheet name="REC-22" sheetId="6" r:id="rId6"/>
    <sheet name="OLD-22" sheetId="7" r:id="rId7"/>
    <sheet name="NEW-22" sheetId="8" r:id="rId8"/>
    <sheet name="CUR-22" sheetId="9" r:id="rId9"/>
    <sheet name="group" sheetId="10" r:id="rId10"/>
    <sheet name="checks" sheetId="11" r:id="rId11"/>
  </sheets>
  <definedNames>
    <definedName name="all_ok">checks!$B$22</definedName>
    <definedName name="cif">inputs!$AH$4:$FC$104</definedName>
    <definedName name="cif_age">inputs!$AF$4:$AF$104</definedName>
    <definedName name="cif_year">inputs!$AH$1:$FC$1</definedName>
    <definedName name="cpi_rec_u">inputs!$X$2:$X$527</definedName>
    <definedName name="cpi_u">inputs!$AA$2:$AA$517</definedName>
    <definedName name="curve_t">inputs!$L$2:$L$503</definedName>
    <definedName name="d_L">inputs!$U$2:$U$503</definedName>
    <definedName name="I_act">inputs!$AB$2:$AB$517</definedName>
    <definedName name="I_cur">inputs!$AD$2:$AD$517</definedName>
    <definedName name="I_L">inputs!$AC$2:$AC$517</definedName>
    <definedName name="I_rec">inputs!$Y$2:$Y$527</definedName>
    <definedName name="j_L">inputs!$V$2:$V$503</definedName>
    <definedName name="mort_age">inputs!$F$2:$F$102</definedName>
    <definedName name="mort_v1_F">inputs!$H$2:$H$102</definedName>
    <definedName name="mort_v1_M">inputs!$G$2:$G$102</definedName>
    <definedName name="mort_v2_F">inputs!$J$2:$J$102</definedName>
    <definedName name="mort_v2_M">inputs!$I$2:$I$102</definedName>
    <definedName name="P_cur">inputs!$S$2:$S$503</definedName>
    <definedName name="P_L">inputs!$T$2:$T$503</definedName>
    <definedName name="P_rec">inputs!$P$2:$P$503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91" i="10" l="1"/>
  <c r="AJ14" i="10"/>
  <c r="AJ3" i="10"/>
  <c r="X491" i="9"/>
  <c r="W491" i="9"/>
  <c r="U491" i="9"/>
  <c r="AL17" i="9"/>
  <c r="AL13" i="9"/>
  <c r="AL7" i="9"/>
  <c r="AL6" i="9"/>
  <c r="AL5" i="9"/>
  <c r="AL4" i="9"/>
  <c r="AL3" i="9"/>
  <c r="J2" i="9"/>
  <c r="G2" i="9"/>
  <c r="X491" i="8"/>
  <c r="W491" i="8"/>
  <c r="U491" i="8"/>
  <c r="AL17" i="8"/>
  <c r="AL13" i="8"/>
  <c r="AL7" i="8"/>
  <c r="AL6" i="8"/>
  <c r="AL5" i="8"/>
  <c r="AL4" i="8"/>
  <c r="AL3" i="8"/>
  <c r="J2" i="8"/>
  <c r="G2" i="8"/>
  <c r="X491" i="7"/>
  <c r="W491" i="7"/>
  <c r="U491" i="7"/>
  <c r="AL13" i="7"/>
  <c r="AL7" i="7"/>
  <c r="AL5" i="7"/>
  <c r="AL4" i="7"/>
  <c r="AL3" i="7"/>
  <c r="J2" i="7"/>
  <c r="X503" i="6"/>
  <c r="W503" i="6"/>
  <c r="U503" i="6"/>
  <c r="AL17" i="6"/>
  <c r="AL13" i="6"/>
  <c r="AL7" i="6"/>
  <c r="AL6" i="6"/>
  <c r="AL5" i="6"/>
  <c r="AL4" i="6"/>
  <c r="AL3" i="6"/>
  <c r="J2" i="6"/>
  <c r="G2" i="6"/>
  <c r="X491" i="5"/>
  <c r="W491" i="5"/>
  <c r="U491" i="5"/>
  <c r="AL17" i="5"/>
  <c r="AL13" i="5"/>
  <c r="AL7" i="5"/>
  <c r="AL6" i="5"/>
  <c r="AL5" i="5"/>
  <c r="AL4" i="5"/>
  <c r="I4" i="5"/>
  <c r="AL3" i="5"/>
  <c r="I3" i="5"/>
  <c r="J2" i="5"/>
  <c r="J3" i="5" s="1"/>
  <c r="G2" i="5"/>
  <c r="X491" i="4"/>
  <c r="W491" i="4"/>
  <c r="U491" i="4"/>
  <c r="AL17" i="4"/>
  <c r="AL13" i="4"/>
  <c r="AL7" i="4"/>
  <c r="AL6" i="4"/>
  <c r="AL5" i="4"/>
  <c r="AL4" i="4"/>
  <c r="I4" i="4"/>
  <c r="AL3" i="4"/>
  <c r="I3" i="4"/>
  <c r="J2" i="4"/>
  <c r="J3" i="4" s="1"/>
  <c r="G2" i="4"/>
  <c r="X491" i="3"/>
  <c r="W491" i="3"/>
  <c r="U491" i="3"/>
  <c r="AL13" i="3"/>
  <c r="AL7" i="3"/>
  <c r="AL5" i="3"/>
  <c r="AL4" i="3"/>
  <c r="I4" i="3"/>
  <c r="AL3" i="3"/>
  <c r="I3" i="3"/>
  <c r="J2" i="3"/>
  <c r="J3" i="3" s="1"/>
  <c r="X503" i="2"/>
  <c r="W503" i="2"/>
  <c r="U503" i="2"/>
  <c r="AL17" i="2"/>
  <c r="AL13" i="2"/>
  <c r="AL7" i="2"/>
  <c r="AL6" i="2"/>
  <c r="AL5" i="2"/>
  <c r="AL4" i="2"/>
  <c r="I4" i="2"/>
  <c r="AL3" i="2"/>
  <c r="I3" i="2"/>
  <c r="J2" i="2"/>
  <c r="J3" i="2" s="1"/>
  <c r="G2" i="2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M503" i="1"/>
  <c r="N503" i="1" s="1"/>
  <c r="O503" i="1" s="1"/>
  <c r="P503" i="1" s="1"/>
  <c r="Y502" i="1"/>
  <c r="M502" i="1"/>
  <c r="N502" i="1" s="1"/>
  <c r="O502" i="1" s="1"/>
  <c r="P502" i="1" s="1"/>
  <c r="Y501" i="1"/>
  <c r="M501" i="1"/>
  <c r="N501" i="1" s="1"/>
  <c r="O501" i="1" s="1"/>
  <c r="P501" i="1" s="1"/>
  <c r="Y500" i="1"/>
  <c r="M500" i="1"/>
  <c r="N500" i="1" s="1"/>
  <c r="O500" i="1" s="1"/>
  <c r="P500" i="1" s="1"/>
  <c r="Y499" i="1"/>
  <c r="M499" i="1"/>
  <c r="N499" i="1" s="1"/>
  <c r="O499" i="1" s="1"/>
  <c r="P499" i="1" s="1"/>
  <c r="Y498" i="1"/>
  <c r="M498" i="1"/>
  <c r="N498" i="1" s="1"/>
  <c r="O498" i="1" s="1"/>
  <c r="P498" i="1" s="1"/>
  <c r="Y497" i="1"/>
  <c r="M497" i="1"/>
  <c r="N497" i="1" s="1"/>
  <c r="O497" i="1" s="1"/>
  <c r="P497" i="1" s="1"/>
  <c r="Y496" i="1"/>
  <c r="M496" i="1"/>
  <c r="N496" i="1" s="1"/>
  <c r="O496" i="1" s="1"/>
  <c r="P496" i="1" s="1"/>
  <c r="Y495" i="1"/>
  <c r="M495" i="1"/>
  <c r="N495" i="1" s="1"/>
  <c r="O495" i="1" s="1"/>
  <c r="P495" i="1" s="1"/>
  <c r="Y494" i="1"/>
  <c r="M494" i="1"/>
  <c r="N494" i="1" s="1"/>
  <c r="O494" i="1" s="1"/>
  <c r="P494" i="1" s="1"/>
  <c r="Y493" i="1"/>
  <c r="M493" i="1"/>
  <c r="N493" i="1" s="1"/>
  <c r="O493" i="1" s="1"/>
  <c r="P493" i="1" s="1"/>
  <c r="Y492" i="1"/>
  <c r="M492" i="1"/>
  <c r="N492" i="1" s="1"/>
  <c r="O492" i="1" s="1"/>
  <c r="P492" i="1" s="1"/>
  <c r="Y491" i="1"/>
  <c r="M491" i="1"/>
  <c r="Y490" i="1"/>
  <c r="M490" i="1"/>
  <c r="Y489" i="1"/>
  <c r="M489" i="1"/>
  <c r="Y488" i="1"/>
  <c r="M488" i="1"/>
  <c r="Y487" i="1"/>
  <c r="M487" i="1"/>
  <c r="Y486" i="1"/>
  <c r="M486" i="1"/>
  <c r="Y485" i="1"/>
  <c r="M485" i="1"/>
  <c r="Y484" i="1"/>
  <c r="M484" i="1"/>
  <c r="Y483" i="1"/>
  <c r="M483" i="1"/>
  <c r="Y482" i="1"/>
  <c r="M482" i="1"/>
  <c r="Y481" i="1"/>
  <c r="M481" i="1"/>
  <c r="Y480" i="1"/>
  <c r="M480" i="1"/>
  <c r="Y479" i="1"/>
  <c r="M479" i="1"/>
  <c r="Y478" i="1"/>
  <c r="M478" i="1"/>
  <c r="Y477" i="1"/>
  <c r="M477" i="1"/>
  <c r="Y476" i="1"/>
  <c r="M476" i="1"/>
  <c r="Y475" i="1"/>
  <c r="M475" i="1"/>
  <c r="Y474" i="1"/>
  <c r="M474" i="1"/>
  <c r="Y473" i="1"/>
  <c r="M473" i="1"/>
  <c r="Y472" i="1"/>
  <c r="M472" i="1"/>
  <c r="Y471" i="1"/>
  <c r="M471" i="1"/>
  <c r="Y470" i="1"/>
  <c r="M470" i="1"/>
  <c r="Y469" i="1"/>
  <c r="M469" i="1"/>
  <c r="Y468" i="1"/>
  <c r="M468" i="1"/>
  <c r="Y467" i="1"/>
  <c r="M467" i="1"/>
  <c r="Y466" i="1"/>
  <c r="M466" i="1"/>
  <c r="Y465" i="1"/>
  <c r="M465" i="1"/>
  <c r="Y464" i="1"/>
  <c r="M464" i="1"/>
  <c r="Y463" i="1"/>
  <c r="M463" i="1"/>
  <c r="Y462" i="1"/>
  <c r="M462" i="1"/>
  <c r="Y461" i="1"/>
  <c r="M461" i="1"/>
  <c r="Y460" i="1"/>
  <c r="M460" i="1"/>
  <c r="Y459" i="1"/>
  <c r="M459" i="1"/>
  <c r="Y458" i="1"/>
  <c r="M458" i="1"/>
  <c r="Y457" i="1"/>
  <c r="M457" i="1"/>
  <c r="Y456" i="1"/>
  <c r="M456" i="1"/>
  <c r="Y455" i="1"/>
  <c r="M455" i="1"/>
  <c r="Y454" i="1"/>
  <c r="M454" i="1"/>
  <c r="Y453" i="1"/>
  <c r="M453" i="1"/>
  <c r="Y452" i="1"/>
  <c r="M452" i="1"/>
  <c r="Y451" i="1"/>
  <c r="M451" i="1"/>
  <c r="Y450" i="1"/>
  <c r="M450" i="1"/>
  <c r="Y449" i="1"/>
  <c r="M449" i="1"/>
  <c r="Y448" i="1"/>
  <c r="M448" i="1"/>
  <c r="Y447" i="1"/>
  <c r="M447" i="1"/>
  <c r="Y446" i="1"/>
  <c r="M446" i="1"/>
  <c r="Y445" i="1"/>
  <c r="M445" i="1"/>
  <c r="Y444" i="1"/>
  <c r="M444" i="1"/>
  <c r="Y443" i="1"/>
  <c r="M443" i="1"/>
  <c r="Y442" i="1"/>
  <c r="M442" i="1"/>
  <c r="Y441" i="1"/>
  <c r="M441" i="1"/>
  <c r="Y440" i="1"/>
  <c r="M440" i="1"/>
  <c r="Y439" i="1"/>
  <c r="M439" i="1"/>
  <c r="Y438" i="1"/>
  <c r="M438" i="1"/>
  <c r="Y437" i="1"/>
  <c r="M437" i="1"/>
  <c r="Y436" i="1"/>
  <c r="M436" i="1"/>
  <c r="Y435" i="1"/>
  <c r="M435" i="1"/>
  <c r="Y434" i="1"/>
  <c r="M434" i="1"/>
  <c r="Y433" i="1"/>
  <c r="M433" i="1"/>
  <c r="Y432" i="1"/>
  <c r="M432" i="1"/>
  <c r="Y431" i="1"/>
  <c r="M431" i="1"/>
  <c r="Y430" i="1"/>
  <c r="M430" i="1"/>
  <c r="Y429" i="1"/>
  <c r="M429" i="1"/>
  <c r="Y428" i="1"/>
  <c r="M428" i="1"/>
  <c r="Y427" i="1"/>
  <c r="M427" i="1"/>
  <c r="Y426" i="1"/>
  <c r="M426" i="1"/>
  <c r="Y425" i="1"/>
  <c r="M425" i="1"/>
  <c r="Y424" i="1"/>
  <c r="M424" i="1"/>
  <c r="Y423" i="1"/>
  <c r="M423" i="1"/>
  <c r="Y422" i="1"/>
  <c r="M422" i="1"/>
  <c r="Y421" i="1"/>
  <c r="M421" i="1"/>
  <c r="Y420" i="1"/>
  <c r="M420" i="1"/>
  <c r="Y419" i="1"/>
  <c r="M419" i="1"/>
  <c r="Y418" i="1"/>
  <c r="M418" i="1"/>
  <c r="Y417" i="1"/>
  <c r="M417" i="1"/>
  <c r="Y416" i="1"/>
  <c r="M416" i="1"/>
  <c r="Y415" i="1"/>
  <c r="M415" i="1"/>
  <c r="Y414" i="1"/>
  <c r="M414" i="1"/>
  <c r="Y413" i="1"/>
  <c r="M413" i="1"/>
  <c r="Y412" i="1"/>
  <c r="M412" i="1"/>
  <c r="Y411" i="1"/>
  <c r="M411" i="1"/>
  <c r="Y410" i="1"/>
  <c r="M410" i="1"/>
  <c r="Y409" i="1"/>
  <c r="M409" i="1"/>
  <c r="Y408" i="1"/>
  <c r="M408" i="1"/>
  <c r="Y407" i="1"/>
  <c r="M407" i="1"/>
  <c r="Y406" i="1"/>
  <c r="M406" i="1"/>
  <c r="Y405" i="1"/>
  <c r="M405" i="1"/>
  <c r="Y404" i="1"/>
  <c r="M404" i="1"/>
  <c r="Y403" i="1"/>
  <c r="M403" i="1"/>
  <c r="Y402" i="1"/>
  <c r="M402" i="1"/>
  <c r="Y401" i="1"/>
  <c r="M401" i="1"/>
  <c r="Y400" i="1"/>
  <c r="M400" i="1"/>
  <c r="Y399" i="1"/>
  <c r="M399" i="1"/>
  <c r="Y398" i="1"/>
  <c r="M398" i="1"/>
  <c r="Y397" i="1"/>
  <c r="M397" i="1"/>
  <c r="Y396" i="1"/>
  <c r="M396" i="1"/>
  <c r="Y395" i="1"/>
  <c r="M395" i="1"/>
  <c r="Y394" i="1"/>
  <c r="M394" i="1"/>
  <c r="Y393" i="1"/>
  <c r="M393" i="1"/>
  <c r="Y392" i="1"/>
  <c r="M392" i="1"/>
  <c r="Y391" i="1"/>
  <c r="M391" i="1"/>
  <c r="Y390" i="1"/>
  <c r="M390" i="1"/>
  <c r="Y389" i="1"/>
  <c r="M389" i="1"/>
  <c r="Y388" i="1"/>
  <c r="M388" i="1"/>
  <c r="Y387" i="1"/>
  <c r="M387" i="1"/>
  <c r="Y386" i="1"/>
  <c r="M386" i="1"/>
  <c r="Y385" i="1"/>
  <c r="M385" i="1"/>
  <c r="Y384" i="1"/>
  <c r="M384" i="1"/>
  <c r="Y383" i="1"/>
  <c r="M383" i="1"/>
  <c r="Y382" i="1"/>
  <c r="M382" i="1"/>
  <c r="Y381" i="1"/>
  <c r="M381" i="1"/>
  <c r="Y380" i="1"/>
  <c r="M380" i="1"/>
  <c r="Y379" i="1"/>
  <c r="M379" i="1"/>
  <c r="Y378" i="1"/>
  <c r="M378" i="1"/>
  <c r="Y377" i="1"/>
  <c r="M377" i="1"/>
  <c r="Y376" i="1"/>
  <c r="M376" i="1"/>
  <c r="Y375" i="1"/>
  <c r="M375" i="1"/>
  <c r="Y374" i="1"/>
  <c r="M374" i="1"/>
  <c r="Y373" i="1"/>
  <c r="M373" i="1"/>
  <c r="Y372" i="1"/>
  <c r="M372" i="1"/>
  <c r="Y371" i="1"/>
  <c r="M371" i="1"/>
  <c r="Y370" i="1"/>
  <c r="M370" i="1"/>
  <c r="Y369" i="1"/>
  <c r="M369" i="1"/>
  <c r="Y368" i="1"/>
  <c r="M368" i="1"/>
  <c r="Y367" i="1"/>
  <c r="M367" i="1"/>
  <c r="Y366" i="1"/>
  <c r="M366" i="1"/>
  <c r="Y365" i="1"/>
  <c r="M365" i="1"/>
  <c r="Y364" i="1"/>
  <c r="M364" i="1"/>
  <c r="Y363" i="1"/>
  <c r="M363" i="1"/>
  <c r="Y362" i="1"/>
  <c r="M362" i="1"/>
  <c r="Y361" i="1"/>
  <c r="M361" i="1"/>
  <c r="Y360" i="1"/>
  <c r="M360" i="1"/>
  <c r="Y359" i="1"/>
  <c r="M359" i="1"/>
  <c r="Y358" i="1"/>
  <c r="M358" i="1"/>
  <c r="Y357" i="1"/>
  <c r="M357" i="1"/>
  <c r="Y356" i="1"/>
  <c r="M356" i="1"/>
  <c r="Y355" i="1"/>
  <c r="M355" i="1"/>
  <c r="Y354" i="1"/>
  <c r="M354" i="1"/>
  <c r="Y353" i="1"/>
  <c r="M353" i="1"/>
  <c r="Y352" i="1"/>
  <c r="M352" i="1"/>
  <c r="Y351" i="1"/>
  <c r="M351" i="1"/>
  <c r="Y350" i="1"/>
  <c r="M350" i="1"/>
  <c r="Y349" i="1"/>
  <c r="M349" i="1"/>
  <c r="Y348" i="1"/>
  <c r="M348" i="1"/>
  <c r="Y347" i="1"/>
  <c r="M347" i="1"/>
  <c r="Y346" i="1"/>
  <c r="M346" i="1"/>
  <c r="Y345" i="1"/>
  <c r="M345" i="1"/>
  <c r="Y344" i="1"/>
  <c r="M344" i="1"/>
  <c r="Y343" i="1"/>
  <c r="M343" i="1"/>
  <c r="Y342" i="1"/>
  <c r="M342" i="1"/>
  <c r="Y341" i="1"/>
  <c r="M341" i="1"/>
  <c r="Y340" i="1"/>
  <c r="M340" i="1"/>
  <c r="Y339" i="1"/>
  <c r="M339" i="1"/>
  <c r="Y338" i="1"/>
  <c r="M338" i="1"/>
  <c r="Y337" i="1"/>
  <c r="M337" i="1"/>
  <c r="Y336" i="1"/>
  <c r="M336" i="1"/>
  <c r="Y335" i="1"/>
  <c r="M335" i="1"/>
  <c r="Y334" i="1"/>
  <c r="M334" i="1"/>
  <c r="Y333" i="1"/>
  <c r="M333" i="1"/>
  <c r="Y332" i="1"/>
  <c r="M332" i="1"/>
  <c r="Y331" i="1"/>
  <c r="M331" i="1"/>
  <c r="Y330" i="1"/>
  <c r="M330" i="1"/>
  <c r="Y329" i="1"/>
  <c r="M329" i="1"/>
  <c r="Y328" i="1"/>
  <c r="M328" i="1"/>
  <c r="Y327" i="1"/>
  <c r="M327" i="1"/>
  <c r="Y326" i="1"/>
  <c r="M326" i="1"/>
  <c r="Y325" i="1"/>
  <c r="M325" i="1"/>
  <c r="Y324" i="1"/>
  <c r="M324" i="1"/>
  <c r="Y323" i="1"/>
  <c r="M323" i="1"/>
  <c r="Y322" i="1"/>
  <c r="M322" i="1"/>
  <c r="Y321" i="1"/>
  <c r="M321" i="1"/>
  <c r="Y320" i="1"/>
  <c r="M320" i="1"/>
  <c r="Y319" i="1"/>
  <c r="M319" i="1"/>
  <c r="Y318" i="1"/>
  <c r="M318" i="1"/>
  <c r="Y317" i="1"/>
  <c r="M317" i="1"/>
  <c r="Y316" i="1"/>
  <c r="M316" i="1"/>
  <c r="Y315" i="1"/>
  <c r="M315" i="1"/>
  <c r="Y314" i="1"/>
  <c r="M314" i="1"/>
  <c r="Y313" i="1"/>
  <c r="M313" i="1"/>
  <c r="Y312" i="1"/>
  <c r="M312" i="1"/>
  <c r="Y311" i="1"/>
  <c r="M311" i="1"/>
  <c r="Y310" i="1"/>
  <c r="M310" i="1"/>
  <c r="Y309" i="1"/>
  <c r="M309" i="1"/>
  <c r="Y308" i="1"/>
  <c r="M308" i="1"/>
  <c r="Y307" i="1"/>
  <c r="M307" i="1"/>
  <c r="Y306" i="1"/>
  <c r="M306" i="1"/>
  <c r="Y305" i="1"/>
  <c r="M305" i="1"/>
  <c r="Y304" i="1"/>
  <c r="M304" i="1"/>
  <c r="Y303" i="1"/>
  <c r="M303" i="1"/>
  <c r="Y302" i="1"/>
  <c r="M302" i="1"/>
  <c r="Y301" i="1"/>
  <c r="M301" i="1"/>
  <c r="Y300" i="1"/>
  <c r="M300" i="1"/>
  <c r="Y299" i="1"/>
  <c r="M299" i="1"/>
  <c r="Y298" i="1"/>
  <c r="M298" i="1"/>
  <c r="Y297" i="1"/>
  <c r="M297" i="1"/>
  <c r="Y296" i="1"/>
  <c r="M296" i="1"/>
  <c r="Y295" i="1"/>
  <c r="M295" i="1"/>
  <c r="Y294" i="1"/>
  <c r="M294" i="1"/>
  <c r="Y293" i="1"/>
  <c r="M293" i="1"/>
  <c r="Y292" i="1"/>
  <c r="M292" i="1"/>
  <c r="Y291" i="1"/>
  <c r="M291" i="1"/>
  <c r="Y290" i="1"/>
  <c r="M290" i="1"/>
  <c r="Y289" i="1"/>
  <c r="M289" i="1"/>
  <c r="Y288" i="1"/>
  <c r="M288" i="1"/>
  <c r="Y287" i="1"/>
  <c r="M287" i="1"/>
  <c r="Y286" i="1"/>
  <c r="M286" i="1"/>
  <c r="Y285" i="1"/>
  <c r="M285" i="1"/>
  <c r="Y284" i="1"/>
  <c r="M284" i="1"/>
  <c r="Y283" i="1"/>
  <c r="M283" i="1"/>
  <c r="Y282" i="1"/>
  <c r="M282" i="1"/>
  <c r="Y281" i="1"/>
  <c r="M281" i="1"/>
  <c r="Y280" i="1"/>
  <c r="M280" i="1"/>
  <c r="Y279" i="1"/>
  <c r="M279" i="1"/>
  <c r="Y278" i="1"/>
  <c r="M278" i="1"/>
  <c r="Y277" i="1"/>
  <c r="M277" i="1"/>
  <c r="Y276" i="1"/>
  <c r="M276" i="1"/>
  <c r="Y275" i="1"/>
  <c r="M275" i="1"/>
  <c r="Y274" i="1"/>
  <c r="M274" i="1"/>
  <c r="Y273" i="1"/>
  <c r="M273" i="1"/>
  <c r="Y272" i="1"/>
  <c r="M272" i="1"/>
  <c r="Y271" i="1"/>
  <c r="M271" i="1"/>
  <c r="Y270" i="1"/>
  <c r="M270" i="1"/>
  <c r="Y269" i="1"/>
  <c r="M269" i="1"/>
  <c r="Y268" i="1"/>
  <c r="M268" i="1"/>
  <c r="Y267" i="1"/>
  <c r="M267" i="1"/>
  <c r="Y266" i="1"/>
  <c r="M266" i="1"/>
  <c r="Y265" i="1"/>
  <c r="M265" i="1"/>
  <c r="Y264" i="1"/>
  <c r="M264" i="1"/>
  <c r="Y263" i="1"/>
  <c r="M263" i="1"/>
  <c r="Y262" i="1"/>
  <c r="M262" i="1"/>
  <c r="Y261" i="1"/>
  <c r="M261" i="1"/>
  <c r="Y260" i="1"/>
  <c r="M260" i="1"/>
  <c r="Y259" i="1"/>
  <c r="M259" i="1"/>
  <c r="Y258" i="1"/>
  <c r="M258" i="1"/>
  <c r="Y257" i="1"/>
  <c r="M257" i="1"/>
  <c r="Y256" i="1"/>
  <c r="M256" i="1"/>
  <c r="Y255" i="1"/>
  <c r="M255" i="1"/>
  <c r="Y254" i="1"/>
  <c r="M254" i="1"/>
  <c r="Y253" i="1"/>
  <c r="M253" i="1"/>
  <c r="Y252" i="1"/>
  <c r="M252" i="1"/>
  <c r="Y251" i="1"/>
  <c r="M251" i="1"/>
  <c r="Y250" i="1"/>
  <c r="M250" i="1"/>
  <c r="Y249" i="1"/>
  <c r="M249" i="1"/>
  <c r="Y248" i="1"/>
  <c r="M248" i="1"/>
  <c r="Y247" i="1"/>
  <c r="M247" i="1"/>
  <c r="Y246" i="1"/>
  <c r="M246" i="1"/>
  <c r="Y245" i="1"/>
  <c r="M245" i="1"/>
  <c r="Y244" i="1"/>
  <c r="M244" i="1"/>
  <c r="Y243" i="1"/>
  <c r="M243" i="1"/>
  <c r="Y242" i="1"/>
  <c r="M242" i="1"/>
  <c r="Y241" i="1"/>
  <c r="M241" i="1"/>
  <c r="Y240" i="1"/>
  <c r="M240" i="1"/>
  <c r="Y239" i="1"/>
  <c r="M239" i="1"/>
  <c r="Y238" i="1"/>
  <c r="M238" i="1"/>
  <c r="Y237" i="1"/>
  <c r="M237" i="1"/>
  <c r="Y236" i="1"/>
  <c r="M236" i="1"/>
  <c r="Y235" i="1"/>
  <c r="M235" i="1"/>
  <c r="Y234" i="1"/>
  <c r="M234" i="1"/>
  <c r="Y233" i="1"/>
  <c r="M233" i="1"/>
  <c r="Y232" i="1"/>
  <c r="M232" i="1"/>
  <c r="Y231" i="1"/>
  <c r="M231" i="1"/>
  <c r="Y230" i="1"/>
  <c r="M230" i="1"/>
  <c r="Y229" i="1"/>
  <c r="M229" i="1"/>
  <c r="Y228" i="1"/>
  <c r="M228" i="1"/>
  <c r="Y227" i="1"/>
  <c r="M227" i="1"/>
  <c r="Y226" i="1"/>
  <c r="M226" i="1"/>
  <c r="Y225" i="1"/>
  <c r="M225" i="1"/>
  <c r="Y224" i="1"/>
  <c r="M224" i="1"/>
  <c r="Y223" i="1"/>
  <c r="M223" i="1"/>
  <c r="Y222" i="1"/>
  <c r="M222" i="1"/>
  <c r="Y221" i="1"/>
  <c r="M221" i="1"/>
  <c r="Y220" i="1"/>
  <c r="M220" i="1"/>
  <c r="Y219" i="1"/>
  <c r="M219" i="1"/>
  <c r="Y218" i="1"/>
  <c r="M218" i="1"/>
  <c r="Y217" i="1"/>
  <c r="M217" i="1"/>
  <c r="Y216" i="1"/>
  <c r="M216" i="1"/>
  <c r="Y215" i="1"/>
  <c r="M215" i="1"/>
  <c r="Y214" i="1"/>
  <c r="M214" i="1"/>
  <c r="Y213" i="1"/>
  <c r="M213" i="1"/>
  <c r="Y212" i="1"/>
  <c r="M212" i="1"/>
  <c r="Y211" i="1"/>
  <c r="M211" i="1"/>
  <c r="Y210" i="1"/>
  <c r="M210" i="1"/>
  <c r="Y209" i="1"/>
  <c r="M209" i="1"/>
  <c r="Y208" i="1"/>
  <c r="M208" i="1"/>
  <c r="Y207" i="1"/>
  <c r="M207" i="1"/>
  <c r="Y206" i="1"/>
  <c r="M206" i="1"/>
  <c r="Y205" i="1"/>
  <c r="M205" i="1"/>
  <c r="Y204" i="1"/>
  <c r="M204" i="1"/>
  <c r="Y203" i="1"/>
  <c r="M203" i="1"/>
  <c r="Y202" i="1"/>
  <c r="M202" i="1"/>
  <c r="Y201" i="1"/>
  <c r="M201" i="1"/>
  <c r="Y200" i="1"/>
  <c r="M200" i="1"/>
  <c r="Y199" i="1"/>
  <c r="M199" i="1"/>
  <c r="Y198" i="1"/>
  <c r="M198" i="1"/>
  <c r="Y197" i="1"/>
  <c r="M197" i="1"/>
  <c r="Y196" i="1"/>
  <c r="M196" i="1"/>
  <c r="Y195" i="1"/>
  <c r="M195" i="1"/>
  <c r="Y194" i="1"/>
  <c r="M194" i="1"/>
  <c r="Y193" i="1"/>
  <c r="M193" i="1"/>
  <c r="Y192" i="1"/>
  <c r="M192" i="1"/>
  <c r="Y191" i="1"/>
  <c r="M191" i="1"/>
  <c r="Y190" i="1"/>
  <c r="M190" i="1"/>
  <c r="Y189" i="1"/>
  <c r="M189" i="1"/>
  <c r="Y188" i="1"/>
  <c r="M188" i="1"/>
  <c r="Y187" i="1"/>
  <c r="M187" i="1"/>
  <c r="Y186" i="1"/>
  <c r="M186" i="1"/>
  <c r="Y185" i="1"/>
  <c r="M185" i="1"/>
  <c r="Y184" i="1"/>
  <c r="M184" i="1"/>
  <c r="Y183" i="1"/>
  <c r="M183" i="1"/>
  <c r="Y182" i="1"/>
  <c r="M182" i="1"/>
  <c r="Y181" i="1"/>
  <c r="M181" i="1"/>
  <c r="Y180" i="1"/>
  <c r="M180" i="1"/>
  <c r="Y179" i="1"/>
  <c r="M179" i="1"/>
  <c r="Y178" i="1"/>
  <c r="M178" i="1"/>
  <c r="Y177" i="1"/>
  <c r="M177" i="1"/>
  <c r="Y176" i="1"/>
  <c r="M176" i="1"/>
  <c r="Y175" i="1"/>
  <c r="M175" i="1"/>
  <c r="Y174" i="1"/>
  <c r="M174" i="1"/>
  <c r="Y173" i="1"/>
  <c r="M173" i="1"/>
  <c r="Y172" i="1"/>
  <c r="M172" i="1"/>
  <c r="Y171" i="1"/>
  <c r="M171" i="1"/>
  <c r="Y170" i="1"/>
  <c r="M170" i="1"/>
  <c r="Y169" i="1"/>
  <c r="M169" i="1"/>
  <c r="Y168" i="1"/>
  <c r="M168" i="1"/>
  <c r="Y167" i="1"/>
  <c r="M167" i="1"/>
  <c r="Y166" i="1"/>
  <c r="M166" i="1"/>
  <c r="Y165" i="1"/>
  <c r="M165" i="1"/>
  <c r="Y164" i="1"/>
  <c r="M164" i="1"/>
  <c r="Y163" i="1"/>
  <c r="M163" i="1"/>
  <c r="Y162" i="1"/>
  <c r="M162" i="1"/>
  <c r="Y161" i="1"/>
  <c r="M161" i="1"/>
  <c r="Y160" i="1"/>
  <c r="M160" i="1"/>
  <c r="Y159" i="1"/>
  <c r="M159" i="1"/>
  <c r="Y158" i="1"/>
  <c r="M158" i="1"/>
  <c r="Y157" i="1"/>
  <c r="M157" i="1"/>
  <c r="Y156" i="1"/>
  <c r="M156" i="1"/>
  <c r="Y155" i="1"/>
  <c r="M155" i="1"/>
  <c r="Y154" i="1"/>
  <c r="M154" i="1"/>
  <c r="Y153" i="1"/>
  <c r="M153" i="1"/>
  <c r="Y152" i="1"/>
  <c r="M152" i="1"/>
  <c r="Y151" i="1"/>
  <c r="M151" i="1"/>
  <c r="Y150" i="1"/>
  <c r="M150" i="1"/>
  <c r="Y149" i="1"/>
  <c r="M149" i="1"/>
  <c r="Y148" i="1"/>
  <c r="M148" i="1"/>
  <c r="Y147" i="1"/>
  <c r="M147" i="1"/>
  <c r="Y146" i="1"/>
  <c r="M146" i="1"/>
  <c r="Y145" i="1"/>
  <c r="M145" i="1"/>
  <c r="Y144" i="1"/>
  <c r="M144" i="1"/>
  <c r="Y143" i="1"/>
  <c r="M143" i="1"/>
  <c r="Y142" i="1"/>
  <c r="M142" i="1"/>
  <c r="Y141" i="1"/>
  <c r="M141" i="1"/>
  <c r="Y140" i="1"/>
  <c r="M140" i="1"/>
  <c r="Y139" i="1"/>
  <c r="M139" i="1"/>
  <c r="Y138" i="1"/>
  <c r="M138" i="1"/>
  <c r="Y137" i="1"/>
  <c r="M137" i="1"/>
  <c r="Y136" i="1"/>
  <c r="M136" i="1"/>
  <c r="Y135" i="1"/>
  <c r="M135" i="1"/>
  <c r="Y134" i="1"/>
  <c r="M134" i="1"/>
  <c r="Y133" i="1"/>
  <c r="M133" i="1"/>
  <c r="Y132" i="1"/>
  <c r="M132" i="1"/>
  <c r="Y131" i="1"/>
  <c r="M131" i="1"/>
  <c r="Y130" i="1"/>
  <c r="M130" i="1"/>
  <c r="Y129" i="1"/>
  <c r="M129" i="1"/>
  <c r="Y128" i="1"/>
  <c r="M128" i="1"/>
  <c r="Y127" i="1"/>
  <c r="M127" i="1"/>
  <c r="Y126" i="1"/>
  <c r="M126" i="1"/>
  <c r="Y125" i="1"/>
  <c r="M125" i="1"/>
  <c r="Y124" i="1"/>
  <c r="M124" i="1"/>
  <c r="Y123" i="1"/>
  <c r="M123" i="1"/>
  <c r="Y122" i="1"/>
  <c r="M122" i="1"/>
  <c r="Y121" i="1"/>
  <c r="M121" i="1"/>
  <c r="Y120" i="1"/>
  <c r="M120" i="1"/>
  <c r="Y119" i="1"/>
  <c r="M119" i="1"/>
  <c r="Y118" i="1"/>
  <c r="M118" i="1"/>
  <c r="Y117" i="1"/>
  <c r="M117" i="1"/>
  <c r="Y116" i="1"/>
  <c r="M116" i="1"/>
  <c r="Y115" i="1"/>
  <c r="M115" i="1"/>
  <c r="Y114" i="1"/>
  <c r="M114" i="1"/>
  <c r="Y113" i="1"/>
  <c r="M113" i="1"/>
  <c r="Y112" i="1"/>
  <c r="M112" i="1"/>
  <c r="Y111" i="1"/>
  <c r="M111" i="1"/>
  <c r="Y110" i="1"/>
  <c r="M110" i="1"/>
  <c r="Y109" i="1"/>
  <c r="M109" i="1"/>
  <c r="Y108" i="1"/>
  <c r="M108" i="1"/>
  <c r="Y107" i="1"/>
  <c r="M107" i="1"/>
  <c r="Y106" i="1"/>
  <c r="M106" i="1"/>
  <c r="Y105" i="1"/>
  <c r="M105" i="1"/>
  <c r="AH104" i="1"/>
  <c r="AG104" i="1"/>
  <c r="Y104" i="1"/>
  <c r="M104" i="1"/>
  <c r="AH103" i="1"/>
  <c r="AG103" i="1"/>
  <c r="Y103" i="1"/>
  <c r="M103" i="1"/>
  <c r="AH102" i="1"/>
  <c r="AG102" i="1"/>
  <c r="Y102" i="1"/>
  <c r="M102" i="1"/>
  <c r="J102" i="1"/>
  <c r="I102" i="1"/>
  <c r="H102" i="1"/>
  <c r="G102" i="1"/>
  <c r="AH101" i="1"/>
  <c r="AG101" i="1"/>
  <c r="Y101" i="1"/>
  <c r="M101" i="1"/>
  <c r="H101" i="1"/>
  <c r="J101" i="1" s="1"/>
  <c r="G101" i="1"/>
  <c r="I101" i="1" s="1"/>
  <c r="AH100" i="1"/>
  <c r="AG100" i="1"/>
  <c r="Y100" i="1"/>
  <c r="M100" i="1"/>
  <c r="H100" i="1"/>
  <c r="J100" i="1" s="1"/>
  <c r="G100" i="1"/>
  <c r="I100" i="1" s="1"/>
  <c r="AH99" i="1"/>
  <c r="AG99" i="1"/>
  <c r="Y99" i="1"/>
  <c r="M99" i="1"/>
  <c r="H99" i="1"/>
  <c r="J99" i="1" s="1"/>
  <c r="G99" i="1"/>
  <c r="I99" i="1" s="1"/>
  <c r="AH98" i="1"/>
  <c r="AG98" i="1"/>
  <c r="Y98" i="1"/>
  <c r="M98" i="1"/>
  <c r="H98" i="1"/>
  <c r="J98" i="1" s="1"/>
  <c r="G98" i="1"/>
  <c r="I98" i="1" s="1"/>
  <c r="AH97" i="1"/>
  <c r="AG97" i="1"/>
  <c r="Y97" i="1"/>
  <c r="M97" i="1"/>
  <c r="H97" i="1"/>
  <c r="J97" i="1" s="1"/>
  <c r="G97" i="1"/>
  <c r="I97" i="1" s="1"/>
  <c r="AH96" i="1"/>
  <c r="AG96" i="1"/>
  <c r="Y96" i="1"/>
  <c r="M96" i="1"/>
  <c r="H96" i="1"/>
  <c r="J96" i="1" s="1"/>
  <c r="G96" i="1"/>
  <c r="I96" i="1" s="1"/>
  <c r="AH95" i="1"/>
  <c r="AG95" i="1"/>
  <c r="Y95" i="1"/>
  <c r="M95" i="1"/>
  <c r="H95" i="1"/>
  <c r="J95" i="1" s="1"/>
  <c r="G95" i="1"/>
  <c r="I95" i="1" s="1"/>
  <c r="AH94" i="1"/>
  <c r="AG94" i="1"/>
  <c r="Y94" i="1"/>
  <c r="M94" i="1"/>
  <c r="H94" i="1"/>
  <c r="J94" i="1" s="1"/>
  <c r="G94" i="1"/>
  <c r="I94" i="1" s="1"/>
  <c r="AH93" i="1"/>
  <c r="AG93" i="1"/>
  <c r="Y93" i="1"/>
  <c r="M93" i="1"/>
  <c r="H93" i="1"/>
  <c r="J93" i="1" s="1"/>
  <c r="G93" i="1"/>
  <c r="I93" i="1" s="1"/>
  <c r="AH92" i="1"/>
  <c r="AG92" i="1"/>
  <c r="Y92" i="1"/>
  <c r="M92" i="1"/>
  <c r="H92" i="1"/>
  <c r="J92" i="1" s="1"/>
  <c r="G92" i="1"/>
  <c r="I92" i="1" s="1"/>
  <c r="AH91" i="1"/>
  <c r="AG91" i="1"/>
  <c r="Y91" i="1"/>
  <c r="M91" i="1"/>
  <c r="H91" i="1"/>
  <c r="J91" i="1" s="1"/>
  <c r="G91" i="1"/>
  <c r="I91" i="1" s="1"/>
  <c r="AH90" i="1"/>
  <c r="AG90" i="1"/>
  <c r="Y90" i="1"/>
  <c r="M90" i="1"/>
  <c r="H90" i="1"/>
  <c r="J90" i="1" s="1"/>
  <c r="G90" i="1"/>
  <c r="I90" i="1" s="1"/>
  <c r="AH89" i="1"/>
  <c r="AG89" i="1"/>
  <c r="Y89" i="1"/>
  <c r="M89" i="1"/>
  <c r="H89" i="1"/>
  <c r="J89" i="1" s="1"/>
  <c r="G89" i="1"/>
  <c r="I89" i="1" s="1"/>
  <c r="AH88" i="1"/>
  <c r="AG88" i="1"/>
  <c r="Y88" i="1"/>
  <c r="M88" i="1"/>
  <c r="H88" i="1"/>
  <c r="J88" i="1" s="1"/>
  <c r="G88" i="1"/>
  <c r="I88" i="1" s="1"/>
  <c r="AH87" i="1"/>
  <c r="AG87" i="1"/>
  <c r="Y87" i="1"/>
  <c r="M87" i="1"/>
  <c r="H87" i="1"/>
  <c r="J87" i="1" s="1"/>
  <c r="G87" i="1"/>
  <c r="I87" i="1" s="1"/>
  <c r="AH86" i="1"/>
  <c r="AG86" i="1"/>
  <c r="Y86" i="1"/>
  <c r="M86" i="1"/>
  <c r="H86" i="1"/>
  <c r="J86" i="1" s="1"/>
  <c r="G86" i="1"/>
  <c r="I86" i="1" s="1"/>
  <c r="AH85" i="1"/>
  <c r="AG85" i="1"/>
  <c r="Y85" i="1"/>
  <c r="M85" i="1"/>
  <c r="H85" i="1"/>
  <c r="J85" i="1" s="1"/>
  <c r="G85" i="1"/>
  <c r="I85" i="1" s="1"/>
  <c r="AH84" i="1"/>
  <c r="AG84" i="1"/>
  <c r="Y84" i="1"/>
  <c r="M84" i="1"/>
  <c r="H84" i="1"/>
  <c r="J84" i="1" s="1"/>
  <c r="G84" i="1"/>
  <c r="I84" i="1" s="1"/>
  <c r="AH83" i="1"/>
  <c r="AG83" i="1"/>
  <c r="Y83" i="1"/>
  <c r="M83" i="1"/>
  <c r="H83" i="1"/>
  <c r="J83" i="1" s="1"/>
  <c r="G83" i="1"/>
  <c r="I83" i="1" s="1"/>
  <c r="AH82" i="1"/>
  <c r="AG82" i="1"/>
  <c r="Y82" i="1"/>
  <c r="M82" i="1"/>
  <c r="H82" i="1"/>
  <c r="J82" i="1" s="1"/>
  <c r="G82" i="1"/>
  <c r="I82" i="1" s="1"/>
  <c r="AH81" i="1"/>
  <c r="AG81" i="1"/>
  <c r="Y81" i="1"/>
  <c r="M81" i="1"/>
  <c r="H81" i="1"/>
  <c r="J81" i="1" s="1"/>
  <c r="G81" i="1"/>
  <c r="I81" i="1" s="1"/>
  <c r="AH80" i="1"/>
  <c r="AG80" i="1"/>
  <c r="Y80" i="1"/>
  <c r="M80" i="1"/>
  <c r="H80" i="1"/>
  <c r="J80" i="1" s="1"/>
  <c r="G80" i="1"/>
  <c r="I80" i="1" s="1"/>
  <c r="AH79" i="1"/>
  <c r="AG79" i="1"/>
  <c r="Y79" i="1"/>
  <c r="M79" i="1"/>
  <c r="H79" i="1"/>
  <c r="J79" i="1" s="1"/>
  <c r="G79" i="1"/>
  <c r="I79" i="1" s="1"/>
  <c r="AH78" i="1"/>
  <c r="AG78" i="1"/>
  <c r="Y78" i="1"/>
  <c r="M78" i="1"/>
  <c r="H78" i="1"/>
  <c r="J78" i="1" s="1"/>
  <c r="G78" i="1"/>
  <c r="I78" i="1" s="1"/>
  <c r="AH77" i="1"/>
  <c r="AG77" i="1"/>
  <c r="Y77" i="1"/>
  <c r="M77" i="1"/>
  <c r="H77" i="1"/>
  <c r="J77" i="1" s="1"/>
  <c r="G77" i="1"/>
  <c r="I77" i="1" s="1"/>
  <c r="AH76" i="1"/>
  <c r="AG76" i="1"/>
  <c r="Y76" i="1"/>
  <c r="M76" i="1"/>
  <c r="H76" i="1"/>
  <c r="J76" i="1" s="1"/>
  <c r="G76" i="1"/>
  <c r="I76" i="1" s="1"/>
  <c r="AH75" i="1"/>
  <c r="AG75" i="1"/>
  <c r="Y75" i="1"/>
  <c r="M75" i="1"/>
  <c r="H75" i="1"/>
  <c r="J75" i="1" s="1"/>
  <c r="G75" i="1"/>
  <c r="I75" i="1" s="1"/>
  <c r="C75" i="1"/>
  <c r="B75" i="1"/>
  <c r="AH74" i="1"/>
  <c r="AG74" i="1"/>
  <c r="Y74" i="1"/>
  <c r="M74" i="1"/>
  <c r="H74" i="1"/>
  <c r="J74" i="1" s="1"/>
  <c r="G74" i="1"/>
  <c r="I74" i="1" s="1"/>
  <c r="AH73" i="1"/>
  <c r="AG73" i="1"/>
  <c r="Y73" i="1"/>
  <c r="M73" i="1"/>
  <c r="H73" i="1"/>
  <c r="J73" i="1" s="1"/>
  <c r="G73" i="1"/>
  <c r="I73" i="1" s="1"/>
  <c r="AH72" i="1"/>
  <c r="AG72" i="1"/>
  <c r="Y72" i="1"/>
  <c r="M72" i="1"/>
  <c r="H72" i="1"/>
  <c r="J72" i="1" s="1"/>
  <c r="G72" i="1"/>
  <c r="I72" i="1" s="1"/>
  <c r="AH71" i="1"/>
  <c r="AG71" i="1"/>
  <c r="Y71" i="1"/>
  <c r="M71" i="1"/>
  <c r="H71" i="1"/>
  <c r="J71" i="1" s="1"/>
  <c r="G71" i="1"/>
  <c r="I71" i="1" s="1"/>
  <c r="AH70" i="1"/>
  <c r="AG70" i="1"/>
  <c r="Y70" i="1"/>
  <c r="M70" i="1"/>
  <c r="H70" i="1"/>
  <c r="J70" i="1" s="1"/>
  <c r="G70" i="1"/>
  <c r="I70" i="1" s="1"/>
  <c r="C70" i="1"/>
  <c r="B70" i="1"/>
  <c r="AH69" i="1"/>
  <c r="AG69" i="1"/>
  <c r="Y69" i="1"/>
  <c r="M69" i="1"/>
  <c r="H69" i="1"/>
  <c r="J69" i="1" s="1"/>
  <c r="G69" i="1"/>
  <c r="I69" i="1" s="1"/>
  <c r="AH68" i="1"/>
  <c r="AG68" i="1"/>
  <c r="Y68" i="1"/>
  <c r="M68" i="1"/>
  <c r="H68" i="1"/>
  <c r="J68" i="1" s="1"/>
  <c r="G68" i="1"/>
  <c r="I68" i="1" s="1"/>
  <c r="AH67" i="1"/>
  <c r="AG67" i="1"/>
  <c r="Y67" i="1"/>
  <c r="M67" i="1"/>
  <c r="H67" i="1"/>
  <c r="J67" i="1" s="1"/>
  <c r="G67" i="1"/>
  <c r="I67" i="1" s="1"/>
  <c r="C67" i="1"/>
  <c r="B67" i="1"/>
  <c r="AH66" i="1"/>
  <c r="AG66" i="1"/>
  <c r="Y66" i="1"/>
  <c r="M66" i="1"/>
  <c r="H66" i="1"/>
  <c r="J66" i="1" s="1"/>
  <c r="G66" i="1"/>
  <c r="I66" i="1" s="1"/>
  <c r="AH65" i="1"/>
  <c r="AG65" i="1"/>
  <c r="Y65" i="1"/>
  <c r="M65" i="1"/>
  <c r="H65" i="1"/>
  <c r="J65" i="1" s="1"/>
  <c r="G65" i="1"/>
  <c r="I65" i="1" s="1"/>
  <c r="AH64" i="1"/>
  <c r="AG64" i="1"/>
  <c r="Y64" i="1"/>
  <c r="M64" i="1"/>
  <c r="H64" i="1"/>
  <c r="J64" i="1" s="1"/>
  <c r="G64" i="1"/>
  <c r="I64" i="1" s="1"/>
  <c r="AH63" i="1"/>
  <c r="AG63" i="1"/>
  <c r="Y63" i="1"/>
  <c r="M63" i="1"/>
  <c r="H63" i="1"/>
  <c r="J63" i="1" s="1"/>
  <c r="G63" i="1"/>
  <c r="I63" i="1" s="1"/>
  <c r="AH62" i="1"/>
  <c r="AG62" i="1"/>
  <c r="Y62" i="1"/>
  <c r="M62" i="1"/>
  <c r="H62" i="1"/>
  <c r="J62" i="1" s="1"/>
  <c r="G62" i="1"/>
  <c r="I62" i="1" s="1"/>
  <c r="AH61" i="1"/>
  <c r="AG61" i="1"/>
  <c r="Y61" i="1"/>
  <c r="M61" i="1"/>
  <c r="H61" i="1"/>
  <c r="J61" i="1" s="1"/>
  <c r="G61" i="1"/>
  <c r="I61" i="1" s="1"/>
  <c r="AH60" i="1"/>
  <c r="AG60" i="1"/>
  <c r="Y60" i="1"/>
  <c r="M60" i="1"/>
  <c r="H60" i="1"/>
  <c r="J60" i="1" s="1"/>
  <c r="G60" i="1"/>
  <c r="I60" i="1" s="1"/>
  <c r="AH59" i="1"/>
  <c r="AG59" i="1"/>
  <c r="Y59" i="1"/>
  <c r="M59" i="1"/>
  <c r="H59" i="1"/>
  <c r="J59" i="1" s="1"/>
  <c r="G59" i="1"/>
  <c r="I59" i="1" s="1"/>
  <c r="AH58" i="1"/>
  <c r="AG58" i="1"/>
  <c r="Y58" i="1"/>
  <c r="M58" i="1"/>
  <c r="H58" i="1"/>
  <c r="J58" i="1" s="1"/>
  <c r="G58" i="1"/>
  <c r="I58" i="1" s="1"/>
  <c r="AH57" i="1"/>
  <c r="AG57" i="1"/>
  <c r="Y57" i="1"/>
  <c r="M57" i="1"/>
  <c r="H57" i="1"/>
  <c r="J57" i="1" s="1"/>
  <c r="G57" i="1"/>
  <c r="I57" i="1" s="1"/>
  <c r="AH56" i="1"/>
  <c r="AG56" i="1"/>
  <c r="Y56" i="1"/>
  <c r="M56" i="1"/>
  <c r="H56" i="1"/>
  <c r="J56" i="1" s="1"/>
  <c r="G56" i="1"/>
  <c r="I56" i="1" s="1"/>
  <c r="AH55" i="1"/>
  <c r="AG55" i="1"/>
  <c r="Y55" i="1"/>
  <c r="M55" i="1"/>
  <c r="H55" i="1"/>
  <c r="J55" i="1" s="1"/>
  <c r="G55" i="1"/>
  <c r="I55" i="1" s="1"/>
  <c r="AH54" i="1"/>
  <c r="AG54" i="1"/>
  <c r="Y54" i="1"/>
  <c r="M54" i="1"/>
  <c r="H54" i="1"/>
  <c r="J54" i="1" s="1"/>
  <c r="G54" i="1"/>
  <c r="I54" i="1" s="1"/>
  <c r="AH53" i="1"/>
  <c r="AG53" i="1"/>
  <c r="Y53" i="1"/>
  <c r="M53" i="1"/>
  <c r="H53" i="1"/>
  <c r="J53" i="1" s="1"/>
  <c r="G53" i="1"/>
  <c r="I53" i="1" s="1"/>
  <c r="AH52" i="1"/>
  <c r="AG52" i="1"/>
  <c r="Y52" i="1"/>
  <c r="M52" i="1"/>
  <c r="H52" i="1"/>
  <c r="J52" i="1" s="1"/>
  <c r="G52" i="1"/>
  <c r="I52" i="1" s="1"/>
  <c r="AH51" i="1"/>
  <c r="AG51" i="1"/>
  <c r="Y51" i="1"/>
  <c r="M51" i="1"/>
  <c r="H51" i="1"/>
  <c r="J51" i="1" s="1"/>
  <c r="G51" i="1"/>
  <c r="I51" i="1" s="1"/>
  <c r="AH50" i="1"/>
  <c r="AG50" i="1"/>
  <c r="Y50" i="1"/>
  <c r="M50" i="1"/>
  <c r="H50" i="1"/>
  <c r="J50" i="1" s="1"/>
  <c r="G50" i="1"/>
  <c r="I50" i="1" s="1"/>
  <c r="AH49" i="1"/>
  <c r="AG49" i="1"/>
  <c r="Y49" i="1"/>
  <c r="M49" i="1"/>
  <c r="H49" i="1"/>
  <c r="J49" i="1" s="1"/>
  <c r="G49" i="1"/>
  <c r="I49" i="1" s="1"/>
  <c r="AH48" i="1"/>
  <c r="AG48" i="1"/>
  <c r="Y48" i="1"/>
  <c r="M48" i="1"/>
  <c r="H48" i="1"/>
  <c r="J48" i="1" s="1"/>
  <c r="G48" i="1"/>
  <c r="I48" i="1" s="1"/>
  <c r="AH47" i="1"/>
  <c r="AG47" i="1"/>
  <c r="Y47" i="1"/>
  <c r="M47" i="1"/>
  <c r="H47" i="1"/>
  <c r="J47" i="1" s="1"/>
  <c r="G47" i="1"/>
  <c r="I47" i="1" s="1"/>
  <c r="AH46" i="1"/>
  <c r="AG46" i="1"/>
  <c r="Y46" i="1"/>
  <c r="M46" i="1"/>
  <c r="H46" i="1"/>
  <c r="J46" i="1" s="1"/>
  <c r="G46" i="1"/>
  <c r="I46" i="1" s="1"/>
  <c r="AH45" i="1"/>
  <c r="AG45" i="1"/>
  <c r="Y45" i="1"/>
  <c r="M45" i="1"/>
  <c r="H45" i="1"/>
  <c r="J45" i="1" s="1"/>
  <c r="G45" i="1"/>
  <c r="I45" i="1" s="1"/>
  <c r="AH44" i="1"/>
  <c r="AG44" i="1"/>
  <c r="Y44" i="1"/>
  <c r="M44" i="1"/>
  <c r="H44" i="1"/>
  <c r="J44" i="1" s="1"/>
  <c r="G44" i="1"/>
  <c r="I44" i="1" s="1"/>
  <c r="B44" i="1"/>
  <c r="AH43" i="1"/>
  <c r="AG43" i="1"/>
  <c r="Y43" i="1"/>
  <c r="M43" i="1"/>
  <c r="H43" i="1"/>
  <c r="J43" i="1" s="1"/>
  <c r="G43" i="1"/>
  <c r="I43" i="1" s="1"/>
  <c r="B43" i="1"/>
  <c r="AH42" i="1"/>
  <c r="AG42" i="1"/>
  <c r="Y42" i="1"/>
  <c r="M42" i="1"/>
  <c r="H42" i="1"/>
  <c r="J42" i="1" s="1"/>
  <c r="G42" i="1"/>
  <c r="I42" i="1" s="1"/>
  <c r="B42" i="1"/>
  <c r="AH41" i="1"/>
  <c r="AG41" i="1"/>
  <c r="Y41" i="1"/>
  <c r="M41" i="1"/>
  <c r="H41" i="1"/>
  <c r="J41" i="1" s="1"/>
  <c r="G41" i="1"/>
  <c r="I41" i="1" s="1"/>
  <c r="B41" i="1"/>
  <c r="AH40" i="1"/>
  <c r="AG40" i="1"/>
  <c r="Y40" i="1"/>
  <c r="M40" i="1"/>
  <c r="H40" i="1"/>
  <c r="J40" i="1" s="1"/>
  <c r="G40" i="1"/>
  <c r="I40" i="1" s="1"/>
  <c r="B40" i="1"/>
  <c r="AH39" i="1"/>
  <c r="AG39" i="1"/>
  <c r="Y39" i="1"/>
  <c r="M39" i="1"/>
  <c r="H39" i="1"/>
  <c r="J39" i="1" s="1"/>
  <c r="G39" i="1"/>
  <c r="I39" i="1" s="1"/>
  <c r="AH38" i="1"/>
  <c r="AG38" i="1"/>
  <c r="Y38" i="1"/>
  <c r="M38" i="1"/>
  <c r="H38" i="1"/>
  <c r="J38" i="1" s="1"/>
  <c r="G38" i="1"/>
  <c r="I38" i="1" s="1"/>
  <c r="AH37" i="1"/>
  <c r="AG37" i="1"/>
  <c r="Y37" i="1"/>
  <c r="M37" i="1"/>
  <c r="H37" i="1"/>
  <c r="J37" i="1" s="1"/>
  <c r="G37" i="1"/>
  <c r="I37" i="1" s="1"/>
  <c r="AH36" i="1"/>
  <c r="AG36" i="1"/>
  <c r="Y36" i="1"/>
  <c r="M36" i="1"/>
  <c r="H36" i="1"/>
  <c r="J36" i="1" s="1"/>
  <c r="G36" i="1"/>
  <c r="I36" i="1" s="1"/>
  <c r="AH35" i="1"/>
  <c r="AG35" i="1"/>
  <c r="Y35" i="1"/>
  <c r="M35" i="1"/>
  <c r="H35" i="1"/>
  <c r="J35" i="1" s="1"/>
  <c r="G35" i="1"/>
  <c r="I35" i="1" s="1"/>
  <c r="AH34" i="1"/>
  <c r="AG34" i="1"/>
  <c r="Y34" i="1"/>
  <c r="M34" i="1"/>
  <c r="H34" i="1"/>
  <c r="J34" i="1" s="1"/>
  <c r="G34" i="1"/>
  <c r="I34" i="1" s="1"/>
  <c r="B34" i="1"/>
  <c r="AH33" i="1"/>
  <c r="AG33" i="1"/>
  <c r="Y33" i="1"/>
  <c r="M33" i="1"/>
  <c r="H33" i="1"/>
  <c r="J33" i="1" s="1"/>
  <c r="G33" i="1"/>
  <c r="I33" i="1" s="1"/>
  <c r="B33" i="1"/>
  <c r="AH32" i="1"/>
  <c r="AG32" i="1"/>
  <c r="Y32" i="1"/>
  <c r="M32" i="1"/>
  <c r="H32" i="1"/>
  <c r="J32" i="1" s="1"/>
  <c r="G32" i="1"/>
  <c r="I32" i="1" s="1"/>
  <c r="B32" i="1"/>
  <c r="AH31" i="1"/>
  <c r="AG31" i="1"/>
  <c r="Y31" i="1"/>
  <c r="M31" i="1"/>
  <c r="H31" i="1"/>
  <c r="J31" i="1" s="1"/>
  <c r="G31" i="1"/>
  <c r="I31" i="1" s="1"/>
  <c r="AH30" i="1"/>
  <c r="AG30" i="1"/>
  <c r="Y30" i="1"/>
  <c r="M30" i="1"/>
  <c r="H30" i="1"/>
  <c r="J30" i="1" s="1"/>
  <c r="G30" i="1"/>
  <c r="I30" i="1" s="1"/>
  <c r="AH29" i="1"/>
  <c r="AG29" i="1"/>
  <c r="Y29" i="1"/>
  <c r="M29" i="1"/>
  <c r="H29" i="1"/>
  <c r="J29" i="1" s="1"/>
  <c r="G29" i="1"/>
  <c r="I29" i="1" s="1"/>
  <c r="AH28" i="1"/>
  <c r="AG28" i="1"/>
  <c r="AB28" i="1"/>
  <c r="Y28" i="1"/>
  <c r="M28" i="1"/>
  <c r="H28" i="1"/>
  <c r="J28" i="1" s="1"/>
  <c r="G28" i="1"/>
  <c r="I28" i="1" s="1"/>
  <c r="AH27" i="1"/>
  <c r="AG27" i="1"/>
  <c r="AB27" i="1"/>
  <c r="Y27" i="1"/>
  <c r="M27" i="1"/>
  <c r="H27" i="1"/>
  <c r="J27" i="1" s="1"/>
  <c r="G27" i="1"/>
  <c r="I27" i="1" s="1"/>
  <c r="AH26" i="1"/>
  <c r="AG26" i="1"/>
  <c r="AB26" i="1"/>
  <c r="Y26" i="1"/>
  <c r="M26" i="1"/>
  <c r="H26" i="1"/>
  <c r="J26" i="1" s="1"/>
  <c r="G26" i="1"/>
  <c r="I26" i="1" s="1"/>
  <c r="AH25" i="1"/>
  <c r="AG25" i="1"/>
  <c r="AB25" i="1"/>
  <c r="Y25" i="1"/>
  <c r="M25" i="1"/>
  <c r="H25" i="1"/>
  <c r="J25" i="1" s="1"/>
  <c r="G25" i="1"/>
  <c r="I25" i="1" s="1"/>
  <c r="AH24" i="1"/>
  <c r="AG24" i="1"/>
  <c r="AB24" i="1"/>
  <c r="Y24" i="1"/>
  <c r="M24" i="1"/>
  <c r="H24" i="1"/>
  <c r="J24" i="1" s="1"/>
  <c r="G24" i="1"/>
  <c r="I24" i="1" s="1"/>
  <c r="AH23" i="1"/>
  <c r="AG23" i="1"/>
  <c r="AB23" i="1"/>
  <c r="Y23" i="1"/>
  <c r="M23" i="1"/>
  <c r="H23" i="1"/>
  <c r="J23" i="1" s="1"/>
  <c r="G23" i="1"/>
  <c r="I23" i="1" s="1"/>
  <c r="AH22" i="1"/>
  <c r="AG22" i="1"/>
  <c r="AB22" i="1"/>
  <c r="Y22" i="1"/>
  <c r="M22" i="1"/>
  <c r="H22" i="1"/>
  <c r="J22" i="1" s="1"/>
  <c r="G22" i="1"/>
  <c r="I22" i="1" s="1"/>
  <c r="AH21" i="1"/>
  <c r="AG21" i="1"/>
  <c r="AB21" i="1"/>
  <c r="Y21" i="1"/>
  <c r="M21" i="1"/>
  <c r="H21" i="1"/>
  <c r="J21" i="1" s="1"/>
  <c r="G21" i="1"/>
  <c r="I21" i="1" s="1"/>
  <c r="AH20" i="1"/>
  <c r="AG20" i="1"/>
  <c r="AB20" i="1"/>
  <c r="Y20" i="1"/>
  <c r="M20" i="1"/>
  <c r="H20" i="1"/>
  <c r="J20" i="1" s="1"/>
  <c r="G20" i="1"/>
  <c r="I20" i="1" s="1"/>
  <c r="AH19" i="1"/>
  <c r="AG19" i="1"/>
  <c r="AB19" i="1"/>
  <c r="Y19" i="1"/>
  <c r="M19" i="1"/>
  <c r="H19" i="1"/>
  <c r="J19" i="1" s="1"/>
  <c r="G19" i="1"/>
  <c r="I19" i="1" s="1"/>
  <c r="AH18" i="1"/>
  <c r="AG18" i="1"/>
  <c r="AB18" i="1"/>
  <c r="Y18" i="1"/>
  <c r="M18" i="1"/>
  <c r="H18" i="1"/>
  <c r="J18" i="1" s="1"/>
  <c r="G18" i="1"/>
  <c r="I18" i="1" s="1"/>
  <c r="AH17" i="1"/>
  <c r="AG17" i="1"/>
  <c r="AB17" i="1"/>
  <c r="Y17" i="1"/>
  <c r="M17" i="1"/>
  <c r="H17" i="1"/>
  <c r="J17" i="1" s="1"/>
  <c r="G17" i="1"/>
  <c r="I17" i="1" s="1"/>
  <c r="AH16" i="1"/>
  <c r="AG16" i="1"/>
  <c r="AB16" i="1"/>
  <c r="Y16" i="1"/>
  <c r="M16" i="1"/>
  <c r="H16" i="1"/>
  <c r="J16" i="1" s="1"/>
  <c r="G16" i="1"/>
  <c r="I16" i="1" s="1"/>
  <c r="AH15" i="1"/>
  <c r="AG15" i="1"/>
  <c r="AB15" i="1"/>
  <c r="Y15" i="1"/>
  <c r="M15" i="1"/>
  <c r="H15" i="1"/>
  <c r="J15" i="1" s="1"/>
  <c r="G15" i="1"/>
  <c r="I15" i="1" s="1"/>
  <c r="AH14" i="1"/>
  <c r="AG14" i="1"/>
  <c r="AB14" i="1"/>
  <c r="Y14" i="1"/>
  <c r="M14" i="1"/>
  <c r="H14" i="1"/>
  <c r="J14" i="1" s="1"/>
  <c r="G14" i="1"/>
  <c r="I14" i="1" s="1"/>
  <c r="AH13" i="1"/>
  <c r="AG13" i="1"/>
  <c r="AB13" i="1"/>
  <c r="Y13" i="1"/>
  <c r="M13" i="1"/>
  <c r="H13" i="1"/>
  <c r="J13" i="1" s="1"/>
  <c r="G13" i="1"/>
  <c r="I13" i="1" s="1"/>
  <c r="AH12" i="1"/>
  <c r="AG12" i="1"/>
  <c r="AB12" i="1"/>
  <c r="Y12" i="1"/>
  <c r="M12" i="1"/>
  <c r="H12" i="1"/>
  <c r="J12" i="1" s="1"/>
  <c r="G12" i="1"/>
  <c r="I12" i="1" s="1"/>
  <c r="B12" i="1"/>
  <c r="AH11" i="1"/>
  <c r="AG11" i="1"/>
  <c r="AB11" i="1"/>
  <c r="Y11" i="1"/>
  <c r="M11" i="1"/>
  <c r="H11" i="1"/>
  <c r="J11" i="1" s="1"/>
  <c r="G11" i="1"/>
  <c r="I11" i="1" s="1"/>
  <c r="B11" i="1"/>
  <c r="AL8" i="6" s="1"/>
  <c r="AH10" i="1"/>
  <c r="AG10" i="1"/>
  <c r="AB10" i="1"/>
  <c r="Y10" i="1"/>
  <c r="M10" i="1"/>
  <c r="H10" i="1"/>
  <c r="J10" i="1" s="1"/>
  <c r="G10" i="1"/>
  <c r="I10" i="1" s="1"/>
  <c r="B10" i="1"/>
  <c r="AH9" i="1"/>
  <c r="AG9" i="1"/>
  <c r="AB9" i="1"/>
  <c r="Y9" i="1"/>
  <c r="M9" i="1"/>
  <c r="H9" i="1"/>
  <c r="J9" i="1" s="1"/>
  <c r="G9" i="1"/>
  <c r="I9" i="1" s="1"/>
  <c r="AH8" i="1"/>
  <c r="AG8" i="1"/>
  <c r="AB8" i="1"/>
  <c r="Y8" i="1"/>
  <c r="M8" i="1"/>
  <c r="H8" i="1"/>
  <c r="J8" i="1" s="1"/>
  <c r="G8" i="1"/>
  <c r="I8" i="1" s="1"/>
  <c r="AH7" i="1"/>
  <c r="AG7" i="1"/>
  <c r="AB7" i="1"/>
  <c r="Y7" i="1"/>
  <c r="M7" i="1"/>
  <c r="H7" i="1"/>
  <c r="J7" i="1" s="1"/>
  <c r="G7" i="1"/>
  <c r="I7" i="1" s="1"/>
  <c r="AH6" i="1"/>
  <c r="AG6" i="1"/>
  <c r="AB6" i="1"/>
  <c r="Y6" i="1"/>
  <c r="M6" i="1"/>
  <c r="H6" i="1"/>
  <c r="J6" i="1" s="1"/>
  <c r="G6" i="1"/>
  <c r="I6" i="1" s="1"/>
  <c r="AH5" i="1"/>
  <c r="AG5" i="1"/>
  <c r="AB5" i="1"/>
  <c r="Y5" i="1"/>
  <c r="M5" i="1"/>
  <c r="H5" i="1"/>
  <c r="J5" i="1" s="1"/>
  <c r="G5" i="1"/>
  <c r="I5" i="1" s="1"/>
  <c r="AH4" i="1"/>
  <c r="AG4" i="1"/>
  <c r="AB4" i="1"/>
  <c r="Y4" i="1"/>
  <c r="M4" i="1"/>
  <c r="H4" i="1"/>
  <c r="J4" i="1" s="1"/>
  <c r="G4" i="1"/>
  <c r="I4" i="1" s="1"/>
  <c r="AB3" i="1"/>
  <c r="Y3" i="1"/>
  <c r="M3" i="1"/>
  <c r="H3" i="1"/>
  <c r="J3" i="1" s="1"/>
  <c r="G3" i="1"/>
  <c r="I3" i="1" s="1"/>
  <c r="FC2" i="1"/>
  <c r="FC3" i="1" s="1"/>
  <c r="FB2" i="1"/>
  <c r="FB3" i="1" s="1"/>
  <c r="FA2" i="1"/>
  <c r="FA3" i="1" s="1"/>
  <c r="EZ2" i="1"/>
  <c r="EZ3" i="1" s="1"/>
  <c r="EY2" i="1"/>
  <c r="EY3" i="1" s="1"/>
  <c r="EX2" i="1"/>
  <c r="EX3" i="1" s="1"/>
  <c r="EW2" i="1"/>
  <c r="EW3" i="1" s="1"/>
  <c r="EV2" i="1"/>
  <c r="EV3" i="1" s="1"/>
  <c r="EU2" i="1"/>
  <c r="EU3" i="1" s="1"/>
  <c r="ET2" i="1"/>
  <c r="ET3" i="1" s="1"/>
  <c r="ES2" i="1"/>
  <c r="ES3" i="1" s="1"/>
  <c r="ER2" i="1"/>
  <c r="ER3" i="1" s="1"/>
  <c r="EQ2" i="1"/>
  <c r="EQ3" i="1" s="1"/>
  <c r="EP2" i="1"/>
  <c r="EP3" i="1" s="1"/>
  <c r="EO2" i="1"/>
  <c r="EO3" i="1" s="1"/>
  <c r="EN2" i="1"/>
  <c r="EN3" i="1" s="1"/>
  <c r="EM2" i="1"/>
  <c r="EM3" i="1" s="1"/>
  <c r="EL2" i="1"/>
  <c r="EL3" i="1" s="1"/>
  <c r="EK2" i="1"/>
  <c r="EK3" i="1" s="1"/>
  <c r="EJ2" i="1"/>
  <c r="EJ3" i="1" s="1"/>
  <c r="EI2" i="1"/>
  <c r="EI3" i="1" s="1"/>
  <c r="EH2" i="1"/>
  <c r="EH3" i="1" s="1"/>
  <c r="EG2" i="1"/>
  <c r="EG3" i="1" s="1"/>
  <c r="EF2" i="1"/>
  <c r="EF3" i="1" s="1"/>
  <c r="EE2" i="1"/>
  <c r="EE3" i="1" s="1"/>
  <c r="ED2" i="1"/>
  <c r="ED3" i="1" s="1"/>
  <c r="EC2" i="1"/>
  <c r="EC3" i="1" s="1"/>
  <c r="EB2" i="1"/>
  <c r="EB3" i="1" s="1"/>
  <c r="EA2" i="1"/>
  <c r="EA3" i="1" s="1"/>
  <c r="DZ2" i="1"/>
  <c r="DZ3" i="1" s="1"/>
  <c r="DY2" i="1"/>
  <c r="DY3" i="1" s="1"/>
  <c r="DX2" i="1"/>
  <c r="DX3" i="1" s="1"/>
  <c r="DW2" i="1"/>
  <c r="DW3" i="1" s="1"/>
  <c r="DV2" i="1"/>
  <c r="DV3" i="1" s="1"/>
  <c r="DU2" i="1"/>
  <c r="DU3" i="1" s="1"/>
  <c r="DT2" i="1"/>
  <c r="DT3" i="1" s="1"/>
  <c r="DS2" i="1"/>
  <c r="DS3" i="1" s="1"/>
  <c r="DR2" i="1"/>
  <c r="DR3" i="1" s="1"/>
  <c r="DQ2" i="1"/>
  <c r="DQ3" i="1" s="1"/>
  <c r="DP2" i="1"/>
  <c r="DP3" i="1" s="1"/>
  <c r="DO2" i="1"/>
  <c r="DO3" i="1" s="1"/>
  <c r="DN2" i="1"/>
  <c r="DN3" i="1" s="1"/>
  <c r="DM2" i="1"/>
  <c r="DM3" i="1" s="1"/>
  <c r="DL2" i="1"/>
  <c r="DL3" i="1" s="1"/>
  <c r="DK2" i="1"/>
  <c r="DK3" i="1" s="1"/>
  <c r="DJ2" i="1"/>
  <c r="DJ3" i="1" s="1"/>
  <c r="DI2" i="1"/>
  <c r="DI3" i="1" s="1"/>
  <c r="DH2" i="1"/>
  <c r="DH3" i="1" s="1"/>
  <c r="DG2" i="1"/>
  <c r="DG3" i="1" s="1"/>
  <c r="DF2" i="1"/>
  <c r="DF3" i="1" s="1"/>
  <c r="DE2" i="1"/>
  <c r="DE3" i="1" s="1"/>
  <c r="DD2" i="1"/>
  <c r="DD3" i="1" s="1"/>
  <c r="DC2" i="1"/>
  <c r="DC3" i="1" s="1"/>
  <c r="DB2" i="1"/>
  <c r="DB3" i="1" s="1"/>
  <c r="DA2" i="1"/>
  <c r="DA3" i="1" s="1"/>
  <c r="CZ2" i="1"/>
  <c r="CZ3" i="1" s="1"/>
  <c r="CY2" i="1"/>
  <c r="CY3" i="1" s="1"/>
  <c r="CX2" i="1"/>
  <c r="CX3" i="1" s="1"/>
  <c r="CW2" i="1"/>
  <c r="CW3" i="1" s="1"/>
  <c r="CV2" i="1"/>
  <c r="CV3" i="1" s="1"/>
  <c r="CU2" i="1"/>
  <c r="CU3" i="1" s="1"/>
  <c r="CT2" i="1"/>
  <c r="CT3" i="1" s="1"/>
  <c r="CS2" i="1"/>
  <c r="CS3" i="1" s="1"/>
  <c r="CR2" i="1"/>
  <c r="CR3" i="1" s="1"/>
  <c r="CQ2" i="1"/>
  <c r="CQ3" i="1" s="1"/>
  <c r="CP2" i="1"/>
  <c r="CP3" i="1" s="1"/>
  <c r="CO2" i="1"/>
  <c r="CO3" i="1" s="1"/>
  <c r="CN2" i="1"/>
  <c r="CN3" i="1" s="1"/>
  <c r="CM2" i="1"/>
  <c r="CM3" i="1" s="1"/>
  <c r="CL2" i="1"/>
  <c r="CL3" i="1" s="1"/>
  <c r="CK2" i="1"/>
  <c r="CK3" i="1" s="1"/>
  <c r="CJ2" i="1"/>
  <c r="CJ3" i="1" s="1"/>
  <c r="CI2" i="1"/>
  <c r="CI3" i="1" s="1"/>
  <c r="CH2" i="1"/>
  <c r="CH3" i="1" s="1"/>
  <c r="CG2" i="1"/>
  <c r="CG3" i="1" s="1"/>
  <c r="CF2" i="1"/>
  <c r="CF3" i="1" s="1"/>
  <c r="CE2" i="1"/>
  <c r="CE3" i="1" s="1"/>
  <c r="CD2" i="1"/>
  <c r="CD3" i="1" s="1"/>
  <c r="CC2" i="1"/>
  <c r="CC3" i="1" s="1"/>
  <c r="CB2" i="1"/>
  <c r="CB3" i="1" s="1"/>
  <c r="CA2" i="1"/>
  <c r="CA3" i="1" s="1"/>
  <c r="BZ2" i="1"/>
  <c r="BZ3" i="1" s="1"/>
  <c r="BY2" i="1"/>
  <c r="BY3" i="1" s="1"/>
  <c r="BX2" i="1"/>
  <c r="BX3" i="1" s="1"/>
  <c r="BW2" i="1"/>
  <c r="BW3" i="1" s="1"/>
  <c r="BV2" i="1"/>
  <c r="BV3" i="1" s="1"/>
  <c r="BU2" i="1"/>
  <c r="BU3" i="1" s="1"/>
  <c r="BT2" i="1"/>
  <c r="BT3" i="1" s="1"/>
  <c r="BS2" i="1"/>
  <c r="BS3" i="1" s="1"/>
  <c r="BR2" i="1"/>
  <c r="BR3" i="1" s="1"/>
  <c r="BQ2" i="1"/>
  <c r="BQ3" i="1" s="1"/>
  <c r="BP2" i="1"/>
  <c r="BP3" i="1" s="1"/>
  <c r="BO2" i="1"/>
  <c r="BO3" i="1" s="1"/>
  <c r="BN2" i="1"/>
  <c r="BN3" i="1" s="1"/>
  <c r="BM2" i="1"/>
  <c r="BM3" i="1" s="1"/>
  <c r="BL2" i="1"/>
  <c r="BL3" i="1" s="1"/>
  <c r="BK2" i="1"/>
  <c r="BK3" i="1" s="1"/>
  <c r="BJ2" i="1"/>
  <c r="BJ3" i="1" s="1"/>
  <c r="BI2" i="1"/>
  <c r="BI3" i="1" s="1"/>
  <c r="BH2" i="1"/>
  <c r="BH3" i="1" s="1"/>
  <c r="BG2" i="1"/>
  <c r="BG3" i="1" s="1"/>
  <c r="BF2" i="1"/>
  <c r="BF3" i="1" s="1"/>
  <c r="BE2" i="1"/>
  <c r="BE3" i="1" s="1"/>
  <c r="BD2" i="1"/>
  <c r="BD3" i="1" s="1"/>
  <c r="BC2" i="1"/>
  <c r="BC3" i="1" s="1"/>
  <c r="BB2" i="1"/>
  <c r="BB3" i="1" s="1"/>
  <c r="BA2" i="1"/>
  <c r="BA3" i="1" s="1"/>
  <c r="AZ2" i="1"/>
  <c r="AZ3" i="1" s="1"/>
  <c r="AY2" i="1"/>
  <c r="AY3" i="1" s="1"/>
  <c r="AX2" i="1"/>
  <c r="AX3" i="1" s="1"/>
  <c r="AW2" i="1"/>
  <c r="AW3" i="1" s="1"/>
  <c r="AV2" i="1"/>
  <c r="AV3" i="1" s="1"/>
  <c r="AU2" i="1"/>
  <c r="AU3" i="1" s="1"/>
  <c r="AT2" i="1"/>
  <c r="AT3" i="1" s="1"/>
  <c r="AS2" i="1"/>
  <c r="AS3" i="1" s="1"/>
  <c r="AR2" i="1"/>
  <c r="AR3" i="1" s="1"/>
  <c r="AQ2" i="1"/>
  <c r="AQ3" i="1" s="1"/>
  <c r="AP2" i="1"/>
  <c r="AP3" i="1" s="1"/>
  <c r="AO2" i="1"/>
  <c r="AO3" i="1" s="1"/>
  <c r="AN2" i="1"/>
  <c r="AN3" i="1" s="1"/>
  <c r="AM2" i="1"/>
  <c r="AM3" i="1" s="1"/>
  <c r="AL2" i="1"/>
  <c r="AL3" i="1" s="1"/>
  <c r="AK2" i="1"/>
  <c r="AK3" i="1" s="1"/>
  <c r="AJ2" i="1"/>
  <c r="AJ3" i="1" s="1"/>
  <c r="AI2" i="1"/>
  <c r="AI3" i="1" s="1"/>
  <c r="AB2" i="1"/>
  <c r="Y2" i="1"/>
  <c r="M2" i="1"/>
  <c r="H2" i="1"/>
  <c r="J2" i="1" s="1"/>
  <c r="G2" i="1"/>
  <c r="I2" i="1" s="1"/>
  <c r="AI104" i="1" l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F104" i="1" s="1"/>
  <c r="CG104" i="1" s="1"/>
  <c r="CH104" i="1" s="1"/>
  <c r="CI104" i="1" s="1"/>
  <c r="CJ104" i="1" s="1"/>
  <c r="CK104" i="1" s="1"/>
  <c r="CL104" i="1" s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DC104" i="1" s="1"/>
  <c r="DD104" i="1" s="1"/>
  <c r="DE104" i="1" s="1"/>
  <c r="DF104" i="1" s="1"/>
  <c r="DG104" i="1" s="1"/>
  <c r="DH104" i="1" s="1"/>
  <c r="DI104" i="1" s="1"/>
  <c r="DJ104" i="1" s="1"/>
  <c r="DK104" i="1" s="1"/>
  <c r="DL104" i="1" s="1"/>
  <c r="DM104" i="1" s="1"/>
  <c r="DN104" i="1" s="1"/>
  <c r="DO104" i="1" s="1"/>
  <c r="DP104" i="1" s="1"/>
  <c r="DQ104" i="1" s="1"/>
  <c r="DR104" i="1" s="1"/>
  <c r="DS104" i="1" s="1"/>
  <c r="DT104" i="1" s="1"/>
  <c r="DU104" i="1" s="1"/>
  <c r="DV104" i="1" s="1"/>
  <c r="DW104" i="1" s="1"/>
  <c r="DX104" i="1" s="1"/>
  <c r="DY104" i="1" s="1"/>
  <c r="DZ104" i="1" s="1"/>
  <c r="EA104" i="1" s="1"/>
  <c r="EB104" i="1" s="1"/>
  <c r="EC104" i="1" s="1"/>
  <c r="ED104" i="1" s="1"/>
  <c r="EE104" i="1" s="1"/>
  <c r="EF104" i="1" s="1"/>
  <c r="EG104" i="1" s="1"/>
  <c r="EH104" i="1" s="1"/>
  <c r="EI104" i="1" s="1"/>
  <c r="EJ104" i="1" s="1"/>
  <c r="EK104" i="1" s="1"/>
  <c r="EL104" i="1" s="1"/>
  <c r="EM104" i="1" s="1"/>
  <c r="EN104" i="1" s="1"/>
  <c r="EO104" i="1" s="1"/>
  <c r="EP104" i="1" s="1"/>
  <c r="EQ104" i="1" s="1"/>
  <c r="ER104" i="1" s="1"/>
  <c r="ES104" i="1" s="1"/>
  <c r="ET104" i="1" s="1"/>
  <c r="EU104" i="1" s="1"/>
  <c r="EV104" i="1" s="1"/>
  <c r="EW104" i="1" s="1"/>
  <c r="EX104" i="1" s="1"/>
  <c r="EY104" i="1" s="1"/>
  <c r="EZ104" i="1" s="1"/>
  <c r="FA104" i="1" s="1"/>
  <c r="FB104" i="1" s="1"/>
  <c r="FC104" i="1" s="1"/>
  <c r="AI103" i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F103" i="1" s="1"/>
  <c r="CG103" i="1" s="1"/>
  <c r="CH103" i="1" s="1"/>
  <c r="CI103" i="1" s="1"/>
  <c r="CJ103" i="1" s="1"/>
  <c r="CK103" i="1" s="1"/>
  <c r="CL103" i="1" s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DC103" i="1" s="1"/>
  <c r="DD103" i="1" s="1"/>
  <c r="DE103" i="1" s="1"/>
  <c r="DF103" i="1" s="1"/>
  <c r="DG103" i="1" s="1"/>
  <c r="DH103" i="1" s="1"/>
  <c r="DI103" i="1" s="1"/>
  <c r="DJ103" i="1" s="1"/>
  <c r="DK103" i="1" s="1"/>
  <c r="DL103" i="1" s="1"/>
  <c r="DM103" i="1" s="1"/>
  <c r="DN103" i="1" s="1"/>
  <c r="DO103" i="1" s="1"/>
  <c r="DP103" i="1" s="1"/>
  <c r="DQ103" i="1" s="1"/>
  <c r="DR103" i="1" s="1"/>
  <c r="DS103" i="1" s="1"/>
  <c r="DT103" i="1" s="1"/>
  <c r="DU103" i="1" s="1"/>
  <c r="DV103" i="1" s="1"/>
  <c r="DW103" i="1" s="1"/>
  <c r="DX103" i="1" s="1"/>
  <c r="DY103" i="1" s="1"/>
  <c r="DZ103" i="1" s="1"/>
  <c r="EA103" i="1" s="1"/>
  <c r="EB103" i="1" s="1"/>
  <c r="EC103" i="1" s="1"/>
  <c r="ED103" i="1" s="1"/>
  <c r="EE103" i="1" s="1"/>
  <c r="EF103" i="1" s="1"/>
  <c r="EG103" i="1" s="1"/>
  <c r="EH103" i="1" s="1"/>
  <c r="EI103" i="1" s="1"/>
  <c r="EJ103" i="1" s="1"/>
  <c r="EK103" i="1" s="1"/>
  <c r="EL103" i="1" s="1"/>
  <c r="EM103" i="1" s="1"/>
  <c r="EN103" i="1" s="1"/>
  <c r="EO103" i="1" s="1"/>
  <c r="EP103" i="1" s="1"/>
  <c r="EQ103" i="1" s="1"/>
  <c r="ER103" i="1" s="1"/>
  <c r="ES103" i="1" s="1"/>
  <c r="ET103" i="1" s="1"/>
  <c r="EU103" i="1" s="1"/>
  <c r="EV103" i="1" s="1"/>
  <c r="EW103" i="1" s="1"/>
  <c r="EX103" i="1" s="1"/>
  <c r="EY103" i="1" s="1"/>
  <c r="EZ103" i="1" s="1"/>
  <c r="FA103" i="1" s="1"/>
  <c r="FB103" i="1" s="1"/>
  <c r="FC103" i="1" s="1"/>
  <c r="AI102" i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F102" i="1" s="1"/>
  <c r="CG102" i="1" s="1"/>
  <c r="CH102" i="1" s="1"/>
  <c r="CI102" i="1" s="1"/>
  <c r="CJ102" i="1" s="1"/>
  <c r="CK102" i="1" s="1"/>
  <c r="CL102" i="1" s="1"/>
  <c r="CM102" i="1" s="1"/>
  <c r="CN102" i="1" s="1"/>
  <c r="CO102" i="1" s="1"/>
  <c r="CP102" i="1" s="1"/>
  <c r="CQ102" i="1" s="1"/>
  <c r="CR102" i="1" s="1"/>
  <c r="CS102" i="1" s="1"/>
  <c r="CT102" i="1" s="1"/>
  <c r="CU102" i="1" s="1"/>
  <c r="CV102" i="1" s="1"/>
  <c r="CW102" i="1" s="1"/>
  <c r="CX102" i="1" s="1"/>
  <c r="CY102" i="1" s="1"/>
  <c r="CZ102" i="1" s="1"/>
  <c r="DA102" i="1" s="1"/>
  <c r="DB102" i="1" s="1"/>
  <c r="DC102" i="1" s="1"/>
  <c r="DD102" i="1" s="1"/>
  <c r="DE102" i="1" s="1"/>
  <c r="DF102" i="1" s="1"/>
  <c r="DG102" i="1" s="1"/>
  <c r="DH102" i="1" s="1"/>
  <c r="DI102" i="1" s="1"/>
  <c r="DJ102" i="1" s="1"/>
  <c r="DK102" i="1" s="1"/>
  <c r="DL102" i="1" s="1"/>
  <c r="DM102" i="1" s="1"/>
  <c r="DN102" i="1" s="1"/>
  <c r="DO102" i="1" s="1"/>
  <c r="DP102" i="1" s="1"/>
  <c r="DQ102" i="1" s="1"/>
  <c r="DR102" i="1" s="1"/>
  <c r="DS102" i="1" s="1"/>
  <c r="DT102" i="1" s="1"/>
  <c r="DU102" i="1" s="1"/>
  <c r="DV102" i="1" s="1"/>
  <c r="DW102" i="1" s="1"/>
  <c r="DX102" i="1" s="1"/>
  <c r="DY102" i="1" s="1"/>
  <c r="DZ102" i="1" s="1"/>
  <c r="EA102" i="1" s="1"/>
  <c r="EB102" i="1" s="1"/>
  <c r="EC102" i="1" s="1"/>
  <c r="ED102" i="1" s="1"/>
  <c r="EE102" i="1" s="1"/>
  <c r="EF102" i="1" s="1"/>
  <c r="EG102" i="1" s="1"/>
  <c r="EH102" i="1" s="1"/>
  <c r="EI102" i="1" s="1"/>
  <c r="EJ102" i="1" s="1"/>
  <c r="EK102" i="1" s="1"/>
  <c r="EL102" i="1" s="1"/>
  <c r="EM102" i="1" s="1"/>
  <c r="EN102" i="1" s="1"/>
  <c r="EO102" i="1" s="1"/>
  <c r="EP102" i="1" s="1"/>
  <c r="EQ102" i="1" s="1"/>
  <c r="ER102" i="1" s="1"/>
  <c r="ES102" i="1" s="1"/>
  <c r="ET102" i="1" s="1"/>
  <c r="EU102" i="1" s="1"/>
  <c r="EV102" i="1" s="1"/>
  <c r="EW102" i="1" s="1"/>
  <c r="EX102" i="1" s="1"/>
  <c r="EY102" i="1" s="1"/>
  <c r="EZ102" i="1" s="1"/>
  <c r="FA102" i="1" s="1"/>
  <c r="FB102" i="1" s="1"/>
  <c r="FC102" i="1" s="1"/>
  <c r="AI101" i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F101" i="1" s="1"/>
  <c r="CG101" i="1" s="1"/>
  <c r="CH101" i="1" s="1"/>
  <c r="CI101" i="1" s="1"/>
  <c r="CJ101" i="1" s="1"/>
  <c r="CK101" i="1" s="1"/>
  <c r="CL101" i="1" s="1"/>
  <c r="CM101" i="1" s="1"/>
  <c r="CN101" i="1" s="1"/>
  <c r="CO101" i="1" s="1"/>
  <c r="CP101" i="1" s="1"/>
  <c r="CQ101" i="1" s="1"/>
  <c r="CR101" i="1" s="1"/>
  <c r="CS101" i="1" s="1"/>
  <c r="CT101" i="1" s="1"/>
  <c r="CU101" i="1" s="1"/>
  <c r="CV101" i="1" s="1"/>
  <c r="CW101" i="1" s="1"/>
  <c r="CX101" i="1" s="1"/>
  <c r="CY101" i="1" s="1"/>
  <c r="CZ101" i="1" s="1"/>
  <c r="DA101" i="1" s="1"/>
  <c r="DB101" i="1" s="1"/>
  <c r="DC101" i="1" s="1"/>
  <c r="DD101" i="1" s="1"/>
  <c r="DE101" i="1" s="1"/>
  <c r="DF101" i="1" s="1"/>
  <c r="DG101" i="1" s="1"/>
  <c r="DH101" i="1" s="1"/>
  <c r="DI101" i="1" s="1"/>
  <c r="DJ101" i="1" s="1"/>
  <c r="DK101" i="1" s="1"/>
  <c r="DL101" i="1" s="1"/>
  <c r="DM101" i="1" s="1"/>
  <c r="DN101" i="1" s="1"/>
  <c r="DO101" i="1" s="1"/>
  <c r="DP101" i="1" s="1"/>
  <c r="DQ101" i="1" s="1"/>
  <c r="DR101" i="1" s="1"/>
  <c r="DS101" i="1" s="1"/>
  <c r="DT101" i="1" s="1"/>
  <c r="DU101" i="1" s="1"/>
  <c r="DV101" i="1" s="1"/>
  <c r="DW101" i="1" s="1"/>
  <c r="DX101" i="1" s="1"/>
  <c r="DY101" i="1" s="1"/>
  <c r="DZ101" i="1" s="1"/>
  <c r="EA101" i="1" s="1"/>
  <c r="EB101" i="1" s="1"/>
  <c r="EC101" i="1" s="1"/>
  <c r="ED101" i="1" s="1"/>
  <c r="EE101" i="1" s="1"/>
  <c r="EF101" i="1" s="1"/>
  <c r="EG101" i="1" s="1"/>
  <c r="EH101" i="1" s="1"/>
  <c r="EI101" i="1" s="1"/>
  <c r="EJ101" i="1" s="1"/>
  <c r="EK101" i="1" s="1"/>
  <c r="EL101" i="1" s="1"/>
  <c r="EM101" i="1" s="1"/>
  <c r="EN101" i="1" s="1"/>
  <c r="EO101" i="1" s="1"/>
  <c r="EP101" i="1" s="1"/>
  <c r="EQ101" i="1" s="1"/>
  <c r="ER101" i="1" s="1"/>
  <c r="ES101" i="1" s="1"/>
  <c r="ET101" i="1" s="1"/>
  <c r="EU101" i="1" s="1"/>
  <c r="EV101" i="1" s="1"/>
  <c r="EW101" i="1" s="1"/>
  <c r="EX101" i="1" s="1"/>
  <c r="EY101" i="1" s="1"/>
  <c r="EZ101" i="1" s="1"/>
  <c r="FA101" i="1" s="1"/>
  <c r="FB101" i="1" s="1"/>
  <c r="FC101" i="1" s="1"/>
  <c r="AI100" i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CF100" i="1" s="1"/>
  <c r="CG100" i="1" s="1"/>
  <c r="CH100" i="1" s="1"/>
  <c r="CI100" i="1" s="1"/>
  <c r="CJ100" i="1" s="1"/>
  <c r="CK100" i="1" s="1"/>
  <c r="CL100" i="1" s="1"/>
  <c r="CM100" i="1" s="1"/>
  <c r="CN100" i="1" s="1"/>
  <c r="CO100" i="1" s="1"/>
  <c r="CP100" i="1" s="1"/>
  <c r="CQ100" i="1" s="1"/>
  <c r="CR100" i="1" s="1"/>
  <c r="CS100" i="1" s="1"/>
  <c r="CT100" i="1" s="1"/>
  <c r="CU100" i="1" s="1"/>
  <c r="CV100" i="1" s="1"/>
  <c r="CW100" i="1" s="1"/>
  <c r="CX100" i="1" s="1"/>
  <c r="CY100" i="1" s="1"/>
  <c r="CZ100" i="1" s="1"/>
  <c r="DA100" i="1" s="1"/>
  <c r="DB100" i="1" s="1"/>
  <c r="DC100" i="1" s="1"/>
  <c r="DD100" i="1" s="1"/>
  <c r="DE100" i="1" s="1"/>
  <c r="DF100" i="1" s="1"/>
  <c r="DG100" i="1" s="1"/>
  <c r="DH100" i="1" s="1"/>
  <c r="DI100" i="1" s="1"/>
  <c r="DJ100" i="1" s="1"/>
  <c r="DK100" i="1" s="1"/>
  <c r="DL100" i="1" s="1"/>
  <c r="DM100" i="1" s="1"/>
  <c r="DN100" i="1" s="1"/>
  <c r="DO100" i="1" s="1"/>
  <c r="DP100" i="1" s="1"/>
  <c r="DQ100" i="1" s="1"/>
  <c r="DR100" i="1" s="1"/>
  <c r="DS100" i="1" s="1"/>
  <c r="DT100" i="1" s="1"/>
  <c r="DU100" i="1" s="1"/>
  <c r="DV100" i="1" s="1"/>
  <c r="DW100" i="1" s="1"/>
  <c r="DX100" i="1" s="1"/>
  <c r="DY100" i="1" s="1"/>
  <c r="DZ100" i="1" s="1"/>
  <c r="EA100" i="1" s="1"/>
  <c r="EB100" i="1" s="1"/>
  <c r="EC100" i="1" s="1"/>
  <c r="ED100" i="1" s="1"/>
  <c r="EE100" i="1" s="1"/>
  <c r="EF100" i="1" s="1"/>
  <c r="EG100" i="1" s="1"/>
  <c r="EH100" i="1" s="1"/>
  <c r="EI100" i="1" s="1"/>
  <c r="EJ100" i="1" s="1"/>
  <c r="EK100" i="1" s="1"/>
  <c r="EL100" i="1" s="1"/>
  <c r="EM100" i="1" s="1"/>
  <c r="EN100" i="1" s="1"/>
  <c r="EO100" i="1" s="1"/>
  <c r="EP100" i="1" s="1"/>
  <c r="EQ100" i="1" s="1"/>
  <c r="ER100" i="1" s="1"/>
  <c r="ES100" i="1" s="1"/>
  <c r="ET100" i="1" s="1"/>
  <c r="EU100" i="1" s="1"/>
  <c r="EV100" i="1" s="1"/>
  <c r="EW100" i="1" s="1"/>
  <c r="EX100" i="1" s="1"/>
  <c r="EY100" i="1" s="1"/>
  <c r="EZ100" i="1" s="1"/>
  <c r="FA100" i="1" s="1"/>
  <c r="FB100" i="1" s="1"/>
  <c r="FC100" i="1" s="1"/>
  <c r="AI99" i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F99" i="1" s="1"/>
  <c r="CG99" i="1" s="1"/>
  <c r="CH99" i="1" s="1"/>
  <c r="CI99" i="1" s="1"/>
  <c r="CJ99" i="1" s="1"/>
  <c r="CK99" i="1" s="1"/>
  <c r="CL99" i="1" s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CZ99" i="1" s="1"/>
  <c r="DA99" i="1" s="1"/>
  <c r="DB99" i="1" s="1"/>
  <c r="DC99" i="1" s="1"/>
  <c r="DD99" i="1" s="1"/>
  <c r="DE99" i="1" s="1"/>
  <c r="DF99" i="1" s="1"/>
  <c r="DG99" i="1" s="1"/>
  <c r="DH99" i="1" s="1"/>
  <c r="DI99" i="1" s="1"/>
  <c r="DJ99" i="1" s="1"/>
  <c r="DK99" i="1" s="1"/>
  <c r="DL99" i="1" s="1"/>
  <c r="DM99" i="1" s="1"/>
  <c r="DN99" i="1" s="1"/>
  <c r="DO99" i="1" s="1"/>
  <c r="DP99" i="1" s="1"/>
  <c r="DQ99" i="1" s="1"/>
  <c r="DR99" i="1" s="1"/>
  <c r="DS99" i="1" s="1"/>
  <c r="DT99" i="1" s="1"/>
  <c r="DU99" i="1" s="1"/>
  <c r="DV99" i="1" s="1"/>
  <c r="DW99" i="1" s="1"/>
  <c r="DX99" i="1" s="1"/>
  <c r="DY99" i="1" s="1"/>
  <c r="DZ99" i="1" s="1"/>
  <c r="EA99" i="1" s="1"/>
  <c r="EB99" i="1" s="1"/>
  <c r="EC99" i="1" s="1"/>
  <c r="ED99" i="1" s="1"/>
  <c r="EE99" i="1" s="1"/>
  <c r="EF99" i="1" s="1"/>
  <c r="EG99" i="1" s="1"/>
  <c r="EH99" i="1" s="1"/>
  <c r="EI99" i="1" s="1"/>
  <c r="EJ99" i="1" s="1"/>
  <c r="EK99" i="1" s="1"/>
  <c r="EL99" i="1" s="1"/>
  <c r="EM99" i="1" s="1"/>
  <c r="EN99" i="1" s="1"/>
  <c r="EO99" i="1" s="1"/>
  <c r="EP99" i="1" s="1"/>
  <c r="EQ99" i="1" s="1"/>
  <c r="ER99" i="1" s="1"/>
  <c r="ES99" i="1" s="1"/>
  <c r="ET99" i="1" s="1"/>
  <c r="EU99" i="1" s="1"/>
  <c r="EV99" i="1" s="1"/>
  <c r="EW99" i="1" s="1"/>
  <c r="EX99" i="1" s="1"/>
  <c r="EY99" i="1" s="1"/>
  <c r="EZ99" i="1" s="1"/>
  <c r="FA99" i="1" s="1"/>
  <c r="FB99" i="1" s="1"/>
  <c r="FC99" i="1" s="1"/>
  <c r="AI98" i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P98" i="1" s="1"/>
  <c r="CQ98" i="1" s="1"/>
  <c r="CR98" i="1" s="1"/>
  <c r="CS98" i="1" s="1"/>
  <c r="CT98" i="1" s="1"/>
  <c r="CU98" i="1" s="1"/>
  <c r="CV98" i="1" s="1"/>
  <c r="CW98" i="1" s="1"/>
  <c r="CX98" i="1" s="1"/>
  <c r="CY98" i="1" s="1"/>
  <c r="CZ98" i="1" s="1"/>
  <c r="DA98" i="1" s="1"/>
  <c r="DB98" i="1" s="1"/>
  <c r="DC98" i="1" s="1"/>
  <c r="DD98" i="1" s="1"/>
  <c r="DE98" i="1" s="1"/>
  <c r="DF98" i="1" s="1"/>
  <c r="DG98" i="1" s="1"/>
  <c r="DH98" i="1" s="1"/>
  <c r="DI98" i="1" s="1"/>
  <c r="DJ98" i="1" s="1"/>
  <c r="DK98" i="1" s="1"/>
  <c r="DL98" i="1" s="1"/>
  <c r="DM98" i="1" s="1"/>
  <c r="DN98" i="1" s="1"/>
  <c r="DO98" i="1" s="1"/>
  <c r="DP98" i="1" s="1"/>
  <c r="DQ98" i="1" s="1"/>
  <c r="DR98" i="1" s="1"/>
  <c r="DS98" i="1" s="1"/>
  <c r="DT98" i="1" s="1"/>
  <c r="DU98" i="1" s="1"/>
  <c r="DV98" i="1" s="1"/>
  <c r="DW98" i="1" s="1"/>
  <c r="DX98" i="1" s="1"/>
  <c r="DY98" i="1" s="1"/>
  <c r="DZ98" i="1" s="1"/>
  <c r="EA98" i="1" s="1"/>
  <c r="EB98" i="1" s="1"/>
  <c r="EC98" i="1" s="1"/>
  <c r="ED98" i="1" s="1"/>
  <c r="EE98" i="1" s="1"/>
  <c r="EF98" i="1" s="1"/>
  <c r="EG98" i="1" s="1"/>
  <c r="EH98" i="1" s="1"/>
  <c r="EI98" i="1" s="1"/>
  <c r="EJ98" i="1" s="1"/>
  <c r="EK98" i="1" s="1"/>
  <c r="EL98" i="1" s="1"/>
  <c r="EM98" i="1" s="1"/>
  <c r="EN98" i="1" s="1"/>
  <c r="EO98" i="1" s="1"/>
  <c r="EP98" i="1" s="1"/>
  <c r="EQ98" i="1" s="1"/>
  <c r="ER98" i="1" s="1"/>
  <c r="ES98" i="1" s="1"/>
  <c r="ET98" i="1" s="1"/>
  <c r="EU98" i="1" s="1"/>
  <c r="EV98" i="1" s="1"/>
  <c r="EW98" i="1" s="1"/>
  <c r="EX98" i="1" s="1"/>
  <c r="EY98" i="1" s="1"/>
  <c r="EZ98" i="1" s="1"/>
  <c r="FA98" i="1" s="1"/>
  <c r="FB98" i="1" s="1"/>
  <c r="FC98" i="1" s="1"/>
  <c r="AI97" i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CP97" i="1" s="1"/>
  <c r="CQ97" i="1" s="1"/>
  <c r="CR97" i="1" s="1"/>
  <c r="CS97" i="1" s="1"/>
  <c r="CT97" i="1" s="1"/>
  <c r="CU97" i="1" s="1"/>
  <c r="CV97" i="1" s="1"/>
  <c r="CW97" i="1" s="1"/>
  <c r="CX97" i="1" s="1"/>
  <c r="CY97" i="1" s="1"/>
  <c r="CZ97" i="1" s="1"/>
  <c r="DA97" i="1" s="1"/>
  <c r="DB97" i="1" s="1"/>
  <c r="DC97" i="1" s="1"/>
  <c r="DD97" i="1" s="1"/>
  <c r="DE97" i="1" s="1"/>
  <c r="DF97" i="1" s="1"/>
  <c r="DG97" i="1" s="1"/>
  <c r="DH97" i="1" s="1"/>
  <c r="DI97" i="1" s="1"/>
  <c r="DJ97" i="1" s="1"/>
  <c r="DK97" i="1" s="1"/>
  <c r="DL97" i="1" s="1"/>
  <c r="DM97" i="1" s="1"/>
  <c r="DN97" i="1" s="1"/>
  <c r="DO97" i="1" s="1"/>
  <c r="DP97" i="1" s="1"/>
  <c r="DQ97" i="1" s="1"/>
  <c r="DR97" i="1" s="1"/>
  <c r="DS97" i="1" s="1"/>
  <c r="DT97" i="1" s="1"/>
  <c r="DU97" i="1" s="1"/>
  <c r="DV97" i="1" s="1"/>
  <c r="DW97" i="1" s="1"/>
  <c r="DX97" i="1" s="1"/>
  <c r="DY97" i="1" s="1"/>
  <c r="DZ97" i="1" s="1"/>
  <c r="EA97" i="1" s="1"/>
  <c r="EB97" i="1" s="1"/>
  <c r="EC97" i="1" s="1"/>
  <c r="ED97" i="1" s="1"/>
  <c r="EE97" i="1" s="1"/>
  <c r="EF97" i="1" s="1"/>
  <c r="EG97" i="1" s="1"/>
  <c r="EH97" i="1" s="1"/>
  <c r="EI97" i="1" s="1"/>
  <c r="EJ97" i="1" s="1"/>
  <c r="EK97" i="1" s="1"/>
  <c r="EL97" i="1" s="1"/>
  <c r="EM97" i="1" s="1"/>
  <c r="EN97" i="1" s="1"/>
  <c r="EO97" i="1" s="1"/>
  <c r="EP97" i="1" s="1"/>
  <c r="EQ97" i="1" s="1"/>
  <c r="ER97" i="1" s="1"/>
  <c r="ES97" i="1" s="1"/>
  <c r="ET97" i="1" s="1"/>
  <c r="EU97" i="1" s="1"/>
  <c r="EV97" i="1" s="1"/>
  <c r="EW97" i="1" s="1"/>
  <c r="EX97" i="1" s="1"/>
  <c r="EY97" i="1" s="1"/>
  <c r="EZ97" i="1" s="1"/>
  <c r="FA97" i="1" s="1"/>
  <c r="FB97" i="1" s="1"/>
  <c r="FC97" i="1" s="1"/>
  <c r="AI96" i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F96" i="1" s="1"/>
  <c r="CG96" i="1" s="1"/>
  <c r="CH96" i="1" s="1"/>
  <c r="CI96" i="1" s="1"/>
  <c r="CJ96" i="1" s="1"/>
  <c r="CK96" i="1" s="1"/>
  <c r="CL96" i="1" s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DC96" i="1" s="1"/>
  <c r="DD96" i="1" s="1"/>
  <c r="DE96" i="1" s="1"/>
  <c r="DF96" i="1" s="1"/>
  <c r="DG96" i="1" s="1"/>
  <c r="DH96" i="1" s="1"/>
  <c r="DI96" i="1" s="1"/>
  <c r="DJ96" i="1" s="1"/>
  <c r="DK96" i="1" s="1"/>
  <c r="DL96" i="1" s="1"/>
  <c r="DM96" i="1" s="1"/>
  <c r="DN96" i="1" s="1"/>
  <c r="DO96" i="1" s="1"/>
  <c r="DP96" i="1" s="1"/>
  <c r="DQ96" i="1" s="1"/>
  <c r="DR96" i="1" s="1"/>
  <c r="DS96" i="1" s="1"/>
  <c r="DT96" i="1" s="1"/>
  <c r="DU96" i="1" s="1"/>
  <c r="DV96" i="1" s="1"/>
  <c r="DW96" i="1" s="1"/>
  <c r="DX96" i="1" s="1"/>
  <c r="DY96" i="1" s="1"/>
  <c r="DZ96" i="1" s="1"/>
  <c r="EA96" i="1" s="1"/>
  <c r="EB96" i="1" s="1"/>
  <c r="EC96" i="1" s="1"/>
  <c r="ED96" i="1" s="1"/>
  <c r="EE96" i="1" s="1"/>
  <c r="EF96" i="1" s="1"/>
  <c r="EG96" i="1" s="1"/>
  <c r="EH96" i="1" s="1"/>
  <c r="EI96" i="1" s="1"/>
  <c r="EJ96" i="1" s="1"/>
  <c r="EK96" i="1" s="1"/>
  <c r="EL96" i="1" s="1"/>
  <c r="EM96" i="1" s="1"/>
  <c r="EN96" i="1" s="1"/>
  <c r="EO96" i="1" s="1"/>
  <c r="EP96" i="1" s="1"/>
  <c r="EQ96" i="1" s="1"/>
  <c r="ER96" i="1" s="1"/>
  <c r="ES96" i="1" s="1"/>
  <c r="ET96" i="1" s="1"/>
  <c r="EU96" i="1" s="1"/>
  <c r="EV96" i="1" s="1"/>
  <c r="EW96" i="1" s="1"/>
  <c r="EX96" i="1" s="1"/>
  <c r="EY96" i="1" s="1"/>
  <c r="EZ96" i="1" s="1"/>
  <c r="FA96" i="1" s="1"/>
  <c r="FB96" i="1" s="1"/>
  <c r="FC96" i="1" s="1"/>
  <c r="AI95" i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F95" i="1" s="1"/>
  <c r="CG95" i="1" s="1"/>
  <c r="CH95" i="1" s="1"/>
  <c r="CI95" i="1" s="1"/>
  <c r="CJ95" i="1" s="1"/>
  <c r="CK95" i="1" s="1"/>
  <c r="CL95" i="1" s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DC95" i="1" s="1"/>
  <c r="DD95" i="1" s="1"/>
  <c r="DE95" i="1" s="1"/>
  <c r="DF95" i="1" s="1"/>
  <c r="DG95" i="1" s="1"/>
  <c r="DH95" i="1" s="1"/>
  <c r="DI95" i="1" s="1"/>
  <c r="DJ95" i="1" s="1"/>
  <c r="DK95" i="1" s="1"/>
  <c r="DL95" i="1" s="1"/>
  <c r="DM95" i="1" s="1"/>
  <c r="DN95" i="1" s="1"/>
  <c r="DO95" i="1" s="1"/>
  <c r="DP95" i="1" s="1"/>
  <c r="DQ95" i="1" s="1"/>
  <c r="DR95" i="1" s="1"/>
  <c r="DS95" i="1" s="1"/>
  <c r="DT95" i="1" s="1"/>
  <c r="DU95" i="1" s="1"/>
  <c r="DV95" i="1" s="1"/>
  <c r="DW95" i="1" s="1"/>
  <c r="DX95" i="1" s="1"/>
  <c r="DY95" i="1" s="1"/>
  <c r="DZ95" i="1" s="1"/>
  <c r="EA95" i="1" s="1"/>
  <c r="EB95" i="1" s="1"/>
  <c r="EC95" i="1" s="1"/>
  <c r="ED95" i="1" s="1"/>
  <c r="EE95" i="1" s="1"/>
  <c r="EF95" i="1" s="1"/>
  <c r="EG95" i="1" s="1"/>
  <c r="EH95" i="1" s="1"/>
  <c r="EI95" i="1" s="1"/>
  <c r="EJ95" i="1" s="1"/>
  <c r="EK95" i="1" s="1"/>
  <c r="EL95" i="1" s="1"/>
  <c r="EM95" i="1" s="1"/>
  <c r="EN95" i="1" s="1"/>
  <c r="EO95" i="1" s="1"/>
  <c r="EP95" i="1" s="1"/>
  <c r="EQ95" i="1" s="1"/>
  <c r="ER95" i="1" s="1"/>
  <c r="ES95" i="1" s="1"/>
  <c r="ET95" i="1" s="1"/>
  <c r="EU95" i="1" s="1"/>
  <c r="EV95" i="1" s="1"/>
  <c r="EW95" i="1" s="1"/>
  <c r="EX95" i="1" s="1"/>
  <c r="EY95" i="1" s="1"/>
  <c r="EZ95" i="1" s="1"/>
  <c r="FA95" i="1" s="1"/>
  <c r="FB95" i="1" s="1"/>
  <c r="FC95" i="1" s="1"/>
  <c r="AI94" i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CF94" i="1" s="1"/>
  <c r="CG94" i="1" s="1"/>
  <c r="CH94" i="1" s="1"/>
  <c r="CI94" i="1" s="1"/>
  <c r="CJ94" i="1" s="1"/>
  <c r="CK94" i="1" s="1"/>
  <c r="CL94" i="1" s="1"/>
  <c r="CM94" i="1" s="1"/>
  <c r="CN94" i="1" s="1"/>
  <c r="CO94" i="1" s="1"/>
  <c r="CP94" i="1" s="1"/>
  <c r="CQ94" i="1" s="1"/>
  <c r="CR94" i="1" s="1"/>
  <c r="CS94" i="1" s="1"/>
  <c r="CT94" i="1" s="1"/>
  <c r="CU94" i="1" s="1"/>
  <c r="CV94" i="1" s="1"/>
  <c r="CW94" i="1" s="1"/>
  <c r="CX94" i="1" s="1"/>
  <c r="CY94" i="1" s="1"/>
  <c r="CZ94" i="1" s="1"/>
  <c r="DA94" i="1" s="1"/>
  <c r="DB94" i="1" s="1"/>
  <c r="DC94" i="1" s="1"/>
  <c r="DD94" i="1" s="1"/>
  <c r="DE94" i="1" s="1"/>
  <c r="DF94" i="1" s="1"/>
  <c r="DG94" i="1" s="1"/>
  <c r="DH94" i="1" s="1"/>
  <c r="DI94" i="1" s="1"/>
  <c r="DJ94" i="1" s="1"/>
  <c r="DK94" i="1" s="1"/>
  <c r="DL94" i="1" s="1"/>
  <c r="DM94" i="1" s="1"/>
  <c r="DN94" i="1" s="1"/>
  <c r="DO94" i="1" s="1"/>
  <c r="DP94" i="1" s="1"/>
  <c r="DQ94" i="1" s="1"/>
  <c r="DR94" i="1" s="1"/>
  <c r="DS94" i="1" s="1"/>
  <c r="DT94" i="1" s="1"/>
  <c r="DU94" i="1" s="1"/>
  <c r="DV94" i="1" s="1"/>
  <c r="DW94" i="1" s="1"/>
  <c r="DX94" i="1" s="1"/>
  <c r="DY94" i="1" s="1"/>
  <c r="DZ94" i="1" s="1"/>
  <c r="EA94" i="1" s="1"/>
  <c r="EB94" i="1" s="1"/>
  <c r="EC94" i="1" s="1"/>
  <c r="ED94" i="1" s="1"/>
  <c r="EE94" i="1" s="1"/>
  <c r="EF94" i="1" s="1"/>
  <c r="EG94" i="1" s="1"/>
  <c r="EH94" i="1" s="1"/>
  <c r="EI94" i="1" s="1"/>
  <c r="EJ94" i="1" s="1"/>
  <c r="EK94" i="1" s="1"/>
  <c r="EL94" i="1" s="1"/>
  <c r="EM94" i="1" s="1"/>
  <c r="EN94" i="1" s="1"/>
  <c r="EO94" i="1" s="1"/>
  <c r="EP94" i="1" s="1"/>
  <c r="EQ94" i="1" s="1"/>
  <c r="ER94" i="1" s="1"/>
  <c r="ES94" i="1" s="1"/>
  <c r="ET94" i="1" s="1"/>
  <c r="EU94" i="1" s="1"/>
  <c r="EV94" i="1" s="1"/>
  <c r="EW94" i="1" s="1"/>
  <c r="EX94" i="1" s="1"/>
  <c r="EY94" i="1" s="1"/>
  <c r="EZ94" i="1" s="1"/>
  <c r="FA94" i="1" s="1"/>
  <c r="FB94" i="1" s="1"/>
  <c r="FC94" i="1" s="1"/>
  <c r="AI93" i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F93" i="1" s="1"/>
  <c r="CG93" i="1" s="1"/>
  <c r="CH93" i="1" s="1"/>
  <c r="CI93" i="1" s="1"/>
  <c r="CJ93" i="1" s="1"/>
  <c r="CK93" i="1" s="1"/>
  <c r="CL93" i="1" s="1"/>
  <c r="CM93" i="1" s="1"/>
  <c r="CN93" i="1" s="1"/>
  <c r="CO93" i="1" s="1"/>
  <c r="CP93" i="1" s="1"/>
  <c r="CQ93" i="1" s="1"/>
  <c r="CR93" i="1" s="1"/>
  <c r="CS93" i="1" s="1"/>
  <c r="CT93" i="1" s="1"/>
  <c r="CU93" i="1" s="1"/>
  <c r="CV93" i="1" s="1"/>
  <c r="CW93" i="1" s="1"/>
  <c r="CX93" i="1" s="1"/>
  <c r="CY93" i="1" s="1"/>
  <c r="CZ93" i="1" s="1"/>
  <c r="DA93" i="1" s="1"/>
  <c r="DB93" i="1" s="1"/>
  <c r="DC93" i="1" s="1"/>
  <c r="DD93" i="1" s="1"/>
  <c r="DE93" i="1" s="1"/>
  <c r="DF93" i="1" s="1"/>
  <c r="DG93" i="1" s="1"/>
  <c r="DH93" i="1" s="1"/>
  <c r="DI93" i="1" s="1"/>
  <c r="DJ93" i="1" s="1"/>
  <c r="DK93" i="1" s="1"/>
  <c r="DL93" i="1" s="1"/>
  <c r="DM93" i="1" s="1"/>
  <c r="DN93" i="1" s="1"/>
  <c r="DO93" i="1" s="1"/>
  <c r="DP93" i="1" s="1"/>
  <c r="DQ93" i="1" s="1"/>
  <c r="DR93" i="1" s="1"/>
  <c r="DS93" i="1" s="1"/>
  <c r="DT93" i="1" s="1"/>
  <c r="DU93" i="1" s="1"/>
  <c r="DV93" i="1" s="1"/>
  <c r="DW93" i="1" s="1"/>
  <c r="DX93" i="1" s="1"/>
  <c r="DY93" i="1" s="1"/>
  <c r="DZ93" i="1" s="1"/>
  <c r="EA93" i="1" s="1"/>
  <c r="EB93" i="1" s="1"/>
  <c r="EC93" i="1" s="1"/>
  <c r="ED93" i="1" s="1"/>
  <c r="EE93" i="1" s="1"/>
  <c r="EF93" i="1" s="1"/>
  <c r="EG93" i="1" s="1"/>
  <c r="EH93" i="1" s="1"/>
  <c r="EI93" i="1" s="1"/>
  <c r="EJ93" i="1" s="1"/>
  <c r="EK93" i="1" s="1"/>
  <c r="EL93" i="1" s="1"/>
  <c r="EM93" i="1" s="1"/>
  <c r="EN93" i="1" s="1"/>
  <c r="EO93" i="1" s="1"/>
  <c r="EP93" i="1" s="1"/>
  <c r="EQ93" i="1" s="1"/>
  <c r="ER93" i="1" s="1"/>
  <c r="ES93" i="1" s="1"/>
  <c r="ET93" i="1" s="1"/>
  <c r="EU93" i="1" s="1"/>
  <c r="EV93" i="1" s="1"/>
  <c r="EW93" i="1" s="1"/>
  <c r="EX93" i="1" s="1"/>
  <c r="EY93" i="1" s="1"/>
  <c r="EZ93" i="1" s="1"/>
  <c r="FA93" i="1" s="1"/>
  <c r="FB93" i="1" s="1"/>
  <c r="FC93" i="1" s="1"/>
  <c r="AI92" i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F92" i="1" s="1"/>
  <c r="CG92" i="1" s="1"/>
  <c r="CH92" i="1" s="1"/>
  <c r="CI92" i="1" s="1"/>
  <c r="CJ92" i="1" s="1"/>
  <c r="CK92" i="1" s="1"/>
  <c r="CL92" i="1" s="1"/>
  <c r="CM92" i="1" s="1"/>
  <c r="CN92" i="1" s="1"/>
  <c r="CO92" i="1" s="1"/>
  <c r="CP92" i="1" s="1"/>
  <c r="CQ92" i="1" s="1"/>
  <c r="CR92" i="1" s="1"/>
  <c r="CS92" i="1" s="1"/>
  <c r="CT92" i="1" s="1"/>
  <c r="CU92" i="1" s="1"/>
  <c r="CV92" i="1" s="1"/>
  <c r="CW92" i="1" s="1"/>
  <c r="CX92" i="1" s="1"/>
  <c r="CY92" i="1" s="1"/>
  <c r="CZ92" i="1" s="1"/>
  <c r="DA92" i="1" s="1"/>
  <c r="DB92" i="1" s="1"/>
  <c r="DC92" i="1" s="1"/>
  <c r="DD92" i="1" s="1"/>
  <c r="DE92" i="1" s="1"/>
  <c r="DF92" i="1" s="1"/>
  <c r="DG92" i="1" s="1"/>
  <c r="DH92" i="1" s="1"/>
  <c r="DI92" i="1" s="1"/>
  <c r="DJ92" i="1" s="1"/>
  <c r="DK92" i="1" s="1"/>
  <c r="DL92" i="1" s="1"/>
  <c r="DM92" i="1" s="1"/>
  <c r="DN92" i="1" s="1"/>
  <c r="DO92" i="1" s="1"/>
  <c r="DP92" i="1" s="1"/>
  <c r="DQ92" i="1" s="1"/>
  <c r="DR92" i="1" s="1"/>
  <c r="DS92" i="1" s="1"/>
  <c r="DT92" i="1" s="1"/>
  <c r="DU92" i="1" s="1"/>
  <c r="DV92" i="1" s="1"/>
  <c r="DW92" i="1" s="1"/>
  <c r="DX92" i="1" s="1"/>
  <c r="DY92" i="1" s="1"/>
  <c r="DZ92" i="1" s="1"/>
  <c r="EA92" i="1" s="1"/>
  <c r="EB92" i="1" s="1"/>
  <c r="EC92" i="1" s="1"/>
  <c r="ED92" i="1" s="1"/>
  <c r="EE92" i="1" s="1"/>
  <c r="EF92" i="1" s="1"/>
  <c r="EG92" i="1" s="1"/>
  <c r="EH92" i="1" s="1"/>
  <c r="EI92" i="1" s="1"/>
  <c r="EJ92" i="1" s="1"/>
  <c r="EK92" i="1" s="1"/>
  <c r="EL92" i="1" s="1"/>
  <c r="EM92" i="1" s="1"/>
  <c r="EN92" i="1" s="1"/>
  <c r="EO92" i="1" s="1"/>
  <c r="EP92" i="1" s="1"/>
  <c r="EQ92" i="1" s="1"/>
  <c r="ER92" i="1" s="1"/>
  <c r="ES92" i="1" s="1"/>
  <c r="ET92" i="1" s="1"/>
  <c r="EU92" i="1" s="1"/>
  <c r="EV92" i="1" s="1"/>
  <c r="EW92" i="1" s="1"/>
  <c r="EX92" i="1" s="1"/>
  <c r="EY92" i="1" s="1"/>
  <c r="EZ92" i="1" s="1"/>
  <c r="FA92" i="1" s="1"/>
  <c r="FB92" i="1" s="1"/>
  <c r="FC92" i="1" s="1"/>
  <c r="AI91" i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F91" i="1" s="1"/>
  <c r="CG91" i="1" s="1"/>
  <c r="CH91" i="1" s="1"/>
  <c r="CI91" i="1" s="1"/>
  <c r="CJ91" i="1" s="1"/>
  <c r="CK91" i="1" s="1"/>
  <c r="CL91" i="1" s="1"/>
  <c r="CM91" i="1" s="1"/>
  <c r="CN91" i="1" s="1"/>
  <c r="CO91" i="1" s="1"/>
  <c r="CP91" i="1" s="1"/>
  <c r="CQ91" i="1" s="1"/>
  <c r="CR91" i="1" s="1"/>
  <c r="CS91" i="1" s="1"/>
  <c r="CT91" i="1" s="1"/>
  <c r="CU91" i="1" s="1"/>
  <c r="CV91" i="1" s="1"/>
  <c r="CW91" i="1" s="1"/>
  <c r="CX91" i="1" s="1"/>
  <c r="CY91" i="1" s="1"/>
  <c r="CZ91" i="1" s="1"/>
  <c r="DA91" i="1" s="1"/>
  <c r="DB91" i="1" s="1"/>
  <c r="DC91" i="1" s="1"/>
  <c r="DD91" i="1" s="1"/>
  <c r="DE91" i="1" s="1"/>
  <c r="DF91" i="1" s="1"/>
  <c r="DG91" i="1" s="1"/>
  <c r="DH91" i="1" s="1"/>
  <c r="DI91" i="1" s="1"/>
  <c r="DJ91" i="1" s="1"/>
  <c r="DK91" i="1" s="1"/>
  <c r="DL91" i="1" s="1"/>
  <c r="DM91" i="1" s="1"/>
  <c r="DN91" i="1" s="1"/>
  <c r="DO91" i="1" s="1"/>
  <c r="DP91" i="1" s="1"/>
  <c r="DQ91" i="1" s="1"/>
  <c r="DR91" i="1" s="1"/>
  <c r="DS91" i="1" s="1"/>
  <c r="DT91" i="1" s="1"/>
  <c r="DU91" i="1" s="1"/>
  <c r="DV91" i="1" s="1"/>
  <c r="DW91" i="1" s="1"/>
  <c r="DX91" i="1" s="1"/>
  <c r="DY91" i="1" s="1"/>
  <c r="DZ91" i="1" s="1"/>
  <c r="EA91" i="1" s="1"/>
  <c r="EB91" i="1" s="1"/>
  <c r="EC91" i="1" s="1"/>
  <c r="ED91" i="1" s="1"/>
  <c r="EE91" i="1" s="1"/>
  <c r="EF91" i="1" s="1"/>
  <c r="EG91" i="1" s="1"/>
  <c r="EH91" i="1" s="1"/>
  <c r="EI91" i="1" s="1"/>
  <c r="EJ91" i="1" s="1"/>
  <c r="EK91" i="1" s="1"/>
  <c r="EL91" i="1" s="1"/>
  <c r="EM91" i="1" s="1"/>
  <c r="EN91" i="1" s="1"/>
  <c r="EO91" i="1" s="1"/>
  <c r="EP91" i="1" s="1"/>
  <c r="EQ91" i="1" s="1"/>
  <c r="ER91" i="1" s="1"/>
  <c r="ES91" i="1" s="1"/>
  <c r="ET91" i="1" s="1"/>
  <c r="EU91" i="1" s="1"/>
  <c r="EV91" i="1" s="1"/>
  <c r="EW91" i="1" s="1"/>
  <c r="EX91" i="1" s="1"/>
  <c r="EY91" i="1" s="1"/>
  <c r="EZ91" i="1" s="1"/>
  <c r="FA91" i="1" s="1"/>
  <c r="FB91" i="1" s="1"/>
  <c r="FC91" i="1" s="1"/>
  <c r="AI90" i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F90" i="1" s="1"/>
  <c r="CG90" i="1" s="1"/>
  <c r="CH90" i="1" s="1"/>
  <c r="CI90" i="1" s="1"/>
  <c r="CJ90" i="1" s="1"/>
  <c r="CK90" i="1" s="1"/>
  <c r="CL90" i="1" s="1"/>
  <c r="CM90" i="1" s="1"/>
  <c r="CN90" i="1" s="1"/>
  <c r="CO90" i="1" s="1"/>
  <c r="CP90" i="1" s="1"/>
  <c r="CQ90" i="1" s="1"/>
  <c r="CR90" i="1" s="1"/>
  <c r="CS90" i="1" s="1"/>
  <c r="CT90" i="1" s="1"/>
  <c r="CU90" i="1" s="1"/>
  <c r="CV90" i="1" s="1"/>
  <c r="CW90" i="1" s="1"/>
  <c r="CX90" i="1" s="1"/>
  <c r="CY90" i="1" s="1"/>
  <c r="CZ90" i="1" s="1"/>
  <c r="DA90" i="1" s="1"/>
  <c r="DB90" i="1" s="1"/>
  <c r="DC90" i="1" s="1"/>
  <c r="DD90" i="1" s="1"/>
  <c r="DE90" i="1" s="1"/>
  <c r="DF90" i="1" s="1"/>
  <c r="DG90" i="1" s="1"/>
  <c r="DH90" i="1" s="1"/>
  <c r="DI90" i="1" s="1"/>
  <c r="DJ90" i="1" s="1"/>
  <c r="DK90" i="1" s="1"/>
  <c r="DL90" i="1" s="1"/>
  <c r="DM90" i="1" s="1"/>
  <c r="DN90" i="1" s="1"/>
  <c r="DO90" i="1" s="1"/>
  <c r="DP90" i="1" s="1"/>
  <c r="DQ90" i="1" s="1"/>
  <c r="DR90" i="1" s="1"/>
  <c r="DS90" i="1" s="1"/>
  <c r="DT90" i="1" s="1"/>
  <c r="DU90" i="1" s="1"/>
  <c r="DV90" i="1" s="1"/>
  <c r="DW90" i="1" s="1"/>
  <c r="DX90" i="1" s="1"/>
  <c r="DY90" i="1" s="1"/>
  <c r="DZ90" i="1" s="1"/>
  <c r="EA90" i="1" s="1"/>
  <c r="EB90" i="1" s="1"/>
  <c r="EC90" i="1" s="1"/>
  <c r="ED90" i="1" s="1"/>
  <c r="EE90" i="1" s="1"/>
  <c r="EF90" i="1" s="1"/>
  <c r="EG90" i="1" s="1"/>
  <c r="EH90" i="1" s="1"/>
  <c r="EI90" i="1" s="1"/>
  <c r="EJ90" i="1" s="1"/>
  <c r="EK90" i="1" s="1"/>
  <c r="EL90" i="1" s="1"/>
  <c r="EM90" i="1" s="1"/>
  <c r="EN90" i="1" s="1"/>
  <c r="EO90" i="1" s="1"/>
  <c r="EP90" i="1" s="1"/>
  <c r="EQ90" i="1" s="1"/>
  <c r="ER90" i="1" s="1"/>
  <c r="ES90" i="1" s="1"/>
  <c r="ET90" i="1" s="1"/>
  <c r="EU90" i="1" s="1"/>
  <c r="EV90" i="1" s="1"/>
  <c r="EW90" i="1" s="1"/>
  <c r="EX90" i="1" s="1"/>
  <c r="EY90" i="1" s="1"/>
  <c r="EZ90" i="1" s="1"/>
  <c r="FA90" i="1" s="1"/>
  <c r="FB90" i="1" s="1"/>
  <c r="FC90" i="1" s="1"/>
  <c r="AI89" i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F89" i="1" s="1"/>
  <c r="CG89" i="1" s="1"/>
  <c r="CH89" i="1" s="1"/>
  <c r="CI89" i="1" s="1"/>
  <c r="CJ89" i="1" s="1"/>
  <c r="CK89" i="1" s="1"/>
  <c r="CL89" i="1" s="1"/>
  <c r="CM89" i="1" s="1"/>
  <c r="CN89" i="1" s="1"/>
  <c r="CO89" i="1" s="1"/>
  <c r="CP89" i="1" s="1"/>
  <c r="CQ89" i="1" s="1"/>
  <c r="CR89" i="1" s="1"/>
  <c r="CS89" i="1" s="1"/>
  <c r="CT89" i="1" s="1"/>
  <c r="CU89" i="1" s="1"/>
  <c r="CV89" i="1" s="1"/>
  <c r="CW89" i="1" s="1"/>
  <c r="CX89" i="1" s="1"/>
  <c r="CY89" i="1" s="1"/>
  <c r="CZ89" i="1" s="1"/>
  <c r="DA89" i="1" s="1"/>
  <c r="DB89" i="1" s="1"/>
  <c r="DC89" i="1" s="1"/>
  <c r="DD89" i="1" s="1"/>
  <c r="DE89" i="1" s="1"/>
  <c r="DF89" i="1" s="1"/>
  <c r="DG89" i="1" s="1"/>
  <c r="DH89" i="1" s="1"/>
  <c r="DI89" i="1" s="1"/>
  <c r="DJ89" i="1" s="1"/>
  <c r="DK89" i="1" s="1"/>
  <c r="DL89" i="1" s="1"/>
  <c r="DM89" i="1" s="1"/>
  <c r="DN89" i="1" s="1"/>
  <c r="DO89" i="1" s="1"/>
  <c r="DP89" i="1" s="1"/>
  <c r="DQ89" i="1" s="1"/>
  <c r="DR89" i="1" s="1"/>
  <c r="DS89" i="1" s="1"/>
  <c r="DT89" i="1" s="1"/>
  <c r="DU89" i="1" s="1"/>
  <c r="DV89" i="1" s="1"/>
  <c r="DW89" i="1" s="1"/>
  <c r="DX89" i="1" s="1"/>
  <c r="DY89" i="1" s="1"/>
  <c r="DZ89" i="1" s="1"/>
  <c r="EA89" i="1" s="1"/>
  <c r="EB89" i="1" s="1"/>
  <c r="EC89" i="1" s="1"/>
  <c r="ED89" i="1" s="1"/>
  <c r="EE89" i="1" s="1"/>
  <c r="EF89" i="1" s="1"/>
  <c r="EG89" i="1" s="1"/>
  <c r="EH89" i="1" s="1"/>
  <c r="EI89" i="1" s="1"/>
  <c r="EJ89" i="1" s="1"/>
  <c r="EK89" i="1" s="1"/>
  <c r="EL89" i="1" s="1"/>
  <c r="EM89" i="1" s="1"/>
  <c r="EN89" i="1" s="1"/>
  <c r="EO89" i="1" s="1"/>
  <c r="EP89" i="1" s="1"/>
  <c r="EQ89" i="1" s="1"/>
  <c r="ER89" i="1" s="1"/>
  <c r="ES89" i="1" s="1"/>
  <c r="ET89" i="1" s="1"/>
  <c r="EU89" i="1" s="1"/>
  <c r="EV89" i="1" s="1"/>
  <c r="EW89" i="1" s="1"/>
  <c r="EX89" i="1" s="1"/>
  <c r="EY89" i="1" s="1"/>
  <c r="EZ89" i="1" s="1"/>
  <c r="FA89" i="1" s="1"/>
  <c r="FB89" i="1" s="1"/>
  <c r="FC89" i="1" s="1"/>
  <c r="AI88" i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CF88" i="1" s="1"/>
  <c r="CG88" i="1" s="1"/>
  <c r="CH88" i="1" s="1"/>
  <c r="CI88" i="1" s="1"/>
  <c r="CJ88" i="1" s="1"/>
  <c r="CK88" i="1" s="1"/>
  <c r="CL88" i="1" s="1"/>
  <c r="CM88" i="1" s="1"/>
  <c r="CN88" i="1" s="1"/>
  <c r="CO88" i="1" s="1"/>
  <c r="CP88" i="1" s="1"/>
  <c r="CQ88" i="1" s="1"/>
  <c r="CR88" i="1" s="1"/>
  <c r="CS88" i="1" s="1"/>
  <c r="CT88" i="1" s="1"/>
  <c r="CU88" i="1" s="1"/>
  <c r="CV88" i="1" s="1"/>
  <c r="CW88" i="1" s="1"/>
  <c r="CX88" i="1" s="1"/>
  <c r="CY88" i="1" s="1"/>
  <c r="CZ88" i="1" s="1"/>
  <c r="DA88" i="1" s="1"/>
  <c r="DB88" i="1" s="1"/>
  <c r="DC88" i="1" s="1"/>
  <c r="DD88" i="1" s="1"/>
  <c r="DE88" i="1" s="1"/>
  <c r="DF88" i="1" s="1"/>
  <c r="DG88" i="1" s="1"/>
  <c r="DH88" i="1" s="1"/>
  <c r="DI88" i="1" s="1"/>
  <c r="DJ88" i="1" s="1"/>
  <c r="DK88" i="1" s="1"/>
  <c r="DL88" i="1" s="1"/>
  <c r="DM88" i="1" s="1"/>
  <c r="DN88" i="1" s="1"/>
  <c r="DO88" i="1" s="1"/>
  <c r="DP88" i="1" s="1"/>
  <c r="DQ88" i="1" s="1"/>
  <c r="DR88" i="1" s="1"/>
  <c r="DS88" i="1" s="1"/>
  <c r="DT88" i="1" s="1"/>
  <c r="DU88" i="1" s="1"/>
  <c r="DV88" i="1" s="1"/>
  <c r="DW88" i="1" s="1"/>
  <c r="DX88" i="1" s="1"/>
  <c r="DY88" i="1" s="1"/>
  <c r="DZ88" i="1" s="1"/>
  <c r="EA88" i="1" s="1"/>
  <c r="EB88" i="1" s="1"/>
  <c r="EC88" i="1" s="1"/>
  <c r="ED88" i="1" s="1"/>
  <c r="EE88" i="1" s="1"/>
  <c r="EF88" i="1" s="1"/>
  <c r="EG88" i="1" s="1"/>
  <c r="EH88" i="1" s="1"/>
  <c r="EI88" i="1" s="1"/>
  <c r="EJ88" i="1" s="1"/>
  <c r="EK88" i="1" s="1"/>
  <c r="EL88" i="1" s="1"/>
  <c r="EM88" i="1" s="1"/>
  <c r="EN88" i="1" s="1"/>
  <c r="EO88" i="1" s="1"/>
  <c r="EP88" i="1" s="1"/>
  <c r="EQ88" i="1" s="1"/>
  <c r="ER88" i="1" s="1"/>
  <c r="ES88" i="1" s="1"/>
  <c r="ET88" i="1" s="1"/>
  <c r="EU88" i="1" s="1"/>
  <c r="EV88" i="1" s="1"/>
  <c r="EW88" i="1" s="1"/>
  <c r="EX88" i="1" s="1"/>
  <c r="EY88" i="1" s="1"/>
  <c r="EZ88" i="1" s="1"/>
  <c r="FA88" i="1" s="1"/>
  <c r="FB88" i="1" s="1"/>
  <c r="FC88" i="1" s="1"/>
  <c r="AI87" i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F87" i="1" s="1"/>
  <c r="CG87" i="1" s="1"/>
  <c r="CH87" i="1" s="1"/>
  <c r="CI87" i="1" s="1"/>
  <c r="CJ87" i="1" s="1"/>
  <c r="CK87" i="1" s="1"/>
  <c r="CL87" i="1" s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DC87" i="1" s="1"/>
  <c r="DD87" i="1" s="1"/>
  <c r="DE87" i="1" s="1"/>
  <c r="DF87" i="1" s="1"/>
  <c r="DG87" i="1" s="1"/>
  <c r="DH87" i="1" s="1"/>
  <c r="DI87" i="1" s="1"/>
  <c r="DJ87" i="1" s="1"/>
  <c r="DK87" i="1" s="1"/>
  <c r="DL87" i="1" s="1"/>
  <c r="DM87" i="1" s="1"/>
  <c r="DN87" i="1" s="1"/>
  <c r="DO87" i="1" s="1"/>
  <c r="DP87" i="1" s="1"/>
  <c r="DQ87" i="1" s="1"/>
  <c r="DR87" i="1" s="1"/>
  <c r="DS87" i="1" s="1"/>
  <c r="DT87" i="1" s="1"/>
  <c r="DU87" i="1" s="1"/>
  <c r="DV87" i="1" s="1"/>
  <c r="DW87" i="1" s="1"/>
  <c r="DX87" i="1" s="1"/>
  <c r="DY87" i="1" s="1"/>
  <c r="DZ87" i="1" s="1"/>
  <c r="EA87" i="1" s="1"/>
  <c r="EB87" i="1" s="1"/>
  <c r="EC87" i="1" s="1"/>
  <c r="ED87" i="1" s="1"/>
  <c r="EE87" i="1" s="1"/>
  <c r="EF87" i="1" s="1"/>
  <c r="EG87" i="1" s="1"/>
  <c r="EH87" i="1" s="1"/>
  <c r="EI87" i="1" s="1"/>
  <c r="EJ87" i="1" s="1"/>
  <c r="EK87" i="1" s="1"/>
  <c r="EL87" i="1" s="1"/>
  <c r="EM87" i="1" s="1"/>
  <c r="EN87" i="1" s="1"/>
  <c r="EO87" i="1" s="1"/>
  <c r="EP87" i="1" s="1"/>
  <c r="EQ87" i="1" s="1"/>
  <c r="ER87" i="1" s="1"/>
  <c r="ES87" i="1" s="1"/>
  <c r="ET87" i="1" s="1"/>
  <c r="EU87" i="1" s="1"/>
  <c r="EV87" i="1" s="1"/>
  <c r="EW87" i="1" s="1"/>
  <c r="EX87" i="1" s="1"/>
  <c r="EY87" i="1" s="1"/>
  <c r="EZ87" i="1" s="1"/>
  <c r="FA87" i="1" s="1"/>
  <c r="FB87" i="1" s="1"/>
  <c r="FC87" i="1" s="1"/>
  <c r="I39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285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38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47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19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77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AL16" i="6"/>
  <c r="AL16" i="4"/>
  <c r="AL16" i="3"/>
  <c r="AL15" i="6"/>
  <c r="AL15" i="4"/>
  <c r="AL15" i="3"/>
  <c r="AL14" i="6"/>
  <c r="AL14" i="4"/>
  <c r="AL14" i="3"/>
  <c r="V491" i="3" s="1"/>
  <c r="AL18" i="2"/>
  <c r="AL18" i="6"/>
  <c r="K3" i="6" s="1"/>
  <c r="M3" i="6" s="1"/>
  <c r="C3" i="6"/>
  <c r="C4" i="6"/>
  <c r="C5" i="6"/>
  <c r="C6" i="6"/>
  <c r="C7" i="6"/>
  <c r="C8" i="6"/>
  <c r="AL8" i="4"/>
  <c r="AL8" i="3"/>
  <c r="K70" i="6"/>
  <c r="K56" i="6"/>
  <c r="K462" i="6"/>
  <c r="K49" i="6"/>
  <c r="K461" i="6"/>
  <c r="K460" i="6"/>
  <c r="K372" i="6"/>
  <c r="K169" i="6"/>
  <c r="K459" i="6"/>
  <c r="K458" i="6"/>
  <c r="K457" i="6"/>
  <c r="K46" i="6"/>
  <c r="K456" i="6"/>
  <c r="K162" i="6"/>
  <c r="K45" i="6"/>
  <c r="K309" i="6"/>
  <c r="K161" i="6"/>
  <c r="K160" i="6"/>
  <c r="K308" i="6"/>
  <c r="K159" i="6"/>
  <c r="K303" i="6"/>
  <c r="K455" i="6"/>
  <c r="K454" i="6"/>
  <c r="K302" i="6"/>
  <c r="K43" i="6"/>
  <c r="K453" i="6"/>
  <c r="K42" i="6"/>
  <c r="K452" i="6"/>
  <c r="K41" i="6"/>
  <c r="K366" i="6"/>
  <c r="K152" i="6"/>
  <c r="K451" i="6"/>
  <c r="K292" i="6"/>
  <c r="K450" i="6"/>
  <c r="K449" i="6"/>
  <c r="K448" i="6"/>
  <c r="K447" i="6"/>
  <c r="K290" i="6"/>
  <c r="K446" i="6"/>
  <c r="K288" i="6"/>
  <c r="K445" i="6"/>
  <c r="K444" i="6"/>
  <c r="K443" i="6"/>
  <c r="K503" i="6"/>
  <c r="K31" i="6"/>
  <c r="K138" i="6"/>
  <c r="K30" i="6"/>
  <c r="K131" i="6"/>
  <c r="K28" i="6"/>
  <c r="K114" i="6"/>
  <c r="K274" i="6"/>
  <c r="K26" i="6"/>
  <c r="K442" i="6"/>
  <c r="K268" i="6"/>
  <c r="K502" i="6"/>
  <c r="K360" i="6"/>
  <c r="K267" i="6"/>
  <c r="K441" i="6"/>
  <c r="K112" i="6"/>
  <c r="K440" i="6"/>
  <c r="K501" i="6"/>
  <c r="K264" i="6"/>
  <c r="K20" i="6"/>
  <c r="K263" i="6"/>
  <c r="K439" i="6"/>
  <c r="K438" i="6"/>
  <c r="K358" i="6"/>
  <c r="K259" i="6"/>
  <c r="K437" i="6"/>
  <c r="K500" i="6"/>
  <c r="K310" i="6"/>
  <c r="K436" i="6"/>
  <c r="K252" i="6"/>
  <c r="K107" i="6"/>
  <c r="K352" i="6"/>
  <c r="K306" i="6"/>
  <c r="K351" i="6"/>
  <c r="K435" i="6"/>
  <c r="K299" i="6"/>
  <c r="K298" i="6"/>
  <c r="K434" i="6"/>
  <c r="K499" i="6"/>
  <c r="K286" i="6"/>
  <c r="K346" i="6"/>
  <c r="K106" i="6"/>
  <c r="K355" i="6"/>
  <c r="K433" i="6"/>
  <c r="K432" i="6"/>
  <c r="K265" i="6"/>
  <c r="K498" i="6"/>
  <c r="K341" i="6"/>
  <c r="K340" i="6"/>
  <c r="K239" i="6"/>
  <c r="K431" i="6"/>
  <c r="K430" i="6"/>
  <c r="K339" i="6"/>
  <c r="K429" i="6"/>
  <c r="K428" i="6"/>
  <c r="K235" i="6"/>
  <c r="K497" i="6"/>
  <c r="K353" i="6"/>
  <c r="K332" i="6"/>
  <c r="K231" i="6"/>
  <c r="K427" i="6"/>
  <c r="K426" i="6"/>
  <c r="K425" i="6"/>
  <c r="K227" i="6"/>
  <c r="K496" i="6"/>
  <c r="K424" i="6"/>
  <c r="K202" i="6"/>
  <c r="K223" i="6"/>
  <c r="K222" i="6"/>
  <c r="K324" i="6"/>
  <c r="K195" i="6"/>
  <c r="K194" i="6"/>
  <c r="K323" i="6"/>
  <c r="K423" i="6"/>
  <c r="K190" i="6"/>
  <c r="K216" i="6"/>
  <c r="K422" i="6"/>
  <c r="K168" i="6"/>
  <c r="K421" i="6"/>
  <c r="K213" i="6"/>
  <c r="K316" i="6"/>
  <c r="K495" i="6"/>
  <c r="K153" i="6"/>
  <c r="K312" i="6"/>
  <c r="K89" i="6"/>
  <c r="K349" i="6"/>
  <c r="K420" i="6"/>
  <c r="K348" i="6"/>
  <c r="K307" i="6"/>
  <c r="K494" i="6"/>
  <c r="K88" i="6"/>
  <c r="K419" i="6"/>
  <c r="K87" i="6"/>
  <c r="K203" i="6"/>
  <c r="K305" i="6"/>
  <c r="K418" i="6"/>
  <c r="K304" i="6"/>
  <c r="K493" i="6"/>
  <c r="K86" i="6"/>
  <c r="K417" i="6"/>
  <c r="K85" i="6"/>
  <c r="K416" i="6"/>
  <c r="K301" i="6"/>
  <c r="K97" i="6"/>
  <c r="K196" i="6"/>
  <c r="K492" i="6"/>
  <c r="K415" i="6"/>
  <c r="K342" i="6"/>
  <c r="K82" i="6"/>
  <c r="K80" i="6"/>
  <c r="K294" i="6"/>
  <c r="K293" i="6"/>
  <c r="K414" i="6"/>
  <c r="K491" i="6"/>
  <c r="K291" i="6"/>
  <c r="K188" i="6"/>
  <c r="K326" i="6"/>
  <c r="K59" i="6"/>
  <c r="K289" i="6"/>
  <c r="K322" i="6"/>
  <c r="K338" i="6"/>
  <c r="K182" i="6"/>
  <c r="K413" i="6"/>
  <c r="K412" i="6"/>
  <c r="K78" i="6"/>
  <c r="K490" i="6"/>
  <c r="K179" i="6"/>
  <c r="K75" i="6"/>
  <c r="K177" i="6"/>
  <c r="K297" i="6"/>
  <c r="K176" i="6"/>
  <c r="K283" i="6"/>
  <c r="K411" i="6"/>
  <c r="K37" i="6"/>
  <c r="K410" i="6"/>
  <c r="K33" i="6"/>
  <c r="K170" i="6"/>
  <c r="K409" i="6"/>
  <c r="K275" i="6"/>
  <c r="K489" i="6"/>
  <c r="K167" i="6"/>
  <c r="K272" i="6"/>
  <c r="K408" i="6"/>
  <c r="K166" i="6"/>
  <c r="K280" i="6"/>
  <c r="K331" i="6"/>
  <c r="K407" i="6"/>
  <c r="K271" i="6"/>
  <c r="K269" i="6"/>
  <c r="K68" i="6"/>
  <c r="K262" i="6"/>
  <c r="K488" i="6"/>
  <c r="K406" i="6"/>
  <c r="K258" i="6"/>
  <c r="K405" i="6"/>
  <c r="K256" i="6"/>
  <c r="K404" i="6"/>
  <c r="K403" i="6"/>
  <c r="K238" i="6"/>
  <c r="K487" i="6"/>
  <c r="K253" i="6"/>
  <c r="K64" i="6"/>
  <c r="K251" i="6"/>
  <c r="K250" i="6"/>
  <c r="K225" i="6"/>
  <c r="K142" i="6"/>
  <c r="K402" i="6"/>
  <c r="K318" i="6"/>
  <c r="K243" i="6"/>
  <c r="K401" i="6"/>
  <c r="K486" i="6"/>
  <c r="K242" i="6"/>
  <c r="K241" i="6"/>
  <c r="K240" i="6"/>
  <c r="K400" i="6"/>
  <c r="K399" i="6"/>
  <c r="K136" i="6"/>
  <c r="K62" i="6"/>
  <c r="K178" i="6"/>
  <c r="K398" i="6"/>
  <c r="K164" i="6"/>
  <c r="K485" i="6"/>
  <c r="K156" i="6"/>
  <c r="K234" i="6"/>
  <c r="K155" i="6"/>
  <c r="K315" i="6"/>
  <c r="K139" i="6"/>
  <c r="K314" i="6"/>
  <c r="K350" i="6"/>
  <c r="K313" i="6"/>
  <c r="K230" i="6"/>
  <c r="K345" i="6"/>
  <c r="K126" i="6"/>
  <c r="K125" i="6"/>
  <c r="K228" i="6"/>
  <c r="K226" i="6"/>
  <c r="K343" i="6"/>
  <c r="K36" i="6"/>
  <c r="K35" i="6"/>
  <c r="K224" i="6"/>
  <c r="K128" i="6"/>
  <c r="K311" i="6"/>
  <c r="K484" i="6"/>
  <c r="K29" i="6"/>
  <c r="K336" i="6"/>
  <c r="K221" i="6"/>
  <c r="K397" i="6"/>
  <c r="K60" i="6"/>
  <c r="K333" i="6"/>
  <c r="K396" i="6"/>
  <c r="K218" i="6"/>
  <c r="K395" i="6"/>
  <c r="K330" i="6"/>
  <c r="K329" i="6"/>
  <c r="K483" i="6"/>
  <c r="K394" i="6"/>
  <c r="K211" i="6"/>
  <c r="K393" i="6"/>
  <c r="K392" i="6"/>
  <c r="K391" i="6"/>
  <c r="K482" i="6"/>
  <c r="K390" i="6"/>
  <c r="K200" i="6"/>
  <c r="K199" i="6"/>
  <c r="K320" i="6"/>
  <c r="K284" i="6"/>
  <c r="K197" i="6"/>
  <c r="K282" i="6"/>
  <c r="K83" i="6"/>
  <c r="K389" i="6"/>
  <c r="K481" i="6"/>
  <c r="K277" i="6"/>
  <c r="K276" i="6"/>
  <c r="K53" i="6"/>
  <c r="K191" i="6"/>
  <c r="K388" i="6"/>
  <c r="K480" i="6"/>
  <c r="K189" i="6"/>
  <c r="K387" i="6"/>
  <c r="K270" i="6"/>
  <c r="K386" i="6"/>
  <c r="K300" i="6"/>
  <c r="K186" i="6"/>
  <c r="K39" i="6"/>
  <c r="K385" i="6"/>
  <c r="K296" i="6"/>
  <c r="K479" i="6"/>
  <c r="K181" i="6"/>
  <c r="K25" i="6"/>
  <c r="K180" i="6"/>
  <c r="K384" i="6"/>
  <c r="K18" i="6"/>
  <c r="K287" i="6"/>
  <c r="K175" i="6"/>
  <c r="K383" i="6"/>
  <c r="K382" i="6"/>
  <c r="K266" i="6"/>
  <c r="K285" i="6"/>
  <c r="K478" i="6"/>
  <c r="K173" i="6"/>
  <c r="K281" i="6"/>
  <c r="K172" i="6"/>
  <c r="K381" i="6"/>
  <c r="K171" i="6"/>
  <c r="K27" i="6"/>
  <c r="K379" i="6"/>
  <c r="K377" i="6"/>
  <c r="K477" i="6"/>
  <c r="K261" i="6"/>
  <c r="K260" i="6"/>
  <c r="K273" i="6"/>
  <c r="K24" i="6"/>
  <c r="K376" i="6"/>
  <c r="K476" i="6"/>
  <c r="K165" i="6"/>
  <c r="K375" i="6"/>
  <c r="K374" i="6"/>
  <c r="K373" i="6"/>
  <c r="K371" i="6"/>
  <c r="K475" i="6"/>
  <c r="K257" i="6"/>
  <c r="K370" i="6"/>
  <c r="K158" i="6"/>
  <c r="K255" i="6"/>
  <c r="K369" i="6"/>
  <c r="K254" i="6"/>
  <c r="K368" i="6"/>
  <c r="K154" i="6"/>
  <c r="K249" i="6"/>
  <c r="K367" i="6"/>
  <c r="K474" i="6"/>
  <c r="K347" i="6"/>
  <c r="K365" i="6"/>
  <c r="K150" i="6"/>
  <c r="K364" i="6"/>
  <c r="K363" i="6"/>
  <c r="K344" i="6"/>
  <c r="K149" i="6"/>
  <c r="K362" i="6"/>
  <c r="K473" i="6"/>
  <c r="K337" i="6"/>
  <c r="K334" i="6"/>
  <c r="K248" i="6"/>
  <c r="K140" i="6"/>
  <c r="K361" i="6"/>
  <c r="K327" i="6"/>
  <c r="K359" i="6"/>
  <c r="K245" i="6"/>
  <c r="K137" i="6"/>
  <c r="K325" i="6"/>
  <c r="K210" i="6"/>
  <c r="K135" i="6"/>
  <c r="K472" i="6"/>
  <c r="K134" i="6"/>
  <c r="K357" i="6"/>
  <c r="K209" i="6"/>
  <c r="K132" i="6"/>
  <c r="K319" i="6"/>
  <c r="K356" i="6"/>
  <c r="K317" i="6"/>
  <c r="K204" i="6"/>
  <c r="K130" i="6"/>
  <c r="K354" i="6"/>
  <c r="K328" i="6"/>
  <c r="K129" i="6"/>
  <c r="K471" i="6"/>
  <c r="K237" i="6"/>
  <c r="K127" i="6"/>
  <c r="K198" i="6"/>
  <c r="K321" i="6"/>
  <c r="K192" i="6"/>
  <c r="K295" i="6"/>
  <c r="K124" i="6"/>
  <c r="K187" i="6"/>
  <c r="K236" i="6"/>
  <c r="K185" i="6"/>
  <c r="K335" i="6"/>
  <c r="K122" i="6"/>
  <c r="K470" i="6"/>
  <c r="K279" i="6"/>
  <c r="K121" i="6"/>
  <c r="K233" i="6"/>
  <c r="K278" i="6"/>
  <c r="K232" i="6"/>
  <c r="K119" i="6"/>
  <c r="K469" i="6"/>
  <c r="K229" i="6"/>
  <c r="K183" i="6"/>
  <c r="K117" i="6"/>
  <c r="K157" i="6"/>
  <c r="K143" i="6"/>
  <c r="K468" i="6"/>
  <c r="K116" i="6"/>
  <c r="K174" i="6"/>
  <c r="K115" i="6"/>
  <c r="K246" i="6"/>
  <c r="K120" i="6"/>
  <c r="K103" i="6"/>
  <c r="K40" i="6"/>
  <c r="K22" i="6"/>
  <c r="K220" i="6"/>
  <c r="K467" i="6"/>
  <c r="K244" i="6"/>
  <c r="K111" i="6"/>
  <c r="K21" i="6"/>
  <c r="K110" i="6"/>
  <c r="K219" i="6"/>
  <c r="K217" i="6"/>
  <c r="K466" i="6"/>
  <c r="K208" i="6"/>
  <c r="K207" i="6"/>
  <c r="K76" i="6"/>
  <c r="K215" i="6"/>
  <c r="K144" i="6"/>
  <c r="K69" i="6"/>
  <c r="K163" i="6"/>
  <c r="K214" i="6"/>
  <c r="K66" i="6"/>
  <c r="K206" i="6"/>
  <c r="K109" i="6"/>
  <c r="K145" i="6"/>
  <c r="K108" i="6"/>
  <c r="K141" i="6"/>
  <c r="K105" i="6"/>
  <c r="K205" i="6"/>
  <c r="K91" i="6"/>
  <c r="K101" i="6"/>
  <c r="K123" i="6"/>
  <c r="K100" i="6"/>
  <c r="K99" i="6"/>
  <c r="K118" i="6"/>
  <c r="K98" i="6"/>
  <c r="K95" i="6"/>
  <c r="K102" i="6"/>
  <c r="K133" i="6"/>
  <c r="K94" i="6"/>
  <c r="K104" i="6"/>
  <c r="K93" i="6"/>
  <c r="K84" i="6"/>
  <c r="K113" i="6"/>
  <c r="K96" i="6"/>
  <c r="K92" i="6"/>
  <c r="K465" i="6"/>
  <c r="K81" i="6"/>
  <c r="K380" i="6"/>
  <c r="K79" i="6"/>
  <c r="K90" i="6"/>
  <c r="K74" i="6"/>
  <c r="K201" i="6"/>
  <c r="K58" i="6"/>
  <c r="K77" i="6"/>
  <c r="K71" i="6"/>
  <c r="K73" i="6"/>
  <c r="K72" i="6"/>
  <c r="K57" i="6"/>
  <c r="K32" i="6"/>
  <c r="K54" i="6"/>
  <c r="K247" i="6"/>
  <c r="K50" i="6"/>
  <c r="K212" i="6"/>
  <c r="K67" i="6"/>
  <c r="K48" i="6"/>
  <c r="K464" i="6"/>
  <c r="K44" i="6"/>
  <c r="K65" i="6"/>
  <c r="K378" i="6"/>
  <c r="K63" i="6"/>
  <c r="K193" i="6"/>
  <c r="K61" i="6"/>
  <c r="K19" i="6"/>
  <c r="K38" i="6"/>
  <c r="K184" i="6"/>
  <c r="K151" i="6"/>
  <c r="K148" i="6"/>
  <c r="K34" i="6"/>
  <c r="K55" i="6"/>
  <c r="K52" i="6"/>
  <c r="K23" i="6"/>
  <c r="K463" i="6"/>
  <c r="K147" i="6"/>
  <c r="K51" i="6"/>
  <c r="K146" i="6"/>
  <c r="K47" i="6"/>
  <c r="V503" i="6"/>
  <c r="C17" i="6"/>
  <c r="C401" i="6"/>
  <c r="C318" i="6"/>
  <c r="C16" i="6"/>
  <c r="C390" i="6"/>
  <c r="C448" i="6"/>
  <c r="C310" i="6"/>
  <c r="C402" i="6"/>
  <c r="C309" i="6"/>
  <c r="C391" i="6"/>
  <c r="C41" i="6"/>
  <c r="C392" i="6"/>
  <c r="C457" i="6"/>
  <c r="C393" i="6"/>
  <c r="C394" i="6"/>
  <c r="C70" i="6"/>
  <c r="C292" i="6"/>
  <c r="C395" i="6"/>
  <c r="C287" i="6"/>
  <c r="C285" i="6"/>
  <c r="C279" i="6"/>
  <c r="C449" i="6"/>
  <c r="C278" i="6"/>
  <c r="C396" i="6"/>
  <c r="C397" i="6"/>
  <c r="C270" i="6"/>
  <c r="C268" i="6"/>
  <c r="C398" i="6"/>
  <c r="C267" i="6"/>
  <c r="C399" i="6"/>
  <c r="C264" i="6"/>
  <c r="C400" i="6"/>
  <c r="C259" i="6"/>
  <c r="C258" i="6"/>
  <c r="C253" i="6"/>
  <c r="C450" i="6"/>
  <c r="C251" i="6"/>
  <c r="C249" i="6"/>
  <c r="C436" i="6"/>
  <c r="C247" i="6"/>
  <c r="C242" i="6"/>
  <c r="C164" i="6"/>
  <c r="C240" i="6"/>
  <c r="C239" i="6"/>
  <c r="C177" i="6"/>
  <c r="C236" i="6"/>
  <c r="C232" i="6"/>
  <c r="C231" i="6"/>
  <c r="C225" i="6"/>
  <c r="C186" i="6"/>
  <c r="C215" i="6"/>
  <c r="C213" i="6"/>
  <c r="C208" i="6"/>
  <c r="C437" i="6"/>
  <c r="C342" i="6"/>
  <c r="C200" i="6"/>
  <c r="C199" i="6"/>
  <c r="C460" i="6"/>
  <c r="C334" i="6"/>
  <c r="C196" i="6"/>
  <c r="C190" i="6"/>
  <c r="C330" i="6"/>
  <c r="C327" i="6"/>
  <c r="C182" i="6"/>
  <c r="C179" i="6"/>
  <c r="C172" i="6"/>
  <c r="C167" i="6"/>
  <c r="C163" i="6"/>
  <c r="C161" i="6"/>
  <c r="C159" i="6"/>
  <c r="C155" i="6"/>
  <c r="C153" i="6"/>
  <c r="C149" i="6"/>
  <c r="C144" i="6"/>
  <c r="C142" i="6"/>
  <c r="C291" i="6"/>
  <c r="C137" i="6"/>
  <c r="C134" i="6"/>
  <c r="C403" i="6"/>
  <c r="C133" i="6"/>
  <c r="C132" i="6"/>
  <c r="C130" i="6"/>
  <c r="C282" i="6"/>
  <c r="C128" i="6"/>
  <c r="C32" i="6"/>
  <c r="C31" i="6"/>
  <c r="C28" i="6"/>
  <c r="C406" i="6"/>
  <c r="C25" i="6"/>
  <c r="C15" i="6"/>
  <c r="C10" i="6"/>
  <c r="C465" i="6"/>
  <c r="C214" i="6"/>
  <c r="C139" i="6"/>
  <c r="C412" i="6"/>
  <c r="C464" i="6"/>
  <c r="C91" i="6"/>
  <c r="C86" i="6"/>
  <c r="C463" i="6"/>
  <c r="C75" i="6"/>
  <c r="C67" i="6"/>
  <c r="C55" i="6"/>
  <c r="C435" i="6"/>
  <c r="C262" i="6"/>
  <c r="C43" i="6"/>
  <c r="C52" i="6"/>
  <c r="C64" i="6"/>
  <c r="C79" i="6"/>
  <c r="C101" i="6"/>
  <c r="C438" i="6"/>
  <c r="C348" i="6"/>
  <c r="C345" i="6"/>
  <c r="C333" i="6"/>
  <c r="C301" i="6"/>
  <c r="C434" i="6"/>
  <c r="C297" i="6"/>
  <c r="C273" i="6"/>
  <c r="C250" i="6"/>
  <c r="C226" i="6"/>
  <c r="C178" i="6"/>
  <c r="C158" i="6"/>
  <c r="C124" i="6"/>
  <c r="C118" i="6"/>
  <c r="C433" i="6"/>
  <c r="C105" i="6"/>
  <c r="C98" i="6"/>
  <c r="C411" i="6"/>
  <c r="C432" i="6"/>
  <c r="C18" i="6"/>
  <c r="C46" i="6"/>
  <c r="C57" i="6"/>
  <c r="C95" i="6"/>
  <c r="C439" i="6"/>
  <c r="C13" i="6"/>
  <c r="C30" i="6"/>
  <c r="C76" i="6"/>
  <c r="C78" i="6"/>
  <c r="C503" i="6"/>
  <c r="C502" i="6"/>
  <c r="C452" i="6"/>
  <c r="C501" i="6"/>
  <c r="C431" i="6"/>
  <c r="C500" i="6"/>
  <c r="C499" i="6"/>
  <c r="C498" i="6"/>
  <c r="C456" i="6"/>
  <c r="C497" i="6"/>
  <c r="C451" i="6"/>
  <c r="C496" i="6"/>
  <c r="C430" i="6"/>
  <c r="C495" i="6"/>
  <c r="C494" i="6"/>
  <c r="C493" i="6"/>
  <c r="C492" i="6"/>
  <c r="C410" i="6"/>
  <c r="C491" i="6"/>
  <c r="C429" i="6"/>
  <c r="C490" i="6"/>
  <c r="C489" i="6"/>
  <c r="C488" i="6"/>
  <c r="C487" i="6"/>
  <c r="C486" i="6"/>
  <c r="C428" i="6"/>
  <c r="C485" i="6"/>
  <c r="C484" i="6"/>
  <c r="C483" i="6"/>
  <c r="C461" i="6"/>
  <c r="C482" i="6"/>
  <c r="C481" i="6"/>
  <c r="C427" i="6"/>
  <c r="C480" i="6"/>
  <c r="C479" i="6"/>
  <c r="C478" i="6"/>
  <c r="C477" i="6"/>
  <c r="C404" i="6"/>
  <c r="C476" i="6"/>
  <c r="C426" i="6"/>
  <c r="C475" i="6"/>
  <c r="C474" i="6"/>
  <c r="C351" i="6"/>
  <c r="C349" i="6"/>
  <c r="C473" i="6"/>
  <c r="C344" i="6"/>
  <c r="C455" i="6"/>
  <c r="C329" i="6"/>
  <c r="C324" i="6"/>
  <c r="C315" i="6"/>
  <c r="C472" i="6"/>
  <c r="C307" i="6"/>
  <c r="C409" i="6"/>
  <c r="C304" i="6"/>
  <c r="C303" i="6"/>
  <c r="C300" i="6"/>
  <c r="C295" i="6"/>
  <c r="C425" i="6"/>
  <c r="C470" i="6"/>
  <c r="C284" i="6"/>
  <c r="C283" i="6"/>
  <c r="C274" i="6"/>
  <c r="C272" i="6"/>
  <c r="C469" i="6"/>
  <c r="C254" i="6"/>
  <c r="C245" i="6"/>
  <c r="C243" i="6"/>
  <c r="C238" i="6"/>
  <c r="C235" i="6"/>
  <c r="C234" i="6"/>
  <c r="C233" i="6"/>
  <c r="C468" i="6"/>
  <c r="C467" i="6"/>
  <c r="C220" i="6"/>
  <c r="C218" i="6"/>
  <c r="C217" i="6"/>
  <c r="C211" i="6"/>
  <c r="C203" i="6"/>
  <c r="C466" i="6"/>
  <c r="C198" i="6"/>
  <c r="C197" i="6"/>
  <c r="C195" i="6"/>
  <c r="C192" i="6"/>
  <c r="C191" i="6"/>
  <c r="C188" i="6"/>
  <c r="C187" i="6"/>
  <c r="C181" i="6"/>
  <c r="C175" i="6"/>
  <c r="C174" i="6"/>
  <c r="C173" i="6"/>
  <c r="C171" i="6"/>
  <c r="C169" i="6"/>
  <c r="C168" i="6"/>
  <c r="C166" i="6"/>
  <c r="C160" i="6"/>
  <c r="C424" i="6"/>
  <c r="C380" i="6"/>
  <c r="C157" i="6"/>
  <c r="C154" i="6"/>
  <c r="C150" i="6"/>
  <c r="C148" i="6"/>
  <c r="C378" i="6"/>
  <c r="C138" i="6"/>
  <c r="C136" i="6"/>
  <c r="C131" i="6"/>
  <c r="C129" i="6"/>
  <c r="C127" i="6"/>
  <c r="C122" i="6"/>
  <c r="C121" i="6"/>
  <c r="C375" i="6"/>
  <c r="C117" i="6"/>
  <c r="C116" i="6"/>
  <c r="C115" i="6"/>
  <c r="C113" i="6"/>
  <c r="C471" i="6"/>
  <c r="C111" i="6"/>
  <c r="C109" i="6"/>
  <c r="C106" i="6"/>
  <c r="C372" i="6"/>
  <c r="C103" i="6"/>
  <c r="C100" i="6"/>
  <c r="C99" i="6"/>
  <c r="C96" i="6"/>
  <c r="C92" i="6"/>
  <c r="C90" i="6"/>
  <c r="C89" i="6"/>
  <c r="C84" i="6"/>
  <c r="C83" i="6"/>
  <c r="C81" i="6"/>
  <c r="C71" i="6"/>
  <c r="C66" i="6"/>
  <c r="C62" i="6"/>
  <c r="C58" i="6"/>
  <c r="C53" i="6"/>
  <c r="C51" i="6"/>
  <c r="C49" i="6"/>
  <c r="C48" i="6"/>
  <c r="C47" i="6"/>
  <c r="C366" i="6"/>
  <c r="C44" i="6"/>
  <c r="C365" i="6"/>
  <c r="C38" i="6"/>
  <c r="C34" i="6"/>
  <c r="C33" i="6"/>
  <c r="C26" i="6"/>
  <c r="C24" i="6"/>
  <c r="C23" i="6"/>
  <c r="C22" i="6"/>
  <c r="C20" i="6"/>
  <c r="C14" i="6"/>
  <c r="C360" i="6"/>
  <c r="C359" i="6"/>
  <c r="C423" i="6"/>
  <c r="C358" i="6"/>
  <c r="C355" i="6"/>
  <c r="C354" i="6"/>
  <c r="C353" i="6"/>
  <c r="C350" i="6"/>
  <c r="C347" i="6"/>
  <c r="C346" i="6"/>
  <c r="C422" i="6"/>
  <c r="C338" i="6"/>
  <c r="C337" i="6"/>
  <c r="C332" i="6"/>
  <c r="C405" i="6"/>
  <c r="C325" i="6"/>
  <c r="C408" i="6"/>
  <c r="C322" i="6"/>
  <c r="C421" i="6"/>
  <c r="C305" i="6"/>
  <c r="C302" i="6"/>
  <c r="C454" i="6"/>
  <c r="C293" i="6"/>
  <c r="C420" i="6"/>
  <c r="C280" i="6"/>
  <c r="C266" i="6"/>
  <c r="C419" i="6"/>
  <c r="C263" i="6"/>
  <c r="C260" i="6"/>
  <c r="C418" i="6"/>
  <c r="C246" i="6"/>
  <c r="C241" i="6"/>
  <c r="C230" i="6"/>
  <c r="C229" i="6"/>
  <c r="C221" i="6"/>
  <c r="C216" i="6"/>
  <c r="C417" i="6"/>
  <c r="C206" i="6"/>
  <c r="C204" i="6"/>
  <c r="C202" i="6"/>
  <c r="C193" i="6"/>
  <c r="C189" i="6"/>
  <c r="C407" i="6"/>
  <c r="C170" i="6"/>
  <c r="C416" i="6"/>
  <c r="C152" i="6"/>
  <c r="C453" i="6"/>
  <c r="C145" i="6"/>
  <c r="C415" i="6"/>
  <c r="C112" i="6"/>
  <c r="C110" i="6"/>
  <c r="C107" i="6"/>
  <c r="C104" i="6"/>
  <c r="C102" i="6"/>
  <c r="C94" i="6"/>
  <c r="C88" i="6"/>
  <c r="C87" i="6"/>
  <c r="C414" i="6"/>
  <c r="C80" i="6"/>
  <c r="C74" i="6"/>
  <c r="C73" i="6"/>
  <c r="C69" i="6"/>
  <c r="C68" i="6"/>
  <c r="C63" i="6"/>
  <c r="C61" i="6"/>
  <c r="C60" i="6"/>
  <c r="C352" i="6"/>
  <c r="C56" i="6"/>
  <c r="C341" i="6"/>
  <c r="C336" i="6"/>
  <c r="C320" i="6"/>
  <c r="C314" i="6"/>
  <c r="C288" i="6"/>
  <c r="C37" i="6"/>
  <c r="C271" i="6"/>
  <c r="C269" i="6"/>
  <c r="C244" i="6"/>
  <c r="C212" i="6"/>
  <c r="C207" i="6"/>
  <c r="C162" i="6"/>
  <c r="C147" i="6"/>
  <c r="C140" i="6"/>
  <c r="C27" i="6"/>
  <c r="C126" i="6"/>
  <c r="C123" i="6"/>
  <c r="C413" i="6"/>
  <c r="C97" i="6"/>
  <c r="C82" i="6"/>
  <c r="C21" i="6"/>
  <c r="C19" i="6"/>
  <c r="C54" i="6"/>
  <c r="C39" i="6"/>
  <c r="C36" i="6"/>
  <c r="C12" i="6"/>
  <c r="C462" i="6"/>
  <c r="C114" i="6"/>
  <c r="C120" i="6"/>
  <c r="C440" i="6"/>
  <c r="C458" i="6"/>
  <c r="C180" i="6"/>
  <c r="C185" i="6"/>
  <c r="C201" i="6"/>
  <c r="C205" i="6"/>
  <c r="C222" i="6"/>
  <c r="C441" i="6"/>
  <c r="C237" i="6"/>
  <c r="C252" i="6"/>
  <c r="C256" i="6"/>
  <c r="C275" i="6"/>
  <c r="C340" i="6"/>
  <c r="C339" i="6"/>
  <c r="C294" i="6"/>
  <c r="C331" i="6"/>
  <c r="C326" i="6"/>
  <c r="C321" i="6"/>
  <c r="C312" i="6"/>
  <c r="C290" i="6"/>
  <c r="C289" i="6"/>
  <c r="C299" i="6"/>
  <c r="C306" i="6"/>
  <c r="C261" i="6"/>
  <c r="C257" i="6"/>
  <c r="C224" i="6"/>
  <c r="C219" i="6"/>
  <c r="C328" i="6"/>
  <c r="C442" i="6"/>
  <c r="C146" i="6"/>
  <c r="C125" i="6"/>
  <c r="C119" i="6"/>
  <c r="C85" i="6"/>
  <c r="C50" i="6"/>
  <c r="C45" i="6"/>
  <c r="C42" i="6"/>
  <c r="C40" i="6"/>
  <c r="C29" i="6"/>
  <c r="C11" i="6"/>
  <c r="C9" i="6"/>
  <c r="C356" i="6"/>
  <c r="C357" i="6"/>
  <c r="C361" i="6"/>
  <c r="C443" i="6"/>
  <c r="C362" i="6"/>
  <c r="C363" i="6"/>
  <c r="C364" i="6"/>
  <c r="C367" i="6"/>
  <c r="C444" i="6"/>
  <c r="C368" i="6"/>
  <c r="C369" i="6"/>
  <c r="C370" i="6"/>
  <c r="C371" i="6"/>
  <c r="C373" i="6"/>
  <c r="C445" i="6"/>
  <c r="C343" i="6"/>
  <c r="C374" i="6"/>
  <c r="C335" i="6"/>
  <c r="C459" i="6"/>
  <c r="C323" i="6"/>
  <c r="C376" i="6"/>
  <c r="C319" i="6"/>
  <c r="C317" i="6"/>
  <c r="C316" i="6"/>
  <c r="C377" i="6"/>
  <c r="C313" i="6"/>
  <c r="C311" i="6"/>
  <c r="C308" i="6"/>
  <c r="C298" i="6"/>
  <c r="C379" i="6"/>
  <c r="C296" i="6"/>
  <c r="C446" i="6"/>
  <c r="C381" i="6"/>
  <c r="C382" i="6"/>
  <c r="C286" i="6"/>
  <c r="C281" i="6"/>
  <c r="C277" i="6"/>
  <c r="C276" i="6"/>
  <c r="C265" i="6"/>
  <c r="C255" i="6"/>
  <c r="C248" i="6"/>
  <c r="C383" i="6"/>
  <c r="C384" i="6"/>
  <c r="C228" i="6"/>
  <c r="C227" i="6"/>
  <c r="C223" i="6"/>
  <c r="C210" i="6"/>
  <c r="C209" i="6"/>
  <c r="C385" i="6"/>
  <c r="C447" i="6"/>
  <c r="C194" i="6"/>
  <c r="C386" i="6"/>
  <c r="C184" i="6"/>
  <c r="C183" i="6"/>
  <c r="C387" i="6"/>
  <c r="C176" i="6"/>
  <c r="C165" i="6"/>
  <c r="C156" i="6"/>
  <c r="C151" i="6"/>
  <c r="C143" i="6"/>
  <c r="C141" i="6"/>
  <c r="C135" i="6"/>
  <c r="C108" i="6"/>
  <c r="C93" i="6"/>
  <c r="C388" i="6"/>
  <c r="C77" i="6"/>
  <c r="C72" i="6"/>
  <c r="C65" i="6"/>
  <c r="C59" i="6"/>
  <c r="C389" i="6"/>
  <c r="C35" i="6"/>
  <c r="N491" i="10"/>
  <c r="I27" i="5"/>
  <c r="I29" i="5"/>
  <c r="I36" i="5"/>
  <c r="I35" i="5"/>
  <c r="I19" i="5"/>
  <c r="I28" i="5"/>
  <c r="I24" i="5"/>
  <c r="I34" i="5"/>
  <c r="I25" i="5"/>
  <c r="I26" i="5"/>
  <c r="I20" i="5"/>
  <c r="I5" i="5"/>
  <c r="I6" i="5"/>
  <c r="I7" i="5"/>
  <c r="I23" i="5"/>
  <c r="I33" i="5"/>
  <c r="I8" i="5"/>
  <c r="I22" i="5"/>
  <c r="I16" i="5"/>
  <c r="I30" i="5"/>
  <c r="I10" i="5"/>
  <c r="I32" i="5"/>
  <c r="I37" i="5"/>
  <c r="I11" i="5"/>
  <c r="I9" i="5"/>
  <c r="I12" i="5"/>
  <c r="I31" i="5"/>
  <c r="I21" i="5"/>
  <c r="I17" i="5"/>
  <c r="I18" i="5"/>
  <c r="I13" i="5"/>
  <c r="I14" i="5"/>
  <c r="I15" i="5"/>
  <c r="J4" i="5"/>
  <c r="AO6" i="5"/>
  <c r="L3" i="5"/>
  <c r="J491" i="10"/>
  <c r="V491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424" i="4"/>
  <c r="C203" i="4"/>
  <c r="C135" i="4"/>
  <c r="C289" i="4"/>
  <c r="C204" i="4"/>
  <c r="C134" i="4"/>
  <c r="C423" i="4"/>
  <c r="C422" i="4"/>
  <c r="C133" i="4"/>
  <c r="C205" i="4"/>
  <c r="C288" i="4"/>
  <c r="C132" i="4"/>
  <c r="C421" i="4"/>
  <c r="C287" i="4"/>
  <c r="C131" i="4"/>
  <c r="C420" i="4"/>
  <c r="C206" i="4"/>
  <c r="C130" i="4"/>
  <c r="C419" i="4"/>
  <c r="C286" i="4"/>
  <c r="C129" i="4"/>
  <c r="C418" i="4"/>
  <c r="C207" i="4"/>
  <c r="C128" i="4"/>
  <c r="C417" i="4"/>
  <c r="C285" i="4"/>
  <c r="C127" i="4"/>
  <c r="C284" i="4"/>
  <c r="C208" i="4"/>
  <c r="C126" i="4"/>
  <c r="C416" i="4"/>
  <c r="C283" i="4"/>
  <c r="C125" i="4"/>
  <c r="C209" i="4"/>
  <c r="C290" i="4"/>
  <c r="C124" i="4"/>
  <c r="C415" i="4"/>
  <c r="C282" i="4"/>
  <c r="C123" i="4"/>
  <c r="C414" i="4"/>
  <c r="C291" i="4"/>
  <c r="C122" i="4"/>
  <c r="C281" i="4"/>
  <c r="C413" i="4"/>
  <c r="C121" i="4"/>
  <c r="C412" i="4"/>
  <c r="C280" i="4"/>
  <c r="C120" i="4"/>
  <c r="C292" i="4"/>
  <c r="C279" i="4"/>
  <c r="C119" i="4"/>
  <c r="C411" i="4"/>
  <c r="C293" i="4"/>
  <c r="C118" i="4"/>
  <c r="C294" i="4"/>
  <c r="C410" i="4"/>
  <c r="C117" i="4"/>
  <c r="C278" i="4"/>
  <c r="C409" i="4"/>
  <c r="C116" i="4"/>
  <c r="C295" i="4"/>
  <c r="C277" i="4"/>
  <c r="C115" i="4"/>
  <c r="C296" i="4"/>
  <c r="C408" i="4"/>
  <c r="C114" i="4"/>
  <c r="C297" i="4"/>
  <c r="C276" i="4"/>
  <c r="C113" i="4"/>
  <c r="C407" i="4"/>
  <c r="C298" i="4"/>
  <c r="C112" i="4"/>
  <c r="C406" i="4"/>
  <c r="C275" i="4"/>
  <c r="C111" i="4"/>
  <c r="C299" i="4"/>
  <c r="C274" i="4"/>
  <c r="C110" i="4"/>
  <c r="C405" i="4"/>
  <c r="C300" i="4"/>
  <c r="C109" i="4"/>
  <c r="C404" i="4"/>
  <c r="C273" i="4"/>
  <c r="C108" i="4"/>
  <c r="C403" i="4"/>
  <c r="C301" i="4"/>
  <c r="C107" i="4"/>
  <c r="C302" i="4"/>
  <c r="C402" i="4"/>
  <c r="C106" i="4"/>
  <c r="C272" i="4"/>
  <c r="C303" i="4"/>
  <c r="C105" i="4"/>
  <c r="C304" i="4"/>
  <c r="C271" i="4"/>
  <c r="C104" i="4"/>
  <c r="C401" i="4"/>
  <c r="C305" i="4"/>
  <c r="C103" i="4"/>
  <c r="C270" i="4"/>
  <c r="C400" i="4"/>
  <c r="C102" i="4"/>
  <c r="C269" i="4"/>
  <c r="C306" i="4"/>
  <c r="C101" i="4"/>
  <c r="C268" i="4"/>
  <c r="C399" i="4"/>
  <c r="C100" i="4"/>
  <c r="C307" i="4"/>
  <c r="C267" i="4"/>
  <c r="C99" i="4"/>
  <c r="C308" i="4"/>
  <c r="C398" i="4"/>
  <c r="C98" i="4"/>
  <c r="C266" i="4"/>
  <c r="C309" i="4"/>
  <c r="C97" i="4"/>
  <c r="C397" i="4"/>
  <c r="C310" i="4"/>
  <c r="C96" i="4"/>
  <c r="C265" i="4"/>
  <c r="C264" i="4"/>
  <c r="C95" i="4"/>
  <c r="C311" i="4"/>
  <c r="C312" i="4"/>
  <c r="C94" i="4"/>
  <c r="C396" i="4"/>
  <c r="C263" i="4"/>
  <c r="C93" i="4"/>
  <c r="C313" i="4"/>
  <c r="C395" i="4"/>
  <c r="C92" i="4"/>
  <c r="C262" i="4"/>
  <c r="C314" i="4"/>
  <c r="C91" i="4"/>
  <c r="C261" i="4"/>
  <c r="C394" i="4"/>
  <c r="C90" i="4"/>
  <c r="C393" i="4"/>
  <c r="C260" i="4"/>
  <c r="C89" i="4"/>
  <c r="C315" i="4"/>
  <c r="C259" i="4"/>
  <c r="C88" i="4"/>
  <c r="C316" i="4"/>
  <c r="C392" i="4"/>
  <c r="C87" i="4"/>
  <c r="C258" i="4"/>
  <c r="C317" i="4"/>
  <c r="C86" i="4"/>
  <c r="C391" i="4"/>
  <c r="C257" i="4"/>
  <c r="C85" i="4"/>
  <c r="C390" i="4"/>
  <c r="C256" i="4"/>
  <c r="C84" i="4"/>
  <c r="C389" i="4"/>
  <c r="C318" i="4"/>
  <c r="C83" i="4"/>
  <c r="C255" i="4"/>
  <c r="C388" i="4"/>
  <c r="C82" i="4"/>
  <c r="C319" i="4"/>
  <c r="C320" i="4"/>
  <c r="C81" i="4"/>
  <c r="C387" i="4"/>
  <c r="C386" i="4"/>
  <c r="C80" i="4"/>
  <c r="C254" i="4"/>
  <c r="C321" i="4"/>
  <c r="C79" i="4"/>
  <c r="C385" i="4"/>
  <c r="C322" i="4"/>
  <c r="C78" i="4"/>
  <c r="C253" i="4"/>
  <c r="C323" i="4"/>
  <c r="C77" i="4"/>
  <c r="C384" i="4"/>
  <c r="C252" i="4"/>
  <c r="C76" i="4"/>
  <c r="C251" i="4"/>
  <c r="C324" i="4"/>
  <c r="C75" i="4"/>
  <c r="C383" i="4"/>
  <c r="C250" i="4"/>
  <c r="C74" i="4"/>
  <c r="C249" i="4"/>
  <c r="C325" i="4"/>
  <c r="C73" i="4"/>
  <c r="C210" i="4"/>
  <c r="C248" i="4"/>
  <c r="C72" i="4"/>
  <c r="C382" i="4"/>
  <c r="C247" i="4"/>
  <c r="C71" i="4"/>
  <c r="C326" i="4"/>
  <c r="C327" i="4"/>
  <c r="C70" i="4"/>
  <c r="C381" i="4"/>
  <c r="C246" i="4"/>
  <c r="C69" i="4"/>
  <c r="C211" i="4"/>
  <c r="C380" i="4"/>
  <c r="C68" i="4"/>
  <c r="C328" i="4"/>
  <c r="C245" i="4"/>
  <c r="C67" i="4"/>
  <c r="C379" i="4"/>
  <c r="C329" i="4"/>
  <c r="C223" i="4"/>
  <c r="C66" i="4"/>
  <c r="C330" i="4"/>
  <c r="C331" i="4"/>
  <c r="C65" i="4"/>
  <c r="C244" i="4"/>
  <c r="C378" i="4"/>
  <c r="C64" i="4"/>
  <c r="C332" i="4"/>
  <c r="C243" i="4"/>
  <c r="C63" i="4"/>
  <c r="C333" i="4"/>
  <c r="C377" i="4"/>
  <c r="C62" i="4"/>
  <c r="C230" i="4"/>
  <c r="C225" i="4"/>
  <c r="C61" i="4"/>
  <c r="C376" i="4"/>
  <c r="C375" i="4"/>
  <c r="C60" i="4"/>
  <c r="C224" i="4"/>
  <c r="C334" i="4"/>
  <c r="C59" i="4"/>
  <c r="C231" i="4"/>
  <c r="C335" i="4"/>
  <c r="C58" i="4"/>
  <c r="C374" i="4"/>
  <c r="C226" i="4"/>
  <c r="C57" i="4"/>
  <c r="C232" i="4"/>
  <c r="C336" i="4"/>
  <c r="C56" i="4"/>
  <c r="C373" i="4"/>
  <c r="C372" i="4"/>
  <c r="C55" i="4"/>
  <c r="C371" i="4"/>
  <c r="C337" i="4"/>
  <c r="C54" i="4"/>
  <c r="C233" i="4"/>
  <c r="C370" i="4"/>
  <c r="C53" i="4"/>
  <c r="C227" i="4"/>
  <c r="C338" i="4"/>
  <c r="C52" i="4"/>
  <c r="C369" i="4"/>
  <c r="C234" i="4"/>
  <c r="C51" i="4"/>
  <c r="C339" i="4"/>
  <c r="C368" i="4"/>
  <c r="C50" i="4"/>
  <c r="C235" i="4"/>
  <c r="C367" i="4"/>
  <c r="C49" i="4"/>
  <c r="C340" i="4"/>
  <c r="C366" i="4"/>
  <c r="C48" i="4"/>
  <c r="C236" i="4"/>
  <c r="C341" i="4"/>
  <c r="C47" i="4"/>
  <c r="C365" i="4"/>
  <c r="C342" i="4"/>
  <c r="C46" i="4"/>
  <c r="C237" i="4"/>
  <c r="C212" i="4"/>
  <c r="C45" i="4"/>
  <c r="C343" i="4"/>
  <c r="C228" i="4"/>
  <c r="C44" i="4"/>
  <c r="C344" i="4"/>
  <c r="C238" i="4"/>
  <c r="C43" i="4"/>
  <c r="C364" i="4"/>
  <c r="C346" i="4"/>
  <c r="C42" i="4"/>
  <c r="C363" i="4"/>
  <c r="C222" i="4"/>
  <c r="C41" i="4"/>
  <c r="C347" i="4"/>
  <c r="C362" i="4"/>
  <c r="C40" i="4"/>
  <c r="C239" i="4"/>
  <c r="C348" i="4"/>
  <c r="C39" i="4"/>
  <c r="C361" i="4"/>
  <c r="C349" i="4"/>
  <c r="C38" i="4"/>
  <c r="C360" i="4"/>
  <c r="C221" i="4"/>
  <c r="C37" i="4"/>
  <c r="C350" i="4"/>
  <c r="C351" i="4"/>
  <c r="C36" i="4"/>
  <c r="C220" i="4"/>
  <c r="C359" i="4"/>
  <c r="C35" i="4"/>
  <c r="C219" i="4"/>
  <c r="C352" i="4"/>
  <c r="C34" i="4"/>
  <c r="C353" i="4"/>
  <c r="C358" i="4"/>
  <c r="C33" i="4"/>
  <c r="C218" i="4"/>
  <c r="C217" i="4"/>
  <c r="C32" i="4"/>
  <c r="C354" i="4"/>
  <c r="C357" i="4"/>
  <c r="C31" i="4"/>
  <c r="C216" i="4"/>
  <c r="C356" i="4"/>
  <c r="C30" i="4"/>
  <c r="C215" i="4"/>
  <c r="C355" i="4"/>
  <c r="C29" i="4"/>
  <c r="C213" i="4"/>
  <c r="C491" i="4"/>
  <c r="C28" i="4"/>
  <c r="C490" i="4"/>
  <c r="C489" i="4"/>
  <c r="C27" i="4"/>
  <c r="C488" i="4"/>
  <c r="C487" i="4"/>
  <c r="C26" i="4"/>
  <c r="C486" i="4"/>
  <c r="C485" i="4"/>
  <c r="C25" i="4"/>
  <c r="C484" i="4"/>
  <c r="C483" i="4"/>
  <c r="C24" i="4"/>
  <c r="C482" i="4"/>
  <c r="C481" i="4"/>
  <c r="C23" i="4"/>
  <c r="C480" i="4"/>
  <c r="C479" i="4"/>
  <c r="C22" i="4"/>
  <c r="C478" i="4"/>
  <c r="C477" i="4"/>
  <c r="C21" i="4"/>
  <c r="C476" i="4"/>
  <c r="C345" i="4"/>
  <c r="C20" i="4"/>
  <c r="C475" i="4"/>
  <c r="C474" i="4"/>
  <c r="C19" i="4"/>
  <c r="C473" i="4"/>
  <c r="C472" i="4"/>
  <c r="C18" i="4"/>
  <c r="C471" i="4"/>
  <c r="C17" i="4"/>
  <c r="C470" i="4"/>
  <c r="C16" i="4"/>
  <c r="C469" i="4"/>
  <c r="C15" i="4"/>
  <c r="C14" i="4"/>
  <c r="C13" i="4"/>
  <c r="C12" i="4"/>
  <c r="C11" i="4"/>
  <c r="C10" i="4"/>
  <c r="C9" i="4"/>
  <c r="C468" i="4"/>
  <c r="C467" i="4"/>
  <c r="C466" i="4"/>
  <c r="C240" i="4"/>
  <c r="C214" i="4"/>
  <c r="C465" i="4"/>
  <c r="C229" i="4"/>
  <c r="C464" i="4"/>
  <c r="C463" i="4"/>
  <c r="C462" i="4"/>
  <c r="C461" i="4"/>
  <c r="C460" i="4"/>
  <c r="C459" i="4"/>
  <c r="C241" i="4"/>
  <c r="C458" i="4"/>
  <c r="C457" i="4"/>
  <c r="C456" i="4"/>
  <c r="C242" i="4"/>
  <c r="I215" i="4"/>
  <c r="I127" i="4"/>
  <c r="I232" i="4"/>
  <c r="I336" i="4"/>
  <c r="I438" i="4"/>
  <c r="I126" i="4"/>
  <c r="I356" i="4"/>
  <c r="I373" i="4"/>
  <c r="I226" i="4"/>
  <c r="I125" i="4"/>
  <c r="I437" i="4"/>
  <c r="I481" i="4"/>
  <c r="I223" i="4"/>
  <c r="I124" i="4"/>
  <c r="I335" i="4"/>
  <c r="I436" i="4"/>
  <c r="I472" i="4"/>
  <c r="I123" i="4"/>
  <c r="I231" i="4"/>
  <c r="I374" i="4"/>
  <c r="I435" i="4"/>
  <c r="I122" i="4"/>
  <c r="I216" i="4"/>
  <c r="I334" i="4"/>
  <c r="I375" i="4"/>
  <c r="I121" i="4"/>
  <c r="I434" i="4"/>
  <c r="I357" i="4"/>
  <c r="I230" i="4"/>
  <c r="I120" i="4"/>
  <c r="I225" i="4"/>
  <c r="I433" i="4"/>
  <c r="I464" i="4"/>
  <c r="I119" i="4"/>
  <c r="I333" i="4"/>
  <c r="I376" i="4"/>
  <c r="I432" i="4"/>
  <c r="I118" i="4"/>
  <c r="I474" i="4"/>
  <c r="I377" i="4"/>
  <c r="I243" i="4"/>
  <c r="I117" i="4"/>
  <c r="I431" i="4"/>
  <c r="I354" i="4"/>
  <c r="I332" i="4"/>
  <c r="I116" i="4"/>
  <c r="I244" i="4"/>
  <c r="I430" i="4"/>
  <c r="I217" i="4"/>
  <c r="I115" i="4"/>
  <c r="I331" i="4"/>
  <c r="I330" i="4"/>
  <c r="I429" i="4"/>
  <c r="I114" i="4"/>
  <c r="I463" i="4"/>
  <c r="I378" i="4"/>
  <c r="I329" i="4"/>
  <c r="I113" i="4"/>
  <c r="I428" i="4"/>
  <c r="I482" i="4"/>
  <c r="I379" i="4"/>
  <c r="I112" i="4"/>
  <c r="I245" i="4"/>
  <c r="I427" i="4"/>
  <c r="I353" i="4"/>
  <c r="I111" i="4"/>
  <c r="I328" i="4"/>
  <c r="I380" i="4"/>
  <c r="I426" i="4"/>
  <c r="I110" i="4"/>
  <c r="I218" i="4"/>
  <c r="I327" i="4"/>
  <c r="I246" i="4"/>
  <c r="I109" i="4"/>
  <c r="I425" i="4"/>
  <c r="I462" i="4"/>
  <c r="I381" i="4"/>
  <c r="I108" i="4"/>
  <c r="I326" i="4"/>
  <c r="I424" i="4"/>
  <c r="I247" i="4"/>
  <c r="I107" i="4"/>
  <c r="I202" i="4"/>
  <c r="I483" i="4"/>
  <c r="I210" i="4"/>
  <c r="I106" i="4"/>
  <c r="I248" i="4"/>
  <c r="I201" i="4"/>
  <c r="I352" i="4"/>
  <c r="I105" i="4"/>
  <c r="I325" i="4"/>
  <c r="I382" i="4"/>
  <c r="I200" i="4"/>
  <c r="I104" i="4"/>
  <c r="I358" i="4"/>
  <c r="I249" i="4"/>
  <c r="I250" i="4"/>
  <c r="I103" i="4"/>
  <c r="I199" i="4"/>
  <c r="I461" i="4"/>
  <c r="I303" i="4"/>
  <c r="I102" i="4"/>
  <c r="I324" i="4"/>
  <c r="I198" i="4"/>
  <c r="I471" i="4"/>
  <c r="I101" i="4"/>
  <c r="I383" i="4"/>
  <c r="I209" i="4"/>
  <c r="I197" i="4"/>
  <c r="I100" i="4"/>
  <c r="I351" i="4"/>
  <c r="I251" i="4"/>
  <c r="I323" i="4"/>
  <c r="I99" i="4"/>
  <c r="I196" i="4"/>
  <c r="I219" i="4"/>
  <c r="I252" i="4"/>
  <c r="I98" i="4"/>
  <c r="I384" i="4"/>
  <c r="I195" i="4"/>
  <c r="I460" i="4"/>
  <c r="I97" i="4"/>
  <c r="I322" i="4"/>
  <c r="I253" i="4"/>
  <c r="I194" i="4"/>
  <c r="I96" i="4"/>
  <c r="I476" i="4"/>
  <c r="I385" i="4"/>
  <c r="I321" i="4"/>
  <c r="I95" i="4"/>
  <c r="I193" i="4"/>
  <c r="I359" i="4"/>
  <c r="I320" i="4"/>
  <c r="I94" i="4"/>
  <c r="I386" i="4"/>
  <c r="I192" i="4"/>
  <c r="I220" i="4"/>
  <c r="I93" i="4"/>
  <c r="I387" i="4"/>
  <c r="I475" i="4"/>
  <c r="I191" i="4"/>
  <c r="I92" i="4"/>
  <c r="I459" i="4"/>
  <c r="I254" i="4"/>
  <c r="I319" i="4"/>
  <c r="I91" i="4"/>
  <c r="I190" i="4"/>
  <c r="I484" i="4"/>
  <c r="I388" i="4"/>
  <c r="I90" i="4"/>
  <c r="I255" i="4"/>
  <c r="I189" i="4"/>
  <c r="I350" i="4"/>
  <c r="I89" i="4"/>
  <c r="I318" i="4"/>
  <c r="I465" i="4"/>
  <c r="I188" i="4"/>
  <c r="I88" i="4"/>
  <c r="I221" i="4"/>
  <c r="I256" i="4"/>
  <c r="I389" i="4"/>
  <c r="I87" i="4"/>
  <c r="I187" i="4"/>
  <c r="I458" i="4"/>
  <c r="I317" i="4"/>
  <c r="I86" i="4"/>
  <c r="I390" i="4"/>
  <c r="I186" i="4"/>
  <c r="I485" i="4"/>
  <c r="I85" i="4"/>
  <c r="I257" i="4"/>
  <c r="I391" i="4"/>
  <c r="I185" i="4"/>
  <c r="I84" i="4"/>
  <c r="I360" i="4"/>
  <c r="I316" i="4"/>
  <c r="I258" i="4"/>
  <c r="I83" i="4"/>
  <c r="I184" i="4"/>
  <c r="I349" i="4"/>
  <c r="I392" i="4"/>
  <c r="I82" i="4"/>
  <c r="I259" i="4"/>
  <c r="I183" i="4"/>
  <c r="I457" i="4"/>
  <c r="I81" i="4"/>
  <c r="I315" i="4"/>
  <c r="I260" i="4"/>
  <c r="I182" i="4"/>
  <c r="I80" i="4"/>
  <c r="I470" i="4"/>
  <c r="I393" i="4"/>
  <c r="I355" i="4"/>
  <c r="I79" i="4"/>
  <c r="I181" i="4"/>
  <c r="I228" i="4"/>
  <c r="I394" i="4"/>
  <c r="I78" i="4"/>
  <c r="I261" i="4"/>
  <c r="I180" i="4"/>
  <c r="I239" i="4"/>
  <c r="I77" i="4"/>
  <c r="I314" i="4"/>
  <c r="I262" i="4"/>
  <c r="I179" i="4"/>
  <c r="I76" i="4"/>
  <c r="I456" i="4"/>
  <c r="I395" i="4"/>
  <c r="I313" i="4"/>
  <c r="I75" i="4"/>
  <c r="I178" i="4"/>
  <c r="I478" i="4"/>
  <c r="I312" i="4"/>
  <c r="I74" i="4"/>
  <c r="I263" i="4"/>
  <c r="I177" i="4"/>
  <c r="I361" i="4"/>
  <c r="I73" i="4"/>
  <c r="I396" i="4"/>
  <c r="I311" i="4"/>
  <c r="I176" i="4"/>
  <c r="I72" i="4"/>
  <c r="I348" i="4"/>
  <c r="I264" i="4"/>
  <c r="I310" i="4"/>
  <c r="I71" i="4"/>
  <c r="I175" i="4"/>
  <c r="I455" i="4"/>
  <c r="I265" i="4"/>
  <c r="I70" i="4"/>
  <c r="I397" i="4"/>
  <c r="I174" i="4"/>
  <c r="I486" i="4"/>
  <c r="I69" i="4"/>
  <c r="I309" i="4"/>
  <c r="I266" i="4"/>
  <c r="I173" i="4"/>
  <c r="I68" i="4"/>
  <c r="I347" i="4"/>
  <c r="I398" i="4"/>
  <c r="I308" i="4"/>
  <c r="I67" i="4"/>
  <c r="I172" i="4"/>
  <c r="I362" i="4"/>
  <c r="I307" i="4"/>
  <c r="I267" i="4"/>
  <c r="I171" i="4"/>
  <c r="I454" i="4"/>
  <c r="I306" i="4"/>
  <c r="I65" i="4"/>
  <c r="I399" i="4"/>
  <c r="I170" i="4"/>
  <c r="I487" i="4"/>
  <c r="I64" i="4"/>
  <c r="I268" i="4"/>
  <c r="I269" i="4"/>
  <c r="I169" i="4"/>
  <c r="I63" i="4"/>
  <c r="I222" i="4"/>
  <c r="I400" i="4"/>
  <c r="I305" i="4"/>
  <c r="I62" i="4"/>
  <c r="I168" i="4"/>
  <c r="I346" i="4"/>
  <c r="I270" i="4"/>
  <c r="I61" i="4"/>
  <c r="I304" i="4"/>
  <c r="I167" i="4"/>
  <c r="I453" i="4"/>
  <c r="I60" i="4"/>
  <c r="I271" i="4"/>
  <c r="I401" i="4"/>
  <c r="I166" i="4"/>
  <c r="I59" i="4"/>
  <c r="I469" i="4"/>
  <c r="I302" i="4"/>
  <c r="I272" i="4"/>
  <c r="I58" i="4"/>
  <c r="I165" i="4"/>
  <c r="I363" i="4"/>
  <c r="I402" i="4"/>
  <c r="I57" i="4"/>
  <c r="I301" i="4"/>
  <c r="I164" i="4"/>
  <c r="I345" i="4"/>
  <c r="I56" i="4"/>
  <c r="I403" i="4"/>
  <c r="I273" i="4"/>
  <c r="I163" i="4"/>
  <c r="I55" i="4"/>
  <c r="I452" i="4"/>
  <c r="I404" i="4"/>
  <c r="I300" i="4"/>
  <c r="I54" i="4"/>
  <c r="I162" i="4"/>
  <c r="I479" i="4"/>
  <c r="I299" i="4"/>
  <c r="I53" i="4"/>
  <c r="I405" i="4"/>
  <c r="I161" i="4"/>
  <c r="I238" i="4"/>
  <c r="I52" i="4"/>
  <c r="I274" i="4"/>
  <c r="I298" i="4"/>
  <c r="I160" i="4"/>
  <c r="I51" i="4"/>
  <c r="I344" i="4"/>
  <c r="I406" i="4"/>
  <c r="I275" i="4"/>
  <c r="I50" i="4"/>
  <c r="I159" i="4"/>
  <c r="I451" i="4"/>
  <c r="I297" i="4"/>
  <c r="I49" i="4"/>
  <c r="I276" i="4"/>
  <c r="I158" i="4"/>
  <c r="I488" i="4"/>
  <c r="I48" i="4"/>
  <c r="I407" i="4"/>
  <c r="I296" i="4"/>
  <c r="I157" i="4"/>
  <c r="I47" i="4"/>
  <c r="I364" i="4"/>
  <c r="I408" i="4"/>
  <c r="I295" i="4"/>
  <c r="I46" i="4"/>
  <c r="I156" i="4"/>
  <c r="I343" i="4"/>
  <c r="I277" i="4"/>
  <c r="I45" i="4"/>
  <c r="I409" i="4"/>
  <c r="I155" i="4"/>
  <c r="I450" i="4"/>
  <c r="I44" i="4"/>
  <c r="I410" i="4"/>
  <c r="I294" i="4"/>
  <c r="I154" i="4"/>
  <c r="I43" i="4"/>
  <c r="I489" i="4"/>
  <c r="I278" i="4"/>
  <c r="I293" i="4"/>
  <c r="I42" i="4"/>
  <c r="I153" i="4"/>
  <c r="I237" i="4"/>
  <c r="I411" i="4"/>
  <c r="I41" i="4"/>
  <c r="I279" i="4"/>
  <c r="I152" i="4"/>
  <c r="I212" i="4"/>
  <c r="I40" i="4"/>
  <c r="I292" i="4"/>
  <c r="I280" i="4"/>
  <c r="I151" i="4"/>
  <c r="I39" i="4"/>
  <c r="I449" i="4"/>
  <c r="I412" i="4"/>
  <c r="I413" i="4"/>
  <c r="I38" i="4"/>
  <c r="I150" i="4"/>
  <c r="I468" i="4"/>
  <c r="I291" i="4"/>
  <c r="I37" i="4"/>
  <c r="I281" i="4"/>
  <c r="I149" i="4"/>
  <c r="I342" i="4"/>
  <c r="I36" i="4"/>
  <c r="I414" i="4"/>
  <c r="I282" i="4"/>
  <c r="I148" i="4"/>
  <c r="I35" i="4"/>
  <c r="I365" i="4"/>
  <c r="I290" i="4"/>
  <c r="I415" i="4"/>
  <c r="I34" i="4"/>
  <c r="I147" i="4"/>
  <c r="I448" i="4"/>
  <c r="I283" i="4"/>
  <c r="I33" i="4"/>
  <c r="I208" i="4"/>
  <c r="I146" i="4"/>
  <c r="I473" i="4"/>
  <c r="I32" i="4"/>
  <c r="I416" i="4"/>
  <c r="I284" i="4"/>
  <c r="I145" i="4"/>
  <c r="I31" i="4"/>
  <c r="I341" i="4"/>
  <c r="I207" i="4"/>
  <c r="I285" i="4"/>
  <c r="I30" i="4"/>
  <c r="I144" i="4"/>
  <c r="I236" i="4"/>
  <c r="I417" i="4"/>
  <c r="I29" i="4"/>
  <c r="I418" i="4"/>
  <c r="I143" i="4"/>
  <c r="I447" i="4"/>
  <c r="I28" i="4"/>
  <c r="I286" i="4"/>
  <c r="I206" i="4"/>
  <c r="I142" i="4"/>
  <c r="I27" i="4"/>
  <c r="I490" i="4"/>
  <c r="I419" i="4"/>
  <c r="I287" i="4"/>
  <c r="I26" i="4"/>
  <c r="I141" i="4"/>
  <c r="I366" i="4"/>
  <c r="I420" i="4"/>
  <c r="I25" i="4"/>
  <c r="I205" i="4"/>
  <c r="I140" i="4"/>
  <c r="I340" i="4"/>
  <c r="I24" i="4"/>
  <c r="I288" i="4"/>
  <c r="I421" i="4"/>
  <c r="I139" i="4"/>
  <c r="I23" i="4"/>
  <c r="I446" i="4"/>
  <c r="I422" i="4"/>
  <c r="I204" i="4"/>
  <c r="I22" i="4"/>
  <c r="I138" i="4"/>
  <c r="I491" i="4"/>
  <c r="I423" i="4"/>
  <c r="I21" i="4"/>
  <c r="I289" i="4"/>
  <c r="I137" i="4"/>
  <c r="I235" i="4"/>
  <c r="I20" i="4"/>
  <c r="I203" i="4"/>
  <c r="I136" i="4"/>
  <c r="I19" i="4"/>
  <c r="I367" i="4"/>
  <c r="I445" i="4"/>
  <c r="I467" i="4"/>
  <c r="I18" i="4"/>
  <c r="I135" i="4"/>
  <c r="I227" i="4"/>
  <c r="I17" i="4"/>
  <c r="I339" i="4"/>
  <c r="I444" i="4"/>
  <c r="I16" i="4"/>
  <c r="I134" i="4"/>
  <c r="I477" i="4"/>
  <c r="I15" i="4"/>
  <c r="I234" i="4"/>
  <c r="I14" i="4"/>
  <c r="I368" i="4"/>
  <c r="I13" i="4"/>
  <c r="I133" i="4"/>
  <c r="I12" i="4"/>
  <c r="I443" i="4"/>
  <c r="I11" i="4"/>
  <c r="I213" i="4"/>
  <c r="I10" i="4"/>
  <c r="I369" i="4"/>
  <c r="I9" i="4"/>
  <c r="I132" i="4"/>
  <c r="I8" i="4"/>
  <c r="I7" i="4"/>
  <c r="I6" i="4"/>
  <c r="I5" i="4"/>
  <c r="I338" i="4"/>
  <c r="I442" i="4"/>
  <c r="I214" i="4"/>
  <c r="I131" i="4"/>
  <c r="I240" i="4"/>
  <c r="I370" i="4"/>
  <c r="I224" i="4"/>
  <c r="I441" i="4"/>
  <c r="I130" i="4"/>
  <c r="I466" i="4"/>
  <c r="I229" i="4"/>
  <c r="I233" i="4"/>
  <c r="I337" i="4"/>
  <c r="I129" i="4"/>
  <c r="I440" i="4"/>
  <c r="I211" i="4"/>
  <c r="I480" i="4"/>
  <c r="I241" i="4"/>
  <c r="I371" i="4"/>
  <c r="I128" i="4"/>
  <c r="I372" i="4"/>
  <c r="I439" i="4"/>
  <c r="I242" i="4"/>
  <c r="I66" i="4"/>
  <c r="J4" i="4"/>
  <c r="AO6" i="4"/>
  <c r="L3" i="4"/>
  <c r="F491" i="10"/>
  <c r="I8" i="3"/>
  <c r="I452" i="3"/>
  <c r="I294" i="3"/>
  <c r="I147" i="3"/>
  <c r="I451" i="3"/>
  <c r="I115" i="3"/>
  <c r="I93" i="3"/>
  <c r="I450" i="3"/>
  <c r="I79" i="3"/>
  <c r="I41" i="3"/>
  <c r="I449" i="3"/>
  <c r="I327" i="3"/>
  <c r="I298" i="3"/>
  <c r="I448" i="3"/>
  <c r="I291" i="3"/>
  <c r="I283" i="3"/>
  <c r="I447" i="3"/>
  <c r="I279" i="3"/>
  <c r="I254" i="3"/>
  <c r="I446" i="3"/>
  <c r="I251" i="3"/>
  <c r="I235" i="3"/>
  <c r="I445" i="3"/>
  <c r="I233" i="3"/>
  <c r="I222" i="3"/>
  <c r="I444" i="3"/>
  <c r="I221" i="3"/>
  <c r="I169" i="3"/>
  <c r="I443" i="3"/>
  <c r="I167" i="3"/>
  <c r="I146" i="3"/>
  <c r="I442" i="3"/>
  <c r="I139" i="3"/>
  <c r="I136" i="3"/>
  <c r="I441" i="3"/>
  <c r="I129" i="3"/>
  <c r="I125" i="3"/>
  <c r="I440" i="3"/>
  <c r="I118" i="3"/>
  <c r="I104" i="3"/>
  <c r="I439" i="3"/>
  <c r="I76" i="3"/>
  <c r="I65" i="3"/>
  <c r="I438" i="3"/>
  <c r="I58" i="3"/>
  <c r="I55" i="3"/>
  <c r="I437" i="3"/>
  <c r="I37" i="3"/>
  <c r="I33" i="3"/>
  <c r="I436" i="3"/>
  <c r="I25" i="3"/>
  <c r="I20" i="3"/>
  <c r="I435" i="3"/>
  <c r="I19" i="3"/>
  <c r="I99" i="3"/>
  <c r="I434" i="3"/>
  <c r="I339" i="3"/>
  <c r="I337" i="3"/>
  <c r="I433" i="3"/>
  <c r="I336" i="3"/>
  <c r="I334" i="3"/>
  <c r="I432" i="3"/>
  <c r="I332" i="3"/>
  <c r="I323" i="3"/>
  <c r="I431" i="3"/>
  <c r="I309" i="3"/>
  <c r="I308" i="3"/>
  <c r="I430" i="3"/>
  <c r="I304" i="3"/>
  <c r="I301" i="3"/>
  <c r="I429" i="3"/>
  <c r="I297" i="3"/>
  <c r="I296" i="3"/>
  <c r="I428" i="3"/>
  <c r="I289" i="3"/>
  <c r="I287" i="3"/>
  <c r="I427" i="3"/>
  <c r="I284" i="3"/>
  <c r="I280" i="3"/>
  <c r="I426" i="3"/>
  <c r="I277" i="3"/>
  <c r="I275" i="3"/>
  <c r="I425" i="3"/>
  <c r="I269" i="3"/>
  <c r="I258" i="3"/>
  <c r="I424" i="3"/>
  <c r="I256" i="3"/>
  <c r="I252" i="3"/>
  <c r="I423" i="3"/>
  <c r="I250" i="3"/>
  <c r="I246" i="3"/>
  <c r="I422" i="3"/>
  <c r="I245" i="3"/>
  <c r="I242" i="3"/>
  <c r="I421" i="3"/>
  <c r="I237" i="3"/>
  <c r="I234" i="3"/>
  <c r="I420" i="3"/>
  <c r="I232" i="3"/>
  <c r="I226" i="3"/>
  <c r="I419" i="3"/>
  <c r="I225" i="3"/>
  <c r="I224" i="3"/>
  <c r="I418" i="3"/>
  <c r="I220" i="3"/>
  <c r="I217" i="3"/>
  <c r="I417" i="3"/>
  <c r="I216" i="3"/>
  <c r="I209" i="3"/>
  <c r="I416" i="3"/>
  <c r="I207" i="3"/>
  <c r="I199" i="3"/>
  <c r="I415" i="3"/>
  <c r="I198" i="3"/>
  <c r="I196" i="3"/>
  <c r="I414" i="3"/>
  <c r="I195" i="3"/>
  <c r="I193" i="3"/>
  <c r="I413" i="3"/>
  <c r="I190" i="3"/>
  <c r="I189" i="3"/>
  <c r="I412" i="3"/>
  <c r="I183" i="3"/>
  <c r="I180" i="3"/>
  <c r="I411" i="3"/>
  <c r="I178" i="3"/>
  <c r="I175" i="3"/>
  <c r="I410" i="3"/>
  <c r="I172" i="3"/>
  <c r="I162" i="3"/>
  <c r="I409" i="3"/>
  <c r="I159" i="3"/>
  <c r="I157" i="3"/>
  <c r="I408" i="3"/>
  <c r="I148" i="3"/>
  <c r="I141" i="3"/>
  <c r="I407" i="3"/>
  <c r="I135" i="3"/>
  <c r="I134" i="3"/>
  <c r="I406" i="3"/>
  <c r="I133" i="3"/>
  <c r="I130" i="3"/>
  <c r="I405" i="3"/>
  <c r="I128" i="3"/>
  <c r="I120" i="3"/>
  <c r="I404" i="3"/>
  <c r="I116" i="3"/>
  <c r="I114" i="3"/>
  <c r="I403" i="3"/>
  <c r="I113" i="3"/>
  <c r="I102" i="3"/>
  <c r="I402" i="3"/>
  <c r="I96" i="3"/>
  <c r="I92" i="3"/>
  <c r="I401" i="3"/>
  <c r="I90" i="3"/>
  <c r="I89" i="3"/>
  <c r="I400" i="3"/>
  <c r="I85" i="3"/>
  <c r="I77" i="3"/>
  <c r="I399" i="3"/>
  <c r="I67" i="3"/>
  <c r="I66" i="3"/>
  <c r="I398" i="3"/>
  <c r="I64" i="3"/>
  <c r="I56" i="3"/>
  <c r="I397" i="3"/>
  <c r="I54" i="3"/>
  <c r="I49" i="3"/>
  <c r="I396" i="3"/>
  <c r="I46" i="3"/>
  <c r="I45" i="3"/>
  <c r="I395" i="3"/>
  <c r="I43" i="3"/>
  <c r="I40" i="3"/>
  <c r="I394" i="3"/>
  <c r="I38" i="3"/>
  <c r="I36" i="3"/>
  <c r="I393" i="3"/>
  <c r="I28" i="3"/>
  <c r="I27" i="3"/>
  <c r="I392" i="3"/>
  <c r="I26" i="3"/>
  <c r="I342" i="3"/>
  <c r="I391" i="3"/>
  <c r="I341" i="3"/>
  <c r="I335" i="3"/>
  <c r="I390" i="3"/>
  <c r="I326" i="3"/>
  <c r="I325" i="3"/>
  <c r="I389" i="3"/>
  <c r="I324" i="3"/>
  <c r="I320" i="3"/>
  <c r="I388" i="3"/>
  <c r="I314" i="3"/>
  <c r="I312" i="3"/>
  <c r="I387" i="3"/>
  <c r="I305" i="3"/>
  <c r="I299" i="3"/>
  <c r="I386" i="3"/>
  <c r="I290" i="3"/>
  <c r="I281" i="3"/>
  <c r="I385" i="3"/>
  <c r="I273" i="3"/>
  <c r="I271" i="3"/>
  <c r="I384" i="3"/>
  <c r="I270" i="3"/>
  <c r="I268" i="3"/>
  <c r="I383" i="3"/>
  <c r="I266" i="3"/>
  <c r="I264" i="3"/>
  <c r="I382" i="3"/>
  <c r="I260" i="3"/>
  <c r="I257" i="3"/>
  <c r="I381" i="3"/>
  <c r="I255" i="3"/>
  <c r="I248" i="3"/>
  <c r="I380" i="3"/>
  <c r="I244" i="3"/>
  <c r="I236" i="3"/>
  <c r="I379" i="3"/>
  <c r="I229" i="3"/>
  <c r="I228" i="3"/>
  <c r="I378" i="3"/>
  <c r="I215" i="3"/>
  <c r="I212" i="3"/>
  <c r="I377" i="3"/>
  <c r="I206" i="3"/>
  <c r="I203" i="3"/>
  <c r="I376" i="3"/>
  <c r="I201" i="3"/>
  <c r="I200" i="3"/>
  <c r="I375" i="3"/>
  <c r="I194" i="3"/>
  <c r="I186" i="3"/>
  <c r="I374" i="3"/>
  <c r="I168" i="3"/>
  <c r="I166" i="3"/>
  <c r="I373" i="3"/>
  <c r="I164" i="3"/>
  <c r="I158" i="3"/>
  <c r="I372" i="3"/>
  <c r="I156" i="3"/>
  <c r="I154" i="3"/>
  <c r="I371" i="3"/>
  <c r="I150" i="3"/>
  <c r="I144" i="3"/>
  <c r="I370" i="3"/>
  <c r="I143" i="3"/>
  <c r="I132" i="3"/>
  <c r="I369" i="3"/>
  <c r="I127" i="3"/>
  <c r="I121" i="3"/>
  <c r="I368" i="3"/>
  <c r="I119" i="3"/>
  <c r="I105" i="3"/>
  <c r="I367" i="3"/>
  <c r="I101" i="3"/>
  <c r="I100" i="3"/>
  <c r="I366" i="3"/>
  <c r="I98" i="3"/>
  <c r="I88" i="3"/>
  <c r="I365" i="3"/>
  <c r="I86" i="3"/>
  <c r="I82" i="3"/>
  <c r="I364" i="3"/>
  <c r="I81" i="3"/>
  <c r="I68" i="3"/>
  <c r="I363" i="3"/>
  <c r="I63" i="3"/>
  <c r="I52" i="3"/>
  <c r="I362" i="3"/>
  <c r="I39" i="3"/>
  <c r="I35" i="3"/>
  <c r="I361" i="3"/>
  <c r="I31" i="3"/>
  <c r="I24" i="3"/>
  <c r="I360" i="3"/>
  <c r="I21" i="3"/>
  <c r="I17" i="3"/>
  <c r="I359" i="3"/>
  <c r="I14" i="3"/>
  <c r="I13" i="3"/>
  <c r="I358" i="3"/>
  <c r="I11" i="3"/>
  <c r="I6" i="3"/>
  <c r="I357" i="3"/>
  <c r="I5" i="3"/>
  <c r="I338" i="3"/>
  <c r="I356" i="3"/>
  <c r="I306" i="3"/>
  <c r="I247" i="3"/>
  <c r="I355" i="3"/>
  <c r="I182" i="3"/>
  <c r="I176" i="3"/>
  <c r="I354" i="3"/>
  <c r="I163" i="3"/>
  <c r="I161" i="3"/>
  <c r="I353" i="3"/>
  <c r="I145" i="3"/>
  <c r="I142" i="3"/>
  <c r="I352" i="3"/>
  <c r="I87" i="3"/>
  <c r="I84" i="3"/>
  <c r="I351" i="3"/>
  <c r="I80" i="3"/>
  <c r="I321" i="3"/>
  <c r="I350" i="3"/>
  <c r="I316" i="3"/>
  <c r="I303" i="3"/>
  <c r="I349" i="3"/>
  <c r="I240" i="3"/>
  <c r="I239" i="3"/>
  <c r="I348" i="3"/>
  <c r="I170" i="3"/>
  <c r="I95" i="3"/>
  <c r="I347" i="3"/>
  <c r="I78" i="3"/>
  <c r="I61" i="3"/>
  <c r="I346" i="3"/>
  <c r="I333" i="3"/>
  <c r="I330" i="3"/>
  <c r="I345" i="3"/>
  <c r="I300" i="3"/>
  <c r="I293" i="3"/>
  <c r="I344" i="3"/>
  <c r="I278" i="3"/>
  <c r="I263" i="3"/>
  <c r="I343" i="3"/>
  <c r="I184" i="3"/>
  <c r="I177" i="3"/>
  <c r="I318" i="3"/>
  <c r="I153" i="3"/>
  <c r="I122" i="3"/>
  <c r="I111" i="3"/>
  <c r="I243" i="3"/>
  <c r="I227" i="3"/>
  <c r="I107" i="3"/>
  <c r="I213" i="3"/>
  <c r="I97" i="3"/>
  <c r="I83" i="3"/>
  <c r="I173" i="3"/>
  <c r="I491" i="3"/>
  <c r="I73" i="3"/>
  <c r="I70" i="3"/>
  <c r="I490" i="3"/>
  <c r="I152" i="3"/>
  <c r="I69" i="3"/>
  <c r="I32" i="3"/>
  <c r="I489" i="3"/>
  <c r="I29" i="3"/>
  <c r="I10" i="3"/>
  <c r="I488" i="3"/>
  <c r="I91" i="3"/>
  <c r="I315" i="3"/>
  <c r="I71" i="3"/>
  <c r="I42" i="3"/>
  <c r="I34" i="3"/>
  <c r="I191" i="3"/>
  <c r="I487" i="3"/>
  <c r="I151" i="3"/>
  <c r="I138" i="3"/>
  <c r="I486" i="3"/>
  <c r="I22" i="3"/>
  <c r="I329" i="3"/>
  <c r="I485" i="3"/>
  <c r="I292" i="3"/>
  <c r="I211" i="3"/>
  <c r="I484" i="3"/>
  <c r="I205" i="3"/>
  <c r="I188" i="3"/>
  <c r="I483" i="3"/>
  <c r="I181" i="3"/>
  <c r="I112" i="3"/>
  <c r="I482" i="3"/>
  <c r="I108" i="3"/>
  <c r="I62" i="3"/>
  <c r="I481" i="3"/>
  <c r="I23" i="3"/>
  <c r="I340" i="3"/>
  <c r="I480" i="3"/>
  <c r="I322" i="3"/>
  <c r="I317" i="3"/>
  <c r="I479" i="3"/>
  <c r="I311" i="3"/>
  <c r="I307" i="3"/>
  <c r="I478" i="3"/>
  <c r="I302" i="3"/>
  <c r="I288" i="3"/>
  <c r="I477" i="3"/>
  <c r="I286" i="3"/>
  <c r="I285" i="3"/>
  <c r="I328" i="3"/>
  <c r="I295" i="3"/>
  <c r="I476" i="3"/>
  <c r="I265" i="3"/>
  <c r="I262" i="3"/>
  <c r="I276" i="3"/>
  <c r="I259" i="3"/>
  <c r="I274" i="3"/>
  <c r="I223" i="3"/>
  <c r="I475" i="3"/>
  <c r="I272" i="3"/>
  <c r="I192" i="3"/>
  <c r="I267" i="3"/>
  <c r="I474" i="3"/>
  <c r="I261" i="3"/>
  <c r="I253" i="3"/>
  <c r="I473" i="3"/>
  <c r="I109" i="3"/>
  <c r="I241" i="3"/>
  <c r="I238" i="3"/>
  <c r="I472" i="3"/>
  <c r="I51" i="3"/>
  <c r="I231" i="3"/>
  <c r="I230" i="3"/>
  <c r="I471" i="3"/>
  <c r="I219" i="3"/>
  <c r="I7" i="3"/>
  <c r="I214" i="3"/>
  <c r="I470" i="3"/>
  <c r="I210" i="3"/>
  <c r="I208" i="3"/>
  <c r="I469" i="3"/>
  <c r="I204" i="3"/>
  <c r="I202" i="3"/>
  <c r="I468" i="3"/>
  <c r="I185" i="3"/>
  <c r="I179" i="3"/>
  <c r="I467" i="3"/>
  <c r="I174" i="3"/>
  <c r="I165" i="3"/>
  <c r="I466" i="3"/>
  <c r="I160" i="3"/>
  <c r="I140" i="3"/>
  <c r="I465" i="3"/>
  <c r="I137" i="3"/>
  <c r="I131" i="3"/>
  <c r="I464" i="3"/>
  <c r="I126" i="3"/>
  <c r="I124" i="3"/>
  <c r="I463" i="3"/>
  <c r="I123" i="3"/>
  <c r="I110" i="3"/>
  <c r="I462" i="3"/>
  <c r="I106" i="3"/>
  <c r="I103" i="3"/>
  <c r="I461" i="3"/>
  <c r="I94" i="3"/>
  <c r="I75" i="3"/>
  <c r="I460" i="3"/>
  <c r="I72" i="3"/>
  <c r="I60" i="3"/>
  <c r="I459" i="3"/>
  <c r="I59" i="3"/>
  <c r="I331" i="3"/>
  <c r="I319" i="3"/>
  <c r="I313" i="3"/>
  <c r="I310" i="3"/>
  <c r="I282" i="3"/>
  <c r="I57" i="3"/>
  <c r="I458" i="3"/>
  <c r="I53" i="3"/>
  <c r="I50" i="3"/>
  <c r="I249" i="3"/>
  <c r="I457" i="3"/>
  <c r="I48" i="3"/>
  <c r="I218" i="3"/>
  <c r="I47" i="3"/>
  <c r="I456" i="3"/>
  <c r="I44" i="3"/>
  <c r="I197" i="3"/>
  <c r="I30" i="3"/>
  <c r="I187" i="3"/>
  <c r="I455" i="3"/>
  <c r="I171" i="3"/>
  <c r="I18" i="3"/>
  <c r="I16" i="3"/>
  <c r="I155" i="3"/>
  <c r="I454" i="3"/>
  <c r="I149" i="3"/>
  <c r="I117" i="3"/>
  <c r="I15" i="3"/>
  <c r="I12" i="3"/>
  <c r="I74" i="3"/>
  <c r="I453" i="3"/>
  <c r="I9" i="3"/>
  <c r="J4" i="3"/>
  <c r="AO6" i="3"/>
  <c r="B503" i="10"/>
  <c r="K20" i="2"/>
  <c r="K19" i="2"/>
  <c r="K63" i="2"/>
  <c r="K25" i="2"/>
  <c r="K18" i="2"/>
  <c r="K76" i="2"/>
  <c r="K61" i="2"/>
  <c r="K43" i="2"/>
  <c r="K56" i="2"/>
  <c r="K41" i="2"/>
  <c r="K39" i="2"/>
  <c r="K37" i="2"/>
  <c r="K60" i="2"/>
  <c r="K72" i="2"/>
  <c r="K74" i="2"/>
  <c r="K46" i="2"/>
  <c r="K73" i="2"/>
  <c r="K75" i="2"/>
  <c r="K24" i="2"/>
  <c r="K62" i="2"/>
  <c r="K64" i="2"/>
  <c r="K65" i="2"/>
  <c r="K59" i="2"/>
  <c r="K70" i="2"/>
  <c r="K45" i="2"/>
  <c r="K40" i="2"/>
  <c r="K71" i="2"/>
  <c r="K54" i="2"/>
  <c r="K44" i="2"/>
  <c r="K55" i="2"/>
  <c r="K57" i="2"/>
  <c r="K23" i="2"/>
  <c r="K58" i="2"/>
  <c r="K22" i="2"/>
  <c r="K53" i="2"/>
  <c r="K21" i="2"/>
  <c r="K42" i="2"/>
  <c r="K38" i="2"/>
  <c r="K66" i="2"/>
  <c r="K47" i="2"/>
  <c r="K69" i="2"/>
  <c r="K48" i="2"/>
  <c r="K52" i="2"/>
  <c r="K36" i="2"/>
  <c r="K49" i="2"/>
  <c r="K68" i="2"/>
  <c r="K50" i="2"/>
  <c r="K67" i="2"/>
  <c r="K51" i="2"/>
  <c r="K26" i="2"/>
  <c r="K27" i="2"/>
  <c r="K28" i="2"/>
  <c r="K29" i="2"/>
  <c r="K30" i="2"/>
  <c r="K31" i="2"/>
  <c r="K32" i="2"/>
  <c r="K33" i="2"/>
  <c r="K34" i="2"/>
  <c r="K35" i="2"/>
  <c r="I22" i="2"/>
  <c r="I9" i="2"/>
  <c r="I75" i="2"/>
  <c r="I39" i="2"/>
  <c r="I61" i="2"/>
  <c r="I62" i="2"/>
  <c r="I60" i="2"/>
  <c r="I40" i="2"/>
  <c r="I74" i="2"/>
  <c r="I59" i="2"/>
  <c r="I63" i="2"/>
  <c r="I41" i="2"/>
  <c r="I37" i="2"/>
  <c r="I58" i="2"/>
  <c r="I73" i="2"/>
  <c r="I42" i="2"/>
  <c r="I64" i="2"/>
  <c r="I57" i="2"/>
  <c r="I44" i="2"/>
  <c r="I56" i="2"/>
  <c r="I43" i="2"/>
  <c r="I65" i="2"/>
  <c r="I55" i="2"/>
  <c r="I72" i="2"/>
  <c r="I46" i="2"/>
  <c r="I66" i="2"/>
  <c r="I71" i="2"/>
  <c r="I54" i="2"/>
  <c r="I45" i="2"/>
  <c r="I47" i="2"/>
  <c r="I70" i="2"/>
  <c r="I21" i="2"/>
  <c r="I20" i="2"/>
  <c r="I53" i="2"/>
  <c r="I48" i="2"/>
  <c r="I19" i="2"/>
  <c r="I18" i="2"/>
  <c r="I69" i="2"/>
  <c r="I17" i="2"/>
  <c r="I25" i="2"/>
  <c r="I49" i="2"/>
  <c r="I16" i="2"/>
  <c r="I52" i="2"/>
  <c r="I76" i="2"/>
  <c r="I67" i="2"/>
  <c r="I50" i="2"/>
  <c r="I68" i="2"/>
  <c r="I15" i="2"/>
  <c r="I14" i="2"/>
  <c r="I51" i="2"/>
  <c r="I13" i="2"/>
  <c r="I26" i="2"/>
  <c r="I12" i="2"/>
  <c r="I27" i="2"/>
  <c r="I11" i="2"/>
  <c r="I28" i="2"/>
  <c r="I10" i="2"/>
  <c r="I29" i="2"/>
  <c r="I8" i="2"/>
  <c r="I30" i="2"/>
  <c r="I7" i="2"/>
  <c r="I31" i="2"/>
  <c r="I6" i="2"/>
  <c r="I32" i="2"/>
  <c r="I5" i="2"/>
  <c r="I33" i="2"/>
  <c r="I24" i="2"/>
  <c r="I34" i="2"/>
  <c r="I38" i="2"/>
  <c r="I35" i="2"/>
  <c r="I23" i="2"/>
  <c r="I36" i="2"/>
  <c r="J4" i="2"/>
  <c r="AO6" i="2"/>
  <c r="L3" i="2"/>
  <c r="N503" i="6"/>
  <c r="N503" i="2"/>
  <c r="N502" i="2"/>
  <c r="N502" i="6"/>
  <c r="N501" i="6"/>
  <c r="N501" i="2"/>
  <c r="N500" i="2"/>
  <c r="N500" i="6"/>
  <c r="N499" i="2"/>
  <c r="N499" i="6"/>
  <c r="N498" i="2"/>
  <c r="N498" i="6"/>
  <c r="N497" i="6"/>
  <c r="N497" i="2"/>
  <c r="N496" i="6"/>
  <c r="N496" i="2"/>
  <c r="N495" i="6"/>
  <c r="N495" i="2"/>
  <c r="N494" i="6"/>
  <c r="N494" i="2"/>
  <c r="N493" i="6"/>
  <c r="N493" i="2"/>
  <c r="N492" i="6"/>
  <c r="N492" i="2"/>
  <c r="Q491" i="1"/>
  <c r="R491" i="1" s="1"/>
  <c r="S491" i="1" s="1"/>
  <c r="N491" i="1"/>
  <c r="O491" i="1" s="1"/>
  <c r="P491" i="1" s="1"/>
  <c r="Q490" i="1"/>
  <c r="R490" i="1" s="1"/>
  <c r="S490" i="1" s="1"/>
  <c r="N490" i="1"/>
  <c r="O490" i="1" s="1"/>
  <c r="P490" i="1" s="1"/>
  <c r="Q489" i="1"/>
  <c r="R489" i="1" s="1"/>
  <c r="S489" i="1" s="1"/>
  <c r="N489" i="1"/>
  <c r="O489" i="1" s="1"/>
  <c r="P489" i="1" s="1"/>
  <c r="Q488" i="1"/>
  <c r="R488" i="1" s="1"/>
  <c r="S488" i="1" s="1"/>
  <c r="N488" i="1"/>
  <c r="O488" i="1" s="1"/>
  <c r="P488" i="1" s="1"/>
  <c r="Q487" i="1"/>
  <c r="R487" i="1" s="1"/>
  <c r="S487" i="1" s="1"/>
  <c r="N487" i="1"/>
  <c r="O487" i="1" s="1"/>
  <c r="P487" i="1" s="1"/>
  <c r="Q486" i="1"/>
  <c r="R486" i="1" s="1"/>
  <c r="S486" i="1" s="1"/>
  <c r="N486" i="1"/>
  <c r="O486" i="1" s="1"/>
  <c r="P486" i="1" s="1"/>
  <c r="N485" i="1"/>
  <c r="O485" i="1" s="1"/>
  <c r="P485" i="1" s="1"/>
  <c r="Q485" i="1"/>
  <c r="R485" i="1" s="1"/>
  <c r="S485" i="1" s="1"/>
  <c r="Q484" i="1"/>
  <c r="R484" i="1" s="1"/>
  <c r="S484" i="1" s="1"/>
  <c r="N484" i="1"/>
  <c r="O484" i="1" s="1"/>
  <c r="P484" i="1" s="1"/>
  <c r="Q483" i="1"/>
  <c r="R483" i="1" s="1"/>
  <c r="S483" i="1" s="1"/>
  <c r="N483" i="1"/>
  <c r="O483" i="1" s="1"/>
  <c r="P483" i="1" s="1"/>
  <c r="N482" i="1"/>
  <c r="O482" i="1" s="1"/>
  <c r="P482" i="1" s="1"/>
  <c r="Q482" i="1"/>
  <c r="R482" i="1" s="1"/>
  <c r="S482" i="1" s="1"/>
  <c r="N481" i="1"/>
  <c r="O481" i="1" s="1"/>
  <c r="P481" i="1" s="1"/>
  <c r="Q481" i="1"/>
  <c r="R481" i="1" s="1"/>
  <c r="S481" i="1" s="1"/>
  <c r="N480" i="1"/>
  <c r="O480" i="1" s="1"/>
  <c r="P480" i="1" s="1"/>
  <c r="Q480" i="1"/>
  <c r="R480" i="1" s="1"/>
  <c r="S480" i="1" s="1"/>
  <c r="N479" i="1"/>
  <c r="O479" i="1" s="1"/>
  <c r="P479" i="1" s="1"/>
  <c r="Q479" i="1"/>
  <c r="R479" i="1" s="1"/>
  <c r="S479" i="1" s="1"/>
  <c r="N478" i="1"/>
  <c r="O478" i="1" s="1"/>
  <c r="P478" i="1" s="1"/>
  <c r="Q478" i="1"/>
  <c r="R478" i="1" s="1"/>
  <c r="S478" i="1" s="1"/>
  <c r="Q477" i="1"/>
  <c r="R477" i="1" s="1"/>
  <c r="S477" i="1" s="1"/>
  <c r="N477" i="1"/>
  <c r="O477" i="1" s="1"/>
  <c r="P477" i="1" s="1"/>
  <c r="N476" i="1"/>
  <c r="O476" i="1" s="1"/>
  <c r="P476" i="1" s="1"/>
  <c r="Q476" i="1"/>
  <c r="R476" i="1" s="1"/>
  <c r="S476" i="1" s="1"/>
  <c r="N475" i="1"/>
  <c r="O475" i="1" s="1"/>
  <c r="P475" i="1" s="1"/>
  <c r="Q475" i="1"/>
  <c r="R475" i="1" s="1"/>
  <c r="S475" i="1" s="1"/>
  <c r="Q474" i="1"/>
  <c r="R474" i="1" s="1"/>
  <c r="S474" i="1" s="1"/>
  <c r="N474" i="1"/>
  <c r="O474" i="1" s="1"/>
  <c r="P474" i="1" s="1"/>
  <c r="Q473" i="1"/>
  <c r="R473" i="1" s="1"/>
  <c r="S473" i="1" s="1"/>
  <c r="N473" i="1"/>
  <c r="O473" i="1" s="1"/>
  <c r="P473" i="1" s="1"/>
  <c r="Q472" i="1"/>
  <c r="R472" i="1" s="1"/>
  <c r="S472" i="1" s="1"/>
  <c r="N472" i="1"/>
  <c r="O472" i="1" s="1"/>
  <c r="P472" i="1" s="1"/>
  <c r="N471" i="1"/>
  <c r="O471" i="1" s="1"/>
  <c r="P471" i="1" s="1"/>
  <c r="Q471" i="1"/>
  <c r="R471" i="1" s="1"/>
  <c r="S471" i="1" s="1"/>
  <c r="N470" i="1"/>
  <c r="O470" i="1" s="1"/>
  <c r="P470" i="1" s="1"/>
  <c r="Q470" i="1"/>
  <c r="R470" i="1" s="1"/>
  <c r="S470" i="1" s="1"/>
  <c r="Q469" i="1"/>
  <c r="R469" i="1" s="1"/>
  <c r="S469" i="1" s="1"/>
  <c r="N469" i="1"/>
  <c r="O469" i="1" s="1"/>
  <c r="P469" i="1" s="1"/>
  <c r="N468" i="1"/>
  <c r="O468" i="1" s="1"/>
  <c r="P468" i="1" s="1"/>
  <c r="Q468" i="1"/>
  <c r="R468" i="1" s="1"/>
  <c r="S468" i="1" s="1"/>
  <c r="Q467" i="1"/>
  <c r="R467" i="1" s="1"/>
  <c r="S467" i="1" s="1"/>
  <c r="N467" i="1"/>
  <c r="O467" i="1" s="1"/>
  <c r="P467" i="1" s="1"/>
  <c r="N466" i="1"/>
  <c r="O466" i="1" s="1"/>
  <c r="P466" i="1" s="1"/>
  <c r="Q466" i="1"/>
  <c r="R466" i="1" s="1"/>
  <c r="S466" i="1" s="1"/>
  <c r="Q465" i="1"/>
  <c r="R465" i="1" s="1"/>
  <c r="S465" i="1" s="1"/>
  <c r="N465" i="1"/>
  <c r="O465" i="1" s="1"/>
  <c r="P465" i="1" s="1"/>
  <c r="Q464" i="1"/>
  <c r="R464" i="1" s="1"/>
  <c r="S464" i="1" s="1"/>
  <c r="N464" i="1"/>
  <c r="O464" i="1" s="1"/>
  <c r="P464" i="1" s="1"/>
  <c r="Q463" i="1"/>
  <c r="R463" i="1" s="1"/>
  <c r="S463" i="1" s="1"/>
  <c r="N463" i="1"/>
  <c r="O463" i="1" s="1"/>
  <c r="P463" i="1" s="1"/>
  <c r="Q462" i="1"/>
  <c r="R462" i="1" s="1"/>
  <c r="S462" i="1" s="1"/>
  <c r="N462" i="1"/>
  <c r="O462" i="1" s="1"/>
  <c r="P462" i="1" s="1"/>
  <c r="Q461" i="1"/>
  <c r="R461" i="1" s="1"/>
  <c r="S461" i="1" s="1"/>
  <c r="N461" i="1"/>
  <c r="O461" i="1" s="1"/>
  <c r="P461" i="1" s="1"/>
  <c r="Q460" i="1"/>
  <c r="R460" i="1" s="1"/>
  <c r="S460" i="1" s="1"/>
  <c r="N460" i="1"/>
  <c r="O460" i="1" s="1"/>
  <c r="P460" i="1" s="1"/>
  <c r="Q459" i="1"/>
  <c r="R459" i="1" s="1"/>
  <c r="S459" i="1" s="1"/>
  <c r="N459" i="1"/>
  <c r="O459" i="1" s="1"/>
  <c r="P459" i="1" s="1"/>
  <c r="Q458" i="1"/>
  <c r="R458" i="1" s="1"/>
  <c r="S458" i="1" s="1"/>
  <c r="N458" i="1"/>
  <c r="O458" i="1" s="1"/>
  <c r="P458" i="1" s="1"/>
  <c r="N457" i="1"/>
  <c r="O457" i="1" s="1"/>
  <c r="P457" i="1" s="1"/>
  <c r="Q457" i="1"/>
  <c r="R457" i="1" s="1"/>
  <c r="S457" i="1" s="1"/>
  <c r="Q456" i="1"/>
  <c r="R456" i="1" s="1"/>
  <c r="S456" i="1" s="1"/>
  <c r="N456" i="1"/>
  <c r="O456" i="1" s="1"/>
  <c r="P456" i="1" s="1"/>
  <c r="Q455" i="1"/>
  <c r="R455" i="1" s="1"/>
  <c r="S455" i="1" s="1"/>
  <c r="N455" i="1"/>
  <c r="O455" i="1" s="1"/>
  <c r="P455" i="1" s="1"/>
  <c r="N454" i="1"/>
  <c r="O454" i="1" s="1"/>
  <c r="P454" i="1" s="1"/>
  <c r="Q454" i="1"/>
  <c r="R454" i="1" s="1"/>
  <c r="S454" i="1" s="1"/>
  <c r="Q453" i="1"/>
  <c r="R453" i="1" s="1"/>
  <c r="S453" i="1" s="1"/>
  <c r="N453" i="1"/>
  <c r="O453" i="1" s="1"/>
  <c r="P453" i="1" s="1"/>
  <c r="Q452" i="1"/>
  <c r="R452" i="1" s="1"/>
  <c r="S452" i="1" s="1"/>
  <c r="N452" i="1"/>
  <c r="O452" i="1" s="1"/>
  <c r="P452" i="1" s="1"/>
  <c r="Q451" i="1"/>
  <c r="R451" i="1" s="1"/>
  <c r="S451" i="1" s="1"/>
  <c r="N451" i="1"/>
  <c r="O451" i="1" s="1"/>
  <c r="P451" i="1" s="1"/>
  <c r="Q450" i="1"/>
  <c r="R450" i="1" s="1"/>
  <c r="S450" i="1" s="1"/>
  <c r="N450" i="1"/>
  <c r="O450" i="1" s="1"/>
  <c r="P450" i="1" s="1"/>
  <c r="N449" i="1"/>
  <c r="O449" i="1" s="1"/>
  <c r="P449" i="1" s="1"/>
  <c r="Q449" i="1"/>
  <c r="R449" i="1" s="1"/>
  <c r="S449" i="1" s="1"/>
  <c r="Q448" i="1"/>
  <c r="R448" i="1" s="1"/>
  <c r="S448" i="1" s="1"/>
  <c r="N448" i="1"/>
  <c r="O448" i="1" s="1"/>
  <c r="P448" i="1" s="1"/>
  <c r="Q447" i="1"/>
  <c r="R447" i="1" s="1"/>
  <c r="S447" i="1" s="1"/>
  <c r="N447" i="1"/>
  <c r="O447" i="1" s="1"/>
  <c r="P447" i="1" s="1"/>
  <c r="N446" i="1"/>
  <c r="O446" i="1" s="1"/>
  <c r="P446" i="1" s="1"/>
  <c r="Q446" i="1"/>
  <c r="R446" i="1" s="1"/>
  <c r="S446" i="1" s="1"/>
  <c r="Q445" i="1"/>
  <c r="R445" i="1" s="1"/>
  <c r="S445" i="1" s="1"/>
  <c r="N445" i="1"/>
  <c r="O445" i="1" s="1"/>
  <c r="P445" i="1" s="1"/>
  <c r="N444" i="1"/>
  <c r="O444" i="1" s="1"/>
  <c r="P444" i="1" s="1"/>
  <c r="Q444" i="1"/>
  <c r="R444" i="1" s="1"/>
  <c r="S444" i="1" s="1"/>
  <c r="Q443" i="1"/>
  <c r="R443" i="1" s="1"/>
  <c r="S443" i="1" s="1"/>
  <c r="N443" i="1"/>
  <c r="O443" i="1" s="1"/>
  <c r="P443" i="1" s="1"/>
  <c r="N442" i="1"/>
  <c r="O442" i="1" s="1"/>
  <c r="P442" i="1" s="1"/>
  <c r="Q442" i="1"/>
  <c r="R442" i="1" s="1"/>
  <c r="S442" i="1" s="1"/>
  <c r="N441" i="1"/>
  <c r="O441" i="1" s="1"/>
  <c r="P441" i="1" s="1"/>
  <c r="Q441" i="1"/>
  <c r="R441" i="1" s="1"/>
  <c r="S441" i="1" s="1"/>
  <c r="N440" i="1"/>
  <c r="O440" i="1" s="1"/>
  <c r="P440" i="1" s="1"/>
  <c r="Q440" i="1"/>
  <c r="R440" i="1" s="1"/>
  <c r="S440" i="1" s="1"/>
  <c r="N439" i="1"/>
  <c r="O439" i="1" s="1"/>
  <c r="P439" i="1" s="1"/>
  <c r="Q439" i="1"/>
  <c r="R439" i="1" s="1"/>
  <c r="S439" i="1" s="1"/>
  <c r="N438" i="1"/>
  <c r="O438" i="1" s="1"/>
  <c r="P438" i="1" s="1"/>
  <c r="Q438" i="1"/>
  <c r="R438" i="1" s="1"/>
  <c r="S438" i="1" s="1"/>
  <c r="Q437" i="1"/>
  <c r="R437" i="1" s="1"/>
  <c r="S437" i="1" s="1"/>
  <c r="N437" i="1"/>
  <c r="O437" i="1" s="1"/>
  <c r="P437" i="1" s="1"/>
  <c r="Q436" i="1"/>
  <c r="R436" i="1" s="1"/>
  <c r="S436" i="1" s="1"/>
  <c r="N436" i="1"/>
  <c r="O436" i="1" s="1"/>
  <c r="P436" i="1" s="1"/>
  <c r="N435" i="1"/>
  <c r="O435" i="1" s="1"/>
  <c r="P435" i="1" s="1"/>
  <c r="Q435" i="1"/>
  <c r="R435" i="1" s="1"/>
  <c r="S435" i="1" s="1"/>
  <c r="N434" i="1"/>
  <c r="O434" i="1" s="1"/>
  <c r="P434" i="1" s="1"/>
  <c r="Q434" i="1"/>
  <c r="R434" i="1" s="1"/>
  <c r="S434" i="1" s="1"/>
  <c r="Q433" i="1"/>
  <c r="R433" i="1" s="1"/>
  <c r="S433" i="1" s="1"/>
  <c r="N433" i="1"/>
  <c r="O433" i="1" s="1"/>
  <c r="P433" i="1" s="1"/>
  <c r="N432" i="1"/>
  <c r="O432" i="1" s="1"/>
  <c r="P432" i="1" s="1"/>
  <c r="Q432" i="1"/>
  <c r="R432" i="1" s="1"/>
  <c r="S432" i="1" s="1"/>
  <c r="Q431" i="1"/>
  <c r="R431" i="1" s="1"/>
  <c r="S431" i="1" s="1"/>
  <c r="N431" i="1"/>
  <c r="O431" i="1" s="1"/>
  <c r="P431" i="1" s="1"/>
  <c r="Q430" i="1"/>
  <c r="R430" i="1" s="1"/>
  <c r="S430" i="1" s="1"/>
  <c r="N430" i="1"/>
  <c r="O430" i="1" s="1"/>
  <c r="P430" i="1" s="1"/>
  <c r="N429" i="1"/>
  <c r="O429" i="1" s="1"/>
  <c r="P429" i="1" s="1"/>
  <c r="Q429" i="1"/>
  <c r="R429" i="1" s="1"/>
  <c r="S429" i="1" s="1"/>
  <c r="N428" i="1"/>
  <c r="O428" i="1" s="1"/>
  <c r="P428" i="1" s="1"/>
  <c r="Q428" i="1"/>
  <c r="R428" i="1" s="1"/>
  <c r="S428" i="1" s="1"/>
  <c r="N427" i="1"/>
  <c r="O427" i="1" s="1"/>
  <c r="P427" i="1" s="1"/>
  <c r="Q427" i="1"/>
  <c r="R427" i="1" s="1"/>
  <c r="S427" i="1" s="1"/>
  <c r="N426" i="1"/>
  <c r="O426" i="1" s="1"/>
  <c r="P426" i="1" s="1"/>
  <c r="Q426" i="1"/>
  <c r="R426" i="1" s="1"/>
  <c r="S426" i="1" s="1"/>
  <c r="Q425" i="1"/>
  <c r="R425" i="1" s="1"/>
  <c r="S425" i="1" s="1"/>
  <c r="N425" i="1"/>
  <c r="O425" i="1" s="1"/>
  <c r="P425" i="1" s="1"/>
  <c r="N424" i="1"/>
  <c r="O424" i="1" s="1"/>
  <c r="P424" i="1" s="1"/>
  <c r="Q424" i="1"/>
  <c r="R424" i="1" s="1"/>
  <c r="S424" i="1" s="1"/>
  <c r="Q423" i="1"/>
  <c r="R423" i="1" s="1"/>
  <c r="S423" i="1" s="1"/>
  <c r="N423" i="1"/>
  <c r="O423" i="1" s="1"/>
  <c r="P423" i="1" s="1"/>
  <c r="Q422" i="1"/>
  <c r="R422" i="1" s="1"/>
  <c r="S422" i="1" s="1"/>
  <c r="N422" i="1"/>
  <c r="O422" i="1" s="1"/>
  <c r="P422" i="1" s="1"/>
  <c r="Q421" i="1"/>
  <c r="R421" i="1" s="1"/>
  <c r="S421" i="1" s="1"/>
  <c r="N421" i="1"/>
  <c r="O421" i="1" s="1"/>
  <c r="P421" i="1" s="1"/>
  <c r="N420" i="1"/>
  <c r="O420" i="1" s="1"/>
  <c r="P420" i="1" s="1"/>
  <c r="Q420" i="1"/>
  <c r="R420" i="1" s="1"/>
  <c r="S420" i="1" s="1"/>
  <c r="Q419" i="1"/>
  <c r="R419" i="1" s="1"/>
  <c r="S419" i="1" s="1"/>
  <c r="N419" i="1"/>
  <c r="O419" i="1" s="1"/>
  <c r="P419" i="1" s="1"/>
  <c r="N418" i="1"/>
  <c r="O418" i="1" s="1"/>
  <c r="P418" i="1" s="1"/>
  <c r="Q418" i="1"/>
  <c r="R418" i="1" s="1"/>
  <c r="S418" i="1" s="1"/>
  <c r="N417" i="1"/>
  <c r="O417" i="1" s="1"/>
  <c r="P417" i="1" s="1"/>
  <c r="Q417" i="1"/>
  <c r="R417" i="1" s="1"/>
  <c r="S417" i="1" s="1"/>
  <c r="Q416" i="1"/>
  <c r="R416" i="1" s="1"/>
  <c r="S416" i="1" s="1"/>
  <c r="N416" i="1"/>
  <c r="O416" i="1" s="1"/>
  <c r="P416" i="1" s="1"/>
  <c r="N415" i="1"/>
  <c r="O415" i="1" s="1"/>
  <c r="P415" i="1" s="1"/>
  <c r="Q415" i="1"/>
  <c r="R415" i="1" s="1"/>
  <c r="S415" i="1" s="1"/>
  <c r="Q414" i="1"/>
  <c r="R414" i="1" s="1"/>
  <c r="S414" i="1" s="1"/>
  <c r="N414" i="1"/>
  <c r="O414" i="1" s="1"/>
  <c r="P414" i="1" s="1"/>
  <c r="N413" i="1"/>
  <c r="O413" i="1" s="1"/>
  <c r="P413" i="1" s="1"/>
  <c r="Q413" i="1"/>
  <c r="R413" i="1" s="1"/>
  <c r="S413" i="1" s="1"/>
  <c r="Q412" i="1"/>
  <c r="R412" i="1" s="1"/>
  <c r="S412" i="1" s="1"/>
  <c r="N412" i="1"/>
  <c r="O412" i="1" s="1"/>
  <c r="P412" i="1" s="1"/>
  <c r="Q411" i="1"/>
  <c r="R411" i="1" s="1"/>
  <c r="S411" i="1" s="1"/>
  <c r="N411" i="1"/>
  <c r="O411" i="1" s="1"/>
  <c r="P411" i="1" s="1"/>
  <c r="Q410" i="1"/>
  <c r="R410" i="1" s="1"/>
  <c r="S410" i="1" s="1"/>
  <c r="N410" i="1"/>
  <c r="O410" i="1" s="1"/>
  <c r="P410" i="1" s="1"/>
  <c r="Q409" i="1"/>
  <c r="R409" i="1" s="1"/>
  <c r="S409" i="1" s="1"/>
  <c r="N409" i="1"/>
  <c r="O409" i="1" s="1"/>
  <c r="P409" i="1" s="1"/>
  <c r="Q408" i="1"/>
  <c r="R408" i="1" s="1"/>
  <c r="S408" i="1" s="1"/>
  <c r="N408" i="1"/>
  <c r="O408" i="1" s="1"/>
  <c r="P408" i="1" s="1"/>
  <c r="Q407" i="1"/>
  <c r="R407" i="1" s="1"/>
  <c r="S407" i="1" s="1"/>
  <c r="N407" i="1"/>
  <c r="O407" i="1" s="1"/>
  <c r="P407" i="1" s="1"/>
  <c r="Q406" i="1"/>
  <c r="R406" i="1" s="1"/>
  <c r="S406" i="1" s="1"/>
  <c r="N406" i="1"/>
  <c r="O406" i="1" s="1"/>
  <c r="P406" i="1" s="1"/>
  <c r="Q405" i="1"/>
  <c r="R405" i="1" s="1"/>
  <c r="S405" i="1" s="1"/>
  <c r="N405" i="1"/>
  <c r="O405" i="1" s="1"/>
  <c r="P405" i="1" s="1"/>
  <c r="N404" i="1"/>
  <c r="O404" i="1" s="1"/>
  <c r="P404" i="1" s="1"/>
  <c r="Q404" i="1"/>
  <c r="R404" i="1" s="1"/>
  <c r="S404" i="1" s="1"/>
  <c r="Q403" i="1"/>
  <c r="R403" i="1" s="1"/>
  <c r="S403" i="1" s="1"/>
  <c r="N403" i="1"/>
  <c r="O403" i="1" s="1"/>
  <c r="P403" i="1" s="1"/>
  <c r="Q402" i="1"/>
  <c r="R402" i="1" s="1"/>
  <c r="S402" i="1" s="1"/>
  <c r="N402" i="1"/>
  <c r="O402" i="1" s="1"/>
  <c r="P402" i="1" s="1"/>
  <c r="Q401" i="1"/>
  <c r="R401" i="1" s="1"/>
  <c r="S401" i="1" s="1"/>
  <c r="N401" i="1"/>
  <c r="O401" i="1" s="1"/>
  <c r="P401" i="1" s="1"/>
  <c r="N400" i="1"/>
  <c r="O400" i="1" s="1"/>
  <c r="P400" i="1" s="1"/>
  <c r="Q400" i="1"/>
  <c r="R400" i="1" s="1"/>
  <c r="S400" i="1" s="1"/>
  <c r="N399" i="1"/>
  <c r="O399" i="1" s="1"/>
  <c r="P399" i="1" s="1"/>
  <c r="Q399" i="1"/>
  <c r="R399" i="1" s="1"/>
  <c r="S399" i="1" s="1"/>
  <c r="N398" i="1"/>
  <c r="O398" i="1" s="1"/>
  <c r="P398" i="1" s="1"/>
  <c r="Q398" i="1"/>
  <c r="R398" i="1" s="1"/>
  <c r="S398" i="1" s="1"/>
  <c r="N397" i="1"/>
  <c r="O397" i="1" s="1"/>
  <c r="P397" i="1" s="1"/>
  <c r="Q397" i="1"/>
  <c r="R397" i="1" s="1"/>
  <c r="S397" i="1" s="1"/>
  <c r="N396" i="1"/>
  <c r="O396" i="1" s="1"/>
  <c r="P396" i="1" s="1"/>
  <c r="Q396" i="1"/>
  <c r="R396" i="1" s="1"/>
  <c r="S396" i="1" s="1"/>
  <c r="N395" i="1"/>
  <c r="O395" i="1" s="1"/>
  <c r="P395" i="1" s="1"/>
  <c r="Q395" i="1"/>
  <c r="R395" i="1" s="1"/>
  <c r="S395" i="1" s="1"/>
  <c r="N394" i="1"/>
  <c r="O394" i="1" s="1"/>
  <c r="P394" i="1" s="1"/>
  <c r="Q394" i="1"/>
  <c r="R394" i="1" s="1"/>
  <c r="S394" i="1" s="1"/>
  <c r="N393" i="1"/>
  <c r="O393" i="1" s="1"/>
  <c r="P393" i="1" s="1"/>
  <c r="Q393" i="1"/>
  <c r="R393" i="1" s="1"/>
  <c r="S393" i="1" s="1"/>
  <c r="N392" i="1"/>
  <c r="O392" i="1" s="1"/>
  <c r="P392" i="1" s="1"/>
  <c r="Q392" i="1"/>
  <c r="R392" i="1" s="1"/>
  <c r="S392" i="1" s="1"/>
  <c r="N391" i="1"/>
  <c r="O391" i="1" s="1"/>
  <c r="P391" i="1" s="1"/>
  <c r="Q391" i="1"/>
  <c r="R391" i="1" s="1"/>
  <c r="S391" i="1" s="1"/>
  <c r="N390" i="1"/>
  <c r="O390" i="1" s="1"/>
  <c r="P390" i="1" s="1"/>
  <c r="Q390" i="1"/>
  <c r="R390" i="1" s="1"/>
  <c r="S390" i="1" s="1"/>
  <c r="N389" i="1"/>
  <c r="O389" i="1" s="1"/>
  <c r="P389" i="1" s="1"/>
  <c r="Q389" i="1"/>
  <c r="R389" i="1" s="1"/>
  <c r="S389" i="1" s="1"/>
  <c r="N388" i="1"/>
  <c r="O388" i="1" s="1"/>
  <c r="P388" i="1" s="1"/>
  <c r="Q388" i="1"/>
  <c r="R388" i="1" s="1"/>
  <c r="S388" i="1" s="1"/>
  <c r="Q387" i="1"/>
  <c r="R387" i="1" s="1"/>
  <c r="S387" i="1" s="1"/>
  <c r="N387" i="1"/>
  <c r="O387" i="1" s="1"/>
  <c r="P387" i="1" s="1"/>
  <c r="N386" i="1"/>
  <c r="O386" i="1" s="1"/>
  <c r="P386" i="1" s="1"/>
  <c r="Q386" i="1"/>
  <c r="R386" i="1" s="1"/>
  <c r="S386" i="1" s="1"/>
  <c r="N385" i="1"/>
  <c r="O385" i="1" s="1"/>
  <c r="P385" i="1" s="1"/>
  <c r="Q385" i="1"/>
  <c r="R385" i="1" s="1"/>
  <c r="S385" i="1" s="1"/>
  <c r="N384" i="1"/>
  <c r="O384" i="1" s="1"/>
  <c r="P384" i="1" s="1"/>
  <c r="Q384" i="1"/>
  <c r="R384" i="1" s="1"/>
  <c r="S384" i="1" s="1"/>
  <c r="Q383" i="1"/>
  <c r="R383" i="1" s="1"/>
  <c r="S383" i="1" s="1"/>
  <c r="N383" i="1"/>
  <c r="O383" i="1" s="1"/>
  <c r="P383" i="1" s="1"/>
  <c r="N382" i="1"/>
  <c r="O382" i="1" s="1"/>
  <c r="P382" i="1" s="1"/>
  <c r="Q382" i="1"/>
  <c r="R382" i="1" s="1"/>
  <c r="S382" i="1" s="1"/>
  <c r="Q381" i="1"/>
  <c r="R381" i="1" s="1"/>
  <c r="S381" i="1" s="1"/>
  <c r="N381" i="1"/>
  <c r="O381" i="1" s="1"/>
  <c r="P381" i="1" s="1"/>
  <c r="Q380" i="1"/>
  <c r="R380" i="1" s="1"/>
  <c r="S380" i="1" s="1"/>
  <c r="N380" i="1"/>
  <c r="O380" i="1" s="1"/>
  <c r="P380" i="1" s="1"/>
  <c r="Q379" i="1"/>
  <c r="R379" i="1" s="1"/>
  <c r="S379" i="1" s="1"/>
  <c r="N379" i="1"/>
  <c r="O379" i="1" s="1"/>
  <c r="P379" i="1" s="1"/>
  <c r="N378" i="1"/>
  <c r="O378" i="1" s="1"/>
  <c r="P378" i="1" s="1"/>
  <c r="Q378" i="1"/>
  <c r="R378" i="1" s="1"/>
  <c r="S378" i="1" s="1"/>
  <c r="Q377" i="1"/>
  <c r="R377" i="1" s="1"/>
  <c r="S377" i="1" s="1"/>
  <c r="N377" i="1"/>
  <c r="O377" i="1" s="1"/>
  <c r="P377" i="1" s="1"/>
  <c r="N376" i="1"/>
  <c r="O376" i="1" s="1"/>
  <c r="P376" i="1" s="1"/>
  <c r="Q376" i="1"/>
  <c r="R376" i="1" s="1"/>
  <c r="S376" i="1" s="1"/>
  <c r="Q375" i="1"/>
  <c r="R375" i="1" s="1"/>
  <c r="S375" i="1" s="1"/>
  <c r="N375" i="1"/>
  <c r="O375" i="1" s="1"/>
  <c r="P375" i="1" s="1"/>
  <c r="N374" i="1"/>
  <c r="O374" i="1" s="1"/>
  <c r="P374" i="1" s="1"/>
  <c r="Q374" i="1"/>
  <c r="R374" i="1" s="1"/>
  <c r="S374" i="1" s="1"/>
  <c r="Q373" i="1"/>
  <c r="R373" i="1" s="1"/>
  <c r="S373" i="1" s="1"/>
  <c r="N373" i="1"/>
  <c r="O373" i="1" s="1"/>
  <c r="P373" i="1" s="1"/>
  <c r="Q372" i="1"/>
  <c r="R372" i="1" s="1"/>
  <c r="S372" i="1" s="1"/>
  <c r="N372" i="1"/>
  <c r="O372" i="1" s="1"/>
  <c r="P372" i="1" s="1"/>
  <c r="Q371" i="1"/>
  <c r="R371" i="1" s="1"/>
  <c r="S371" i="1" s="1"/>
  <c r="N371" i="1"/>
  <c r="O371" i="1" s="1"/>
  <c r="P371" i="1" s="1"/>
  <c r="Q370" i="1"/>
  <c r="R370" i="1" s="1"/>
  <c r="S370" i="1" s="1"/>
  <c r="N370" i="1"/>
  <c r="O370" i="1" s="1"/>
  <c r="P370" i="1" s="1"/>
  <c r="N369" i="1"/>
  <c r="O369" i="1" s="1"/>
  <c r="P369" i="1" s="1"/>
  <c r="Q369" i="1"/>
  <c r="R369" i="1" s="1"/>
  <c r="S369" i="1" s="1"/>
  <c r="Q368" i="1"/>
  <c r="R368" i="1" s="1"/>
  <c r="S368" i="1" s="1"/>
  <c r="N368" i="1"/>
  <c r="O368" i="1" s="1"/>
  <c r="P368" i="1" s="1"/>
  <c r="N367" i="1"/>
  <c r="O367" i="1" s="1"/>
  <c r="P367" i="1" s="1"/>
  <c r="Q367" i="1"/>
  <c r="R367" i="1" s="1"/>
  <c r="S367" i="1" s="1"/>
  <c r="N366" i="1"/>
  <c r="O366" i="1" s="1"/>
  <c r="P366" i="1" s="1"/>
  <c r="Q366" i="1"/>
  <c r="R366" i="1" s="1"/>
  <c r="S366" i="1" s="1"/>
  <c r="Q365" i="1"/>
  <c r="R365" i="1" s="1"/>
  <c r="S365" i="1" s="1"/>
  <c r="N365" i="1"/>
  <c r="O365" i="1" s="1"/>
  <c r="P365" i="1" s="1"/>
  <c r="Q364" i="1"/>
  <c r="R364" i="1" s="1"/>
  <c r="S364" i="1" s="1"/>
  <c r="N364" i="1"/>
  <c r="O364" i="1" s="1"/>
  <c r="P364" i="1" s="1"/>
  <c r="N363" i="1"/>
  <c r="O363" i="1" s="1"/>
  <c r="P363" i="1" s="1"/>
  <c r="Q363" i="1"/>
  <c r="R363" i="1" s="1"/>
  <c r="S363" i="1" s="1"/>
  <c r="Q362" i="1"/>
  <c r="R362" i="1" s="1"/>
  <c r="S362" i="1" s="1"/>
  <c r="N362" i="1"/>
  <c r="O362" i="1" s="1"/>
  <c r="P362" i="1" s="1"/>
  <c r="N361" i="1"/>
  <c r="O361" i="1" s="1"/>
  <c r="P361" i="1" s="1"/>
  <c r="Q361" i="1"/>
  <c r="R361" i="1" s="1"/>
  <c r="S361" i="1" s="1"/>
  <c r="Q360" i="1"/>
  <c r="R360" i="1" s="1"/>
  <c r="S360" i="1" s="1"/>
  <c r="N360" i="1"/>
  <c r="O360" i="1" s="1"/>
  <c r="P360" i="1" s="1"/>
  <c r="N359" i="1"/>
  <c r="O359" i="1" s="1"/>
  <c r="P359" i="1" s="1"/>
  <c r="Q359" i="1"/>
  <c r="R359" i="1" s="1"/>
  <c r="S359" i="1" s="1"/>
  <c r="Q358" i="1"/>
  <c r="R358" i="1" s="1"/>
  <c r="S358" i="1" s="1"/>
  <c r="N358" i="1"/>
  <c r="O358" i="1" s="1"/>
  <c r="P358" i="1" s="1"/>
  <c r="N357" i="1"/>
  <c r="O357" i="1" s="1"/>
  <c r="P357" i="1" s="1"/>
  <c r="Q357" i="1"/>
  <c r="R357" i="1" s="1"/>
  <c r="S357" i="1" s="1"/>
  <c r="Q356" i="1"/>
  <c r="R356" i="1" s="1"/>
  <c r="S356" i="1" s="1"/>
  <c r="N356" i="1"/>
  <c r="O356" i="1" s="1"/>
  <c r="P356" i="1" s="1"/>
  <c r="N355" i="1"/>
  <c r="O355" i="1" s="1"/>
  <c r="P355" i="1" s="1"/>
  <c r="Q355" i="1"/>
  <c r="R355" i="1" s="1"/>
  <c r="S355" i="1" s="1"/>
  <c r="N354" i="1"/>
  <c r="O354" i="1" s="1"/>
  <c r="P354" i="1" s="1"/>
  <c r="Q354" i="1"/>
  <c r="R354" i="1" s="1"/>
  <c r="S354" i="1" s="1"/>
  <c r="N353" i="1"/>
  <c r="O353" i="1" s="1"/>
  <c r="P353" i="1" s="1"/>
  <c r="Q353" i="1"/>
  <c r="R353" i="1" s="1"/>
  <c r="S353" i="1" s="1"/>
  <c r="N352" i="1"/>
  <c r="O352" i="1" s="1"/>
  <c r="P352" i="1" s="1"/>
  <c r="Q352" i="1"/>
  <c r="R352" i="1" s="1"/>
  <c r="S352" i="1" s="1"/>
  <c r="N351" i="1"/>
  <c r="O351" i="1" s="1"/>
  <c r="P351" i="1" s="1"/>
  <c r="Q351" i="1"/>
  <c r="R351" i="1" s="1"/>
  <c r="S351" i="1" s="1"/>
  <c r="N350" i="1"/>
  <c r="O350" i="1" s="1"/>
  <c r="P350" i="1" s="1"/>
  <c r="Q350" i="1"/>
  <c r="R350" i="1" s="1"/>
  <c r="S350" i="1" s="1"/>
  <c r="Q349" i="1"/>
  <c r="R349" i="1" s="1"/>
  <c r="S349" i="1" s="1"/>
  <c r="N349" i="1"/>
  <c r="O349" i="1" s="1"/>
  <c r="P349" i="1" s="1"/>
  <c r="Q348" i="1"/>
  <c r="R348" i="1" s="1"/>
  <c r="S348" i="1" s="1"/>
  <c r="N348" i="1"/>
  <c r="O348" i="1" s="1"/>
  <c r="P348" i="1" s="1"/>
  <c r="Q347" i="1"/>
  <c r="R347" i="1" s="1"/>
  <c r="S347" i="1" s="1"/>
  <c r="N347" i="1"/>
  <c r="O347" i="1" s="1"/>
  <c r="P347" i="1" s="1"/>
  <c r="Q346" i="1"/>
  <c r="R346" i="1" s="1"/>
  <c r="S346" i="1" s="1"/>
  <c r="N346" i="1"/>
  <c r="O346" i="1" s="1"/>
  <c r="P346" i="1" s="1"/>
  <c r="Q345" i="1"/>
  <c r="R345" i="1" s="1"/>
  <c r="S345" i="1" s="1"/>
  <c r="N345" i="1"/>
  <c r="O345" i="1" s="1"/>
  <c r="P345" i="1" s="1"/>
  <c r="Q344" i="1"/>
  <c r="R344" i="1" s="1"/>
  <c r="S344" i="1" s="1"/>
  <c r="N344" i="1"/>
  <c r="O344" i="1" s="1"/>
  <c r="P344" i="1" s="1"/>
  <c r="Q343" i="1"/>
  <c r="R343" i="1" s="1"/>
  <c r="S343" i="1" s="1"/>
  <c r="N343" i="1"/>
  <c r="O343" i="1" s="1"/>
  <c r="P343" i="1" s="1"/>
  <c r="N342" i="1"/>
  <c r="O342" i="1" s="1"/>
  <c r="P342" i="1" s="1"/>
  <c r="Q342" i="1"/>
  <c r="R342" i="1" s="1"/>
  <c r="S342" i="1" s="1"/>
  <c r="N341" i="1"/>
  <c r="O341" i="1" s="1"/>
  <c r="P341" i="1" s="1"/>
  <c r="Q341" i="1"/>
  <c r="R341" i="1" s="1"/>
  <c r="S341" i="1" s="1"/>
  <c r="Q340" i="1"/>
  <c r="R340" i="1" s="1"/>
  <c r="S340" i="1" s="1"/>
  <c r="N340" i="1"/>
  <c r="O340" i="1" s="1"/>
  <c r="P340" i="1" s="1"/>
  <c r="Q339" i="1"/>
  <c r="R339" i="1" s="1"/>
  <c r="S339" i="1" s="1"/>
  <c r="N339" i="1"/>
  <c r="O339" i="1" s="1"/>
  <c r="P339" i="1" s="1"/>
  <c r="N338" i="1"/>
  <c r="O338" i="1" s="1"/>
  <c r="P338" i="1" s="1"/>
  <c r="Q338" i="1"/>
  <c r="R338" i="1" s="1"/>
  <c r="S338" i="1" s="1"/>
  <c r="N337" i="1"/>
  <c r="O337" i="1" s="1"/>
  <c r="P337" i="1" s="1"/>
  <c r="Q337" i="1"/>
  <c r="R337" i="1" s="1"/>
  <c r="S337" i="1" s="1"/>
  <c r="N336" i="1"/>
  <c r="O336" i="1" s="1"/>
  <c r="P336" i="1" s="1"/>
  <c r="Q336" i="1"/>
  <c r="R336" i="1" s="1"/>
  <c r="S336" i="1" s="1"/>
  <c r="N335" i="1"/>
  <c r="O335" i="1" s="1"/>
  <c r="P335" i="1" s="1"/>
  <c r="Q335" i="1"/>
  <c r="R335" i="1" s="1"/>
  <c r="S335" i="1" s="1"/>
  <c r="Q334" i="1"/>
  <c r="R334" i="1" s="1"/>
  <c r="S334" i="1" s="1"/>
  <c r="N334" i="1"/>
  <c r="O334" i="1" s="1"/>
  <c r="P334" i="1" s="1"/>
  <c r="Q333" i="1"/>
  <c r="R333" i="1" s="1"/>
  <c r="S333" i="1" s="1"/>
  <c r="N333" i="1"/>
  <c r="O333" i="1" s="1"/>
  <c r="P333" i="1" s="1"/>
  <c r="N332" i="1"/>
  <c r="O332" i="1" s="1"/>
  <c r="P332" i="1" s="1"/>
  <c r="Q332" i="1"/>
  <c r="R332" i="1" s="1"/>
  <c r="S332" i="1" s="1"/>
  <c r="Q331" i="1"/>
  <c r="R331" i="1" s="1"/>
  <c r="S331" i="1" s="1"/>
  <c r="N331" i="1"/>
  <c r="O331" i="1" s="1"/>
  <c r="P331" i="1" s="1"/>
  <c r="N330" i="1"/>
  <c r="O330" i="1" s="1"/>
  <c r="P330" i="1" s="1"/>
  <c r="Q330" i="1"/>
  <c r="R330" i="1" s="1"/>
  <c r="S330" i="1" s="1"/>
  <c r="N329" i="1"/>
  <c r="O329" i="1" s="1"/>
  <c r="P329" i="1" s="1"/>
  <c r="Q329" i="1"/>
  <c r="R329" i="1" s="1"/>
  <c r="S329" i="1" s="1"/>
  <c r="Q328" i="1"/>
  <c r="R328" i="1" s="1"/>
  <c r="S328" i="1" s="1"/>
  <c r="N328" i="1"/>
  <c r="O328" i="1" s="1"/>
  <c r="P328" i="1" s="1"/>
  <c r="Q327" i="1"/>
  <c r="R327" i="1" s="1"/>
  <c r="S327" i="1" s="1"/>
  <c r="N327" i="1"/>
  <c r="O327" i="1" s="1"/>
  <c r="P327" i="1" s="1"/>
  <c r="N326" i="1"/>
  <c r="O326" i="1" s="1"/>
  <c r="P326" i="1" s="1"/>
  <c r="Q326" i="1"/>
  <c r="R326" i="1" s="1"/>
  <c r="S326" i="1" s="1"/>
  <c r="N325" i="1"/>
  <c r="O325" i="1" s="1"/>
  <c r="P325" i="1" s="1"/>
  <c r="Q325" i="1"/>
  <c r="R325" i="1" s="1"/>
  <c r="S325" i="1" s="1"/>
  <c r="Q324" i="1"/>
  <c r="R324" i="1" s="1"/>
  <c r="S324" i="1" s="1"/>
  <c r="N324" i="1"/>
  <c r="O324" i="1" s="1"/>
  <c r="P324" i="1" s="1"/>
  <c r="N323" i="1"/>
  <c r="O323" i="1" s="1"/>
  <c r="P323" i="1" s="1"/>
  <c r="Q323" i="1"/>
  <c r="R323" i="1" s="1"/>
  <c r="S323" i="1" s="1"/>
  <c r="Q322" i="1"/>
  <c r="R322" i="1" s="1"/>
  <c r="S322" i="1" s="1"/>
  <c r="N322" i="1"/>
  <c r="O322" i="1" s="1"/>
  <c r="P322" i="1" s="1"/>
  <c r="Q321" i="1"/>
  <c r="R321" i="1" s="1"/>
  <c r="S321" i="1" s="1"/>
  <c r="N321" i="1"/>
  <c r="O321" i="1" s="1"/>
  <c r="P321" i="1" s="1"/>
  <c r="Q320" i="1"/>
  <c r="R320" i="1" s="1"/>
  <c r="S320" i="1" s="1"/>
  <c r="N320" i="1"/>
  <c r="O320" i="1" s="1"/>
  <c r="P320" i="1" s="1"/>
  <c r="N319" i="1"/>
  <c r="O319" i="1" s="1"/>
  <c r="P319" i="1" s="1"/>
  <c r="Q319" i="1"/>
  <c r="R319" i="1" s="1"/>
  <c r="S319" i="1" s="1"/>
  <c r="N318" i="1"/>
  <c r="O318" i="1" s="1"/>
  <c r="P318" i="1" s="1"/>
  <c r="Q318" i="1"/>
  <c r="R318" i="1" s="1"/>
  <c r="S318" i="1" s="1"/>
  <c r="N317" i="1"/>
  <c r="O317" i="1" s="1"/>
  <c r="P317" i="1" s="1"/>
  <c r="Q317" i="1"/>
  <c r="R317" i="1" s="1"/>
  <c r="S317" i="1" s="1"/>
  <c r="Q316" i="1"/>
  <c r="R316" i="1" s="1"/>
  <c r="S316" i="1" s="1"/>
  <c r="N316" i="1"/>
  <c r="O316" i="1" s="1"/>
  <c r="P316" i="1" s="1"/>
  <c r="Q315" i="1"/>
  <c r="R315" i="1" s="1"/>
  <c r="S315" i="1" s="1"/>
  <c r="N315" i="1"/>
  <c r="O315" i="1" s="1"/>
  <c r="P315" i="1" s="1"/>
  <c r="Q314" i="1"/>
  <c r="R314" i="1" s="1"/>
  <c r="S314" i="1" s="1"/>
  <c r="N314" i="1"/>
  <c r="O314" i="1" s="1"/>
  <c r="P314" i="1" s="1"/>
  <c r="Q313" i="1"/>
  <c r="R313" i="1" s="1"/>
  <c r="S313" i="1" s="1"/>
  <c r="N313" i="1"/>
  <c r="O313" i="1" s="1"/>
  <c r="P313" i="1" s="1"/>
  <c r="Q312" i="1"/>
  <c r="R312" i="1" s="1"/>
  <c r="S312" i="1" s="1"/>
  <c r="N312" i="1"/>
  <c r="O312" i="1" s="1"/>
  <c r="P312" i="1" s="1"/>
  <c r="Q311" i="1"/>
  <c r="R311" i="1" s="1"/>
  <c r="S311" i="1" s="1"/>
  <c r="N311" i="1"/>
  <c r="O311" i="1" s="1"/>
  <c r="P311" i="1" s="1"/>
  <c r="Q310" i="1"/>
  <c r="R310" i="1" s="1"/>
  <c r="S310" i="1" s="1"/>
  <c r="N310" i="1"/>
  <c r="O310" i="1" s="1"/>
  <c r="P310" i="1" s="1"/>
  <c r="Q309" i="1"/>
  <c r="R309" i="1" s="1"/>
  <c r="S309" i="1" s="1"/>
  <c r="N309" i="1"/>
  <c r="O309" i="1" s="1"/>
  <c r="P309" i="1" s="1"/>
  <c r="N308" i="1"/>
  <c r="O308" i="1" s="1"/>
  <c r="P308" i="1" s="1"/>
  <c r="Q308" i="1"/>
  <c r="R308" i="1" s="1"/>
  <c r="S308" i="1" s="1"/>
  <c r="N307" i="1"/>
  <c r="O307" i="1" s="1"/>
  <c r="P307" i="1" s="1"/>
  <c r="Q307" i="1"/>
  <c r="R307" i="1" s="1"/>
  <c r="S307" i="1" s="1"/>
  <c r="N306" i="1"/>
  <c r="O306" i="1" s="1"/>
  <c r="P306" i="1" s="1"/>
  <c r="Q306" i="1"/>
  <c r="R306" i="1" s="1"/>
  <c r="S306" i="1" s="1"/>
  <c r="Q305" i="1"/>
  <c r="R305" i="1" s="1"/>
  <c r="S305" i="1" s="1"/>
  <c r="N305" i="1"/>
  <c r="O305" i="1" s="1"/>
  <c r="P305" i="1" s="1"/>
  <c r="N304" i="1"/>
  <c r="O304" i="1" s="1"/>
  <c r="P304" i="1" s="1"/>
  <c r="Q304" i="1"/>
  <c r="R304" i="1" s="1"/>
  <c r="S304" i="1" s="1"/>
  <c r="N303" i="1"/>
  <c r="O303" i="1" s="1"/>
  <c r="P303" i="1" s="1"/>
  <c r="Q303" i="1"/>
  <c r="R303" i="1" s="1"/>
  <c r="S303" i="1" s="1"/>
  <c r="N302" i="1"/>
  <c r="O302" i="1" s="1"/>
  <c r="P302" i="1" s="1"/>
  <c r="Q302" i="1"/>
  <c r="R302" i="1" s="1"/>
  <c r="S302" i="1" s="1"/>
  <c r="Q301" i="1"/>
  <c r="R301" i="1" s="1"/>
  <c r="S301" i="1" s="1"/>
  <c r="N301" i="1"/>
  <c r="O301" i="1" s="1"/>
  <c r="P301" i="1" s="1"/>
  <c r="Q300" i="1"/>
  <c r="R300" i="1" s="1"/>
  <c r="S300" i="1" s="1"/>
  <c r="N300" i="1"/>
  <c r="O300" i="1" s="1"/>
  <c r="P300" i="1" s="1"/>
  <c r="Q299" i="1"/>
  <c r="R299" i="1" s="1"/>
  <c r="S299" i="1" s="1"/>
  <c r="N299" i="1"/>
  <c r="O299" i="1" s="1"/>
  <c r="P299" i="1" s="1"/>
  <c r="Q298" i="1"/>
  <c r="R298" i="1" s="1"/>
  <c r="S298" i="1" s="1"/>
  <c r="N298" i="1"/>
  <c r="O298" i="1" s="1"/>
  <c r="P298" i="1" s="1"/>
  <c r="Q297" i="1"/>
  <c r="R297" i="1" s="1"/>
  <c r="S297" i="1" s="1"/>
  <c r="N297" i="1"/>
  <c r="O297" i="1" s="1"/>
  <c r="P297" i="1" s="1"/>
  <c r="Q296" i="1"/>
  <c r="R296" i="1" s="1"/>
  <c r="S296" i="1" s="1"/>
  <c r="N296" i="1"/>
  <c r="O296" i="1" s="1"/>
  <c r="P296" i="1" s="1"/>
  <c r="N295" i="1"/>
  <c r="O295" i="1" s="1"/>
  <c r="P295" i="1" s="1"/>
  <c r="Q295" i="1"/>
  <c r="R295" i="1" s="1"/>
  <c r="S295" i="1" s="1"/>
  <c r="Q294" i="1"/>
  <c r="R294" i="1" s="1"/>
  <c r="S294" i="1" s="1"/>
  <c r="N294" i="1"/>
  <c r="O294" i="1" s="1"/>
  <c r="P294" i="1" s="1"/>
  <c r="N293" i="1"/>
  <c r="O293" i="1" s="1"/>
  <c r="P293" i="1" s="1"/>
  <c r="Q293" i="1"/>
  <c r="R293" i="1" s="1"/>
  <c r="S293" i="1" s="1"/>
  <c r="Q292" i="1"/>
  <c r="R292" i="1" s="1"/>
  <c r="S292" i="1" s="1"/>
  <c r="N292" i="1"/>
  <c r="O292" i="1" s="1"/>
  <c r="P292" i="1" s="1"/>
  <c r="Q291" i="1"/>
  <c r="R291" i="1" s="1"/>
  <c r="S291" i="1" s="1"/>
  <c r="N291" i="1"/>
  <c r="O291" i="1" s="1"/>
  <c r="P291" i="1" s="1"/>
  <c r="N290" i="1"/>
  <c r="O290" i="1" s="1"/>
  <c r="P290" i="1" s="1"/>
  <c r="Q290" i="1"/>
  <c r="R290" i="1" s="1"/>
  <c r="S290" i="1" s="1"/>
  <c r="N289" i="1"/>
  <c r="O289" i="1" s="1"/>
  <c r="P289" i="1" s="1"/>
  <c r="Q289" i="1"/>
  <c r="R289" i="1" s="1"/>
  <c r="S289" i="1" s="1"/>
  <c r="Q288" i="1"/>
  <c r="R288" i="1" s="1"/>
  <c r="S288" i="1" s="1"/>
  <c r="N288" i="1"/>
  <c r="O288" i="1" s="1"/>
  <c r="P288" i="1" s="1"/>
  <c r="Q287" i="1"/>
  <c r="R287" i="1" s="1"/>
  <c r="S287" i="1" s="1"/>
  <c r="N287" i="1"/>
  <c r="O287" i="1" s="1"/>
  <c r="P287" i="1" s="1"/>
  <c r="Q286" i="1"/>
  <c r="R286" i="1" s="1"/>
  <c r="S286" i="1" s="1"/>
  <c r="N286" i="1"/>
  <c r="O286" i="1" s="1"/>
  <c r="P286" i="1" s="1"/>
  <c r="Q285" i="1"/>
  <c r="R285" i="1" s="1"/>
  <c r="S285" i="1" s="1"/>
  <c r="N285" i="1"/>
  <c r="O285" i="1" s="1"/>
  <c r="P285" i="1" s="1"/>
  <c r="N284" i="1"/>
  <c r="O284" i="1" s="1"/>
  <c r="P284" i="1" s="1"/>
  <c r="Q284" i="1"/>
  <c r="R284" i="1" s="1"/>
  <c r="S284" i="1" s="1"/>
  <c r="Q283" i="1"/>
  <c r="R283" i="1" s="1"/>
  <c r="S283" i="1" s="1"/>
  <c r="N283" i="1"/>
  <c r="O283" i="1" s="1"/>
  <c r="P283" i="1" s="1"/>
  <c r="N282" i="1"/>
  <c r="O282" i="1" s="1"/>
  <c r="P282" i="1" s="1"/>
  <c r="Q282" i="1"/>
  <c r="R282" i="1" s="1"/>
  <c r="S282" i="1" s="1"/>
  <c r="N281" i="1"/>
  <c r="O281" i="1" s="1"/>
  <c r="P281" i="1" s="1"/>
  <c r="Q281" i="1"/>
  <c r="R281" i="1" s="1"/>
  <c r="S281" i="1" s="1"/>
  <c r="N280" i="1"/>
  <c r="O280" i="1" s="1"/>
  <c r="P280" i="1" s="1"/>
  <c r="Q280" i="1"/>
  <c r="R280" i="1" s="1"/>
  <c r="S280" i="1" s="1"/>
  <c r="Q279" i="1"/>
  <c r="R279" i="1" s="1"/>
  <c r="S279" i="1" s="1"/>
  <c r="N279" i="1"/>
  <c r="O279" i="1" s="1"/>
  <c r="P279" i="1" s="1"/>
  <c r="N278" i="1"/>
  <c r="O278" i="1" s="1"/>
  <c r="P278" i="1" s="1"/>
  <c r="Q278" i="1"/>
  <c r="R278" i="1" s="1"/>
  <c r="S278" i="1" s="1"/>
  <c r="N277" i="1"/>
  <c r="O277" i="1" s="1"/>
  <c r="P277" i="1" s="1"/>
  <c r="Q277" i="1"/>
  <c r="R277" i="1" s="1"/>
  <c r="S277" i="1" s="1"/>
  <c r="Q276" i="1"/>
  <c r="R276" i="1" s="1"/>
  <c r="S276" i="1" s="1"/>
  <c r="N276" i="1"/>
  <c r="O276" i="1" s="1"/>
  <c r="P276" i="1" s="1"/>
  <c r="N275" i="1"/>
  <c r="O275" i="1" s="1"/>
  <c r="P275" i="1" s="1"/>
  <c r="Q275" i="1"/>
  <c r="R275" i="1" s="1"/>
  <c r="S275" i="1" s="1"/>
  <c r="N274" i="1"/>
  <c r="O274" i="1" s="1"/>
  <c r="P274" i="1" s="1"/>
  <c r="Q274" i="1"/>
  <c r="R274" i="1" s="1"/>
  <c r="S274" i="1" s="1"/>
  <c r="N273" i="1"/>
  <c r="O273" i="1" s="1"/>
  <c r="P273" i="1" s="1"/>
  <c r="Q273" i="1"/>
  <c r="R273" i="1" s="1"/>
  <c r="S273" i="1" s="1"/>
  <c r="N272" i="1"/>
  <c r="O272" i="1" s="1"/>
  <c r="P272" i="1" s="1"/>
  <c r="Q272" i="1"/>
  <c r="R272" i="1" s="1"/>
  <c r="S272" i="1" s="1"/>
  <c r="N271" i="1"/>
  <c r="O271" i="1" s="1"/>
  <c r="P271" i="1" s="1"/>
  <c r="Q271" i="1"/>
  <c r="R271" i="1" s="1"/>
  <c r="S271" i="1" s="1"/>
  <c r="N270" i="1"/>
  <c r="O270" i="1" s="1"/>
  <c r="P270" i="1" s="1"/>
  <c r="Q270" i="1"/>
  <c r="R270" i="1" s="1"/>
  <c r="S270" i="1" s="1"/>
  <c r="N269" i="1"/>
  <c r="O269" i="1" s="1"/>
  <c r="P269" i="1" s="1"/>
  <c r="Q269" i="1"/>
  <c r="R269" i="1" s="1"/>
  <c r="S269" i="1" s="1"/>
  <c r="N268" i="1"/>
  <c r="O268" i="1" s="1"/>
  <c r="P268" i="1" s="1"/>
  <c r="Q268" i="1"/>
  <c r="R268" i="1" s="1"/>
  <c r="S268" i="1" s="1"/>
  <c r="N267" i="1"/>
  <c r="O267" i="1" s="1"/>
  <c r="P267" i="1" s="1"/>
  <c r="Q267" i="1"/>
  <c r="R267" i="1" s="1"/>
  <c r="S267" i="1" s="1"/>
  <c r="N266" i="1"/>
  <c r="O266" i="1" s="1"/>
  <c r="P266" i="1" s="1"/>
  <c r="Q266" i="1"/>
  <c r="R266" i="1" s="1"/>
  <c r="S266" i="1" s="1"/>
  <c r="Q265" i="1"/>
  <c r="R265" i="1" s="1"/>
  <c r="S265" i="1" s="1"/>
  <c r="N265" i="1"/>
  <c r="O265" i="1" s="1"/>
  <c r="P265" i="1" s="1"/>
  <c r="N264" i="1"/>
  <c r="O264" i="1" s="1"/>
  <c r="P264" i="1" s="1"/>
  <c r="Q264" i="1"/>
  <c r="R264" i="1" s="1"/>
  <c r="S264" i="1" s="1"/>
  <c r="Q263" i="1"/>
  <c r="R263" i="1" s="1"/>
  <c r="S263" i="1" s="1"/>
  <c r="N263" i="1"/>
  <c r="O263" i="1" s="1"/>
  <c r="P263" i="1" s="1"/>
  <c r="Q262" i="1"/>
  <c r="R262" i="1" s="1"/>
  <c r="S262" i="1" s="1"/>
  <c r="N262" i="1"/>
  <c r="O262" i="1" s="1"/>
  <c r="P262" i="1" s="1"/>
  <c r="Q261" i="1"/>
  <c r="R261" i="1" s="1"/>
  <c r="S261" i="1" s="1"/>
  <c r="N261" i="1"/>
  <c r="O261" i="1" s="1"/>
  <c r="P261" i="1" s="1"/>
  <c r="Q260" i="1"/>
  <c r="R260" i="1" s="1"/>
  <c r="S260" i="1" s="1"/>
  <c r="N260" i="1"/>
  <c r="O260" i="1" s="1"/>
  <c r="P260" i="1" s="1"/>
  <c r="N259" i="1"/>
  <c r="O259" i="1" s="1"/>
  <c r="P259" i="1" s="1"/>
  <c r="Q259" i="1"/>
  <c r="R259" i="1" s="1"/>
  <c r="S259" i="1" s="1"/>
  <c r="N258" i="1"/>
  <c r="O258" i="1" s="1"/>
  <c r="P258" i="1" s="1"/>
  <c r="Q258" i="1"/>
  <c r="R258" i="1" s="1"/>
  <c r="S258" i="1" s="1"/>
  <c r="Q257" i="1"/>
  <c r="R257" i="1" s="1"/>
  <c r="S257" i="1" s="1"/>
  <c r="N257" i="1"/>
  <c r="O257" i="1" s="1"/>
  <c r="P257" i="1" s="1"/>
  <c r="N256" i="1"/>
  <c r="O256" i="1" s="1"/>
  <c r="P256" i="1" s="1"/>
  <c r="Q256" i="1"/>
  <c r="R256" i="1" s="1"/>
  <c r="S256" i="1" s="1"/>
  <c r="N255" i="1"/>
  <c r="O255" i="1" s="1"/>
  <c r="P255" i="1" s="1"/>
  <c r="Q255" i="1"/>
  <c r="R255" i="1" s="1"/>
  <c r="S255" i="1" s="1"/>
  <c r="N254" i="1"/>
  <c r="O254" i="1" s="1"/>
  <c r="P254" i="1" s="1"/>
  <c r="Q254" i="1"/>
  <c r="R254" i="1" s="1"/>
  <c r="S254" i="1" s="1"/>
  <c r="Q253" i="1"/>
  <c r="R253" i="1" s="1"/>
  <c r="S253" i="1" s="1"/>
  <c r="N253" i="1"/>
  <c r="O253" i="1" s="1"/>
  <c r="P253" i="1" s="1"/>
  <c r="N252" i="1"/>
  <c r="O252" i="1" s="1"/>
  <c r="P252" i="1" s="1"/>
  <c r="Q252" i="1"/>
  <c r="R252" i="1" s="1"/>
  <c r="S252" i="1" s="1"/>
  <c r="N251" i="1"/>
  <c r="O251" i="1" s="1"/>
  <c r="P251" i="1" s="1"/>
  <c r="Q251" i="1"/>
  <c r="R251" i="1" s="1"/>
  <c r="S251" i="1" s="1"/>
  <c r="Q250" i="1"/>
  <c r="R250" i="1" s="1"/>
  <c r="S250" i="1" s="1"/>
  <c r="N250" i="1"/>
  <c r="O250" i="1" s="1"/>
  <c r="P250" i="1" s="1"/>
  <c r="N249" i="1"/>
  <c r="O249" i="1" s="1"/>
  <c r="P249" i="1" s="1"/>
  <c r="Q249" i="1"/>
  <c r="R249" i="1" s="1"/>
  <c r="S249" i="1" s="1"/>
  <c r="Q248" i="1"/>
  <c r="R248" i="1" s="1"/>
  <c r="S248" i="1" s="1"/>
  <c r="N248" i="1"/>
  <c r="O248" i="1" s="1"/>
  <c r="P248" i="1" s="1"/>
  <c r="Q247" i="1"/>
  <c r="R247" i="1" s="1"/>
  <c r="S247" i="1" s="1"/>
  <c r="N247" i="1"/>
  <c r="O247" i="1" s="1"/>
  <c r="P247" i="1" s="1"/>
  <c r="N246" i="1"/>
  <c r="O246" i="1" s="1"/>
  <c r="P246" i="1" s="1"/>
  <c r="Q246" i="1"/>
  <c r="R246" i="1" s="1"/>
  <c r="S246" i="1" s="1"/>
  <c r="N245" i="1"/>
  <c r="O245" i="1" s="1"/>
  <c r="P245" i="1" s="1"/>
  <c r="Q245" i="1"/>
  <c r="R245" i="1" s="1"/>
  <c r="S245" i="1" s="1"/>
  <c r="N244" i="1"/>
  <c r="O244" i="1" s="1"/>
  <c r="P244" i="1" s="1"/>
  <c r="Q244" i="1"/>
  <c r="R244" i="1" s="1"/>
  <c r="S244" i="1" s="1"/>
  <c r="N243" i="1"/>
  <c r="O243" i="1" s="1"/>
  <c r="P243" i="1" s="1"/>
  <c r="Q243" i="1"/>
  <c r="R243" i="1" s="1"/>
  <c r="S243" i="1" s="1"/>
  <c r="Q242" i="1"/>
  <c r="R242" i="1" s="1"/>
  <c r="S242" i="1" s="1"/>
  <c r="N242" i="1"/>
  <c r="O242" i="1" s="1"/>
  <c r="P242" i="1" s="1"/>
  <c r="Q241" i="1"/>
  <c r="R241" i="1" s="1"/>
  <c r="S241" i="1" s="1"/>
  <c r="N241" i="1"/>
  <c r="O241" i="1" s="1"/>
  <c r="P241" i="1" s="1"/>
  <c r="Q240" i="1"/>
  <c r="R240" i="1" s="1"/>
  <c r="S240" i="1" s="1"/>
  <c r="N240" i="1"/>
  <c r="O240" i="1" s="1"/>
  <c r="P240" i="1" s="1"/>
  <c r="N239" i="1"/>
  <c r="O239" i="1" s="1"/>
  <c r="P239" i="1" s="1"/>
  <c r="Q239" i="1"/>
  <c r="R239" i="1" s="1"/>
  <c r="S239" i="1" s="1"/>
  <c r="N238" i="1"/>
  <c r="O238" i="1" s="1"/>
  <c r="P238" i="1" s="1"/>
  <c r="Q238" i="1"/>
  <c r="R238" i="1" s="1"/>
  <c r="S238" i="1" s="1"/>
  <c r="N237" i="1"/>
  <c r="O237" i="1" s="1"/>
  <c r="P237" i="1" s="1"/>
  <c r="Q237" i="1"/>
  <c r="R237" i="1" s="1"/>
  <c r="S237" i="1" s="1"/>
  <c r="Q236" i="1"/>
  <c r="R236" i="1" s="1"/>
  <c r="S236" i="1" s="1"/>
  <c r="N236" i="1"/>
  <c r="O236" i="1" s="1"/>
  <c r="P236" i="1" s="1"/>
  <c r="N235" i="1"/>
  <c r="O235" i="1" s="1"/>
  <c r="P235" i="1" s="1"/>
  <c r="Q235" i="1"/>
  <c r="R235" i="1" s="1"/>
  <c r="S235" i="1" s="1"/>
  <c r="Q234" i="1"/>
  <c r="R234" i="1" s="1"/>
  <c r="S234" i="1" s="1"/>
  <c r="N234" i="1"/>
  <c r="O234" i="1" s="1"/>
  <c r="P234" i="1" s="1"/>
  <c r="Q233" i="1"/>
  <c r="R233" i="1" s="1"/>
  <c r="S233" i="1" s="1"/>
  <c r="N233" i="1"/>
  <c r="O233" i="1" s="1"/>
  <c r="P233" i="1" s="1"/>
  <c r="N232" i="1"/>
  <c r="O232" i="1" s="1"/>
  <c r="P232" i="1" s="1"/>
  <c r="Q232" i="1"/>
  <c r="R232" i="1" s="1"/>
  <c r="S232" i="1" s="1"/>
  <c r="N231" i="1"/>
  <c r="O231" i="1" s="1"/>
  <c r="P231" i="1" s="1"/>
  <c r="Q231" i="1"/>
  <c r="R231" i="1" s="1"/>
  <c r="S231" i="1" s="1"/>
  <c r="Q230" i="1"/>
  <c r="R230" i="1" s="1"/>
  <c r="S230" i="1" s="1"/>
  <c r="N230" i="1"/>
  <c r="O230" i="1" s="1"/>
  <c r="P230" i="1" s="1"/>
  <c r="N229" i="1"/>
  <c r="O229" i="1" s="1"/>
  <c r="P229" i="1" s="1"/>
  <c r="Q229" i="1"/>
  <c r="R229" i="1" s="1"/>
  <c r="S229" i="1" s="1"/>
  <c r="Q228" i="1"/>
  <c r="R228" i="1" s="1"/>
  <c r="S228" i="1" s="1"/>
  <c r="N228" i="1"/>
  <c r="O228" i="1" s="1"/>
  <c r="P228" i="1" s="1"/>
  <c r="Q227" i="1"/>
  <c r="R227" i="1" s="1"/>
  <c r="S227" i="1" s="1"/>
  <c r="N227" i="1"/>
  <c r="O227" i="1" s="1"/>
  <c r="P227" i="1" s="1"/>
  <c r="N226" i="1"/>
  <c r="O226" i="1" s="1"/>
  <c r="P226" i="1" s="1"/>
  <c r="Q226" i="1"/>
  <c r="R226" i="1" s="1"/>
  <c r="S226" i="1" s="1"/>
  <c r="N225" i="1"/>
  <c r="O225" i="1" s="1"/>
  <c r="P225" i="1" s="1"/>
  <c r="Q225" i="1"/>
  <c r="R225" i="1" s="1"/>
  <c r="S225" i="1" s="1"/>
  <c r="Q224" i="1"/>
  <c r="R224" i="1" s="1"/>
  <c r="S224" i="1" s="1"/>
  <c r="N224" i="1"/>
  <c r="O224" i="1" s="1"/>
  <c r="P224" i="1" s="1"/>
  <c r="N223" i="1"/>
  <c r="O223" i="1" s="1"/>
  <c r="P223" i="1" s="1"/>
  <c r="Q223" i="1"/>
  <c r="R223" i="1" s="1"/>
  <c r="S223" i="1" s="1"/>
  <c r="N222" i="1"/>
  <c r="O222" i="1" s="1"/>
  <c r="P222" i="1" s="1"/>
  <c r="Q222" i="1"/>
  <c r="R222" i="1" s="1"/>
  <c r="S222" i="1" s="1"/>
  <c r="N221" i="1"/>
  <c r="O221" i="1" s="1"/>
  <c r="P221" i="1" s="1"/>
  <c r="Q221" i="1"/>
  <c r="R221" i="1" s="1"/>
  <c r="S221" i="1" s="1"/>
  <c r="Q220" i="1"/>
  <c r="R220" i="1" s="1"/>
  <c r="S220" i="1" s="1"/>
  <c r="N220" i="1"/>
  <c r="O220" i="1" s="1"/>
  <c r="P220" i="1" s="1"/>
  <c r="N219" i="1"/>
  <c r="O219" i="1" s="1"/>
  <c r="P219" i="1" s="1"/>
  <c r="Q219" i="1"/>
  <c r="R219" i="1" s="1"/>
  <c r="S219" i="1" s="1"/>
  <c r="N218" i="1"/>
  <c r="O218" i="1" s="1"/>
  <c r="P218" i="1" s="1"/>
  <c r="Q218" i="1"/>
  <c r="R218" i="1" s="1"/>
  <c r="S218" i="1" s="1"/>
  <c r="Q217" i="1"/>
  <c r="R217" i="1" s="1"/>
  <c r="S217" i="1" s="1"/>
  <c r="N217" i="1"/>
  <c r="O217" i="1" s="1"/>
  <c r="P217" i="1" s="1"/>
  <c r="Q216" i="1"/>
  <c r="R216" i="1" s="1"/>
  <c r="S216" i="1" s="1"/>
  <c r="N216" i="1"/>
  <c r="O216" i="1" s="1"/>
  <c r="P216" i="1" s="1"/>
  <c r="Q215" i="1"/>
  <c r="R215" i="1" s="1"/>
  <c r="S215" i="1" s="1"/>
  <c r="N215" i="1"/>
  <c r="O215" i="1" s="1"/>
  <c r="P215" i="1" s="1"/>
  <c r="Q214" i="1"/>
  <c r="R214" i="1" s="1"/>
  <c r="S214" i="1" s="1"/>
  <c r="N214" i="1"/>
  <c r="O214" i="1" s="1"/>
  <c r="P214" i="1" s="1"/>
  <c r="Q213" i="1"/>
  <c r="R213" i="1" s="1"/>
  <c r="S213" i="1" s="1"/>
  <c r="N213" i="1"/>
  <c r="O213" i="1" s="1"/>
  <c r="P213" i="1" s="1"/>
  <c r="N212" i="1"/>
  <c r="O212" i="1" s="1"/>
  <c r="P212" i="1" s="1"/>
  <c r="Q212" i="1"/>
  <c r="R212" i="1" s="1"/>
  <c r="S212" i="1" s="1"/>
  <c r="Q211" i="1"/>
  <c r="R211" i="1" s="1"/>
  <c r="S211" i="1" s="1"/>
  <c r="N211" i="1"/>
  <c r="O211" i="1" s="1"/>
  <c r="P211" i="1" s="1"/>
  <c r="Q210" i="1"/>
  <c r="R210" i="1" s="1"/>
  <c r="S210" i="1" s="1"/>
  <c r="N210" i="1"/>
  <c r="O210" i="1" s="1"/>
  <c r="P210" i="1" s="1"/>
  <c r="Q209" i="1"/>
  <c r="R209" i="1" s="1"/>
  <c r="S209" i="1" s="1"/>
  <c r="N209" i="1"/>
  <c r="O209" i="1" s="1"/>
  <c r="P209" i="1" s="1"/>
  <c r="N208" i="1"/>
  <c r="O208" i="1" s="1"/>
  <c r="P208" i="1" s="1"/>
  <c r="Q208" i="1"/>
  <c r="R208" i="1" s="1"/>
  <c r="S208" i="1" s="1"/>
  <c r="N207" i="1"/>
  <c r="O207" i="1" s="1"/>
  <c r="P207" i="1" s="1"/>
  <c r="Q207" i="1"/>
  <c r="R207" i="1" s="1"/>
  <c r="S207" i="1" s="1"/>
  <c r="N206" i="1"/>
  <c r="O206" i="1" s="1"/>
  <c r="P206" i="1" s="1"/>
  <c r="Q206" i="1"/>
  <c r="R206" i="1" s="1"/>
  <c r="S206" i="1" s="1"/>
  <c r="Q205" i="1"/>
  <c r="R205" i="1" s="1"/>
  <c r="S205" i="1" s="1"/>
  <c r="N205" i="1"/>
  <c r="O205" i="1" s="1"/>
  <c r="P205" i="1" s="1"/>
  <c r="N204" i="1"/>
  <c r="O204" i="1" s="1"/>
  <c r="P204" i="1" s="1"/>
  <c r="Q204" i="1"/>
  <c r="R204" i="1" s="1"/>
  <c r="S204" i="1" s="1"/>
  <c r="Q203" i="1"/>
  <c r="R203" i="1" s="1"/>
  <c r="S203" i="1" s="1"/>
  <c r="N203" i="1"/>
  <c r="O203" i="1" s="1"/>
  <c r="P203" i="1" s="1"/>
  <c r="N202" i="1"/>
  <c r="O202" i="1" s="1"/>
  <c r="P202" i="1" s="1"/>
  <c r="Q202" i="1"/>
  <c r="R202" i="1" s="1"/>
  <c r="S202" i="1" s="1"/>
  <c r="N201" i="1"/>
  <c r="O201" i="1" s="1"/>
  <c r="P201" i="1" s="1"/>
  <c r="Q201" i="1"/>
  <c r="R201" i="1" s="1"/>
  <c r="S201" i="1" s="1"/>
  <c r="N200" i="1"/>
  <c r="O200" i="1" s="1"/>
  <c r="P200" i="1" s="1"/>
  <c r="Q200" i="1"/>
  <c r="R200" i="1" s="1"/>
  <c r="S200" i="1" s="1"/>
  <c r="Q199" i="1"/>
  <c r="R199" i="1" s="1"/>
  <c r="S199" i="1" s="1"/>
  <c r="N199" i="1"/>
  <c r="O199" i="1" s="1"/>
  <c r="P199" i="1" s="1"/>
  <c r="N198" i="1"/>
  <c r="O198" i="1" s="1"/>
  <c r="P198" i="1" s="1"/>
  <c r="Q198" i="1"/>
  <c r="R198" i="1" s="1"/>
  <c r="S198" i="1" s="1"/>
  <c r="Q197" i="1"/>
  <c r="R197" i="1" s="1"/>
  <c r="S197" i="1" s="1"/>
  <c r="N197" i="1"/>
  <c r="O197" i="1" s="1"/>
  <c r="P197" i="1" s="1"/>
  <c r="N196" i="1"/>
  <c r="O196" i="1" s="1"/>
  <c r="P196" i="1" s="1"/>
  <c r="Q196" i="1"/>
  <c r="R196" i="1" s="1"/>
  <c r="S196" i="1" s="1"/>
  <c r="Q195" i="1"/>
  <c r="R195" i="1" s="1"/>
  <c r="S195" i="1" s="1"/>
  <c r="N195" i="1"/>
  <c r="O195" i="1" s="1"/>
  <c r="P195" i="1" s="1"/>
  <c r="Q194" i="1"/>
  <c r="R194" i="1" s="1"/>
  <c r="S194" i="1" s="1"/>
  <c r="N194" i="1"/>
  <c r="O194" i="1" s="1"/>
  <c r="P194" i="1" s="1"/>
  <c r="N193" i="1"/>
  <c r="O193" i="1" s="1"/>
  <c r="P193" i="1" s="1"/>
  <c r="Q193" i="1"/>
  <c r="R193" i="1" s="1"/>
  <c r="S193" i="1" s="1"/>
  <c r="Q192" i="1"/>
  <c r="R192" i="1" s="1"/>
  <c r="S192" i="1" s="1"/>
  <c r="N192" i="1"/>
  <c r="O192" i="1" s="1"/>
  <c r="P192" i="1" s="1"/>
  <c r="Q191" i="1"/>
  <c r="R191" i="1" s="1"/>
  <c r="S191" i="1" s="1"/>
  <c r="N191" i="1"/>
  <c r="O191" i="1" s="1"/>
  <c r="P191" i="1" s="1"/>
  <c r="N190" i="1"/>
  <c r="O190" i="1" s="1"/>
  <c r="P190" i="1" s="1"/>
  <c r="Q190" i="1"/>
  <c r="R190" i="1" s="1"/>
  <c r="S190" i="1" s="1"/>
  <c r="Q189" i="1"/>
  <c r="R189" i="1" s="1"/>
  <c r="S189" i="1" s="1"/>
  <c r="N189" i="1"/>
  <c r="O189" i="1" s="1"/>
  <c r="P189" i="1" s="1"/>
  <c r="Q188" i="1"/>
  <c r="R188" i="1" s="1"/>
  <c r="S188" i="1" s="1"/>
  <c r="N188" i="1"/>
  <c r="O188" i="1" s="1"/>
  <c r="P188" i="1" s="1"/>
  <c r="N187" i="1"/>
  <c r="O187" i="1" s="1"/>
  <c r="P187" i="1" s="1"/>
  <c r="Q187" i="1"/>
  <c r="R187" i="1" s="1"/>
  <c r="S187" i="1" s="1"/>
  <c r="Q186" i="1"/>
  <c r="R186" i="1" s="1"/>
  <c r="S186" i="1" s="1"/>
  <c r="N186" i="1"/>
  <c r="O186" i="1" s="1"/>
  <c r="P186" i="1" s="1"/>
  <c r="Q185" i="1"/>
  <c r="R185" i="1" s="1"/>
  <c r="S185" i="1" s="1"/>
  <c r="N185" i="1"/>
  <c r="O185" i="1" s="1"/>
  <c r="P185" i="1" s="1"/>
  <c r="Q184" i="1"/>
  <c r="R184" i="1" s="1"/>
  <c r="S184" i="1" s="1"/>
  <c r="N184" i="1"/>
  <c r="O184" i="1" s="1"/>
  <c r="P184" i="1" s="1"/>
  <c r="Q183" i="1"/>
  <c r="R183" i="1" s="1"/>
  <c r="S183" i="1" s="1"/>
  <c r="N183" i="1"/>
  <c r="O183" i="1" s="1"/>
  <c r="P183" i="1" s="1"/>
  <c r="Q182" i="1"/>
  <c r="R182" i="1" s="1"/>
  <c r="S182" i="1" s="1"/>
  <c r="N182" i="1"/>
  <c r="O182" i="1" s="1"/>
  <c r="P182" i="1" s="1"/>
  <c r="Q181" i="1"/>
  <c r="R181" i="1" s="1"/>
  <c r="S181" i="1" s="1"/>
  <c r="N181" i="1"/>
  <c r="O181" i="1" s="1"/>
  <c r="P181" i="1" s="1"/>
  <c r="Q180" i="1"/>
  <c r="R180" i="1" s="1"/>
  <c r="S180" i="1" s="1"/>
  <c r="N180" i="1"/>
  <c r="O180" i="1" s="1"/>
  <c r="P180" i="1" s="1"/>
  <c r="Q179" i="1"/>
  <c r="R179" i="1" s="1"/>
  <c r="S179" i="1" s="1"/>
  <c r="N179" i="1"/>
  <c r="O179" i="1" s="1"/>
  <c r="P179" i="1" s="1"/>
  <c r="Q178" i="1"/>
  <c r="R178" i="1" s="1"/>
  <c r="S178" i="1" s="1"/>
  <c r="N178" i="1"/>
  <c r="O178" i="1" s="1"/>
  <c r="P178" i="1" s="1"/>
  <c r="Q177" i="1"/>
  <c r="R177" i="1" s="1"/>
  <c r="S177" i="1" s="1"/>
  <c r="N177" i="1"/>
  <c r="O177" i="1" s="1"/>
  <c r="P177" i="1" s="1"/>
  <c r="N176" i="1"/>
  <c r="O176" i="1" s="1"/>
  <c r="P176" i="1" s="1"/>
  <c r="Q176" i="1"/>
  <c r="R176" i="1" s="1"/>
  <c r="S176" i="1" s="1"/>
  <c r="Q175" i="1"/>
  <c r="R175" i="1" s="1"/>
  <c r="S175" i="1" s="1"/>
  <c r="N175" i="1"/>
  <c r="O175" i="1" s="1"/>
  <c r="P175" i="1" s="1"/>
  <c r="N174" i="1"/>
  <c r="O174" i="1" s="1"/>
  <c r="P174" i="1" s="1"/>
  <c r="Q174" i="1"/>
  <c r="R174" i="1" s="1"/>
  <c r="S174" i="1" s="1"/>
  <c r="Q173" i="1"/>
  <c r="R173" i="1" s="1"/>
  <c r="S173" i="1" s="1"/>
  <c r="N173" i="1"/>
  <c r="O173" i="1" s="1"/>
  <c r="P173" i="1" s="1"/>
  <c r="N172" i="1"/>
  <c r="O172" i="1" s="1"/>
  <c r="P172" i="1" s="1"/>
  <c r="Q172" i="1"/>
  <c r="R172" i="1" s="1"/>
  <c r="S172" i="1" s="1"/>
  <c r="N171" i="1"/>
  <c r="O171" i="1" s="1"/>
  <c r="P171" i="1" s="1"/>
  <c r="Q171" i="1"/>
  <c r="R171" i="1" s="1"/>
  <c r="S171" i="1" s="1"/>
  <c r="N170" i="1"/>
  <c r="O170" i="1" s="1"/>
  <c r="P170" i="1" s="1"/>
  <c r="Q170" i="1"/>
  <c r="R170" i="1" s="1"/>
  <c r="S170" i="1" s="1"/>
  <c r="Q169" i="1"/>
  <c r="R169" i="1" s="1"/>
  <c r="S169" i="1" s="1"/>
  <c r="N169" i="1"/>
  <c r="O169" i="1" s="1"/>
  <c r="P169" i="1" s="1"/>
  <c r="Q168" i="1"/>
  <c r="R168" i="1" s="1"/>
  <c r="S168" i="1" s="1"/>
  <c r="N168" i="1"/>
  <c r="O168" i="1" s="1"/>
  <c r="P168" i="1" s="1"/>
  <c r="N167" i="1"/>
  <c r="O167" i="1" s="1"/>
  <c r="P167" i="1" s="1"/>
  <c r="Q167" i="1"/>
  <c r="R167" i="1" s="1"/>
  <c r="S167" i="1" s="1"/>
  <c r="Q166" i="1"/>
  <c r="R166" i="1" s="1"/>
  <c r="S166" i="1" s="1"/>
  <c r="N166" i="1"/>
  <c r="O166" i="1" s="1"/>
  <c r="P166" i="1" s="1"/>
  <c r="Q165" i="1"/>
  <c r="R165" i="1" s="1"/>
  <c r="S165" i="1" s="1"/>
  <c r="N165" i="1"/>
  <c r="O165" i="1" s="1"/>
  <c r="P165" i="1" s="1"/>
  <c r="Q164" i="1"/>
  <c r="R164" i="1" s="1"/>
  <c r="S164" i="1" s="1"/>
  <c r="N164" i="1"/>
  <c r="O164" i="1" s="1"/>
  <c r="P164" i="1" s="1"/>
  <c r="N163" i="1"/>
  <c r="O163" i="1" s="1"/>
  <c r="P163" i="1" s="1"/>
  <c r="Q163" i="1"/>
  <c r="R163" i="1" s="1"/>
  <c r="S163" i="1" s="1"/>
  <c r="N162" i="1"/>
  <c r="O162" i="1" s="1"/>
  <c r="P162" i="1" s="1"/>
  <c r="Q162" i="1"/>
  <c r="R162" i="1" s="1"/>
  <c r="S162" i="1" s="1"/>
  <c r="Q161" i="1"/>
  <c r="R161" i="1" s="1"/>
  <c r="S161" i="1" s="1"/>
  <c r="N161" i="1"/>
  <c r="O161" i="1" s="1"/>
  <c r="P161" i="1" s="1"/>
  <c r="N160" i="1"/>
  <c r="O160" i="1" s="1"/>
  <c r="P160" i="1" s="1"/>
  <c r="Q160" i="1"/>
  <c r="R160" i="1" s="1"/>
  <c r="S160" i="1" s="1"/>
  <c r="Q159" i="1"/>
  <c r="R159" i="1" s="1"/>
  <c r="S159" i="1" s="1"/>
  <c r="N159" i="1"/>
  <c r="O159" i="1" s="1"/>
  <c r="P159" i="1" s="1"/>
  <c r="Q158" i="1"/>
  <c r="R158" i="1" s="1"/>
  <c r="S158" i="1" s="1"/>
  <c r="N158" i="1"/>
  <c r="O158" i="1" s="1"/>
  <c r="P158" i="1" s="1"/>
  <c r="Q157" i="1"/>
  <c r="R157" i="1" s="1"/>
  <c r="S157" i="1" s="1"/>
  <c r="N157" i="1"/>
  <c r="O157" i="1" s="1"/>
  <c r="P157" i="1" s="1"/>
  <c r="N156" i="1"/>
  <c r="O156" i="1" s="1"/>
  <c r="P156" i="1" s="1"/>
  <c r="Q156" i="1"/>
  <c r="R156" i="1" s="1"/>
  <c r="S156" i="1" s="1"/>
  <c r="Q155" i="1"/>
  <c r="R155" i="1" s="1"/>
  <c r="S155" i="1" s="1"/>
  <c r="N155" i="1"/>
  <c r="O155" i="1" s="1"/>
  <c r="P155" i="1" s="1"/>
  <c r="Q154" i="1"/>
  <c r="R154" i="1" s="1"/>
  <c r="S154" i="1" s="1"/>
  <c r="N154" i="1"/>
  <c r="O154" i="1" s="1"/>
  <c r="P154" i="1" s="1"/>
  <c r="Q153" i="1"/>
  <c r="R153" i="1" s="1"/>
  <c r="S153" i="1" s="1"/>
  <c r="N153" i="1"/>
  <c r="O153" i="1" s="1"/>
  <c r="P153" i="1" s="1"/>
  <c r="Q152" i="1"/>
  <c r="R152" i="1" s="1"/>
  <c r="S152" i="1" s="1"/>
  <c r="N152" i="1"/>
  <c r="O152" i="1" s="1"/>
  <c r="P152" i="1" s="1"/>
  <c r="N151" i="1"/>
  <c r="O151" i="1" s="1"/>
  <c r="P151" i="1" s="1"/>
  <c r="Q151" i="1"/>
  <c r="R151" i="1" s="1"/>
  <c r="S151" i="1" s="1"/>
  <c r="Q150" i="1"/>
  <c r="R150" i="1" s="1"/>
  <c r="S150" i="1" s="1"/>
  <c r="N150" i="1"/>
  <c r="O150" i="1" s="1"/>
  <c r="P150" i="1" s="1"/>
  <c r="Q149" i="1"/>
  <c r="R149" i="1" s="1"/>
  <c r="S149" i="1" s="1"/>
  <c r="N149" i="1"/>
  <c r="O149" i="1" s="1"/>
  <c r="P149" i="1" s="1"/>
  <c r="N148" i="1"/>
  <c r="O148" i="1" s="1"/>
  <c r="P148" i="1" s="1"/>
  <c r="Q148" i="1"/>
  <c r="R148" i="1" s="1"/>
  <c r="S148" i="1" s="1"/>
  <c r="N147" i="1"/>
  <c r="O147" i="1" s="1"/>
  <c r="P147" i="1" s="1"/>
  <c r="Q147" i="1"/>
  <c r="R147" i="1" s="1"/>
  <c r="S147" i="1" s="1"/>
  <c r="N146" i="1"/>
  <c r="O146" i="1" s="1"/>
  <c r="P146" i="1" s="1"/>
  <c r="Q146" i="1"/>
  <c r="R146" i="1" s="1"/>
  <c r="S146" i="1" s="1"/>
  <c r="Q145" i="1"/>
  <c r="R145" i="1" s="1"/>
  <c r="S145" i="1" s="1"/>
  <c r="N145" i="1"/>
  <c r="O145" i="1" s="1"/>
  <c r="P145" i="1" s="1"/>
  <c r="Q144" i="1"/>
  <c r="R144" i="1" s="1"/>
  <c r="S144" i="1" s="1"/>
  <c r="N144" i="1"/>
  <c r="O144" i="1" s="1"/>
  <c r="P144" i="1" s="1"/>
  <c r="Q143" i="1"/>
  <c r="R143" i="1" s="1"/>
  <c r="S143" i="1" s="1"/>
  <c r="N143" i="1"/>
  <c r="O143" i="1" s="1"/>
  <c r="P143" i="1" s="1"/>
  <c r="Q142" i="1"/>
  <c r="R142" i="1" s="1"/>
  <c r="S142" i="1" s="1"/>
  <c r="N142" i="1"/>
  <c r="O142" i="1" s="1"/>
  <c r="P142" i="1" s="1"/>
  <c r="Q141" i="1"/>
  <c r="R141" i="1" s="1"/>
  <c r="S141" i="1" s="1"/>
  <c r="N141" i="1"/>
  <c r="O141" i="1" s="1"/>
  <c r="P141" i="1" s="1"/>
  <c r="N140" i="1"/>
  <c r="O140" i="1" s="1"/>
  <c r="P140" i="1" s="1"/>
  <c r="Q140" i="1"/>
  <c r="R140" i="1" s="1"/>
  <c r="S140" i="1" s="1"/>
  <c r="Q139" i="1"/>
  <c r="R139" i="1" s="1"/>
  <c r="S139" i="1" s="1"/>
  <c r="N139" i="1"/>
  <c r="O139" i="1" s="1"/>
  <c r="P139" i="1" s="1"/>
  <c r="Q138" i="1"/>
  <c r="R138" i="1" s="1"/>
  <c r="S138" i="1" s="1"/>
  <c r="N138" i="1"/>
  <c r="O138" i="1" s="1"/>
  <c r="P138" i="1" s="1"/>
  <c r="N137" i="1"/>
  <c r="O137" i="1" s="1"/>
  <c r="P137" i="1" s="1"/>
  <c r="Q137" i="1"/>
  <c r="R137" i="1" s="1"/>
  <c r="S137" i="1" s="1"/>
  <c r="N136" i="1"/>
  <c r="O136" i="1" s="1"/>
  <c r="P136" i="1" s="1"/>
  <c r="Q136" i="1"/>
  <c r="R136" i="1" s="1"/>
  <c r="S136" i="1" s="1"/>
  <c r="N135" i="1"/>
  <c r="O135" i="1" s="1"/>
  <c r="P135" i="1" s="1"/>
  <c r="Q135" i="1"/>
  <c r="R135" i="1" s="1"/>
  <c r="S135" i="1" s="1"/>
  <c r="N134" i="1"/>
  <c r="O134" i="1" s="1"/>
  <c r="P134" i="1" s="1"/>
  <c r="Q134" i="1"/>
  <c r="R134" i="1" s="1"/>
  <c r="S134" i="1" s="1"/>
  <c r="Q133" i="1"/>
  <c r="R133" i="1" s="1"/>
  <c r="S133" i="1" s="1"/>
  <c r="N133" i="1"/>
  <c r="O133" i="1" s="1"/>
  <c r="P133" i="1" s="1"/>
  <c r="Q132" i="1"/>
  <c r="R132" i="1" s="1"/>
  <c r="S132" i="1" s="1"/>
  <c r="N132" i="1"/>
  <c r="O132" i="1" s="1"/>
  <c r="P132" i="1" s="1"/>
  <c r="Q131" i="1"/>
  <c r="R131" i="1" s="1"/>
  <c r="S131" i="1" s="1"/>
  <c r="N131" i="1"/>
  <c r="O131" i="1" s="1"/>
  <c r="P131" i="1" s="1"/>
  <c r="Q130" i="1"/>
  <c r="R130" i="1" s="1"/>
  <c r="S130" i="1" s="1"/>
  <c r="N130" i="1"/>
  <c r="O130" i="1" s="1"/>
  <c r="P130" i="1" s="1"/>
  <c r="Q129" i="1"/>
  <c r="R129" i="1" s="1"/>
  <c r="S129" i="1" s="1"/>
  <c r="N129" i="1"/>
  <c r="O129" i="1" s="1"/>
  <c r="P129" i="1" s="1"/>
  <c r="N128" i="1"/>
  <c r="O128" i="1" s="1"/>
  <c r="P128" i="1" s="1"/>
  <c r="Q128" i="1"/>
  <c r="R128" i="1" s="1"/>
  <c r="S128" i="1" s="1"/>
  <c r="Q127" i="1"/>
  <c r="R127" i="1" s="1"/>
  <c r="S127" i="1" s="1"/>
  <c r="N127" i="1"/>
  <c r="O127" i="1" s="1"/>
  <c r="P127" i="1" s="1"/>
  <c r="Q126" i="1"/>
  <c r="R126" i="1" s="1"/>
  <c r="S126" i="1" s="1"/>
  <c r="N126" i="1"/>
  <c r="O126" i="1" s="1"/>
  <c r="P126" i="1" s="1"/>
  <c r="N125" i="1"/>
  <c r="O125" i="1" s="1"/>
  <c r="P125" i="1" s="1"/>
  <c r="Q125" i="1"/>
  <c r="R125" i="1" s="1"/>
  <c r="S125" i="1" s="1"/>
  <c r="Q124" i="1"/>
  <c r="R124" i="1" s="1"/>
  <c r="S124" i="1" s="1"/>
  <c r="N124" i="1"/>
  <c r="O124" i="1" s="1"/>
  <c r="P124" i="1" s="1"/>
  <c r="Q123" i="1"/>
  <c r="R123" i="1" s="1"/>
  <c r="S123" i="1" s="1"/>
  <c r="N123" i="1"/>
  <c r="O123" i="1" s="1"/>
  <c r="P123" i="1" s="1"/>
  <c r="Q122" i="1"/>
  <c r="R122" i="1" s="1"/>
  <c r="S122" i="1" s="1"/>
  <c r="N122" i="1"/>
  <c r="O122" i="1" s="1"/>
  <c r="P122" i="1" s="1"/>
  <c r="Q121" i="1"/>
  <c r="R121" i="1" s="1"/>
  <c r="S121" i="1" s="1"/>
  <c r="N121" i="1"/>
  <c r="O121" i="1" s="1"/>
  <c r="P121" i="1" s="1"/>
  <c r="Q120" i="1"/>
  <c r="R120" i="1" s="1"/>
  <c r="S120" i="1" s="1"/>
  <c r="N120" i="1"/>
  <c r="O120" i="1" s="1"/>
  <c r="P120" i="1" s="1"/>
  <c r="N119" i="1"/>
  <c r="O119" i="1" s="1"/>
  <c r="P119" i="1" s="1"/>
  <c r="Q119" i="1"/>
  <c r="R119" i="1" s="1"/>
  <c r="S119" i="1" s="1"/>
  <c r="N118" i="1"/>
  <c r="O118" i="1" s="1"/>
  <c r="P118" i="1" s="1"/>
  <c r="Q118" i="1"/>
  <c r="R118" i="1" s="1"/>
  <c r="S118" i="1" s="1"/>
  <c r="N117" i="1"/>
  <c r="O117" i="1" s="1"/>
  <c r="P117" i="1" s="1"/>
  <c r="Q117" i="1"/>
  <c r="R117" i="1" s="1"/>
  <c r="S117" i="1" s="1"/>
  <c r="Q116" i="1"/>
  <c r="R116" i="1" s="1"/>
  <c r="S116" i="1" s="1"/>
  <c r="N116" i="1"/>
  <c r="O116" i="1" s="1"/>
  <c r="P116" i="1" s="1"/>
  <c r="N115" i="1"/>
  <c r="O115" i="1" s="1"/>
  <c r="P115" i="1" s="1"/>
  <c r="Q115" i="1"/>
  <c r="R115" i="1" s="1"/>
  <c r="S115" i="1" s="1"/>
  <c r="N114" i="1"/>
  <c r="O114" i="1" s="1"/>
  <c r="P114" i="1" s="1"/>
  <c r="Q114" i="1"/>
  <c r="R114" i="1" s="1"/>
  <c r="S114" i="1" s="1"/>
  <c r="Q113" i="1"/>
  <c r="R113" i="1" s="1"/>
  <c r="S113" i="1" s="1"/>
  <c r="N113" i="1"/>
  <c r="O113" i="1" s="1"/>
  <c r="P113" i="1" s="1"/>
  <c r="Q112" i="1"/>
  <c r="R112" i="1" s="1"/>
  <c r="S112" i="1" s="1"/>
  <c r="N112" i="1"/>
  <c r="O112" i="1" s="1"/>
  <c r="P112" i="1" s="1"/>
  <c r="N111" i="1"/>
  <c r="O111" i="1" s="1"/>
  <c r="P111" i="1" s="1"/>
  <c r="Q111" i="1"/>
  <c r="R111" i="1" s="1"/>
  <c r="S111" i="1" s="1"/>
  <c r="N110" i="1"/>
  <c r="O110" i="1" s="1"/>
  <c r="P110" i="1" s="1"/>
  <c r="Q110" i="1"/>
  <c r="R110" i="1" s="1"/>
  <c r="S110" i="1" s="1"/>
  <c r="Q109" i="1"/>
  <c r="R109" i="1" s="1"/>
  <c r="S109" i="1" s="1"/>
  <c r="N109" i="1"/>
  <c r="O109" i="1" s="1"/>
  <c r="P109" i="1" s="1"/>
  <c r="N108" i="1"/>
  <c r="O108" i="1" s="1"/>
  <c r="P108" i="1" s="1"/>
  <c r="Q108" i="1"/>
  <c r="R108" i="1" s="1"/>
  <c r="S108" i="1" s="1"/>
  <c r="Q107" i="1"/>
  <c r="R107" i="1" s="1"/>
  <c r="S107" i="1" s="1"/>
  <c r="N107" i="1"/>
  <c r="O107" i="1" s="1"/>
  <c r="P107" i="1" s="1"/>
  <c r="N106" i="1"/>
  <c r="O106" i="1" s="1"/>
  <c r="P106" i="1" s="1"/>
  <c r="Q106" i="1"/>
  <c r="R106" i="1" s="1"/>
  <c r="S106" i="1" s="1"/>
  <c r="N105" i="1"/>
  <c r="O105" i="1" s="1"/>
  <c r="P105" i="1" s="1"/>
  <c r="Q105" i="1"/>
  <c r="R105" i="1" s="1"/>
  <c r="S105" i="1" s="1"/>
  <c r="N104" i="1"/>
  <c r="O104" i="1" s="1"/>
  <c r="P104" i="1" s="1"/>
  <c r="Q104" i="1"/>
  <c r="R104" i="1" s="1"/>
  <c r="S104" i="1" s="1"/>
  <c r="N103" i="1"/>
  <c r="O103" i="1" s="1"/>
  <c r="P103" i="1" s="1"/>
  <c r="Q103" i="1"/>
  <c r="R103" i="1" s="1"/>
  <c r="S103" i="1" s="1"/>
  <c r="Q102" i="1"/>
  <c r="R102" i="1" s="1"/>
  <c r="S102" i="1" s="1"/>
  <c r="N102" i="1"/>
  <c r="O102" i="1" s="1"/>
  <c r="P102" i="1" s="1"/>
  <c r="N101" i="1"/>
  <c r="O101" i="1" s="1"/>
  <c r="P101" i="1" s="1"/>
  <c r="Q101" i="1"/>
  <c r="R101" i="1" s="1"/>
  <c r="S101" i="1" s="1"/>
  <c r="N100" i="1"/>
  <c r="O100" i="1" s="1"/>
  <c r="P100" i="1" s="1"/>
  <c r="Q100" i="1"/>
  <c r="R100" i="1" s="1"/>
  <c r="S100" i="1" s="1"/>
  <c r="N99" i="1"/>
  <c r="O99" i="1" s="1"/>
  <c r="P99" i="1" s="1"/>
  <c r="Q99" i="1"/>
  <c r="R99" i="1" s="1"/>
  <c r="S99" i="1" s="1"/>
  <c r="N98" i="1"/>
  <c r="O98" i="1" s="1"/>
  <c r="P98" i="1" s="1"/>
  <c r="Q98" i="1"/>
  <c r="R98" i="1" s="1"/>
  <c r="S98" i="1" s="1"/>
  <c r="N97" i="1"/>
  <c r="O97" i="1" s="1"/>
  <c r="P97" i="1" s="1"/>
  <c r="Q97" i="1"/>
  <c r="R97" i="1" s="1"/>
  <c r="S97" i="1" s="1"/>
  <c r="Q96" i="1"/>
  <c r="R96" i="1" s="1"/>
  <c r="S96" i="1" s="1"/>
  <c r="N96" i="1"/>
  <c r="O96" i="1" s="1"/>
  <c r="P96" i="1" s="1"/>
  <c r="Q95" i="1"/>
  <c r="R95" i="1" s="1"/>
  <c r="S95" i="1" s="1"/>
  <c r="N95" i="1"/>
  <c r="O95" i="1" s="1"/>
  <c r="P95" i="1" s="1"/>
  <c r="Q94" i="1"/>
  <c r="R94" i="1" s="1"/>
  <c r="S94" i="1" s="1"/>
  <c r="N94" i="1"/>
  <c r="O94" i="1" s="1"/>
  <c r="P94" i="1" s="1"/>
  <c r="Q93" i="1"/>
  <c r="R93" i="1" s="1"/>
  <c r="S93" i="1" s="1"/>
  <c r="N93" i="1"/>
  <c r="O93" i="1" s="1"/>
  <c r="P93" i="1" s="1"/>
  <c r="N92" i="1"/>
  <c r="O92" i="1" s="1"/>
  <c r="P92" i="1" s="1"/>
  <c r="Q92" i="1"/>
  <c r="R92" i="1" s="1"/>
  <c r="S92" i="1" s="1"/>
  <c r="Q91" i="1"/>
  <c r="R91" i="1" s="1"/>
  <c r="S91" i="1" s="1"/>
  <c r="N91" i="1"/>
  <c r="O91" i="1" s="1"/>
  <c r="P91" i="1" s="1"/>
  <c r="Q90" i="1"/>
  <c r="R90" i="1" s="1"/>
  <c r="S90" i="1" s="1"/>
  <c r="N90" i="1"/>
  <c r="O90" i="1" s="1"/>
  <c r="P90" i="1" s="1"/>
  <c r="Q89" i="1"/>
  <c r="R89" i="1" s="1"/>
  <c r="S89" i="1" s="1"/>
  <c r="N89" i="1"/>
  <c r="O89" i="1" s="1"/>
  <c r="P89" i="1" s="1"/>
  <c r="Q88" i="1"/>
  <c r="R88" i="1" s="1"/>
  <c r="S88" i="1" s="1"/>
  <c r="N88" i="1"/>
  <c r="O88" i="1" s="1"/>
  <c r="P88" i="1" s="1"/>
  <c r="Q87" i="1"/>
  <c r="R87" i="1" s="1"/>
  <c r="S87" i="1" s="1"/>
  <c r="N87" i="1"/>
  <c r="O87" i="1" s="1"/>
  <c r="P87" i="1" s="1"/>
  <c r="N86" i="1"/>
  <c r="O86" i="1" s="1"/>
  <c r="P86" i="1" s="1"/>
  <c r="Q86" i="1"/>
  <c r="R86" i="1" s="1"/>
  <c r="S86" i="1" s="1"/>
  <c r="N85" i="1"/>
  <c r="O85" i="1" s="1"/>
  <c r="P85" i="1" s="1"/>
  <c r="Q85" i="1"/>
  <c r="R85" i="1" s="1"/>
  <c r="S85" i="1" s="1"/>
  <c r="Q84" i="1"/>
  <c r="R84" i="1" s="1"/>
  <c r="S84" i="1" s="1"/>
  <c r="N84" i="1"/>
  <c r="O84" i="1" s="1"/>
  <c r="P84" i="1" s="1"/>
  <c r="Q83" i="1"/>
  <c r="R83" i="1" s="1"/>
  <c r="S83" i="1" s="1"/>
  <c r="N83" i="1"/>
  <c r="O83" i="1" s="1"/>
  <c r="P83" i="1" s="1"/>
  <c r="N82" i="1"/>
  <c r="O82" i="1" s="1"/>
  <c r="P82" i="1" s="1"/>
  <c r="Q82" i="1"/>
  <c r="R82" i="1" s="1"/>
  <c r="S82" i="1" s="1"/>
  <c r="Q81" i="1"/>
  <c r="R81" i="1" s="1"/>
  <c r="S81" i="1" s="1"/>
  <c r="N81" i="1"/>
  <c r="O81" i="1" s="1"/>
  <c r="P81" i="1" s="1"/>
  <c r="Q80" i="1"/>
  <c r="R80" i="1" s="1"/>
  <c r="S80" i="1" s="1"/>
  <c r="N80" i="1"/>
  <c r="O80" i="1" s="1"/>
  <c r="P80" i="1" s="1"/>
  <c r="Q79" i="1"/>
  <c r="R79" i="1" s="1"/>
  <c r="S79" i="1" s="1"/>
  <c r="N79" i="1"/>
  <c r="O79" i="1" s="1"/>
  <c r="P79" i="1" s="1"/>
  <c r="N78" i="1"/>
  <c r="O78" i="1" s="1"/>
  <c r="P78" i="1" s="1"/>
  <c r="Q78" i="1"/>
  <c r="R78" i="1" s="1"/>
  <c r="S78" i="1" s="1"/>
  <c r="Q77" i="1"/>
  <c r="R77" i="1" s="1"/>
  <c r="S77" i="1" s="1"/>
  <c r="N77" i="1"/>
  <c r="O77" i="1" s="1"/>
  <c r="P77" i="1" s="1"/>
  <c r="Q76" i="1"/>
  <c r="R76" i="1" s="1"/>
  <c r="S76" i="1" s="1"/>
  <c r="N76" i="1"/>
  <c r="O76" i="1" s="1"/>
  <c r="P76" i="1" s="1"/>
  <c r="Q75" i="1"/>
  <c r="R75" i="1" s="1"/>
  <c r="S75" i="1" s="1"/>
  <c r="N75" i="1"/>
  <c r="O75" i="1" s="1"/>
  <c r="P75" i="1" s="1"/>
  <c r="Q74" i="1"/>
  <c r="R74" i="1" s="1"/>
  <c r="S74" i="1" s="1"/>
  <c r="N74" i="1"/>
  <c r="O74" i="1" s="1"/>
  <c r="P74" i="1" s="1"/>
  <c r="Q73" i="1"/>
  <c r="R73" i="1" s="1"/>
  <c r="S73" i="1" s="1"/>
  <c r="N73" i="1"/>
  <c r="O73" i="1" s="1"/>
  <c r="P73" i="1" s="1"/>
  <c r="N72" i="1"/>
  <c r="O72" i="1" s="1"/>
  <c r="P72" i="1" s="1"/>
  <c r="Q72" i="1"/>
  <c r="R72" i="1" s="1"/>
  <c r="S72" i="1" s="1"/>
  <c r="N71" i="1"/>
  <c r="O71" i="1" s="1"/>
  <c r="P71" i="1" s="1"/>
  <c r="Q71" i="1"/>
  <c r="R71" i="1" s="1"/>
  <c r="S71" i="1" s="1"/>
  <c r="N70" i="1"/>
  <c r="O70" i="1" s="1"/>
  <c r="P70" i="1" s="1"/>
  <c r="Q70" i="1"/>
  <c r="R70" i="1" s="1"/>
  <c r="S70" i="1" s="1"/>
  <c r="C71" i="1"/>
  <c r="AL10" i="6" s="1"/>
  <c r="C72" i="1"/>
  <c r="B72" i="1"/>
  <c r="B71" i="1"/>
  <c r="AL10" i="2" s="1"/>
  <c r="Q69" i="1"/>
  <c r="R69" i="1" s="1"/>
  <c r="S69" i="1" s="1"/>
  <c r="N69" i="1"/>
  <c r="O69" i="1" s="1"/>
  <c r="P69" i="1" s="1"/>
  <c r="Q68" i="1"/>
  <c r="R68" i="1" s="1"/>
  <c r="S68" i="1" s="1"/>
  <c r="N68" i="1"/>
  <c r="O68" i="1" s="1"/>
  <c r="P68" i="1" s="1"/>
  <c r="N67" i="1"/>
  <c r="O67" i="1" s="1"/>
  <c r="P67" i="1" s="1"/>
  <c r="Q67" i="1"/>
  <c r="R67" i="1" s="1"/>
  <c r="S67" i="1" s="1"/>
  <c r="Q66" i="1"/>
  <c r="R66" i="1" s="1"/>
  <c r="S66" i="1" s="1"/>
  <c r="N66" i="1"/>
  <c r="O66" i="1" s="1"/>
  <c r="P66" i="1" s="1"/>
  <c r="Q65" i="1"/>
  <c r="R65" i="1" s="1"/>
  <c r="S65" i="1" s="1"/>
  <c r="N65" i="1"/>
  <c r="O65" i="1" s="1"/>
  <c r="P65" i="1" s="1"/>
  <c r="Q64" i="1"/>
  <c r="R64" i="1" s="1"/>
  <c r="S64" i="1" s="1"/>
  <c r="N64" i="1"/>
  <c r="O64" i="1" s="1"/>
  <c r="P64" i="1" s="1"/>
  <c r="N63" i="1"/>
  <c r="O63" i="1" s="1"/>
  <c r="P63" i="1" s="1"/>
  <c r="Q63" i="1"/>
  <c r="R63" i="1" s="1"/>
  <c r="S63" i="1" s="1"/>
  <c r="Q62" i="1"/>
  <c r="R62" i="1" s="1"/>
  <c r="S62" i="1" s="1"/>
  <c r="N62" i="1"/>
  <c r="O62" i="1" s="1"/>
  <c r="P62" i="1" s="1"/>
  <c r="N61" i="1"/>
  <c r="O61" i="1" s="1"/>
  <c r="P61" i="1" s="1"/>
  <c r="Q61" i="1"/>
  <c r="R61" i="1" s="1"/>
  <c r="S61" i="1" s="1"/>
  <c r="N60" i="1"/>
  <c r="O60" i="1" s="1"/>
  <c r="P60" i="1" s="1"/>
  <c r="Q60" i="1"/>
  <c r="R60" i="1" s="1"/>
  <c r="S60" i="1" s="1"/>
  <c r="N59" i="1"/>
  <c r="O59" i="1" s="1"/>
  <c r="P59" i="1" s="1"/>
  <c r="Q59" i="1"/>
  <c r="R59" i="1" s="1"/>
  <c r="S59" i="1" s="1"/>
  <c r="Q58" i="1"/>
  <c r="R58" i="1" s="1"/>
  <c r="S58" i="1" s="1"/>
  <c r="N58" i="1"/>
  <c r="O58" i="1" s="1"/>
  <c r="P58" i="1" s="1"/>
  <c r="N57" i="1"/>
  <c r="O57" i="1" s="1"/>
  <c r="P57" i="1" s="1"/>
  <c r="Q57" i="1"/>
  <c r="R57" i="1" s="1"/>
  <c r="S57" i="1" s="1"/>
  <c r="N56" i="1"/>
  <c r="O56" i="1" s="1"/>
  <c r="P56" i="1" s="1"/>
  <c r="Q56" i="1"/>
  <c r="R56" i="1" s="1"/>
  <c r="S56" i="1" s="1"/>
  <c r="N55" i="1"/>
  <c r="O55" i="1" s="1"/>
  <c r="P55" i="1" s="1"/>
  <c r="Q55" i="1"/>
  <c r="R55" i="1" s="1"/>
  <c r="S55" i="1" s="1"/>
  <c r="N54" i="1"/>
  <c r="O54" i="1" s="1"/>
  <c r="P54" i="1" s="1"/>
  <c r="Q54" i="1"/>
  <c r="R54" i="1" s="1"/>
  <c r="S54" i="1" s="1"/>
  <c r="N53" i="1"/>
  <c r="O53" i="1" s="1"/>
  <c r="P53" i="1" s="1"/>
  <c r="Q53" i="1"/>
  <c r="R53" i="1" s="1"/>
  <c r="S53" i="1" s="1"/>
  <c r="N52" i="1"/>
  <c r="O52" i="1" s="1"/>
  <c r="P52" i="1" s="1"/>
  <c r="Q52" i="1"/>
  <c r="R52" i="1" s="1"/>
  <c r="S52" i="1" s="1"/>
  <c r="N51" i="1"/>
  <c r="O51" i="1" s="1"/>
  <c r="P51" i="1" s="1"/>
  <c r="Q51" i="1"/>
  <c r="R51" i="1" s="1"/>
  <c r="S51" i="1" s="1"/>
  <c r="Q50" i="1"/>
  <c r="R50" i="1" s="1"/>
  <c r="S50" i="1" s="1"/>
  <c r="N50" i="1"/>
  <c r="O50" i="1" s="1"/>
  <c r="P50" i="1" s="1"/>
  <c r="Q49" i="1"/>
  <c r="R49" i="1" s="1"/>
  <c r="S49" i="1" s="1"/>
  <c r="N49" i="1"/>
  <c r="O49" i="1" s="1"/>
  <c r="P49" i="1" s="1"/>
  <c r="Q48" i="1"/>
  <c r="R48" i="1" s="1"/>
  <c r="S48" i="1" s="1"/>
  <c r="N48" i="1"/>
  <c r="O48" i="1" s="1"/>
  <c r="P48" i="1" s="1"/>
  <c r="Q47" i="1"/>
  <c r="R47" i="1" s="1"/>
  <c r="S47" i="1" s="1"/>
  <c r="N47" i="1"/>
  <c r="O47" i="1" s="1"/>
  <c r="P47" i="1" s="1"/>
  <c r="Q46" i="1"/>
  <c r="R46" i="1" s="1"/>
  <c r="S46" i="1" s="1"/>
  <c r="N46" i="1"/>
  <c r="O46" i="1" s="1"/>
  <c r="P46" i="1" s="1"/>
  <c r="Q45" i="1"/>
  <c r="R45" i="1" s="1"/>
  <c r="S45" i="1" s="1"/>
  <c r="N45" i="1"/>
  <c r="O45" i="1" s="1"/>
  <c r="P45" i="1" s="1"/>
  <c r="N44" i="1"/>
  <c r="O44" i="1" s="1"/>
  <c r="P44" i="1" s="1"/>
  <c r="Q44" i="1"/>
  <c r="R44" i="1" s="1"/>
  <c r="S44" i="1" s="1"/>
  <c r="Q43" i="1"/>
  <c r="R43" i="1" s="1"/>
  <c r="S43" i="1" s="1"/>
  <c r="N43" i="1"/>
  <c r="O43" i="1" s="1"/>
  <c r="P43" i="1" s="1"/>
  <c r="Q42" i="1"/>
  <c r="R42" i="1" s="1"/>
  <c r="S42" i="1" s="1"/>
  <c r="N42" i="1"/>
  <c r="O42" i="1" s="1"/>
  <c r="P42" i="1" s="1"/>
  <c r="Q41" i="1"/>
  <c r="R41" i="1" s="1"/>
  <c r="S41" i="1" s="1"/>
  <c r="N41" i="1"/>
  <c r="O41" i="1" s="1"/>
  <c r="P41" i="1" s="1"/>
  <c r="Q40" i="1"/>
  <c r="R40" i="1" s="1"/>
  <c r="S40" i="1" s="1"/>
  <c r="N40" i="1"/>
  <c r="O40" i="1" s="1"/>
  <c r="P40" i="1" s="1"/>
  <c r="Q39" i="1"/>
  <c r="R39" i="1" s="1"/>
  <c r="S39" i="1" s="1"/>
  <c r="N39" i="1"/>
  <c r="O39" i="1" s="1"/>
  <c r="P39" i="1" s="1"/>
  <c r="N38" i="1"/>
  <c r="O38" i="1" s="1"/>
  <c r="P38" i="1" s="1"/>
  <c r="Q38" i="1"/>
  <c r="R38" i="1" s="1"/>
  <c r="S38" i="1" s="1"/>
  <c r="N37" i="1"/>
  <c r="O37" i="1" s="1"/>
  <c r="P37" i="1" s="1"/>
  <c r="Q37" i="1"/>
  <c r="R37" i="1" s="1"/>
  <c r="S37" i="1" s="1"/>
  <c r="Q36" i="1"/>
  <c r="R36" i="1" s="1"/>
  <c r="S36" i="1" s="1"/>
  <c r="N36" i="1"/>
  <c r="O36" i="1" s="1"/>
  <c r="P36" i="1" s="1"/>
  <c r="N35" i="1"/>
  <c r="O35" i="1" s="1"/>
  <c r="P35" i="1" s="1"/>
  <c r="Q35" i="1"/>
  <c r="R35" i="1" s="1"/>
  <c r="S35" i="1" s="1"/>
  <c r="Q34" i="1"/>
  <c r="R34" i="1" s="1"/>
  <c r="S34" i="1" s="1"/>
  <c r="N34" i="1"/>
  <c r="O34" i="1" s="1"/>
  <c r="P34" i="1" s="1"/>
  <c r="AL16" i="8"/>
  <c r="AL16" i="7"/>
  <c r="AL16" i="5"/>
  <c r="AL16" i="9"/>
  <c r="AL16" i="2"/>
  <c r="Q33" i="1"/>
  <c r="R33" i="1" s="1"/>
  <c r="S33" i="1" s="1"/>
  <c r="N33" i="1"/>
  <c r="O33" i="1" s="1"/>
  <c r="P33" i="1" s="1"/>
  <c r="AL15" i="2"/>
  <c r="AL15" i="8"/>
  <c r="AL15" i="7"/>
  <c r="AL15" i="5"/>
  <c r="AL15" i="9"/>
  <c r="Q32" i="1"/>
  <c r="R32" i="1" s="1"/>
  <c r="S32" i="1" s="1"/>
  <c r="N32" i="1"/>
  <c r="O32" i="1" s="1"/>
  <c r="P32" i="1" s="1"/>
  <c r="AL14" i="5"/>
  <c r="AL14" i="7"/>
  <c r="AL14" i="8"/>
  <c r="AL14" i="2"/>
  <c r="AL14" i="9"/>
  <c r="N31" i="1"/>
  <c r="O31" i="1" s="1"/>
  <c r="P31" i="1" s="1"/>
  <c r="Q31" i="1"/>
  <c r="R31" i="1" s="1"/>
  <c r="S31" i="1" s="1"/>
  <c r="N30" i="1"/>
  <c r="O30" i="1" s="1"/>
  <c r="P30" i="1" s="1"/>
  <c r="Q30" i="1"/>
  <c r="R30" i="1" s="1"/>
  <c r="S30" i="1" s="1"/>
  <c r="Q29" i="1"/>
  <c r="R29" i="1" s="1"/>
  <c r="S29" i="1" s="1"/>
  <c r="N29" i="1"/>
  <c r="O29" i="1" s="1"/>
  <c r="P29" i="1" s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69" i="1"/>
  <c r="AD68" i="1"/>
  <c r="AD67" i="1"/>
  <c r="AD66" i="1"/>
  <c r="AD65" i="1"/>
  <c r="AD64" i="1"/>
  <c r="AD63" i="1"/>
  <c r="AD62" i="1"/>
  <c r="AD61" i="1"/>
  <c r="AD517" i="1"/>
  <c r="AD60" i="1"/>
  <c r="AD516" i="1"/>
  <c r="AD515" i="1"/>
  <c r="AD514" i="1"/>
  <c r="AD59" i="1"/>
  <c r="AD513" i="1"/>
  <c r="AD512" i="1"/>
  <c r="AD58" i="1"/>
  <c r="AD511" i="1"/>
  <c r="AD510" i="1"/>
  <c r="AD509" i="1"/>
  <c r="AD57" i="1"/>
  <c r="AD508" i="1"/>
  <c r="AD507" i="1"/>
  <c r="AD56" i="1"/>
  <c r="AD506" i="1"/>
  <c r="AD505" i="1"/>
  <c r="AD504" i="1"/>
  <c r="AD55" i="1"/>
  <c r="AD503" i="1"/>
  <c r="AD502" i="1"/>
  <c r="AD54" i="1"/>
  <c r="AD501" i="1"/>
  <c r="AD500" i="1"/>
  <c r="AD499" i="1"/>
  <c r="AD53" i="1"/>
  <c r="AD498" i="1"/>
  <c r="AD497" i="1"/>
  <c r="AD52" i="1"/>
  <c r="AD496" i="1"/>
  <c r="AD495" i="1"/>
  <c r="AD494" i="1"/>
  <c r="AD51" i="1"/>
  <c r="AD493" i="1"/>
  <c r="AD492" i="1"/>
  <c r="AD50" i="1"/>
  <c r="AD491" i="1"/>
  <c r="AD490" i="1"/>
  <c r="AD489" i="1"/>
  <c r="AD49" i="1"/>
  <c r="AD488" i="1"/>
  <c r="AD487" i="1"/>
  <c r="AD48" i="1"/>
  <c r="AD486" i="1"/>
  <c r="AD485" i="1"/>
  <c r="AD484" i="1"/>
  <c r="AD47" i="1"/>
  <c r="AD483" i="1"/>
  <c r="AD482" i="1"/>
  <c r="AD46" i="1"/>
  <c r="AD481" i="1"/>
  <c r="AD480" i="1"/>
  <c r="AD479" i="1"/>
  <c r="AD45" i="1"/>
  <c r="AD478" i="1"/>
  <c r="AD477" i="1"/>
  <c r="AD44" i="1"/>
  <c r="AD476" i="1"/>
  <c r="AD475" i="1"/>
  <c r="AD474" i="1"/>
  <c r="AD43" i="1"/>
  <c r="AD473" i="1"/>
  <c r="AD472" i="1"/>
  <c r="AD42" i="1"/>
  <c r="AD471" i="1"/>
  <c r="AD470" i="1"/>
  <c r="AD469" i="1"/>
  <c r="AD41" i="1"/>
  <c r="AD468" i="1"/>
  <c r="AD467" i="1"/>
  <c r="AD40" i="1"/>
  <c r="AD466" i="1"/>
  <c r="AD465" i="1"/>
  <c r="AD464" i="1"/>
  <c r="AD39" i="1"/>
  <c r="AD463" i="1"/>
  <c r="AD462" i="1"/>
  <c r="AD38" i="1"/>
  <c r="AD461" i="1"/>
  <c r="AD460" i="1"/>
  <c r="AD459" i="1"/>
  <c r="AD37" i="1"/>
  <c r="AD458" i="1"/>
  <c r="AD457" i="1"/>
  <c r="AD36" i="1"/>
  <c r="AD456" i="1"/>
  <c r="AD455" i="1"/>
  <c r="AD454" i="1"/>
  <c r="AD34" i="1"/>
  <c r="AD453" i="1"/>
  <c r="AD452" i="1"/>
  <c r="AD33" i="1"/>
  <c r="AD451" i="1"/>
  <c r="AD450" i="1"/>
  <c r="AD31" i="1"/>
  <c r="AD449" i="1"/>
  <c r="AD30" i="1"/>
  <c r="AD448" i="1"/>
  <c r="AD29" i="1"/>
  <c r="AD447" i="1"/>
  <c r="AD28" i="1"/>
  <c r="AC28" i="1"/>
  <c r="AD446" i="1"/>
  <c r="AD445" i="1"/>
  <c r="AD444" i="1"/>
  <c r="AD443" i="1"/>
  <c r="AD188" i="1"/>
  <c r="AD442" i="1"/>
  <c r="AD441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440" i="1"/>
  <c r="AD106" i="1"/>
  <c r="AD439" i="1"/>
  <c r="AD105" i="1"/>
  <c r="AD438" i="1"/>
  <c r="AD437" i="1"/>
  <c r="AD104" i="1"/>
  <c r="AD436" i="1"/>
  <c r="AD103" i="1"/>
  <c r="AD435" i="1"/>
  <c r="AD434" i="1"/>
  <c r="AD102" i="1"/>
  <c r="AD433" i="1"/>
  <c r="AD101" i="1"/>
  <c r="AD432" i="1"/>
  <c r="AD431" i="1"/>
  <c r="AD430" i="1"/>
  <c r="AD100" i="1"/>
  <c r="AD429" i="1"/>
  <c r="AD428" i="1"/>
  <c r="AD99" i="1"/>
  <c r="AD427" i="1"/>
  <c r="AD426" i="1"/>
  <c r="AD425" i="1"/>
  <c r="AD98" i="1"/>
  <c r="AD424" i="1"/>
  <c r="AD423" i="1"/>
  <c r="AD97" i="1"/>
  <c r="AD422" i="1"/>
  <c r="AD421" i="1"/>
  <c r="AD420" i="1"/>
  <c r="AD96" i="1"/>
  <c r="AD419" i="1"/>
  <c r="AD418" i="1"/>
  <c r="AD95" i="1"/>
  <c r="AD417" i="1"/>
  <c r="AD416" i="1"/>
  <c r="AD415" i="1"/>
  <c r="AD94" i="1"/>
  <c r="AD414" i="1"/>
  <c r="AD413" i="1"/>
  <c r="AD93" i="1"/>
  <c r="AD412" i="1"/>
  <c r="AD411" i="1"/>
  <c r="AD410" i="1"/>
  <c r="AD92" i="1"/>
  <c r="AD409" i="1"/>
  <c r="AD408" i="1"/>
  <c r="AD91" i="1"/>
  <c r="AD407" i="1"/>
  <c r="AD406" i="1"/>
  <c r="AD405" i="1"/>
  <c r="AD90" i="1"/>
  <c r="AD404" i="1"/>
  <c r="AD403" i="1"/>
  <c r="AD402" i="1"/>
  <c r="AD89" i="1"/>
  <c r="AD401" i="1"/>
  <c r="AD400" i="1"/>
  <c r="AD88" i="1"/>
  <c r="AD399" i="1"/>
  <c r="AD398" i="1"/>
  <c r="AD397" i="1"/>
  <c r="AD87" i="1"/>
  <c r="AD396" i="1"/>
  <c r="AD395" i="1"/>
  <c r="AD86" i="1"/>
  <c r="AD394" i="1"/>
  <c r="AD393" i="1"/>
  <c r="AD392" i="1"/>
  <c r="AD85" i="1"/>
  <c r="AD391" i="1"/>
  <c r="AD390" i="1"/>
  <c r="AD84" i="1"/>
  <c r="AD389" i="1"/>
  <c r="AD388" i="1"/>
  <c r="AD387" i="1"/>
  <c r="AD83" i="1"/>
  <c r="AD386" i="1"/>
  <c r="AD385" i="1"/>
  <c r="AD82" i="1"/>
  <c r="AD384" i="1"/>
  <c r="AD383" i="1"/>
  <c r="AD382" i="1"/>
  <c r="AD81" i="1"/>
  <c r="AD381" i="1"/>
  <c r="AD380" i="1"/>
  <c r="AD80" i="1"/>
  <c r="AD379" i="1"/>
  <c r="AD378" i="1"/>
  <c r="AD377" i="1"/>
  <c r="AD79" i="1"/>
  <c r="AD376" i="1"/>
  <c r="AD375" i="1"/>
  <c r="AD78" i="1"/>
  <c r="AD227" i="1"/>
  <c r="AD374" i="1"/>
  <c r="AD373" i="1"/>
  <c r="AD77" i="1"/>
  <c r="AD372" i="1"/>
  <c r="AD371" i="1"/>
  <c r="AD370" i="1"/>
  <c r="AD76" i="1"/>
  <c r="AD369" i="1"/>
  <c r="AD368" i="1"/>
  <c r="AD75" i="1"/>
  <c r="AD367" i="1"/>
  <c r="AD366" i="1"/>
  <c r="AD365" i="1"/>
  <c r="AD74" i="1"/>
  <c r="AD364" i="1"/>
  <c r="AD363" i="1"/>
  <c r="AD73" i="1"/>
  <c r="AD362" i="1"/>
  <c r="AD361" i="1"/>
  <c r="AD360" i="1"/>
  <c r="AD72" i="1"/>
  <c r="AD359" i="1"/>
  <c r="AD358" i="1"/>
  <c r="AD357" i="1"/>
  <c r="AD71" i="1"/>
  <c r="AD356" i="1"/>
  <c r="AD355" i="1"/>
  <c r="AD354" i="1"/>
  <c r="AD353" i="1"/>
  <c r="AD70" i="1"/>
  <c r="AD352" i="1"/>
  <c r="AD351" i="1"/>
  <c r="AD35" i="1"/>
  <c r="AD350" i="1"/>
  <c r="AD349" i="1"/>
  <c r="AD348" i="1"/>
  <c r="AD32" i="1"/>
  <c r="AD347" i="1"/>
  <c r="AD346" i="1"/>
  <c r="AD345" i="1"/>
  <c r="AD344" i="1"/>
  <c r="AD343" i="1"/>
  <c r="AD342" i="1"/>
  <c r="AD341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N28" i="1"/>
  <c r="O28" i="1" s="1"/>
  <c r="P28" i="1" s="1"/>
  <c r="Q28" i="1"/>
  <c r="R28" i="1" s="1"/>
  <c r="S28" i="1" s="1"/>
  <c r="AC27" i="1"/>
  <c r="AD27" i="1"/>
  <c r="Q27" i="1"/>
  <c r="R27" i="1" s="1"/>
  <c r="S27" i="1" s="1"/>
  <c r="N27" i="1"/>
  <c r="O27" i="1" s="1"/>
  <c r="P27" i="1" s="1"/>
  <c r="AC26" i="1"/>
  <c r="AD26" i="1"/>
  <c r="K190" i="2"/>
  <c r="K271" i="2"/>
  <c r="K290" i="2"/>
  <c r="K311" i="2"/>
  <c r="K316" i="2"/>
  <c r="K363" i="2"/>
  <c r="K373" i="2"/>
  <c r="K424" i="2"/>
  <c r="K501" i="2"/>
  <c r="K91" i="2"/>
  <c r="K100" i="2"/>
  <c r="K128" i="2"/>
  <c r="K130" i="2"/>
  <c r="K135" i="2"/>
  <c r="K145" i="2"/>
  <c r="K152" i="2"/>
  <c r="K161" i="2"/>
  <c r="K167" i="2"/>
  <c r="K169" i="2"/>
  <c r="K170" i="2"/>
  <c r="K187" i="2"/>
  <c r="K194" i="2"/>
  <c r="K196" i="2"/>
  <c r="K198" i="2"/>
  <c r="K200" i="2"/>
  <c r="K203" i="2"/>
  <c r="K209" i="2"/>
  <c r="K211" i="2"/>
  <c r="K220" i="2"/>
  <c r="K229" i="2"/>
  <c r="K262" i="2"/>
  <c r="K263" i="2"/>
  <c r="K270" i="2"/>
  <c r="K320" i="2"/>
  <c r="K345" i="2"/>
  <c r="K351" i="2"/>
  <c r="K390" i="2"/>
  <c r="K418" i="2"/>
  <c r="K431" i="2"/>
  <c r="K447" i="2"/>
  <c r="K84" i="2"/>
  <c r="K156" i="2"/>
  <c r="K165" i="2"/>
  <c r="K237" i="2"/>
  <c r="K249" i="2"/>
  <c r="K251" i="2"/>
  <c r="K256" i="2"/>
  <c r="K136" i="2"/>
  <c r="K154" i="2"/>
  <c r="K191" i="2"/>
  <c r="K235" i="2"/>
  <c r="K284" i="2"/>
  <c r="K297" i="2"/>
  <c r="K304" i="2"/>
  <c r="K366" i="2"/>
  <c r="K407" i="2"/>
  <c r="K451" i="2"/>
  <c r="K455" i="2"/>
  <c r="K462" i="2"/>
  <c r="K101" i="2"/>
  <c r="K146" i="2"/>
  <c r="K212" i="2"/>
  <c r="K217" i="2"/>
  <c r="K288" i="2"/>
  <c r="K294" i="2"/>
  <c r="K305" i="2"/>
  <c r="K312" i="2"/>
  <c r="K314" i="2"/>
  <c r="K360" i="2"/>
  <c r="K391" i="2"/>
  <c r="K420" i="2"/>
  <c r="K432" i="2"/>
  <c r="K77" i="2"/>
  <c r="K79" i="2"/>
  <c r="K83" i="2"/>
  <c r="K93" i="2"/>
  <c r="K96" i="2"/>
  <c r="K98" i="2"/>
  <c r="K109" i="2"/>
  <c r="K111" i="2"/>
  <c r="K118" i="2"/>
  <c r="K133" i="2"/>
  <c r="K144" i="2"/>
  <c r="K148" i="2"/>
  <c r="K153" i="2"/>
  <c r="K168" i="2"/>
  <c r="K175" i="2"/>
  <c r="K177" i="2"/>
  <c r="K180" i="2"/>
  <c r="K185" i="2"/>
  <c r="K193" i="2"/>
  <c r="K202" i="2"/>
  <c r="K206" i="2"/>
  <c r="K207" i="2"/>
  <c r="K208" i="2"/>
  <c r="K213" i="2"/>
  <c r="K218" i="2"/>
  <c r="K224" i="2"/>
  <c r="K228" i="2"/>
  <c r="K250" i="2"/>
  <c r="K252" i="2"/>
  <c r="K255" i="2"/>
  <c r="K268" i="2"/>
  <c r="K273" i="2"/>
  <c r="K275" i="2"/>
  <c r="K278" i="2"/>
  <c r="K282" i="2"/>
  <c r="K291" i="2"/>
  <c r="K295" i="2"/>
  <c r="K298" i="2"/>
  <c r="K301" i="2"/>
  <c r="K307" i="2"/>
  <c r="K313" i="2"/>
  <c r="K317" i="2"/>
  <c r="K322" i="2"/>
  <c r="K323" i="2"/>
  <c r="K324" i="2"/>
  <c r="K326" i="2"/>
  <c r="K332" i="2"/>
  <c r="K334" i="2"/>
  <c r="K335" i="2"/>
  <c r="K336" i="2"/>
  <c r="K343" i="2"/>
  <c r="K344" i="2"/>
  <c r="K346" i="2"/>
  <c r="K353" i="2"/>
  <c r="K362" i="2"/>
  <c r="K368" i="2"/>
  <c r="K374" i="2"/>
  <c r="K382" i="2"/>
  <c r="K383" i="2"/>
  <c r="K386" i="2"/>
  <c r="K387" i="2"/>
  <c r="K395" i="2"/>
  <c r="K401" i="2"/>
  <c r="K405" i="2"/>
  <c r="K408" i="2"/>
  <c r="K409" i="2"/>
  <c r="K417" i="2"/>
  <c r="K419" i="2"/>
  <c r="K425" i="2"/>
  <c r="K427" i="2"/>
  <c r="K433" i="2"/>
  <c r="K436" i="2"/>
  <c r="K441" i="2"/>
  <c r="K442" i="2"/>
  <c r="K445" i="2"/>
  <c r="K449" i="2"/>
  <c r="K452" i="2"/>
  <c r="K453" i="2"/>
  <c r="K459" i="2"/>
  <c r="K463" i="2"/>
  <c r="K465" i="2"/>
  <c r="K470" i="2"/>
  <c r="K474" i="2"/>
  <c r="K479" i="2"/>
  <c r="K481" i="2"/>
  <c r="K491" i="2"/>
  <c r="K496" i="2"/>
  <c r="K497" i="2"/>
  <c r="K498" i="2"/>
  <c r="K499" i="2"/>
  <c r="K502" i="2"/>
  <c r="K503" i="2"/>
  <c r="K81" i="2"/>
  <c r="K85" i="2"/>
  <c r="K87" i="2"/>
  <c r="K89" i="2"/>
  <c r="K90" i="2"/>
  <c r="K97" i="2"/>
  <c r="K104" i="2"/>
  <c r="K105" i="2"/>
  <c r="K107" i="2"/>
  <c r="K124" i="2"/>
  <c r="K125" i="2"/>
  <c r="K126" i="2"/>
  <c r="K131" i="2"/>
  <c r="K134" i="2"/>
  <c r="K137" i="2"/>
  <c r="K139" i="2"/>
  <c r="K141" i="2"/>
  <c r="K147" i="2"/>
  <c r="K149" i="2"/>
  <c r="K150" i="2"/>
  <c r="K151" i="2"/>
  <c r="K158" i="2"/>
  <c r="K160" i="2"/>
  <c r="K166" i="2"/>
  <c r="K171" i="2"/>
  <c r="K178" i="2"/>
  <c r="K181" i="2"/>
  <c r="K182" i="2"/>
  <c r="K183" i="2"/>
  <c r="K186" i="2"/>
  <c r="K189" i="2"/>
  <c r="K214" i="2"/>
  <c r="K222" i="2"/>
  <c r="K232" i="2"/>
  <c r="K239" i="2"/>
  <c r="K242" i="2"/>
  <c r="K243" i="2"/>
  <c r="K247" i="2"/>
  <c r="K248" i="2"/>
  <c r="K253" i="2"/>
  <c r="K261" i="2"/>
  <c r="K267" i="2"/>
  <c r="K272" i="2"/>
  <c r="K279" i="2"/>
  <c r="K280" i="2"/>
  <c r="K286" i="2"/>
  <c r="K289" i="2"/>
  <c r="K299" i="2"/>
  <c r="K303" i="2"/>
  <c r="K309" i="2"/>
  <c r="K310" i="2"/>
  <c r="K319" i="2"/>
  <c r="K321" i="2"/>
  <c r="K325" i="2"/>
  <c r="K328" i="2"/>
  <c r="K337" i="2"/>
  <c r="K340" i="2"/>
  <c r="K355" i="2"/>
  <c r="K365" i="2"/>
  <c r="K367" i="2"/>
  <c r="K369" i="2"/>
  <c r="K371" i="2"/>
  <c r="K372" i="2"/>
  <c r="K377" i="2"/>
  <c r="K379" i="2"/>
  <c r="K380" i="2"/>
  <c r="K384" i="2"/>
  <c r="K388" i="2"/>
  <c r="K394" i="2"/>
  <c r="K398" i="2"/>
  <c r="K404" i="2"/>
  <c r="K413" i="2"/>
  <c r="K421" i="2"/>
  <c r="K422" i="2"/>
  <c r="K428" i="2"/>
  <c r="K437" i="2"/>
  <c r="K438" i="2"/>
  <c r="K440" i="2"/>
  <c r="K448" i="2"/>
  <c r="K450" i="2"/>
  <c r="K460" i="2"/>
  <c r="K461" i="2"/>
  <c r="K468" i="2"/>
  <c r="K475" i="2"/>
  <c r="K476" i="2"/>
  <c r="K486" i="2"/>
  <c r="K493" i="2"/>
  <c r="K495" i="2"/>
  <c r="K110" i="2"/>
  <c r="K113" i="2"/>
  <c r="K115" i="2"/>
  <c r="K205" i="2"/>
  <c r="K274" i="2"/>
  <c r="K348" i="2"/>
  <c r="K375" i="2"/>
  <c r="K381" i="2"/>
  <c r="K392" i="2"/>
  <c r="K400" i="2"/>
  <c r="K439" i="2"/>
  <c r="K466" i="2"/>
  <c r="K99" i="2"/>
  <c r="K138" i="2"/>
  <c r="K164" i="2"/>
  <c r="K176" i="2"/>
  <c r="K179" i="2"/>
  <c r="K195" i="2"/>
  <c r="K199" i="2"/>
  <c r="K234" i="2"/>
  <c r="K264" i="2"/>
  <c r="K287" i="2"/>
  <c r="K338" i="2"/>
  <c r="K347" i="2"/>
  <c r="K350" i="2"/>
  <c r="K414" i="2"/>
  <c r="K464" i="2"/>
  <c r="K469" i="2"/>
  <c r="K47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Q26" i="1"/>
  <c r="R26" i="1" s="1"/>
  <c r="S26" i="1" s="1"/>
  <c r="N26" i="1"/>
  <c r="O26" i="1" s="1"/>
  <c r="P26" i="1" s="1"/>
  <c r="AD25" i="1"/>
  <c r="AC25" i="1"/>
  <c r="Q25" i="1"/>
  <c r="R25" i="1" s="1"/>
  <c r="S25" i="1" s="1"/>
  <c r="N25" i="1"/>
  <c r="O25" i="1" s="1"/>
  <c r="P25" i="1" s="1"/>
  <c r="AD24" i="1"/>
  <c r="AC24" i="1"/>
  <c r="Q24" i="1"/>
  <c r="R24" i="1" s="1"/>
  <c r="S24" i="1" s="1"/>
  <c r="N24" i="1"/>
  <c r="O24" i="1" s="1"/>
  <c r="P24" i="1" s="1"/>
  <c r="AC23" i="1"/>
  <c r="AD23" i="1"/>
  <c r="N23" i="1"/>
  <c r="O23" i="1" s="1"/>
  <c r="P23" i="1" s="1"/>
  <c r="Q23" i="1"/>
  <c r="R23" i="1" s="1"/>
  <c r="S23" i="1" s="1"/>
  <c r="AD22" i="1"/>
  <c r="AC22" i="1"/>
  <c r="N22" i="1"/>
  <c r="O22" i="1" s="1"/>
  <c r="P22" i="1" s="1"/>
  <c r="Q22" i="1"/>
  <c r="R22" i="1" s="1"/>
  <c r="S22" i="1" s="1"/>
  <c r="AC21" i="1"/>
  <c r="AD21" i="1"/>
  <c r="Q21" i="1"/>
  <c r="R21" i="1" s="1"/>
  <c r="S21" i="1" s="1"/>
  <c r="N21" i="1"/>
  <c r="O21" i="1" s="1"/>
  <c r="P21" i="1" s="1"/>
  <c r="AD20" i="1"/>
  <c r="AC20" i="1"/>
  <c r="N20" i="1"/>
  <c r="O20" i="1" s="1"/>
  <c r="P20" i="1" s="1"/>
  <c r="Q20" i="1"/>
  <c r="R20" i="1" s="1"/>
  <c r="S20" i="1" s="1"/>
  <c r="AC19" i="1"/>
  <c r="AD19" i="1"/>
  <c r="N19" i="1"/>
  <c r="O19" i="1" s="1"/>
  <c r="P19" i="1" s="1"/>
  <c r="Q19" i="1"/>
  <c r="R19" i="1" s="1"/>
  <c r="S19" i="1" s="1"/>
  <c r="AC18" i="1"/>
  <c r="AD18" i="1"/>
  <c r="N18" i="1"/>
  <c r="O18" i="1" s="1"/>
  <c r="P18" i="1" s="1"/>
  <c r="Q18" i="1"/>
  <c r="R18" i="1" s="1"/>
  <c r="S18" i="1" s="1"/>
  <c r="AC17" i="1"/>
  <c r="AD17" i="1"/>
  <c r="N17" i="1"/>
  <c r="O17" i="1" s="1"/>
  <c r="P17" i="1" s="1"/>
  <c r="Q17" i="1"/>
  <c r="R17" i="1" s="1"/>
  <c r="S17" i="1" s="1"/>
  <c r="AD16" i="1"/>
  <c r="AC16" i="1"/>
  <c r="N16" i="1"/>
  <c r="O16" i="1" s="1"/>
  <c r="P16" i="1" s="1"/>
  <c r="Q16" i="1"/>
  <c r="R16" i="1" s="1"/>
  <c r="S16" i="1" s="1"/>
  <c r="AC15" i="1"/>
  <c r="AD15" i="1"/>
  <c r="Q15" i="1"/>
  <c r="R15" i="1" s="1"/>
  <c r="S15" i="1" s="1"/>
  <c r="N15" i="1"/>
  <c r="O15" i="1" s="1"/>
  <c r="P15" i="1" s="1"/>
  <c r="AD14" i="1"/>
  <c r="AC14" i="1"/>
  <c r="N14" i="1"/>
  <c r="O14" i="1" s="1"/>
  <c r="P14" i="1" s="1"/>
  <c r="Q14" i="1"/>
  <c r="R14" i="1" s="1"/>
  <c r="S14" i="1" s="1"/>
  <c r="AC13" i="1"/>
  <c r="AD13" i="1"/>
  <c r="Q13" i="1"/>
  <c r="R13" i="1" s="1"/>
  <c r="S13" i="1" s="1"/>
  <c r="N13" i="1"/>
  <c r="O13" i="1" s="1"/>
  <c r="P13" i="1" s="1"/>
  <c r="AD12" i="1"/>
  <c r="AC12" i="1"/>
  <c r="N12" i="1"/>
  <c r="O12" i="1" s="1"/>
  <c r="P12" i="1" s="1"/>
  <c r="Q12" i="1"/>
  <c r="R12" i="1" s="1"/>
  <c r="S12" i="1" s="1"/>
  <c r="AC11" i="1"/>
  <c r="AD11" i="1"/>
  <c r="Q11" i="1"/>
  <c r="R11" i="1" s="1"/>
  <c r="S11" i="1" s="1"/>
  <c r="N11" i="1"/>
  <c r="O11" i="1" s="1"/>
  <c r="P11" i="1" s="1"/>
  <c r="AL8" i="2"/>
  <c r="C68" i="1"/>
  <c r="B68" i="1"/>
  <c r="AC10" i="1"/>
  <c r="AD10" i="1"/>
  <c r="N10" i="1"/>
  <c r="O10" i="1" s="1"/>
  <c r="P10" i="1" s="1"/>
  <c r="Q10" i="1"/>
  <c r="R10" i="1" s="1"/>
  <c r="S10" i="1" s="1"/>
  <c r="B13" i="1"/>
  <c r="B14" i="1"/>
  <c r="AL8" i="5"/>
  <c r="AL8" i="8"/>
  <c r="AL8" i="7"/>
  <c r="C69" i="1"/>
  <c r="B69" i="1"/>
  <c r="AL8" i="9"/>
  <c r="AD9" i="1"/>
  <c r="AC9" i="1"/>
  <c r="N9" i="1"/>
  <c r="O9" i="1" s="1"/>
  <c r="P9" i="1" s="1"/>
  <c r="Q9" i="1"/>
  <c r="R9" i="1" s="1"/>
  <c r="S9" i="1" s="1"/>
  <c r="AC8" i="1"/>
  <c r="AD8" i="1"/>
  <c r="Q8" i="1"/>
  <c r="R8" i="1" s="1"/>
  <c r="S8" i="1" s="1"/>
  <c r="N8" i="1"/>
  <c r="O8" i="1" s="1"/>
  <c r="P8" i="1" s="1"/>
  <c r="AD7" i="1"/>
  <c r="AC7" i="1"/>
  <c r="N7" i="1"/>
  <c r="O7" i="1" s="1"/>
  <c r="P7" i="1" s="1"/>
  <c r="Q7" i="1"/>
  <c r="R7" i="1" s="1"/>
  <c r="S7" i="1" s="1"/>
  <c r="AD6" i="1"/>
  <c r="AC6" i="1"/>
  <c r="Q6" i="1"/>
  <c r="R6" i="1" s="1"/>
  <c r="S6" i="1" s="1"/>
  <c r="N6" i="1"/>
  <c r="O6" i="1" s="1"/>
  <c r="P6" i="1" s="1"/>
  <c r="AC5" i="1"/>
  <c r="AD5" i="1"/>
  <c r="Q5" i="1"/>
  <c r="R5" i="1" s="1"/>
  <c r="S5" i="1" s="1"/>
  <c r="N5" i="1"/>
  <c r="O5" i="1" s="1"/>
  <c r="P5" i="1" s="1"/>
  <c r="AD4" i="1"/>
  <c r="AC4" i="1"/>
  <c r="N4" i="1"/>
  <c r="O4" i="1" s="1"/>
  <c r="P4" i="1" s="1"/>
  <c r="Q4" i="1"/>
  <c r="R4" i="1" s="1"/>
  <c r="S4" i="1" s="1"/>
  <c r="AC3" i="1"/>
  <c r="AD3" i="1"/>
  <c r="N3" i="1"/>
  <c r="O3" i="1" s="1"/>
  <c r="P3" i="1" s="1"/>
  <c r="Q3" i="1"/>
  <c r="R3" i="1" s="1"/>
  <c r="S3" i="1" s="1"/>
  <c r="AC2" i="1"/>
  <c r="AD2" i="1"/>
  <c r="N2" i="1"/>
  <c r="O2" i="1" s="1"/>
  <c r="P2" i="1" s="1"/>
  <c r="Q2" i="1"/>
  <c r="R2" i="1" s="1"/>
  <c r="S2" i="1" s="1"/>
  <c r="AI86" i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F86" i="1" s="1"/>
  <c r="CG86" i="1" s="1"/>
  <c r="CH86" i="1" s="1"/>
  <c r="CI86" i="1" s="1"/>
  <c r="CJ86" i="1" s="1"/>
  <c r="CK86" i="1" s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DC86" i="1" s="1"/>
  <c r="DD86" i="1" s="1"/>
  <c r="DE86" i="1" s="1"/>
  <c r="DF86" i="1" s="1"/>
  <c r="DG86" i="1" s="1"/>
  <c r="DH86" i="1" s="1"/>
  <c r="DI86" i="1" s="1"/>
  <c r="DJ86" i="1" s="1"/>
  <c r="DK86" i="1" s="1"/>
  <c r="DL86" i="1" s="1"/>
  <c r="DM86" i="1" s="1"/>
  <c r="DN86" i="1" s="1"/>
  <c r="DO86" i="1" s="1"/>
  <c r="DP86" i="1" s="1"/>
  <c r="DQ86" i="1" s="1"/>
  <c r="DR86" i="1" s="1"/>
  <c r="DS86" i="1" s="1"/>
  <c r="DT86" i="1" s="1"/>
  <c r="DU86" i="1" s="1"/>
  <c r="DV86" i="1" s="1"/>
  <c r="DW86" i="1" s="1"/>
  <c r="DX86" i="1" s="1"/>
  <c r="DY86" i="1" s="1"/>
  <c r="DZ86" i="1" s="1"/>
  <c r="EA86" i="1" s="1"/>
  <c r="EB86" i="1" s="1"/>
  <c r="EC86" i="1" s="1"/>
  <c r="ED86" i="1" s="1"/>
  <c r="EE86" i="1" s="1"/>
  <c r="EF86" i="1" s="1"/>
  <c r="EG86" i="1" s="1"/>
  <c r="EH86" i="1" s="1"/>
  <c r="EI86" i="1" s="1"/>
  <c r="EJ86" i="1" s="1"/>
  <c r="EK86" i="1" s="1"/>
  <c r="EL86" i="1" s="1"/>
  <c r="EM86" i="1" s="1"/>
  <c r="EN86" i="1" s="1"/>
  <c r="EO86" i="1" s="1"/>
  <c r="EP86" i="1" s="1"/>
  <c r="EQ86" i="1" s="1"/>
  <c r="ER86" i="1" s="1"/>
  <c r="ES86" i="1" s="1"/>
  <c r="ET86" i="1" s="1"/>
  <c r="EU86" i="1" s="1"/>
  <c r="EV86" i="1" s="1"/>
  <c r="EW86" i="1" s="1"/>
  <c r="EX86" i="1" s="1"/>
  <c r="EY86" i="1" s="1"/>
  <c r="EZ86" i="1" s="1"/>
  <c r="FA86" i="1" s="1"/>
  <c r="FB86" i="1" s="1"/>
  <c r="FC86" i="1" s="1"/>
  <c r="AI85" i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F85" i="1" s="1"/>
  <c r="CG85" i="1" s="1"/>
  <c r="CH85" i="1" s="1"/>
  <c r="CI85" i="1" s="1"/>
  <c r="CJ85" i="1" s="1"/>
  <c r="CK85" i="1" s="1"/>
  <c r="CL85" i="1" s="1"/>
  <c r="CM85" i="1" s="1"/>
  <c r="CN85" i="1" s="1"/>
  <c r="CO85" i="1" s="1"/>
  <c r="CP85" i="1" s="1"/>
  <c r="CQ85" i="1" s="1"/>
  <c r="CR85" i="1" s="1"/>
  <c r="CS85" i="1" s="1"/>
  <c r="CT85" i="1" s="1"/>
  <c r="CU85" i="1" s="1"/>
  <c r="CV85" i="1" s="1"/>
  <c r="CW85" i="1" s="1"/>
  <c r="CX85" i="1" s="1"/>
  <c r="CY85" i="1" s="1"/>
  <c r="CZ85" i="1" s="1"/>
  <c r="DA85" i="1" s="1"/>
  <c r="DB85" i="1" s="1"/>
  <c r="DC85" i="1" s="1"/>
  <c r="DD85" i="1" s="1"/>
  <c r="DE85" i="1" s="1"/>
  <c r="DF85" i="1" s="1"/>
  <c r="DG85" i="1" s="1"/>
  <c r="DH85" i="1" s="1"/>
  <c r="DI85" i="1" s="1"/>
  <c r="DJ85" i="1" s="1"/>
  <c r="DK85" i="1" s="1"/>
  <c r="DL85" i="1" s="1"/>
  <c r="DM85" i="1" s="1"/>
  <c r="DN85" i="1" s="1"/>
  <c r="DO85" i="1" s="1"/>
  <c r="DP85" i="1" s="1"/>
  <c r="DQ85" i="1" s="1"/>
  <c r="DR85" i="1" s="1"/>
  <c r="DS85" i="1" s="1"/>
  <c r="DT85" i="1" s="1"/>
  <c r="DU85" i="1" s="1"/>
  <c r="DV85" i="1" s="1"/>
  <c r="DW85" i="1" s="1"/>
  <c r="DX85" i="1" s="1"/>
  <c r="DY85" i="1" s="1"/>
  <c r="DZ85" i="1" s="1"/>
  <c r="EA85" i="1" s="1"/>
  <c r="EB85" i="1" s="1"/>
  <c r="EC85" i="1" s="1"/>
  <c r="ED85" i="1" s="1"/>
  <c r="EE85" i="1" s="1"/>
  <c r="EF85" i="1" s="1"/>
  <c r="EG85" i="1" s="1"/>
  <c r="EH85" i="1" s="1"/>
  <c r="EI85" i="1" s="1"/>
  <c r="EJ85" i="1" s="1"/>
  <c r="EK85" i="1" s="1"/>
  <c r="EL85" i="1" s="1"/>
  <c r="EM85" i="1" s="1"/>
  <c r="EN85" i="1" s="1"/>
  <c r="EO85" i="1" s="1"/>
  <c r="EP85" i="1" s="1"/>
  <c r="EQ85" i="1" s="1"/>
  <c r="ER85" i="1" s="1"/>
  <c r="ES85" i="1" s="1"/>
  <c r="ET85" i="1" s="1"/>
  <c r="EU85" i="1" s="1"/>
  <c r="EV85" i="1" s="1"/>
  <c r="EW85" i="1" s="1"/>
  <c r="EX85" i="1" s="1"/>
  <c r="EY85" i="1" s="1"/>
  <c r="EZ85" i="1" s="1"/>
  <c r="FA85" i="1" s="1"/>
  <c r="FB85" i="1" s="1"/>
  <c r="FC85" i="1" s="1"/>
  <c r="AI84" i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F84" i="1" s="1"/>
  <c r="CG84" i="1" s="1"/>
  <c r="CH84" i="1" s="1"/>
  <c r="CI84" i="1" s="1"/>
  <c r="CJ84" i="1" s="1"/>
  <c r="CK84" i="1" s="1"/>
  <c r="CL84" i="1" s="1"/>
  <c r="CM84" i="1" s="1"/>
  <c r="CN84" i="1" s="1"/>
  <c r="CO84" i="1" s="1"/>
  <c r="CP84" i="1" s="1"/>
  <c r="CQ84" i="1" s="1"/>
  <c r="CR84" i="1" s="1"/>
  <c r="CS84" i="1" s="1"/>
  <c r="CT84" i="1" s="1"/>
  <c r="CU84" i="1" s="1"/>
  <c r="CV84" i="1" s="1"/>
  <c r="CW84" i="1" s="1"/>
  <c r="CX84" i="1" s="1"/>
  <c r="CY84" i="1" s="1"/>
  <c r="CZ84" i="1" s="1"/>
  <c r="DA84" i="1" s="1"/>
  <c r="DB84" i="1" s="1"/>
  <c r="DC84" i="1" s="1"/>
  <c r="DD84" i="1" s="1"/>
  <c r="DE84" i="1" s="1"/>
  <c r="DF84" i="1" s="1"/>
  <c r="DG84" i="1" s="1"/>
  <c r="DH84" i="1" s="1"/>
  <c r="DI84" i="1" s="1"/>
  <c r="DJ84" i="1" s="1"/>
  <c r="DK84" i="1" s="1"/>
  <c r="DL84" i="1" s="1"/>
  <c r="DM84" i="1" s="1"/>
  <c r="DN84" i="1" s="1"/>
  <c r="DO84" i="1" s="1"/>
  <c r="DP84" i="1" s="1"/>
  <c r="DQ84" i="1" s="1"/>
  <c r="DR84" i="1" s="1"/>
  <c r="DS84" i="1" s="1"/>
  <c r="DT84" i="1" s="1"/>
  <c r="DU84" i="1" s="1"/>
  <c r="DV84" i="1" s="1"/>
  <c r="DW84" i="1" s="1"/>
  <c r="DX84" i="1" s="1"/>
  <c r="DY84" i="1" s="1"/>
  <c r="DZ84" i="1" s="1"/>
  <c r="EA84" i="1" s="1"/>
  <c r="EB84" i="1" s="1"/>
  <c r="EC84" i="1" s="1"/>
  <c r="ED84" i="1" s="1"/>
  <c r="EE84" i="1" s="1"/>
  <c r="EF84" i="1" s="1"/>
  <c r="EG84" i="1" s="1"/>
  <c r="EH84" i="1" s="1"/>
  <c r="EI84" i="1" s="1"/>
  <c r="EJ84" i="1" s="1"/>
  <c r="EK84" i="1" s="1"/>
  <c r="EL84" i="1" s="1"/>
  <c r="EM84" i="1" s="1"/>
  <c r="EN84" i="1" s="1"/>
  <c r="EO84" i="1" s="1"/>
  <c r="EP84" i="1" s="1"/>
  <c r="EQ84" i="1" s="1"/>
  <c r="ER84" i="1" s="1"/>
  <c r="ES84" i="1" s="1"/>
  <c r="ET84" i="1" s="1"/>
  <c r="EU84" i="1" s="1"/>
  <c r="EV84" i="1" s="1"/>
  <c r="EW84" i="1" s="1"/>
  <c r="EX84" i="1" s="1"/>
  <c r="EY84" i="1" s="1"/>
  <c r="EZ84" i="1" s="1"/>
  <c r="FA84" i="1" s="1"/>
  <c r="FB84" i="1" s="1"/>
  <c r="FC84" i="1" s="1"/>
  <c r="AI83" i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F83" i="1" s="1"/>
  <c r="CG83" i="1" s="1"/>
  <c r="CH83" i="1" s="1"/>
  <c r="CI83" i="1" s="1"/>
  <c r="CJ83" i="1" s="1"/>
  <c r="CK83" i="1" s="1"/>
  <c r="CL83" i="1" s="1"/>
  <c r="CM83" i="1" s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DB83" i="1" s="1"/>
  <c r="DC83" i="1" s="1"/>
  <c r="DD83" i="1" s="1"/>
  <c r="DE83" i="1" s="1"/>
  <c r="DF83" i="1" s="1"/>
  <c r="DG83" i="1" s="1"/>
  <c r="DH83" i="1" s="1"/>
  <c r="DI83" i="1" s="1"/>
  <c r="DJ83" i="1" s="1"/>
  <c r="DK83" i="1" s="1"/>
  <c r="DL83" i="1" s="1"/>
  <c r="DM83" i="1" s="1"/>
  <c r="DN83" i="1" s="1"/>
  <c r="DO83" i="1" s="1"/>
  <c r="DP83" i="1" s="1"/>
  <c r="DQ83" i="1" s="1"/>
  <c r="DR83" i="1" s="1"/>
  <c r="DS83" i="1" s="1"/>
  <c r="DT83" i="1" s="1"/>
  <c r="DU83" i="1" s="1"/>
  <c r="DV83" i="1" s="1"/>
  <c r="DW83" i="1" s="1"/>
  <c r="DX83" i="1" s="1"/>
  <c r="DY83" i="1" s="1"/>
  <c r="DZ83" i="1" s="1"/>
  <c r="EA83" i="1" s="1"/>
  <c r="EB83" i="1" s="1"/>
  <c r="EC83" i="1" s="1"/>
  <c r="ED83" i="1" s="1"/>
  <c r="EE83" i="1" s="1"/>
  <c r="EF83" i="1" s="1"/>
  <c r="EG83" i="1" s="1"/>
  <c r="EH83" i="1" s="1"/>
  <c r="EI83" i="1" s="1"/>
  <c r="EJ83" i="1" s="1"/>
  <c r="EK83" i="1" s="1"/>
  <c r="EL83" i="1" s="1"/>
  <c r="EM83" i="1" s="1"/>
  <c r="EN83" i="1" s="1"/>
  <c r="EO83" i="1" s="1"/>
  <c r="EP83" i="1" s="1"/>
  <c r="EQ83" i="1" s="1"/>
  <c r="ER83" i="1" s="1"/>
  <c r="ES83" i="1" s="1"/>
  <c r="ET83" i="1" s="1"/>
  <c r="EU83" i="1" s="1"/>
  <c r="EV83" i="1" s="1"/>
  <c r="EW83" i="1" s="1"/>
  <c r="EX83" i="1" s="1"/>
  <c r="EY83" i="1" s="1"/>
  <c r="EZ83" i="1" s="1"/>
  <c r="FA83" i="1" s="1"/>
  <c r="FB83" i="1" s="1"/>
  <c r="FC83" i="1" s="1"/>
  <c r="AI82" i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F82" i="1" s="1"/>
  <c r="CG82" i="1" s="1"/>
  <c r="CH82" i="1" s="1"/>
  <c r="CI82" i="1" s="1"/>
  <c r="CJ82" i="1" s="1"/>
  <c r="CK82" i="1" s="1"/>
  <c r="CL82" i="1" s="1"/>
  <c r="CM82" i="1" s="1"/>
  <c r="CN82" i="1" s="1"/>
  <c r="CO82" i="1" s="1"/>
  <c r="CP82" i="1" s="1"/>
  <c r="CQ82" i="1" s="1"/>
  <c r="CR82" i="1" s="1"/>
  <c r="CS82" i="1" s="1"/>
  <c r="CT82" i="1" s="1"/>
  <c r="CU82" i="1" s="1"/>
  <c r="CV82" i="1" s="1"/>
  <c r="CW82" i="1" s="1"/>
  <c r="CX82" i="1" s="1"/>
  <c r="CY82" i="1" s="1"/>
  <c r="CZ82" i="1" s="1"/>
  <c r="DA82" i="1" s="1"/>
  <c r="DB82" i="1" s="1"/>
  <c r="DC82" i="1" s="1"/>
  <c r="DD82" i="1" s="1"/>
  <c r="DE82" i="1" s="1"/>
  <c r="DF82" i="1" s="1"/>
  <c r="DG82" i="1" s="1"/>
  <c r="DH82" i="1" s="1"/>
  <c r="DI82" i="1" s="1"/>
  <c r="DJ82" i="1" s="1"/>
  <c r="DK82" i="1" s="1"/>
  <c r="DL82" i="1" s="1"/>
  <c r="DM82" i="1" s="1"/>
  <c r="DN82" i="1" s="1"/>
  <c r="DO82" i="1" s="1"/>
  <c r="DP82" i="1" s="1"/>
  <c r="DQ82" i="1" s="1"/>
  <c r="DR82" i="1" s="1"/>
  <c r="DS82" i="1" s="1"/>
  <c r="DT82" i="1" s="1"/>
  <c r="DU82" i="1" s="1"/>
  <c r="DV82" i="1" s="1"/>
  <c r="DW82" i="1" s="1"/>
  <c r="DX82" i="1" s="1"/>
  <c r="DY82" i="1" s="1"/>
  <c r="DZ82" i="1" s="1"/>
  <c r="EA82" i="1" s="1"/>
  <c r="EB82" i="1" s="1"/>
  <c r="EC82" i="1" s="1"/>
  <c r="ED82" i="1" s="1"/>
  <c r="EE82" i="1" s="1"/>
  <c r="EF82" i="1" s="1"/>
  <c r="EG82" i="1" s="1"/>
  <c r="EH82" i="1" s="1"/>
  <c r="EI82" i="1" s="1"/>
  <c r="EJ82" i="1" s="1"/>
  <c r="EK82" i="1" s="1"/>
  <c r="EL82" i="1" s="1"/>
  <c r="EM82" i="1" s="1"/>
  <c r="EN82" i="1" s="1"/>
  <c r="EO82" i="1" s="1"/>
  <c r="EP82" i="1" s="1"/>
  <c r="EQ82" i="1" s="1"/>
  <c r="ER82" i="1" s="1"/>
  <c r="ES82" i="1" s="1"/>
  <c r="ET82" i="1" s="1"/>
  <c r="EU82" i="1" s="1"/>
  <c r="EV82" i="1" s="1"/>
  <c r="EW82" i="1" s="1"/>
  <c r="EX82" i="1" s="1"/>
  <c r="EY82" i="1" s="1"/>
  <c r="EZ82" i="1" s="1"/>
  <c r="FA82" i="1" s="1"/>
  <c r="FB82" i="1" s="1"/>
  <c r="FC82" i="1" s="1"/>
  <c r="AI81" i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CF81" i="1" s="1"/>
  <c r="CG81" i="1" s="1"/>
  <c r="CH81" i="1" s="1"/>
  <c r="CI81" i="1" s="1"/>
  <c r="CJ81" i="1" s="1"/>
  <c r="CK81" i="1" s="1"/>
  <c r="CL81" i="1" s="1"/>
  <c r="CM81" i="1" s="1"/>
  <c r="CN81" i="1" s="1"/>
  <c r="CO81" i="1" s="1"/>
  <c r="CP81" i="1" s="1"/>
  <c r="CQ81" i="1" s="1"/>
  <c r="CR81" i="1" s="1"/>
  <c r="CS81" i="1" s="1"/>
  <c r="CT81" i="1" s="1"/>
  <c r="CU81" i="1" s="1"/>
  <c r="CV81" i="1" s="1"/>
  <c r="CW81" i="1" s="1"/>
  <c r="CX81" i="1" s="1"/>
  <c r="CY81" i="1" s="1"/>
  <c r="CZ81" i="1" s="1"/>
  <c r="DA81" i="1" s="1"/>
  <c r="DB81" i="1" s="1"/>
  <c r="DC81" i="1" s="1"/>
  <c r="DD81" i="1" s="1"/>
  <c r="DE81" i="1" s="1"/>
  <c r="DF81" i="1" s="1"/>
  <c r="DG81" i="1" s="1"/>
  <c r="DH81" i="1" s="1"/>
  <c r="DI81" i="1" s="1"/>
  <c r="DJ81" i="1" s="1"/>
  <c r="DK81" i="1" s="1"/>
  <c r="DL81" i="1" s="1"/>
  <c r="DM81" i="1" s="1"/>
  <c r="DN81" i="1" s="1"/>
  <c r="DO81" i="1" s="1"/>
  <c r="DP81" i="1" s="1"/>
  <c r="DQ81" i="1" s="1"/>
  <c r="DR81" i="1" s="1"/>
  <c r="DS81" i="1" s="1"/>
  <c r="DT81" i="1" s="1"/>
  <c r="DU81" i="1" s="1"/>
  <c r="DV81" i="1" s="1"/>
  <c r="DW81" i="1" s="1"/>
  <c r="DX81" i="1" s="1"/>
  <c r="DY81" i="1" s="1"/>
  <c r="DZ81" i="1" s="1"/>
  <c r="EA81" i="1" s="1"/>
  <c r="EB81" i="1" s="1"/>
  <c r="EC81" i="1" s="1"/>
  <c r="ED81" i="1" s="1"/>
  <c r="EE81" i="1" s="1"/>
  <c r="EF81" i="1" s="1"/>
  <c r="EG81" i="1" s="1"/>
  <c r="EH81" i="1" s="1"/>
  <c r="EI81" i="1" s="1"/>
  <c r="EJ81" i="1" s="1"/>
  <c r="EK81" i="1" s="1"/>
  <c r="EL81" i="1" s="1"/>
  <c r="EM81" i="1" s="1"/>
  <c r="EN81" i="1" s="1"/>
  <c r="EO81" i="1" s="1"/>
  <c r="EP81" i="1" s="1"/>
  <c r="EQ81" i="1" s="1"/>
  <c r="ER81" i="1" s="1"/>
  <c r="ES81" i="1" s="1"/>
  <c r="ET81" i="1" s="1"/>
  <c r="EU81" i="1" s="1"/>
  <c r="EV81" i="1" s="1"/>
  <c r="EW81" i="1" s="1"/>
  <c r="EX81" i="1" s="1"/>
  <c r="EY81" i="1" s="1"/>
  <c r="EZ81" i="1" s="1"/>
  <c r="FA81" i="1" s="1"/>
  <c r="FB81" i="1" s="1"/>
  <c r="FC81" i="1" s="1"/>
  <c r="AI80" i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F80" i="1" s="1"/>
  <c r="CG80" i="1" s="1"/>
  <c r="CH80" i="1" s="1"/>
  <c r="CI80" i="1" s="1"/>
  <c r="CJ80" i="1" s="1"/>
  <c r="CK80" i="1" s="1"/>
  <c r="CL80" i="1" s="1"/>
  <c r="CM80" i="1" s="1"/>
  <c r="CN80" i="1" s="1"/>
  <c r="CO80" i="1" s="1"/>
  <c r="CP80" i="1" s="1"/>
  <c r="CQ80" i="1" s="1"/>
  <c r="CR80" i="1" s="1"/>
  <c r="CS80" i="1" s="1"/>
  <c r="CT80" i="1" s="1"/>
  <c r="CU80" i="1" s="1"/>
  <c r="CV80" i="1" s="1"/>
  <c r="CW80" i="1" s="1"/>
  <c r="CX80" i="1" s="1"/>
  <c r="CY80" i="1" s="1"/>
  <c r="CZ80" i="1" s="1"/>
  <c r="DA80" i="1" s="1"/>
  <c r="DB80" i="1" s="1"/>
  <c r="DC80" i="1" s="1"/>
  <c r="DD80" i="1" s="1"/>
  <c r="DE80" i="1" s="1"/>
  <c r="DF80" i="1" s="1"/>
  <c r="DG80" i="1" s="1"/>
  <c r="DH80" i="1" s="1"/>
  <c r="DI80" i="1" s="1"/>
  <c r="DJ80" i="1" s="1"/>
  <c r="DK80" i="1" s="1"/>
  <c r="DL80" i="1" s="1"/>
  <c r="DM80" i="1" s="1"/>
  <c r="DN80" i="1" s="1"/>
  <c r="DO80" i="1" s="1"/>
  <c r="DP80" i="1" s="1"/>
  <c r="DQ80" i="1" s="1"/>
  <c r="DR80" i="1" s="1"/>
  <c r="DS80" i="1" s="1"/>
  <c r="DT80" i="1" s="1"/>
  <c r="DU80" i="1" s="1"/>
  <c r="DV80" i="1" s="1"/>
  <c r="DW80" i="1" s="1"/>
  <c r="DX80" i="1" s="1"/>
  <c r="DY80" i="1" s="1"/>
  <c r="DZ80" i="1" s="1"/>
  <c r="EA80" i="1" s="1"/>
  <c r="EB80" i="1" s="1"/>
  <c r="EC80" i="1" s="1"/>
  <c r="ED80" i="1" s="1"/>
  <c r="EE80" i="1" s="1"/>
  <c r="EF80" i="1" s="1"/>
  <c r="EG80" i="1" s="1"/>
  <c r="EH80" i="1" s="1"/>
  <c r="EI80" i="1" s="1"/>
  <c r="EJ80" i="1" s="1"/>
  <c r="EK80" i="1" s="1"/>
  <c r="EL80" i="1" s="1"/>
  <c r="EM80" i="1" s="1"/>
  <c r="EN80" i="1" s="1"/>
  <c r="EO80" i="1" s="1"/>
  <c r="EP80" i="1" s="1"/>
  <c r="EQ80" i="1" s="1"/>
  <c r="ER80" i="1" s="1"/>
  <c r="ES80" i="1" s="1"/>
  <c r="ET80" i="1" s="1"/>
  <c r="EU80" i="1" s="1"/>
  <c r="EV80" i="1" s="1"/>
  <c r="EW80" i="1" s="1"/>
  <c r="EX80" i="1" s="1"/>
  <c r="EY80" i="1" s="1"/>
  <c r="EZ80" i="1" s="1"/>
  <c r="FA80" i="1" s="1"/>
  <c r="FB80" i="1" s="1"/>
  <c r="FC80" i="1" s="1"/>
  <c r="AI79" i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F79" i="1" s="1"/>
  <c r="CG79" i="1" s="1"/>
  <c r="CH79" i="1" s="1"/>
  <c r="CI79" i="1" s="1"/>
  <c r="CJ79" i="1" s="1"/>
  <c r="CK79" i="1" s="1"/>
  <c r="CL79" i="1" s="1"/>
  <c r="CM79" i="1" s="1"/>
  <c r="CN79" i="1" s="1"/>
  <c r="CO79" i="1" s="1"/>
  <c r="CP79" i="1" s="1"/>
  <c r="CQ79" i="1" s="1"/>
  <c r="CR79" i="1" s="1"/>
  <c r="CS79" i="1" s="1"/>
  <c r="CT79" i="1" s="1"/>
  <c r="CU79" i="1" s="1"/>
  <c r="CV79" i="1" s="1"/>
  <c r="CW79" i="1" s="1"/>
  <c r="CX79" i="1" s="1"/>
  <c r="CY79" i="1" s="1"/>
  <c r="CZ79" i="1" s="1"/>
  <c r="DA79" i="1" s="1"/>
  <c r="DB79" i="1" s="1"/>
  <c r="DC79" i="1" s="1"/>
  <c r="DD79" i="1" s="1"/>
  <c r="DE79" i="1" s="1"/>
  <c r="DF79" i="1" s="1"/>
  <c r="DG79" i="1" s="1"/>
  <c r="DH79" i="1" s="1"/>
  <c r="DI79" i="1" s="1"/>
  <c r="DJ79" i="1" s="1"/>
  <c r="DK79" i="1" s="1"/>
  <c r="DL79" i="1" s="1"/>
  <c r="DM79" i="1" s="1"/>
  <c r="DN79" i="1" s="1"/>
  <c r="DO79" i="1" s="1"/>
  <c r="DP79" i="1" s="1"/>
  <c r="DQ79" i="1" s="1"/>
  <c r="DR79" i="1" s="1"/>
  <c r="DS79" i="1" s="1"/>
  <c r="DT79" i="1" s="1"/>
  <c r="DU79" i="1" s="1"/>
  <c r="DV79" i="1" s="1"/>
  <c r="DW79" i="1" s="1"/>
  <c r="DX79" i="1" s="1"/>
  <c r="DY79" i="1" s="1"/>
  <c r="DZ79" i="1" s="1"/>
  <c r="EA79" i="1" s="1"/>
  <c r="EB79" i="1" s="1"/>
  <c r="EC79" i="1" s="1"/>
  <c r="ED79" i="1" s="1"/>
  <c r="EE79" i="1" s="1"/>
  <c r="EF79" i="1" s="1"/>
  <c r="EG79" i="1" s="1"/>
  <c r="EH79" i="1" s="1"/>
  <c r="EI79" i="1" s="1"/>
  <c r="EJ79" i="1" s="1"/>
  <c r="EK79" i="1" s="1"/>
  <c r="EL79" i="1" s="1"/>
  <c r="EM79" i="1" s="1"/>
  <c r="EN79" i="1" s="1"/>
  <c r="EO79" i="1" s="1"/>
  <c r="EP79" i="1" s="1"/>
  <c r="EQ79" i="1" s="1"/>
  <c r="ER79" i="1" s="1"/>
  <c r="ES79" i="1" s="1"/>
  <c r="ET79" i="1" s="1"/>
  <c r="EU79" i="1" s="1"/>
  <c r="EV79" i="1" s="1"/>
  <c r="EW79" i="1" s="1"/>
  <c r="EX79" i="1" s="1"/>
  <c r="EY79" i="1" s="1"/>
  <c r="EZ79" i="1" s="1"/>
  <c r="FA79" i="1" s="1"/>
  <c r="FB79" i="1" s="1"/>
  <c r="FC79" i="1" s="1"/>
  <c r="AI78" i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F78" i="1" s="1"/>
  <c r="CG78" i="1" s="1"/>
  <c r="CH78" i="1" s="1"/>
  <c r="CI78" i="1" s="1"/>
  <c r="CJ78" i="1" s="1"/>
  <c r="CK78" i="1" s="1"/>
  <c r="CL78" i="1" s="1"/>
  <c r="CM78" i="1" s="1"/>
  <c r="CN78" i="1" s="1"/>
  <c r="CO78" i="1" s="1"/>
  <c r="CP78" i="1" s="1"/>
  <c r="CQ78" i="1" s="1"/>
  <c r="CR78" i="1" s="1"/>
  <c r="CS78" i="1" s="1"/>
  <c r="CT78" i="1" s="1"/>
  <c r="CU78" i="1" s="1"/>
  <c r="CV78" i="1" s="1"/>
  <c r="CW78" i="1" s="1"/>
  <c r="CX78" i="1" s="1"/>
  <c r="CY78" i="1" s="1"/>
  <c r="CZ78" i="1" s="1"/>
  <c r="DA78" i="1" s="1"/>
  <c r="DB78" i="1" s="1"/>
  <c r="DC78" i="1" s="1"/>
  <c r="DD78" i="1" s="1"/>
  <c r="DE78" i="1" s="1"/>
  <c r="DF78" i="1" s="1"/>
  <c r="DG78" i="1" s="1"/>
  <c r="DH78" i="1" s="1"/>
  <c r="DI78" i="1" s="1"/>
  <c r="DJ78" i="1" s="1"/>
  <c r="DK78" i="1" s="1"/>
  <c r="DL78" i="1" s="1"/>
  <c r="DM78" i="1" s="1"/>
  <c r="DN78" i="1" s="1"/>
  <c r="DO78" i="1" s="1"/>
  <c r="DP78" i="1" s="1"/>
  <c r="DQ78" i="1" s="1"/>
  <c r="DR78" i="1" s="1"/>
  <c r="DS78" i="1" s="1"/>
  <c r="DT78" i="1" s="1"/>
  <c r="DU78" i="1" s="1"/>
  <c r="DV78" i="1" s="1"/>
  <c r="DW78" i="1" s="1"/>
  <c r="DX78" i="1" s="1"/>
  <c r="DY78" i="1" s="1"/>
  <c r="DZ78" i="1" s="1"/>
  <c r="EA78" i="1" s="1"/>
  <c r="EB78" i="1" s="1"/>
  <c r="EC78" i="1" s="1"/>
  <c r="ED78" i="1" s="1"/>
  <c r="EE78" i="1" s="1"/>
  <c r="EF78" i="1" s="1"/>
  <c r="EG78" i="1" s="1"/>
  <c r="EH78" i="1" s="1"/>
  <c r="EI78" i="1" s="1"/>
  <c r="EJ78" i="1" s="1"/>
  <c r="EK78" i="1" s="1"/>
  <c r="EL78" i="1" s="1"/>
  <c r="EM78" i="1" s="1"/>
  <c r="EN78" i="1" s="1"/>
  <c r="EO78" i="1" s="1"/>
  <c r="EP78" i="1" s="1"/>
  <c r="EQ78" i="1" s="1"/>
  <c r="ER78" i="1" s="1"/>
  <c r="ES78" i="1" s="1"/>
  <c r="ET78" i="1" s="1"/>
  <c r="EU78" i="1" s="1"/>
  <c r="EV78" i="1" s="1"/>
  <c r="EW78" i="1" s="1"/>
  <c r="EX78" i="1" s="1"/>
  <c r="EY78" i="1" s="1"/>
  <c r="EZ78" i="1" s="1"/>
  <c r="FA78" i="1" s="1"/>
  <c r="FB78" i="1" s="1"/>
  <c r="FC78" i="1" s="1"/>
  <c r="AI77" i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F77" i="1" s="1"/>
  <c r="CG77" i="1" s="1"/>
  <c r="CH77" i="1" s="1"/>
  <c r="CI77" i="1" s="1"/>
  <c r="CJ77" i="1" s="1"/>
  <c r="CK77" i="1" s="1"/>
  <c r="CL77" i="1" s="1"/>
  <c r="CM77" i="1" s="1"/>
  <c r="CN77" i="1" s="1"/>
  <c r="CO77" i="1" s="1"/>
  <c r="CP77" i="1" s="1"/>
  <c r="CQ77" i="1" s="1"/>
  <c r="CR77" i="1" s="1"/>
  <c r="CS77" i="1" s="1"/>
  <c r="CT77" i="1" s="1"/>
  <c r="CU77" i="1" s="1"/>
  <c r="CV77" i="1" s="1"/>
  <c r="CW77" i="1" s="1"/>
  <c r="CX77" i="1" s="1"/>
  <c r="CY77" i="1" s="1"/>
  <c r="CZ77" i="1" s="1"/>
  <c r="DA77" i="1" s="1"/>
  <c r="DB77" i="1" s="1"/>
  <c r="DC77" i="1" s="1"/>
  <c r="DD77" i="1" s="1"/>
  <c r="DE77" i="1" s="1"/>
  <c r="DF77" i="1" s="1"/>
  <c r="DG77" i="1" s="1"/>
  <c r="DH77" i="1" s="1"/>
  <c r="DI77" i="1" s="1"/>
  <c r="DJ77" i="1" s="1"/>
  <c r="DK77" i="1" s="1"/>
  <c r="DL77" i="1" s="1"/>
  <c r="DM77" i="1" s="1"/>
  <c r="DN77" i="1" s="1"/>
  <c r="DO77" i="1" s="1"/>
  <c r="DP77" i="1" s="1"/>
  <c r="DQ77" i="1" s="1"/>
  <c r="DR77" i="1" s="1"/>
  <c r="DS77" i="1" s="1"/>
  <c r="DT77" i="1" s="1"/>
  <c r="DU77" i="1" s="1"/>
  <c r="DV77" i="1" s="1"/>
  <c r="DW77" i="1" s="1"/>
  <c r="DX77" i="1" s="1"/>
  <c r="DY77" i="1" s="1"/>
  <c r="DZ77" i="1" s="1"/>
  <c r="EA77" i="1" s="1"/>
  <c r="EB77" i="1" s="1"/>
  <c r="EC77" i="1" s="1"/>
  <c r="ED77" i="1" s="1"/>
  <c r="EE77" i="1" s="1"/>
  <c r="EF77" i="1" s="1"/>
  <c r="EG77" i="1" s="1"/>
  <c r="EH77" i="1" s="1"/>
  <c r="EI77" i="1" s="1"/>
  <c r="EJ77" i="1" s="1"/>
  <c r="EK77" i="1" s="1"/>
  <c r="EL77" i="1" s="1"/>
  <c r="EM77" i="1" s="1"/>
  <c r="EN77" i="1" s="1"/>
  <c r="EO77" i="1" s="1"/>
  <c r="EP77" i="1" s="1"/>
  <c r="EQ77" i="1" s="1"/>
  <c r="ER77" i="1" s="1"/>
  <c r="ES77" i="1" s="1"/>
  <c r="ET77" i="1" s="1"/>
  <c r="EU77" i="1" s="1"/>
  <c r="EV77" i="1" s="1"/>
  <c r="EW77" i="1" s="1"/>
  <c r="EX77" i="1" s="1"/>
  <c r="EY77" i="1" s="1"/>
  <c r="EZ77" i="1" s="1"/>
  <c r="FA77" i="1" s="1"/>
  <c r="FB77" i="1" s="1"/>
  <c r="FC77" i="1" s="1"/>
  <c r="AI76" i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CF76" i="1" s="1"/>
  <c r="CG76" i="1" s="1"/>
  <c r="CH76" i="1" s="1"/>
  <c r="CI76" i="1" s="1"/>
  <c r="CJ76" i="1" s="1"/>
  <c r="CK76" i="1" s="1"/>
  <c r="CL76" i="1" s="1"/>
  <c r="CM76" i="1" s="1"/>
  <c r="CN76" i="1" s="1"/>
  <c r="CO76" i="1" s="1"/>
  <c r="CP76" i="1" s="1"/>
  <c r="CQ76" i="1" s="1"/>
  <c r="CR76" i="1" s="1"/>
  <c r="CS76" i="1" s="1"/>
  <c r="CT76" i="1" s="1"/>
  <c r="CU76" i="1" s="1"/>
  <c r="CV76" i="1" s="1"/>
  <c r="CW76" i="1" s="1"/>
  <c r="CX76" i="1" s="1"/>
  <c r="CY76" i="1" s="1"/>
  <c r="CZ76" i="1" s="1"/>
  <c r="DA76" i="1" s="1"/>
  <c r="DB76" i="1" s="1"/>
  <c r="DC76" i="1" s="1"/>
  <c r="DD76" i="1" s="1"/>
  <c r="DE76" i="1" s="1"/>
  <c r="DF76" i="1" s="1"/>
  <c r="DG76" i="1" s="1"/>
  <c r="DH76" i="1" s="1"/>
  <c r="DI76" i="1" s="1"/>
  <c r="DJ76" i="1" s="1"/>
  <c r="DK76" i="1" s="1"/>
  <c r="DL76" i="1" s="1"/>
  <c r="DM76" i="1" s="1"/>
  <c r="DN76" i="1" s="1"/>
  <c r="DO76" i="1" s="1"/>
  <c r="DP76" i="1" s="1"/>
  <c r="DQ76" i="1" s="1"/>
  <c r="DR76" i="1" s="1"/>
  <c r="DS76" i="1" s="1"/>
  <c r="DT76" i="1" s="1"/>
  <c r="DU76" i="1" s="1"/>
  <c r="DV76" i="1" s="1"/>
  <c r="DW76" i="1" s="1"/>
  <c r="DX76" i="1" s="1"/>
  <c r="DY76" i="1" s="1"/>
  <c r="DZ76" i="1" s="1"/>
  <c r="EA76" i="1" s="1"/>
  <c r="EB76" i="1" s="1"/>
  <c r="EC76" i="1" s="1"/>
  <c r="ED76" i="1" s="1"/>
  <c r="EE76" i="1" s="1"/>
  <c r="EF76" i="1" s="1"/>
  <c r="EG76" i="1" s="1"/>
  <c r="EH76" i="1" s="1"/>
  <c r="EI76" i="1" s="1"/>
  <c r="EJ76" i="1" s="1"/>
  <c r="EK76" i="1" s="1"/>
  <c r="EL76" i="1" s="1"/>
  <c r="EM76" i="1" s="1"/>
  <c r="EN76" i="1" s="1"/>
  <c r="EO76" i="1" s="1"/>
  <c r="EP76" i="1" s="1"/>
  <c r="EQ76" i="1" s="1"/>
  <c r="ER76" i="1" s="1"/>
  <c r="ES76" i="1" s="1"/>
  <c r="ET76" i="1" s="1"/>
  <c r="EU76" i="1" s="1"/>
  <c r="EV76" i="1" s="1"/>
  <c r="EW76" i="1" s="1"/>
  <c r="EX76" i="1" s="1"/>
  <c r="EY76" i="1" s="1"/>
  <c r="EZ76" i="1" s="1"/>
  <c r="FA76" i="1" s="1"/>
  <c r="FB76" i="1" s="1"/>
  <c r="FC76" i="1" s="1"/>
  <c r="AI70" i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s="1"/>
  <c r="CO70" i="1" s="1"/>
  <c r="CP70" i="1" s="1"/>
  <c r="CQ70" i="1" s="1"/>
  <c r="CR70" i="1" s="1"/>
  <c r="CS70" i="1" s="1"/>
  <c r="CT70" i="1" s="1"/>
  <c r="CU70" i="1" s="1"/>
  <c r="CV70" i="1" s="1"/>
  <c r="CW70" i="1" s="1"/>
  <c r="CX70" i="1" s="1"/>
  <c r="CY70" i="1" s="1"/>
  <c r="CZ70" i="1" s="1"/>
  <c r="DA70" i="1" s="1"/>
  <c r="DB70" i="1" s="1"/>
  <c r="DC70" i="1" s="1"/>
  <c r="DD70" i="1" s="1"/>
  <c r="DE70" i="1" s="1"/>
  <c r="DF70" i="1" s="1"/>
  <c r="DG70" i="1" s="1"/>
  <c r="DH70" i="1" s="1"/>
  <c r="DI70" i="1" s="1"/>
  <c r="DJ70" i="1" s="1"/>
  <c r="DK70" i="1" s="1"/>
  <c r="DL70" i="1" s="1"/>
  <c r="DM70" i="1" s="1"/>
  <c r="DN70" i="1" s="1"/>
  <c r="DO70" i="1" s="1"/>
  <c r="DP70" i="1" s="1"/>
  <c r="DQ70" i="1" s="1"/>
  <c r="DR70" i="1" s="1"/>
  <c r="DS70" i="1" s="1"/>
  <c r="DT70" i="1" s="1"/>
  <c r="DU70" i="1" s="1"/>
  <c r="DV70" i="1" s="1"/>
  <c r="DW70" i="1" s="1"/>
  <c r="DX70" i="1" s="1"/>
  <c r="DY70" i="1" s="1"/>
  <c r="DZ70" i="1" s="1"/>
  <c r="EA70" i="1" s="1"/>
  <c r="EB70" i="1" s="1"/>
  <c r="EC70" i="1" s="1"/>
  <c r="ED70" i="1" s="1"/>
  <c r="EE70" i="1" s="1"/>
  <c r="EF70" i="1" s="1"/>
  <c r="EG70" i="1" s="1"/>
  <c r="EH70" i="1" s="1"/>
  <c r="EI70" i="1" s="1"/>
  <c r="EJ70" i="1" s="1"/>
  <c r="EK70" i="1" s="1"/>
  <c r="EL70" i="1" s="1"/>
  <c r="EM70" i="1" s="1"/>
  <c r="EN70" i="1" s="1"/>
  <c r="EO70" i="1" s="1"/>
  <c r="EP70" i="1" s="1"/>
  <c r="EQ70" i="1" s="1"/>
  <c r="ER70" i="1" s="1"/>
  <c r="ES70" i="1" s="1"/>
  <c r="ET70" i="1" s="1"/>
  <c r="EU70" i="1" s="1"/>
  <c r="EV70" i="1" s="1"/>
  <c r="EW70" i="1" s="1"/>
  <c r="EX70" i="1" s="1"/>
  <c r="EY70" i="1" s="1"/>
  <c r="EZ70" i="1" s="1"/>
  <c r="FA70" i="1" s="1"/>
  <c r="FB70" i="1" s="1"/>
  <c r="FC70" i="1" s="1"/>
  <c r="AI68" i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F68" i="1" s="1"/>
  <c r="CG68" i="1" s="1"/>
  <c r="CH68" i="1" s="1"/>
  <c r="CI68" i="1" s="1"/>
  <c r="CJ68" i="1" s="1"/>
  <c r="CK68" i="1" s="1"/>
  <c r="CL68" i="1" s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DC68" i="1" s="1"/>
  <c r="DD68" i="1" s="1"/>
  <c r="DE68" i="1" s="1"/>
  <c r="DF68" i="1" s="1"/>
  <c r="DG68" i="1" s="1"/>
  <c r="DH68" i="1" s="1"/>
  <c r="DI68" i="1" s="1"/>
  <c r="DJ68" i="1" s="1"/>
  <c r="DK68" i="1" s="1"/>
  <c r="DL68" i="1" s="1"/>
  <c r="DM68" i="1" s="1"/>
  <c r="DN68" i="1" s="1"/>
  <c r="DO68" i="1" s="1"/>
  <c r="DP68" i="1" s="1"/>
  <c r="DQ68" i="1" s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AI67" i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F67" i="1" s="1"/>
  <c r="CG67" i="1" s="1"/>
  <c r="CH67" i="1" s="1"/>
  <c r="CI67" i="1" s="1"/>
  <c r="CJ67" i="1" s="1"/>
  <c r="CK67" i="1" s="1"/>
  <c r="CL67" i="1" s="1"/>
  <c r="CM67" i="1" s="1"/>
  <c r="CN67" i="1" s="1"/>
  <c r="CO67" i="1" s="1"/>
  <c r="CP67" i="1" s="1"/>
  <c r="CQ67" i="1" s="1"/>
  <c r="CR67" i="1" s="1"/>
  <c r="CS67" i="1" s="1"/>
  <c r="CT67" i="1" s="1"/>
  <c r="CU67" i="1" s="1"/>
  <c r="CV67" i="1" s="1"/>
  <c r="CW67" i="1" s="1"/>
  <c r="CX67" i="1" s="1"/>
  <c r="CY67" i="1" s="1"/>
  <c r="CZ67" i="1" s="1"/>
  <c r="DA67" i="1" s="1"/>
  <c r="DB67" i="1" s="1"/>
  <c r="DC67" i="1" s="1"/>
  <c r="DD67" i="1" s="1"/>
  <c r="DE67" i="1" s="1"/>
  <c r="DF67" i="1" s="1"/>
  <c r="DG67" i="1" s="1"/>
  <c r="DH67" i="1" s="1"/>
  <c r="DI67" i="1" s="1"/>
  <c r="DJ67" i="1" s="1"/>
  <c r="DK67" i="1" s="1"/>
  <c r="DL67" i="1" s="1"/>
  <c r="DM67" i="1" s="1"/>
  <c r="DN67" i="1" s="1"/>
  <c r="DO67" i="1" s="1"/>
  <c r="DP67" i="1" s="1"/>
  <c r="DQ67" i="1" s="1"/>
  <c r="DR67" i="1" s="1"/>
  <c r="DS67" i="1" s="1"/>
  <c r="DT67" i="1" s="1"/>
  <c r="DU67" i="1" s="1"/>
  <c r="DV67" i="1" s="1"/>
  <c r="DW67" i="1" s="1"/>
  <c r="DX67" i="1" s="1"/>
  <c r="DY67" i="1" s="1"/>
  <c r="DZ67" i="1" s="1"/>
  <c r="EA67" i="1" s="1"/>
  <c r="EB67" i="1" s="1"/>
  <c r="EC67" i="1" s="1"/>
  <c r="ED67" i="1" s="1"/>
  <c r="EE67" i="1" s="1"/>
  <c r="EF67" i="1" s="1"/>
  <c r="EG67" i="1" s="1"/>
  <c r="EH67" i="1" s="1"/>
  <c r="EI67" i="1" s="1"/>
  <c r="EJ67" i="1" s="1"/>
  <c r="EK67" i="1" s="1"/>
  <c r="EL67" i="1" s="1"/>
  <c r="EM67" i="1" s="1"/>
  <c r="EN67" i="1" s="1"/>
  <c r="EO67" i="1" s="1"/>
  <c r="EP67" i="1" s="1"/>
  <c r="EQ67" i="1" s="1"/>
  <c r="ER67" i="1" s="1"/>
  <c r="ES67" i="1" s="1"/>
  <c r="ET67" i="1" s="1"/>
  <c r="EU67" i="1" s="1"/>
  <c r="EV67" i="1" s="1"/>
  <c r="EW67" i="1" s="1"/>
  <c r="EX67" i="1" s="1"/>
  <c r="EY67" i="1" s="1"/>
  <c r="EZ67" i="1" s="1"/>
  <c r="FA67" i="1" s="1"/>
  <c r="FB67" i="1" s="1"/>
  <c r="FC67" i="1" s="1"/>
  <c r="AI65" i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F65" i="1" s="1"/>
  <c r="CG65" i="1" s="1"/>
  <c r="CH65" i="1" s="1"/>
  <c r="CI65" i="1" s="1"/>
  <c r="CJ65" i="1" s="1"/>
  <c r="CK65" i="1" s="1"/>
  <c r="CL65" i="1" s="1"/>
  <c r="CM65" i="1" s="1"/>
  <c r="CN65" i="1" s="1"/>
  <c r="CO65" i="1" s="1"/>
  <c r="CP65" i="1" s="1"/>
  <c r="CQ65" i="1" s="1"/>
  <c r="CR65" i="1" s="1"/>
  <c r="CS65" i="1" s="1"/>
  <c r="CT65" i="1" s="1"/>
  <c r="CU65" i="1" s="1"/>
  <c r="CV65" i="1" s="1"/>
  <c r="CW65" i="1" s="1"/>
  <c r="CX65" i="1" s="1"/>
  <c r="CY65" i="1" s="1"/>
  <c r="CZ65" i="1" s="1"/>
  <c r="DA65" i="1" s="1"/>
  <c r="DB65" i="1" s="1"/>
  <c r="DC65" i="1" s="1"/>
  <c r="DD65" i="1" s="1"/>
  <c r="DE65" i="1" s="1"/>
  <c r="DF65" i="1" s="1"/>
  <c r="DG65" i="1" s="1"/>
  <c r="DH65" i="1" s="1"/>
  <c r="DI65" i="1" s="1"/>
  <c r="DJ65" i="1" s="1"/>
  <c r="DK65" i="1" s="1"/>
  <c r="DL65" i="1" s="1"/>
  <c r="DM65" i="1" s="1"/>
  <c r="DN65" i="1" s="1"/>
  <c r="DO65" i="1" s="1"/>
  <c r="DP65" i="1" s="1"/>
  <c r="DQ65" i="1" s="1"/>
  <c r="DR65" i="1" s="1"/>
  <c r="DS65" i="1" s="1"/>
  <c r="DT65" i="1" s="1"/>
  <c r="DU65" i="1" s="1"/>
  <c r="DV65" i="1" s="1"/>
  <c r="DW65" i="1" s="1"/>
  <c r="DX65" i="1" s="1"/>
  <c r="DY65" i="1" s="1"/>
  <c r="DZ65" i="1" s="1"/>
  <c r="EA65" i="1" s="1"/>
  <c r="EB65" i="1" s="1"/>
  <c r="EC65" i="1" s="1"/>
  <c r="ED65" i="1" s="1"/>
  <c r="EE65" i="1" s="1"/>
  <c r="EF65" i="1" s="1"/>
  <c r="EG65" i="1" s="1"/>
  <c r="EH65" i="1" s="1"/>
  <c r="EI65" i="1" s="1"/>
  <c r="EJ65" i="1" s="1"/>
  <c r="EK65" i="1" s="1"/>
  <c r="EL65" i="1" s="1"/>
  <c r="EM65" i="1" s="1"/>
  <c r="EN65" i="1" s="1"/>
  <c r="EO65" i="1" s="1"/>
  <c r="EP65" i="1" s="1"/>
  <c r="EQ65" i="1" s="1"/>
  <c r="ER65" i="1" s="1"/>
  <c r="ES65" i="1" s="1"/>
  <c r="ET65" i="1" s="1"/>
  <c r="EU65" i="1" s="1"/>
  <c r="EV65" i="1" s="1"/>
  <c r="EW65" i="1" s="1"/>
  <c r="EX65" i="1" s="1"/>
  <c r="EY65" i="1" s="1"/>
  <c r="EZ65" i="1" s="1"/>
  <c r="FA65" i="1" s="1"/>
  <c r="FB65" i="1" s="1"/>
  <c r="FC65" i="1" s="1"/>
  <c r="AI64" i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F64" i="1" s="1"/>
  <c r="CG64" i="1" s="1"/>
  <c r="CH64" i="1" s="1"/>
  <c r="CI64" i="1" s="1"/>
  <c r="CJ64" i="1" s="1"/>
  <c r="CK64" i="1" s="1"/>
  <c r="CL64" i="1" s="1"/>
  <c r="CM64" i="1" s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DC64" i="1" s="1"/>
  <c r="DD64" i="1" s="1"/>
  <c r="DE64" i="1" s="1"/>
  <c r="DF64" i="1" s="1"/>
  <c r="DG64" i="1" s="1"/>
  <c r="DH64" i="1" s="1"/>
  <c r="DI64" i="1" s="1"/>
  <c r="DJ64" i="1" s="1"/>
  <c r="DK64" i="1" s="1"/>
  <c r="DL64" i="1" s="1"/>
  <c r="DM64" i="1" s="1"/>
  <c r="DN64" i="1" s="1"/>
  <c r="DO64" i="1" s="1"/>
  <c r="DP64" i="1" s="1"/>
  <c r="DQ64" i="1" s="1"/>
  <c r="DR64" i="1" s="1"/>
  <c r="DS64" i="1" s="1"/>
  <c r="DT64" i="1" s="1"/>
  <c r="DU64" i="1" s="1"/>
  <c r="DV64" i="1" s="1"/>
  <c r="DW64" i="1" s="1"/>
  <c r="DX64" i="1" s="1"/>
  <c r="DY64" i="1" s="1"/>
  <c r="DZ64" i="1" s="1"/>
  <c r="EA64" i="1" s="1"/>
  <c r="EB64" i="1" s="1"/>
  <c r="EC64" i="1" s="1"/>
  <c r="ED64" i="1" s="1"/>
  <c r="EE64" i="1" s="1"/>
  <c r="EF64" i="1" s="1"/>
  <c r="EG64" i="1" s="1"/>
  <c r="EH64" i="1" s="1"/>
  <c r="EI64" i="1" s="1"/>
  <c r="EJ64" i="1" s="1"/>
  <c r="EK64" i="1" s="1"/>
  <c r="EL64" i="1" s="1"/>
  <c r="EM64" i="1" s="1"/>
  <c r="EN64" i="1" s="1"/>
  <c r="EO64" i="1" s="1"/>
  <c r="EP64" i="1" s="1"/>
  <c r="EQ64" i="1" s="1"/>
  <c r="ER64" i="1" s="1"/>
  <c r="ES64" i="1" s="1"/>
  <c r="ET64" i="1" s="1"/>
  <c r="EU64" i="1" s="1"/>
  <c r="EV64" i="1" s="1"/>
  <c r="EW64" i="1" s="1"/>
  <c r="EX64" i="1" s="1"/>
  <c r="EY64" i="1" s="1"/>
  <c r="EZ64" i="1" s="1"/>
  <c r="FA64" i="1" s="1"/>
  <c r="FB64" i="1" s="1"/>
  <c r="FC64" i="1" s="1"/>
  <c r="AI61" i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F61" i="1" s="1"/>
  <c r="CG61" i="1" s="1"/>
  <c r="CH61" i="1" s="1"/>
  <c r="CI61" i="1" s="1"/>
  <c r="CJ61" i="1" s="1"/>
  <c r="CK61" i="1" s="1"/>
  <c r="CL61" i="1" s="1"/>
  <c r="CM61" i="1" s="1"/>
  <c r="CN61" i="1" s="1"/>
  <c r="CO61" i="1" s="1"/>
  <c r="CP61" i="1" s="1"/>
  <c r="CQ61" i="1" s="1"/>
  <c r="CR61" i="1" s="1"/>
  <c r="CS61" i="1" s="1"/>
  <c r="CT61" i="1" s="1"/>
  <c r="CU61" i="1" s="1"/>
  <c r="CV61" i="1" s="1"/>
  <c r="CW61" i="1" s="1"/>
  <c r="CX61" i="1" s="1"/>
  <c r="CY61" i="1" s="1"/>
  <c r="CZ61" i="1" s="1"/>
  <c r="DA61" i="1" s="1"/>
  <c r="DB61" i="1" s="1"/>
  <c r="DC61" i="1" s="1"/>
  <c r="DD61" i="1" s="1"/>
  <c r="DE61" i="1" s="1"/>
  <c r="DF61" i="1" s="1"/>
  <c r="DG61" i="1" s="1"/>
  <c r="DH61" i="1" s="1"/>
  <c r="DI61" i="1" s="1"/>
  <c r="DJ61" i="1" s="1"/>
  <c r="DK61" i="1" s="1"/>
  <c r="DL61" i="1" s="1"/>
  <c r="DM61" i="1" s="1"/>
  <c r="DN61" i="1" s="1"/>
  <c r="DO61" i="1" s="1"/>
  <c r="DP61" i="1" s="1"/>
  <c r="DQ61" i="1" s="1"/>
  <c r="DR61" i="1" s="1"/>
  <c r="DS61" i="1" s="1"/>
  <c r="DT61" i="1" s="1"/>
  <c r="DU61" i="1" s="1"/>
  <c r="DV61" i="1" s="1"/>
  <c r="DW61" i="1" s="1"/>
  <c r="DX61" i="1" s="1"/>
  <c r="DY61" i="1" s="1"/>
  <c r="DZ61" i="1" s="1"/>
  <c r="EA61" i="1" s="1"/>
  <c r="EB61" i="1" s="1"/>
  <c r="EC61" i="1" s="1"/>
  <c r="ED61" i="1" s="1"/>
  <c r="EE61" i="1" s="1"/>
  <c r="EF61" i="1" s="1"/>
  <c r="EG61" i="1" s="1"/>
  <c r="EH61" i="1" s="1"/>
  <c r="EI61" i="1" s="1"/>
  <c r="EJ61" i="1" s="1"/>
  <c r="EK61" i="1" s="1"/>
  <c r="EL61" i="1" s="1"/>
  <c r="EM61" i="1" s="1"/>
  <c r="EN61" i="1" s="1"/>
  <c r="EO61" i="1" s="1"/>
  <c r="EP61" i="1" s="1"/>
  <c r="EQ61" i="1" s="1"/>
  <c r="ER61" i="1" s="1"/>
  <c r="ES61" i="1" s="1"/>
  <c r="ET61" i="1" s="1"/>
  <c r="EU61" i="1" s="1"/>
  <c r="EV61" i="1" s="1"/>
  <c r="EW61" i="1" s="1"/>
  <c r="EX61" i="1" s="1"/>
  <c r="EY61" i="1" s="1"/>
  <c r="EZ61" i="1" s="1"/>
  <c r="FA61" i="1" s="1"/>
  <c r="FB61" i="1" s="1"/>
  <c r="FC61" i="1" s="1"/>
  <c r="AI60" i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F60" i="1" s="1"/>
  <c r="CG60" i="1" s="1"/>
  <c r="CH60" i="1" s="1"/>
  <c r="CI60" i="1" s="1"/>
  <c r="CJ60" i="1" s="1"/>
  <c r="CK60" i="1" s="1"/>
  <c r="CL60" i="1" s="1"/>
  <c r="CM60" i="1" s="1"/>
  <c r="CN60" i="1" s="1"/>
  <c r="CO60" i="1" s="1"/>
  <c r="CP60" i="1" s="1"/>
  <c r="CQ60" i="1" s="1"/>
  <c r="CR60" i="1" s="1"/>
  <c r="CS60" i="1" s="1"/>
  <c r="CT60" i="1" s="1"/>
  <c r="CU60" i="1" s="1"/>
  <c r="CV60" i="1" s="1"/>
  <c r="CW60" i="1" s="1"/>
  <c r="CX60" i="1" s="1"/>
  <c r="CY60" i="1" s="1"/>
  <c r="CZ60" i="1" s="1"/>
  <c r="DA60" i="1" s="1"/>
  <c r="DB60" i="1" s="1"/>
  <c r="DC60" i="1" s="1"/>
  <c r="DD60" i="1" s="1"/>
  <c r="DE60" i="1" s="1"/>
  <c r="DF60" i="1" s="1"/>
  <c r="DG60" i="1" s="1"/>
  <c r="DH60" i="1" s="1"/>
  <c r="DI60" i="1" s="1"/>
  <c r="DJ60" i="1" s="1"/>
  <c r="DK60" i="1" s="1"/>
  <c r="DL60" i="1" s="1"/>
  <c r="DM60" i="1" s="1"/>
  <c r="DN60" i="1" s="1"/>
  <c r="DO60" i="1" s="1"/>
  <c r="DP60" i="1" s="1"/>
  <c r="DQ60" i="1" s="1"/>
  <c r="DR60" i="1" s="1"/>
  <c r="DS60" i="1" s="1"/>
  <c r="DT60" i="1" s="1"/>
  <c r="DU60" i="1" s="1"/>
  <c r="DV60" i="1" s="1"/>
  <c r="DW60" i="1" s="1"/>
  <c r="DX60" i="1" s="1"/>
  <c r="DY60" i="1" s="1"/>
  <c r="DZ60" i="1" s="1"/>
  <c r="EA60" i="1" s="1"/>
  <c r="EB60" i="1" s="1"/>
  <c r="EC60" i="1" s="1"/>
  <c r="ED60" i="1" s="1"/>
  <c r="EE60" i="1" s="1"/>
  <c r="EF60" i="1" s="1"/>
  <c r="EG60" i="1" s="1"/>
  <c r="EH60" i="1" s="1"/>
  <c r="EI60" i="1" s="1"/>
  <c r="EJ60" i="1" s="1"/>
  <c r="EK60" i="1" s="1"/>
  <c r="EL60" i="1" s="1"/>
  <c r="EM60" i="1" s="1"/>
  <c r="EN60" i="1" s="1"/>
  <c r="EO60" i="1" s="1"/>
  <c r="EP60" i="1" s="1"/>
  <c r="EQ60" i="1" s="1"/>
  <c r="ER60" i="1" s="1"/>
  <c r="ES60" i="1" s="1"/>
  <c r="ET60" i="1" s="1"/>
  <c r="EU60" i="1" s="1"/>
  <c r="EV60" i="1" s="1"/>
  <c r="EW60" i="1" s="1"/>
  <c r="EX60" i="1" s="1"/>
  <c r="EY60" i="1" s="1"/>
  <c r="EZ60" i="1" s="1"/>
  <c r="FA60" i="1" s="1"/>
  <c r="FB60" i="1" s="1"/>
  <c r="FC60" i="1" s="1"/>
  <c r="AI58" i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DE58" i="1" s="1"/>
  <c r="DF58" i="1" s="1"/>
  <c r="DG58" i="1" s="1"/>
  <c r="DH58" i="1" s="1"/>
  <c r="DI58" i="1" s="1"/>
  <c r="DJ58" i="1" s="1"/>
  <c r="DK58" i="1" s="1"/>
  <c r="DL58" i="1" s="1"/>
  <c r="DM58" i="1" s="1"/>
  <c r="DN58" i="1" s="1"/>
  <c r="DO58" i="1" s="1"/>
  <c r="DP58" i="1" s="1"/>
  <c r="DQ58" i="1" s="1"/>
  <c r="DR58" i="1" s="1"/>
  <c r="DS58" i="1" s="1"/>
  <c r="DT58" i="1" s="1"/>
  <c r="DU58" i="1" s="1"/>
  <c r="DV58" i="1" s="1"/>
  <c r="DW58" i="1" s="1"/>
  <c r="DX58" i="1" s="1"/>
  <c r="DY58" i="1" s="1"/>
  <c r="DZ58" i="1" s="1"/>
  <c r="EA58" i="1" s="1"/>
  <c r="EB58" i="1" s="1"/>
  <c r="EC58" i="1" s="1"/>
  <c r="ED58" i="1" s="1"/>
  <c r="EE58" i="1" s="1"/>
  <c r="EF58" i="1" s="1"/>
  <c r="EG58" i="1" s="1"/>
  <c r="EH58" i="1" s="1"/>
  <c r="EI58" i="1" s="1"/>
  <c r="EJ58" i="1" s="1"/>
  <c r="EK58" i="1" s="1"/>
  <c r="EL58" i="1" s="1"/>
  <c r="EM58" i="1" s="1"/>
  <c r="EN58" i="1" s="1"/>
  <c r="EO58" i="1" s="1"/>
  <c r="EP58" i="1" s="1"/>
  <c r="EQ58" i="1" s="1"/>
  <c r="ER58" i="1" s="1"/>
  <c r="ES58" i="1" s="1"/>
  <c r="ET58" i="1" s="1"/>
  <c r="EU58" i="1" s="1"/>
  <c r="EV58" i="1" s="1"/>
  <c r="EW58" i="1" s="1"/>
  <c r="EX58" i="1" s="1"/>
  <c r="EY58" i="1" s="1"/>
  <c r="EZ58" i="1" s="1"/>
  <c r="FA58" i="1" s="1"/>
  <c r="FB58" i="1" s="1"/>
  <c r="FC58" i="1" s="1"/>
  <c r="AI56" i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F56" i="1" s="1"/>
  <c r="CG56" i="1" s="1"/>
  <c r="CH56" i="1" s="1"/>
  <c r="CI56" i="1" s="1"/>
  <c r="CJ56" i="1" s="1"/>
  <c r="CK56" i="1" s="1"/>
  <c r="CL56" i="1" s="1"/>
  <c r="CM56" i="1" s="1"/>
  <c r="CN56" i="1" s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DB56" i="1" s="1"/>
  <c r="DC56" i="1" s="1"/>
  <c r="DD56" i="1" s="1"/>
  <c r="DE56" i="1" s="1"/>
  <c r="DF56" i="1" s="1"/>
  <c r="DG56" i="1" s="1"/>
  <c r="DH56" i="1" s="1"/>
  <c r="DI56" i="1" s="1"/>
  <c r="DJ56" i="1" s="1"/>
  <c r="DK56" i="1" s="1"/>
  <c r="DL56" i="1" s="1"/>
  <c r="DM56" i="1" s="1"/>
  <c r="DN56" i="1" s="1"/>
  <c r="DO56" i="1" s="1"/>
  <c r="DP56" i="1" s="1"/>
  <c r="DQ56" i="1" s="1"/>
  <c r="DR56" i="1" s="1"/>
  <c r="DS56" i="1" s="1"/>
  <c r="DT56" i="1" s="1"/>
  <c r="DU56" i="1" s="1"/>
  <c r="DV56" i="1" s="1"/>
  <c r="DW56" i="1" s="1"/>
  <c r="DX56" i="1" s="1"/>
  <c r="DY56" i="1" s="1"/>
  <c r="DZ56" i="1" s="1"/>
  <c r="EA56" i="1" s="1"/>
  <c r="EB56" i="1" s="1"/>
  <c r="EC56" i="1" s="1"/>
  <c r="ED56" i="1" s="1"/>
  <c r="EE56" i="1" s="1"/>
  <c r="EF56" i="1" s="1"/>
  <c r="EG56" i="1" s="1"/>
  <c r="EH56" i="1" s="1"/>
  <c r="EI56" i="1" s="1"/>
  <c r="EJ56" i="1" s="1"/>
  <c r="EK56" i="1" s="1"/>
  <c r="EL56" i="1" s="1"/>
  <c r="EM56" i="1" s="1"/>
  <c r="EN56" i="1" s="1"/>
  <c r="EO56" i="1" s="1"/>
  <c r="EP56" i="1" s="1"/>
  <c r="EQ56" i="1" s="1"/>
  <c r="ER56" i="1" s="1"/>
  <c r="ES56" i="1" s="1"/>
  <c r="ET56" i="1" s="1"/>
  <c r="EU56" i="1" s="1"/>
  <c r="EV56" i="1" s="1"/>
  <c r="EW56" i="1" s="1"/>
  <c r="EX56" i="1" s="1"/>
  <c r="EY56" i="1" s="1"/>
  <c r="EZ56" i="1" s="1"/>
  <c r="FA56" i="1" s="1"/>
  <c r="FB56" i="1" s="1"/>
  <c r="FC56" i="1" s="1"/>
  <c r="AI55" i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AI54" i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  <c r="CW54" i="1" s="1"/>
  <c r="CX54" i="1" s="1"/>
  <c r="CY54" i="1" s="1"/>
  <c r="CZ54" i="1" s="1"/>
  <c r="DA54" i="1" s="1"/>
  <c r="DB54" i="1" s="1"/>
  <c r="DC54" i="1" s="1"/>
  <c r="DD54" i="1" s="1"/>
  <c r="DE54" i="1" s="1"/>
  <c r="DF54" i="1" s="1"/>
  <c r="DG54" i="1" s="1"/>
  <c r="DH54" i="1" s="1"/>
  <c r="DI54" i="1" s="1"/>
  <c r="DJ54" i="1" s="1"/>
  <c r="DK54" i="1" s="1"/>
  <c r="DL54" i="1" s="1"/>
  <c r="DM54" i="1" s="1"/>
  <c r="DN54" i="1" s="1"/>
  <c r="DO54" i="1" s="1"/>
  <c r="DP54" i="1" s="1"/>
  <c r="DQ54" i="1" s="1"/>
  <c r="DR54" i="1" s="1"/>
  <c r="DS54" i="1" s="1"/>
  <c r="DT54" i="1" s="1"/>
  <c r="DU54" i="1" s="1"/>
  <c r="DV54" i="1" s="1"/>
  <c r="DW54" i="1" s="1"/>
  <c r="DX54" i="1" s="1"/>
  <c r="DY54" i="1" s="1"/>
  <c r="DZ54" i="1" s="1"/>
  <c r="EA54" i="1" s="1"/>
  <c r="EB54" i="1" s="1"/>
  <c r="EC54" i="1" s="1"/>
  <c r="ED54" i="1" s="1"/>
  <c r="EE54" i="1" s="1"/>
  <c r="EF54" i="1" s="1"/>
  <c r="EG54" i="1" s="1"/>
  <c r="EH54" i="1" s="1"/>
  <c r="EI54" i="1" s="1"/>
  <c r="EJ54" i="1" s="1"/>
  <c r="EK54" i="1" s="1"/>
  <c r="EL54" i="1" s="1"/>
  <c r="EM54" i="1" s="1"/>
  <c r="EN54" i="1" s="1"/>
  <c r="EO54" i="1" s="1"/>
  <c r="EP54" i="1" s="1"/>
  <c r="EQ54" i="1" s="1"/>
  <c r="ER54" i="1" s="1"/>
  <c r="ES54" i="1" s="1"/>
  <c r="ET54" i="1" s="1"/>
  <c r="EU54" i="1" s="1"/>
  <c r="EV54" i="1" s="1"/>
  <c r="EW54" i="1" s="1"/>
  <c r="EX54" i="1" s="1"/>
  <c r="EY54" i="1" s="1"/>
  <c r="EZ54" i="1" s="1"/>
  <c r="FA54" i="1" s="1"/>
  <c r="FB54" i="1" s="1"/>
  <c r="FC54" i="1" s="1"/>
  <c r="AI53" i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DC53" i="1" s="1"/>
  <c r="DD53" i="1" s="1"/>
  <c r="DE53" i="1" s="1"/>
  <c r="DF53" i="1" s="1"/>
  <c r="DG53" i="1" s="1"/>
  <c r="DH53" i="1" s="1"/>
  <c r="DI53" i="1" s="1"/>
  <c r="DJ53" i="1" s="1"/>
  <c r="DK53" i="1" s="1"/>
  <c r="DL53" i="1" s="1"/>
  <c r="DM53" i="1" s="1"/>
  <c r="DN53" i="1" s="1"/>
  <c r="DO53" i="1" s="1"/>
  <c r="DP53" i="1" s="1"/>
  <c r="DQ53" i="1" s="1"/>
  <c r="DR53" i="1" s="1"/>
  <c r="DS53" i="1" s="1"/>
  <c r="DT53" i="1" s="1"/>
  <c r="DU53" i="1" s="1"/>
  <c r="DV53" i="1" s="1"/>
  <c r="DW53" i="1" s="1"/>
  <c r="DX53" i="1" s="1"/>
  <c r="DY53" i="1" s="1"/>
  <c r="DZ53" i="1" s="1"/>
  <c r="EA53" i="1" s="1"/>
  <c r="EB53" i="1" s="1"/>
  <c r="EC53" i="1" s="1"/>
  <c r="ED53" i="1" s="1"/>
  <c r="EE53" i="1" s="1"/>
  <c r="EF53" i="1" s="1"/>
  <c r="EG53" i="1" s="1"/>
  <c r="EH53" i="1" s="1"/>
  <c r="EI53" i="1" s="1"/>
  <c r="EJ53" i="1" s="1"/>
  <c r="EK53" i="1" s="1"/>
  <c r="EL53" i="1" s="1"/>
  <c r="EM53" i="1" s="1"/>
  <c r="EN53" i="1" s="1"/>
  <c r="EO53" i="1" s="1"/>
  <c r="EP53" i="1" s="1"/>
  <c r="EQ53" i="1" s="1"/>
  <c r="ER53" i="1" s="1"/>
  <c r="ES53" i="1" s="1"/>
  <c r="ET53" i="1" s="1"/>
  <c r="EU53" i="1" s="1"/>
  <c r="EV53" i="1" s="1"/>
  <c r="EW53" i="1" s="1"/>
  <c r="EX53" i="1" s="1"/>
  <c r="EY53" i="1" s="1"/>
  <c r="EZ53" i="1" s="1"/>
  <c r="FA53" i="1" s="1"/>
  <c r="FB53" i="1" s="1"/>
  <c r="FC53" i="1" s="1"/>
  <c r="AI52" i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DH52" i="1" s="1"/>
  <c r="DI52" i="1" s="1"/>
  <c r="DJ52" i="1" s="1"/>
  <c r="DK52" i="1" s="1"/>
  <c r="DL52" i="1" s="1"/>
  <c r="DM52" i="1" s="1"/>
  <c r="DN52" i="1" s="1"/>
  <c r="DO52" i="1" s="1"/>
  <c r="DP52" i="1" s="1"/>
  <c r="DQ52" i="1" s="1"/>
  <c r="DR52" i="1" s="1"/>
  <c r="DS52" i="1" s="1"/>
  <c r="DT52" i="1" s="1"/>
  <c r="DU52" i="1" s="1"/>
  <c r="DV52" i="1" s="1"/>
  <c r="DW52" i="1" s="1"/>
  <c r="DX52" i="1" s="1"/>
  <c r="DY52" i="1" s="1"/>
  <c r="DZ52" i="1" s="1"/>
  <c r="EA52" i="1" s="1"/>
  <c r="EB52" i="1" s="1"/>
  <c r="EC52" i="1" s="1"/>
  <c r="ED52" i="1" s="1"/>
  <c r="EE52" i="1" s="1"/>
  <c r="EF52" i="1" s="1"/>
  <c r="EG52" i="1" s="1"/>
  <c r="EH52" i="1" s="1"/>
  <c r="EI52" i="1" s="1"/>
  <c r="EJ52" i="1" s="1"/>
  <c r="EK52" i="1" s="1"/>
  <c r="EL52" i="1" s="1"/>
  <c r="EM52" i="1" s="1"/>
  <c r="EN52" i="1" s="1"/>
  <c r="EO52" i="1" s="1"/>
  <c r="EP52" i="1" s="1"/>
  <c r="EQ52" i="1" s="1"/>
  <c r="ER52" i="1" s="1"/>
  <c r="ES52" i="1" s="1"/>
  <c r="ET52" i="1" s="1"/>
  <c r="EU52" i="1" s="1"/>
  <c r="EV52" i="1" s="1"/>
  <c r="EW52" i="1" s="1"/>
  <c r="EX52" i="1" s="1"/>
  <c r="EY52" i="1" s="1"/>
  <c r="EZ52" i="1" s="1"/>
  <c r="FA52" i="1" s="1"/>
  <c r="FB52" i="1" s="1"/>
  <c r="FC52" i="1" s="1"/>
  <c r="AI51" i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F51" i="1" s="1"/>
  <c r="CG51" i="1" s="1"/>
  <c r="CH51" i="1" s="1"/>
  <c r="CI51" i="1" s="1"/>
  <c r="CJ51" i="1" s="1"/>
  <c r="CK51" i="1" s="1"/>
  <c r="CL51" i="1" s="1"/>
  <c r="CM51" i="1" s="1"/>
  <c r="CN51" i="1" s="1"/>
  <c r="CO51" i="1" s="1"/>
  <c r="CP51" i="1" s="1"/>
  <c r="CQ51" i="1" s="1"/>
  <c r="CR51" i="1" s="1"/>
  <c r="CS51" i="1" s="1"/>
  <c r="CT51" i="1" s="1"/>
  <c r="CU51" i="1" s="1"/>
  <c r="CV51" i="1" s="1"/>
  <c r="CW51" i="1" s="1"/>
  <c r="CX51" i="1" s="1"/>
  <c r="CY51" i="1" s="1"/>
  <c r="CZ51" i="1" s="1"/>
  <c r="DA51" i="1" s="1"/>
  <c r="DB51" i="1" s="1"/>
  <c r="DC51" i="1" s="1"/>
  <c r="DD51" i="1" s="1"/>
  <c r="DE51" i="1" s="1"/>
  <c r="DF51" i="1" s="1"/>
  <c r="DG51" i="1" s="1"/>
  <c r="DH51" i="1" s="1"/>
  <c r="DI51" i="1" s="1"/>
  <c r="DJ51" i="1" s="1"/>
  <c r="DK51" i="1" s="1"/>
  <c r="DL51" i="1" s="1"/>
  <c r="DM51" i="1" s="1"/>
  <c r="DN51" i="1" s="1"/>
  <c r="DO51" i="1" s="1"/>
  <c r="DP51" i="1" s="1"/>
  <c r="DQ51" i="1" s="1"/>
  <c r="DR51" i="1" s="1"/>
  <c r="DS51" i="1" s="1"/>
  <c r="DT51" i="1" s="1"/>
  <c r="DU51" i="1" s="1"/>
  <c r="DV51" i="1" s="1"/>
  <c r="DW51" i="1" s="1"/>
  <c r="DX51" i="1" s="1"/>
  <c r="DY51" i="1" s="1"/>
  <c r="DZ51" i="1" s="1"/>
  <c r="EA51" i="1" s="1"/>
  <c r="EB51" i="1" s="1"/>
  <c r="EC51" i="1" s="1"/>
  <c r="ED51" i="1" s="1"/>
  <c r="EE51" i="1" s="1"/>
  <c r="EF51" i="1" s="1"/>
  <c r="EG51" i="1" s="1"/>
  <c r="EH51" i="1" s="1"/>
  <c r="EI51" i="1" s="1"/>
  <c r="EJ51" i="1" s="1"/>
  <c r="EK51" i="1" s="1"/>
  <c r="EL51" i="1" s="1"/>
  <c r="EM51" i="1" s="1"/>
  <c r="EN51" i="1" s="1"/>
  <c r="EO51" i="1" s="1"/>
  <c r="EP51" i="1" s="1"/>
  <c r="EQ51" i="1" s="1"/>
  <c r="ER51" i="1" s="1"/>
  <c r="ES51" i="1" s="1"/>
  <c r="ET51" i="1" s="1"/>
  <c r="EU51" i="1" s="1"/>
  <c r="EV51" i="1" s="1"/>
  <c r="EW51" i="1" s="1"/>
  <c r="EX51" i="1" s="1"/>
  <c r="EY51" i="1" s="1"/>
  <c r="EZ51" i="1" s="1"/>
  <c r="FA51" i="1" s="1"/>
  <c r="FB51" i="1" s="1"/>
  <c r="FC51" i="1" s="1"/>
  <c r="AI49" i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DH49" i="1" s="1"/>
  <c r="DI49" i="1" s="1"/>
  <c r="DJ49" i="1" s="1"/>
  <c r="DK49" i="1" s="1"/>
  <c r="DL49" i="1" s="1"/>
  <c r="DM49" i="1" s="1"/>
  <c r="DN49" i="1" s="1"/>
  <c r="DO49" i="1" s="1"/>
  <c r="DP49" i="1" s="1"/>
  <c r="DQ49" i="1" s="1"/>
  <c r="DR49" i="1" s="1"/>
  <c r="DS49" i="1" s="1"/>
  <c r="DT49" i="1" s="1"/>
  <c r="DU49" i="1" s="1"/>
  <c r="DV49" i="1" s="1"/>
  <c r="DW49" i="1" s="1"/>
  <c r="DX49" i="1" s="1"/>
  <c r="DY49" i="1" s="1"/>
  <c r="DZ49" i="1" s="1"/>
  <c r="EA49" i="1" s="1"/>
  <c r="EB49" i="1" s="1"/>
  <c r="EC49" i="1" s="1"/>
  <c r="ED49" i="1" s="1"/>
  <c r="EE49" i="1" s="1"/>
  <c r="EF49" i="1" s="1"/>
  <c r="EG49" i="1" s="1"/>
  <c r="EH49" i="1" s="1"/>
  <c r="EI49" i="1" s="1"/>
  <c r="EJ49" i="1" s="1"/>
  <c r="EK49" i="1" s="1"/>
  <c r="EL49" i="1" s="1"/>
  <c r="EM49" i="1" s="1"/>
  <c r="EN49" i="1" s="1"/>
  <c r="EO49" i="1" s="1"/>
  <c r="EP49" i="1" s="1"/>
  <c r="EQ49" i="1" s="1"/>
  <c r="ER49" i="1" s="1"/>
  <c r="ES49" i="1" s="1"/>
  <c r="ET49" i="1" s="1"/>
  <c r="EU49" i="1" s="1"/>
  <c r="EV49" i="1" s="1"/>
  <c r="EW49" i="1" s="1"/>
  <c r="EX49" i="1" s="1"/>
  <c r="EY49" i="1" s="1"/>
  <c r="EZ49" i="1" s="1"/>
  <c r="FA49" i="1" s="1"/>
  <c r="FB49" i="1" s="1"/>
  <c r="FC49" i="1" s="1"/>
  <c r="AI47" i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CF47" i="1" s="1"/>
  <c r="CG47" i="1" s="1"/>
  <c r="CH47" i="1" s="1"/>
  <c r="CI47" i="1" s="1"/>
  <c r="CJ47" i="1" s="1"/>
  <c r="CK47" i="1" s="1"/>
  <c r="CL47" i="1" s="1"/>
  <c r="CM47" i="1" s="1"/>
  <c r="CN47" i="1" s="1"/>
  <c r="CO47" i="1" s="1"/>
  <c r="CP47" i="1" s="1"/>
  <c r="CQ47" i="1" s="1"/>
  <c r="CR47" i="1" s="1"/>
  <c r="CS47" i="1" s="1"/>
  <c r="CT47" i="1" s="1"/>
  <c r="CU47" i="1" s="1"/>
  <c r="CV47" i="1" s="1"/>
  <c r="CW47" i="1" s="1"/>
  <c r="CX47" i="1" s="1"/>
  <c r="CY47" i="1" s="1"/>
  <c r="CZ47" i="1" s="1"/>
  <c r="DA47" i="1" s="1"/>
  <c r="DB47" i="1" s="1"/>
  <c r="DC47" i="1" s="1"/>
  <c r="DD47" i="1" s="1"/>
  <c r="DE47" i="1" s="1"/>
  <c r="DF47" i="1" s="1"/>
  <c r="DG47" i="1" s="1"/>
  <c r="DH47" i="1" s="1"/>
  <c r="DI47" i="1" s="1"/>
  <c r="DJ47" i="1" s="1"/>
  <c r="DK47" i="1" s="1"/>
  <c r="DL47" i="1" s="1"/>
  <c r="DM47" i="1" s="1"/>
  <c r="DN47" i="1" s="1"/>
  <c r="DO47" i="1" s="1"/>
  <c r="DP47" i="1" s="1"/>
  <c r="DQ47" i="1" s="1"/>
  <c r="DR47" i="1" s="1"/>
  <c r="DS47" i="1" s="1"/>
  <c r="DT47" i="1" s="1"/>
  <c r="DU47" i="1" s="1"/>
  <c r="DV47" i="1" s="1"/>
  <c r="DW47" i="1" s="1"/>
  <c r="DX47" i="1" s="1"/>
  <c r="DY47" i="1" s="1"/>
  <c r="DZ47" i="1" s="1"/>
  <c r="EA47" i="1" s="1"/>
  <c r="EB47" i="1" s="1"/>
  <c r="EC47" i="1" s="1"/>
  <c r="ED47" i="1" s="1"/>
  <c r="EE47" i="1" s="1"/>
  <c r="EF47" i="1" s="1"/>
  <c r="EG47" i="1" s="1"/>
  <c r="EH47" i="1" s="1"/>
  <c r="EI47" i="1" s="1"/>
  <c r="EJ47" i="1" s="1"/>
  <c r="EK47" i="1" s="1"/>
  <c r="EL47" i="1" s="1"/>
  <c r="EM47" i="1" s="1"/>
  <c r="EN47" i="1" s="1"/>
  <c r="EO47" i="1" s="1"/>
  <c r="EP47" i="1" s="1"/>
  <c r="EQ47" i="1" s="1"/>
  <c r="ER47" i="1" s="1"/>
  <c r="ES47" i="1" s="1"/>
  <c r="ET47" i="1" s="1"/>
  <c r="EU47" i="1" s="1"/>
  <c r="EV47" i="1" s="1"/>
  <c r="EW47" i="1" s="1"/>
  <c r="EX47" i="1" s="1"/>
  <c r="EY47" i="1" s="1"/>
  <c r="EZ47" i="1" s="1"/>
  <c r="FA47" i="1" s="1"/>
  <c r="FB47" i="1" s="1"/>
  <c r="FC47" i="1" s="1"/>
  <c r="AI46" i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CX46" i="1" s="1"/>
  <c r="CY46" i="1" s="1"/>
  <c r="CZ46" i="1" s="1"/>
  <c r="DA46" i="1" s="1"/>
  <c r="DB46" i="1" s="1"/>
  <c r="DC46" i="1" s="1"/>
  <c r="DD46" i="1" s="1"/>
  <c r="DE46" i="1" s="1"/>
  <c r="DF46" i="1" s="1"/>
  <c r="DG46" i="1" s="1"/>
  <c r="DH46" i="1" s="1"/>
  <c r="DI46" i="1" s="1"/>
  <c r="DJ46" i="1" s="1"/>
  <c r="DK46" i="1" s="1"/>
  <c r="DL46" i="1" s="1"/>
  <c r="DM46" i="1" s="1"/>
  <c r="DN46" i="1" s="1"/>
  <c r="DO46" i="1" s="1"/>
  <c r="DP46" i="1" s="1"/>
  <c r="DQ46" i="1" s="1"/>
  <c r="DR46" i="1" s="1"/>
  <c r="DS46" i="1" s="1"/>
  <c r="DT46" i="1" s="1"/>
  <c r="DU46" i="1" s="1"/>
  <c r="DV46" i="1" s="1"/>
  <c r="DW46" i="1" s="1"/>
  <c r="DX46" i="1" s="1"/>
  <c r="DY46" i="1" s="1"/>
  <c r="DZ46" i="1" s="1"/>
  <c r="EA46" i="1" s="1"/>
  <c r="EB46" i="1" s="1"/>
  <c r="EC46" i="1" s="1"/>
  <c r="ED46" i="1" s="1"/>
  <c r="EE46" i="1" s="1"/>
  <c r="EF46" i="1" s="1"/>
  <c r="EG46" i="1" s="1"/>
  <c r="EH46" i="1" s="1"/>
  <c r="EI46" i="1" s="1"/>
  <c r="EJ46" i="1" s="1"/>
  <c r="EK46" i="1" s="1"/>
  <c r="EL46" i="1" s="1"/>
  <c r="EM46" i="1" s="1"/>
  <c r="EN46" i="1" s="1"/>
  <c r="EO46" i="1" s="1"/>
  <c r="EP46" i="1" s="1"/>
  <c r="EQ46" i="1" s="1"/>
  <c r="ER46" i="1" s="1"/>
  <c r="ES46" i="1" s="1"/>
  <c r="ET46" i="1" s="1"/>
  <c r="EU46" i="1" s="1"/>
  <c r="EV46" i="1" s="1"/>
  <c r="EW46" i="1" s="1"/>
  <c r="EX46" i="1" s="1"/>
  <c r="EY46" i="1" s="1"/>
  <c r="EZ46" i="1" s="1"/>
  <c r="FA46" i="1" s="1"/>
  <c r="FB46" i="1" s="1"/>
  <c r="FC46" i="1" s="1"/>
  <c r="AI44" i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CG44" i="1" s="1"/>
  <c r="CH44" i="1" s="1"/>
  <c r="CI44" i="1" s="1"/>
  <c r="CJ44" i="1" s="1"/>
  <c r="CK44" i="1" s="1"/>
  <c r="CL44" i="1" s="1"/>
  <c r="CM44" i="1" s="1"/>
  <c r="CN44" i="1" s="1"/>
  <c r="CO44" i="1" s="1"/>
  <c r="CP44" i="1" s="1"/>
  <c r="CQ44" i="1" s="1"/>
  <c r="CR44" i="1" s="1"/>
  <c r="CS44" i="1" s="1"/>
  <c r="CT44" i="1" s="1"/>
  <c r="CU44" i="1" s="1"/>
  <c r="CV44" i="1" s="1"/>
  <c r="CW44" i="1" s="1"/>
  <c r="CX44" i="1" s="1"/>
  <c r="CY44" i="1" s="1"/>
  <c r="CZ44" i="1" s="1"/>
  <c r="DA44" i="1" s="1"/>
  <c r="DB44" i="1" s="1"/>
  <c r="DC44" i="1" s="1"/>
  <c r="DD44" i="1" s="1"/>
  <c r="DE44" i="1" s="1"/>
  <c r="DF44" i="1" s="1"/>
  <c r="DG44" i="1" s="1"/>
  <c r="DH44" i="1" s="1"/>
  <c r="DI44" i="1" s="1"/>
  <c r="DJ44" i="1" s="1"/>
  <c r="DK44" i="1" s="1"/>
  <c r="DL44" i="1" s="1"/>
  <c r="DM44" i="1" s="1"/>
  <c r="DN44" i="1" s="1"/>
  <c r="DO44" i="1" s="1"/>
  <c r="DP44" i="1" s="1"/>
  <c r="DQ44" i="1" s="1"/>
  <c r="DR44" i="1" s="1"/>
  <c r="DS44" i="1" s="1"/>
  <c r="DT44" i="1" s="1"/>
  <c r="DU44" i="1" s="1"/>
  <c r="DV44" i="1" s="1"/>
  <c r="DW44" i="1" s="1"/>
  <c r="DX44" i="1" s="1"/>
  <c r="DY44" i="1" s="1"/>
  <c r="DZ44" i="1" s="1"/>
  <c r="EA44" i="1" s="1"/>
  <c r="EB44" i="1" s="1"/>
  <c r="EC44" i="1" s="1"/>
  <c r="ED44" i="1" s="1"/>
  <c r="EE44" i="1" s="1"/>
  <c r="EF44" i="1" s="1"/>
  <c r="EG44" i="1" s="1"/>
  <c r="EH44" i="1" s="1"/>
  <c r="EI44" i="1" s="1"/>
  <c r="EJ44" i="1" s="1"/>
  <c r="EK44" i="1" s="1"/>
  <c r="EL44" i="1" s="1"/>
  <c r="EM44" i="1" s="1"/>
  <c r="EN44" i="1" s="1"/>
  <c r="EO44" i="1" s="1"/>
  <c r="EP44" i="1" s="1"/>
  <c r="EQ44" i="1" s="1"/>
  <c r="ER44" i="1" s="1"/>
  <c r="ES44" i="1" s="1"/>
  <c r="ET44" i="1" s="1"/>
  <c r="EU44" i="1" s="1"/>
  <c r="EV44" i="1" s="1"/>
  <c r="EW44" i="1" s="1"/>
  <c r="EX44" i="1" s="1"/>
  <c r="EY44" i="1" s="1"/>
  <c r="EZ44" i="1" s="1"/>
  <c r="FA44" i="1" s="1"/>
  <c r="FB44" i="1" s="1"/>
  <c r="FC44" i="1" s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DM43" i="1" s="1"/>
  <c r="DN43" i="1" s="1"/>
  <c r="DO43" i="1" s="1"/>
  <c r="DP43" i="1" s="1"/>
  <c r="DQ43" i="1" s="1"/>
  <c r="DR43" i="1" s="1"/>
  <c r="DS43" i="1" s="1"/>
  <c r="DT43" i="1" s="1"/>
  <c r="DU43" i="1" s="1"/>
  <c r="DV43" i="1" s="1"/>
  <c r="DW43" i="1" s="1"/>
  <c r="DX43" i="1" s="1"/>
  <c r="DY43" i="1" s="1"/>
  <c r="DZ43" i="1" s="1"/>
  <c r="EA43" i="1" s="1"/>
  <c r="EB43" i="1" s="1"/>
  <c r="EC43" i="1" s="1"/>
  <c r="ED43" i="1" s="1"/>
  <c r="EE43" i="1" s="1"/>
  <c r="EF43" i="1" s="1"/>
  <c r="EG43" i="1" s="1"/>
  <c r="EH43" i="1" s="1"/>
  <c r="EI43" i="1" s="1"/>
  <c r="EJ43" i="1" s="1"/>
  <c r="EK43" i="1" s="1"/>
  <c r="EL43" i="1" s="1"/>
  <c r="EM43" i="1" s="1"/>
  <c r="EN43" i="1" s="1"/>
  <c r="EO43" i="1" s="1"/>
  <c r="EP43" i="1" s="1"/>
  <c r="EQ43" i="1" s="1"/>
  <c r="ER43" i="1" s="1"/>
  <c r="ES43" i="1" s="1"/>
  <c r="ET43" i="1" s="1"/>
  <c r="EU43" i="1" s="1"/>
  <c r="EV43" i="1" s="1"/>
  <c r="EW43" i="1" s="1"/>
  <c r="EX43" i="1" s="1"/>
  <c r="EY43" i="1" s="1"/>
  <c r="EZ43" i="1" s="1"/>
  <c r="FA43" i="1" s="1"/>
  <c r="FB43" i="1" s="1"/>
  <c r="FC43" i="1" s="1"/>
  <c r="AI41" i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CG41" i="1" s="1"/>
  <c r="CH41" i="1" s="1"/>
  <c r="CI41" i="1" s="1"/>
  <c r="CJ41" i="1" s="1"/>
  <c r="CK41" i="1" s="1"/>
  <c r="CL41" i="1" s="1"/>
  <c r="CM41" i="1" s="1"/>
  <c r="CN41" i="1" s="1"/>
  <c r="CO41" i="1" s="1"/>
  <c r="CP41" i="1" s="1"/>
  <c r="CQ41" i="1" s="1"/>
  <c r="CR41" i="1" s="1"/>
  <c r="CS41" i="1" s="1"/>
  <c r="CT41" i="1" s="1"/>
  <c r="CU41" i="1" s="1"/>
  <c r="CV41" i="1" s="1"/>
  <c r="CW41" i="1" s="1"/>
  <c r="CX41" i="1" s="1"/>
  <c r="CY41" i="1" s="1"/>
  <c r="CZ41" i="1" s="1"/>
  <c r="DA41" i="1" s="1"/>
  <c r="DB41" i="1" s="1"/>
  <c r="DC41" i="1" s="1"/>
  <c r="DD41" i="1" s="1"/>
  <c r="DE41" i="1" s="1"/>
  <c r="DF41" i="1" s="1"/>
  <c r="DG41" i="1" s="1"/>
  <c r="DH41" i="1" s="1"/>
  <c r="DI41" i="1" s="1"/>
  <c r="DJ41" i="1" s="1"/>
  <c r="DK41" i="1" s="1"/>
  <c r="DL41" i="1" s="1"/>
  <c r="DM41" i="1" s="1"/>
  <c r="DN41" i="1" s="1"/>
  <c r="DO41" i="1" s="1"/>
  <c r="DP41" i="1" s="1"/>
  <c r="DQ41" i="1" s="1"/>
  <c r="DR41" i="1" s="1"/>
  <c r="DS41" i="1" s="1"/>
  <c r="DT41" i="1" s="1"/>
  <c r="DU41" i="1" s="1"/>
  <c r="DV41" i="1" s="1"/>
  <c r="DW41" i="1" s="1"/>
  <c r="DX41" i="1" s="1"/>
  <c r="DY41" i="1" s="1"/>
  <c r="DZ41" i="1" s="1"/>
  <c r="EA41" i="1" s="1"/>
  <c r="EB41" i="1" s="1"/>
  <c r="EC41" i="1" s="1"/>
  <c r="ED41" i="1" s="1"/>
  <c r="EE41" i="1" s="1"/>
  <c r="EF41" i="1" s="1"/>
  <c r="EG41" i="1" s="1"/>
  <c r="EH41" i="1" s="1"/>
  <c r="EI41" i="1" s="1"/>
  <c r="EJ41" i="1" s="1"/>
  <c r="EK41" i="1" s="1"/>
  <c r="EL41" i="1" s="1"/>
  <c r="EM41" i="1" s="1"/>
  <c r="EN41" i="1" s="1"/>
  <c r="EO41" i="1" s="1"/>
  <c r="EP41" i="1" s="1"/>
  <c r="EQ41" i="1" s="1"/>
  <c r="ER41" i="1" s="1"/>
  <c r="ES41" i="1" s="1"/>
  <c r="ET41" i="1" s="1"/>
  <c r="EU41" i="1" s="1"/>
  <c r="EV41" i="1" s="1"/>
  <c r="EW41" i="1" s="1"/>
  <c r="EX41" i="1" s="1"/>
  <c r="EY41" i="1" s="1"/>
  <c r="EZ41" i="1" s="1"/>
  <c r="FA41" i="1" s="1"/>
  <c r="FB41" i="1" s="1"/>
  <c r="FC41" i="1" s="1"/>
  <c r="AI36" i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DH36" i="1" s="1"/>
  <c r="DI36" i="1" s="1"/>
  <c r="DJ36" i="1" s="1"/>
  <c r="DK36" i="1" s="1"/>
  <c r="DL36" i="1" s="1"/>
  <c r="DM36" i="1" s="1"/>
  <c r="DN36" i="1" s="1"/>
  <c r="DO36" i="1" s="1"/>
  <c r="DP36" i="1" s="1"/>
  <c r="DQ36" i="1" s="1"/>
  <c r="DR36" i="1" s="1"/>
  <c r="DS36" i="1" s="1"/>
  <c r="DT36" i="1" s="1"/>
  <c r="DU36" i="1" s="1"/>
  <c r="DV36" i="1" s="1"/>
  <c r="DW36" i="1" s="1"/>
  <c r="DX36" i="1" s="1"/>
  <c r="DY36" i="1" s="1"/>
  <c r="DZ36" i="1" s="1"/>
  <c r="EA36" i="1" s="1"/>
  <c r="EB36" i="1" s="1"/>
  <c r="EC36" i="1" s="1"/>
  <c r="ED36" i="1" s="1"/>
  <c r="EE36" i="1" s="1"/>
  <c r="EF36" i="1" s="1"/>
  <c r="EG36" i="1" s="1"/>
  <c r="EH36" i="1" s="1"/>
  <c r="EI36" i="1" s="1"/>
  <c r="EJ36" i="1" s="1"/>
  <c r="EK36" i="1" s="1"/>
  <c r="EL36" i="1" s="1"/>
  <c r="EM36" i="1" s="1"/>
  <c r="EN36" i="1" s="1"/>
  <c r="EO36" i="1" s="1"/>
  <c r="EP36" i="1" s="1"/>
  <c r="EQ36" i="1" s="1"/>
  <c r="ER36" i="1" s="1"/>
  <c r="ES36" i="1" s="1"/>
  <c r="ET36" i="1" s="1"/>
  <c r="EU36" i="1" s="1"/>
  <c r="EV36" i="1" s="1"/>
  <c r="EW36" i="1" s="1"/>
  <c r="EX36" i="1" s="1"/>
  <c r="EY36" i="1" s="1"/>
  <c r="EZ36" i="1" s="1"/>
  <c r="FA36" i="1" s="1"/>
  <c r="FB36" i="1" s="1"/>
  <c r="FC36" i="1" s="1"/>
  <c r="AI34" i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DN34" i="1" s="1"/>
  <c r="DO34" i="1" s="1"/>
  <c r="DP34" i="1" s="1"/>
  <c r="DQ34" i="1" s="1"/>
  <c r="DR34" i="1" s="1"/>
  <c r="DS34" i="1" s="1"/>
  <c r="DT34" i="1" s="1"/>
  <c r="DU34" i="1" s="1"/>
  <c r="DV34" i="1" s="1"/>
  <c r="DW34" i="1" s="1"/>
  <c r="DX34" i="1" s="1"/>
  <c r="DY34" i="1" s="1"/>
  <c r="DZ34" i="1" s="1"/>
  <c r="EA34" i="1" s="1"/>
  <c r="EB34" i="1" s="1"/>
  <c r="EC34" i="1" s="1"/>
  <c r="ED34" i="1" s="1"/>
  <c r="EE34" i="1" s="1"/>
  <c r="EF34" i="1" s="1"/>
  <c r="EG34" i="1" s="1"/>
  <c r="EH34" i="1" s="1"/>
  <c r="EI34" i="1" s="1"/>
  <c r="EJ34" i="1" s="1"/>
  <c r="EK34" i="1" s="1"/>
  <c r="EL34" i="1" s="1"/>
  <c r="EM34" i="1" s="1"/>
  <c r="EN34" i="1" s="1"/>
  <c r="EO34" i="1" s="1"/>
  <c r="EP34" i="1" s="1"/>
  <c r="EQ34" i="1" s="1"/>
  <c r="ER34" i="1" s="1"/>
  <c r="ES34" i="1" s="1"/>
  <c r="ET34" i="1" s="1"/>
  <c r="EU34" i="1" s="1"/>
  <c r="EV34" i="1" s="1"/>
  <c r="EW34" i="1" s="1"/>
  <c r="EX34" i="1" s="1"/>
  <c r="EY34" i="1" s="1"/>
  <c r="EZ34" i="1" s="1"/>
  <c r="FA34" i="1" s="1"/>
  <c r="FB34" i="1" s="1"/>
  <c r="FC34" i="1" s="1"/>
  <c r="AI32" i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CF32" i="1" s="1"/>
  <c r="CG32" i="1" s="1"/>
  <c r="CH32" i="1" s="1"/>
  <c r="CI32" i="1" s="1"/>
  <c r="CJ32" i="1" s="1"/>
  <c r="CK32" i="1" s="1"/>
  <c r="CL32" i="1" s="1"/>
  <c r="CM32" i="1" s="1"/>
  <c r="CN32" i="1" s="1"/>
  <c r="CO32" i="1" s="1"/>
  <c r="CP32" i="1" s="1"/>
  <c r="CQ32" i="1" s="1"/>
  <c r="CR32" i="1" s="1"/>
  <c r="CS32" i="1" s="1"/>
  <c r="CT32" i="1" s="1"/>
  <c r="CU32" i="1" s="1"/>
  <c r="CV32" i="1" s="1"/>
  <c r="CW32" i="1" s="1"/>
  <c r="CX32" i="1" s="1"/>
  <c r="CY32" i="1" s="1"/>
  <c r="CZ32" i="1" s="1"/>
  <c r="DA32" i="1" s="1"/>
  <c r="DB32" i="1" s="1"/>
  <c r="DC32" i="1" s="1"/>
  <c r="DD32" i="1" s="1"/>
  <c r="DE32" i="1" s="1"/>
  <c r="DF32" i="1" s="1"/>
  <c r="DG32" i="1" s="1"/>
  <c r="DH32" i="1" s="1"/>
  <c r="DI32" i="1" s="1"/>
  <c r="DJ32" i="1" s="1"/>
  <c r="DK32" i="1" s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DV32" i="1" s="1"/>
  <c r="DW32" i="1" s="1"/>
  <c r="DX32" i="1" s="1"/>
  <c r="DY32" i="1" s="1"/>
  <c r="DZ32" i="1" s="1"/>
  <c r="EA32" i="1" s="1"/>
  <c r="EB32" i="1" s="1"/>
  <c r="EC32" i="1" s="1"/>
  <c r="ED32" i="1" s="1"/>
  <c r="EE32" i="1" s="1"/>
  <c r="EF32" i="1" s="1"/>
  <c r="EG32" i="1" s="1"/>
  <c r="EH32" i="1" s="1"/>
  <c r="EI32" i="1" s="1"/>
  <c r="EJ32" i="1" s="1"/>
  <c r="EK32" i="1" s="1"/>
  <c r="EL32" i="1" s="1"/>
  <c r="EM32" i="1" s="1"/>
  <c r="EN32" i="1" s="1"/>
  <c r="EO32" i="1" s="1"/>
  <c r="EP32" i="1" s="1"/>
  <c r="EQ32" i="1" s="1"/>
  <c r="ER32" i="1" s="1"/>
  <c r="ES32" i="1" s="1"/>
  <c r="ET32" i="1" s="1"/>
  <c r="EU32" i="1" s="1"/>
  <c r="EV32" i="1" s="1"/>
  <c r="EW32" i="1" s="1"/>
  <c r="EX32" i="1" s="1"/>
  <c r="EY32" i="1" s="1"/>
  <c r="EZ32" i="1" s="1"/>
  <c r="FA32" i="1" s="1"/>
  <c r="FB32" i="1" s="1"/>
  <c r="FC32" i="1" s="1"/>
  <c r="AI31" i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CF31" i="1" s="1"/>
  <c r="CG31" i="1" s="1"/>
  <c r="CH31" i="1" s="1"/>
  <c r="CI31" i="1" s="1"/>
  <c r="CJ31" i="1" s="1"/>
  <c r="CK31" i="1" s="1"/>
  <c r="CL31" i="1" s="1"/>
  <c r="CM31" i="1" s="1"/>
  <c r="CN31" i="1" s="1"/>
  <c r="CO31" i="1" s="1"/>
  <c r="CP31" i="1" s="1"/>
  <c r="CQ31" i="1" s="1"/>
  <c r="CR31" i="1" s="1"/>
  <c r="CS31" i="1" s="1"/>
  <c r="CT31" i="1" s="1"/>
  <c r="CU31" i="1" s="1"/>
  <c r="CV31" i="1" s="1"/>
  <c r="CW31" i="1" s="1"/>
  <c r="CX31" i="1" s="1"/>
  <c r="CY31" i="1" s="1"/>
  <c r="CZ31" i="1" s="1"/>
  <c r="DA31" i="1" s="1"/>
  <c r="DB31" i="1" s="1"/>
  <c r="DC31" i="1" s="1"/>
  <c r="DD31" i="1" s="1"/>
  <c r="DE31" i="1" s="1"/>
  <c r="DF31" i="1" s="1"/>
  <c r="DG31" i="1" s="1"/>
  <c r="DH31" i="1" s="1"/>
  <c r="DI31" i="1" s="1"/>
  <c r="DJ31" i="1" s="1"/>
  <c r="DK31" i="1" s="1"/>
  <c r="DL31" i="1" s="1"/>
  <c r="DM31" i="1" s="1"/>
  <c r="DN31" i="1" s="1"/>
  <c r="DO31" i="1" s="1"/>
  <c r="DP31" i="1" s="1"/>
  <c r="DQ31" i="1" s="1"/>
  <c r="DR31" i="1" s="1"/>
  <c r="DS31" i="1" s="1"/>
  <c r="DT31" i="1" s="1"/>
  <c r="DU31" i="1" s="1"/>
  <c r="DV31" i="1" s="1"/>
  <c r="DW31" i="1" s="1"/>
  <c r="DX31" i="1" s="1"/>
  <c r="DY31" i="1" s="1"/>
  <c r="DZ31" i="1" s="1"/>
  <c r="EA31" i="1" s="1"/>
  <c r="EB31" i="1" s="1"/>
  <c r="EC31" i="1" s="1"/>
  <c r="ED31" i="1" s="1"/>
  <c r="EE31" i="1" s="1"/>
  <c r="EF31" i="1" s="1"/>
  <c r="EG31" i="1" s="1"/>
  <c r="EH31" i="1" s="1"/>
  <c r="EI31" i="1" s="1"/>
  <c r="EJ31" i="1" s="1"/>
  <c r="EK31" i="1" s="1"/>
  <c r="EL31" i="1" s="1"/>
  <c r="EM31" i="1" s="1"/>
  <c r="EN31" i="1" s="1"/>
  <c r="EO31" i="1" s="1"/>
  <c r="EP31" i="1" s="1"/>
  <c r="EQ31" i="1" s="1"/>
  <c r="ER31" i="1" s="1"/>
  <c r="ES31" i="1" s="1"/>
  <c r="ET31" i="1" s="1"/>
  <c r="EU31" i="1" s="1"/>
  <c r="EV31" i="1" s="1"/>
  <c r="EW31" i="1" s="1"/>
  <c r="EX31" i="1" s="1"/>
  <c r="EY31" i="1" s="1"/>
  <c r="EZ31" i="1" s="1"/>
  <c r="FA31" i="1" s="1"/>
  <c r="FB31" i="1" s="1"/>
  <c r="FC31" i="1" s="1"/>
  <c r="AI28" i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CF28" i="1" s="1"/>
  <c r="CG28" i="1" s="1"/>
  <c r="CH28" i="1" s="1"/>
  <c r="CI28" i="1" s="1"/>
  <c r="CJ28" i="1" s="1"/>
  <c r="CK28" i="1" s="1"/>
  <c r="CL28" i="1" s="1"/>
  <c r="CM28" i="1" s="1"/>
  <c r="CN28" i="1" s="1"/>
  <c r="CO28" i="1" s="1"/>
  <c r="CP28" i="1" s="1"/>
  <c r="CQ28" i="1" s="1"/>
  <c r="CR28" i="1" s="1"/>
  <c r="CS28" i="1" s="1"/>
  <c r="CT28" i="1" s="1"/>
  <c r="CU28" i="1" s="1"/>
  <c r="CV28" i="1" s="1"/>
  <c r="CW28" i="1" s="1"/>
  <c r="CX28" i="1" s="1"/>
  <c r="CY28" i="1" s="1"/>
  <c r="CZ28" i="1" s="1"/>
  <c r="DA28" i="1" s="1"/>
  <c r="DB28" i="1" s="1"/>
  <c r="DC28" i="1" s="1"/>
  <c r="DD28" i="1" s="1"/>
  <c r="DE28" i="1" s="1"/>
  <c r="DF28" i="1" s="1"/>
  <c r="DG28" i="1" s="1"/>
  <c r="DH28" i="1" s="1"/>
  <c r="DI28" i="1" s="1"/>
  <c r="DJ28" i="1" s="1"/>
  <c r="DK28" i="1" s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DV28" i="1" s="1"/>
  <c r="DW28" i="1" s="1"/>
  <c r="DX28" i="1" s="1"/>
  <c r="DY28" i="1" s="1"/>
  <c r="DZ28" i="1" s="1"/>
  <c r="EA28" i="1" s="1"/>
  <c r="EB28" i="1" s="1"/>
  <c r="EC28" i="1" s="1"/>
  <c r="ED28" i="1" s="1"/>
  <c r="EE28" i="1" s="1"/>
  <c r="EF28" i="1" s="1"/>
  <c r="EG28" i="1" s="1"/>
  <c r="EH28" i="1" s="1"/>
  <c r="EI28" i="1" s="1"/>
  <c r="EJ28" i="1" s="1"/>
  <c r="EK28" i="1" s="1"/>
  <c r="EL28" i="1" s="1"/>
  <c r="EM28" i="1" s="1"/>
  <c r="EN28" i="1" s="1"/>
  <c r="EO28" i="1" s="1"/>
  <c r="EP28" i="1" s="1"/>
  <c r="EQ28" i="1" s="1"/>
  <c r="ER28" i="1" s="1"/>
  <c r="ES28" i="1" s="1"/>
  <c r="ET28" i="1" s="1"/>
  <c r="EU28" i="1" s="1"/>
  <c r="EV28" i="1" s="1"/>
  <c r="EW28" i="1" s="1"/>
  <c r="EX28" i="1" s="1"/>
  <c r="EY28" i="1" s="1"/>
  <c r="EZ28" i="1" s="1"/>
  <c r="FA28" i="1" s="1"/>
  <c r="FB28" i="1" s="1"/>
  <c r="FC28" i="1" s="1"/>
  <c r="AI27" i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CF27" i="1" s="1"/>
  <c r="CG27" i="1" s="1"/>
  <c r="CH27" i="1" s="1"/>
  <c r="CI27" i="1" s="1"/>
  <c r="CJ27" i="1" s="1"/>
  <c r="CK27" i="1" s="1"/>
  <c r="CL27" i="1" s="1"/>
  <c r="CM27" i="1" s="1"/>
  <c r="CN27" i="1" s="1"/>
  <c r="CO27" i="1" s="1"/>
  <c r="CP27" i="1" s="1"/>
  <c r="CQ27" i="1" s="1"/>
  <c r="CR27" i="1" s="1"/>
  <c r="CS27" i="1" s="1"/>
  <c r="CT27" i="1" s="1"/>
  <c r="CU27" i="1" s="1"/>
  <c r="CV27" i="1" s="1"/>
  <c r="CW27" i="1" s="1"/>
  <c r="CX27" i="1" s="1"/>
  <c r="CY27" i="1" s="1"/>
  <c r="CZ27" i="1" s="1"/>
  <c r="DA27" i="1" s="1"/>
  <c r="DB27" i="1" s="1"/>
  <c r="DC27" i="1" s="1"/>
  <c r="DD27" i="1" s="1"/>
  <c r="DE27" i="1" s="1"/>
  <c r="DF27" i="1" s="1"/>
  <c r="DG27" i="1" s="1"/>
  <c r="DH27" i="1" s="1"/>
  <c r="DI27" i="1" s="1"/>
  <c r="DJ27" i="1" s="1"/>
  <c r="DK27" i="1" s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V27" i="1" s="1"/>
  <c r="DW27" i="1" s="1"/>
  <c r="DX27" i="1" s="1"/>
  <c r="DY27" i="1" s="1"/>
  <c r="DZ27" i="1" s="1"/>
  <c r="EA27" i="1" s="1"/>
  <c r="EB27" i="1" s="1"/>
  <c r="EC27" i="1" s="1"/>
  <c r="ED27" i="1" s="1"/>
  <c r="EE27" i="1" s="1"/>
  <c r="EF27" i="1" s="1"/>
  <c r="EG27" i="1" s="1"/>
  <c r="EH27" i="1" s="1"/>
  <c r="EI27" i="1" s="1"/>
  <c r="EJ27" i="1" s="1"/>
  <c r="EK27" i="1" s="1"/>
  <c r="EL27" i="1" s="1"/>
  <c r="EM27" i="1" s="1"/>
  <c r="EN27" i="1" s="1"/>
  <c r="EO27" i="1" s="1"/>
  <c r="EP27" i="1" s="1"/>
  <c r="EQ27" i="1" s="1"/>
  <c r="ER27" i="1" s="1"/>
  <c r="ES27" i="1" s="1"/>
  <c r="ET27" i="1" s="1"/>
  <c r="EU27" i="1" s="1"/>
  <c r="EV27" i="1" s="1"/>
  <c r="EW27" i="1" s="1"/>
  <c r="EX27" i="1" s="1"/>
  <c r="EY27" i="1" s="1"/>
  <c r="EZ27" i="1" s="1"/>
  <c r="FA27" i="1" s="1"/>
  <c r="FB27" i="1" s="1"/>
  <c r="FC27" i="1" s="1"/>
  <c r="AI75" i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F75" i="1" s="1"/>
  <c r="CG75" i="1" s="1"/>
  <c r="CH75" i="1" s="1"/>
  <c r="CI75" i="1" s="1"/>
  <c r="CJ75" i="1" s="1"/>
  <c r="CK75" i="1" s="1"/>
  <c r="CL75" i="1" s="1"/>
  <c r="CM75" i="1" s="1"/>
  <c r="CN75" i="1" s="1"/>
  <c r="CO75" i="1" s="1"/>
  <c r="CP75" i="1" s="1"/>
  <c r="CQ75" i="1" s="1"/>
  <c r="CR75" i="1" s="1"/>
  <c r="CS75" i="1" s="1"/>
  <c r="CT75" i="1" s="1"/>
  <c r="CU75" i="1" s="1"/>
  <c r="CV75" i="1" s="1"/>
  <c r="CW75" i="1" s="1"/>
  <c r="CX75" i="1" s="1"/>
  <c r="CY75" i="1" s="1"/>
  <c r="CZ75" i="1" s="1"/>
  <c r="DA75" i="1" s="1"/>
  <c r="DB75" i="1" s="1"/>
  <c r="DC75" i="1" s="1"/>
  <c r="DD75" i="1" s="1"/>
  <c r="DE75" i="1" s="1"/>
  <c r="DF75" i="1" s="1"/>
  <c r="DG75" i="1" s="1"/>
  <c r="DH75" i="1" s="1"/>
  <c r="DI75" i="1" s="1"/>
  <c r="DJ75" i="1" s="1"/>
  <c r="DK75" i="1" s="1"/>
  <c r="DL75" i="1" s="1"/>
  <c r="DM75" i="1" s="1"/>
  <c r="DN75" i="1" s="1"/>
  <c r="DO75" i="1" s="1"/>
  <c r="DP75" i="1" s="1"/>
  <c r="DQ75" i="1" s="1"/>
  <c r="DR75" i="1" s="1"/>
  <c r="DS75" i="1" s="1"/>
  <c r="DT75" i="1" s="1"/>
  <c r="DU75" i="1" s="1"/>
  <c r="DV75" i="1" s="1"/>
  <c r="DW75" i="1" s="1"/>
  <c r="DX75" i="1" s="1"/>
  <c r="DY75" i="1" s="1"/>
  <c r="DZ75" i="1" s="1"/>
  <c r="EA75" i="1" s="1"/>
  <c r="EB75" i="1" s="1"/>
  <c r="EC75" i="1" s="1"/>
  <c r="ED75" i="1" s="1"/>
  <c r="EE75" i="1" s="1"/>
  <c r="EF75" i="1" s="1"/>
  <c r="EG75" i="1" s="1"/>
  <c r="EH75" i="1" s="1"/>
  <c r="EI75" i="1" s="1"/>
  <c r="EJ75" i="1" s="1"/>
  <c r="EK75" i="1" s="1"/>
  <c r="EL75" i="1" s="1"/>
  <c r="EM75" i="1" s="1"/>
  <c r="EN75" i="1" s="1"/>
  <c r="EO75" i="1" s="1"/>
  <c r="EP75" i="1" s="1"/>
  <c r="EQ75" i="1" s="1"/>
  <c r="ER75" i="1" s="1"/>
  <c r="ES75" i="1" s="1"/>
  <c r="ET75" i="1" s="1"/>
  <c r="EU75" i="1" s="1"/>
  <c r="EV75" i="1" s="1"/>
  <c r="EW75" i="1" s="1"/>
  <c r="EX75" i="1" s="1"/>
  <c r="EY75" i="1" s="1"/>
  <c r="EZ75" i="1" s="1"/>
  <c r="FA75" i="1" s="1"/>
  <c r="FB75" i="1" s="1"/>
  <c r="FC75" i="1" s="1"/>
  <c r="AI74" i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F74" i="1" s="1"/>
  <c r="CG74" i="1" s="1"/>
  <c r="CH74" i="1" s="1"/>
  <c r="CI74" i="1" s="1"/>
  <c r="CJ74" i="1" s="1"/>
  <c r="CK74" i="1" s="1"/>
  <c r="CL74" i="1" s="1"/>
  <c r="CM74" i="1" s="1"/>
  <c r="CN74" i="1" s="1"/>
  <c r="CO74" i="1" s="1"/>
  <c r="CP74" i="1" s="1"/>
  <c r="CQ74" i="1" s="1"/>
  <c r="CR74" i="1" s="1"/>
  <c r="CS74" i="1" s="1"/>
  <c r="CT74" i="1" s="1"/>
  <c r="CU74" i="1" s="1"/>
  <c r="CV74" i="1" s="1"/>
  <c r="CW74" i="1" s="1"/>
  <c r="CX74" i="1" s="1"/>
  <c r="CY74" i="1" s="1"/>
  <c r="CZ74" i="1" s="1"/>
  <c r="DA74" i="1" s="1"/>
  <c r="DB74" i="1" s="1"/>
  <c r="DC74" i="1" s="1"/>
  <c r="DD74" i="1" s="1"/>
  <c r="DE74" i="1" s="1"/>
  <c r="DF74" i="1" s="1"/>
  <c r="DG74" i="1" s="1"/>
  <c r="DH74" i="1" s="1"/>
  <c r="DI74" i="1" s="1"/>
  <c r="DJ74" i="1" s="1"/>
  <c r="DK74" i="1" s="1"/>
  <c r="DL74" i="1" s="1"/>
  <c r="DM74" i="1" s="1"/>
  <c r="DN74" i="1" s="1"/>
  <c r="DO74" i="1" s="1"/>
  <c r="DP74" i="1" s="1"/>
  <c r="DQ74" i="1" s="1"/>
  <c r="DR74" i="1" s="1"/>
  <c r="DS74" i="1" s="1"/>
  <c r="DT74" i="1" s="1"/>
  <c r="DU74" i="1" s="1"/>
  <c r="DV74" i="1" s="1"/>
  <c r="DW74" i="1" s="1"/>
  <c r="DX74" i="1" s="1"/>
  <c r="DY74" i="1" s="1"/>
  <c r="DZ74" i="1" s="1"/>
  <c r="EA74" i="1" s="1"/>
  <c r="EB74" i="1" s="1"/>
  <c r="EC74" i="1" s="1"/>
  <c r="ED74" i="1" s="1"/>
  <c r="EE74" i="1" s="1"/>
  <c r="EF74" i="1" s="1"/>
  <c r="EG74" i="1" s="1"/>
  <c r="EH74" i="1" s="1"/>
  <c r="EI74" i="1" s="1"/>
  <c r="EJ74" i="1" s="1"/>
  <c r="EK74" i="1" s="1"/>
  <c r="EL74" i="1" s="1"/>
  <c r="EM74" i="1" s="1"/>
  <c r="EN74" i="1" s="1"/>
  <c r="EO74" i="1" s="1"/>
  <c r="EP74" i="1" s="1"/>
  <c r="EQ74" i="1" s="1"/>
  <c r="ER74" i="1" s="1"/>
  <c r="ES74" i="1" s="1"/>
  <c r="ET74" i="1" s="1"/>
  <c r="EU74" i="1" s="1"/>
  <c r="EV74" i="1" s="1"/>
  <c r="EW74" i="1" s="1"/>
  <c r="EX74" i="1" s="1"/>
  <c r="EY74" i="1" s="1"/>
  <c r="EZ74" i="1" s="1"/>
  <c r="FA74" i="1" s="1"/>
  <c r="FB74" i="1" s="1"/>
  <c r="FC74" i="1" s="1"/>
  <c r="AI73" i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CF73" i="1" s="1"/>
  <c r="CG73" i="1" s="1"/>
  <c r="CH73" i="1" s="1"/>
  <c r="CI73" i="1" s="1"/>
  <c r="CJ73" i="1" s="1"/>
  <c r="CK73" i="1" s="1"/>
  <c r="CL73" i="1" s="1"/>
  <c r="CM73" i="1" s="1"/>
  <c r="CN73" i="1" s="1"/>
  <c r="CO73" i="1" s="1"/>
  <c r="CP73" i="1" s="1"/>
  <c r="CQ73" i="1" s="1"/>
  <c r="CR73" i="1" s="1"/>
  <c r="CS73" i="1" s="1"/>
  <c r="CT73" i="1" s="1"/>
  <c r="CU73" i="1" s="1"/>
  <c r="CV73" i="1" s="1"/>
  <c r="CW73" i="1" s="1"/>
  <c r="CX73" i="1" s="1"/>
  <c r="CY73" i="1" s="1"/>
  <c r="CZ73" i="1" s="1"/>
  <c r="DA73" i="1" s="1"/>
  <c r="DB73" i="1" s="1"/>
  <c r="DC73" i="1" s="1"/>
  <c r="DD73" i="1" s="1"/>
  <c r="DE73" i="1" s="1"/>
  <c r="DF73" i="1" s="1"/>
  <c r="DG73" i="1" s="1"/>
  <c r="DH73" i="1" s="1"/>
  <c r="DI73" i="1" s="1"/>
  <c r="DJ73" i="1" s="1"/>
  <c r="DK73" i="1" s="1"/>
  <c r="DL73" i="1" s="1"/>
  <c r="DM73" i="1" s="1"/>
  <c r="DN73" i="1" s="1"/>
  <c r="DO73" i="1" s="1"/>
  <c r="DP73" i="1" s="1"/>
  <c r="DQ73" i="1" s="1"/>
  <c r="DR73" i="1" s="1"/>
  <c r="DS73" i="1" s="1"/>
  <c r="DT73" i="1" s="1"/>
  <c r="DU73" i="1" s="1"/>
  <c r="DV73" i="1" s="1"/>
  <c r="DW73" i="1" s="1"/>
  <c r="DX73" i="1" s="1"/>
  <c r="DY73" i="1" s="1"/>
  <c r="DZ73" i="1" s="1"/>
  <c r="EA73" i="1" s="1"/>
  <c r="EB73" i="1" s="1"/>
  <c r="EC73" i="1" s="1"/>
  <c r="ED73" i="1" s="1"/>
  <c r="EE73" i="1" s="1"/>
  <c r="EF73" i="1" s="1"/>
  <c r="EG73" i="1" s="1"/>
  <c r="EH73" i="1" s="1"/>
  <c r="EI73" i="1" s="1"/>
  <c r="EJ73" i="1" s="1"/>
  <c r="EK73" i="1" s="1"/>
  <c r="EL73" i="1" s="1"/>
  <c r="EM73" i="1" s="1"/>
  <c r="EN73" i="1" s="1"/>
  <c r="EO73" i="1" s="1"/>
  <c r="EP73" i="1" s="1"/>
  <c r="EQ73" i="1" s="1"/>
  <c r="ER73" i="1" s="1"/>
  <c r="ES73" i="1" s="1"/>
  <c r="ET73" i="1" s="1"/>
  <c r="EU73" i="1" s="1"/>
  <c r="EV73" i="1" s="1"/>
  <c r="EW73" i="1" s="1"/>
  <c r="EX73" i="1" s="1"/>
  <c r="EY73" i="1" s="1"/>
  <c r="EZ73" i="1" s="1"/>
  <c r="FA73" i="1" s="1"/>
  <c r="FB73" i="1" s="1"/>
  <c r="FC73" i="1" s="1"/>
  <c r="AI72" i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F72" i="1" s="1"/>
  <c r="CG72" i="1" s="1"/>
  <c r="CH72" i="1" s="1"/>
  <c r="CI72" i="1" s="1"/>
  <c r="CJ72" i="1" s="1"/>
  <c r="CK72" i="1" s="1"/>
  <c r="CL72" i="1" s="1"/>
  <c r="CM72" i="1" s="1"/>
  <c r="CN72" i="1" s="1"/>
  <c r="CO72" i="1" s="1"/>
  <c r="CP72" i="1" s="1"/>
  <c r="CQ72" i="1" s="1"/>
  <c r="CR72" i="1" s="1"/>
  <c r="CS72" i="1" s="1"/>
  <c r="CT72" i="1" s="1"/>
  <c r="CU72" i="1" s="1"/>
  <c r="CV72" i="1" s="1"/>
  <c r="CW72" i="1" s="1"/>
  <c r="CX72" i="1" s="1"/>
  <c r="CY72" i="1" s="1"/>
  <c r="CZ72" i="1" s="1"/>
  <c r="DA72" i="1" s="1"/>
  <c r="DB72" i="1" s="1"/>
  <c r="DC72" i="1" s="1"/>
  <c r="DD72" i="1" s="1"/>
  <c r="DE72" i="1" s="1"/>
  <c r="DF72" i="1" s="1"/>
  <c r="DG72" i="1" s="1"/>
  <c r="DH72" i="1" s="1"/>
  <c r="DI72" i="1" s="1"/>
  <c r="DJ72" i="1" s="1"/>
  <c r="DK72" i="1" s="1"/>
  <c r="DL72" i="1" s="1"/>
  <c r="DM72" i="1" s="1"/>
  <c r="DN72" i="1" s="1"/>
  <c r="DO72" i="1" s="1"/>
  <c r="DP72" i="1" s="1"/>
  <c r="DQ72" i="1" s="1"/>
  <c r="DR72" i="1" s="1"/>
  <c r="DS72" i="1" s="1"/>
  <c r="DT72" i="1" s="1"/>
  <c r="DU72" i="1" s="1"/>
  <c r="DV72" i="1" s="1"/>
  <c r="DW72" i="1" s="1"/>
  <c r="DX72" i="1" s="1"/>
  <c r="DY72" i="1" s="1"/>
  <c r="DZ72" i="1" s="1"/>
  <c r="EA72" i="1" s="1"/>
  <c r="EB72" i="1" s="1"/>
  <c r="EC72" i="1" s="1"/>
  <c r="ED72" i="1" s="1"/>
  <c r="EE72" i="1" s="1"/>
  <c r="EF72" i="1" s="1"/>
  <c r="EG72" i="1" s="1"/>
  <c r="EH72" i="1" s="1"/>
  <c r="EI72" i="1" s="1"/>
  <c r="EJ72" i="1" s="1"/>
  <c r="EK72" i="1" s="1"/>
  <c r="EL72" i="1" s="1"/>
  <c r="EM72" i="1" s="1"/>
  <c r="EN72" i="1" s="1"/>
  <c r="EO72" i="1" s="1"/>
  <c r="EP72" i="1" s="1"/>
  <c r="EQ72" i="1" s="1"/>
  <c r="ER72" i="1" s="1"/>
  <c r="ES72" i="1" s="1"/>
  <c r="ET72" i="1" s="1"/>
  <c r="EU72" i="1" s="1"/>
  <c r="EV72" i="1" s="1"/>
  <c r="EW72" i="1" s="1"/>
  <c r="EX72" i="1" s="1"/>
  <c r="EY72" i="1" s="1"/>
  <c r="EZ72" i="1" s="1"/>
  <c r="FA72" i="1" s="1"/>
  <c r="FB72" i="1" s="1"/>
  <c r="FC72" i="1" s="1"/>
  <c r="AI71" i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F71" i="1" s="1"/>
  <c r="CG71" i="1" s="1"/>
  <c r="CH71" i="1" s="1"/>
  <c r="CI71" i="1" s="1"/>
  <c r="CJ71" i="1" s="1"/>
  <c r="CK71" i="1" s="1"/>
  <c r="CL71" i="1" s="1"/>
  <c r="CM71" i="1" s="1"/>
  <c r="CN71" i="1" s="1"/>
  <c r="CO71" i="1" s="1"/>
  <c r="CP71" i="1" s="1"/>
  <c r="CQ71" i="1" s="1"/>
  <c r="CR71" i="1" s="1"/>
  <c r="CS71" i="1" s="1"/>
  <c r="CT71" i="1" s="1"/>
  <c r="CU71" i="1" s="1"/>
  <c r="CV71" i="1" s="1"/>
  <c r="CW71" i="1" s="1"/>
  <c r="CX71" i="1" s="1"/>
  <c r="CY71" i="1" s="1"/>
  <c r="CZ71" i="1" s="1"/>
  <c r="DA71" i="1" s="1"/>
  <c r="DB71" i="1" s="1"/>
  <c r="DC71" i="1" s="1"/>
  <c r="DD71" i="1" s="1"/>
  <c r="DE71" i="1" s="1"/>
  <c r="DF71" i="1" s="1"/>
  <c r="DG71" i="1" s="1"/>
  <c r="DH71" i="1" s="1"/>
  <c r="DI71" i="1" s="1"/>
  <c r="DJ71" i="1" s="1"/>
  <c r="DK71" i="1" s="1"/>
  <c r="DL71" i="1" s="1"/>
  <c r="DM71" i="1" s="1"/>
  <c r="DN71" i="1" s="1"/>
  <c r="DO71" i="1" s="1"/>
  <c r="DP71" i="1" s="1"/>
  <c r="DQ71" i="1" s="1"/>
  <c r="DR71" i="1" s="1"/>
  <c r="DS71" i="1" s="1"/>
  <c r="DT71" i="1" s="1"/>
  <c r="DU71" i="1" s="1"/>
  <c r="DV71" i="1" s="1"/>
  <c r="DW71" i="1" s="1"/>
  <c r="DX71" i="1" s="1"/>
  <c r="DY71" i="1" s="1"/>
  <c r="DZ71" i="1" s="1"/>
  <c r="EA71" i="1" s="1"/>
  <c r="EB71" i="1" s="1"/>
  <c r="EC71" i="1" s="1"/>
  <c r="ED71" i="1" s="1"/>
  <c r="EE71" i="1" s="1"/>
  <c r="EF71" i="1" s="1"/>
  <c r="EG71" i="1" s="1"/>
  <c r="EH71" i="1" s="1"/>
  <c r="EI71" i="1" s="1"/>
  <c r="EJ71" i="1" s="1"/>
  <c r="EK71" i="1" s="1"/>
  <c r="EL71" i="1" s="1"/>
  <c r="EM71" i="1" s="1"/>
  <c r="EN71" i="1" s="1"/>
  <c r="EO71" i="1" s="1"/>
  <c r="EP71" i="1" s="1"/>
  <c r="EQ71" i="1" s="1"/>
  <c r="ER71" i="1" s="1"/>
  <c r="ES71" i="1" s="1"/>
  <c r="ET71" i="1" s="1"/>
  <c r="EU71" i="1" s="1"/>
  <c r="EV71" i="1" s="1"/>
  <c r="EW71" i="1" s="1"/>
  <c r="EX71" i="1" s="1"/>
  <c r="EY71" i="1" s="1"/>
  <c r="EZ71" i="1" s="1"/>
  <c r="FA71" i="1" s="1"/>
  <c r="FB71" i="1" s="1"/>
  <c r="FC71" i="1" s="1"/>
  <c r="AI69" i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F69" i="1" s="1"/>
  <c r="CG69" i="1" s="1"/>
  <c r="CH69" i="1" s="1"/>
  <c r="CI69" i="1" s="1"/>
  <c r="CJ69" i="1" s="1"/>
  <c r="CK69" i="1" s="1"/>
  <c r="CL69" i="1" s="1"/>
  <c r="CM69" i="1" s="1"/>
  <c r="CN69" i="1" s="1"/>
  <c r="CO69" i="1" s="1"/>
  <c r="CP69" i="1" s="1"/>
  <c r="CQ69" i="1" s="1"/>
  <c r="CR69" i="1" s="1"/>
  <c r="CS69" i="1" s="1"/>
  <c r="CT69" i="1" s="1"/>
  <c r="CU69" i="1" s="1"/>
  <c r="CV69" i="1" s="1"/>
  <c r="CW69" i="1" s="1"/>
  <c r="CX69" i="1" s="1"/>
  <c r="CY69" i="1" s="1"/>
  <c r="CZ69" i="1" s="1"/>
  <c r="DA69" i="1" s="1"/>
  <c r="DB69" i="1" s="1"/>
  <c r="DC69" i="1" s="1"/>
  <c r="DD69" i="1" s="1"/>
  <c r="DE69" i="1" s="1"/>
  <c r="DF69" i="1" s="1"/>
  <c r="DG69" i="1" s="1"/>
  <c r="DH69" i="1" s="1"/>
  <c r="DI69" i="1" s="1"/>
  <c r="DJ69" i="1" s="1"/>
  <c r="DK69" i="1" s="1"/>
  <c r="DL69" i="1" s="1"/>
  <c r="DM69" i="1" s="1"/>
  <c r="DN69" i="1" s="1"/>
  <c r="DO69" i="1" s="1"/>
  <c r="DP69" i="1" s="1"/>
  <c r="DQ69" i="1" s="1"/>
  <c r="DR69" i="1" s="1"/>
  <c r="DS69" i="1" s="1"/>
  <c r="DT69" i="1" s="1"/>
  <c r="DU69" i="1" s="1"/>
  <c r="DV69" i="1" s="1"/>
  <c r="DW69" i="1" s="1"/>
  <c r="DX69" i="1" s="1"/>
  <c r="DY69" i="1" s="1"/>
  <c r="DZ69" i="1" s="1"/>
  <c r="EA69" i="1" s="1"/>
  <c r="EB69" i="1" s="1"/>
  <c r="EC69" i="1" s="1"/>
  <c r="ED69" i="1" s="1"/>
  <c r="EE69" i="1" s="1"/>
  <c r="EF69" i="1" s="1"/>
  <c r="EG69" i="1" s="1"/>
  <c r="EH69" i="1" s="1"/>
  <c r="EI69" i="1" s="1"/>
  <c r="EJ69" i="1" s="1"/>
  <c r="EK69" i="1" s="1"/>
  <c r="EL69" i="1" s="1"/>
  <c r="EM69" i="1" s="1"/>
  <c r="EN69" i="1" s="1"/>
  <c r="EO69" i="1" s="1"/>
  <c r="EP69" i="1" s="1"/>
  <c r="EQ69" i="1" s="1"/>
  <c r="ER69" i="1" s="1"/>
  <c r="ES69" i="1" s="1"/>
  <c r="ET69" i="1" s="1"/>
  <c r="EU69" i="1" s="1"/>
  <c r="EV69" i="1" s="1"/>
  <c r="EW69" i="1" s="1"/>
  <c r="EX69" i="1" s="1"/>
  <c r="EY69" i="1" s="1"/>
  <c r="EZ69" i="1" s="1"/>
  <c r="FA69" i="1" s="1"/>
  <c r="FB69" i="1" s="1"/>
  <c r="FC69" i="1" s="1"/>
  <c r="AI66" i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CP66" i="1" s="1"/>
  <c r="CQ66" i="1" s="1"/>
  <c r="CR66" i="1" s="1"/>
  <c r="CS66" i="1" s="1"/>
  <c r="CT66" i="1" s="1"/>
  <c r="CU66" i="1" s="1"/>
  <c r="CV66" i="1" s="1"/>
  <c r="CW66" i="1" s="1"/>
  <c r="CX66" i="1" s="1"/>
  <c r="CY66" i="1" s="1"/>
  <c r="CZ66" i="1" s="1"/>
  <c r="DA66" i="1" s="1"/>
  <c r="DB66" i="1" s="1"/>
  <c r="DC66" i="1" s="1"/>
  <c r="DD66" i="1" s="1"/>
  <c r="DE66" i="1" s="1"/>
  <c r="DF66" i="1" s="1"/>
  <c r="DG66" i="1" s="1"/>
  <c r="DH66" i="1" s="1"/>
  <c r="DI66" i="1" s="1"/>
  <c r="DJ66" i="1" s="1"/>
  <c r="DK66" i="1" s="1"/>
  <c r="DL66" i="1" s="1"/>
  <c r="DM66" i="1" s="1"/>
  <c r="DN66" i="1" s="1"/>
  <c r="DO66" i="1" s="1"/>
  <c r="DP66" i="1" s="1"/>
  <c r="DQ66" i="1" s="1"/>
  <c r="DR66" i="1" s="1"/>
  <c r="DS66" i="1" s="1"/>
  <c r="DT66" i="1" s="1"/>
  <c r="DU66" i="1" s="1"/>
  <c r="DV66" i="1" s="1"/>
  <c r="DW66" i="1" s="1"/>
  <c r="DX66" i="1" s="1"/>
  <c r="DY66" i="1" s="1"/>
  <c r="DZ66" i="1" s="1"/>
  <c r="EA66" i="1" s="1"/>
  <c r="EB66" i="1" s="1"/>
  <c r="EC66" i="1" s="1"/>
  <c r="ED66" i="1" s="1"/>
  <c r="EE66" i="1" s="1"/>
  <c r="EF66" i="1" s="1"/>
  <c r="EG66" i="1" s="1"/>
  <c r="EH66" i="1" s="1"/>
  <c r="EI66" i="1" s="1"/>
  <c r="EJ66" i="1" s="1"/>
  <c r="EK66" i="1" s="1"/>
  <c r="EL66" i="1" s="1"/>
  <c r="EM66" i="1" s="1"/>
  <c r="EN66" i="1" s="1"/>
  <c r="EO66" i="1" s="1"/>
  <c r="EP66" i="1" s="1"/>
  <c r="EQ66" i="1" s="1"/>
  <c r="ER66" i="1" s="1"/>
  <c r="ES66" i="1" s="1"/>
  <c r="ET66" i="1" s="1"/>
  <c r="EU66" i="1" s="1"/>
  <c r="EV66" i="1" s="1"/>
  <c r="EW66" i="1" s="1"/>
  <c r="EX66" i="1" s="1"/>
  <c r="EY66" i="1" s="1"/>
  <c r="EZ66" i="1" s="1"/>
  <c r="FA66" i="1" s="1"/>
  <c r="FB66" i="1" s="1"/>
  <c r="FC66" i="1" s="1"/>
  <c r="AI63" i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F63" i="1" s="1"/>
  <c r="CG63" i="1" s="1"/>
  <c r="CH63" i="1" s="1"/>
  <c r="CI63" i="1" s="1"/>
  <c r="CJ63" i="1" s="1"/>
  <c r="CK63" i="1" s="1"/>
  <c r="CL63" i="1" s="1"/>
  <c r="CM63" i="1" s="1"/>
  <c r="CN63" i="1" s="1"/>
  <c r="CO63" i="1" s="1"/>
  <c r="CP63" i="1" s="1"/>
  <c r="CQ63" i="1" s="1"/>
  <c r="CR63" i="1" s="1"/>
  <c r="CS63" i="1" s="1"/>
  <c r="CT63" i="1" s="1"/>
  <c r="CU63" i="1" s="1"/>
  <c r="CV63" i="1" s="1"/>
  <c r="CW63" i="1" s="1"/>
  <c r="CX63" i="1" s="1"/>
  <c r="CY63" i="1" s="1"/>
  <c r="CZ63" i="1" s="1"/>
  <c r="DA63" i="1" s="1"/>
  <c r="DB63" i="1" s="1"/>
  <c r="DC63" i="1" s="1"/>
  <c r="DD63" i="1" s="1"/>
  <c r="DE63" i="1" s="1"/>
  <c r="DF63" i="1" s="1"/>
  <c r="DG63" i="1" s="1"/>
  <c r="DH63" i="1" s="1"/>
  <c r="DI63" i="1" s="1"/>
  <c r="DJ63" i="1" s="1"/>
  <c r="DK63" i="1" s="1"/>
  <c r="DL63" i="1" s="1"/>
  <c r="DM63" i="1" s="1"/>
  <c r="DN63" i="1" s="1"/>
  <c r="DO63" i="1" s="1"/>
  <c r="DP63" i="1" s="1"/>
  <c r="DQ63" i="1" s="1"/>
  <c r="DR63" i="1" s="1"/>
  <c r="DS63" i="1" s="1"/>
  <c r="DT63" i="1" s="1"/>
  <c r="DU63" i="1" s="1"/>
  <c r="DV63" i="1" s="1"/>
  <c r="DW63" i="1" s="1"/>
  <c r="DX63" i="1" s="1"/>
  <c r="DY63" i="1" s="1"/>
  <c r="DZ63" i="1" s="1"/>
  <c r="EA63" i="1" s="1"/>
  <c r="EB63" i="1" s="1"/>
  <c r="EC63" i="1" s="1"/>
  <c r="ED63" i="1" s="1"/>
  <c r="EE63" i="1" s="1"/>
  <c r="EF63" i="1" s="1"/>
  <c r="EG63" i="1" s="1"/>
  <c r="EH63" i="1" s="1"/>
  <c r="EI63" i="1" s="1"/>
  <c r="EJ63" i="1" s="1"/>
  <c r="EK63" i="1" s="1"/>
  <c r="EL63" i="1" s="1"/>
  <c r="EM63" i="1" s="1"/>
  <c r="EN63" i="1" s="1"/>
  <c r="EO63" i="1" s="1"/>
  <c r="EP63" i="1" s="1"/>
  <c r="EQ63" i="1" s="1"/>
  <c r="ER63" i="1" s="1"/>
  <c r="ES63" i="1" s="1"/>
  <c r="ET63" i="1" s="1"/>
  <c r="EU63" i="1" s="1"/>
  <c r="EV63" i="1" s="1"/>
  <c r="EW63" i="1" s="1"/>
  <c r="EX63" i="1" s="1"/>
  <c r="EY63" i="1" s="1"/>
  <c r="EZ63" i="1" s="1"/>
  <c r="FA63" i="1" s="1"/>
  <c r="FB63" i="1" s="1"/>
  <c r="FC63" i="1" s="1"/>
  <c r="AI62" i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F62" i="1" s="1"/>
  <c r="CG62" i="1" s="1"/>
  <c r="CH62" i="1" s="1"/>
  <c r="CI62" i="1" s="1"/>
  <c r="CJ62" i="1" s="1"/>
  <c r="CK62" i="1" s="1"/>
  <c r="CL62" i="1" s="1"/>
  <c r="CM62" i="1" s="1"/>
  <c r="CN62" i="1" s="1"/>
  <c r="CO62" i="1" s="1"/>
  <c r="CP62" i="1" s="1"/>
  <c r="CQ62" i="1" s="1"/>
  <c r="CR62" i="1" s="1"/>
  <c r="CS62" i="1" s="1"/>
  <c r="CT62" i="1" s="1"/>
  <c r="CU62" i="1" s="1"/>
  <c r="CV62" i="1" s="1"/>
  <c r="CW62" i="1" s="1"/>
  <c r="CX62" i="1" s="1"/>
  <c r="CY62" i="1" s="1"/>
  <c r="CZ62" i="1" s="1"/>
  <c r="DA62" i="1" s="1"/>
  <c r="DB62" i="1" s="1"/>
  <c r="DC62" i="1" s="1"/>
  <c r="DD62" i="1" s="1"/>
  <c r="DE62" i="1" s="1"/>
  <c r="DF62" i="1" s="1"/>
  <c r="DG62" i="1" s="1"/>
  <c r="DH62" i="1" s="1"/>
  <c r="DI62" i="1" s="1"/>
  <c r="DJ62" i="1" s="1"/>
  <c r="DK62" i="1" s="1"/>
  <c r="DL62" i="1" s="1"/>
  <c r="DM62" i="1" s="1"/>
  <c r="DN62" i="1" s="1"/>
  <c r="DO62" i="1" s="1"/>
  <c r="DP62" i="1" s="1"/>
  <c r="DQ62" i="1" s="1"/>
  <c r="DR62" i="1" s="1"/>
  <c r="DS62" i="1" s="1"/>
  <c r="DT62" i="1" s="1"/>
  <c r="DU62" i="1" s="1"/>
  <c r="DV62" i="1" s="1"/>
  <c r="DW62" i="1" s="1"/>
  <c r="DX62" i="1" s="1"/>
  <c r="DY62" i="1" s="1"/>
  <c r="DZ62" i="1" s="1"/>
  <c r="EA62" i="1" s="1"/>
  <c r="EB62" i="1" s="1"/>
  <c r="EC62" i="1" s="1"/>
  <c r="ED62" i="1" s="1"/>
  <c r="EE62" i="1" s="1"/>
  <c r="EF62" i="1" s="1"/>
  <c r="EG62" i="1" s="1"/>
  <c r="EH62" i="1" s="1"/>
  <c r="EI62" i="1" s="1"/>
  <c r="EJ62" i="1" s="1"/>
  <c r="EK62" i="1" s="1"/>
  <c r="EL62" i="1" s="1"/>
  <c r="EM62" i="1" s="1"/>
  <c r="EN62" i="1" s="1"/>
  <c r="EO62" i="1" s="1"/>
  <c r="EP62" i="1" s="1"/>
  <c r="EQ62" i="1" s="1"/>
  <c r="ER62" i="1" s="1"/>
  <c r="ES62" i="1" s="1"/>
  <c r="ET62" i="1" s="1"/>
  <c r="EU62" i="1" s="1"/>
  <c r="EV62" i="1" s="1"/>
  <c r="EW62" i="1" s="1"/>
  <c r="EX62" i="1" s="1"/>
  <c r="EY62" i="1" s="1"/>
  <c r="EZ62" i="1" s="1"/>
  <c r="FA62" i="1" s="1"/>
  <c r="FB62" i="1" s="1"/>
  <c r="FC62" i="1" s="1"/>
  <c r="AI59" i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CF59" i="1" s="1"/>
  <c r="CG59" i="1" s="1"/>
  <c r="CH59" i="1" s="1"/>
  <c r="CI59" i="1" s="1"/>
  <c r="CJ59" i="1" s="1"/>
  <c r="CK59" i="1" s="1"/>
  <c r="CL59" i="1" s="1"/>
  <c r="CM59" i="1" s="1"/>
  <c r="CN59" i="1" s="1"/>
  <c r="CO59" i="1" s="1"/>
  <c r="CP59" i="1" s="1"/>
  <c r="CQ59" i="1" s="1"/>
  <c r="CR59" i="1" s="1"/>
  <c r="CS59" i="1" s="1"/>
  <c r="CT59" i="1" s="1"/>
  <c r="CU59" i="1" s="1"/>
  <c r="CV59" i="1" s="1"/>
  <c r="CW59" i="1" s="1"/>
  <c r="CX59" i="1" s="1"/>
  <c r="CY59" i="1" s="1"/>
  <c r="CZ59" i="1" s="1"/>
  <c r="DA59" i="1" s="1"/>
  <c r="DB59" i="1" s="1"/>
  <c r="DC59" i="1" s="1"/>
  <c r="DD59" i="1" s="1"/>
  <c r="DE59" i="1" s="1"/>
  <c r="DF59" i="1" s="1"/>
  <c r="DG59" i="1" s="1"/>
  <c r="DH59" i="1" s="1"/>
  <c r="DI59" i="1" s="1"/>
  <c r="DJ59" i="1" s="1"/>
  <c r="DK59" i="1" s="1"/>
  <c r="DL59" i="1" s="1"/>
  <c r="DM59" i="1" s="1"/>
  <c r="DN59" i="1" s="1"/>
  <c r="DO59" i="1" s="1"/>
  <c r="DP59" i="1" s="1"/>
  <c r="DQ59" i="1" s="1"/>
  <c r="DR59" i="1" s="1"/>
  <c r="DS59" i="1" s="1"/>
  <c r="DT59" i="1" s="1"/>
  <c r="DU59" i="1" s="1"/>
  <c r="DV59" i="1" s="1"/>
  <c r="DW59" i="1" s="1"/>
  <c r="DX59" i="1" s="1"/>
  <c r="DY59" i="1" s="1"/>
  <c r="DZ59" i="1" s="1"/>
  <c r="EA59" i="1" s="1"/>
  <c r="EB59" i="1" s="1"/>
  <c r="EC59" i="1" s="1"/>
  <c r="ED59" i="1" s="1"/>
  <c r="EE59" i="1" s="1"/>
  <c r="EF59" i="1" s="1"/>
  <c r="EG59" i="1" s="1"/>
  <c r="EH59" i="1" s="1"/>
  <c r="EI59" i="1" s="1"/>
  <c r="EJ59" i="1" s="1"/>
  <c r="EK59" i="1" s="1"/>
  <c r="EL59" i="1" s="1"/>
  <c r="EM59" i="1" s="1"/>
  <c r="EN59" i="1" s="1"/>
  <c r="EO59" i="1" s="1"/>
  <c r="EP59" i="1" s="1"/>
  <c r="EQ59" i="1" s="1"/>
  <c r="ER59" i="1" s="1"/>
  <c r="ES59" i="1" s="1"/>
  <c r="ET59" i="1" s="1"/>
  <c r="EU59" i="1" s="1"/>
  <c r="EV59" i="1" s="1"/>
  <c r="EW59" i="1" s="1"/>
  <c r="EX59" i="1" s="1"/>
  <c r="EY59" i="1" s="1"/>
  <c r="EZ59" i="1" s="1"/>
  <c r="FA59" i="1" s="1"/>
  <c r="FB59" i="1" s="1"/>
  <c r="FC59" i="1" s="1"/>
  <c r="AI57" i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DC57" i="1" s="1"/>
  <c r="DD57" i="1" s="1"/>
  <c r="DE57" i="1" s="1"/>
  <c r="DF57" i="1" s="1"/>
  <c r="DG57" i="1" s="1"/>
  <c r="DH57" i="1" s="1"/>
  <c r="DI57" i="1" s="1"/>
  <c r="DJ57" i="1" s="1"/>
  <c r="DK57" i="1" s="1"/>
  <c r="DL57" i="1" s="1"/>
  <c r="DM57" i="1" s="1"/>
  <c r="DN57" i="1" s="1"/>
  <c r="DO57" i="1" s="1"/>
  <c r="DP57" i="1" s="1"/>
  <c r="DQ57" i="1" s="1"/>
  <c r="DR57" i="1" s="1"/>
  <c r="DS57" i="1" s="1"/>
  <c r="DT57" i="1" s="1"/>
  <c r="DU57" i="1" s="1"/>
  <c r="DV57" i="1" s="1"/>
  <c r="DW57" i="1" s="1"/>
  <c r="DX57" i="1" s="1"/>
  <c r="DY57" i="1" s="1"/>
  <c r="DZ57" i="1" s="1"/>
  <c r="EA57" i="1" s="1"/>
  <c r="EB57" i="1" s="1"/>
  <c r="EC57" i="1" s="1"/>
  <c r="ED57" i="1" s="1"/>
  <c r="EE57" i="1" s="1"/>
  <c r="EF57" i="1" s="1"/>
  <c r="EG57" i="1" s="1"/>
  <c r="EH57" i="1" s="1"/>
  <c r="EI57" i="1" s="1"/>
  <c r="EJ57" i="1" s="1"/>
  <c r="EK57" i="1" s="1"/>
  <c r="EL57" i="1" s="1"/>
  <c r="EM57" i="1" s="1"/>
  <c r="EN57" i="1" s="1"/>
  <c r="EO57" i="1" s="1"/>
  <c r="EP57" i="1" s="1"/>
  <c r="EQ57" i="1" s="1"/>
  <c r="ER57" i="1" s="1"/>
  <c r="ES57" i="1" s="1"/>
  <c r="ET57" i="1" s="1"/>
  <c r="EU57" i="1" s="1"/>
  <c r="EV57" i="1" s="1"/>
  <c r="EW57" i="1" s="1"/>
  <c r="EX57" i="1" s="1"/>
  <c r="EY57" i="1" s="1"/>
  <c r="EZ57" i="1" s="1"/>
  <c r="FA57" i="1" s="1"/>
  <c r="FB57" i="1" s="1"/>
  <c r="FC57" i="1" s="1"/>
  <c r="AI50" i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DH50" i="1" s="1"/>
  <c r="DI50" i="1" s="1"/>
  <c r="DJ50" i="1" s="1"/>
  <c r="DK50" i="1" s="1"/>
  <c r="DL50" i="1" s="1"/>
  <c r="DM50" i="1" s="1"/>
  <c r="DN50" i="1" s="1"/>
  <c r="DO50" i="1" s="1"/>
  <c r="DP50" i="1" s="1"/>
  <c r="DQ50" i="1" s="1"/>
  <c r="DR50" i="1" s="1"/>
  <c r="DS50" i="1" s="1"/>
  <c r="DT50" i="1" s="1"/>
  <c r="DU50" i="1" s="1"/>
  <c r="DV50" i="1" s="1"/>
  <c r="DW50" i="1" s="1"/>
  <c r="DX50" i="1" s="1"/>
  <c r="DY50" i="1" s="1"/>
  <c r="DZ50" i="1" s="1"/>
  <c r="EA50" i="1" s="1"/>
  <c r="EB50" i="1" s="1"/>
  <c r="EC50" i="1" s="1"/>
  <c r="ED50" i="1" s="1"/>
  <c r="EE50" i="1" s="1"/>
  <c r="EF50" i="1" s="1"/>
  <c r="EG50" i="1" s="1"/>
  <c r="EH50" i="1" s="1"/>
  <c r="EI50" i="1" s="1"/>
  <c r="EJ50" i="1" s="1"/>
  <c r="EK50" i="1" s="1"/>
  <c r="EL50" i="1" s="1"/>
  <c r="EM50" i="1" s="1"/>
  <c r="EN50" i="1" s="1"/>
  <c r="EO50" i="1" s="1"/>
  <c r="EP50" i="1" s="1"/>
  <c r="EQ50" i="1" s="1"/>
  <c r="ER50" i="1" s="1"/>
  <c r="ES50" i="1" s="1"/>
  <c r="ET50" i="1" s="1"/>
  <c r="EU50" i="1" s="1"/>
  <c r="EV50" i="1" s="1"/>
  <c r="EW50" i="1" s="1"/>
  <c r="EX50" i="1" s="1"/>
  <c r="EY50" i="1" s="1"/>
  <c r="EZ50" i="1" s="1"/>
  <c r="FA50" i="1" s="1"/>
  <c r="FB50" i="1" s="1"/>
  <c r="FC50" i="1" s="1"/>
  <c r="AI48" i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DH48" i="1" s="1"/>
  <c r="DI48" i="1" s="1"/>
  <c r="DJ48" i="1" s="1"/>
  <c r="DK48" i="1" s="1"/>
  <c r="DL48" i="1" s="1"/>
  <c r="DM48" i="1" s="1"/>
  <c r="DN48" i="1" s="1"/>
  <c r="DO48" i="1" s="1"/>
  <c r="DP48" i="1" s="1"/>
  <c r="DQ48" i="1" s="1"/>
  <c r="DR48" i="1" s="1"/>
  <c r="DS48" i="1" s="1"/>
  <c r="DT48" i="1" s="1"/>
  <c r="DU48" i="1" s="1"/>
  <c r="DV48" i="1" s="1"/>
  <c r="DW48" i="1" s="1"/>
  <c r="DX48" i="1" s="1"/>
  <c r="DY48" i="1" s="1"/>
  <c r="DZ48" i="1" s="1"/>
  <c r="EA48" i="1" s="1"/>
  <c r="EB48" i="1" s="1"/>
  <c r="EC48" i="1" s="1"/>
  <c r="ED48" i="1" s="1"/>
  <c r="EE48" i="1" s="1"/>
  <c r="EF48" i="1" s="1"/>
  <c r="EG48" i="1" s="1"/>
  <c r="EH48" i="1" s="1"/>
  <c r="EI48" i="1" s="1"/>
  <c r="EJ48" i="1" s="1"/>
  <c r="EK48" i="1" s="1"/>
  <c r="EL48" i="1" s="1"/>
  <c r="EM48" i="1" s="1"/>
  <c r="EN48" i="1" s="1"/>
  <c r="EO48" i="1" s="1"/>
  <c r="EP48" i="1" s="1"/>
  <c r="EQ48" i="1" s="1"/>
  <c r="ER48" i="1" s="1"/>
  <c r="ES48" i="1" s="1"/>
  <c r="ET48" i="1" s="1"/>
  <c r="EU48" i="1" s="1"/>
  <c r="EV48" i="1" s="1"/>
  <c r="EW48" i="1" s="1"/>
  <c r="EX48" i="1" s="1"/>
  <c r="EY48" i="1" s="1"/>
  <c r="EZ48" i="1" s="1"/>
  <c r="FA48" i="1" s="1"/>
  <c r="FB48" i="1" s="1"/>
  <c r="FC48" i="1" s="1"/>
  <c r="AI45" i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CG45" i="1" s="1"/>
  <c r="CH45" i="1" s="1"/>
  <c r="CI45" i="1" s="1"/>
  <c r="CJ45" i="1" s="1"/>
  <c r="CK45" i="1" s="1"/>
  <c r="CL45" i="1" s="1"/>
  <c r="CM45" i="1" s="1"/>
  <c r="CN45" i="1" s="1"/>
  <c r="CO45" i="1" s="1"/>
  <c r="CP45" i="1" s="1"/>
  <c r="CQ45" i="1" s="1"/>
  <c r="CR45" i="1" s="1"/>
  <c r="CS45" i="1" s="1"/>
  <c r="CT45" i="1" s="1"/>
  <c r="CU45" i="1" s="1"/>
  <c r="CV45" i="1" s="1"/>
  <c r="CW45" i="1" s="1"/>
  <c r="CX45" i="1" s="1"/>
  <c r="CY45" i="1" s="1"/>
  <c r="CZ45" i="1" s="1"/>
  <c r="DA45" i="1" s="1"/>
  <c r="DB45" i="1" s="1"/>
  <c r="DC45" i="1" s="1"/>
  <c r="DD45" i="1" s="1"/>
  <c r="DE45" i="1" s="1"/>
  <c r="DF45" i="1" s="1"/>
  <c r="DG45" i="1" s="1"/>
  <c r="DH45" i="1" s="1"/>
  <c r="DI45" i="1" s="1"/>
  <c r="DJ45" i="1" s="1"/>
  <c r="DK45" i="1" s="1"/>
  <c r="DL45" i="1" s="1"/>
  <c r="DM45" i="1" s="1"/>
  <c r="DN45" i="1" s="1"/>
  <c r="DO45" i="1" s="1"/>
  <c r="DP45" i="1" s="1"/>
  <c r="DQ45" i="1" s="1"/>
  <c r="DR45" i="1" s="1"/>
  <c r="DS45" i="1" s="1"/>
  <c r="DT45" i="1" s="1"/>
  <c r="DU45" i="1" s="1"/>
  <c r="DV45" i="1" s="1"/>
  <c r="DW45" i="1" s="1"/>
  <c r="DX45" i="1" s="1"/>
  <c r="DY45" i="1" s="1"/>
  <c r="DZ45" i="1" s="1"/>
  <c r="EA45" i="1" s="1"/>
  <c r="EB45" i="1" s="1"/>
  <c r="EC45" i="1" s="1"/>
  <c r="ED45" i="1" s="1"/>
  <c r="EE45" i="1" s="1"/>
  <c r="EF45" i="1" s="1"/>
  <c r="EG45" i="1" s="1"/>
  <c r="EH45" i="1" s="1"/>
  <c r="EI45" i="1" s="1"/>
  <c r="EJ45" i="1" s="1"/>
  <c r="EK45" i="1" s="1"/>
  <c r="EL45" i="1" s="1"/>
  <c r="EM45" i="1" s="1"/>
  <c r="EN45" i="1" s="1"/>
  <c r="EO45" i="1" s="1"/>
  <c r="EP45" i="1" s="1"/>
  <c r="EQ45" i="1" s="1"/>
  <c r="ER45" i="1" s="1"/>
  <c r="ES45" i="1" s="1"/>
  <c r="ET45" i="1" s="1"/>
  <c r="EU45" i="1" s="1"/>
  <c r="EV45" i="1" s="1"/>
  <c r="EW45" i="1" s="1"/>
  <c r="EX45" i="1" s="1"/>
  <c r="EY45" i="1" s="1"/>
  <c r="EZ45" i="1" s="1"/>
  <c r="FA45" i="1" s="1"/>
  <c r="FB45" i="1" s="1"/>
  <c r="FC45" i="1" s="1"/>
  <c r="AI42" i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CG42" i="1" s="1"/>
  <c r="CH42" i="1" s="1"/>
  <c r="CI42" i="1" s="1"/>
  <c r="CJ42" i="1" s="1"/>
  <c r="CK42" i="1" s="1"/>
  <c r="CL42" i="1" s="1"/>
  <c r="CM42" i="1" s="1"/>
  <c r="CN42" i="1" s="1"/>
  <c r="CO42" i="1" s="1"/>
  <c r="CP42" i="1" s="1"/>
  <c r="CQ42" i="1" s="1"/>
  <c r="CR42" i="1" s="1"/>
  <c r="CS42" i="1" s="1"/>
  <c r="CT42" i="1" s="1"/>
  <c r="CU42" i="1" s="1"/>
  <c r="CV42" i="1" s="1"/>
  <c r="CW42" i="1" s="1"/>
  <c r="CX42" i="1" s="1"/>
  <c r="CY42" i="1" s="1"/>
  <c r="CZ42" i="1" s="1"/>
  <c r="DA42" i="1" s="1"/>
  <c r="DB42" i="1" s="1"/>
  <c r="DC42" i="1" s="1"/>
  <c r="DD42" i="1" s="1"/>
  <c r="DE42" i="1" s="1"/>
  <c r="DF42" i="1" s="1"/>
  <c r="DG42" i="1" s="1"/>
  <c r="DH42" i="1" s="1"/>
  <c r="DI42" i="1" s="1"/>
  <c r="DJ42" i="1" s="1"/>
  <c r="DK42" i="1" s="1"/>
  <c r="DL42" i="1" s="1"/>
  <c r="DM42" i="1" s="1"/>
  <c r="DN42" i="1" s="1"/>
  <c r="DO42" i="1" s="1"/>
  <c r="DP42" i="1" s="1"/>
  <c r="DQ42" i="1" s="1"/>
  <c r="DR42" i="1" s="1"/>
  <c r="DS42" i="1" s="1"/>
  <c r="DT42" i="1" s="1"/>
  <c r="DU42" i="1" s="1"/>
  <c r="DV42" i="1" s="1"/>
  <c r="DW42" i="1" s="1"/>
  <c r="DX42" i="1" s="1"/>
  <c r="DY42" i="1" s="1"/>
  <c r="DZ42" i="1" s="1"/>
  <c r="EA42" i="1" s="1"/>
  <c r="EB42" i="1" s="1"/>
  <c r="EC42" i="1" s="1"/>
  <c r="ED42" i="1" s="1"/>
  <c r="EE42" i="1" s="1"/>
  <c r="EF42" i="1" s="1"/>
  <c r="EG42" i="1" s="1"/>
  <c r="EH42" i="1" s="1"/>
  <c r="EI42" i="1" s="1"/>
  <c r="EJ42" i="1" s="1"/>
  <c r="EK42" i="1" s="1"/>
  <c r="EL42" i="1" s="1"/>
  <c r="EM42" i="1" s="1"/>
  <c r="EN42" i="1" s="1"/>
  <c r="EO42" i="1" s="1"/>
  <c r="EP42" i="1" s="1"/>
  <c r="EQ42" i="1" s="1"/>
  <c r="ER42" i="1" s="1"/>
  <c r="ES42" i="1" s="1"/>
  <c r="ET42" i="1" s="1"/>
  <c r="EU42" i="1" s="1"/>
  <c r="EV42" i="1" s="1"/>
  <c r="EW42" i="1" s="1"/>
  <c r="EX42" i="1" s="1"/>
  <c r="EY42" i="1" s="1"/>
  <c r="EZ42" i="1" s="1"/>
  <c r="FA42" i="1" s="1"/>
  <c r="FB42" i="1" s="1"/>
  <c r="FC42" i="1" s="1"/>
  <c r="AI40" i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FC40" i="1" s="1"/>
  <c r="AI39" i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CF39" i="1" s="1"/>
  <c r="CG39" i="1" s="1"/>
  <c r="CH39" i="1" s="1"/>
  <c r="CI39" i="1" s="1"/>
  <c r="CJ39" i="1" s="1"/>
  <c r="CK39" i="1" s="1"/>
  <c r="CL39" i="1" s="1"/>
  <c r="CM39" i="1" s="1"/>
  <c r="CN39" i="1" s="1"/>
  <c r="CO39" i="1" s="1"/>
  <c r="CP39" i="1" s="1"/>
  <c r="CQ39" i="1" s="1"/>
  <c r="CR39" i="1" s="1"/>
  <c r="CS39" i="1" s="1"/>
  <c r="CT39" i="1" s="1"/>
  <c r="CU39" i="1" s="1"/>
  <c r="CV39" i="1" s="1"/>
  <c r="CW39" i="1" s="1"/>
  <c r="CX39" i="1" s="1"/>
  <c r="CY39" i="1" s="1"/>
  <c r="CZ39" i="1" s="1"/>
  <c r="DA39" i="1" s="1"/>
  <c r="DB39" i="1" s="1"/>
  <c r="DC39" i="1" s="1"/>
  <c r="DD39" i="1" s="1"/>
  <c r="DE39" i="1" s="1"/>
  <c r="DF39" i="1" s="1"/>
  <c r="DG39" i="1" s="1"/>
  <c r="DH39" i="1" s="1"/>
  <c r="DI39" i="1" s="1"/>
  <c r="DJ39" i="1" s="1"/>
  <c r="DK39" i="1" s="1"/>
  <c r="DL39" i="1" s="1"/>
  <c r="DM39" i="1" s="1"/>
  <c r="DN39" i="1" s="1"/>
  <c r="DO39" i="1" s="1"/>
  <c r="DP39" i="1" s="1"/>
  <c r="DQ39" i="1" s="1"/>
  <c r="DR39" i="1" s="1"/>
  <c r="DS39" i="1" s="1"/>
  <c r="DT39" i="1" s="1"/>
  <c r="DU39" i="1" s="1"/>
  <c r="DV39" i="1" s="1"/>
  <c r="DW39" i="1" s="1"/>
  <c r="DX39" i="1" s="1"/>
  <c r="DY39" i="1" s="1"/>
  <c r="DZ39" i="1" s="1"/>
  <c r="EA39" i="1" s="1"/>
  <c r="EB39" i="1" s="1"/>
  <c r="EC39" i="1" s="1"/>
  <c r="ED39" i="1" s="1"/>
  <c r="EE39" i="1" s="1"/>
  <c r="EF39" i="1" s="1"/>
  <c r="EG39" i="1" s="1"/>
  <c r="EH39" i="1" s="1"/>
  <c r="EI39" i="1" s="1"/>
  <c r="EJ39" i="1" s="1"/>
  <c r="EK39" i="1" s="1"/>
  <c r="EL39" i="1" s="1"/>
  <c r="EM39" i="1" s="1"/>
  <c r="EN39" i="1" s="1"/>
  <c r="EO39" i="1" s="1"/>
  <c r="EP39" i="1" s="1"/>
  <c r="EQ39" i="1" s="1"/>
  <c r="ER39" i="1" s="1"/>
  <c r="ES39" i="1" s="1"/>
  <c r="ET39" i="1" s="1"/>
  <c r="EU39" i="1" s="1"/>
  <c r="EV39" i="1" s="1"/>
  <c r="EW39" i="1" s="1"/>
  <c r="EX39" i="1" s="1"/>
  <c r="EY39" i="1" s="1"/>
  <c r="EZ39" i="1" s="1"/>
  <c r="FA39" i="1" s="1"/>
  <c r="FB39" i="1" s="1"/>
  <c r="FC39" i="1" s="1"/>
  <c r="AI38" i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F38" i="1" s="1"/>
  <c r="CG38" i="1" s="1"/>
  <c r="CH38" i="1" s="1"/>
  <c r="CI38" i="1" s="1"/>
  <c r="CJ38" i="1" s="1"/>
  <c r="CK38" i="1" s="1"/>
  <c r="CL38" i="1" s="1"/>
  <c r="CM38" i="1" s="1"/>
  <c r="CN38" i="1" s="1"/>
  <c r="CO38" i="1" s="1"/>
  <c r="CP38" i="1" s="1"/>
  <c r="CQ38" i="1" s="1"/>
  <c r="CR38" i="1" s="1"/>
  <c r="CS38" i="1" s="1"/>
  <c r="CT38" i="1" s="1"/>
  <c r="CU38" i="1" s="1"/>
  <c r="CV38" i="1" s="1"/>
  <c r="CW38" i="1" s="1"/>
  <c r="CX38" i="1" s="1"/>
  <c r="CY38" i="1" s="1"/>
  <c r="CZ38" i="1" s="1"/>
  <c r="DA38" i="1" s="1"/>
  <c r="DB38" i="1" s="1"/>
  <c r="DC38" i="1" s="1"/>
  <c r="DD38" i="1" s="1"/>
  <c r="DE38" i="1" s="1"/>
  <c r="DF38" i="1" s="1"/>
  <c r="DG38" i="1" s="1"/>
  <c r="DH38" i="1" s="1"/>
  <c r="DI38" i="1" s="1"/>
  <c r="DJ38" i="1" s="1"/>
  <c r="DK38" i="1" s="1"/>
  <c r="DL38" i="1" s="1"/>
  <c r="DM38" i="1" s="1"/>
  <c r="DN38" i="1" s="1"/>
  <c r="DO38" i="1" s="1"/>
  <c r="DP38" i="1" s="1"/>
  <c r="DQ38" i="1" s="1"/>
  <c r="DR38" i="1" s="1"/>
  <c r="DS38" i="1" s="1"/>
  <c r="DT38" i="1" s="1"/>
  <c r="DU38" i="1" s="1"/>
  <c r="DV38" i="1" s="1"/>
  <c r="DW38" i="1" s="1"/>
  <c r="DX38" i="1" s="1"/>
  <c r="DY38" i="1" s="1"/>
  <c r="DZ38" i="1" s="1"/>
  <c r="EA38" i="1" s="1"/>
  <c r="EB38" i="1" s="1"/>
  <c r="EC38" i="1" s="1"/>
  <c r="ED38" i="1" s="1"/>
  <c r="EE38" i="1" s="1"/>
  <c r="EF38" i="1" s="1"/>
  <c r="EG38" i="1" s="1"/>
  <c r="EH38" i="1" s="1"/>
  <c r="EI38" i="1" s="1"/>
  <c r="EJ38" i="1" s="1"/>
  <c r="EK38" i="1" s="1"/>
  <c r="EL38" i="1" s="1"/>
  <c r="EM38" i="1" s="1"/>
  <c r="EN38" i="1" s="1"/>
  <c r="EO38" i="1" s="1"/>
  <c r="EP38" i="1" s="1"/>
  <c r="EQ38" i="1" s="1"/>
  <c r="ER38" i="1" s="1"/>
  <c r="ES38" i="1" s="1"/>
  <c r="ET38" i="1" s="1"/>
  <c r="EU38" i="1" s="1"/>
  <c r="EV38" i="1" s="1"/>
  <c r="EW38" i="1" s="1"/>
  <c r="EX38" i="1" s="1"/>
  <c r="EY38" i="1" s="1"/>
  <c r="EZ38" i="1" s="1"/>
  <c r="FA38" i="1" s="1"/>
  <c r="FB38" i="1" s="1"/>
  <c r="FC38" i="1" s="1"/>
  <c r="AI37" i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AI35" i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DW35" i="1" s="1"/>
  <c r="DX35" i="1" s="1"/>
  <c r="DY35" i="1" s="1"/>
  <c r="DZ35" i="1" s="1"/>
  <c r="EA35" i="1" s="1"/>
  <c r="EB35" i="1" s="1"/>
  <c r="EC35" i="1" s="1"/>
  <c r="ED35" i="1" s="1"/>
  <c r="EE35" i="1" s="1"/>
  <c r="EF35" i="1" s="1"/>
  <c r="EG35" i="1" s="1"/>
  <c r="EH35" i="1" s="1"/>
  <c r="EI35" i="1" s="1"/>
  <c r="EJ35" i="1" s="1"/>
  <c r="EK35" i="1" s="1"/>
  <c r="EL35" i="1" s="1"/>
  <c r="EM35" i="1" s="1"/>
  <c r="EN35" i="1" s="1"/>
  <c r="EO35" i="1" s="1"/>
  <c r="EP35" i="1" s="1"/>
  <c r="EQ35" i="1" s="1"/>
  <c r="ER35" i="1" s="1"/>
  <c r="ES35" i="1" s="1"/>
  <c r="ET35" i="1" s="1"/>
  <c r="EU35" i="1" s="1"/>
  <c r="EV35" i="1" s="1"/>
  <c r="EW35" i="1" s="1"/>
  <c r="EX35" i="1" s="1"/>
  <c r="EY35" i="1" s="1"/>
  <c r="EZ35" i="1" s="1"/>
  <c r="FA35" i="1" s="1"/>
  <c r="FB35" i="1" s="1"/>
  <c r="FC35" i="1" s="1"/>
  <c r="AI33" i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CF33" i="1" s="1"/>
  <c r="CG33" i="1" s="1"/>
  <c r="CH33" i="1" s="1"/>
  <c r="CI33" i="1" s="1"/>
  <c r="CJ33" i="1" s="1"/>
  <c r="CK33" i="1" s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DC33" i="1" s="1"/>
  <c r="DD33" i="1" s="1"/>
  <c r="DE33" i="1" s="1"/>
  <c r="DF33" i="1" s="1"/>
  <c r="DG33" i="1" s="1"/>
  <c r="DH33" i="1" s="1"/>
  <c r="DI33" i="1" s="1"/>
  <c r="DJ33" i="1" s="1"/>
  <c r="DK33" i="1" s="1"/>
  <c r="DL33" i="1" s="1"/>
  <c r="DM33" i="1" s="1"/>
  <c r="DN33" i="1" s="1"/>
  <c r="DO33" i="1" s="1"/>
  <c r="DP33" i="1" s="1"/>
  <c r="DQ33" i="1" s="1"/>
  <c r="DR33" i="1" s="1"/>
  <c r="DS33" i="1" s="1"/>
  <c r="DT33" i="1" s="1"/>
  <c r="DU33" i="1" s="1"/>
  <c r="DV33" i="1" s="1"/>
  <c r="DW33" i="1" s="1"/>
  <c r="DX33" i="1" s="1"/>
  <c r="DY33" i="1" s="1"/>
  <c r="DZ33" i="1" s="1"/>
  <c r="EA33" i="1" s="1"/>
  <c r="EB33" i="1" s="1"/>
  <c r="EC33" i="1" s="1"/>
  <c r="ED33" i="1" s="1"/>
  <c r="EE33" i="1" s="1"/>
  <c r="EF33" i="1" s="1"/>
  <c r="EG33" i="1" s="1"/>
  <c r="EH33" i="1" s="1"/>
  <c r="EI33" i="1" s="1"/>
  <c r="EJ33" i="1" s="1"/>
  <c r="EK33" i="1" s="1"/>
  <c r="EL33" i="1" s="1"/>
  <c r="EM33" i="1" s="1"/>
  <c r="EN33" i="1" s="1"/>
  <c r="EO33" i="1" s="1"/>
  <c r="EP33" i="1" s="1"/>
  <c r="EQ33" i="1" s="1"/>
  <c r="ER33" i="1" s="1"/>
  <c r="ES33" i="1" s="1"/>
  <c r="ET33" i="1" s="1"/>
  <c r="EU33" i="1" s="1"/>
  <c r="EV33" i="1" s="1"/>
  <c r="EW33" i="1" s="1"/>
  <c r="EX33" i="1" s="1"/>
  <c r="EY33" i="1" s="1"/>
  <c r="EZ33" i="1" s="1"/>
  <c r="FA33" i="1" s="1"/>
  <c r="FB33" i="1" s="1"/>
  <c r="FC33" i="1" s="1"/>
  <c r="AI30" i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DX30" i="1" s="1"/>
  <c r="DY30" i="1" s="1"/>
  <c r="DZ30" i="1" s="1"/>
  <c r="EA30" i="1" s="1"/>
  <c r="EB30" i="1" s="1"/>
  <c r="EC30" i="1" s="1"/>
  <c r="ED30" i="1" s="1"/>
  <c r="EE30" i="1" s="1"/>
  <c r="EF30" i="1" s="1"/>
  <c r="EG30" i="1" s="1"/>
  <c r="EH30" i="1" s="1"/>
  <c r="EI30" i="1" s="1"/>
  <c r="EJ30" i="1" s="1"/>
  <c r="EK30" i="1" s="1"/>
  <c r="EL30" i="1" s="1"/>
  <c r="EM30" i="1" s="1"/>
  <c r="EN30" i="1" s="1"/>
  <c r="EO30" i="1" s="1"/>
  <c r="EP30" i="1" s="1"/>
  <c r="EQ30" i="1" s="1"/>
  <c r="ER30" i="1" s="1"/>
  <c r="ES30" i="1" s="1"/>
  <c r="ET30" i="1" s="1"/>
  <c r="EU30" i="1" s="1"/>
  <c r="EV30" i="1" s="1"/>
  <c r="EW30" i="1" s="1"/>
  <c r="EX30" i="1" s="1"/>
  <c r="EY30" i="1" s="1"/>
  <c r="EZ30" i="1" s="1"/>
  <c r="FA30" i="1" s="1"/>
  <c r="FB30" i="1" s="1"/>
  <c r="FC30" i="1" s="1"/>
  <c r="AI29" i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CG29" i="1" s="1"/>
  <c r="CH29" i="1" s="1"/>
  <c r="CI29" i="1" s="1"/>
  <c r="CJ29" i="1" s="1"/>
  <c r="CK29" i="1" s="1"/>
  <c r="CL29" i="1" s="1"/>
  <c r="CM29" i="1" s="1"/>
  <c r="CN29" i="1" s="1"/>
  <c r="CO29" i="1" s="1"/>
  <c r="CP29" i="1" s="1"/>
  <c r="CQ29" i="1" s="1"/>
  <c r="CR29" i="1" s="1"/>
  <c r="CS29" i="1" s="1"/>
  <c r="CT29" i="1" s="1"/>
  <c r="CU29" i="1" s="1"/>
  <c r="CV29" i="1" s="1"/>
  <c r="CW29" i="1" s="1"/>
  <c r="CX29" i="1" s="1"/>
  <c r="CY29" i="1" s="1"/>
  <c r="CZ29" i="1" s="1"/>
  <c r="DA29" i="1" s="1"/>
  <c r="DB29" i="1" s="1"/>
  <c r="DC29" i="1" s="1"/>
  <c r="DD29" i="1" s="1"/>
  <c r="DE29" i="1" s="1"/>
  <c r="DF29" i="1" s="1"/>
  <c r="DG29" i="1" s="1"/>
  <c r="DH29" i="1" s="1"/>
  <c r="DI29" i="1" s="1"/>
  <c r="DJ29" i="1" s="1"/>
  <c r="DK29" i="1" s="1"/>
  <c r="DL29" i="1" s="1"/>
  <c r="DM29" i="1" s="1"/>
  <c r="DN29" i="1" s="1"/>
  <c r="DO29" i="1" s="1"/>
  <c r="DP29" i="1" s="1"/>
  <c r="DQ29" i="1" s="1"/>
  <c r="DR29" i="1" s="1"/>
  <c r="DS29" i="1" s="1"/>
  <c r="DT29" i="1" s="1"/>
  <c r="DU29" i="1" s="1"/>
  <c r="DV29" i="1" s="1"/>
  <c r="DW29" i="1" s="1"/>
  <c r="DX29" i="1" s="1"/>
  <c r="DY29" i="1" s="1"/>
  <c r="DZ29" i="1" s="1"/>
  <c r="EA29" i="1" s="1"/>
  <c r="EB29" i="1" s="1"/>
  <c r="EC29" i="1" s="1"/>
  <c r="ED29" i="1" s="1"/>
  <c r="EE29" i="1" s="1"/>
  <c r="EF29" i="1" s="1"/>
  <c r="EG29" i="1" s="1"/>
  <c r="EH29" i="1" s="1"/>
  <c r="EI29" i="1" s="1"/>
  <c r="EJ29" i="1" s="1"/>
  <c r="EK29" i="1" s="1"/>
  <c r="EL29" i="1" s="1"/>
  <c r="EM29" i="1" s="1"/>
  <c r="EN29" i="1" s="1"/>
  <c r="EO29" i="1" s="1"/>
  <c r="EP29" i="1" s="1"/>
  <c r="EQ29" i="1" s="1"/>
  <c r="ER29" i="1" s="1"/>
  <c r="ES29" i="1" s="1"/>
  <c r="ET29" i="1" s="1"/>
  <c r="EU29" i="1" s="1"/>
  <c r="EV29" i="1" s="1"/>
  <c r="EW29" i="1" s="1"/>
  <c r="EX29" i="1" s="1"/>
  <c r="EY29" i="1" s="1"/>
  <c r="EZ29" i="1" s="1"/>
  <c r="FA29" i="1" s="1"/>
  <c r="FB29" i="1" s="1"/>
  <c r="FC29" i="1" s="1"/>
  <c r="AI26" i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AI25" i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CF25" i="1" s="1"/>
  <c r="CG25" i="1" s="1"/>
  <c r="CH25" i="1" s="1"/>
  <c r="CI25" i="1" s="1"/>
  <c r="CJ25" i="1" s="1"/>
  <c r="CK25" i="1" s="1"/>
  <c r="CL25" i="1" s="1"/>
  <c r="CM25" i="1" s="1"/>
  <c r="CN25" i="1" s="1"/>
  <c r="CO25" i="1" s="1"/>
  <c r="CP25" i="1" s="1"/>
  <c r="CQ25" i="1" s="1"/>
  <c r="CR25" i="1" s="1"/>
  <c r="CS25" i="1" s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AI24" i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AI23" i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AI22" i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AI21" i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CF21" i="1" s="1"/>
  <c r="CG21" i="1" s="1"/>
  <c r="CH21" i="1" s="1"/>
  <c r="CI21" i="1" s="1"/>
  <c r="CJ21" i="1" s="1"/>
  <c r="CK21" i="1" s="1"/>
  <c r="CL21" i="1" s="1"/>
  <c r="CM21" i="1" s="1"/>
  <c r="CN21" i="1" s="1"/>
  <c r="CO21" i="1" s="1"/>
  <c r="CP21" i="1" s="1"/>
  <c r="CQ21" i="1" s="1"/>
  <c r="CR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AI20" i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CF20" i="1" s="1"/>
  <c r="CG20" i="1" s="1"/>
  <c r="CH20" i="1" s="1"/>
  <c r="CI20" i="1" s="1"/>
  <c r="CJ20" i="1" s="1"/>
  <c r="CK20" i="1" s="1"/>
  <c r="CL20" i="1" s="1"/>
  <c r="CM20" i="1" s="1"/>
  <c r="CN20" i="1" s="1"/>
  <c r="CO20" i="1" s="1"/>
  <c r="CP20" i="1" s="1"/>
  <c r="CQ20" i="1" s="1"/>
  <c r="CR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AI19" i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AI18" i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AI17" i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AI16" i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AI15" i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AI14" i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AI13" i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AI12" i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AI11" i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AI10" i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AI9" i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AI8" i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CF8" i="1" s="1"/>
  <c r="CG8" i="1" s="1"/>
  <c r="CH8" i="1" s="1"/>
  <c r="CI8" i="1" s="1"/>
  <c r="CJ8" i="1" s="1"/>
  <c r="CK8" i="1" s="1"/>
  <c r="CL8" i="1" s="1"/>
  <c r="CM8" i="1" s="1"/>
  <c r="CN8" i="1" s="1"/>
  <c r="CO8" i="1" s="1"/>
  <c r="CP8" i="1" s="1"/>
  <c r="CQ8" i="1" s="1"/>
  <c r="CR8" i="1" s="1"/>
  <c r="CS8" i="1" s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AI7" i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CN7" i="1" s="1"/>
  <c r="CO7" i="1" s="1"/>
  <c r="CP7" i="1" s="1"/>
  <c r="CQ7" i="1" s="1"/>
  <c r="CR7" i="1" s="1"/>
  <c r="CS7" i="1" s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AI6" i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CF6" i="1" s="1"/>
  <c r="CG6" i="1" s="1"/>
  <c r="CH6" i="1" s="1"/>
  <c r="CI6" i="1" s="1"/>
  <c r="CJ6" i="1" s="1"/>
  <c r="CK6" i="1" s="1"/>
  <c r="CL6" i="1" s="1"/>
  <c r="CM6" i="1" s="1"/>
  <c r="CN6" i="1" s="1"/>
  <c r="CO6" i="1" s="1"/>
  <c r="CP6" i="1" s="1"/>
  <c r="CQ6" i="1" s="1"/>
  <c r="CR6" i="1" s="1"/>
  <c r="CS6" i="1" s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AI5" i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AI4" i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CF4" i="1" s="1"/>
  <c r="CG4" i="1" s="1"/>
  <c r="CH4" i="1" s="1"/>
  <c r="CI4" i="1" s="1"/>
  <c r="CJ4" i="1" s="1"/>
  <c r="CK4" i="1" s="1"/>
  <c r="CL4" i="1" s="1"/>
  <c r="CM4" i="1" s="1"/>
  <c r="CN4" i="1" s="1"/>
  <c r="CO4" i="1" s="1"/>
  <c r="CP4" i="1" s="1"/>
  <c r="CQ4" i="1" s="1"/>
  <c r="CR4" i="1" s="1"/>
  <c r="CS4" i="1" s="1"/>
  <c r="CT4" i="1" s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K327" i="2" l="1"/>
  <c r="K349" i="2"/>
  <c r="K364" i="2"/>
  <c r="K403" i="2"/>
  <c r="K435" i="2"/>
  <c r="K443" i="2"/>
  <c r="K446" i="2"/>
  <c r="K457" i="2"/>
  <c r="K86" i="2"/>
  <c r="K92" i="2"/>
  <c r="K94" i="2"/>
  <c r="K95" i="2"/>
  <c r="K102" i="2"/>
  <c r="K103" i="2"/>
  <c r="K112" i="2"/>
  <c r="K116" i="2"/>
  <c r="K119" i="2"/>
  <c r="K120" i="2"/>
  <c r="K129" i="2"/>
  <c r="K155" i="2"/>
  <c r="K162" i="2"/>
  <c r="K163" i="2"/>
  <c r="K192" i="2"/>
  <c r="K197" i="2"/>
  <c r="K210" i="2"/>
  <c r="K216" i="2"/>
  <c r="K221" i="2"/>
  <c r="K225" i="2"/>
  <c r="K227" i="2"/>
  <c r="K230" i="2"/>
  <c r="K236" i="2"/>
  <c r="K238" i="2"/>
  <c r="K244" i="2"/>
  <c r="K245" i="2"/>
  <c r="K246" i="2"/>
  <c r="K257" i="2"/>
  <c r="K258" i="2"/>
  <c r="K259" i="2"/>
  <c r="K260" i="2"/>
  <c r="K266" i="2"/>
  <c r="K269" i="2"/>
  <c r="K276" i="2"/>
  <c r="K277" i="2"/>
  <c r="K281" i="2"/>
  <c r="K283" i="2"/>
  <c r="K285" i="2"/>
  <c r="K292" i="2"/>
  <c r="K293" i="2"/>
  <c r="K296" i="2"/>
  <c r="K300" i="2"/>
  <c r="K318" i="2"/>
  <c r="K329" i="2"/>
  <c r="K330" i="2"/>
  <c r="K333" i="2"/>
  <c r="K339" i="2"/>
  <c r="K341" i="2"/>
  <c r="K352" i="2"/>
  <c r="K354" i="2"/>
  <c r="K356" i="2"/>
  <c r="K361" i="2"/>
  <c r="K370" i="2"/>
  <c r="K378" i="2"/>
  <c r="K385" i="2"/>
  <c r="K389" i="2"/>
  <c r="K393" i="2"/>
  <c r="K396" i="2"/>
  <c r="K399" i="2"/>
  <c r="K402" i="2"/>
  <c r="K410" i="2"/>
  <c r="K411" i="2"/>
  <c r="K412" i="2"/>
  <c r="K415" i="2"/>
  <c r="K423" i="2"/>
  <c r="K426" i="2"/>
  <c r="K429" i="2"/>
  <c r="K430" i="2"/>
  <c r="K454" i="2"/>
  <c r="K456" i="2"/>
  <c r="K467" i="2"/>
  <c r="K482" i="2"/>
  <c r="K483" i="2"/>
  <c r="K487" i="2"/>
  <c r="K490" i="2"/>
  <c r="K492" i="2"/>
  <c r="K500" i="2"/>
  <c r="K80" i="2"/>
  <c r="K108" i="2"/>
  <c r="K114" i="2"/>
  <c r="K172" i="2"/>
  <c r="K173" i="2"/>
  <c r="K215" i="2"/>
  <c r="K233" i="2"/>
  <c r="K265" i="2"/>
  <c r="K376" i="2"/>
  <c r="K397" i="2"/>
  <c r="K473" i="2"/>
  <c r="K484" i="2"/>
  <c r="K485" i="2"/>
  <c r="K121" i="2"/>
  <c r="K219" i="2"/>
  <c r="K223" i="2"/>
  <c r="K226" i="2"/>
  <c r="K240" i="2"/>
  <c r="K302" i="2"/>
  <c r="K306" i="2"/>
  <c r="K308" i="2"/>
  <c r="K315" i="2"/>
  <c r="K331" i="2"/>
  <c r="K342" i="2"/>
  <c r="K416" i="2"/>
  <c r="K472" i="2"/>
  <c r="K494" i="2"/>
  <c r="K78" i="2"/>
  <c r="K82" i="2"/>
  <c r="K106" i="2"/>
  <c r="K117" i="2"/>
  <c r="K122" i="2"/>
  <c r="K123" i="2"/>
  <c r="K127" i="2"/>
  <c r="K132" i="2"/>
  <c r="K140" i="2"/>
  <c r="K142" i="2"/>
  <c r="K143" i="2"/>
  <c r="K157" i="2"/>
  <c r="K159" i="2"/>
  <c r="K174" i="2"/>
  <c r="K184" i="2"/>
  <c r="K188" i="2"/>
  <c r="K201" i="2"/>
  <c r="K204" i="2"/>
  <c r="K231" i="2"/>
  <c r="K241" i="2"/>
  <c r="K254" i="2"/>
  <c r="K357" i="2"/>
  <c r="K358" i="2"/>
  <c r="K359" i="2"/>
  <c r="K406" i="2"/>
  <c r="K434" i="2"/>
  <c r="K444" i="2"/>
  <c r="K458" i="2"/>
  <c r="K471" i="2"/>
  <c r="K477" i="2"/>
  <c r="K480" i="2"/>
  <c r="K488" i="2"/>
  <c r="K489" i="2"/>
  <c r="K88" i="2"/>
  <c r="K4" i="6"/>
  <c r="K7" i="6"/>
  <c r="K16" i="6"/>
  <c r="K5" i="6"/>
  <c r="K6" i="6"/>
  <c r="K8" i="6"/>
  <c r="K9" i="6"/>
  <c r="K10" i="6"/>
  <c r="K11" i="6"/>
  <c r="K12" i="6"/>
  <c r="K14" i="6"/>
  <c r="K15" i="6"/>
  <c r="K17" i="6"/>
  <c r="K13" i="6"/>
  <c r="C3" i="4"/>
  <c r="C4" i="4"/>
  <c r="C5" i="4"/>
  <c r="C6" i="4"/>
  <c r="C7" i="4"/>
  <c r="C8" i="4"/>
  <c r="C3" i="3"/>
  <c r="C4" i="3"/>
  <c r="C5" i="3"/>
  <c r="C6" i="3"/>
  <c r="C7" i="3"/>
  <c r="C8" i="3"/>
  <c r="C46" i="3"/>
  <c r="C47" i="3"/>
  <c r="C48" i="3"/>
  <c r="C53" i="3"/>
  <c r="C61" i="3"/>
  <c r="C66" i="3"/>
  <c r="C68" i="3"/>
  <c r="C70" i="3"/>
  <c r="C75" i="3"/>
  <c r="C78" i="3"/>
  <c r="C84" i="3"/>
  <c r="C89" i="3"/>
  <c r="C93" i="3"/>
  <c r="C101" i="3"/>
  <c r="C109" i="3"/>
  <c r="C110" i="3"/>
  <c r="C133" i="3"/>
  <c r="C134" i="3"/>
  <c r="C140" i="3"/>
  <c r="C146" i="3"/>
  <c r="C152" i="3"/>
  <c r="C165" i="3"/>
  <c r="C166" i="3"/>
  <c r="C171" i="3"/>
  <c r="C172" i="3"/>
  <c r="C175" i="3"/>
  <c r="C190" i="3"/>
  <c r="C212" i="3"/>
  <c r="C219" i="3"/>
  <c r="C224" i="3"/>
  <c r="C235" i="3"/>
  <c r="C238" i="3"/>
  <c r="C244" i="3"/>
  <c r="C247" i="3"/>
  <c r="C248" i="3"/>
  <c r="C252" i="3"/>
  <c r="C253" i="3"/>
  <c r="C257" i="3"/>
  <c r="C259" i="3"/>
  <c r="C261" i="3"/>
  <c r="C262" i="3"/>
  <c r="C266" i="3"/>
  <c r="C270" i="3"/>
  <c r="C273" i="3"/>
  <c r="C281" i="3"/>
  <c r="C285" i="3"/>
  <c r="C286" i="3"/>
  <c r="C291" i="3"/>
  <c r="C295" i="3"/>
  <c r="C304" i="3"/>
  <c r="C305" i="3"/>
  <c r="C309" i="3"/>
  <c r="C310" i="3"/>
  <c r="C314" i="3"/>
  <c r="C315" i="3"/>
  <c r="C320" i="3"/>
  <c r="C322" i="3"/>
  <c r="C323" i="3"/>
  <c r="C328" i="3"/>
  <c r="C335" i="3"/>
  <c r="C338" i="3"/>
  <c r="C30" i="3"/>
  <c r="C491" i="3"/>
  <c r="C34" i="3"/>
  <c r="C490" i="3"/>
  <c r="C42" i="3"/>
  <c r="C489" i="3"/>
  <c r="C43" i="3"/>
  <c r="C488" i="3"/>
  <c r="C44" i="3"/>
  <c r="C487" i="3"/>
  <c r="C49" i="3"/>
  <c r="C486" i="3"/>
  <c r="C51" i="3"/>
  <c r="C485" i="3"/>
  <c r="C55" i="3"/>
  <c r="C484" i="3"/>
  <c r="C56" i="3"/>
  <c r="C483" i="3"/>
  <c r="C57" i="3"/>
  <c r="C482" i="3"/>
  <c r="C58" i="3"/>
  <c r="C481" i="3"/>
  <c r="C59" i="3"/>
  <c r="C480" i="3"/>
  <c r="C62" i="3"/>
  <c r="C479" i="3"/>
  <c r="C63" i="3"/>
  <c r="C478" i="3"/>
  <c r="C65" i="3"/>
  <c r="C477" i="3"/>
  <c r="C69" i="3"/>
  <c r="C476" i="3"/>
  <c r="C73" i="3"/>
  <c r="C475" i="3"/>
  <c r="C74" i="3"/>
  <c r="C474" i="3"/>
  <c r="C76" i="3"/>
  <c r="C473" i="3"/>
  <c r="C77" i="3"/>
  <c r="C472" i="3"/>
  <c r="C79" i="3"/>
  <c r="C471" i="3"/>
  <c r="C86" i="3"/>
  <c r="C470" i="3"/>
  <c r="C98" i="3"/>
  <c r="C469" i="3"/>
  <c r="C100" i="3"/>
  <c r="C468" i="3"/>
  <c r="C102" i="3"/>
  <c r="C467" i="3"/>
  <c r="C103" i="3"/>
  <c r="C466" i="3"/>
  <c r="C106" i="3"/>
  <c r="C465" i="3"/>
  <c r="C113" i="3"/>
  <c r="C464" i="3"/>
  <c r="C118" i="3"/>
  <c r="C463" i="3"/>
  <c r="C120" i="3"/>
  <c r="C462" i="3"/>
  <c r="C121" i="3"/>
  <c r="C461" i="3"/>
  <c r="C124" i="3"/>
  <c r="C460" i="3"/>
  <c r="C127" i="3"/>
  <c r="C459" i="3"/>
  <c r="C128" i="3"/>
  <c r="C458" i="3"/>
  <c r="C129" i="3"/>
  <c r="C457" i="3"/>
  <c r="C136" i="3"/>
  <c r="C456" i="3"/>
  <c r="C143" i="3"/>
  <c r="C455" i="3"/>
  <c r="C144" i="3"/>
  <c r="C454" i="3"/>
  <c r="C149" i="3"/>
  <c r="C453" i="3"/>
  <c r="C153" i="3"/>
  <c r="C452" i="3"/>
  <c r="C155" i="3"/>
  <c r="C451" i="3"/>
  <c r="C158" i="3"/>
  <c r="C450" i="3"/>
  <c r="C159" i="3"/>
  <c r="C449" i="3"/>
  <c r="C161" i="3"/>
  <c r="C448" i="3"/>
  <c r="C170" i="3"/>
  <c r="C447" i="3"/>
  <c r="C176" i="3"/>
  <c r="C446" i="3"/>
  <c r="C178" i="3"/>
  <c r="C445" i="3"/>
  <c r="C179" i="3"/>
  <c r="C444" i="3"/>
  <c r="C180" i="3"/>
  <c r="C443" i="3"/>
  <c r="C182" i="3"/>
  <c r="C442" i="3"/>
  <c r="C183" i="3"/>
  <c r="C441" i="3"/>
  <c r="C184" i="3"/>
  <c r="C440" i="3"/>
  <c r="C191" i="3"/>
  <c r="C439" i="3"/>
  <c r="C192" i="3"/>
  <c r="C438" i="3"/>
  <c r="C193" i="3"/>
  <c r="C437" i="3"/>
  <c r="C196" i="3"/>
  <c r="C436" i="3"/>
  <c r="C201" i="3"/>
  <c r="C435" i="3"/>
  <c r="C210" i="3"/>
  <c r="C434" i="3"/>
  <c r="C214" i="3"/>
  <c r="C433" i="3"/>
  <c r="C217" i="3"/>
  <c r="C432" i="3"/>
  <c r="C218" i="3"/>
  <c r="C431" i="3"/>
  <c r="C223" i="3"/>
  <c r="C430" i="3"/>
  <c r="C229" i="3"/>
  <c r="C429" i="3"/>
  <c r="C231" i="3"/>
  <c r="C428" i="3"/>
  <c r="C232" i="3"/>
  <c r="C427" i="3"/>
  <c r="C236" i="3"/>
  <c r="C426" i="3"/>
  <c r="C237" i="3"/>
  <c r="C425" i="3"/>
  <c r="C241" i="3"/>
  <c r="C424" i="3"/>
  <c r="C242" i="3"/>
  <c r="C423" i="3"/>
  <c r="C249" i="3"/>
  <c r="C422" i="3"/>
  <c r="C256" i="3"/>
  <c r="C421" i="3"/>
  <c r="C268" i="3"/>
  <c r="C420" i="3"/>
  <c r="C269" i="3"/>
  <c r="C419" i="3"/>
  <c r="C277" i="3"/>
  <c r="C418" i="3"/>
  <c r="C289" i="3"/>
  <c r="C417" i="3"/>
  <c r="C290" i="3"/>
  <c r="C416" i="3"/>
  <c r="C292" i="3"/>
  <c r="C415" i="3"/>
  <c r="C296" i="3"/>
  <c r="C414" i="3"/>
  <c r="C301" i="3"/>
  <c r="C413" i="3"/>
  <c r="C306" i="3"/>
  <c r="C412" i="3"/>
  <c r="C316" i="3"/>
  <c r="C411" i="3"/>
  <c r="C319" i="3"/>
  <c r="C410" i="3"/>
  <c r="C324" i="3"/>
  <c r="C409" i="3"/>
  <c r="C325" i="3"/>
  <c r="C408" i="3"/>
  <c r="C330" i="3"/>
  <c r="C407" i="3"/>
  <c r="C331" i="3"/>
  <c r="C406" i="3"/>
  <c r="C333" i="3"/>
  <c r="C405" i="3"/>
  <c r="C337" i="3"/>
  <c r="C404" i="3"/>
  <c r="C339" i="3"/>
  <c r="C403" i="3"/>
  <c r="C341" i="3"/>
  <c r="C402" i="3"/>
  <c r="C28" i="3"/>
  <c r="C401" i="3"/>
  <c r="C64" i="3"/>
  <c r="C400" i="3"/>
  <c r="C105" i="3"/>
  <c r="C399" i="3"/>
  <c r="C108" i="3"/>
  <c r="C398" i="3"/>
  <c r="C117" i="3"/>
  <c r="C397" i="3"/>
  <c r="C131" i="3"/>
  <c r="C396" i="3"/>
  <c r="C137" i="3"/>
  <c r="C395" i="3"/>
  <c r="C156" i="3"/>
  <c r="C394" i="3"/>
  <c r="C167" i="3"/>
  <c r="C393" i="3"/>
  <c r="C169" i="3"/>
  <c r="C392" i="3"/>
  <c r="C177" i="3"/>
  <c r="C391" i="3"/>
  <c r="C181" i="3"/>
  <c r="C390" i="3"/>
  <c r="C199" i="3"/>
  <c r="C389" i="3"/>
  <c r="C207" i="3"/>
  <c r="C388" i="3"/>
  <c r="C222" i="3"/>
  <c r="C387" i="3"/>
  <c r="C225" i="3"/>
  <c r="C386" i="3"/>
  <c r="C267" i="3"/>
  <c r="C385" i="3"/>
  <c r="C271" i="3"/>
  <c r="C384" i="3"/>
  <c r="C283" i="3"/>
  <c r="C383" i="3"/>
  <c r="C294" i="3"/>
  <c r="C382" i="3"/>
  <c r="C297" i="3"/>
  <c r="C381" i="3"/>
  <c r="C303" i="3"/>
  <c r="C380" i="3"/>
  <c r="C336" i="3"/>
  <c r="C379" i="3"/>
  <c r="C342" i="3"/>
  <c r="C378" i="3"/>
  <c r="C326" i="3"/>
  <c r="C377" i="3"/>
  <c r="C300" i="3"/>
  <c r="C376" i="3"/>
  <c r="C263" i="3"/>
  <c r="C375" i="3"/>
  <c r="C122" i="3"/>
  <c r="C374" i="3"/>
  <c r="C220" i="3"/>
  <c r="C373" i="3"/>
  <c r="C116" i="3"/>
  <c r="C372" i="3"/>
  <c r="C115" i="3"/>
  <c r="C371" i="3"/>
  <c r="C14" i="3"/>
  <c r="C370" i="3"/>
  <c r="C24" i="3"/>
  <c r="C369" i="3"/>
  <c r="C85" i="3"/>
  <c r="C368" i="3"/>
  <c r="C151" i="3"/>
  <c r="C367" i="3"/>
  <c r="C185" i="3"/>
  <c r="C366" i="3"/>
  <c r="C298" i="3"/>
  <c r="C365" i="3"/>
  <c r="C317" i="3"/>
  <c r="C364" i="3"/>
  <c r="C318" i="3"/>
  <c r="C363" i="3"/>
  <c r="C114" i="3"/>
  <c r="C362" i="3"/>
  <c r="C174" i="3"/>
  <c r="C361" i="3"/>
  <c r="C112" i="3"/>
  <c r="C360" i="3"/>
  <c r="C168" i="3"/>
  <c r="C359" i="3"/>
  <c r="C123" i="3"/>
  <c r="C358" i="3"/>
  <c r="C111" i="3"/>
  <c r="C357" i="3"/>
  <c r="C96" i="3"/>
  <c r="C356" i="3"/>
  <c r="C107" i="3"/>
  <c r="C355" i="3"/>
  <c r="C72" i="3"/>
  <c r="C354" i="3"/>
  <c r="C40" i="3"/>
  <c r="C353" i="3"/>
  <c r="C11" i="3"/>
  <c r="C352" i="3"/>
  <c r="C104" i="3"/>
  <c r="C351" i="3"/>
  <c r="C334" i="3"/>
  <c r="C350" i="3"/>
  <c r="C329" i="3"/>
  <c r="C349" i="3"/>
  <c r="C327" i="3"/>
  <c r="C348" i="3"/>
  <c r="C99" i="3"/>
  <c r="C347" i="3"/>
  <c r="C312" i="3"/>
  <c r="C346" i="3"/>
  <c r="C311" i="3"/>
  <c r="C345" i="3"/>
  <c r="C299" i="3"/>
  <c r="C344" i="3"/>
  <c r="C22" i="3"/>
  <c r="C343" i="3"/>
  <c r="C288" i="3"/>
  <c r="C302" i="3"/>
  <c r="C278" i="3"/>
  <c r="C45" i="3"/>
  <c r="C221" i="3"/>
  <c r="C187" i="3"/>
  <c r="C287" i="3"/>
  <c r="C282" i="3"/>
  <c r="C280" i="3"/>
  <c r="C163" i="3"/>
  <c r="C154" i="3"/>
  <c r="C148" i="3"/>
  <c r="C94" i="3"/>
  <c r="C272" i="3"/>
  <c r="C82" i="3"/>
  <c r="C265" i="3"/>
  <c r="C255" i="3"/>
  <c r="C90" i="3"/>
  <c r="C16" i="3"/>
  <c r="C254" i="3"/>
  <c r="C332" i="3"/>
  <c r="C81" i="3"/>
  <c r="C245" i="3"/>
  <c r="C25" i="3"/>
  <c r="C35" i="3"/>
  <c r="C88" i="3"/>
  <c r="C234" i="3"/>
  <c r="C71" i="3"/>
  <c r="C233" i="3"/>
  <c r="C10" i="3"/>
  <c r="C125" i="3"/>
  <c r="C60" i="3"/>
  <c r="C216" i="3"/>
  <c r="C139" i="3"/>
  <c r="C211" i="3"/>
  <c r="C209" i="3"/>
  <c r="C54" i="3"/>
  <c r="C208" i="3"/>
  <c r="C202" i="3"/>
  <c r="C126" i="3"/>
  <c r="C17" i="3"/>
  <c r="C195" i="3"/>
  <c r="C189" i="3"/>
  <c r="C186" i="3"/>
  <c r="C132" i="3"/>
  <c r="C50" i="3"/>
  <c r="C173" i="3"/>
  <c r="C92" i="3"/>
  <c r="C230" i="3"/>
  <c r="C97" i="3"/>
  <c r="C119" i="3"/>
  <c r="C135" i="3"/>
  <c r="C145" i="3"/>
  <c r="C260" i="3"/>
  <c r="C147" i="3"/>
  <c r="C204" i="3"/>
  <c r="C203" i="3"/>
  <c r="C188" i="3"/>
  <c r="C150" i="3"/>
  <c r="C197" i="3"/>
  <c r="C200" i="3"/>
  <c r="C130" i="3"/>
  <c r="C206" i="3"/>
  <c r="C275" i="3"/>
  <c r="C227" i="3"/>
  <c r="C240" i="3"/>
  <c r="C243" i="3"/>
  <c r="C27" i="3"/>
  <c r="C15" i="3"/>
  <c r="C138" i="3"/>
  <c r="C308" i="3"/>
  <c r="C258" i="3"/>
  <c r="C264" i="3"/>
  <c r="C276" i="3"/>
  <c r="C141" i="3"/>
  <c r="C284" i="3"/>
  <c r="C33" i="3"/>
  <c r="C293" i="3"/>
  <c r="C307" i="3"/>
  <c r="C313" i="3"/>
  <c r="C29" i="3"/>
  <c r="C12" i="3"/>
  <c r="C36" i="3"/>
  <c r="C20" i="3"/>
  <c r="C67" i="3"/>
  <c r="C80" i="3"/>
  <c r="C83" i="3"/>
  <c r="C31" i="3"/>
  <c r="C157" i="3"/>
  <c r="C37" i="3"/>
  <c r="C38" i="3"/>
  <c r="C160" i="3"/>
  <c r="C162" i="3"/>
  <c r="C164" i="3"/>
  <c r="C52" i="3"/>
  <c r="C205" i="3"/>
  <c r="C340" i="3"/>
  <c r="C91" i="3"/>
  <c r="C95" i="3"/>
  <c r="C142" i="3"/>
  <c r="C226" i="3"/>
  <c r="C228" i="3"/>
  <c r="C274" i="3"/>
  <c r="C321" i="3"/>
  <c r="C9" i="3"/>
  <c r="C279" i="3"/>
  <c r="C13" i="3"/>
  <c r="C251" i="3"/>
  <c r="C250" i="3"/>
  <c r="C246" i="3"/>
  <c r="C239" i="3"/>
  <c r="C215" i="3"/>
  <c r="C18" i="3"/>
  <c r="C198" i="3"/>
  <c r="C194" i="3"/>
  <c r="C19" i="3"/>
  <c r="C21" i="3"/>
  <c r="C23" i="3"/>
  <c r="C32" i="3"/>
  <c r="C39" i="3"/>
  <c r="C87" i="3"/>
  <c r="C41" i="3"/>
  <c r="C26" i="3"/>
  <c r="C213" i="3"/>
  <c r="J5" i="5"/>
  <c r="T3" i="5"/>
  <c r="J5" i="4"/>
  <c r="T3" i="4"/>
  <c r="J5" i="3"/>
  <c r="P4" i="2"/>
  <c r="S4" i="2"/>
  <c r="J5" i="2"/>
  <c r="T3" i="2"/>
  <c r="O502" i="2"/>
  <c r="O502" i="6"/>
  <c r="O501" i="6"/>
  <c r="O501" i="2"/>
  <c r="O500" i="2"/>
  <c r="O500" i="6"/>
  <c r="O499" i="2"/>
  <c r="O499" i="6"/>
  <c r="O498" i="2"/>
  <c r="O498" i="6"/>
  <c r="O497" i="6"/>
  <c r="O497" i="2"/>
  <c r="O496" i="6"/>
  <c r="O496" i="2"/>
  <c r="O495" i="6"/>
  <c r="O495" i="2"/>
  <c r="O494" i="6"/>
  <c r="O494" i="2"/>
  <c r="O493" i="6"/>
  <c r="O493" i="2"/>
  <c r="N491" i="5"/>
  <c r="N491" i="9"/>
  <c r="N491" i="6"/>
  <c r="O492" i="6" s="1"/>
  <c r="N491" i="2"/>
  <c r="O492" i="2" s="1"/>
  <c r="N490" i="9"/>
  <c r="N490" i="5"/>
  <c r="N490" i="6"/>
  <c r="N490" i="2"/>
  <c r="N489" i="9"/>
  <c r="N489" i="5"/>
  <c r="N489" i="6"/>
  <c r="N489" i="2"/>
  <c r="N488" i="5"/>
  <c r="N488" i="9"/>
  <c r="N488" i="6"/>
  <c r="N488" i="2"/>
  <c r="N487" i="9"/>
  <c r="N487" i="5"/>
  <c r="N487" i="6"/>
  <c r="N487" i="2"/>
  <c r="N486" i="5"/>
  <c r="N486" i="9"/>
  <c r="N486" i="6"/>
  <c r="N486" i="2"/>
  <c r="N485" i="6"/>
  <c r="N485" i="2"/>
  <c r="N485" i="5"/>
  <c r="N485" i="9"/>
  <c r="N484" i="5"/>
  <c r="N484" i="9"/>
  <c r="N484" i="6"/>
  <c r="N484" i="2"/>
  <c r="N483" i="9"/>
  <c r="N483" i="5"/>
  <c r="N483" i="6"/>
  <c r="N483" i="2"/>
  <c r="N482" i="6"/>
  <c r="N482" i="2"/>
  <c r="N482" i="5"/>
  <c r="N482" i="9"/>
  <c r="N481" i="6"/>
  <c r="N481" i="2"/>
  <c r="N481" i="5"/>
  <c r="N481" i="9"/>
  <c r="N480" i="6"/>
  <c r="N480" i="2"/>
  <c r="N480" i="5"/>
  <c r="N480" i="9"/>
  <c r="N479" i="6"/>
  <c r="N479" i="2"/>
  <c r="N479" i="9"/>
  <c r="N479" i="5"/>
  <c r="N478" i="6"/>
  <c r="N478" i="2"/>
  <c r="N478" i="5"/>
  <c r="N478" i="9"/>
  <c r="N477" i="5"/>
  <c r="N477" i="9"/>
  <c r="N477" i="6"/>
  <c r="N477" i="2"/>
  <c r="N476" i="2"/>
  <c r="N476" i="6"/>
  <c r="N476" i="5"/>
  <c r="N476" i="9"/>
  <c r="N475" i="6"/>
  <c r="N475" i="2"/>
  <c r="N475" i="5"/>
  <c r="N475" i="9"/>
  <c r="N474" i="5"/>
  <c r="N474" i="9"/>
  <c r="N474" i="2"/>
  <c r="N474" i="6"/>
  <c r="N473" i="9"/>
  <c r="N473" i="5"/>
  <c r="N473" i="6"/>
  <c r="N473" i="2"/>
  <c r="N472" i="5"/>
  <c r="N472" i="9"/>
  <c r="N472" i="2"/>
  <c r="N472" i="6"/>
  <c r="N471" i="6"/>
  <c r="N471" i="2"/>
  <c r="N471" i="9"/>
  <c r="N471" i="5"/>
  <c r="N470" i="6"/>
  <c r="N470" i="2"/>
  <c r="N470" i="5"/>
  <c r="N470" i="9"/>
  <c r="N469" i="5"/>
  <c r="N469" i="9"/>
  <c r="N469" i="2"/>
  <c r="N469" i="6"/>
  <c r="N468" i="6"/>
  <c r="N468" i="2"/>
  <c r="N468" i="5"/>
  <c r="N468" i="9"/>
  <c r="N467" i="5"/>
  <c r="N467" i="9"/>
  <c r="N467" i="2"/>
  <c r="N467" i="6"/>
  <c r="N466" i="2"/>
  <c r="N466" i="6"/>
  <c r="N466" i="5"/>
  <c r="N466" i="9"/>
  <c r="N465" i="5"/>
  <c r="N465" i="9"/>
  <c r="N465" i="6"/>
  <c r="N465" i="2"/>
  <c r="N464" i="5"/>
  <c r="N464" i="9"/>
  <c r="N464" i="6"/>
  <c r="N464" i="2"/>
  <c r="N463" i="9"/>
  <c r="N463" i="5"/>
  <c r="N463" i="6"/>
  <c r="N463" i="2"/>
  <c r="N462" i="5"/>
  <c r="N462" i="9"/>
  <c r="N462" i="6"/>
  <c r="N462" i="2"/>
  <c r="N461" i="5"/>
  <c r="N461" i="9"/>
  <c r="N461" i="2"/>
  <c r="N461" i="6"/>
  <c r="N460" i="5"/>
  <c r="N460" i="9"/>
  <c r="N460" i="2"/>
  <c r="N460" i="6"/>
  <c r="N459" i="9"/>
  <c r="N459" i="5"/>
  <c r="N459" i="2"/>
  <c r="N459" i="6"/>
  <c r="N458" i="9"/>
  <c r="N458" i="5"/>
  <c r="N458" i="6"/>
  <c r="N458" i="2"/>
  <c r="N457" i="6"/>
  <c r="N457" i="2"/>
  <c r="N457" i="9"/>
  <c r="N457" i="5"/>
  <c r="N456" i="5"/>
  <c r="N456" i="9"/>
  <c r="N456" i="6"/>
  <c r="N456" i="2"/>
  <c r="N455" i="9"/>
  <c r="N455" i="5"/>
  <c r="N455" i="6"/>
  <c r="N455" i="2"/>
  <c r="N454" i="6"/>
  <c r="N454" i="2"/>
  <c r="N454" i="9"/>
  <c r="N454" i="5"/>
  <c r="N453" i="9"/>
  <c r="N453" i="5"/>
  <c r="N453" i="2"/>
  <c r="N453" i="6"/>
  <c r="N452" i="5"/>
  <c r="N452" i="9"/>
  <c r="N452" i="6"/>
  <c r="N452" i="2"/>
  <c r="N451" i="5"/>
  <c r="N451" i="9"/>
  <c r="N451" i="6"/>
  <c r="N451" i="2"/>
  <c r="N450" i="9"/>
  <c r="N450" i="5"/>
  <c r="N450" i="2"/>
  <c r="N450" i="6"/>
  <c r="N449" i="6"/>
  <c r="N449" i="2"/>
  <c r="N449" i="5"/>
  <c r="N449" i="9"/>
  <c r="N448" i="9"/>
  <c r="N448" i="5"/>
  <c r="N448" i="6"/>
  <c r="N448" i="2"/>
  <c r="N447" i="5"/>
  <c r="N447" i="9"/>
  <c r="N447" i="6"/>
  <c r="N447" i="2"/>
  <c r="N446" i="6"/>
  <c r="N446" i="2"/>
  <c r="N446" i="5"/>
  <c r="N446" i="9"/>
  <c r="N445" i="5"/>
  <c r="N445" i="9"/>
  <c r="N445" i="6"/>
  <c r="N445" i="2"/>
  <c r="N444" i="6"/>
  <c r="N444" i="2"/>
  <c r="N444" i="5"/>
  <c r="N444" i="9"/>
  <c r="N443" i="9"/>
  <c r="N443" i="5"/>
  <c r="N443" i="6"/>
  <c r="N443" i="2"/>
  <c r="N442" i="6"/>
  <c r="N442" i="2"/>
  <c r="N442" i="9"/>
  <c r="N442" i="5"/>
  <c r="N441" i="2"/>
  <c r="N441" i="6"/>
  <c r="N441" i="9"/>
  <c r="N441" i="5"/>
  <c r="N440" i="2"/>
  <c r="N440" i="6"/>
  <c r="N440" i="9"/>
  <c r="N440" i="5"/>
  <c r="N439" i="6"/>
  <c r="N439" i="2"/>
  <c r="N439" i="9"/>
  <c r="N439" i="5"/>
  <c r="N438" i="2"/>
  <c r="N438" i="6"/>
  <c r="N438" i="5"/>
  <c r="N438" i="9"/>
  <c r="N437" i="5"/>
  <c r="N437" i="9"/>
  <c r="N437" i="6"/>
  <c r="N437" i="2"/>
  <c r="N436" i="5"/>
  <c r="N436" i="9"/>
  <c r="N436" i="6"/>
  <c r="N436" i="2"/>
  <c r="N435" i="6"/>
  <c r="N435" i="2"/>
  <c r="N435" i="9"/>
  <c r="N435" i="5"/>
  <c r="N434" i="2"/>
  <c r="N434" i="6"/>
  <c r="N434" i="5"/>
  <c r="N434" i="9"/>
  <c r="N433" i="9"/>
  <c r="N433" i="5"/>
  <c r="N433" i="2"/>
  <c r="N433" i="6"/>
  <c r="N432" i="6"/>
  <c r="N432" i="2"/>
  <c r="N432" i="5"/>
  <c r="N432" i="9"/>
  <c r="N431" i="9"/>
  <c r="N431" i="5"/>
  <c r="N431" i="6"/>
  <c r="N431" i="2"/>
  <c r="N430" i="5"/>
  <c r="N430" i="9"/>
  <c r="N430" i="2"/>
  <c r="N430" i="6"/>
  <c r="N429" i="6"/>
  <c r="N429" i="2"/>
  <c r="N429" i="5"/>
  <c r="N429" i="9"/>
  <c r="N428" i="6"/>
  <c r="N428" i="2"/>
  <c r="N428" i="5"/>
  <c r="N428" i="9"/>
  <c r="N427" i="6"/>
  <c r="N427" i="2"/>
  <c r="N427" i="5"/>
  <c r="N427" i="9"/>
  <c r="N426" i="6"/>
  <c r="N426" i="2"/>
  <c r="N426" i="9"/>
  <c r="N426" i="5"/>
  <c r="N425" i="5"/>
  <c r="N425" i="9"/>
  <c r="N425" i="6"/>
  <c r="N425" i="2"/>
  <c r="N424" i="6"/>
  <c r="N424" i="2"/>
  <c r="N424" i="5"/>
  <c r="N424" i="9"/>
  <c r="N423" i="9"/>
  <c r="N423" i="5"/>
  <c r="N423" i="6"/>
  <c r="N423" i="2"/>
  <c r="N422" i="9"/>
  <c r="N422" i="5"/>
  <c r="N422" i="6"/>
  <c r="N422" i="2"/>
  <c r="N421" i="5"/>
  <c r="N421" i="9"/>
  <c r="N421" i="6"/>
  <c r="N421" i="2"/>
  <c r="N420" i="6"/>
  <c r="N420" i="2"/>
  <c r="N420" i="5"/>
  <c r="N420" i="9"/>
  <c r="N419" i="5"/>
  <c r="N419" i="9"/>
  <c r="N419" i="6"/>
  <c r="N419" i="2"/>
  <c r="N418" i="6"/>
  <c r="N418" i="2"/>
  <c r="N418" i="5"/>
  <c r="N418" i="9"/>
  <c r="N417" i="6"/>
  <c r="N417" i="2"/>
  <c r="N417" i="9"/>
  <c r="N417" i="5"/>
  <c r="N416" i="5"/>
  <c r="N416" i="9"/>
  <c r="N416" i="6"/>
  <c r="N416" i="2"/>
  <c r="N415" i="6"/>
  <c r="N415" i="2"/>
  <c r="N415" i="5"/>
  <c r="N415" i="9"/>
  <c r="N414" i="9"/>
  <c r="N414" i="5"/>
  <c r="N414" i="6"/>
  <c r="N414" i="2"/>
  <c r="N413" i="2"/>
  <c r="N413" i="6"/>
  <c r="N413" i="5"/>
  <c r="N413" i="9"/>
  <c r="N412" i="5"/>
  <c r="N412" i="9"/>
  <c r="N412" i="6"/>
  <c r="N412" i="2"/>
  <c r="N411" i="9"/>
  <c r="N411" i="5"/>
  <c r="N411" i="6"/>
  <c r="N411" i="2"/>
  <c r="N410" i="5"/>
  <c r="N410" i="9"/>
  <c r="N410" i="6"/>
  <c r="N410" i="2"/>
  <c r="N409" i="5"/>
  <c r="N409" i="9"/>
  <c r="N409" i="6"/>
  <c r="N409" i="2"/>
  <c r="N408" i="5"/>
  <c r="N408" i="9"/>
  <c r="N408" i="6"/>
  <c r="N408" i="2"/>
  <c r="N407" i="5"/>
  <c r="N407" i="9"/>
  <c r="N407" i="6"/>
  <c r="N407" i="2"/>
  <c r="N406" i="5"/>
  <c r="N406" i="9"/>
  <c r="N406" i="6"/>
  <c r="N406" i="2"/>
  <c r="N405" i="5"/>
  <c r="N405" i="9"/>
  <c r="N405" i="6"/>
  <c r="N405" i="2"/>
  <c r="N404" i="6"/>
  <c r="N404" i="2"/>
  <c r="N404" i="5"/>
  <c r="N404" i="9"/>
  <c r="N403" i="5"/>
  <c r="N403" i="9"/>
  <c r="N403" i="6"/>
  <c r="N403" i="2"/>
  <c r="N402" i="5"/>
  <c r="N402" i="9"/>
  <c r="N402" i="6"/>
  <c r="N402" i="2"/>
  <c r="N401" i="9"/>
  <c r="N401" i="5"/>
  <c r="N401" i="6"/>
  <c r="N401" i="2"/>
  <c r="N400" i="6"/>
  <c r="N400" i="2"/>
  <c r="N400" i="5"/>
  <c r="N400" i="9"/>
  <c r="N399" i="6"/>
  <c r="N399" i="2"/>
  <c r="N399" i="5"/>
  <c r="N399" i="9"/>
  <c r="N398" i="6"/>
  <c r="N398" i="2"/>
  <c r="N398" i="5"/>
  <c r="N398" i="9"/>
  <c r="N397" i="2"/>
  <c r="N397" i="6"/>
  <c r="N397" i="9"/>
  <c r="N397" i="5"/>
  <c r="N396" i="6"/>
  <c r="N396" i="2"/>
  <c r="N396" i="5"/>
  <c r="N396" i="9"/>
  <c r="N395" i="6"/>
  <c r="N395" i="2"/>
  <c r="N395" i="9"/>
  <c r="N395" i="5"/>
  <c r="N394" i="6"/>
  <c r="N394" i="2"/>
  <c r="N394" i="5"/>
  <c r="N394" i="9"/>
  <c r="N393" i="6"/>
  <c r="N393" i="2"/>
  <c r="N393" i="5"/>
  <c r="N393" i="9"/>
  <c r="N392" i="6"/>
  <c r="N392" i="2"/>
  <c r="N392" i="9"/>
  <c r="N392" i="5"/>
  <c r="N391" i="6"/>
  <c r="N391" i="2"/>
  <c r="N391" i="5"/>
  <c r="N391" i="9"/>
  <c r="N390" i="6"/>
  <c r="N390" i="2"/>
  <c r="N390" i="5"/>
  <c r="N390" i="9"/>
  <c r="N389" i="6"/>
  <c r="N389" i="2"/>
  <c r="N389" i="9"/>
  <c r="N389" i="5"/>
  <c r="N388" i="6"/>
  <c r="N388" i="2"/>
  <c r="N388" i="5"/>
  <c r="N388" i="9"/>
  <c r="N387" i="5"/>
  <c r="N387" i="9"/>
  <c r="N387" i="2"/>
  <c r="N387" i="6"/>
  <c r="N386" i="6"/>
  <c r="N386" i="2"/>
  <c r="N386" i="5"/>
  <c r="N386" i="9"/>
  <c r="N385" i="6"/>
  <c r="N385" i="2"/>
  <c r="N385" i="5"/>
  <c r="N385" i="9"/>
  <c r="N384" i="6"/>
  <c r="N384" i="2"/>
  <c r="N384" i="5"/>
  <c r="N384" i="9"/>
  <c r="N383" i="9"/>
  <c r="N383" i="5"/>
  <c r="N383" i="6"/>
  <c r="N383" i="2"/>
  <c r="N382" i="6"/>
  <c r="N382" i="2"/>
  <c r="N382" i="5"/>
  <c r="N382" i="9"/>
  <c r="N381" i="5"/>
  <c r="N381" i="9"/>
  <c r="N381" i="6"/>
  <c r="N381" i="2"/>
  <c r="N380" i="5"/>
  <c r="N380" i="9"/>
  <c r="N380" i="6"/>
  <c r="N380" i="2"/>
  <c r="N379" i="5"/>
  <c r="N379" i="9"/>
  <c r="N379" i="2"/>
  <c r="N379" i="6"/>
  <c r="N378" i="2"/>
  <c r="N378" i="6"/>
  <c r="N378" i="5"/>
  <c r="N378" i="9"/>
  <c r="N377" i="5"/>
  <c r="N377" i="9"/>
  <c r="N377" i="6"/>
  <c r="N377" i="2"/>
  <c r="N376" i="2"/>
  <c r="N376" i="6"/>
  <c r="N376" i="5"/>
  <c r="N376" i="9"/>
  <c r="N375" i="5"/>
  <c r="N375" i="9"/>
  <c r="N375" i="6"/>
  <c r="N375" i="2"/>
  <c r="N374" i="2"/>
  <c r="N374" i="6"/>
  <c r="N374" i="5"/>
  <c r="N374" i="9"/>
  <c r="N373" i="5"/>
  <c r="N373" i="9"/>
  <c r="N373" i="6"/>
  <c r="N373" i="2"/>
  <c r="N372" i="9"/>
  <c r="N372" i="5"/>
  <c r="N372" i="6"/>
  <c r="N372" i="2"/>
  <c r="N371" i="5"/>
  <c r="N371" i="9"/>
  <c r="N371" i="6"/>
  <c r="N371" i="2"/>
  <c r="N370" i="5"/>
  <c r="N370" i="9"/>
  <c r="N370" i="6"/>
  <c r="N370" i="2"/>
  <c r="N369" i="2"/>
  <c r="N369" i="6"/>
  <c r="N369" i="5"/>
  <c r="N369" i="9"/>
  <c r="N368" i="5"/>
  <c r="N368" i="9"/>
  <c r="N368" i="6"/>
  <c r="N368" i="2"/>
  <c r="N367" i="2"/>
  <c r="N367" i="6"/>
  <c r="N367" i="5"/>
  <c r="N367" i="9"/>
  <c r="N366" i="6"/>
  <c r="N366" i="2"/>
  <c r="N366" i="5"/>
  <c r="N366" i="9"/>
  <c r="N365" i="9"/>
  <c r="N365" i="5"/>
  <c r="N365" i="6"/>
  <c r="N365" i="2"/>
  <c r="N364" i="5"/>
  <c r="N364" i="9"/>
  <c r="N364" i="2"/>
  <c r="N364" i="6"/>
  <c r="N363" i="6"/>
  <c r="N363" i="2"/>
  <c r="N363" i="5"/>
  <c r="N363" i="9"/>
  <c r="N362" i="5"/>
  <c r="N362" i="9"/>
  <c r="N362" i="6"/>
  <c r="N362" i="2"/>
  <c r="N361" i="6"/>
  <c r="N361" i="2"/>
  <c r="N361" i="5"/>
  <c r="N361" i="9"/>
  <c r="N360" i="9"/>
  <c r="N360" i="5"/>
  <c r="N360" i="2"/>
  <c r="N360" i="6"/>
  <c r="N359" i="6"/>
  <c r="N359" i="2"/>
  <c r="N359" i="5"/>
  <c r="N359" i="9"/>
  <c r="N358" i="9"/>
  <c r="N358" i="5"/>
  <c r="N358" i="6"/>
  <c r="N358" i="2"/>
  <c r="N357" i="6"/>
  <c r="N357" i="2"/>
  <c r="N357" i="5"/>
  <c r="N357" i="9"/>
  <c r="N356" i="5"/>
  <c r="N356" i="9"/>
  <c r="N356" i="6"/>
  <c r="N356" i="2"/>
  <c r="N355" i="6"/>
  <c r="N355" i="2"/>
  <c r="N355" i="5"/>
  <c r="N355" i="9"/>
  <c r="N354" i="6"/>
  <c r="N354" i="2"/>
  <c r="N354" i="5"/>
  <c r="N354" i="9"/>
  <c r="N353" i="6"/>
  <c r="N353" i="2"/>
  <c r="N353" i="9"/>
  <c r="N353" i="5"/>
  <c r="N352" i="6"/>
  <c r="N352" i="2"/>
  <c r="N352" i="5"/>
  <c r="N352" i="9"/>
  <c r="N351" i="2"/>
  <c r="N351" i="6"/>
  <c r="N351" i="5"/>
  <c r="N351" i="9"/>
  <c r="N350" i="6"/>
  <c r="N350" i="2"/>
  <c r="N350" i="5"/>
  <c r="N350" i="9"/>
  <c r="N349" i="9"/>
  <c r="N349" i="5"/>
  <c r="N349" i="6"/>
  <c r="N349" i="2"/>
  <c r="N348" i="5"/>
  <c r="N348" i="9"/>
  <c r="N348" i="2"/>
  <c r="N348" i="6"/>
  <c r="N347" i="5"/>
  <c r="N347" i="9"/>
  <c r="N347" i="6"/>
  <c r="N347" i="2"/>
  <c r="N346" i="9"/>
  <c r="N346" i="5"/>
  <c r="N346" i="2"/>
  <c r="N346" i="6"/>
  <c r="N345" i="5"/>
  <c r="N345" i="9"/>
  <c r="N345" i="6"/>
  <c r="N345" i="2"/>
  <c r="N344" i="9"/>
  <c r="N344" i="5"/>
  <c r="N344" i="6"/>
  <c r="N344" i="2"/>
  <c r="N343" i="5"/>
  <c r="N343" i="9"/>
  <c r="N343" i="6"/>
  <c r="N343" i="2"/>
  <c r="N342" i="6"/>
  <c r="N342" i="2"/>
  <c r="N342" i="5"/>
  <c r="N342" i="9"/>
  <c r="N341" i="6"/>
  <c r="N341" i="2"/>
  <c r="N341" i="5"/>
  <c r="N341" i="9"/>
  <c r="N340" i="9"/>
  <c r="N340" i="5"/>
  <c r="N340" i="6"/>
  <c r="N340" i="2"/>
  <c r="N339" i="5"/>
  <c r="N339" i="9"/>
  <c r="N339" i="6"/>
  <c r="N339" i="2"/>
  <c r="N338" i="6"/>
  <c r="N338" i="2"/>
  <c r="N338" i="5"/>
  <c r="N338" i="9"/>
  <c r="N337" i="2"/>
  <c r="N337" i="6"/>
  <c r="N337" i="5"/>
  <c r="N337" i="9"/>
  <c r="N336" i="2"/>
  <c r="N336" i="6"/>
  <c r="N336" i="9"/>
  <c r="N336" i="5"/>
  <c r="N335" i="6"/>
  <c r="N335" i="2"/>
  <c r="N335" i="9"/>
  <c r="N335" i="5"/>
  <c r="N334" i="5"/>
  <c r="N334" i="9"/>
  <c r="N334" i="6"/>
  <c r="N334" i="2"/>
  <c r="N333" i="5"/>
  <c r="N333" i="9"/>
  <c r="N333" i="2"/>
  <c r="N333" i="6"/>
  <c r="N332" i="2"/>
  <c r="N332" i="6"/>
  <c r="N332" i="5"/>
  <c r="N332" i="9"/>
  <c r="N331" i="9"/>
  <c r="N331" i="5"/>
  <c r="N331" i="2"/>
  <c r="N331" i="6"/>
  <c r="N330" i="2"/>
  <c r="N330" i="6"/>
  <c r="N330" i="9"/>
  <c r="N330" i="5"/>
  <c r="N329" i="6"/>
  <c r="N329" i="2"/>
  <c r="N329" i="5"/>
  <c r="N329" i="9"/>
  <c r="N328" i="5"/>
  <c r="N328" i="9"/>
  <c r="N328" i="2"/>
  <c r="N328" i="6"/>
  <c r="N327" i="5"/>
  <c r="N327" i="9"/>
  <c r="N327" i="6"/>
  <c r="N327" i="2"/>
  <c r="N326" i="6"/>
  <c r="N326" i="2"/>
  <c r="N326" i="5"/>
  <c r="N326" i="9"/>
  <c r="N325" i="6"/>
  <c r="N325" i="2"/>
  <c r="N325" i="9"/>
  <c r="N325" i="5"/>
  <c r="N324" i="5"/>
  <c r="N324" i="9"/>
  <c r="N324" i="6"/>
  <c r="N324" i="2"/>
  <c r="N323" i="2"/>
  <c r="N323" i="6"/>
  <c r="N323" i="5"/>
  <c r="N323" i="9"/>
  <c r="N322" i="5"/>
  <c r="N322" i="9"/>
  <c r="N322" i="6"/>
  <c r="N322" i="2"/>
  <c r="N321" i="5"/>
  <c r="N321" i="9"/>
  <c r="N321" i="2"/>
  <c r="N321" i="6"/>
  <c r="N320" i="9"/>
  <c r="N320" i="5"/>
  <c r="N320" i="6"/>
  <c r="N320" i="2"/>
  <c r="N319" i="6"/>
  <c r="N319" i="2"/>
  <c r="N319" i="9"/>
  <c r="N319" i="5"/>
  <c r="N318" i="2"/>
  <c r="N318" i="6"/>
  <c r="N318" i="5"/>
  <c r="N318" i="9"/>
  <c r="N317" i="2"/>
  <c r="N317" i="6"/>
  <c r="N317" i="9"/>
  <c r="N317" i="5"/>
  <c r="N316" i="5"/>
  <c r="N316" i="9"/>
  <c r="N316" i="6"/>
  <c r="N316" i="2"/>
  <c r="N315" i="5"/>
  <c r="N315" i="9"/>
  <c r="N315" i="2"/>
  <c r="N315" i="6"/>
  <c r="N314" i="5"/>
  <c r="N314" i="9"/>
  <c r="N314" i="2"/>
  <c r="N314" i="6"/>
  <c r="N313" i="9"/>
  <c r="N313" i="5"/>
  <c r="N313" i="6"/>
  <c r="N313" i="2"/>
  <c r="N312" i="5"/>
  <c r="N312" i="9"/>
  <c r="N312" i="6"/>
  <c r="N312" i="2"/>
  <c r="N311" i="5"/>
  <c r="N311" i="9"/>
  <c r="N311" i="2"/>
  <c r="N311" i="6"/>
  <c r="N310" i="5"/>
  <c r="N310" i="9"/>
  <c r="N310" i="2"/>
  <c r="N310" i="6"/>
  <c r="N309" i="9"/>
  <c r="N309" i="5"/>
  <c r="N309" i="2"/>
  <c r="N309" i="6"/>
  <c r="N308" i="6"/>
  <c r="N308" i="2"/>
  <c r="N308" i="5"/>
  <c r="N308" i="9"/>
  <c r="N307" i="6"/>
  <c r="N307" i="2"/>
  <c r="N307" i="5"/>
  <c r="N307" i="9"/>
  <c r="N306" i="6"/>
  <c r="N306" i="2"/>
  <c r="N306" i="5"/>
  <c r="N306" i="9"/>
  <c r="N305" i="9"/>
  <c r="N305" i="5"/>
  <c r="N305" i="2"/>
  <c r="N305" i="6"/>
  <c r="N304" i="2"/>
  <c r="N304" i="6"/>
  <c r="N304" i="5"/>
  <c r="N304" i="9"/>
  <c r="N303" i="2"/>
  <c r="N303" i="6"/>
  <c r="N303" i="5"/>
  <c r="N303" i="9"/>
  <c r="N302" i="2"/>
  <c r="N302" i="6"/>
  <c r="N302" i="5"/>
  <c r="N302" i="9"/>
  <c r="N301" i="5"/>
  <c r="N301" i="9"/>
  <c r="N301" i="2"/>
  <c r="N301" i="6"/>
  <c r="N300" i="5"/>
  <c r="N300" i="9"/>
  <c r="N300" i="6"/>
  <c r="N300" i="2"/>
  <c r="N299" i="9"/>
  <c r="N299" i="5"/>
  <c r="N299" i="2"/>
  <c r="N299" i="6"/>
  <c r="N298" i="5"/>
  <c r="N298" i="9"/>
  <c r="N298" i="6"/>
  <c r="N298" i="2"/>
  <c r="N297" i="9"/>
  <c r="N297" i="5"/>
  <c r="N297" i="6"/>
  <c r="N297" i="2"/>
  <c r="N296" i="9"/>
  <c r="N296" i="5"/>
  <c r="N296" i="6"/>
  <c r="N296" i="2"/>
  <c r="N295" i="2"/>
  <c r="N295" i="6"/>
  <c r="N295" i="5"/>
  <c r="N295" i="9"/>
  <c r="N294" i="5"/>
  <c r="N294" i="9"/>
  <c r="N294" i="2"/>
  <c r="N294" i="6"/>
  <c r="N293" i="2"/>
  <c r="N293" i="6"/>
  <c r="N293" i="9"/>
  <c r="N293" i="5"/>
  <c r="N292" i="9"/>
  <c r="N292" i="5"/>
  <c r="N292" i="2"/>
  <c r="N292" i="6"/>
  <c r="N291" i="9"/>
  <c r="N291" i="5"/>
  <c r="N291" i="2"/>
  <c r="N291" i="6"/>
  <c r="N290" i="6"/>
  <c r="N290" i="2"/>
  <c r="N290" i="5"/>
  <c r="N290" i="9"/>
  <c r="N289" i="6"/>
  <c r="N289" i="2"/>
  <c r="N289" i="5"/>
  <c r="N289" i="9"/>
  <c r="N288" i="9"/>
  <c r="N288" i="5"/>
  <c r="N288" i="6"/>
  <c r="N288" i="2"/>
  <c r="N287" i="9"/>
  <c r="N287" i="5"/>
  <c r="N287" i="6"/>
  <c r="N287" i="2"/>
  <c r="N286" i="5"/>
  <c r="N286" i="9"/>
  <c r="N286" i="2"/>
  <c r="N286" i="6"/>
  <c r="N285" i="9"/>
  <c r="N285" i="5"/>
  <c r="N285" i="6"/>
  <c r="N285" i="2"/>
  <c r="N284" i="2"/>
  <c r="N284" i="6"/>
  <c r="N284" i="9"/>
  <c r="N284" i="5"/>
  <c r="N283" i="9"/>
  <c r="N283" i="5"/>
  <c r="N283" i="2"/>
  <c r="N283" i="6"/>
  <c r="N282" i="6"/>
  <c r="N282" i="2"/>
  <c r="N282" i="5"/>
  <c r="N282" i="9"/>
  <c r="N281" i="6"/>
  <c r="N281" i="2"/>
  <c r="N281" i="9"/>
  <c r="N281" i="5"/>
  <c r="N280" i="6"/>
  <c r="N280" i="2"/>
  <c r="N280" i="5"/>
  <c r="N280" i="9"/>
  <c r="N279" i="9"/>
  <c r="N279" i="5"/>
  <c r="N279" i="2"/>
  <c r="N279" i="6"/>
  <c r="N278" i="6"/>
  <c r="N278" i="2"/>
  <c r="N278" i="9"/>
  <c r="N278" i="5"/>
  <c r="N277" i="6"/>
  <c r="N277" i="2"/>
  <c r="N277" i="9"/>
  <c r="N277" i="5"/>
  <c r="N276" i="9"/>
  <c r="N276" i="5"/>
  <c r="N276" i="6"/>
  <c r="N276" i="2"/>
  <c r="N275" i="6"/>
  <c r="N275" i="2"/>
  <c r="N275" i="9"/>
  <c r="N275" i="5"/>
  <c r="N274" i="6"/>
  <c r="N274" i="2"/>
  <c r="N274" i="5"/>
  <c r="N274" i="9"/>
  <c r="N273" i="2"/>
  <c r="N273" i="6"/>
  <c r="N273" i="9"/>
  <c r="N273" i="5"/>
  <c r="N272" i="2"/>
  <c r="N272" i="6"/>
  <c r="N272" i="9"/>
  <c r="N272" i="5"/>
  <c r="N271" i="2"/>
  <c r="N271" i="6"/>
  <c r="N271" i="9"/>
  <c r="N271" i="5"/>
  <c r="N270" i="6"/>
  <c r="N270" i="2"/>
  <c r="N270" i="5"/>
  <c r="N270" i="9"/>
  <c r="N269" i="2"/>
  <c r="N269" i="6"/>
  <c r="N269" i="9"/>
  <c r="N269" i="5"/>
  <c r="N268" i="6"/>
  <c r="N268" i="2"/>
  <c r="N268" i="9"/>
  <c r="N268" i="5"/>
  <c r="N267" i="2"/>
  <c r="N267" i="6"/>
  <c r="N267" i="5"/>
  <c r="N267" i="9"/>
  <c r="N266" i="2"/>
  <c r="N266" i="6"/>
  <c r="N266" i="9"/>
  <c r="N266" i="5"/>
  <c r="N265" i="5"/>
  <c r="N265" i="9"/>
  <c r="N265" i="2"/>
  <c r="N265" i="6"/>
  <c r="N264" i="6"/>
  <c r="N264" i="2"/>
  <c r="N264" i="9"/>
  <c r="N264" i="5"/>
  <c r="N263" i="5"/>
  <c r="N263" i="9"/>
  <c r="N263" i="2"/>
  <c r="N263" i="6"/>
  <c r="N262" i="5"/>
  <c r="N262" i="9"/>
  <c r="N262" i="6"/>
  <c r="N262" i="2"/>
  <c r="N261" i="5"/>
  <c r="N261" i="9"/>
  <c r="N261" i="2"/>
  <c r="N261" i="6"/>
  <c r="N260" i="5"/>
  <c r="N260" i="9"/>
  <c r="N260" i="2"/>
  <c r="N260" i="6"/>
  <c r="N259" i="6"/>
  <c r="N259" i="2"/>
  <c r="N259" i="5"/>
  <c r="N259" i="9"/>
  <c r="N258" i="6"/>
  <c r="N258" i="2"/>
  <c r="N258" i="9"/>
  <c r="N258" i="5"/>
  <c r="N257" i="5"/>
  <c r="N257" i="9"/>
  <c r="N257" i="2"/>
  <c r="N257" i="6"/>
  <c r="N256" i="2"/>
  <c r="N256" i="6"/>
  <c r="N256" i="5"/>
  <c r="N256" i="9"/>
  <c r="N255" i="6"/>
  <c r="N255" i="2"/>
  <c r="N255" i="5"/>
  <c r="N255" i="9"/>
  <c r="N254" i="2"/>
  <c r="N254" i="6"/>
  <c r="N254" i="9"/>
  <c r="N254" i="5"/>
  <c r="N253" i="5"/>
  <c r="N253" i="9"/>
  <c r="N253" i="2"/>
  <c r="N253" i="6"/>
  <c r="N252" i="6"/>
  <c r="N252" i="2"/>
  <c r="N252" i="5"/>
  <c r="N252" i="9"/>
  <c r="N251" i="2"/>
  <c r="N251" i="6"/>
  <c r="N251" i="5"/>
  <c r="N251" i="9"/>
  <c r="N250" i="5"/>
  <c r="N250" i="9"/>
  <c r="N250" i="6"/>
  <c r="N250" i="2"/>
  <c r="N249" i="6"/>
  <c r="N249" i="2"/>
  <c r="N249" i="5"/>
  <c r="N249" i="9"/>
  <c r="N248" i="5"/>
  <c r="N248" i="9"/>
  <c r="N248" i="2"/>
  <c r="N248" i="6"/>
  <c r="N247" i="9"/>
  <c r="N247" i="5"/>
  <c r="N247" i="6"/>
  <c r="N247" i="2"/>
  <c r="N246" i="2"/>
  <c r="N246" i="6"/>
  <c r="N246" i="9"/>
  <c r="N246" i="5"/>
  <c r="N245" i="2"/>
  <c r="N245" i="6"/>
  <c r="N245" i="5"/>
  <c r="N245" i="9"/>
  <c r="N244" i="2"/>
  <c r="N244" i="6"/>
  <c r="N244" i="5"/>
  <c r="N244" i="9"/>
  <c r="N243" i="6"/>
  <c r="N243" i="2"/>
  <c r="N243" i="9"/>
  <c r="N243" i="5"/>
  <c r="N242" i="9"/>
  <c r="N242" i="5"/>
  <c r="N242" i="2"/>
  <c r="N242" i="6"/>
  <c r="N241" i="5"/>
  <c r="N241" i="9"/>
  <c r="N241" i="6"/>
  <c r="N241" i="2"/>
  <c r="N240" i="9"/>
  <c r="N240" i="5"/>
  <c r="N240" i="6"/>
  <c r="N240" i="2"/>
  <c r="N239" i="2"/>
  <c r="N239" i="6"/>
  <c r="N239" i="9"/>
  <c r="N239" i="5"/>
  <c r="N238" i="6"/>
  <c r="N238" i="2"/>
  <c r="N238" i="9"/>
  <c r="N238" i="5"/>
  <c r="N237" i="2"/>
  <c r="N237" i="6"/>
  <c r="N237" i="9"/>
  <c r="N237" i="5"/>
  <c r="N236" i="9"/>
  <c r="N236" i="5"/>
  <c r="N236" i="6"/>
  <c r="N236" i="2"/>
  <c r="N235" i="2"/>
  <c r="N235" i="6"/>
  <c r="N235" i="5"/>
  <c r="N235" i="9"/>
  <c r="N234" i="9"/>
  <c r="N234" i="5"/>
  <c r="N234" i="2"/>
  <c r="N234" i="6"/>
  <c r="N233" i="9"/>
  <c r="N233" i="5"/>
  <c r="N233" i="2"/>
  <c r="N233" i="6"/>
  <c r="N232" i="2"/>
  <c r="N232" i="6"/>
  <c r="N232" i="9"/>
  <c r="N232" i="5"/>
  <c r="N231" i="6"/>
  <c r="N231" i="2"/>
  <c r="N231" i="9"/>
  <c r="N231" i="5"/>
  <c r="N230" i="5"/>
  <c r="N230" i="9"/>
  <c r="N230" i="6"/>
  <c r="N230" i="2"/>
  <c r="N229" i="6"/>
  <c r="N229" i="2"/>
  <c r="N229" i="9"/>
  <c r="N229" i="5"/>
  <c r="N228" i="5"/>
  <c r="N228" i="9"/>
  <c r="N228" i="6"/>
  <c r="N228" i="2"/>
  <c r="N227" i="9"/>
  <c r="N227" i="5"/>
  <c r="N227" i="2"/>
  <c r="N227" i="6"/>
  <c r="N226" i="6"/>
  <c r="N226" i="2"/>
  <c r="N226" i="5"/>
  <c r="N226" i="9"/>
  <c r="N225" i="2"/>
  <c r="N225" i="6"/>
  <c r="N225" i="9"/>
  <c r="N225" i="5"/>
  <c r="N224" i="5"/>
  <c r="N224" i="9"/>
  <c r="N224" i="2"/>
  <c r="N224" i="6"/>
  <c r="N223" i="6"/>
  <c r="N223" i="2"/>
  <c r="N223" i="5"/>
  <c r="N223" i="9"/>
  <c r="N222" i="6"/>
  <c r="N222" i="2"/>
  <c r="N222" i="9"/>
  <c r="N222" i="5"/>
  <c r="N221" i="2"/>
  <c r="N221" i="6"/>
  <c r="N221" i="9"/>
  <c r="N221" i="5"/>
  <c r="N220" i="9"/>
  <c r="N220" i="5"/>
  <c r="N220" i="6"/>
  <c r="N220" i="2"/>
  <c r="N219" i="2"/>
  <c r="N219" i="6"/>
  <c r="N219" i="5"/>
  <c r="N219" i="9"/>
  <c r="N218" i="2"/>
  <c r="N218" i="6"/>
  <c r="N218" i="9"/>
  <c r="N218" i="5"/>
  <c r="N217" i="9"/>
  <c r="N217" i="5"/>
  <c r="N217" i="2"/>
  <c r="N217" i="6"/>
  <c r="N216" i="5"/>
  <c r="N216" i="9"/>
  <c r="N216" i="6"/>
  <c r="N216" i="2"/>
  <c r="N215" i="9"/>
  <c r="N215" i="5"/>
  <c r="N215" i="6"/>
  <c r="N215" i="2"/>
  <c r="N214" i="9"/>
  <c r="N214" i="5"/>
  <c r="N214" i="2"/>
  <c r="N214" i="6"/>
  <c r="N213" i="9"/>
  <c r="N213" i="5"/>
  <c r="N213" i="6"/>
  <c r="N213" i="2"/>
  <c r="N212" i="6"/>
  <c r="N212" i="2"/>
  <c r="N212" i="5"/>
  <c r="N212" i="9"/>
  <c r="N211" i="5"/>
  <c r="N211" i="9"/>
  <c r="N211" i="2"/>
  <c r="N211" i="6"/>
  <c r="N210" i="5"/>
  <c r="N210" i="9"/>
  <c r="N210" i="6"/>
  <c r="N210" i="2"/>
  <c r="N209" i="5"/>
  <c r="N209" i="9"/>
  <c r="N209" i="2"/>
  <c r="N209" i="6"/>
  <c r="N208" i="2"/>
  <c r="N208" i="6"/>
  <c r="N208" i="9"/>
  <c r="N208" i="5"/>
  <c r="N207" i="2"/>
  <c r="N207" i="6"/>
  <c r="N207" i="9"/>
  <c r="N207" i="5"/>
  <c r="N206" i="2"/>
  <c r="N206" i="6"/>
  <c r="N206" i="9"/>
  <c r="N206" i="5"/>
  <c r="N205" i="9"/>
  <c r="N205" i="5"/>
  <c r="N205" i="2"/>
  <c r="N205" i="6"/>
  <c r="N204" i="2"/>
  <c r="N204" i="6"/>
  <c r="N204" i="5"/>
  <c r="N204" i="9"/>
  <c r="N203" i="5"/>
  <c r="N203" i="9"/>
  <c r="N203" i="2"/>
  <c r="N203" i="6"/>
  <c r="N202" i="2"/>
  <c r="N202" i="6"/>
  <c r="N202" i="5"/>
  <c r="N202" i="9"/>
  <c r="N201" i="2"/>
  <c r="N201" i="6"/>
  <c r="N201" i="5"/>
  <c r="N201" i="9"/>
  <c r="N200" i="6"/>
  <c r="N200" i="2"/>
  <c r="N200" i="5"/>
  <c r="N200" i="9"/>
  <c r="N199" i="5"/>
  <c r="N199" i="9"/>
  <c r="N199" i="2"/>
  <c r="N199" i="6"/>
  <c r="N198" i="6"/>
  <c r="N198" i="2"/>
  <c r="N198" i="5"/>
  <c r="N198" i="9"/>
  <c r="N197" i="5"/>
  <c r="N197" i="9"/>
  <c r="N197" i="6"/>
  <c r="N197" i="2"/>
  <c r="N196" i="6"/>
  <c r="N196" i="2"/>
  <c r="N196" i="5"/>
  <c r="N196" i="9"/>
  <c r="N195" i="5"/>
  <c r="N195" i="9"/>
  <c r="N195" i="2"/>
  <c r="N195" i="6"/>
  <c r="N194" i="5"/>
  <c r="N194" i="9"/>
  <c r="N194" i="6"/>
  <c r="N194" i="2"/>
  <c r="N193" i="6"/>
  <c r="N193" i="2"/>
  <c r="N193" i="5"/>
  <c r="N193" i="9"/>
  <c r="N192" i="9"/>
  <c r="N192" i="5"/>
  <c r="N192" i="6"/>
  <c r="N192" i="2"/>
  <c r="N191" i="5"/>
  <c r="N191" i="9"/>
  <c r="N191" i="2"/>
  <c r="N191" i="6"/>
  <c r="N190" i="2"/>
  <c r="N190" i="6"/>
  <c r="N190" i="5"/>
  <c r="N190" i="9"/>
  <c r="N189" i="5"/>
  <c r="N189" i="9"/>
  <c r="N189" i="2"/>
  <c r="N189" i="6"/>
  <c r="N188" i="5"/>
  <c r="N188" i="9"/>
  <c r="N188" i="2"/>
  <c r="N188" i="6"/>
  <c r="N187" i="2"/>
  <c r="N187" i="6"/>
  <c r="N187" i="5"/>
  <c r="N187" i="9"/>
  <c r="N186" i="5"/>
  <c r="N186" i="9"/>
  <c r="N186" i="2"/>
  <c r="N186" i="6"/>
  <c r="N185" i="9"/>
  <c r="N185" i="5"/>
  <c r="N185" i="2"/>
  <c r="N185" i="6"/>
  <c r="N184" i="9"/>
  <c r="N184" i="5"/>
  <c r="N184" i="6"/>
  <c r="N184" i="2"/>
  <c r="N183" i="5"/>
  <c r="N183" i="9"/>
  <c r="N183" i="2"/>
  <c r="N183" i="6"/>
  <c r="N182" i="9"/>
  <c r="N182" i="5"/>
  <c r="N182" i="6"/>
  <c r="N182" i="2"/>
  <c r="N181" i="5"/>
  <c r="N181" i="9"/>
  <c r="N181" i="2"/>
  <c r="N181" i="6"/>
  <c r="N180" i="5"/>
  <c r="N180" i="9"/>
  <c r="N180" i="6"/>
  <c r="N180" i="2"/>
  <c r="N179" i="9"/>
  <c r="N179" i="5"/>
  <c r="N179" i="6"/>
  <c r="N179" i="2"/>
  <c r="N178" i="5"/>
  <c r="N178" i="9"/>
  <c r="N178" i="2"/>
  <c r="N178" i="6"/>
  <c r="N177" i="5"/>
  <c r="N177" i="9"/>
  <c r="N177" i="6"/>
  <c r="N177" i="2"/>
  <c r="N176" i="6"/>
  <c r="N176" i="2"/>
  <c r="N176" i="5"/>
  <c r="N176" i="9"/>
  <c r="N175" i="9"/>
  <c r="N175" i="5"/>
  <c r="N175" i="2"/>
  <c r="N175" i="6"/>
  <c r="N174" i="6"/>
  <c r="N174" i="2"/>
  <c r="N174" i="5"/>
  <c r="N174" i="9"/>
  <c r="N173" i="9"/>
  <c r="N173" i="5"/>
  <c r="N173" i="2"/>
  <c r="N173" i="6"/>
  <c r="N172" i="2"/>
  <c r="N172" i="6"/>
  <c r="N172" i="5"/>
  <c r="N172" i="9"/>
  <c r="N171" i="6"/>
  <c r="N171" i="2"/>
  <c r="N171" i="5"/>
  <c r="N171" i="9"/>
  <c r="N170" i="6"/>
  <c r="N170" i="2"/>
  <c r="N170" i="5"/>
  <c r="N170" i="9"/>
  <c r="N169" i="9"/>
  <c r="N169" i="5"/>
  <c r="N169" i="2"/>
  <c r="N169" i="6"/>
  <c r="N168" i="9"/>
  <c r="N168" i="5"/>
  <c r="N168" i="2"/>
  <c r="N168" i="6"/>
  <c r="N167" i="2"/>
  <c r="N167" i="6"/>
  <c r="N167" i="9"/>
  <c r="N167" i="5"/>
  <c r="N166" i="5"/>
  <c r="N166" i="9"/>
  <c r="N166" i="6"/>
  <c r="N166" i="2"/>
  <c r="N165" i="5"/>
  <c r="N165" i="9"/>
  <c r="N165" i="6"/>
  <c r="N165" i="2"/>
  <c r="N164" i="5"/>
  <c r="N164" i="9"/>
  <c r="N164" i="2"/>
  <c r="N164" i="6"/>
  <c r="N163" i="2"/>
  <c r="N163" i="6"/>
  <c r="N163" i="5"/>
  <c r="N163" i="9"/>
  <c r="N162" i="2"/>
  <c r="N162" i="6"/>
  <c r="N162" i="5"/>
  <c r="N162" i="9"/>
  <c r="N161" i="5"/>
  <c r="N161" i="9"/>
  <c r="N161" i="6"/>
  <c r="N161" i="2"/>
  <c r="N160" i="2"/>
  <c r="N160" i="6"/>
  <c r="N160" i="5"/>
  <c r="N160" i="9"/>
  <c r="N159" i="5"/>
  <c r="N159" i="9"/>
  <c r="N159" i="6"/>
  <c r="N159" i="2"/>
  <c r="N158" i="9"/>
  <c r="N158" i="5"/>
  <c r="N158" i="2"/>
  <c r="N158" i="6"/>
  <c r="N157" i="5"/>
  <c r="N157" i="9"/>
  <c r="N157" i="2"/>
  <c r="N157" i="6"/>
  <c r="N156" i="2"/>
  <c r="N156" i="6"/>
  <c r="N156" i="5"/>
  <c r="N156" i="9"/>
  <c r="N155" i="5"/>
  <c r="N155" i="9"/>
  <c r="N155" i="2"/>
  <c r="N155" i="6"/>
  <c r="N154" i="5"/>
  <c r="N154" i="9"/>
  <c r="N154" i="6"/>
  <c r="N154" i="2"/>
  <c r="N153" i="5"/>
  <c r="N153" i="9"/>
  <c r="N153" i="6"/>
  <c r="N153" i="2"/>
  <c r="N152" i="5"/>
  <c r="N152" i="9"/>
  <c r="N152" i="6"/>
  <c r="N152" i="2"/>
  <c r="N151" i="6"/>
  <c r="N151" i="2"/>
  <c r="N151" i="9"/>
  <c r="N151" i="5"/>
  <c r="N150" i="5"/>
  <c r="N150" i="9"/>
  <c r="N150" i="6"/>
  <c r="N150" i="2"/>
  <c r="N149" i="5"/>
  <c r="N149" i="9"/>
  <c r="N149" i="2"/>
  <c r="N149" i="6"/>
  <c r="N148" i="2"/>
  <c r="N148" i="6"/>
  <c r="N148" i="5"/>
  <c r="N148" i="9"/>
  <c r="N147" i="2"/>
  <c r="N147" i="6"/>
  <c r="N147" i="9"/>
  <c r="N147" i="5"/>
  <c r="N146" i="6"/>
  <c r="N146" i="2"/>
  <c r="N146" i="5"/>
  <c r="N146" i="9"/>
  <c r="N145" i="5"/>
  <c r="N145" i="9"/>
  <c r="N145" i="6"/>
  <c r="N145" i="2"/>
  <c r="N144" i="9"/>
  <c r="N144" i="5"/>
  <c r="N144" i="6"/>
  <c r="N144" i="2"/>
  <c r="N143" i="5"/>
  <c r="N143" i="9"/>
  <c r="N143" i="2"/>
  <c r="N143" i="6"/>
  <c r="N142" i="9"/>
  <c r="N142" i="5"/>
  <c r="N142" i="2"/>
  <c r="N142" i="6"/>
  <c r="N141" i="5"/>
  <c r="N141" i="9"/>
  <c r="N141" i="2"/>
  <c r="N141" i="6"/>
  <c r="N140" i="2"/>
  <c r="N140" i="6"/>
  <c r="N140" i="9"/>
  <c r="N140" i="5"/>
  <c r="N139" i="5"/>
  <c r="N139" i="9"/>
  <c r="N139" i="2"/>
  <c r="N139" i="6"/>
  <c r="N138" i="5"/>
  <c r="N138" i="9"/>
  <c r="N138" i="2"/>
  <c r="N138" i="6"/>
  <c r="N137" i="6"/>
  <c r="N137" i="2"/>
  <c r="N137" i="9"/>
  <c r="N137" i="5"/>
  <c r="N136" i="6"/>
  <c r="N136" i="2"/>
  <c r="N136" i="5"/>
  <c r="N136" i="9"/>
  <c r="N135" i="6"/>
  <c r="N135" i="2"/>
  <c r="N135" i="5"/>
  <c r="N135" i="9"/>
  <c r="N134" i="6"/>
  <c r="N134" i="2"/>
  <c r="N134" i="9"/>
  <c r="N134" i="5"/>
  <c r="N133" i="5"/>
  <c r="N133" i="9"/>
  <c r="N133" i="2"/>
  <c r="N133" i="6"/>
  <c r="N132" i="5"/>
  <c r="N132" i="9"/>
  <c r="N132" i="2"/>
  <c r="N132" i="6"/>
  <c r="N131" i="5"/>
  <c r="N131" i="9"/>
  <c r="N131" i="2"/>
  <c r="N131" i="6"/>
  <c r="N130" i="5"/>
  <c r="N130" i="9"/>
  <c r="N130" i="2"/>
  <c r="N130" i="6"/>
  <c r="N129" i="5"/>
  <c r="N129" i="9"/>
  <c r="N129" i="6"/>
  <c r="N129" i="2"/>
  <c r="N128" i="6"/>
  <c r="N128" i="2"/>
  <c r="N128" i="5"/>
  <c r="N128" i="9"/>
  <c r="N127" i="9"/>
  <c r="N127" i="5"/>
  <c r="N127" i="6"/>
  <c r="N127" i="2"/>
  <c r="N126" i="5"/>
  <c r="N126" i="9"/>
  <c r="N126" i="6"/>
  <c r="N126" i="2"/>
  <c r="N125" i="2"/>
  <c r="N125" i="6"/>
  <c r="N125" i="5"/>
  <c r="N125" i="9"/>
  <c r="N124" i="5"/>
  <c r="N124" i="9"/>
  <c r="N124" i="2"/>
  <c r="N124" i="6"/>
  <c r="N123" i="5"/>
  <c r="N123" i="9"/>
  <c r="N123" i="2"/>
  <c r="N123" i="6"/>
  <c r="N122" i="5"/>
  <c r="N122" i="9"/>
  <c r="N122" i="2"/>
  <c r="N122" i="6"/>
  <c r="N121" i="5"/>
  <c r="N121" i="9"/>
  <c r="N121" i="2"/>
  <c r="N121" i="6"/>
  <c r="N120" i="5"/>
  <c r="N120" i="9"/>
  <c r="N120" i="2"/>
  <c r="N120" i="6"/>
  <c r="N119" i="6"/>
  <c r="N119" i="2"/>
  <c r="N119" i="5"/>
  <c r="N119" i="9"/>
  <c r="N118" i="6"/>
  <c r="N118" i="2"/>
  <c r="N118" i="5"/>
  <c r="N118" i="9"/>
  <c r="N117" i="6"/>
  <c r="N117" i="2"/>
  <c r="N117" i="9"/>
  <c r="N117" i="5"/>
  <c r="N116" i="5"/>
  <c r="N116" i="9"/>
  <c r="N116" i="6"/>
  <c r="N116" i="2"/>
  <c r="N115" i="6"/>
  <c r="N115" i="2"/>
  <c r="N115" i="9"/>
  <c r="N115" i="5"/>
  <c r="N114" i="6"/>
  <c r="N114" i="2"/>
  <c r="N114" i="9"/>
  <c r="N114" i="5"/>
  <c r="N113" i="9"/>
  <c r="N113" i="5"/>
  <c r="N113" i="2"/>
  <c r="N113" i="6"/>
  <c r="N112" i="9"/>
  <c r="N112" i="5"/>
  <c r="N112" i="2"/>
  <c r="N112" i="6"/>
  <c r="N111" i="2"/>
  <c r="N111" i="6"/>
  <c r="N111" i="9"/>
  <c r="N111" i="5"/>
  <c r="N110" i="2"/>
  <c r="N110" i="6"/>
  <c r="N110" i="5"/>
  <c r="N110" i="9"/>
  <c r="N109" i="5"/>
  <c r="N109" i="9"/>
  <c r="N109" i="6"/>
  <c r="N109" i="2"/>
  <c r="N108" i="6"/>
  <c r="N108" i="2"/>
  <c r="N108" i="5"/>
  <c r="N108" i="9"/>
  <c r="N107" i="9"/>
  <c r="N107" i="5"/>
  <c r="N107" i="2"/>
  <c r="N107" i="6"/>
  <c r="N106" i="2"/>
  <c r="N106" i="6"/>
  <c r="N106" i="5"/>
  <c r="N106" i="9"/>
  <c r="N105" i="6"/>
  <c r="N105" i="2"/>
  <c r="N105" i="9"/>
  <c r="N105" i="5"/>
  <c r="N104" i="6"/>
  <c r="N104" i="2"/>
  <c r="N104" i="9"/>
  <c r="N104" i="5"/>
  <c r="N103" i="6"/>
  <c r="N103" i="2"/>
  <c r="N103" i="5"/>
  <c r="N103" i="9"/>
  <c r="N102" i="5"/>
  <c r="N102" i="9"/>
  <c r="N102" i="6"/>
  <c r="N102" i="2"/>
  <c r="N101" i="2"/>
  <c r="N101" i="6"/>
  <c r="N101" i="5"/>
  <c r="N101" i="9"/>
  <c r="N100" i="2"/>
  <c r="N100" i="6"/>
  <c r="N100" i="5"/>
  <c r="N100" i="9"/>
  <c r="N99" i="2"/>
  <c r="N99" i="6"/>
  <c r="N99" i="5"/>
  <c r="N99" i="9"/>
  <c r="N98" i="2"/>
  <c r="N98" i="6"/>
  <c r="N98" i="5"/>
  <c r="N98" i="9"/>
  <c r="N97" i="6"/>
  <c r="N97" i="2"/>
  <c r="N97" i="5"/>
  <c r="N97" i="9"/>
  <c r="N96" i="9"/>
  <c r="N96" i="5"/>
  <c r="N96" i="2"/>
  <c r="N96" i="6"/>
  <c r="N95" i="5"/>
  <c r="N95" i="9"/>
  <c r="N95" i="6"/>
  <c r="N95" i="2"/>
  <c r="N94" i="5"/>
  <c r="N94" i="9"/>
  <c r="N94" i="6"/>
  <c r="N94" i="2"/>
  <c r="N93" i="5"/>
  <c r="N93" i="9"/>
  <c r="N93" i="2"/>
  <c r="N93" i="6"/>
  <c r="N92" i="6"/>
  <c r="N92" i="2"/>
  <c r="N92" i="5"/>
  <c r="N92" i="9"/>
  <c r="N91" i="5"/>
  <c r="N91" i="9"/>
  <c r="N91" i="6"/>
  <c r="N91" i="2"/>
  <c r="N90" i="5"/>
  <c r="N90" i="9"/>
  <c r="N90" i="2"/>
  <c r="N90" i="6"/>
  <c r="N89" i="9"/>
  <c r="N89" i="5"/>
  <c r="N89" i="6"/>
  <c r="N89" i="2"/>
  <c r="N88" i="9"/>
  <c r="N88" i="5"/>
  <c r="N88" i="6"/>
  <c r="N88" i="2"/>
  <c r="N87" i="5"/>
  <c r="N87" i="9"/>
  <c r="N87" i="2"/>
  <c r="N87" i="6"/>
  <c r="N86" i="2"/>
  <c r="N86" i="6"/>
  <c r="N86" i="5"/>
  <c r="N86" i="9"/>
  <c r="N85" i="2"/>
  <c r="N85" i="6"/>
  <c r="N85" i="9"/>
  <c r="N85" i="5"/>
  <c r="N84" i="9"/>
  <c r="N84" i="5"/>
  <c r="N84" i="6"/>
  <c r="N84" i="2"/>
  <c r="N83" i="5"/>
  <c r="N83" i="9"/>
  <c r="N83" i="2"/>
  <c r="N83" i="6"/>
  <c r="N82" i="2"/>
  <c r="N82" i="6"/>
  <c r="N82" i="5"/>
  <c r="N82" i="9"/>
  <c r="N81" i="5"/>
  <c r="N81" i="9"/>
  <c r="N81" i="6"/>
  <c r="N81" i="2"/>
  <c r="N80" i="5"/>
  <c r="N80" i="9"/>
  <c r="N80" i="6"/>
  <c r="N80" i="2"/>
  <c r="N79" i="5"/>
  <c r="N79" i="9"/>
  <c r="N79" i="6"/>
  <c r="N79" i="2"/>
  <c r="N78" i="6"/>
  <c r="N78" i="2"/>
  <c r="N78" i="5"/>
  <c r="N78" i="9"/>
  <c r="N77" i="5"/>
  <c r="N77" i="9"/>
  <c r="N77" i="6"/>
  <c r="N77" i="2"/>
  <c r="N76" i="5"/>
  <c r="N76" i="9"/>
  <c r="N76" i="2"/>
  <c r="N76" i="6"/>
  <c r="N75" i="5"/>
  <c r="N75" i="9"/>
  <c r="N75" i="2"/>
  <c r="N75" i="6"/>
  <c r="N74" i="5"/>
  <c r="N74" i="9"/>
  <c r="N74" i="2"/>
  <c r="N74" i="6"/>
  <c r="N73" i="9"/>
  <c r="N73" i="5"/>
  <c r="N73" i="2"/>
  <c r="N73" i="6"/>
  <c r="N72" i="2"/>
  <c r="N72" i="6"/>
  <c r="N72" i="5"/>
  <c r="N72" i="9"/>
  <c r="N71" i="2"/>
  <c r="N71" i="6"/>
  <c r="N71" i="9"/>
  <c r="N71" i="5"/>
  <c r="N70" i="2"/>
  <c r="N70" i="6"/>
  <c r="N70" i="5"/>
  <c r="N70" i="9"/>
  <c r="H11" i="6"/>
  <c r="H25" i="6"/>
  <c r="H28" i="6"/>
  <c r="H29" i="6"/>
  <c r="H33" i="6"/>
  <c r="H38" i="6"/>
  <c r="H41" i="6"/>
  <c r="H42" i="6"/>
  <c r="H44" i="6"/>
  <c r="H47" i="6"/>
  <c r="H59" i="6"/>
  <c r="H63" i="6"/>
  <c r="H68" i="6"/>
  <c r="H73" i="6"/>
  <c r="H74" i="6"/>
  <c r="H88" i="6"/>
  <c r="H93" i="6"/>
  <c r="H97" i="6"/>
  <c r="H101" i="6"/>
  <c r="H104" i="6"/>
  <c r="H114" i="6"/>
  <c r="H119" i="6"/>
  <c r="H121" i="6"/>
  <c r="H122" i="6"/>
  <c r="H124" i="6"/>
  <c r="H127" i="6"/>
  <c r="H132" i="6"/>
  <c r="H135" i="6"/>
  <c r="H138" i="6"/>
  <c r="H143" i="6"/>
  <c r="H145" i="6"/>
  <c r="H151" i="6"/>
  <c r="H155" i="6"/>
  <c r="H161" i="6"/>
  <c r="H165" i="6"/>
  <c r="H167" i="6"/>
  <c r="H168" i="6"/>
  <c r="H169" i="6"/>
  <c r="H179" i="6"/>
  <c r="H183" i="6"/>
  <c r="H184" i="6"/>
  <c r="H197" i="6"/>
  <c r="H211" i="6"/>
  <c r="H214" i="6"/>
  <c r="H215" i="6"/>
  <c r="H216" i="6"/>
  <c r="H228" i="6"/>
  <c r="H234" i="6"/>
  <c r="H237" i="6"/>
  <c r="H239" i="6"/>
  <c r="H246" i="6"/>
  <c r="H249" i="6"/>
  <c r="H251" i="6"/>
  <c r="H253" i="6"/>
  <c r="H261" i="6"/>
  <c r="H266" i="6"/>
  <c r="H275" i="6"/>
  <c r="H276" i="6"/>
  <c r="H277" i="6"/>
  <c r="H286" i="6"/>
  <c r="H293" i="6"/>
  <c r="H303" i="6"/>
  <c r="H304" i="6"/>
  <c r="H305" i="6"/>
  <c r="H316" i="6"/>
  <c r="H317" i="6"/>
  <c r="H319" i="6"/>
  <c r="H324" i="6"/>
  <c r="H325" i="6"/>
  <c r="H326" i="6"/>
  <c r="H327" i="6"/>
  <c r="H341" i="6"/>
  <c r="AB2" i="6"/>
  <c r="H4" i="6"/>
  <c r="H8" i="6"/>
  <c r="H18" i="6"/>
  <c r="H26" i="6"/>
  <c r="H34" i="6"/>
  <c r="H36" i="6"/>
  <c r="H123" i="6"/>
  <c r="H125" i="6"/>
  <c r="H129" i="6"/>
  <c r="H137" i="6"/>
  <c r="H140" i="6"/>
  <c r="H144" i="6"/>
  <c r="H146" i="6"/>
  <c r="H149" i="6"/>
  <c r="H156" i="6"/>
  <c r="H157" i="6"/>
  <c r="H160" i="6"/>
  <c r="H170" i="6"/>
  <c r="H172" i="6"/>
  <c r="H174" i="6"/>
  <c r="H176" i="6"/>
  <c r="H189" i="6"/>
  <c r="H190" i="6"/>
  <c r="H193" i="6"/>
  <c r="H194" i="6"/>
  <c r="H203" i="6"/>
  <c r="H208" i="6"/>
  <c r="H220" i="6"/>
  <c r="H227" i="6"/>
  <c r="H229" i="6"/>
  <c r="H230" i="6"/>
  <c r="H231" i="6"/>
  <c r="H240" i="6"/>
  <c r="H242" i="6"/>
  <c r="H243" i="6"/>
  <c r="H247" i="6"/>
  <c r="H250" i="6"/>
  <c r="H259" i="6"/>
  <c r="H270" i="6"/>
  <c r="H274" i="6"/>
  <c r="H281" i="6"/>
  <c r="H288" i="6"/>
  <c r="H297" i="6"/>
  <c r="H311" i="6"/>
  <c r="H313" i="6"/>
  <c r="H315" i="6"/>
  <c r="H54" i="6"/>
  <c r="H75" i="6"/>
  <c r="H117" i="6"/>
  <c r="H134" i="6"/>
  <c r="H178" i="6"/>
  <c r="H209" i="6"/>
  <c r="H225" i="6"/>
  <c r="H258" i="6"/>
  <c r="H268" i="6"/>
  <c r="H43" i="6"/>
  <c r="H62" i="6"/>
  <c r="H177" i="6"/>
  <c r="H186" i="6"/>
  <c r="H204" i="6"/>
  <c r="H207" i="6"/>
  <c r="H6" i="6"/>
  <c r="H30" i="6"/>
  <c r="H32" i="6"/>
  <c r="H70" i="6"/>
  <c r="H79" i="6"/>
  <c r="H85" i="6"/>
  <c r="H91" i="6"/>
  <c r="H95" i="6"/>
  <c r="H98" i="6"/>
  <c r="H103" i="6"/>
  <c r="H109" i="6"/>
  <c r="H111" i="6"/>
  <c r="H10" i="6"/>
  <c r="H13" i="6"/>
  <c r="H15" i="6"/>
  <c r="H16" i="6"/>
  <c r="H45" i="6"/>
  <c r="H51" i="6"/>
  <c r="H126" i="6"/>
  <c r="H133" i="6"/>
  <c r="H139" i="6"/>
  <c r="H154" i="6"/>
  <c r="H241" i="6"/>
  <c r="H294" i="6"/>
  <c r="H328" i="6"/>
  <c r="H336" i="6"/>
  <c r="H337" i="6"/>
  <c r="H344" i="6"/>
  <c r="H347" i="6"/>
  <c r="H349" i="6"/>
  <c r="H352" i="6"/>
  <c r="H354" i="6"/>
  <c r="H356" i="6"/>
  <c r="H357" i="6"/>
  <c r="H359" i="6"/>
  <c r="H361" i="6"/>
  <c r="H362" i="6"/>
  <c r="H363" i="6"/>
  <c r="H364" i="6"/>
  <c r="H365" i="6"/>
  <c r="H367" i="6"/>
  <c r="H368" i="6"/>
  <c r="H369" i="6"/>
  <c r="H370" i="6"/>
  <c r="H371" i="6"/>
  <c r="H373" i="6"/>
  <c r="H374" i="6"/>
  <c r="H375" i="6"/>
  <c r="H376" i="6"/>
  <c r="H377" i="6"/>
  <c r="H379" i="6"/>
  <c r="H381" i="6"/>
  <c r="H382" i="6"/>
  <c r="H383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5" i="6"/>
  <c r="H23" i="6"/>
  <c r="H49" i="6"/>
  <c r="H53" i="6"/>
  <c r="H56" i="6"/>
  <c r="H57" i="6"/>
  <c r="H58" i="6"/>
  <c r="H60" i="6"/>
  <c r="H65" i="6"/>
  <c r="H67" i="6"/>
  <c r="H69" i="6"/>
  <c r="H71" i="6"/>
  <c r="H72" i="6"/>
  <c r="H76" i="6"/>
  <c r="H77" i="6"/>
  <c r="H82" i="6"/>
  <c r="H86" i="6"/>
  <c r="H87" i="6"/>
  <c r="H94" i="6"/>
  <c r="H99" i="6"/>
  <c r="H100" i="6"/>
  <c r="H106" i="6"/>
  <c r="H107" i="6"/>
  <c r="H108" i="6"/>
  <c r="H141" i="6"/>
  <c r="H142" i="6"/>
  <c r="H147" i="6"/>
  <c r="H158" i="6"/>
  <c r="H159" i="6"/>
  <c r="H162" i="6"/>
  <c r="H163" i="6"/>
  <c r="H173" i="6"/>
  <c r="H182" i="6"/>
  <c r="H185" i="6"/>
  <c r="H200" i="6"/>
  <c r="H210" i="6"/>
  <c r="H217" i="6"/>
  <c r="H219" i="6"/>
  <c r="H221" i="6"/>
  <c r="H244" i="6"/>
  <c r="H255" i="6"/>
  <c r="H262" i="6"/>
  <c r="H267" i="6"/>
  <c r="H269" i="6"/>
  <c r="H278" i="6"/>
  <c r="H283" i="6"/>
  <c r="H284" i="6"/>
  <c r="H296" i="6"/>
  <c r="H299" i="6"/>
  <c r="H300" i="6"/>
  <c r="H301" i="6"/>
  <c r="H306" i="6"/>
  <c r="H322" i="6"/>
  <c r="H339" i="6"/>
  <c r="H353" i="6"/>
  <c r="H355" i="6"/>
  <c r="H358" i="6"/>
  <c r="H360" i="6"/>
  <c r="H366" i="6"/>
  <c r="H372" i="6"/>
  <c r="H378" i="6"/>
  <c r="H380" i="6"/>
  <c r="H384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7" i="6"/>
  <c r="H9" i="6"/>
  <c r="H14" i="6"/>
  <c r="H17" i="6"/>
  <c r="H21" i="6"/>
  <c r="H22" i="6"/>
  <c r="H37" i="6"/>
  <c r="H48" i="6"/>
  <c r="H81" i="6"/>
  <c r="H89" i="6"/>
  <c r="H118" i="6"/>
  <c r="H120" i="6"/>
  <c r="H153" i="6"/>
  <c r="H171" i="6"/>
  <c r="H175" i="6"/>
  <c r="H188" i="6"/>
  <c r="H191" i="6"/>
  <c r="H245" i="6"/>
  <c r="H263" i="6"/>
  <c r="H272" i="6"/>
  <c r="H279" i="6"/>
  <c r="H285" i="6"/>
  <c r="H287" i="6"/>
  <c r="H289" i="6"/>
  <c r="H290" i="6"/>
  <c r="H292" i="6"/>
  <c r="H307" i="6"/>
  <c r="H309" i="6"/>
  <c r="H320" i="6"/>
  <c r="H333" i="6"/>
  <c r="H334" i="6"/>
  <c r="H340" i="6"/>
  <c r="H346" i="6"/>
  <c r="H348" i="6"/>
  <c r="H350" i="6"/>
  <c r="H27" i="6"/>
  <c r="H55" i="6"/>
  <c r="H64" i="6"/>
  <c r="H92" i="6"/>
  <c r="H105" i="6"/>
  <c r="H116" i="6"/>
  <c r="H166" i="6"/>
  <c r="H205" i="6"/>
  <c r="H222" i="6"/>
  <c r="H224" i="6"/>
  <c r="H248" i="6"/>
  <c r="H257" i="6"/>
  <c r="H323" i="6"/>
  <c r="H335" i="6"/>
  <c r="H3" i="6"/>
  <c r="H12" i="6"/>
  <c r="H19" i="6"/>
  <c r="H20" i="6"/>
  <c r="H31" i="6"/>
  <c r="H35" i="6"/>
  <c r="H46" i="6"/>
  <c r="H50" i="6"/>
  <c r="H52" i="6"/>
  <c r="H61" i="6"/>
  <c r="H66" i="6"/>
  <c r="H80" i="6"/>
  <c r="H96" i="6"/>
  <c r="H102" i="6"/>
  <c r="H110" i="6"/>
  <c r="H112" i="6"/>
  <c r="H113" i="6"/>
  <c r="H136" i="6"/>
  <c r="H148" i="6"/>
  <c r="H164" i="6"/>
  <c r="H181" i="6"/>
  <c r="H187" i="6"/>
  <c r="H195" i="6"/>
  <c r="H198" i="6"/>
  <c r="H199" i="6"/>
  <c r="H206" i="6"/>
  <c r="H212" i="6"/>
  <c r="H218" i="6"/>
  <c r="H226" i="6"/>
  <c r="H236" i="6"/>
  <c r="H238" i="6"/>
  <c r="H256" i="6"/>
  <c r="H260" i="6"/>
  <c r="H265" i="6"/>
  <c r="H280" i="6"/>
  <c r="H282" i="6"/>
  <c r="H295" i="6"/>
  <c r="H298" i="6"/>
  <c r="H321" i="6"/>
  <c r="H329" i="6"/>
  <c r="H330" i="6"/>
  <c r="H331" i="6"/>
  <c r="H332" i="6"/>
  <c r="H338" i="6"/>
  <c r="H342" i="6"/>
  <c r="H343" i="6"/>
  <c r="H345" i="6"/>
  <c r="H40" i="6"/>
  <c r="H78" i="6"/>
  <c r="H90" i="6"/>
  <c r="H131" i="6"/>
  <c r="H180" i="6"/>
  <c r="H201" i="6"/>
  <c r="H213" i="6"/>
  <c r="H223" i="6"/>
  <c r="H233" i="6"/>
  <c r="H235" i="6"/>
  <c r="H254" i="6"/>
  <c r="H264" i="6"/>
  <c r="H271" i="6"/>
  <c r="H273" i="6"/>
  <c r="H302" i="6"/>
  <c r="H308" i="6"/>
  <c r="H314" i="6"/>
  <c r="H318" i="6"/>
  <c r="H24" i="6"/>
  <c r="H39" i="6"/>
  <c r="H83" i="6"/>
  <c r="H84" i="6"/>
  <c r="H115" i="6"/>
  <c r="H128" i="6"/>
  <c r="H130" i="6"/>
  <c r="H150" i="6"/>
  <c r="H152" i="6"/>
  <c r="H192" i="6"/>
  <c r="H196" i="6"/>
  <c r="H202" i="6"/>
  <c r="H232" i="6"/>
  <c r="H252" i="6"/>
  <c r="H291" i="6"/>
  <c r="H310" i="6"/>
  <c r="H312" i="6"/>
  <c r="H351" i="6"/>
  <c r="AL10" i="7"/>
  <c r="AL10" i="8"/>
  <c r="AL10" i="9"/>
  <c r="AL10" i="4"/>
  <c r="AL10" i="5"/>
  <c r="AL10" i="3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133" i="2"/>
  <c r="H224" i="2"/>
  <c r="H239" i="2"/>
  <c r="H248" i="2"/>
  <c r="H288" i="2"/>
  <c r="H292" i="2"/>
  <c r="H351" i="2"/>
  <c r="H418" i="2"/>
  <c r="H476" i="2"/>
  <c r="H485" i="2"/>
  <c r="H487" i="2"/>
  <c r="H85" i="2"/>
  <c r="H109" i="2"/>
  <c r="H122" i="2"/>
  <c r="H131" i="2"/>
  <c r="H158" i="2"/>
  <c r="H171" i="2"/>
  <c r="H174" i="2"/>
  <c r="H182" i="2"/>
  <c r="H185" i="2"/>
  <c r="H190" i="2"/>
  <c r="H204" i="2"/>
  <c r="H205" i="2"/>
  <c r="H219" i="2"/>
  <c r="H243" i="2"/>
  <c r="H249" i="2"/>
  <c r="H256" i="2"/>
  <c r="H265" i="2"/>
  <c r="H324" i="2"/>
  <c r="H333" i="2"/>
  <c r="H336" i="2"/>
  <c r="H342" i="2"/>
  <c r="H362" i="2"/>
  <c r="H376" i="2"/>
  <c r="H387" i="2"/>
  <c r="H391" i="2"/>
  <c r="H394" i="2"/>
  <c r="H417" i="2"/>
  <c r="H428" i="2"/>
  <c r="H435" i="2"/>
  <c r="H436" i="2"/>
  <c r="H444" i="2"/>
  <c r="H470" i="2"/>
  <c r="H475" i="2"/>
  <c r="H501" i="2"/>
  <c r="H77" i="2"/>
  <c r="H86" i="2"/>
  <c r="H98" i="2"/>
  <c r="H104" i="2"/>
  <c r="H143" i="2"/>
  <c r="H149" i="2"/>
  <c r="H151" i="2"/>
  <c r="H159" i="2"/>
  <c r="H206" i="2"/>
  <c r="H220" i="2"/>
  <c r="H285" i="2"/>
  <c r="H316" i="2"/>
  <c r="H80" i="2"/>
  <c r="H88" i="2"/>
  <c r="H90" i="2"/>
  <c r="H102" i="2"/>
  <c r="H114" i="2"/>
  <c r="H115" i="2"/>
  <c r="H126" i="2"/>
  <c r="H127" i="2"/>
  <c r="H128" i="2"/>
  <c r="H132" i="2"/>
  <c r="H138" i="2"/>
  <c r="H140" i="2"/>
  <c r="H141" i="2"/>
  <c r="H142" i="2"/>
  <c r="H146" i="2"/>
  <c r="H150" i="2"/>
  <c r="H161" i="2"/>
  <c r="H162" i="2"/>
  <c r="H165" i="2"/>
  <c r="H170" i="2"/>
  <c r="H177" i="2"/>
  <c r="H178" i="2"/>
  <c r="H184" i="2"/>
  <c r="H187" i="2"/>
  <c r="H188" i="2"/>
  <c r="H193" i="2"/>
  <c r="H201" i="2"/>
  <c r="H211" i="2"/>
  <c r="H214" i="2"/>
  <c r="H215" i="2"/>
  <c r="H222" i="2"/>
  <c r="H223" i="2"/>
  <c r="H228" i="2"/>
  <c r="H229" i="2"/>
  <c r="H230" i="2"/>
  <c r="H231" i="2"/>
  <c r="H236" i="2"/>
  <c r="H238" i="2"/>
  <c r="H242" i="2"/>
  <c r="H246" i="2"/>
  <c r="H250" i="2"/>
  <c r="H257" i="2"/>
  <c r="H260" i="2"/>
  <c r="H262" i="2"/>
  <c r="H268" i="2"/>
  <c r="H275" i="2"/>
  <c r="H280" i="2"/>
  <c r="H281" i="2"/>
  <c r="H286" i="2"/>
  <c r="H291" i="2"/>
  <c r="H309" i="2"/>
  <c r="H315" i="2"/>
  <c r="H323" i="2"/>
  <c r="H330" i="2"/>
  <c r="H335" i="2"/>
  <c r="H339" i="2"/>
  <c r="H344" i="2"/>
  <c r="H355" i="2"/>
  <c r="H361" i="2"/>
  <c r="H371" i="2"/>
  <c r="H380" i="2"/>
  <c r="H383" i="2"/>
  <c r="H384" i="2"/>
  <c r="H395" i="2"/>
  <c r="H397" i="2"/>
  <c r="H399" i="2"/>
  <c r="H401" i="2"/>
  <c r="H405" i="2"/>
  <c r="H406" i="2"/>
  <c r="H409" i="2"/>
  <c r="H415" i="2"/>
  <c r="H420" i="2"/>
  <c r="H424" i="2"/>
  <c r="H429" i="2"/>
  <c r="H431" i="2"/>
  <c r="H434" i="2"/>
  <c r="H441" i="2"/>
  <c r="H483" i="2"/>
  <c r="H484" i="2"/>
  <c r="H113" i="2"/>
  <c r="H156" i="2"/>
  <c r="H191" i="2"/>
  <c r="H264" i="2"/>
  <c r="H270" i="2"/>
  <c r="H307" i="2"/>
  <c r="H308" i="2"/>
  <c r="H317" i="2"/>
  <c r="H329" i="2"/>
  <c r="H495" i="2"/>
  <c r="H100" i="2"/>
  <c r="H125" i="2"/>
  <c r="H152" i="2"/>
  <c r="H209" i="2"/>
  <c r="H253" i="2"/>
  <c r="H352" i="2"/>
  <c r="H358" i="2"/>
  <c r="H374" i="2"/>
  <c r="H412" i="2"/>
  <c r="H426" i="2"/>
  <c r="H445" i="2"/>
  <c r="H451" i="2"/>
  <c r="H455" i="2"/>
  <c r="H460" i="2"/>
  <c r="H79" i="2"/>
  <c r="H87" i="2"/>
  <c r="H101" i="2"/>
  <c r="H105" i="2"/>
  <c r="H118" i="2"/>
  <c r="H124" i="2"/>
  <c r="H155" i="2"/>
  <c r="H167" i="2"/>
  <c r="H183" i="2"/>
  <c r="H207" i="2"/>
  <c r="H210" i="2"/>
  <c r="H217" i="2"/>
  <c r="H233" i="2"/>
  <c r="H235" i="2"/>
  <c r="H245" i="2"/>
  <c r="H251" i="2"/>
  <c r="H267" i="2"/>
  <c r="H271" i="2"/>
  <c r="H294" i="2"/>
  <c r="H295" i="2"/>
  <c r="H306" i="2"/>
  <c r="H311" i="2"/>
  <c r="H313" i="2"/>
  <c r="H318" i="2"/>
  <c r="H320" i="2"/>
  <c r="H347" i="2"/>
  <c r="H375" i="2"/>
  <c r="H404" i="2"/>
  <c r="H422" i="2"/>
  <c r="H425" i="2"/>
  <c r="H447" i="2"/>
  <c r="H454" i="2"/>
  <c r="H456" i="2"/>
  <c r="H457" i="2"/>
  <c r="H464" i="2"/>
  <c r="H467" i="2"/>
  <c r="H473" i="2"/>
  <c r="H491" i="2"/>
  <c r="H496" i="2"/>
  <c r="H96" i="2"/>
  <c r="H103" i="2"/>
  <c r="H147" i="2"/>
  <c r="H176" i="2"/>
  <c r="H179" i="2"/>
  <c r="H240" i="2"/>
  <c r="H241" i="2"/>
  <c r="H244" i="2"/>
  <c r="H261" i="2"/>
  <c r="H312" i="2"/>
  <c r="H319" i="2"/>
  <c r="H410" i="2"/>
  <c r="H433" i="2"/>
  <c r="H440" i="2"/>
  <c r="H443" i="2"/>
  <c r="H465" i="2"/>
  <c r="H492" i="2"/>
  <c r="H493" i="2"/>
  <c r="H498" i="2"/>
  <c r="H499" i="2"/>
  <c r="H92" i="2"/>
  <c r="H120" i="2"/>
  <c r="H136" i="2"/>
  <c r="H258" i="2"/>
  <c r="H287" i="2"/>
  <c r="H289" i="2"/>
  <c r="H297" i="2"/>
  <c r="H322" i="2"/>
  <c r="H373" i="2"/>
  <c r="H396" i="2"/>
  <c r="H427" i="2"/>
  <c r="H430" i="2"/>
  <c r="H450" i="2"/>
  <c r="H480" i="2"/>
  <c r="H481" i="2"/>
  <c r="H488" i="2"/>
  <c r="H490" i="2"/>
  <c r="H78" i="2"/>
  <c r="H82" i="2"/>
  <c r="H83" i="2"/>
  <c r="H84" i="2"/>
  <c r="H93" i="2"/>
  <c r="H94" i="2"/>
  <c r="H95" i="2"/>
  <c r="H99" i="2"/>
  <c r="H107" i="2"/>
  <c r="H111" i="2"/>
  <c r="H116" i="2"/>
  <c r="H129" i="2"/>
  <c r="H144" i="2"/>
  <c r="H164" i="2"/>
  <c r="H169" i="2"/>
  <c r="H172" i="2"/>
  <c r="H173" i="2"/>
  <c r="H175" i="2"/>
  <c r="H180" i="2"/>
  <c r="H181" i="2"/>
  <c r="H186" i="2"/>
  <c r="H189" i="2"/>
  <c r="H194" i="2"/>
  <c r="H196" i="2"/>
  <c r="H198" i="2"/>
  <c r="H200" i="2"/>
  <c r="H202" i="2"/>
  <c r="H208" i="2"/>
  <c r="H218" i="2"/>
  <c r="H225" i="2"/>
  <c r="H226" i="2"/>
  <c r="H227" i="2"/>
  <c r="H232" i="2"/>
  <c r="H234" i="2"/>
  <c r="H255" i="2"/>
  <c r="H266" i="2"/>
  <c r="H276" i="2"/>
  <c r="H278" i="2"/>
  <c r="H282" i="2"/>
  <c r="H284" i="2"/>
  <c r="H293" i="2"/>
  <c r="H296" i="2"/>
  <c r="H300" i="2"/>
  <c r="H303" i="2"/>
  <c r="H310" i="2"/>
  <c r="H314" i="2"/>
  <c r="H328" i="2"/>
  <c r="H331" i="2"/>
  <c r="H332" i="2"/>
  <c r="H334" i="2"/>
  <c r="H338" i="2"/>
  <c r="H343" i="2"/>
  <c r="H345" i="2"/>
  <c r="H346" i="2"/>
  <c r="H350" i="2"/>
  <c r="H353" i="2"/>
  <c r="H356" i="2"/>
  <c r="H357" i="2"/>
  <c r="H365" i="2"/>
  <c r="H366" i="2"/>
  <c r="H367" i="2"/>
  <c r="H368" i="2"/>
  <c r="H369" i="2"/>
  <c r="H370" i="2"/>
  <c r="H377" i="2"/>
  <c r="H378" i="2"/>
  <c r="H381" i="2"/>
  <c r="H382" i="2"/>
  <c r="H386" i="2"/>
  <c r="H398" i="2"/>
  <c r="H402" i="2"/>
  <c r="H403" i="2"/>
  <c r="H408" i="2"/>
  <c r="H411" i="2"/>
  <c r="H413" i="2"/>
  <c r="H414" i="2"/>
  <c r="H419" i="2"/>
  <c r="H423" i="2"/>
  <c r="H442" i="2"/>
  <c r="H448" i="2"/>
  <c r="H449" i="2"/>
  <c r="H458" i="2"/>
  <c r="H459" i="2"/>
  <c r="H461" i="2"/>
  <c r="H466" i="2"/>
  <c r="H469" i="2"/>
  <c r="H474" i="2"/>
  <c r="H478" i="2"/>
  <c r="H479" i="2"/>
  <c r="H494" i="2"/>
  <c r="H500" i="2"/>
  <c r="H81" i="2"/>
  <c r="H89" i="2"/>
  <c r="H91" i="2"/>
  <c r="H97" i="2"/>
  <c r="H106" i="2"/>
  <c r="H108" i="2"/>
  <c r="H110" i="2"/>
  <c r="H112" i="2"/>
  <c r="H119" i="2"/>
  <c r="H130" i="2"/>
  <c r="H134" i="2"/>
  <c r="H137" i="2"/>
  <c r="H145" i="2"/>
  <c r="H154" i="2"/>
  <c r="H157" i="2"/>
  <c r="H160" i="2"/>
  <c r="H166" i="2"/>
  <c r="H168" i="2"/>
  <c r="H192" i="2"/>
  <c r="H195" i="2"/>
  <c r="H199" i="2"/>
  <c r="H212" i="2"/>
  <c r="H213" i="2"/>
  <c r="H237" i="2"/>
  <c r="H247" i="2"/>
  <c r="H259" i="2"/>
  <c r="H263" i="2"/>
  <c r="H269" i="2"/>
  <c r="H272" i="2"/>
  <c r="H274" i="2"/>
  <c r="H277" i="2"/>
  <c r="H279" i="2"/>
  <c r="H298" i="2"/>
  <c r="H299" i="2"/>
  <c r="H301" i="2"/>
  <c r="H302" i="2"/>
  <c r="H304" i="2"/>
  <c r="H321" i="2"/>
  <c r="H325" i="2"/>
  <c r="H340" i="2"/>
  <c r="H341" i="2"/>
  <c r="H349" i="2"/>
  <c r="H354" i="2"/>
  <c r="H363" i="2"/>
  <c r="H372" i="2"/>
  <c r="H388" i="2"/>
  <c r="H389" i="2"/>
  <c r="H390" i="2"/>
  <c r="H407" i="2"/>
  <c r="H416" i="2"/>
  <c r="H432" i="2"/>
  <c r="H437" i="2"/>
  <c r="H446" i="2"/>
  <c r="H452" i="2"/>
  <c r="H453" i="2"/>
  <c r="H462" i="2"/>
  <c r="H468" i="2"/>
  <c r="H472" i="2"/>
  <c r="H482" i="2"/>
  <c r="H486" i="2"/>
  <c r="H489" i="2"/>
  <c r="H121" i="2"/>
  <c r="H148" i="2"/>
  <c r="H197" i="2"/>
  <c r="H221" i="2"/>
  <c r="H283" i="2"/>
  <c r="H327" i="2"/>
  <c r="H337" i="2"/>
  <c r="H359" i="2"/>
  <c r="H421" i="2"/>
  <c r="H463" i="2"/>
  <c r="H471" i="2"/>
  <c r="H503" i="2"/>
  <c r="H117" i="2"/>
  <c r="H123" i="2"/>
  <c r="H135" i="2"/>
  <c r="H139" i="2"/>
  <c r="H153" i="2"/>
  <c r="H163" i="2"/>
  <c r="H203" i="2"/>
  <c r="H216" i="2"/>
  <c r="H252" i="2"/>
  <c r="H254" i="2"/>
  <c r="H273" i="2"/>
  <c r="H290" i="2"/>
  <c r="H305" i="2"/>
  <c r="H326" i="2"/>
  <c r="H348" i="2"/>
  <c r="H360" i="2"/>
  <c r="H364" i="2"/>
  <c r="H379" i="2"/>
  <c r="H385" i="2"/>
  <c r="H392" i="2"/>
  <c r="H393" i="2"/>
  <c r="H400" i="2"/>
  <c r="H438" i="2"/>
  <c r="H439" i="2"/>
  <c r="H477" i="2"/>
  <c r="H497" i="2"/>
  <c r="H502" i="2"/>
  <c r="H3" i="2"/>
  <c r="H4" i="2"/>
  <c r="H5" i="2"/>
  <c r="H6" i="2"/>
  <c r="H7" i="2"/>
  <c r="H8" i="2"/>
  <c r="H9" i="2"/>
  <c r="H10" i="2"/>
  <c r="N69" i="5"/>
  <c r="N69" i="9"/>
  <c r="N69" i="2"/>
  <c r="N69" i="6"/>
  <c r="N68" i="5"/>
  <c r="N68" i="9"/>
  <c r="N68" i="2"/>
  <c r="N68" i="6"/>
  <c r="N67" i="2"/>
  <c r="N67" i="6"/>
  <c r="N67" i="9"/>
  <c r="N67" i="5"/>
  <c r="N66" i="9"/>
  <c r="N66" i="5"/>
  <c r="N66" i="2"/>
  <c r="N66" i="6"/>
  <c r="N65" i="5"/>
  <c r="N65" i="9"/>
  <c r="N65" i="2"/>
  <c r="N65" i="6"/>
  <c r="N64" i="9"/>
  <c r="N64" i="5"/>
  <c r="N64" i="2"/>
  <c r="N64" i="6"/>
  <c r="N63" i="2"/>
  <c r="N63" i="6"/>
  <c r="N63" i="9"/>
  <c r="N63" i="5"/>
  <c r="N62" i="5"/>
  <c r="N62" i="9"/>
  <c r="N62" i="2"/>
  <c r="N62" i="6"/>
  <c r="N61" i="2"/>
  <c r="N61" i="6"/>
  <c r="N61" i="9"/>
  <c r="N61" i="5"/>
  <c r="N60" i="2"/>
  <c r="N60" i="6"/>
  <c r="N60" i="9"/>
  <c r="N60" i="5"/>
  <c r="N59" i="2"/>
  <c r="N59" i="6"/>
  <c r="N59" i="9"/>
  <c r="N59" i="5"/>
  <c r="N58" i="5"/>
  <c r="N58" i="9"/>
  <c r="N58" i="2"/>
  <c r="N58" i="6"/>
  <c r="N57" i="2"/>
  <c r="N57" i="6"/>
  <c r="N57" i="5"/>
  <c r="N57" i="9"/>
  <c r="N56" i="2"/>
  <c r="N56" i="6"/>
  <c r="N56" i="9"/>
  <c r="N56" i="5"/>
  <c r="N55" i="2"/>
  <c r="N55" i="6"/>
  <c r="N55" i="9"/>
  <c r="N55" i="5"/>
  <c r="N54" i="2"/>
  <c r="N54" i="6"/>
  <c r="N54" i="9"/>
  <c r="N54" i="5"/>
  <c r="N53" i="2"/>
  <c r="N53" i="6"/>
  <c r="N53" i="9"/>
  <c r="N53" i="5"/>
  <c r="N52" i="2"/>
  <c r="N52" i="6"/>
  <c r="N52" i="5"/>
  <c r="N52" i="9"/>
  <c r="N51" i="2"/>
  <c r="N51" i="6"/>
  <c r="N51" i="5"/>
  <c r="N51" i="9"/>
  <c r="N50" i="5"/>
  <c r="N50" i="9"/>
  <c r="N50" i="2"/>
  <c r="N50" i="6"/>
  <c r="N49" i="9"/>
  <c r="N49" i="5"/>
  <c r="N49" i="2"/>
  <c r="N49" i="6"/>
  <c r="N48" i="5"/>
  <c r="N48" i="9"/>
  <c r="N48" i="2"/>
  <c r="N48" i="6"/>
  <c r="N47" i="5"/>
  <c r="N47" i="9"/>
  <c r="N47" i="2"/>
  <c r="N47" i="6"/>
  <c r="N46" i="5"/>
  <c r="N46" i="9"/>
  <c r="N46" i="2"/>
  <c r="N46" i="6"/>
  <c r="N45" i="5"/>
  <c r="N45" i="9"/>
  <c r="N45" i="2"/>
  <c r="N45" i="6"/>
  <c r="N44" i="2"/>
  <c r="N44" i="6"/>
  <c r="N44" i="5"/>
  <c r="N44" i="9"/>
  <c r="N43" i="9"/>
  <c r="N43" i="5"/>
  <c r="N43" i="2"/>
  <c r="N43" i="6"/>
  <c r="N42" i="9"/>
  <c r="N42" i="5"/>
  <c r="N42" i="2"/>
  <c r="N42" i="6"/>
  <c r="N41" i="5"/>
  <c r="N41" i="9"/>
  <c r="N41" i="2"/>
  <c r="N41" i="6"/>
  <c r="N40" i="5"/>
  <c r="N40" i="9"/>
  <c r="N40" i="2"/>
  <c r="N40" i="6"/>
  <c r="N39" i="5"/>
  <c r="N39" i="9"/>
  <c r="N39" i="2"/>
  <c r="N39" i="6"/>
  <c r="N38" i="2"/>
  <c r="N38" i="6"/>
  <c r="N38" i="9"/>
  <c r="N38" i="5"/>
  <c r="N37" i="2"/>
  <c r="N37" i="6"/>
  <c r="N37" i="5"/>
  <c r="N37" i="9"/>
  <c r="N36" i="5"/>
  <c r="N36" i="9"/>
  <c r="N36" i="2"/>
  <c r="N36" i="6"/>
  <c r="N35" i="2"/>
  <c r="N35" i="6"/>
  <c r="N35" i="5"/>
  <c r="N35" i="9"/>
  <c r="N34" i="5"/>
  <c r="N34" i="9"/>
  <c r="N34" i="2"/>
  <c r="N34" i="6"/>
  <c r="N33" i="5"/>
  <c r="N33" i="9"/>
  <c r="N33" i="2"/>
  <c r="N33" i="6"/>
  <c r="N32" i="5"/>
  <c r="N32" i="9"/>
  <c r="N32" i="2"/>
  <c r="N32" i="6"/>
  <c r="V491" i="5"/>
  <c r="V491" i="7"/>
  <c r="V491" i="8"/>
  <c r="V503" i="2"/>
  <c r="V491" i="9"/>
  <c r="N31" i="2"/>
  <c r="N31" i="6"/>
  <c r="N31" i="5"/>
  <c r="N31" i="9"/>
  <c r="N30" i="2"/>
  <c r="N30" i="6"/>
  <c r="N30" i="5"/>
  <c r="N30" i="9"/>
  <c r="N29" i="5"/>
  <c r="N29" i="9"/>
  <c r="N29" i="2"/>
  <c r="N29" i="6"/>
  <c r="AL18" i="5"/>
  <c r="AL18" i="9"/>
  <c r="AL18" i="4"/>
  <c r="AL18" i="7"/>
  <c r="AL18" i="3"/>
  <c r="AL18" i="8"/>
  <c r="N28" i="2"/>
  <c r="N28" i="6"/>
  <c r="N28" i="5"/>
  <c r="N28" i="9"/>
  <c r="N27" i="5"/>
  <c r="N27" i="9"/>
  <c r="N27" i="2"/>
  <c r="N27" i="6"/>
  <c r="N26" i="5"/>
  <c r="N26" i="9"/>
  <c r="N26" i="2"/>
  <c r="N26" i="6"/>
  <c r="N25" i="5"/>
  <c r="N25" i="9"/>
  <c r="N25" i="2"/>
  <c r="N25" i="6"/>
  <c r="N24" i="5"/>
  <c r="N24" i="9"/>
  <c r="N24" i="2"/>
  <c r="N24" i="6"/>
  <c r="N23" i="2"/>
  <c r="N23" i="6"/>
  <c r="N23" i="5"/>
  <c r="N23" i="9"/>
  <c r="N22" i="2"/>
  <c r="N22" i="6"/>
  <c r="N22" i="5"/>
  <c r="N22" i="9"/>
  <c r="N21" i="5"/>
  <c r="N21" i="9"/>
  <c r="N21" i="2"/>
  <c r="N21" i="6"/>
  <c r="N20" i="2"/>
  <c r="N20" i="6"/>
  <c r="N20" i="5"/>
  <c r="N20" i="9"/>
  <c r="N19" i="2"/>
  <c r="N19" i="6"/>
  <c r="N19" i="5"/>
  <c r="N19" i="9"/>
  <c r="N18" i="2"/>
  <c r="N18" i="6"/>
  <c r="N18" i="5"/>
  <c r="N18" i="9"/>
  <c r="N17" i="2"/>
  <c r="N17" i="6"/>
  <c r="N17" i="5"/>
  <c r="N17" i="9"/>
  <c r="N16" i="2"/>
  <c r="N16" i="6"/>
  <c r="N16" i="5"/>
  <c r="N16" i="9"/>
  <c r="N15" i="5"/>
  <c r="N15" i="9"/>
  <c r="N15" i="2"/>
  <c r="N15" i="6"/>
  <c r="N14" i="2"/>
  <c r="N14" i="6"/>
  <c r="N14" i="5"/>
  <c r="N14" i="9"/>
  <c r="N13" i="5"/>
  <c r="N13" i="9"/>
  <c r="N13" i="2"/>
  <c r="N13" i="6"/>
  <c r="N12" i="2"/>
  <c r="N12" i="6"/>
  <c r="N12" i="5"/>
  <c r="N12" i="9"/>
  <c r="N11" i="5"/>
  <c r="N11" i="9"/>
  <c r="N11" i="2"/>
  <c r="N11" i="6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119" i="2"/>
  <c r="C209" i="2"/>
  <c r="C246" i="2"/>
  <c r="C442" i="2"/>
  <c r="C445" i="2"/>
  <c r="C78" i="2"/>
  <c r="C98" i="2"/>
  <c r="C116" i="2"/>
  <c r="C122" i="2"/>
  <c r="C131" i="2"/>
  <c r="C135" i="2"/>
  <c r="C146" i="2"/>
  <c r="C148" i="2"/>
  <c r="C152" i="2"/>
  <c r="C156" i="2"/>
  <c r="C177" i="2"/>
  <c r="C187" i="2"/>
  <c r="C199" i="2"/>
  <c r="C204" i="2"/>
  <c r="C208" i="2"/>
  <c r="C221" i="2"/>
  <c r="C222" i="2"/>
  <c r="C231" i="2"/>
  <c r="C251" i="2"/>
  <c r="C254" i="2"/>
  <c r="C265" i="2"/>
  <c r="C280" i="2"/>
  <c r="C284" i="2"/>
  <c r="C290" i="2"/>
  <c r="C303" i="2"/>
  <c r="C304" i="2"/>
  <c r="C322" i="2"/>
  <c r="C340" i="2"/>
  <c r="C359" i="2"/>
  <c r="C383" i="2"/>
  <c r="C389" i="2"/>
  <c r="C392" i="2"/>
  <c r="C403" i="2"/>
  <c r="C408" i="2"/>
  <c r="C432" i="2"/>
  <c r="C438" i="2"/>
  <c r="C446" i="2"/>
  <c r="C472" i="2"/>
  <c r="C493" i="2"/>
  <c r="C182" i="2"/>
  <c r="C202" i="2"/>
  <c r="C225" i="2"/>
  <c r="C227" i="2"/>
  <c r="C274" i="2"/>
  <c r="C310" i="2"/>
  <c r="C343" i="2"/>
  <c r="C386" i="2"/>
  <c r="C419" i="2"/>
  <c r="C77" i="2"/>
  <c r="C80" i="2"/>
  <c r="C88" i="2"/>
  <c r="C89" i="2"/>
  <c r="C92" i="2"/>
  <c r="C97" i="2"/>
  <c r="C109" i="2"/>
  <c r="C115" i="2"/>
  <c r="C118" i="2"/>
  <c r="C128" i="2"/>
  <c r="C129" i="2"/>
  <c r="C140" i="2"/>
  <c r="C145" i="2"/>
  <c r="C150" i="2"/>
  <c r="C151" i="2"/>
  <c r="C154" i="2"/>
  <c r="C157" i="2"/>
  <c r="C162" i="2"/>
  <c r="C174" i="2"/>
  <c r="C175" i="2"/>
  <c r="C179" i="2"/>
  <c r="C183" i="2"/>
  <c r="C201" i="2"/>
  <c r="C205" i="2"/>
  <c r="C210" i="2"/>
  <c r="C214" i="2"/>
  <c r="C215" i="2"/>
  <c r="C216" i="2"/>
  <c r="C219" i="2"/>
  <c r="C223" i="2"/>
  <c r="C238" i="2"/>
  <c r="C242" i="2"/>
  <c r="C244" i="2"/>
  <c r="C264" i="2"/>
  <c r="C267" i="2"/>
  <c r="C273" i="2"/>
  <c r="C277" i="2"/>
  <c r="C281" i="2"/>
  <c r="C286" i="2"/>
  <c r="C291" i="2"/>
  <c r="C299" i="2"/>
  <c r="C305" i="2"/>
  <c r="C309" i="2"/>
  <c r="C313" i="2"/>
  <c r="C320" i="2"/>
  <c r="C327" i="2"/>
  <c r="C330" i="2"/>
  <c r="C335" i="2"/>
  <c r="C338" i="2"/>
  <c r="C344" i="2"/>
  <c r="C350" i="2"/>
  <c r="C353" i="2"/>
  <c r="C354" i="2"/>
  <c r="C355" i="2"/>
  <c r="C356" i="2"/>
  <c r="C362" i="2"/>
  <c r="C363" i="2"/>
  <c r="C365" i="2"/>
  <c r="C372" i="2"/>
  <c r="C373" i="2"/>
  <c r="C380" i="2"/>
  <c r="C384" i="2"/>
  <c r="C390" i="2"/>
  <c r="C396" i="2"/>
  <c r="C397" i="2"/>
  <c r="C400" i="2"/>
  <c r="C405" i="2"/>
  <c r="C406" i="2"/>
  <c r="C407" i="2"/>
  <c r="C409" i="2"/>
  <c r="C410" i="2"/>
  <c r="C411" i="2"/>
  <c r="C414" i="2"/>
  <c r="C417" i="2"/>
  <c r="C426" i="2"/>
  <c r="C429" i="2"/>
  <c r="C430" i="2"/>
  <c r="C437" i="2"/>
  <c r="C454" i="2"/>
  <c r="C461" i="2"/>
  <c r="C464" i="2"/>
  <c r="C465" i="2"/>
  <c r="C473" i="2"/>
  <c r="C475" i="2"/>
  <c r="C479" i="2"/>
  <c r="C489" i="2"/>
  <c r="C492" i="2"/>
  <c r="C494" i="2"/>
  <c r="C93" i="2"/>
  <c r="C99" i="2"/>
  <c r="C123" i="2"/>
  <c r="C133" i="2"/>
  <c r="C167" i="2"/>
  <c r="C186" i="2"/>
  <c r="C206" i="2"/>
  <c r="C349" i="2"/>
  <c r="C364" i="2"/>
  <c r="C480" i="2"/>
  <c r="C104" i="2"/>
  <c r="C127" i="2"/>
  <c r="C130" i="2"/>
  <c r="C191" i="2"/>
  <c r="C258" i="2"/>
  <c r="C260" i="2"/>
  <c r="C352" i="2"/>
  <c r="C391" i="2"/>
  <c r="C393" i="2"/>
  <c r="C412" i="2"/>
  <c r="C469" i="2"/>
  <c r="C485" i="2"/>
  <c r="C96" i="2"/>
  <c r="C105" i="2"/>
  <c r="C121" i="2"/>
  <c r="C126" i="2"/>
  <c r="C138" i="2"/>
  <c r="C142" i="2"/>
  <c r="C143" i="2"/>
  <c r="C165" i="2"/>
  <c r="C220" i="2"/>
  <c r="C263" i="2"/>
  <c r="C270" i="2"/>
  <c r="C272" i="2"/>
  <c r="C300" i="2"/>
  <c r="C302" i="2"/>
  <c r="C306" i="2"/>
  <c r="C318" i="2"/>
  <c r="C381" i="2"/>
  <c r="C424" i="2"/>
  <c r="C447" i="2"/>
  <c r="C453" i="2"/>
  <c r="C471" i="2"/>
  <c r="C474" i="2"/>
  <c r="C477" i="2"/>
  <c r="C483" i="2"/>
  <c r="C496" i="2"/>
  <c r="C497" i="2"/>
  <c r="C503" i="2"/>
  <c r="C112" i="2"/>
  <c r="C153" i="2"/>
  <c r="C207" i="2"/>
  <c r="C226" i="2"/>
  <c r="C257" i="2"/>
  <c r="C262" i="2"/>
  <c r="C276" i="2"/>
  <c r="C294" i="2"/>
  <c r="C315" i="2"/>
  <c r="C326" i="2"/>
  <c r="C332" i="2"/>
  <c r="C374" i="2"/>
  <c r="C101" i="2"/>
  <c r="C160" i="2"/>
  <c r="C193" i="2"/>
  <c r="C218" i="2"/>
  <c r="C255" i="2"/>
  <c r="C285" i="2"/>
  <c r="C288" i="2"/>
  <c r="C297" i="2"/>
  <c r="C339" i="2"/>
  <c r="C357" i="2"/>
  <c r="C79" i="2"/>
  <c r="C81" i="2"/>
  <c r="C82" i="2"/>
  <c r="C83" i="2"/>
  <c r="C84" i="2"/>
  <c r="C91" i="2"/>
  <c r="C102" i="2"/>
  <c r="C111" i="2"/>
  <c r="C113" i="2"/>
  <c r="C117" i="2"/>
  <c r="C120" i="2"/>
  <c r="C124" i="2"/>
  <c r="C136" i="2"/>
  <c r="C141" i="2"/>
  <c r="C144" i="2"/>
  <c r="C147" i="2"/>
  <c r="C158" i="2"/>
  <c r="C159" i="2"/>
  <c r="C161" i="2"/>
  <c r="C172" i="2"/>
  <c r="C173" i="2"/>
  <c r="C178" i="2"/>
  <c r="C185" i="2"/>
  <c r="C188" i="2"/>
  <c r="C190" i="2"/>
  <c r="C192" i="2"/>
  <c r="C194" i="2"/>
  <c r="C195" i="2"/>
  <c r="C196" i="2"/>
  <c r="C197" i="2"/>
  <c r="C200" i="2"/>
  <c r="C224" i="2"/>
  <c r="C228" i="2"/>
  <c r="C232" i="2"/>
  <c r="C234" i="2"/>
  <c r="C236" i="2"/>
  <c r="C237" i="2"/>
  <c r="C245" i="2"/>
  <c r="C248" i="2"/>
  <c r="C250" i="2"/>
  <c r="C253" i="2"/>
  <c r="C261" i="2"/>
  <c r="C268" i="2"/>
  <c r="C271" i="2"/>
  <c r="C279" i="2"/>
  <c r="C287" i="2"/>
  <c r="C301" i="2"/>
  <c r="C308" i="2"/>
  <c r="C311" i="2"/>
  <c r="C312" i="2"/>
  <c r="C323" i="2"/>
  <c r="C324" i="2"/>
  <c r="C329" i="2"/>
  <c r="C331" i="2"/>
  <c r="C334" i="2"/>
  <c r="C341" i="2"/>
  <c r="C342" i="2"/>
  <c r="C345" i="2"/>
  <c r="C347" i="2"/>
  <c r="C358" i="2"/>
  <c r="C361" i="2"/>
  <c r="C366" i="2"/>
  <c r="C369" i="2"/>
  <c r="C375" i="2"/>
  <c r="C376" i="2"/>
  <c r="C377" i="2"/>
  <c r="C378" i="2"/>
  <c r="C382" i="2"/>
  <c r="C385" i="2"/>
  <c r="C395" i="2"/>
  <c r="C398" i="2"/>
  <c r="C399" i="2"/>
  <c r="C401" i="2"/>
  <c r="C402" i="2"/>
  <c r="C413" i="2"/>
  <c r="C415" i="2"/>
  <c r="C418" i="2"/>
  <c r="C420" i="2"/>
  <c r="C427" i="2"/>
  <c r="C428" i="2"/>
  <c r="C431" i="2"/>
  <c r="C436" i="2"/>
  <c r="C439" i="2"/>
  <c r="C450" i="2"/>
  <c r="C452" i="2"/>
  <c r="C459" i="2"/>
  <c r="C462" i="2"/>
  <c r="C463" i="2"/>
  <c r="C470" i="2"/>
  <c r="C476" i="2"/>
  <c r="C484" i="2"/>
  <c r="C486" i="2"/>
  <c r="C491" i="2"/>
  <c r="C85" i="2"/>
  <c r="C86" i="2"/>
  <c r="C87" i="2"/>
  <c r="C90" i="2"/>
  <c r="C94" i="2"/>
  <c r="C100" i="2"/>
  <c r="C103" i="2"/>
  <c r="C106" i="2"/>
  <c r="C107" i="2"/>
  <c r="C108" i="2"/>
  <c r="C114" i="2"/>
  <c r="C125" i="2"/>
  <c r="C134" i="2"/>
  <c r="C137" i="2"/>
  <c r="C139" i="2"/>
  <c r="C163" i="2"/>
  <c r="C164" i="2"/>
  <c r="C166" i="2"/>
  <c r="C168" i="2"/>
  <c r="C169" i="2"/>
  <c r="C170" i="2"/>
  <c r="C171" i="2"/>
  <c r="C180" i="2"/>
  <c r="C181" i="2"/>
  <c r="C184" i="2"/>
  <c r="C189" i="2"/>
  <c r="C198" i="2"/>
  <c r="C211" i="2"/>
  <c r="C212" i="2"/>
  <c r="C213" i="2"/>
  <c r="C229" i="2"/>
  <c r="C233" i="2"/>
  <c r="C235" i="2"/>
  <c r="C239" i="2"/>
  <c r="C240" i="2"/>
  <c r="C241" i="2"/>
  <c r="C243" i="2"/>
  <c r="C247" i="2"/>
  <c r="C249" i="2"/>
  <c r="C256" i="2"/>
  <c r="C259" i="2"/>
  <c r="C269" i="2"/>
  <c r="C289" i="2"/>
  <c r="C292" i="2"/>
  <c r="C293" i="2"/>
  <c r="C295" i="2"/>
  <c r="C296" i="2"/>
  <c r="C314" i="2"/>
  <c r="C317" i="2"/>
  <c r="C319" i="2"/>
  <c r="C321" i="2"/>
  <c r="C325" i="2"/>
  <c r="C328" i="2"/>
  <c r="C333" i="2"/>
  <c r="C336" i="2"/>
  <c r="C337" i="2"/>
  <c r="C346" i="2"/>
  <c r="C348" i="2"/>
  <c r="C351" i="2"/>
  <c r="C360" i="2"/>
  <c r="C367" i="2"/>
  <c r="C368" i="2"/>
  <c r="C371" i="2"/>
  <c r="C379" i="2"/>
  <c r="C387" i="2"/>
  <c r="C388" i="2"/>
  <c r="C404" i="2"/>
  <c r="C416" i="2"/>
  <c r="C421" i="2"/>
  <c r="C422" i="2"/>
  <c r="C423" i="2"/>
  <c r="C425" i="2"/>
  <c r="C433" i="2"/>
  <c r="C434" i="2"/>
  <c r="C435" i="2"/>
  <c r="C440" i="2"/>
  <c r="C441" i="2"/>
  <c r="C443" i="2"/>
  <c r="C444" i="2"/>
  <c r="C448" i="2"/>
  <c r="C449" i="2"/>
  <c r="C451" i="2"/>
  <c r="C455" i="2"/>
  <c r="C457" i="2"/>
  <c r="C460" i="2"/>
  <c r="C467" i="2"/>
  <c r="C468" i="2"/>
  <c r="C478" i="2"/>
  <c r="C482" i="2"/>
  <c r="C487" i="2"/>
  <c r="C488" i="2"/>
  <c r="C490" i="2"/>
  <c r="C495" i="2"/>
  <c r="C498" i="2"/>
  <c r="C499" i="2"/>
  <c r="C500" i="2"/>
  <c r="C502" i="2"/>
  <c r="C149" i="2"/>
  <c r="C203" i="2"/>
  <c r="C230" i="2"/>
  <c r="C266" i="2"/>
  <c r="C282" i="2"/>
  <c r="C307" i="2"/>
  <c r="C316" i="2"/>
  <c r="C394" i="2"/>
  <c r="C456" i="2"/>
  <c r="C458" i="2"/>
  <c r="C501" i="2"/>
  <c r="C95" i="2"/>
  <c r="C110" i="2"/>
  <c r="C132" i="2"/>
  <c r="C155" i="2"/>
  <c r="C176" i="2"/>
  <c r="C217" i="2"/>
  <c r="C252" i="2"/>
  <c r="C275" i="2"/>
  <c r="C278" i="2"/>
  <c r="C283" i="2"/>
  <c r="C298" i="2"/>
  <c r="C370" i="2"/>
  <c r="C466" i="2"/>
  <c r="C481" i="2"/>
  <c r="C3" i="2"/>
  <c r="C4" i="2"/>
  <c r="C5" i="2"/>
  <c r="C6" i="2"/>
  <c r="C7" i="2"/>
  <c r="C8" i="2"/>
  <c r="AL9" i="6"/>
  <c r="C73" i="1"/>
  <c r="AL11" i="6" s="1"/>
  <c r="AL9" i="2"/>
  <c r="B73" i="1"/>
  <c r="AL11" i="2" s="1"/>
  <c r="B19" i="1"/>
  <c r="N10" i="2"/>
  <c r="N10" i="6"/>
  <c r="N10" i="5"/>
  <c r="N10" i="9"/>
  <c r="T16" i="1"/>
  <c r="T17" i="1"/>
  <c r="T19" i="1"/>
  <c r="T21" i="1"/>
  <c r="T23" i="1"/>
  <c r="T26" i="1"/>
  <c r="T28" i="1"/>
  <c r="T30" i="1"/>
  <c r="T31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AJ15" i="10"/>
  <c r="T3" i="1"/>
  <c r="T5" i="1"/>
  <c r="T7" i="1"/>
  <c r="T10" i="1"/>
  <c r="T11" i="1"/>
  <c r="T13" i="1"/>
  <c r="T14" i="1"/>
  <c r="T15" i="1"/>
  <c r="T18" i="1"/>
  <c r="T20" i="1"/>
  <c r="T22" i="1"/>
  <c r="T24" i="1"/>
  <c r="T25" i="1"/>
  <c r="T27" i="1"/>
  <c r="T29" i="1"/>
  <c r="T32" i="1"/>
  <c r="T33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2" i="1"/>
  <c r="T4" i="1"/>
  <c r="T6" i="1"/>
  <c r="T8" i="1"/>
  <c r="T9" i="1"/>
  <c r="T12" i="1"/>
  <c r="AJ16" i="10"/>
  <c r="B25" i="1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41" i="5"/>
  <c r="C55" i="5"/>
  <c r="C62" i="5"/>
  <c r="C65" i="5"/>
  <c r="C71" i="5"/>
  <c r="C74" i="5"/>
  <c r="C75" i="5"/>
  <c r="C105" i="5"/>
  <c r="C122" i="5"/>
  <c r="C163" i="5"/>
  <c r="C167" i="5"/>
  <c r="C183" i="5"/>
  <c r="C193" i="5"/>
  <c r="C201" i="5"/>
  <c r="C237" i="5"/>
  <c r="C242" i="5"/>
  <c r="C247" i="5"/>
  <c r="C260" i="5"/>
  <c r="C286" i="5"/>
  <c r="C289" i="5"/>
  <c r="C300" i="5"/>
  <c r="C317" i="5"/>
  <c r="C329" i="5"/>
  <c r="C359" i="5"/>
  <c r="C360" i="5"/>
  <c r="C361" i="5"/>
  <c r="C363" i="5"/>
  <c r="C381" i="5"/>
  <c r="C387" i="5"/>
  <c r="C409" i="5"/>
  <c r="C413" i="5"/>
  <c r="C445" i="5"/>
  <c r="C450" i="5"/>
  <c r="C462" i="5"/>
  <c r="C476" i="5"/>
  <c r="C488" i="5"/>
  <c r="C82" i="5"/>
  <c r="C133" i="5"/>
  <c r="C206" i="5"/>
  <c r="C226" i="5"/>
  <c r="C251" i="5"/>
  <c r="C275" i="5"/>
  <c r="C277" i="5"/>
  <c r="C283" i="5"/>
  <c r="C285" i="5"/>
  <c r="C292" i="5"/>
  <c r="C302" i="5"/>
  <c r="C331" i="5"/>
  <c r="C408" i="5"/>
  <c r="C443" i="5"/>
  <c r="C468" i="5"/>
  <c r="C490" i="5"/>
  <c r="C491" i="5"/>
  <c r="C43" i="5"/>
  <c r="C51" i="5"/>
  <c r="C53" i="5"/>
  <c r="C64" i="5"/>
  <c r="C68" i="5"/>
  <c r="C69" i="5"/>
  <c r="C73" i="5"/>
  <c r="C76" i="5"/>
  <c r="C84" i="5"/>
  <c r="C87" i="5"/>
  <c r="C113" i="5"/>
  <c r="C115" i="5"/>
  <c r="C120" i="5"/>
  <c r="C137" i="5"/>
  <c r="C138" i="5"/>
  <c r="C151" i="5"/>
  <c r="C178" i="5"/>
  <c r="C185" i="5"/>
  <c r="C189" i="5"/>
  <c r="C196" i="5"/>
  <c r="C207" i="5"/>
  <c r="C220" i="5"/>
  <c r="C232" i="5"/>
  <c r="C239" i="5"/>
  <c r="C243" i="5"/>
  <c r="C249" i="5"/>
  <c r="C255" i="5"/>
  <c r="C272" i="5"/>
  <c r="C276" i="5"/>
  <c r="C295" i="5"/>
  <c r="C296" i="5"/>
  <c r="C308" i="5"/>
  <c r="C309" i="5"/>
  <c r="C319" i="5"/>
  <c r="C326" i="5"/>
  <c r="C328" i="5"/>
  <c r="C335" i="5"/>
  <c r="C336" i="5"/>
  <c r="C343" i="5"/>
  <c r="C350" i="5"/>
  <c r="C355" i="5"/>
  <c r="C358" i="5"/>
  <c r="C377" i="5"/>
  <c r="C379" i="5"/>
  <c r="C384" i="5"/>
  <c r="C385" i="5"/>
  <c r="C395" i="5"/>
  <c r="C401" i="5"/>
  <c r="C404" i="5"/>
  <c r="C412" i="5"/>
  <c r="C414" i="5"/>
  <c r="C423" i="5"/>
  <c r="C433" i="5"/>
  <c r="C434" i="5"/>
  <c r="C438" i="5"/>
  <c r="C439" i="5"/>
  <c r="C446" i="5"/>
  <c r="C448" i="5"/>
  <c r="C453" i="5"/>
  <c r="C461" i="5"/>
  <c r="C463" i="5"/>
  <c r="C465" i="5"/>
  <c r="C466" i="5"/>
  <c r="C467" i="5"/>
  <c r="C471" i="5"/>
  <c r="C472" i="5"/>
  <c r="C479" i="5"/>
  <c r="C486" i="5"/>
  <c r="C489" i="5"/>
  <c r="C56" i="5"/>
  <c r="C184" i="5"/>
  <c r="C194" i="5"/>
  <c r="C240" i="5"/>
  <c r="C257" i="5"/>
  <c r="C270" i="5"/>
  <c r="C337" i="5"/>
  <c r="C418" i="5"/>
  <c r="C454" i="5"/>
  <c r="C48" i="5"/>
  <c r="C49" i="5"/>
  <c r="C83" i="5"/>
  <c r="C107" i="5"/>
  <c r="C170" i="5"/>
  <c r="C217" i="5"/>
  <c r="C230" i="5"/>
  <c r="C262" i="5"/>
  <c r="C268" i="5"/>
  <c r="C274" i="5"/>
  <c r="C288" i="5"/>
  <c r="C290" i="5"/>
  <c r="C325" i="5"/>
  <c r="C362" i="5"/>
  <c r="C374" i="5"/>
  <c r="C376" i="5"/>
  <c r="C436" i="5"/>
  <c r="C444" i="5"/>
  <c r="C469" i="5"/>
  <c r="C477" i="5"/>
  <c r="C60" i="5"/>
  <c r="C97" i="5"/>
  <c r="C103" i="5"/>
  <c r="C114" i="5"/>
  <c r="C116" i="5"/>
  <c r="C118" i="5"/>
  <c r="C128" i="5"/>
  <c r="C131" i="5"/>
  <c r="C136" i="5"/>
  <c r="C148" i="5"/>
  <c r="C150" i="5"/>
  <c r="C155" i="5"/>
  <c r="C161" i="5"/>
  <c r="C164" i="5"/>
  <c r="C171" i="5"/>
  <c r="C188" i="5"/>
  <c r="C191" i="5"/>
  <c r="C205" i="5"/>
  <c r="C228" i="5"/>
  <c r="C234" i="5"/>
  <c r="C246" i="5"/>
  <c r="C261" i="5"/>
  <c r="C281" i="5"/>
  <c r="C294" i="5"/>
  <c r="C305" i="5"/>
  <c r="C315" i="5"/>
  <c r="C353" i="5"/>
  <c r="C364" i="5"/>
  <c r="C367" i="5"/>
  <c r="C373" i="5"/>
  <c r="C380" i="5"/>
  <c r="C382" i="5"/>
  <c r="C402" i="5"/>
  <c r="C403" i="5"/>
  <c r="C426" i="5"/>
  <c r="C452" i="5"/>
  <c r="C455" i="5"/>
  <c r="C94" i="5"/>
  <c r="C98" i="5"/>
  <c r="C125" i="5"/>
  <c r="C129" i="5"/>
  <c r="C142" i="5"/>
  <c r="C149" i="5"/>
  <c r="C165" i="5"/>
  <c r="C229" i="5"/>
  <c r="C231" i="5"/>
  <c r="C264" i="5"/>
  <c r="C271" i="5"/>
  <c r="C284" i="5"/>
  <c r="C338" i="5"/>
  <c r="C351" i="5"/>
  <c r="C397" i="5"/>
  <c r="C398" i="5"/>
  <c r="C415" i="5"/>
  <c r="C422" i="5"/>
  <c r="C458" i="5"/>
  <c r="C483" i="5"/>
  <c r="C57" i="5"/>
  <c r="C66" i="5"/>
  <c r="C126" i="5"/>
  <c r="C127" i="5"/>
  <c r="C134" i="5"/>
  <c r="C141" i="5"/>
  <c r="C147" i="5"/>
  <c r="C156" i="5"/>
  <c r="C172" i="5"/>
  <c r="C180" i="5"/>
  <c r="C293" i="5"/>
  <c r="C299" i="5"/>
  <c r="C307" i="5"/>
  <c r="C310" i="5"/>
  <c r="C322" i="5"/>
  <c r="C342" i="5"/>
  <c r="C386" i="5"/>
  <c r="C389" i="5"/>
  <c r="C392" i="5"/>
  <c r="C393" i="5"/>
  <c r="C399" i="5"/>
  <c r="C411" i="5"/>
  <c r="C416" i="5"/>
  <c r="C417" i="5"/>
  <c r="C428" i="5"/>
  <c r="C435" i="5"/>
  <c r="C442" i="5"/>
  <c r="C474" i="5"/>
  <c r="C481" i="5"/>
  <c r="C39" i="5"/>
  <c r="C40" i="5"/>
  <c r="C42" i="5"/>
  <c r="C45" i="5"/>
  <c r="C47" i="5"/>
  <c r="C50" i="5"/>
  <c r="C54" i="5"/>
  <c r="C58" i="5"/>
  <c r="C86" i="5"/>
  <c r="C88" i="5"/>
  <c r="C91" i="5"/>
  <c r="C92" i="5"/>
  <c r="C93" i="5"/>
  <c r="C96" i="5"/>
  <c r="C100" i="5"/>
  <c r="C104" i="5"/>
  <c r="C108" i="5"/>
  <c r="C110" i="5"/>
  <c r="C111" i="5"/>
  <c r="C117" i="5"/>
  <c r="C121" i="5"/>
  <c r="C124" i="5"/>
  <c r="C132" i="5"/>
  <c r="C146" i="5"/>
  <c r="C153" i="5"/>
  <c r="C158" i="5"/>
  <c r="C159" i="5"/>
  <c r="C160" i="5"/>
  <c r="C162" i="5"/>
  <c r="C169" i="5"/>
  <c r="C173" i="5"/>
  <c r="C182" i="5"/>
  <c r="C200" i="5"/>
  <c r="C202" i="5"/>
  <c r="C203" i="5"/>
  <c r="C209" i="5"/>
  <c r="C210" i="5"/>
  <c r="C212" i="5"/>
  <c r="C215" i="5"/>
  <c r="C216" i="5"/>
  <c r="C218" i="5"/>
  <c r="C223" i="5"/>
  <c r="C224" i="5"/>
  <c r="C244" i="5"/>
  <c r="C252" i="5"/>
  <c r="C253" i="5"/>
  <c r="C258" i="5"/>
  <c r="C259" i="5"/>
  <c r="C278" i="5"/>
  <c r="C287" i="5"/>
  <c r="C298" i="5"/>
  <c r="C304" i="5"/>
  <c r="C312" i="5"/>
  <c r="C313" i="5"/>
  <c r="C314" i="5"/>
  <c r="C320" i="5"/>
  <c r="C321" i="5"/>
  <c r="C324" i="5"/>
  <c r="C333" i="5"/>
  <c r="C340" i="5"/>
  <c r="C344" i="5"/>
  <c r="C346" i="5"/>
  <c r="C349" i="5"/>
  <c r="C352" i="5"/>
  <c r="C356" i="5"/>
  <c r="C365" i="5"/>
  <c r="C371" i="5"/>
  <c r="C372" i="5"/>
  <c r="C378" i="5"/>
  <c r="C383" i="5"/>
  <c r="C391" i="5"/>
  <c r="C396" i="5"/>
  <c r="C400" i="5"/>
  <c r="C405" i="5"/>
  <c r="C406" i="5"/>
  <c r="C419" i="5"/>
  <c r="C421" i="5"/>
  <c r="C425" i="5"/>
  <c r="C429" i="5"/>
  <c r="C431" i="5"/>
  <c r="C437" i="5"/>
  <c r="C440" i="5"/>
  <c r="C441" i="5"/>
  <c r="C459" i="5"/>
  <c r="C473" i="5"/>
  <c r="C482" i="5"/>
  <c r="C487" i="5"/>
  <c r="C46" i="5"/>
  <c r="C52" i="5"/>
  <c r="C59" i="5"/>
  <c r="C61" i="5"/>
  <c r="C63" i="5"/>
  <c r="C67" i="5"/>
  <c r="C72" i="5"/>
  <c r="C77" i="5"/>
  <c r="C78" i="5"/>
  <c r="C79" i="5"/>
  <c r="C89" i="5"/>
  <c r="C99" i="5"/>
  <c r="C101" i="5"/>
  <c r="C102" i="5"/>
  <c r="C106" i="5"/>
  <c r="C109" i="5"/>
  <c r="C112" i="5"/>
  <c r="C119" i="5"/>
  <c r="C130" i="5"/>
  <c r="C135" i="5"/>
  <c r="C139" i="5"/>
  <c r="C140" i="5"/>
  <c r="C145" i="5"/>
  <c r="C152" i="5"/>
  <c r="C168" i="5"/>
  <c r="C174" i="5"/>
  <c r="C177" i="5"/>
  <c r="C181" i="5"/>
  <c r="C187" i="5"/>
  <c r="C190" i="5"/>
  <c r="C192" i="5"/>
  <c r="C195" i="5"/>
  <c r="C197" i="5"/>
  <c r="C199" i="5"/>
  <c r="C204" i="5"/>
  <c r="C208" i="5"/>
  <c r="C211" i="5"/>
  <c r="C213" i="5"/>
  <c r="C219" i="5"/>
  <c r="C222" i="5"/>
  <c r="C225" i="5"/>
  <c r="C233" i="5"/>
  <c r="C235" i="5"/>
  <c r="C236" i="5"/>
  <c r="C248" i="5"/>
  <c r="C256" i="5"/>
  <c r="C263" i="5"/>
  <c r="C265" i="5"/>
  <c r="C266" i="5"/>
  <c r="C267" i="5"/>
  <c r="C273" i="5"/>
  <c r="C279" i="5"/>
  <c r="C280" i="5"/>
  <c r="C282" i="5"/>
  <c r="C291" i="5"/>
  <c r="C297" i="5"/>
  <c r="C301" i="5"/>
  <c r="C303" i="5"/>
  <c r="C306" i="5"/>
  <c r="C311" i="5"/>
  <c r="C316" i="5"/>
  <c r="C318" i="5"/>
  <c r="C323" i="5"/>
  <c r="C330" i="5"/>
  <c r="C332" i="5"/>
  <c r="C334" i="5"/>
  <c r="C339" i="5"/>
  <c r="C341" i="5"/>
  <c r="C345" i="5"/>
  <c r="C347" i="5"/>
  <c r="C348" i="5"/>
  <c r="C354" i="5"/>
  <c r="C357" i="5"/>
  <c r="C366" i="5"/>
  <c r="C368" i="5"/>
  <c r="C369" i="5"/>
  <c r="C370" i="5"/>
  <c r="C388" i="5"/>
  <c r="C390" i="5"/>
  <c r="C394" i="5"/>
  <c r="C407" i="5"/>
  <c r="C410" i="5"/>
  <c r="C420" i="5"/>
  <c r="C424" i="5"/>
  <c r="C427" i="5"/>
  <c r="C430" i="5"/>
  <c r="C432" i="5"/>
  <c r="C447" i="5"/>
  <c r="C449" i="5"/>
  <c r="C451" i="5"/>
  <c r="C456" i="5"/>
  <c r="C460" i="5"/>
  <c r="C464" i="5"/>
  <c r="C470" i="5"/>
  <c r="C475" i="5"/>
  <c r="C478" i="5"/>
  <c r="C480" i="5"/>
  <c r="C484" i="5"/>
  <c r="C485" i="5"/>
  <c r="C70" i="5"/>
  <c r="C90" i="5"/>
  <c r="C95" i="5"/>
  <c r="C123" i="5"/>
  <c r="C154" i="5"/>
  <c r="C157" i="5"/>
  <c r="C175" i="5"/>
  <c r="C198" i="5"/>
  <c r="C214" i="5"/>
  <c r="C221" i="5"/>
  <c r="C245" i="5"/>
  <c r="C375" i="5"/>
  <c r="C44" i="5"/>
  <c r="C80" i="5"/>
  <c r="C81" i="5"/>
  <c r="C85" i="5"/>
  <c r="C143" i="5"/>
  <c r="C144" i="5"/>
  <c r="C166" i="5"/>
  <c r="C176" i="5"/>
  <c r="C179" i="5"/>
  <c r="C186" i="5"/>
  <c r="C227" i="5"/>
  <c r="C238" i="5"/>
  <c r="C241" i="5"/>
  <c r="C250" i="5"/>
  <c r="C254" i="5"/>
  <c r="C269" i="5"/>
  <c r="C327" i="5"/>
  <c r="C457" i="5"/>
  <c r="C3" i="5"/>
  <c r="C4" i="5"/>
  <c r="C5" i="5"/>
  <c r="C6" i="5"/>
  <c r="C7" i="5"/>
  <c r="C8" i="5"/>
  <c r="C10" i="8"/>
  <c r="C19" i="8"/>
  <c r="C21" i="8"/>
  <c r="C25" i="8"/>
  <c r="C26" i="8"/>
  <c r="C34" i="8"/>
  <c r="C44" i="8"/>
  <c r="C58" i="8"/>
  <c r="C60" i="8"/>
  <c r="C138" i="8"/>
  <c r="C143" i="8"/>
  <c r="C358" i="8"/>
  <c r="C368" i="8"/>
  <c r="C369" i="8"/>
  <c r="C371" i="8"/>
  <c r="C398" i="8"/>
  <c r="C399" i="8"/>
  <c r="C403" i="8"/>
  <c r="C404" i="8"/>
  <c r="C405" i="8"/>
  <c r="C407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12" i="8"/>
  <c r="C15" i="8"/>
  <c r="C17" i="8"/>
  <c r="C37" i="8"/>
  <c r="C67" i="8"/>
  <c r="C135" i="8"/>
  <c r="C137" i="8"/>
  <c r="C139" i="8"/>
  <c r="C352" i="8"/>
  <c r="C355" i="8"/>
  <c r="C360" i="8"/>
  <c r="C364" i="8"/>
  <c r="C372" i="8"/>
  <c r="C373" i="8"/>
  <c r="C374" i="8"/>
  <c r="C376" i="8"/>
  <c r="C380" i="8"/>
  <c r="C381" i="8"/>
  <c r="C382" i="8"/>
  <c r="C383" i="8"/>
  <c r="C387" i="8"/>
  <c r="C388" i="8"/>
  <c r="C389" i="8"/>
  <c r="C390" i="8"/>
  <c r="C391" i="8"/>
  <c r="C392" i="8"/>
  <c r="C393" i="8"/>
  <c r="C394" i="8"/>
  <c r="C395" i="8"/>
  <c r="C3" i="8"/>
  <c r="C4" i="8"/>
  <c r="C7" i="8"/>
  <c r="C11" i="8"/>
  <c r="C13" i="8"/>
  <c r="C16" i="8"/>
  <c r="C18" i="8"/>
  <c r="C22" i="8"/>
  <c r="C23" i="8"/>
  <c r="C29" i="8"/>
  <c r="C30" i="8"/>
  <c r="C31" i="8"/>
  <c r="C33" i="8"/>
  <c r="C36" i="8"/>
  <c r="C38" i="8"/>
  <c r="C39" i="8"/>
  <c r="C40" i="8"/>
  <c r="C46" i="8"/>
  <c r="C47" i="8"/>
  <c r="C49" i="8"/>
  <c r="C51" i="8"/>
  <c r="C52" i="8"/>
  <c r="C53" i="8"/>
  <c r="C56" i="8"/>
  <c r="C59" i="8"/>
  <c r="C61" i="8"/>
  <c r="C62" i="8"/>
  <c r="C65" i="8"/>
  <c r="C66" i="8"/>
  <c r="C68" i="8"/>
  <c r="C132" i="8"/>
  <c r="C133" i="8"/>
  <c r="C134" i="8"/>
  <c r="C136" i="8"/>
  <c r="C141" i="8"/>
  <c r="C144" i="8"/>
  <c r="C145" i="8"/>
  <c r="C351" i="8"/>
  <c r="C353" i="8"/>
  <c r="C354" i="8"/>
  <c r="C356" i="8"/>
  <c r="C357" i="8"/>
  <c r="C359" i="8"/>
  <c r="C361" i="8"/>
  <c r="C362" i="8"/>
  <c r="C363" i="8"/>
  <c r="C365" i="8"/>
  <c r="C366" i="8"/>
  <c r="C367" i="8"/>
  <c r="C370" i="8"/>
  <c r="C375" i="8"/>
  <c r="C377" i="8"/>
  <c r="C378" i="8"/>
  <c r="C379" i="8"/>
  <c r="C384" i="8"/>
  <c r="C385" i="8"/>
  <c r="C386" i="8"/>
  <c r="C396" i="8"/>
  <c r="C397" i="8"/>
  <c r="C400" i="8"/>
  <c r="C401" i="8"/>
  <c r="C402" i="8"/>
  <c r="C406" i="8"/>
  <c r="C408" i="8"/>
  <c r="C9" i="8"/>
  <c r="C14" i="8"/>
  <c r="C28" i="8"/>
  <c r="C41" i="8"/>
  <c r="C43" i="8"/>
  <c r="C45" i="8"/>
  <c r="C48" i="8"/>
  <c r="C50" i="8"/>
  <c r="C55" i="8"/>
  <c r="C63" i="8"/>
  <c r="C64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6" i="8"/>
  <c r="C8" i="8"/>
  <c r="C20" i="8"/>
  <c r="C24" i="8"/>
  <c r="C27" i="8"/>
  <c r="C32" i="8"/>
  <c r="C35" i="8"/>
  <c r="C42" i="8"/>
  <c r="C54" i="8"/>
  <c r="C57" i="8"/>
  <c r="C140" i="8"/>
  <c r="C142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5" i="8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7" i="7"/>
  <c r="C194" i="7"/>
  <c r="C205" i="7"/>
  <c r="C208" i="7"/>
  <c r="C215" i="7"/>
  <c r="C220" i="7"/>
  <c r="C222" i="7"/>
  <c r="C251" i="7"/>
  <c r="C253" i="7"/>
  <c r="C257" i="7"/>
  <c r="C259" i="7"/>
  <c r="C264" i="7"/>
  <c r="C265" i="7"/>
  <c r="C268" i="7"/>
  <c r="C270" i="7"/>
  <c r="C272" i="7"/>
  <c r="C276" i="7"/>
  <c r="C280" i="7"/>
  <c r="C282" i="7"/>
  <c r="C283" i="7"/>
  <c r="C291" i="7"/>
  <c r="C300" i="7"/>
  <c r="C315" i="7"/>
  <c r="C317" i="7"/>
  <c r="C321" i="7"/>
  <c r="C323" i="7"/>
  <c r="C324" i="7"/>
  <c r="C327" i="7"/>
  <c r="C330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185" i="7"/>
  <c r="C188" i="7"/>
  <c r="C199" i="7"/>
  <c r="C203" i="7"/>
  <c r="C213" i="7"/>
  <c r="C225" i="7"/>
  <c r="C227" i="7"/>
  <c r="C234" i="7"/>
  <c r="C238" i="7"/>
  <c r="C252" i="7"/>
  <c r="C256" i="7"/>
  <c r="C261" i="7"/>
  <c r="C267" i="7"/>
  <c r="C281" i="7"/>
  <c r="C293" i="7"/>
  <c r="C296" i="7"/>
  <c r="C298" i="7"/>
  <c r="C316" i="7"/>
  <c r="C322" i="7"/>
  <c r="C338" i="7"/>
  <c r="C406" i="7"/>
  <c r="C410" i="7"/>
  <c r="C412" i="7"/>
  <c r="C418" i="7"/>
  <c r="C419" i="7"/>
  <c r="C452" i="7"/>
  <c r="C463" i="7"/>
  <c r="C475" i="7"/>
  <c r="C480" i="7"/>
  <c r="C484" i="7"/>
  <c r="C491" i="7"/>
  <c r="C183" i="7"/>
  <c r="C190" i="7"/>
  <c r="C191" i="7"/>
  <c r="C192" i="7"/>
  <c r="C200" i="7"/>
  <c r="C202" i="7"/>
  <c r="C216" i="7"/>
  <c r="C218" i="7"/>
  <c r="C221" i="7"/>
  <c r="C223" i="7"/>
  <c r="C226" i="7"/>
  <c r="C228" i="7"/>
  <c r="C236" i="7"/>
  <c r="C245" i="7"/>
  <c r="C249" i="7"/>
  <c r="C250" i="7"/>
  <c r="C269" i="7"/>
  <c r="C273" i="7"/>
  <c r="C278" i="7"/>
  <c r="C288" i="7"/>
  <c r="C290" i="7"/>
  <c r="C292" i="7"/>
  <c r="C301" i="7"/>
  <c r="C307" i="7"/>
  <c r="C308" i="7"/>
  <c r="C314" i="7"/>
  <c r="C326" i="7"/>
  <c r="C329" i="7"/>
  <c r="C333" i="7"/>
  <c r="C336" i="7"/>
  <c r="C337" i="7"/>
  <c r="C339" i="7"/>
  <c r="C403" i="7"/>
  <c r="C421" i="7"/>
  <c r="C422" i="7"/>
  <c r="C424" i="7"/>
  <c r="C429" i="7"/>
  <c r="C432" i="7"/>
  <c r="C436" i="7"/>
  <c r="C441" i="7"/>
  <c r="C444" i="7"/>
  <c r="C448" i="7"/>
  <c r="C454" i="7"/>
  <c r="C455" i="7"/>
  <c r="C460" i="7"/>
  <c r="C465" i="7"/>
  <c r="C466" i="7"/>
  <c r="C471" i="7"/>
  <c r="C472" i="7"/>
  <c r="C474" i="7"/>
  <c r="C478" i="7"/>
  <c r="C481" i="7"/>
  <c r="C487" i="7"/>
  <c r="C488" i="7"/>
  <c r="C219" i="7"/>
  <c r="C235" i="7"/>
  <c r="C237" i="7"/>
  <c r="C239" i="7"/>
  <c r="C241" i="7"/>
  <c r="C243" i="7"/>
  <c r="C244" i="7"/>
  <c r="C246" i="7"/>
  <c r="C258" i="7"/>
  <c r="C262" i="7"/>
  <c r="C263" i="7"/>
  <c r="C274" i="7"/>
  <c r="C275" i="7"/>
  <c r="C295" i="7"/>
  <c r="C302" i="7"/>
  <c r="C303" i="7"/>
  <c r="C309" i="7"/>
  <c r="C318" i="7"/>
  <c r="C331" i="7"/>
  <c r="C335" i="7"/>
  <c r="C409" i="7"/>
  <c r="C417" i="7"/>
  <c r="C428" i="7"/>
  <c r="C431" i="7"/>
  <c r="C447" i="7"/>
  <c r="C451" i="7"/>
  <c r="C456" i="7"/>
  <c r="C469" i="7"/>
  <c r="C470" i="7"/>
  <c r="C476" i="7"/>
  <c r="C186" i="7"/>
  <c r="C195" i="7"/>
  <c r="C196" i="7"/>
  <c r="C197" i="7"/>
  <c r="C204" i="7"/>
  <c r="C207" i="7"/>
  <c r="C209" i="7"/>
  <c r="C210" i="7"/>
  <c r="C217" i="7"/>
  <c r="C232" i="7"/>
  <c r="C242" i="7"/>
  <c r="C247" i="7"/>
  <c r="C248" i="7"/>
  <c r="C285" i="7"/>
  <c r="C289" i="7"/>
  <c r="C297" i="7"/>
  <c r="C305" i="7"/>
  <c r="C311" i="7"/>
  <c r="C312" i="7"/>
  <c r="C313" i="7"/>
  <c r="C404" i="7"/>
  <c r="C407" i="7"/>
  <c r="C408" i="7"/>
  <c r="C415" i="7"/>
  <c r="C426" i="7"/>
  <c r="C427" i="7"/>
  <c r="C430" i="7"/>
  <c r="C438" i="7"/>
  <c r="C442" i="7"/>
  <c r="C443" i="7"/>
  <c r="C445" i="7"/>
  <c r="C446" i="7"/>
  <c r="C467" i="7"/>
  <c r="C477" i="7"/>
  <c r="C483" i="7"/>
  <c r="C485" i="7"/>
  <c r="C184" i="7"/>
  <c r="C189" i="7"/>
  <c r="C193" i="7"/>
  <c r="C198" i="7"/>
  <c r="C201" i="7"/>
  <c r="C206" i="7"/>
  <c r="C211" i="7"/>
  <c r="C212" i="7"/>
  <c r="C214" i="7"/>
  <c r="C224" i="7"/>
  <c r="C229" i="7"/>
  <c r="C230" i="7"/>
  <c r="C231" i="7"/>
  <c r="C233" i="7"/>
  <c r="C240" i="7"/>
  <c r="C254" i="7"/>
  <c r="C255" i="7"/>
  <c r="C260" i="7"/>
  <c r="C266" i="7"/>
  <c r="C271" i="7"/>
  <c r="C277" i="7"/>
  <c r="C279" i="7"/>
  <c r="C284" i="7"/>
  <c r="C286" i="7"/>
  <c r="C287" i="7"/>
  <c r="C294" i="7"/>
  <c r="C299" i="7"/>
  <c r="C304" i="7"/>
  <c r="C306" i="7"/>
  <c r="C310" i="7"/>
  <c r="C319" i="7"/>
  <c r="C320" i="7"/>
  <c r="C325" i="7"/>
  <c r="C328" i="7"/>
  <c r="C332" i="7"/>
  <c r="C334" i="7"/>
  <c r="C405" i="7"/>
  <c r="C411" i="7"/>
  <c r="C413" i="7"/>
  <c r="C414" i="7"/>
  <c r="C416" i="7"/>
  <c r="C420" i="7"/>
  <c r="C423" i="7"/>
  <c r="C425" i="7"/>
  <c r="C433" i="7"/>
  <c r="C434" i="7"/>
  <c r="C435" i="7"/>
  <c r="C437" i="7"/>
  <c r="C439" i="7"/>
  <c r="C440" i="7"/>
  <c r="C449" i="7"/>
  <c r="C450" i="7"/>
  <c r="C453" i="7"/>
  <c r="C457" i="7"/>
  <c r="C458" i="7"/>
  <c r="C459" i="7"/>
  <c r="C461" i="7"/>
  <c r="C462" i="7"/>
  <c r="C464" i="7"/>
  <c r="C468" i="7"/>
  <c r="C473" i="7"/>
  <c r="C479" i="7"/>
  <c r="C482" i="7"/>
  <c r="C486" i="7"/>
  <c r="C489" i="7"/>
  <c r="C490" i="7"/>
  <c r="C3" i="7"/>
  <c r="C4" i="7"/>
  <c r="C5" i="7"/>
  <c r="C6" i="7"/>
  <c r="C7" i="7"/>
  <c r="C8" i="7"/>
  <c r="AL9" i="7"/>
  <c r="AL9" i="8"/>
  <c r="AL9" i="9"/>
  <c r="C74" i="1"/>
  <c r="AL9" i="4"/>
  <c r="AL9" i="5"/>
  <c r="AL9" i="3"/>
  <c r="B20" i="1"/>
  <c r="B74" i="1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4" i="9"/>
  <c r="C85" i="9"/>
  <c r="C89" i="9"/>
  <c r="C90" i="9"/>
  <c r="C94" i="9"/>
  <c r="C99" i="9"/>
  <c r="C101" i="9"/>
  <c r="C103" i="9"/>
  <c r="C105" i="9"/>
  <c r="C106" i="9"/>
  <c r="C107" i="9"/>
  <c r="C108" i="9"/>
  <c r="C109" i="9"/>
  <c r="C120" i="9"/>
  <c r="C123" i="9"/>
  <c r="C125" i="9"/>
  <c r="C149" i="9"/>
  <c r="C170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41" i="9"/>
  <c r="C248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80" i="9"/>
  <c r="C81" i="9"/>
  <c r="C82" i="9"/>
  <c r="C83" i="9"/>
  <c r="C86" i="9"/>
  <c r="C87" i="9"/>
  <c r="C88" i="9"/>
  <c r="C91" i="9"/>
  <c r="C92" i="9"/>
  <c r="C93" i="9"/>
  <c r="C95" i="9"/>
  <c r="C96" i="9"/>
  <c r="C97" i="9"/>
  <c r="C98" i="9"/>
  <c r="C100" i="9"/>
  <c r="C102" i="9"/>
  <c r="C104" i="9"/>
  <c r="C110" i="9"/>
  <c r="C111" i="9"/>
  <c r="C112" i="9"/>
  <c r="C113" i="9"/>
  <c r="C114" i="9"/>
  <c r="C115" i="9"/>
  <c r="C116" i="9"/>
  <c r="C117" i="9"/>
  <c r="C118" i="9"/>
  <c r="C119" i="9"/>
  <c r="C121" i="9"/>
  <c r="C122" i="9"/>
  <c r="C124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39" i="9"/>
  <c r="C240" i="9"/>
  <c r="C242" i="9"/>
  <c r="C243" i="9"/>
  <c r="C244" i="9"/>
  <c r="C245" i="9"/>
  <c r="C246" i="9"/>
  <c r="C247" i="9"/>
  <c r="C249" i="9"/>
  <c r="C250" i="9"/>
  <c r="C251" i="9"/>
  <c r="C252" i="9"/>
  <c r="C253" i="9"/>
  <c r="C254" i="9"/>
  <c r="C255" i="9"/>
  <c r="C256" i="9"/>
  <c r="C257" i="9"/>
  <c r="C258" i="9"/>
  <c r="C25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3" i="9"/>
  <c r="C4" i="9"/>
  <c r="C5" i="9"/>
  <c r="C6" i="9"/>
  <c r="C7" i="9"/>
  <c r="C8" i="9"/>
  <c r="N9" i="2"/>
  <c r="N9" i="6"/>
  <c r="N9" i="5"/>
  <c r="N9" i="9"/>
  <c r="N8" i="5"/>
  <c r="N8" i="9"/>
  <c r="N8" i="2"/>
  <c r="N8" i="6"/>
  <c r="N7" i="2"/>
  <c r="N7" i="6"/>
  <c r="N7" i="5"/>
  <c r="N7" i="9"/>
  <c r="N6" i="5"/>
  <c r="N6" i="9"/>
  <c r="N6" i="2"/>
  <c r="N6" i="6"/>
  <c r="N5" i="5"/>
  <c r="N5" i="9"/>
  <c r="N5" i="2"/>
  <c r="N5" i="6"/>
  <c r="N4" i="2"/>
  <c r="N4" i="6"/>
  <c r="N4" i="5"/>
  <c r="N4" i="9"/>
  <c r="N3" i="2"/>
  <c r="N3" i="6"/>
  <c r="N3" i="5"/>
  <c r="N3" i="9"/>
  <c r="N2" i="2"/>
  <c r="N2" i="6"/>
  <c r="N2" i="5"/>
  <c r="N2" i="9"/>
  <c r="O503" i="6"/>
  <c r="O503" i="2"/>
  <c r="P3" i="2"/>
  <c r="S3" i="2"/>
  <c r="M3" i="2"/>
  <c r="AC118" i="1"/>
  <c r="AC113" i="1"/>
  <c r="AC112" i="1"/>
  <c r="AC108" i="1"/>
  <c r="AC107" i="1"/>
  <c r="AC69" i="1"/>
  <c r="AC68" i="1"/>
  <c r="AC67" i="1"/>
  <c r="AC66" i="1"/>
  <c r="AC65" i="1"/>
  <c r="AC64" i="1"/>
  <c r="AC288" i="1"/>
  <c r="AC61" i="1"/>
  <c r="AC404" i="1"/>
  <c r="AC517" i="1"/>
  <c r="AC488" i="1"/>
  <c r="AC48" i="1"/>
  <c r="AC486" i="1"/>
  <c r="AC484" i="1"/>
  <c r="AC483" i="1"/>
  <c r="AC481" i="1"/>
  <c r="AC45" i="1"/>
  <c r="AC43" i="1"/>
  <c r="AC473" i="1"/>
  <c r="AC472" i="1"/>
  <c r="AC42" i="1"/>
  <c r="AC471" i="1"/>
  <c r="AC41" i="1"/>
  <c r="AC469" i="1"/>
  <c r="AC467" i="1"/>
  <c r="AC40" i="1"/>
  <c r="AC466" i="1"/>
  <c r="AC465" i="1"/>
  <c r="AC39" i="1"/>
  <c r="AC464" i="1"/>
  <c r="AC37" i="1"/>
  <c r="AC459" i="1"/>
  <c r="AC458" i="1"/>
  <c r="AC453" i="1"/>
  <c r="AC452" i="1"/>
  <c r="AC450" i="1"/>
  <c r="AC449" i="1"/>
  <c r="AC30" i="1"/>
  <c r="AC446" i="1"/>
  <c r="AC188" i="1"/>
  <c r="AC445" i="1"/>
  <c r="AC444" i="1"/>
  <c r="AC441" i="1"/>
  <c r="AC189" i="1"/>
  <c r="AC190" i="1"/>
  <c r="AC191" i="1"/>
  <c r="AC192" i="1"/>
  <c r="AC193" i="1"/>
  <c r="AC195" i="1"/>
  <c r="AC196" i="1"/>
  <c r="AC197" i="1"/>
  <c r="AC198" i="1"/>
  <c r="AC199" i="1"/>
  <c r="AC200" i="1"/>
  <c r="AC201" i="1"/>
  <c r="AC203" i="1"/>
  <c r="AC204" i="1"/>
  <c r="AC205" i="1"/>
  <c r="AC206" i="1"/>
  <c r="AC207" i="1"/>
  <c r="AC208" i="1"/>
  <c r="AC209" i="1"/>
  <c r="AC106" i="1"/>
  <c r="AC439" i="1"/>
  <c r="AC105" i="1"/>
  <c r="AC438" i="1"/>
  <c r="AC104" i="1"/>
  <c r="AC437" i="1"/>
  <c r="AC102" i="1"/>
  <c r="AC434" i="1"/>
  <c r="AC433" i="1"/>
  <c r="AC100" i="1"/>
  <c r="AC428" i="1"/>
  <c r="AC99" i="1"/>
  <c r="AC426" i="1"/>
  <c r="AC98" i="1"/>
  <c r="AC425" i="1"/>
  <c r="AC422" i="1"/>
  <c r="AC421" i="1"/>
  <c r="AC96" i="1"/>
  <c r="AC420" i="1"/>
  <c r="AC419" i="1"/>
  <c r="AC418" i="1"/>
  <c r="AC95" i="1"/>
  <c r="AC416" i="1"/>
  <c r="AC415" i="1"/>
  <c r="AC414" i="1"/>
  <c r="AC413" i="1"/>
  <c r="AC93" i="1"/>
  <c r="AC412" i="1"/>
  <c r="AC411" i="1"/>
  <c r="AC92" i="1"/>
  <c r="AC410" i="1"/>
  <c r="AC409" i="1"/>
  <c r="AC406" i="1"/>
  <c r="AC90" i="1"/>
  <c r="AC403" i="1"/>
  <c r="AC89" i="1"/>
  <c r="AC401" i="1"/>
  <c r="AC400" i="1"/>
  <c r="AC88" i="1"/>
  <c r="AC399" i="1"/>
  <c r="AC87" i="1"/>
  <c r="AC397" i="1"/>
  <c r="AC396" i="1"/>
  <c r="AC395" i="1"/>
  <c r="AC393" i="1"/>
  <c r="AC85" i="1"/>
  <c r="AC392" i="1"/>
  <c r="AC391" i="1"/>
  <c r="AC84" i="1"/>
  <c r="AC83" i="1"/>
  <c r="AC387" i="1"/>
  <c r="AC386" i="1"/>
  <c r="AC385" i="1"/>
  <c r="AC82" i="1"/>
  <c r="AC81" i="1"/>
  <c r="AC380" i="1"/>
  <c r="AC80" i="1"/>
  <c r="AC379" i="1"/>
  <c r="AC79" i="1"/>
  <c r="AC375" i="1"/>
  <c r="AC374" i="1"/>
  <c r="AC372" i="1"/>
  <c r="AC371" i="1"/>
  <c r="AC76" i="1"/>
  <c r="AC368" i="1"/>
  <c r="AC367" i="1"/>
  <c r="AC366" i="1"/>
  <c r="AC74" i="1"/>
  <c r="AC364" i="1"/>
  <c r="AC363" i="1"/>
  <c r="AC362" i="1"/>
  <c r="AC361" i="1"/>
  <c r="AC72" i="1"/>
  <c r="AC360" i="1"/>
  <c r="AC359" i="1"/>
  <c r="AC71" i="1"/>
  <c r="AC356" i="1"/>
  <c r="AC353" i="1"/>
  <c r="AC352" i="1"/>
  <c r="AC351" i="1"/>
  <c r="AC35" i="1"/>
  <c r="AC350" i="1"/>
  <c r="AC33" i="1"/>
  <c r="AC32" i="1"/>
  <c r="AC347" i="1"/>
  <c r="AC343" i="1"/>
  <c r="AC210" i="1"/>
  <c r="AC211" i="1"/>
  <c r="AC214" i="1"/>
  <c r="AC215" i="1"/>
  <c r="AC216" i="1"/>
  <c r="AC217" i="1"/>
  <c r="AC219" i="1"/>
  <c r="AC223" i="1"/>
  <c r="AC225" i="1"/>
  <c r="AC226" i="1"/>
  <c r="AC227" i="1"/>
  <c r="AC229" i="1"/>
  <c r="AC232" i="1"/>
  <c r="AC233" i="1"/>
  <c r="AC234" i="1"/>
  <c r="AC236" i="1"/>
  <c r="AC240" i="1"/>
  <c r="AC241" i="1"/>
  <c r="AC243" i="1"/>
  <c r="AC244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7" i="1"/>
  <c r="AC116" i="1"/>
  <c r="AC115" i="1"/>
  <c r="AC114" i="1"/>
  <c r="AC111" i="1"/>
  <c r="AC110" i="1"/>
  <c r="AC109" i="1"/>
  <c r="AC63" i="1"/>
  <c r="AC62" i="1"/>
  <c r="AC60" i="1"/>
  <c r="AC516" i="1"/>
  <c r="AC515" i="1"/>
  <c r="AC59" i="1"/>
  <c r="AC514" i="1"/>
  <c r="AC513" i="1"/>
  <c r="AC512" i="1"/>
  <c r="AC58" i="1"/>
  <c r="AC511" i="1"/>
  <c r="AC510" i="1"/>
  <c r="AC57" i="1"/>
  <c r="AC509" i="1"/>
  <c r="AC508" i="1"/>
  <c r="AC507" i="1"/>
  <c r="AC56" i="1"/>
  <c r="AC506" i="1"/>
  <c r="AC505" i="1"/>
  <c r="AC55" i="1"/>
  <c r="AC504" i="1"/>
  <c r="AC503" i="1"/>
  <c r="AC502" i="1"/>
  <c r="AC54" i="1"/>
  <c r="AC501" i="1"/>
  <c r="AC500" i="1"/>
  <c r="AC53" i="1"/>
  <c r="AC499" i="1"/>
  <c r="AC498" i="1"/>
  <c r="AC497" i="1"/>
  <c r="AC52" i="1"/>
  <c r="AC496" i="1"/>
  <c r="AC495" i="1"/>
  <c r="AC51" i="1"/>
  <c r="AC494" i="1"/>
  <c r="AC493" i="1"/>
  <c r="AC492" i="1"/>
  <c r="AC50" i="1"/>
  <c r="AC491" i="1"/>
  <c r="AC490" i="1"/>
  <c r="AC49" i="1"/>
  <c r="AC489" i="1"/>
  <c r="AC487" i="1"/>
  <c r="AC485" i="1"/>
  <c r="AC47" i="1"/>
  <c r="AC482" i="1"/>
  <c r="AC46" i="1"/>
  <c r="AC480" i="1"/>
  <c r="AC479" i="1"/>
  <c r="AC478" i="1"/>
  <c r="AC477" i="1"/>
  <c r="AC44" i="1"/>
  <c r="AC476" i="1"/>
  <c r="AC475" i="1"/>
  <c r="AC474" i="1"/>
  <c r="AC470" i="1"/>
  <c r="AC468" i="1"/>
  <c r="AC463" i="1"/>
  <c r="AC462" i="1"/>
  <c r="AC38" i="1"/>
  <c r="AC461" i="1"/>
  <c r="AC460" i="1"/>
  <c r="AC457" i="1"/>
  <c r="AC36" i="1"/>
  <c r="AC456" i="1"/>
  <c r="AC455" i="1"/>
  <c r="AC454" i="1"/>
  <c r="AC34" i="1"/>
  <c r="AC451" i="1"/>
  <c r="AC31" i="1"/>
  <c r="AC448" i="1"/>
  <c r="AC447" i="1"/>
  <c r="AC443" i="1"/>
  <c r="AC442" i="1"/>
  <c r="AC194" i="1"/>
  <c r="AC202" i="1"/>
  <c r="AC440" i="1"/>
  <c r="AC436" i="1"/>
  <c r="AC103" i="1"/>
  <c r="AC435" i="1"/>
  <c r="AC101" i="1"/>
  <c r="AC432" i="1"/>
  <c r="AC431" i="1"/>
  <c r="AC430" i="1"/>
  <c r="AC429" i="1"/>
  <c r="AC427" i="1"/>
  <c r="AC424" i="1"/>
  <c r="AC423" i="1"/>
  <c r="AC97" i="1"/>
  <c r="AC417" i="1"/>
  <c r="AC94" i="1"/>
  <c r="AC408" i="1"/>
  <c r="AC91" i="1"/>
  <c r="AC407" i="1"/>
  <c r="AC405" i="1"/>
  <c r="AC402" i="1"/>
  <c r="AC398" i="1"/>
  <c r="AC86" i="1"/>
  <c r="AC394" i="1"/>
  <c r="AC390" i="1"/>
  <c r="AC389" i="1"/>
  <c r="AC388" i="1"/>
  <c r="AC384" i="1"/>
  <c r="AC383" i="1"/>
  <c r="AC382" i="1"/>
  <c r="AC381" i="1"/>
  <c r="AC378" i="1"/>
  <c r="AC377" i="1"/>
  <c r="AC376" i="1"/>
  <c r="AC78" i="1"/>
  <c r="AC373" i="1"/>
  <c r="AC77" i="1"/>
  <c r="AC370" i="1"/>
  <c r="AC369" i="1"/>
  <c r="AC75" i="1"/>
  <c r="AC365" i="1"/>
  <c r="AC73" i="1"/>
  <c r="AC358" i="1"/>
  <c r="AC357" i="1"/>
  <c r="AC355" i="1"/>
  <c r="AC354" i="1"/>
  <c r="AC70" i="1"/>
  <c r="AC349" i="1"/>
  <c r="AC348" i="1"/>
  <c r="AC346" i="1"/>
  <c r="AC345" i="1"/>
  <c r="AC344" i="1"/>
  <c r="AC29" i="1"/>
  <c r="AC342" i="1"/>
  <c r="AC341" i="1"/>
  <c r="AC212" i="1"/>
  <c r="AC213" i="1"/>
  <c r="AC218" i="1"/>
  <c r="AC220" i="1"/>
  <c r="AC221" i="1"/>
  <c r="AC222" i="1"/>
  <c r="AC224" i="1"/>
  <c r="AC228" i="1"/>
  <c r="AC230" i="1"/>
  <c r="AC231" i="1"/>
  <c r="AC235" i="1"/>
  <c r="AC237" i="1"/>
  <c r="AC238" i="1"/>
  <c r="AC239" i="1"/>
  <c r="AC242" i="1"/>
  <c r="J6" i="5" l="1"/>
  <c r="J6" i="4"/>
  <c r="J6" i="3"/>
  <c r="P5" i="2"/>
  <c r="S5" i="2"/>
  <c r="J6" i="2"/>
  <c r="O491" i="6"/>
  <c r="O491" i="2"/>
  <c r="O490" i="9"/>
  <c r="O490" i="5"/>
  <c r="O490" i="6"/>
  <c r="O490" i="2"/>
  <c r="O489" i="9"/>
  <c r="O489" i="5"/>
  <c r="O489" i="6"/>
  <c r="O489" i="2"/>
  <c r="O488" i="5"/>
  <c r="O488" i="9"/>
  <c r="O488" i="6"/>
  <c r="O488" i="2"/>
  <c r="O487" i="9"/>
  <c r="O487" i="5"/>
  <c r="O487" i="6"/>
  <c r="O487" i="2"/>
  <c r="O486" i="5"/>
  <c r="O486" i="9"/>
  <c r="O486" i="6"/>
  <c r="O486" i="2"/>
  <c r="O485" i="6"/>
  <c r="O485" i="2"/>
  <c r="O485" i="5"/>
  <c r="O485" i="9"/>
  <c r="O484" i="5"/>
  <c r="O484" i="9"/>
  <c r="O484" i="6"/>
  <c r="O484" i="2"/>
  <c r="O483" i="9"/>
  <c r="O483" i="5"/>
  <c r="O483" i="6"/>
  <c r="O483" i="2"/>
  <c r="O482" i="6"/>
  <c r="O482" i="2"/>
  <c r="O482" i="5"/>
  <c r="O482" i="9"/>
  <c r="O481" i="6"/>
  <c r="O481" i="2"/>
  <c r="O481" i="5"/>
  <c r="O481" i="9"/>
  <c r="O480" i="6"/>
  <c r="O480" i="2"/>
  <c r="O480" i="5"/>
  <c r="O480" i="9"/>
  <c r="O479" i="6"/>
  <c r="O479" i="2"/>
  <c r="O479" i="9"/>
  <c r="O479" i="5"/>
  <c r="O478" i="6"/>
  <c r="O478" i="2"/>
  <c r="O478" i="5"/>
  <c r="O478" i="9"/>
  <c r="O477" i="5"/>
  <c r="O477" i="9"/>
  <c r="O477" i="6"/>
  <c r="O477" i="2"/>
  <c r="O476" i="2"/>
  <c r="O476" i="6"/>
  <c r="O476" i="5"/>
  <c r="O476" i="9"/>
  <c r="O475" i="6"/>
  <c r="O475" i="2"/>
  <c r="O475" i="5"/>
  <c r="O475" i="9"/>
  <c r="O474" i="5"/>
  <c r="O474" i="9"/>
  <c r="O474" i="2"/>
  <c r="O474" i="6"/>
  <c r="O473" i="9"/>
  <c r="O473" i="5"/>
  <c r="O473" i="6"/>
  <c r="O473" i="2"/>
  <c r="O472" i="5"/>
  <c r="O472" i="9"/>
  <c r="O472" i="2"/>
  <c r="O472" i="6"/>
  <c r="O471" i="6"/>
  <c r="O471" i="2"/>
  <c r="O471" i="9"/>
  <c r="O471" i="5"/>
  <c r="O470" i="6"/>
  <c r="O470" i="2"/>
  <c r="O470" i="5"/>
  <c r="O470" i="9"/>
  <c r="O469" i="5"/>
  <c r="O469" i="9"/>
  <c r="O469" i="2"/>
  <c r="O469" i="6"/>
  <c r="O468" i="6"/>
  <c r="O468" i="2"/>
  <c r="O468" i="5"/>
  <c r="O468" i="9"/>
  <c r="O467" i="5"/>
  <c r="O467" i="9"/>
  <c r="O467" i="2"/>
  <c r="O467" i="6"/>
  <c r="O466" i="2"/>
  <c r="O466" i="6"/>
  <c r="O466" i="5"/>
  <c r="O466" i="9"/>
  <c r="O465" i="5"/>
  <c r="O465" i="9"/>
  <c r="O465" i="6"/>
  <c r="O465" i="2"/>
  <c r="O464" i="5"/>
  <c r="O464" i="9"/>
  <c r="O464" i="6"/>
  <c r="O464" i="2"/>
  <c r="O463" i="9"/>
  <c r="O463" i="5"/>
  <c r="O463" i="6"/>
  <c r="O463" i="2"/>
  <c r="O462" i="5"/>
  <c r="O462" i="9"/>
  <c r="O462" i="6"/>
  <c r="O462" i="2"/>
  <c r="O461" i="5"/>
  <c r="O461" i="9"/>
  <c r="O461" i="2"/>
  <c r="O461" i="6"/>
  <c r="O460" i="5"/>
  <c r="O460" i="9"/>
  <c r="O460" i="2"/>
  <c r="O460" i="6"/>
  <c r="O459" i="9"/>
  <c r="O459" i="5"/>
  <c r="O459" i="2"/>
  <c r="O459" i="6"/>
  <c r="O458" i="9"/>
  <c r="O458" i="5"/>
  <c r="O458" i="6"/>
  <c r="O458" i="2"/>
  <c r="O457" i="6"/>
  <c r="O457" i="2"/>
  <c r="O457" i="9"/>
  <c r="O457" i="5"/>
  <c r="O456" i="5"/>
  <c r="O456" i="9"/>
  <c r="O456" i="6"/>
  <c r="O456" i="2"/>
  <c r="O455" i="9"/>
  <c r="O455" i="5"/>
  <c r="O455" i="6"/>
  <c r="O455" i="2"/>
  <c r="O454" i="6"/>
  <c r="O454" i="2"/>
  <c r="O454" i="9"/>
  <c r="O454" i="5"/>
  <c r="O453" i="9"/>
  <c r="O453" i="5"/>
  <c r="O453" i="2"/>
  <c r="O453" i="6"/>
  <c r="O452" i="5"/>
  <c r="O452" i="9"/>
  <c r="O452" i="6"/>
  <c r="O452" i="2"/>
  <c r="O451" i="5"/>
  <c r="O451" i="9"/>
  <c r="O451" i="6"/>
  <c r="O451" i="2"/>
  <c r="O450" i="9"/>
  <c r="O450" i="5"/>
  <c r="O450" i="2"/>
  <c r="O450" i="6"/>
  <c r="O449" i="6"/>
  <c r="O449" i="2"/>
  <c r="O449" i="5"/>
  <c r="O449" i="9"/>
  <c r="O448" i="9"/>
  <c r="O448" i="5"/>
  <c r="O448" i="6"/>
  <c r="O448" i="2"/>
  <c r="O447" i="5"/>
  <c r="O447" i="9"/>
  <c r="O447" i="6"/>
  <c r="O447" i="2"/>
  <c r="O446" i="6"/>
  <c r="O446" i="2"/>
  <c r="O446" i="5"/>
  <c r="O446" i="9"/>
  <c r="O445" i="5"/>
  <c r="O445" i="9"/>
  <c r="O445" i="6"/>
  <c r="O445" i="2"/>
  <c r="O444" i="6"/>
  <c r="O444" i="2"/>
  <c r="O444" i="5"/>
  <c r="O444" i="9"/>
  <c r="O443" i="9"/>
  <c r="O443" i="5"/>
  <c r="O443" i="6"/>
  <c r="O443" i="2"/>
  <c r="O442" i="6"/>
  <c r="O442" i="2"/>
  <c r="O442" i="9"/>
  <c r="O442" i="5"/>
  <c r="O441" i="2"/>
  <c r="O441" i="6"/>
  <c r="O441" i="9"/>
  <c r="O441" i="5"/>
  <c r="O440" i="2"/>
  <c r="O440" i="6"/>
  <c r="O440" i="9"/>
  <c r="O440" i="5"/>
  <c r="O439" i="6"/>
  <c r="O439" i="2"/>
  <c r="O439" i="9"/>
  <c r="O439" i="5"/>
  <c r="O438" i="2"/>
  <c r="O438" i="6"/>
  <c r="O438" i="5"/>
  <c r="O438" i="9"/>
  <c r="O437" i="5"/>
  <c r="O437" i="9"/>
  <c r="O437" i="6"/>
  <c r="O437" i="2"/>
  <c r="O436" i="5"/>
  <c r="O436" i="9"/>
  <c r="O436" i="6"/>
  <c r="O436" i="2"/>
  <c r="O435" i="6"/>
  <c r="O435" i="2"/>
  <c r="O435" i="9"/>
  <c r="O435" i="5"/>
  <c r="O434" i="2"/>
  <c r="O434" i="6"/>
  <c r="O434" i="5"/>
  <c r="O434" i="9"/>
  <c r="O433" i="9"/>
  <c r="O433" i="5"/>
  <c r="O433" i="2"/>
  <c r="O433" i="6"/>
  <c r="O432" i="6"/>
  <c r="O432" i="2"/>
  <c r="O432" i="5"/>
  <c r="O432" i="9"/>
  <c r="O431" i="9"/>
  <c r="O431" i="5"/>
  <c r="O431" i="6"/>
  <c r="O431" i="2"/>
  <c r="O430" i="5"/>
  <c r="O430" i="9"/>
  <c r="O430" i="2"/>
  <c r="O430" i="6"/>
  <c r="O429" i="6"/>
  <c r="O429" i="2"/>
  <c r="O429" i="5"/>
  <c r="O429" i="9"/>
  <c r="O428" i="6"/>
  <c r="O428" i="2"/>
  <c r="O428" i="5"/>
  <c r="O428" i="9"/>
  <c r="O427" i="6"/>
  <c r="O427" i="2"/>
  <c r="O427" i="5"/>
  <c r="O427" i="9"/>
  <c r="O426" i="6"/>
  <c r="O426" i="2"/>
  <c r="O426" i="9"/>
  <c r="O426" i="5"/>
  <c r="O425" i="5"/>
  <c r="O425" i="9"/>
  <c r="O425" i="6"/>
  <c r="O425" i="2"/>
  <c r="O424" i="6"/>
  <c r="O424" i="2"/>
  <c r="O424" i="5"/>
  <c r="O424" i="9"/>
  <c r="O423" i="9"/>
  <c r="O423" i="5"/>
  <c r="O423" i="6"/>
  <c r="O423" i="2"/>
  <c r="O422" i="9"/>
  <c r="O422" i="5"/>
  <c r="O422" i="6"/>
  <c r="O422" i="2"/>
  <c r="O421" i="5"/>
  <c r="O421" i="9"/>
  <c r="O421" i="6"/>
  <c r="O421" i="2"/>
  <c r="O420" i="6"/>
  <c r="O420" i="2"/>
  <c r="O420" i="5"/>
  <c r="O420" i="9"/>
  <c r="O419" i="5"/>
  <c r="O419" i="9"/>
  <c r="O419" i="6"/>
  <c r="O419" i="2"/>
  <c r="O418" i="6"/>
  <c r="O418" i="2"/>
  <c r="O418" i="5"/>
  <c r="O418" i="9"/>
  <c r="O417" i="6"/>
  <c r="O417" i="2"/>
  <c r="O417" i="9"/>
  <c r="O417" i="5"/>
  <c r="O416" i="5"/>
  <c r="O416" i="9"/>
  <c r="O416" i="6"/>
  <c r="O416" i="2"/>
  <c r="O415" i="6"/>
  <c r="O415" i="2"/>
  <c r="O415" i="5"/>
  <c r="O415" i="9"/>
  <c r="O414" i="9"/>
  <c r="O414" i="5"/>
  <c r="O414" i="6"/>
  <c r="O414" i="2"/>
  <c r="O413" i="2"/>
  <c r="O413" i="6"/>
  <c r="O413" i="5"/>
  <c r="O413" i="9"/>
  <c r="O412" i="5"/>
  <c r="O412" i="9"/>
  <c r="O412" i="6"/>
  <c r="O412" i="2"/>
  <c r="O411" i="9"/>
  <c r="O411" i="5"/>
  <c r="O411" i="6"/>
  <c r="O411" i="2"/>
  <c r="O410" i="5"/>
  <c r="O410" i="9"/>
  <c r="O410" i="6"/>
  <c r="O410" i="2"/>
  <c r="O409" i="5"/>
  <c r="O409" i="9"/>
  <c r="O409" i="6"/>
  <c r="O409" i="2"/>
  <c r="O408" i="5"/>
  <c r="O408" i="9"/>
  <c r="O408" i="6"/>
  <c r="O408" i="2"/>
  <c r="O407" i="5"/>
  <c r="O407" i="9"/>
  <c r="O407" i="6"/>
  <c r="O407" i="2"/>
  <c r="O406" i="5"/>
  <c r="O406" i="9"/>
  <c r="O406" i="6"/>
  <c r="O406" i="2"/>
  <c r="O405" i="5"/>
  <c r="O405" i="9"/>
  <c r="O405" i="6"/>
  <c r="O405" i="2"/>
  <c r="O404" i="6"/>
  <c r="O404" i="2"/>
  <c r="O404" i="5"/>
  <c r="O404" i="9"/>
  <c r="O403" i="5"/>
  <c r="O403" i="9"/>
  <c r="O403" i="6"/>
  <c r="O403" i="2"/>
  <c r="O402" i="5"/>
  <c r="O402" i="9"/>
  <c r="O402" i="6"/>
  <c r="O402" i="2"/>
  <c r="O401" i="9"/>
  <c r="O401" i="5"/>
  <c r="O401" i="6"/>
  <c r="O401" i="2"/>
  <c r="O400" i="6"/>
  <c r="O400" i="2"/>
  <c r="O400" i="5"/>
  <c r="O400" i="9"/>
  <c r="O399" i="6"/>
  <c r="O399" i="2"/>
  <c r="O399" i="5"/>
  <c r="O399" i="9"/>
  <c r="O398" i="6"/>
  <c r="O398" i="2"/>
  <c r="O398" i="5"/>
  <c r="O398" i="9"/>
  <c r="O397" i="2"/>
  <c r="O397" i="6"/>
  <c r="O397" i="9"/>
  <c r="O397" i="5"/>
  <c r="O396" i="6"/>
  <c r="O396" i="2"/>
  <c r="O396" i="5"/>
  <c r="O396" i="9"/>
  <c r="O395" i="6"/>
  <c r="O395" i="2"/>
  <c r="O395" i="9"/>
  <c r="O395" i="5"/>
  <c r="O394" i="6"/>
  <c r="O394" i="2"/>
  <c r="O394" i="5"/>
  <c r="O394" i="9"/>
  <c r="O393" i="6"/>
  <c r="O393" i="2"/>
  <c r="O393" i="5"/>
  <c r="O393" i="9"/>
  <c r="O392" i="6"/>
  <c r="O392" i="2"/>
  <c r="O392" i="9"/>
  <c r="O392" i="5"/>
  <c r="O391" i="6"/>
  <c r="O391" i="2"/>
  <c r="O391" i="5"/>
  <c r="O391" i="9"/>
  <c r="O390" i="6"/>
  <c r="O390" i="2"/>
  <c r="O390" i="5"/>
  <c r="O390" i="9"/>
  <c r="O389" i="6"/>
  <c r="O389" i="2"/>
  <c r="O389" i="9"/>
  <c r="O389" i="5"/>
  <c r="O388" i="6"/>
  <c r="O388" i="2"/>
  <c r="O388" i="5"/>
  <c r="O388" i="9"/>
  <c r="O387" i="5"/>
  <c r="O387" i="9"/>
  <c r="O387" i="2"/>
  <c r="O387" i="6"/>
  <c r="O386" i="6"/>
  <c r="O386" i="2"/>
  <c r="O386" i="5"/>
  <c r="O386" i="9"/>
  <c r="O385" i="6"/>
  <c r="O385" i="2"/>
  <c r="O385" i="5"/>
  <c r="O385" i="9"/>
  <c r="O384" i="6"/>
  <c r="O384" i="2"/>
  <c r="O384" i="5"/>
  <c r="O384" i="9"/>
  <c r="O383" i="9"/>
  <c r="O383" i="5"/>
  <c r="O383" i="6"/>
  <c r="O383" i="2"/>
  <c r="O382" i="6"/>
  <c r="O382" i="2"/>
  <c r="O382" i="5"/>
  <c r="O382" i="9"/>
  <c r="O381" i="5"/>
  <c r="O381" i="9"/>
  <c r="O381" i="6"/>
  <c r="O381" i="2"/>
  <c r="O380" i="5"/>
  <c r="O380" i="9"/>
  <c r="O380" i="6"/>
  <c r="O380" i="2"/>
  <c r="O379" i="5"/>
  <c r="O379" i="9"/>
  <c r="O379" i="2"/>
  <c r="O379" i="6"/>
  <c r="O378" i="2"/>
  <c r="O378" i="6"/>
  <c r="O378" i="5"/>
  <c r="O378" i="9"/>
  <c r="O377" i="5"/>
  <c r="O377" i="9"/>
  <c r="O377" i="6"/>
  <c r="O377" i="2"/>
  <c r="O376" i="2"/>
  <c r="O376" i="6"/>
  <c r="O376" i="5"/>
  <c r="O376" i="9"/>
  <c r="O375" i="5"/>
  <c r="O375" i="9"/>
  <c r="O375" i="6"/>
  <c r="O375" i="2"/>
  <c r="O374" i="2"/>
  <c r="O374" i="6"/>
  <c r="O374" i="5"/>
  <c r="O374" i="9"/>
  <c r="O373" i="5"/>
  <c r="O373" i="9"/>
  <c r="O373" i="6"/>
  <c r="O373" i="2"/>
  <c r="O372" i="9"/>
  <c r="O372" i="5"/>
  <c r="O372" i="6"/>
  <c r="O372" i="2"/>
  <c r="O371" i="5"/>
  <c r="O371" i="9"/>
  <c r="O371" i="6"/>
  <c r="O371" i="2"/>
  <c r="O370" i="5"/>
  <c r="O370" i="9"/>
  <c r="O370" i="6"/>
  <c r="O370" i="2"/>
  <c r="O369" i="2"/>
  <c r="O369" i="6"/>
  <c r="O369" i="5"/>
  <c r="O369" i="9"/>
  <c r="O368" i="5"/>
  <c r="O368" i="9"/>
  <c r="O368" i="6"/>
  <c r="O368" i="2"/>
  <c r="O367" i="2"/>
  <c r="O367" i="6"/>
  <c r="O367" i="5"/>
  <c r="O367" i="9"/>
  <c r="O366" i="6"/>
  <c r="O366" i="2"/>
  <c r="O366" i="5"/>
  <c r="O366" i="9"/>
  <c r="O365" i="9"/>
  <c r="O365" i="5"/>
  <c r="O365" i="6"/>
  <c r="O365" i="2"/>
  <c r="O364" i="5"/>
  <c r="O364" i="9"/>
  <c r="O364" i="2"/>
  <c r="O364" i="6"/>
  <c r="O363" i="6"/>
  <c r="O363" i="2"/>
  <c r="O363" i="5"/>
  <c r="O363" i="9"/>
  <c r="O362" i="5"/>
  <c r="O362" i="9"/>
  <c r="O362" i="6"/>
  <c r="O362" i="2"/>
  <c r="O361" i="6"/>
  <c r="O361" i="2"/>
  <c r="O361" i="5"/>
  <c r="O361" i="9"/>
  <c r="O360" i="9"/>
  <c r="O360" i="5"/>
  <c r="O360" i="2"/>
  <c r="O360" i="6"/>
  <c r="O359" i="6"/>
  <c r="O359" i="2"/>
  <c r="O359" i="5"/>
  <c r="O359" i="9"/>
  <c r="O358" i="9"/>
  <c r="O358" i="5"/>
  <c r="O358" i="6"/>
  <c r="O358" i="2"/>
  <c r="O357" i="6"/>
  <c r="O357" i="2"/>
  <c r="O357" i="5"/>
  <c r="O357" i="9"/>
  <c r="O356" i="5"/>
  <c r="O356" i="9"/>
  <c r="O356" i="6"/>
  <c r="O356" i="2"/>
  <c r="O355" i="6"/>
  <c r="O355" i="2"/>
  <c r="O355" i="5"/>
  <c r="O355" i="9"/>
  <c r="O354" i="6"/>
  <c r="O354" i="2"/>
  <c r="O354" i="5"/>
  <c r="O354" i="9"/>
  <c r="O353" i="6"/>
  <c r="O353" i="2"/>
  <c r="O353" i="9"/>
  <c r="O353" i="5"/>
  <c r="O352" i="6"/>
  <c r="O352" i="2"/>
  <c r="O352" i="5"/>
  <c r="O352" i="9"/>
  <c r="O351" i="2"/>
  <c r="O351" i="6"/>
  <c r="O351" i="5"/>
  <c r="O351" i="9"/>
  <c r="O350" i="6"/>
  <c r="O350" i="2"/>
  <c r="O350" i="5"/>
  <c r="O350" i="9"/>
  <c r="O349" i="9"/>
  <c r="O349" i="5"/>
  <c r="O349" i="6"/>
  <c r="O349" i="2"/>
  <c r="O348" i="5"/>
  <c r="O348" i="9"/>
  <c r="O348" i="2"/>
  <c r="O348" i="6"/>
  <c r="O347" i="5"/>
  <c r="O347" i="9"/>
  <c r="O347" i="6"/>
  <c r="O347" i="2"/>
  <c r="O346" i="9"/>
  <c r="O346" i="5"/>
  <c r="O346" i="2"/>
  <c r="O346" i="6"/>
  <c r="O345" i="5"/>
  <c r="O345" i="9"/>
  <c r="O345" i="6"/>
  <c r="O345" i="2"/>
  <c r="O344" i="9"/>
  <c r="O344" i="5"/>
  <c r="O344" i="6"/>
  <c r="O344" i="2"/>
  <c r="O343" i="5"/>
  <c r="O343" i="9"/>
  <c r="O343" i="6"/>
  <c r="O343" i="2"/>
  <c r="O342" i="6"/>
  <c r="O342" i="2"/>
  <c r="O342" i="5"/>
  <c r="O342" i="9"/>
  <c r="O341" i="6"/>
  <c r="O341" i="2"/>
  <c r="O341" i="5"/>
  <c r="O341" i="9"/>
  <c r="O340" i="9"/>
  <c r="O340" i="5"/>
  <c r="O340" i="6"/>
  <c r="O340" i="2"/>
  <c r="O339" i="5"/>
  <c r="O339" i="9"/>
  <c r="O339" i="6"/>
  <c r="O339" i="2"/>
  <c r="O338" i="6"/>
  <c r="O338" i="2"/>
  <c r="O338" i="5"/>
  <c r="O338" i="9"/>
  <c r="O337" i="2"/>
  <c r="O337" i="6"/>
  <c r="O337" i="5"/>
  <c r="O337" i="9"/>
  <c r="O336" i="2"/>
  <c r="O336" i="6"/>
  <c r="O336" i="9"/>
  <c r="O336" i="5"/>
  <c r="O335" i="6"/>
  <c r="O335" i="2"/>
  <c r="O335" i="9"/>
  <c r="O335" i="5"/>
  <c r="O334" i="5"/>
  <c r="O334" i="9"/>
  <c r="O334" i="6"/>
  <c r="O334" i="2"/>
  <c r="O333" i="5"/>
  <c r="O333" i="9"/>
  <c r="O333" i="2"/>
  <c r="O333" i="6"/>
  <c r="O332" i="2"/>
  <c r="O332" i="6"/>
  <c r="O332" i="5"/>
  <c r="O332" i="9"/>
  <c r="O331" i="9"/>
  <c r="O331" i="5"/>
  <c r="O331" i="2"/>
  <c r="O331" i="6"/>
  <c r="O330" i="2"/>
  <c r="O330" i="6"/>
  <c r="O330" i="9"/>
  <c r="O330" i="5"/>
  <c r="O329" i="6"/>
  <c r="O329" i="2"/>
  <c r="O329" i="5"/>
  <c r="O329" i="9"/>
  <c r="O328" i="5"/>
  <c r="O328" i="9"/>
  <c r="O328" i="2"/>
  <c r="O328" i="6"/>
  <c r="O327" i="5"/>
  <c r="O327" i="9"/>
  <c r="O327" i="6"/>
  <c r="O327" i="2"/>
  <c r="O326" i="6"/>
  <c r="O326" i="2"/>
  <c r="O326" i="5"/>
  <c r="O326" i="9"/>
  <c r="O325" i="6"/>
  <c r="O325" i="2"/>
  <c r="O325" i="9"/>
  <c r="O325" i="5"/>
  <c r="O324" i="5"/>
  <c r="O324" i="9"/>
  <c r="O324" i="6"/>
  <c r="O324" i="2"/>
  <c r="O323" i="2"/>
  <c r="O323" i="6"/>
  <c r="O323" i="5"/>
  <c r="O323" i="9"/>
  <c r="O322" i="5"/>
  <c r="O322" i="9"/>
  <c r="O322" i="6"/>
  <c r="O322" i="2"/>
  <c r="O321" i="5"/>
  <c r="O321" i="9"/>
  <c r="O321" i="2"/>
  <c r="O321" i="6"/>
  <c r="O320" i="9"/>
  <c r="O320" i="5"/>
  <c r="O320" i="6"/>
  <c r="O320" i="2"/>
  <c r="O319" i="6"/>
  <c r="O319" i="2"/>
  <c r="O319" i="9"/>
  <c r="O319" i="5"/>
  <c r="O318" i="2"/>
  <c r="O318" i="6"/>
  <c r="O318" i="5"/>
  <c r="O318" i="9"/>
  <c r="O317" i="2"/>
  <c r="O317" i="6"/>
  <c r="O317" i="9"/>
  <c r="O317" i="5"/>
  <c r="O316" i="5"/>
  <c r="O316" i="9"/>
  <c r="O316" i="6"/>
  <c r="O316" i="2"/>
  <c r="O315" i="5"/>
  <c r="O315" i="9"/>
  <c r="O315" i="2"/>
  <c r="O315" i="6"/>
  <c r="O314" i="5"/>
  <c r="O314" i="9"/>
  <c r="O314" i="2"/>
  <c r="O314" i="6"/>
  <c r="O313" i="9"/>
  <c r="O313" i="5"/>
  <c r="O313" i="6"/>
  <c r="O313" i="2"/>
  <c r="O312" i="5"/>
  <c r="O312" i="9"/>
  <c r="O312" i="6"/>
  <c r="O312" i="2"/>
  <c r="O311" i="5"/>
  <c r="O311" i="9"/>
  <c r="O311" i="2"/>
  <c r="O311" i="6"/>
  <c r="O310" i="5"/>
  <c r="O310" i="9"/>
  <c r="O310" i="2"/>
  <c r="O310" i="6"/>
  <c r="O309" i="9"/>
  <c r="O309" i="5"/>
  <c r="O309" i="2"/>
  <c r="O309" i="6"/>
  <c r="O308" i="6"/>
  <c r="O308" i="2"/>
  <c r="O308" i="5"/>
  <c r="O308" i="9"/>
  <c r="O307" i="6"/>
  <c r="O307" i="2"/>
  <c r="O307" i="5"/>
  <c r="O307" i="9"/>
  <c r="O306" i="6"/>
  <c r="O306" i="2"/>
  <c r="O306" i="5"/>
  <c r="O306" i="9"/>
  <c r="O305" i="9"/>
  <c r="O305" i="5"/>
  <c r="O305" i="2"/>
  <c r="O305" i="6"/>
  <c r="O304" i="2"/>
  <c r="O304" i="6"/>
  <c r="O304" i="5"/>
  <c r="O304" i="9"/>
  <c r="O303" i="2"/>
  <c r="O303" i="6"/>
  <c r="O303" i="5"/>
  <c r="O303" i="9"/>
  <c r="O302" i="2"/>
  <c r="O302" i="6"/>
  <c r="O302" i="5"/>
  <c r="O302" i="9"/>
  <c r="O301" i="5"/>
  <c r="O301" i="9"/>
  <c r="O301" i="2"/>
  <c r="O301" i="6"/>
  <c r="O300" i="5"/>
  <c r="O300" i="9"/>
  <c r="O300" i="6"/>
  <c r="O300" i="2"/>
  <c r="O299" i="9"/>
  <c r="O299" i="5"/>
  <c r="O299" i="2"/>
  <c r="O299" i="6"/>
  <c r="O298" i="5"/>
  <c r="O298" i="9"/>
  <c r="O298" i="6"/>
  <c r="O298" i="2"/>
  <c r="O297" i="9"/>
  <c r="O297" i="5"/>
  <c r="O297" i="6"/>
  <c r="O297" i="2"/>
  <c r="O296" i="9"/>
  <c r="O296" i="5"/>
  <c r="O296" i="6"/>
  <c r="O296" i="2"/>
  <c r="O295" i="2"/>
  <c r="O295" i="6"/>
  <c r="O295" i="5"/>
  <c r="O295" i="9"/>
  <c r="O294" i="5"/>
  <c r="O294" i="9"/>
  <c r="O294" i="2"/>
  <c r="O294" i="6"/>
  <c r="O293" i="2"/>
  <c r="O293" i="6"/>
  <c r="O293" i="9"/>
  <c r="O293" i="5"/>
  <c r="O292" i="9"/>
  <c r="O292" i="5"/>
  <c r="O292" i="2"/>
  <c r="O292" i="6"/>
  <c r="O291" i="9"/>
  <c r="O291" i="5"/>
  <c r="O291" i="2"/>
  <c r="O291" i="6"/>
  <c r="O290" i="6"/>
  <c r="O290" i="2"/>
  <c r="O290" i="5"/>
  <c r="O290" i="9"/>
  <c r="O289" i="6"/>
  <c r="O289" i="2"/>
  <c r="O289" i="5"/>
  <c r="O289" i="9"/>
  <c r="O288" i="9"/>
  <c r="O288" i="5"/>
  <c r="O288" i="6"/>
  <c r="O288" i="2"/>
  <c r="O287" i="9"/>
  <c r="O287" i="5"/>
  <c r="O287" i="6"/>
  <c r="O287" i="2"/>
  <c r="O286" i="5"/>
  <c r="O286" i="9"/>
  <c r="O286" i="2"/>
  <c r="O286" i="6"/>
  <c r="O285" i="9"/>
  <c r="O285" i="5"/>
  <c r="O285" i="6"/>
  <c r="O285" i="2"/>
  <c r="O284" i="2"/>
  <c r="O284" i="6"/>
  <c r="O284" i="9"/>
  <c r="O284" i="5"/>
  <c r="O283" i="9"/>
  <c r="O283" i="5"/>
  <c r="O283" i="2"/>
  <c r="O283" i="6"/>
  <c r="O282" i="6"/>
  <c r="O282" i="2"/>
  <c r="O282" i="5"/>
  <c r="O282" i="9"/>
  <c r="O281" i="6"/>
  <c r="O281" i="2"/>
  <c r="O281" i="9"/>
  <c r="O281" i="5"/>
  <c r="O280" i="6"/>
  <c r="O280" i="2"/>
  <c r="O280" i="5"/>
  <c r="O280" i="9"/>
  <c r="O279" i="9"/>
  <c r="O279" i="5"/>
  <c r="O279" i="2"/>
  <c r="O279" i="6"/>
  <c r="O278" i="6"/>
  <c r="O278" i="2"/>
  <c r="O278" i="9"/>
  <c r="O278" i="5"/>
  <c r="O277" i="6"/>
  <c r="O277" i="2"/>
  <c r="O277" i="9"/>
  <c r="O277" i="5"/>
  <c r="O276" i="9"/>
  <c r="O276" i="5"/>
  <c r="O276" i="6"/>
  <c r="O276" i="2"/>
  <c r="O275" i="6"/>
  <c r="O275" i="2"/>
  <c r="O275" i="9"/>
  <c r="O275" i="5"/>
  <c r="O274" i="6"/>
  <c r="O274" i="2"/>
  <c r="O274" i="5"/>
  <c r="O274" i="9"/>
  <c r="O273" i="2"/>
  <c r="O273" i="6"/>
  <c r="O273" i="9"/>
  <c r="O273" i="5"/>
  <c r="O272" i="2"/>
  <c r="O272" i="6"/>
  <c r="O272" i="9"/>
  <c r="O272" i="5"/>
  <c r="O271" i="2"/>
  <c r="O271" i="6"/>
  <c r="O271" i="9"/>
  <c r="O271" i="5"/>
  <c r="O270" i="6"/>
  <c r="O270" i="2"/>
  <c r="O270" i="5"/>
  <c r="O270" i="9"/>
  <c r="O269" i="2"/>
  <c r="O269" i="6"/>
  <c r="O269" i="9"/>
  <c r="O269" i="5"/>
  <c r="O268" i="6"/>
  <c r="O268" i="2"/>
  <c r="O268" i="9"/>
  <c r="O268" i="5"/>
  <c r="O267" i="2"/>
  <c r="O267" i="6"/>
  <c r="O267" i="5"/>
  <c r="O267" i="9"/>
  <c r="O266" i="2"/>
  <c r="O266" i="6"/>
  <c r="O266" i="9"/>
  <c r="O266" i="5"/>
  <c r="O265" i="5"/>
  <c r="O265" i="9"/>
  <c r="O265" i="2"/>
  <c r="O265" i="6"/>
  <c r="O264" i="6"/>
  <c r="O264" i="2"/>
  <c r="O264" i="9"/>
  <c r="O264" i="5"/>
  <c r="O263" i="5"/>
  <c r="O263" i="9"/>
  <c r="O263" i="2"/>
  <c r="O263" i="6"/>
  <c r="O262" i="5"/>
  <c r="O262" i="9"/>
  <c r="O262" i="6"/>
  <c r="O262" i="2"/>
  <c r="O261" i="5"/>
  <c r="O261" i="9"/>
  <c r="O261" i="2"/>
  <c r="O261" i="6"/>
  <c r="O260" i="5"/>
  <c r="O260" i="9"/>
  <c r="O260" i="2"/>
  <c r="O260" i="6"/>
  <c r="O259" i="6"/>
  <c r="O259" i="2"/>
  <c r="O259" i="5"/>
  <c r="O259" i="9"/>
  <c r="O258" i="6"/>
  <c r="O258" i="2"/>
  <c r="O258" i="9"/>
  <c r="O258" i="5"/>
  <c r="O257" i="5"/>
  <c r="O257" i="9"/>
  <c r="O257" i="2"/>
  <c r="O257" i="6"/>
  <c r="O256" i="2"/>
  <c r="O256" i="6"/>
  <c r="O256" i="5"/>
  <c r="O256" i="9"/>
  <c r="O255" i="6"/>
  <c r="O255" i="2"/>
  <c r="O255" i="5"/>
  <c r="O255" i="9"/>
  <c r="O254" i="2"/>
  <c r="O254" i="6"/>
  <c r="O254" i="9"/>
  <c r="O254" i="5"/>
  <c r="O253" i="5"/>
  <c r="O253" i="9"/>
  <c r="O253" i="2"/>
  <c r="O253" i="6"/>
  <c r="O252" i="6"/>
  <c r="O252" i="2"/>
  <c r="O252" i="5"/>
  <c r="O252" i="9"/>
  <c r="O251" i="2"/>
  <c r="O251" i="6"/>
  <c r="O251" i="5"/>
  <c r="O251" i="9"/>
  <c r="O250" i="5"/>
  <c r="O250" i="9"/>
  <c r="O250" i="6"/>
  <c r="O250" i="2"/>
  <c r="O249" i="6"/>
  <c r="O249" i="2"/>
  <c r="O249" i="5"/>
  <c r="O249" i="9"/>
  <c r="O248" i="5"/>
  <c r="O248" i="9"/>
  <c r="O248" i="2"/>
  <c r="O248" i="6"/>
  <c r="O247" i="9"/>
  <c r="O247" i="5"/>
  <c r="O247" i="6"/>
  <c r="O247" i="2"/>
  <c r="O246" i="2"/>
  <c r="O246" i="6"/>
  <c r="O246" i="9"/>
  <c r="O246" i="5"/>
  <c r="O245" i="2"/>
  <c r="O245" i="6"/>
  <c r="O245" i="5"/>
  <c r="O245" i="9"/>
  <c r="O244" i="2"/>
  <c r="O244" i="6"/>
  <c r="O244" i="5"/>
  <c r="O244" i="9"/>
  <c r="O243" i="6"/>
  <c r="O243" i="2"/>
  <c r="O243" i="9"/>
  <c r="O243" i="5"/>
  <c r="O242" i="9"/>
  <c r="O242" i="5"/>
  <c r="O242" i="2"/>
  <c r="O242" i="6"/>
  <c r="O241" i="5"/>
  <c r="O241" i="9"/>
  <c r="O241" i="6"/>
  <c r="O241" i="2"/>
  <c r="O240" i="9"/>
  <c r="O240" i="5"/>
  <c r="O240" i="6"/>
  <c r="O240" i="2"/>
  <c r="O239" i="2"/>
  <c r="O239" i="6"/>
  <c r="O239" i="9"/>
  <c r="O239" i="5"/>
  <c r="O238" i="6"/>
  <c r="O238" i="2"/>
  <c r="O238" i="9"/>
  <c r="O238" i="5"/>
  <c r="O237" i="2"/>
  <c r="O237" i="6"/>
  <c r="O237" i="9"/>
  <c r="O237" i="5"/>
  <c r="O236" i="9"/>
  <c r="O236" i="5"/>
  <c r="O236" i="6"/>
  <c r="O236" i="2"/>
  <c r="O235" i="2"/>
  <c r="O235" i="6"/>
  <c r="O235" i="5"/>
  <c r="O235" i="9"/>
  <c r="O234" i="9"/>
  <c r="O234" i="5"/>
  <c r="O234" i="2"/>
  <c r="O234" i="6"/>
  <c r="O233" i="9"/>
  <c r="O233" i="5"/>
  <c r="O233" i="2"/>
  <c r="O233" i="6"/>
  <c r="O232" i="2"/>
  <c r="O232" i="6"/>
  <c r="O232" i="9"/>
  <c r="O232" i="5"/>
  <c r="O231" i="6"/>
  <c r="O231" i="2"/>
  <c r="O231" i="9"/>
  <c r="O231" i="5"/>
  <c r="O230" i="5"/>
  <c r="O230" i="9"/>
  <c r="O230" i="6"/>
  <c r="O230" i="2"/>
  <c r="O229" i="6"/>
  <c r="O229" i="2"/>
  <c r="O229" i="9"/>
  <c r="O229" i="5"/>
  <c r="O228" i="5"/>
  <c r="O228" i="9"/>
  <c r="O228" i="6"/>
  <c r="O228" i="2"/>
  <c r="O227" i="9"/>
  <c r="O227" i="5"/>
  <c r="O227" i="2"/>
  <c r="O227" i="6"/>
  <c r="O226" i="6"/>
  <c r="O226" i="2"/>
  <c r="O226" i="5"/>
  <c r="O226" i="9"/>
  <c r="O225" i="2"/>
  <c r="O225" i="6"/>
  <c r="O225" i="9"/>
  <c r="O225" i="5"/>
  <c r="O224" i="5"/>
  <c r="O224" i="9"/>
  <c r="O224" i="2"/>
  <c r="O224" i="6"/>
  <c r="O223" i="6"/>
  <c r="O223" i="2"/>
  <c r="O223" i="5"/>
  <c r="O223" i="9"/>
  <c r="O222" i="6"/>
  <c r="O222" i="2"/>
  <c r="O222" i="9"/>
  <c r="O222" i="5"/>
  <c r="O221" i="2"/>
  <c r="O221" i="6"/>
  <c r="O221" i="9"/>
  <c r="O221" i="5"/>
  <c r="O220" i="9"/>
  <c r="O220" i="5"/>
  <c r="O220" i="6"/>
  <c r="O220" i="2"/>
  <c r="O219" i="2"/>
  <c r="O219" i="6"/>
  <c r="O219" i="5"/>
  <c r="O219" i="9"/>
  <c r="O218" i="2"/>
  <c r="O218" i="6"/>
  <c r="O218" i="9"/>
  <c r="O218" i="5"/>
  <c r="O217" i="9"/>
  <c r="O217" i="5"/>
  <c r="O217" i="2"/>
  <c r="O217" i="6"/>
  <c r="O216" i="5"/>
  <c r="O216" i="9"/>
  <c r="O216" i="6"/>
  <c r="O216" i="2"/>
  <c r="O215" i="9"/>
  <c r="O215" i="5"/>
  <c r="O215" i="6"/>
  <c r="O215" i="2"/>
  <c r="O214" i="9"/>
  <c r="O214" i="5"/>
  <c r="O214" i="2"/>
  <c r="O214" i="6"/>
  <c r="O213" i="9"/>
  <c r="O213" i="5"/>
  <c r="O213" i="6"/>
  <c r="O213" i="2"/>
  <c r="O212" i="6"/>
  <c r="O212" i="2"/>
  <c r="O212" i="5"/>
  <c r="O212" i="9"/>
  <c r="O211" i="5"/>
  <c r="O211" i="9"/>
  <c r="O211" i="2"/>
  <c r="O211" i="6"/>
  <c r="O210" i="5"/>
  <c r="O210" i="9"/>
  <c r="O210" i="6"/>
  <c r="O210" i="2"/>
  <c r="O209" i="5"/>
  <c r="O209" i="9"/>
  <c r="O209" i="2"/>
  <c r="O209" i="6"/>
  <c r="O208" i="2"/>
  <c r="O208" i="6"/>
  <c r="O208" i="9"/>
  <c r="O208" i="5"/>
  <c r="O207" i="2"/>
  <c r="O207" i="6"/>
  <c r="O207" i="9"/>
  <c r="O207" i="5"/>
  <c r="O206" i="2"/>
  <c r="O206" i="6"/>
  <c r="O206" i="9"/>
  <c r="O206" i="5"/>
  <c r="O205" i="9"/>
  <c r="O205" i="5"/>
  <c r="O205" i="2"/>
  <c r="O205" i="6"/>
  <c r="O204" i="2"/>
  <c r="O204" i="6"/>
  <c r="O204" i="5"/>
  <c r="O204" i="9"/>
  <c r="O203" i="5"/>
  <c r="O203" i="9"/>
  <c r="O203" i="2"/>
  <c r="O203" i="6"/>
  <c r="O202" i="2"/>
  <c r="O202" i="6"/>
  <c r="O202" i="5"/>
  <c r="O202" i="9"/>
  <c r="O201" i="2"/>
  <c r="O201" i="6"/>
  <c r="O201" i="5"/>
  <c r="O201" i="9"/>
  <c r="O200" i="6"/>
  <c r="O200" i="2"/>
  <c r="O200" i="5"/>
  <c r="O200" i="9"/>
  <c r="O199" i="5"/>
  <c r="O199" i="9"/>
  <c r="O199" i="2"/>
  <c r="O199" i="6"/>
  <c r="O198" i="6"/>
  <c r="O198" i="2"/>
  <c r="O198" i="5"/>
  <c r="O198" i="9"/>
  <c r="O197" i="5"/>
  <c r="O197" i="9"/>
  <c r="O197" i="6"/>
  <c r="O197" i="2"/>
  <c r="O196" i="6"/>
  <c r="O196" i="2"/>
  <c r="O196" i="5"/>
  <c r="O196" i="9"/>
  <c r="O195" i="5"/>
  <c r="O195" i="9"/>
  <c r="O195" i="2"/>
  <c r="O195" i="6"/>
  <c r="O194" i="5"/>
  <c r="O194" i="9"/>
  <c r="O194" i="6"/>
  <c r="O194" i="2"/>
  <c r="O193" i="6"/>
  <c r="O193" i="2"/>
  <c r="O193" i="5"/>
  <c r="O193" i="9"/>
  <c r="O192" i="9"/>
  <c r="O192" i="5"/>
  <c r="O192" i="6"/>
  <c r="O192" i="2"/>
  <c r="O191" i="5"/>
  <c r="O191" i="9"/>
  <c r="O191" i="2"/>
  <c r="O191" i="6"/>
  <c r="O190" i="2"/>
  <c r="O190" i="6"/>
  <c r="O190" i="5"/>
  <c r="O190" i="9"/>
  <c r="O189" i="5"/>
  <c r="O189" i="9"/>
  <c r="O189" i="2"/>
  <c r="O189" i="6"/>
  <c r="O188" i="5"/>
  <c r="O188" i="9"/>
  <c r="O188" i="2"/>
  <c r="O188" i="6"/>
  <c r="O187" i="2"/>
  <c r="O187" i="6"/>
  <c r="O187" i="5"/>
  <c r="O187" i="9"/>
  <c r="O186" i="5"/>
  <c r="O186" i="9"/>
  <c r="O186" i="2"/>
  <c r="O186" i="6"/>
  <c r="O185" i="9"/>
  <c r="O185" i="5"/>
  <c r="O185" i="2"/>
  <c r="O185" i="6"/>
  <c r="O184" i="9"/>
  <c r="O184" i="5"/>
  <c r="O184" i="6"/>
  <c r="O184" i="2"/>
  <c r="O183" i="5"/>
  <c r="O183" i="9"/>
  <c r="O183" i="2"/>
  <c r="O183" i="6"/>
  <c r="O182" i="9"/>
  <c r="O182" i="5"/>
  <c r="O182" i="6"/>
  <c r="O182" i="2"/>
  <c r="O181" i="5"/>
  <c r="O181" i="9"/>
  <c r="O181" i="2"/>
  <c r="O181" i="6"/>
  <c r="O180" i="5"/>
  <c r="O180" i="9"/>
  <c r="O180" i="6"/>
  <c r="O180" i="2"/>
  <c r="O179" i="9"/>
  <c r="O179" i="5"/>
  <c r="O179" i="6"/>
  <c r="O179" i="2"/>
  <c r="O178" i="5"/>
  <c r="O178" i="9"/>
  <c r="O178" i="2"/>
  <c r="O178" i="6"/>
  <c r="O177" i="5"/>
  <c r="O177" i="9"/>
  <c r="O177" i="6"/>
  <c r="O177" i="2"/>
  <c r="O176" i="6"/>
  <c r="O176" i="2"/>
  <c r="O176" i="5"/>
  <c r="O176" i="9"/>
  <c r="O175" i="9"/>
  <c r="O175" i="5"/>
  <c r="O175" i="2"/>
  <c r="O175" i="6"/>
  <c r="O174" i="6"/>
  <c r="O174" i="2"/>
  <c r="O174" i="5"/>
  <c r="O174" i="9"/>
  <c r="O173" i="9"/>
  <c r="O173" i="5"/>
  <c r="O173" i="2"/>
  <c r="O173" i="6"/>
  <c r="O172" i="2"/>
  <c r="O172" i="6"/>
  <c r="O172" i="5"/>
  <c r="O172" i="9"/>
  <c r="O171" i="6"/>
  <c r="O171" i="2"/>
  <c r="O171" i="5"/>
  <c r="O171" i="9"/>
  <c r="O170" i="6"/>
  <c r="O170" i="2"/>
  <c r="O170" i="5"/>
  <c r="O170" i="9"/>
  <c r="O169" i="9"/>
  <c r="O169" i="5"/>
  <c r="O169" i="2"/>
  <c r="O169" i="6"/>
  <c r="O168" i="9"/>
  <c r="O168" i="5"/>
  <c r="O168" i="2"/>
  <c r="O168" i="6"/>
  <c r="O167" i="2"/>
  <c r="O167" i="6"/>
  <c r="O167" i="9"/>
  <c r="O167" i="5"/>
  <c r="O166" i="5"/>
  <c r="O166" i="9"/>
  <c r="O166" i="6"/>
  <c r="O166" i="2"/>
  <c r="O165" i="5"/>
  <c r="O165" i="9"/>
  <c r="O165" i="6"/>
  <c r="O165" i="2"/>
  <c r="O164" i="5"/>
  <c r="O164" i="9"/>
  <c r="O164" i="2"/>
  <c r="O164" i="6"/>
  <c r="O163" i="2"/>
  <c r="O163" i="6"/>
  <c r="O163" i="5"/>
  <c r="O163" i="9"/>
  <c r="O162" i="2"/>
  <c r="O162" i="6"/>
  <c r="O162" i="5"/>
  <c r="O162" i="9"/>
  <c r="O161" i="5"/>
  <c r="O161" i="9"/>
  <c r="O161" i="6"/>
  <c r="O161" i="2"/>
  <c r="O160" i="2"/>
  <c r="O160" i="6"/>
  <c r="O160" i="5"/>
  <c r="O160" i="9"/>
  <c r="O159" i="5"/>
  <c r="O159" i="9"/>
  <c r="O159" i="6"/>
  <c r="O159" i="2"/>
  <c r="O158" i="9"/>
  <c r="O158" i="5"/>
  <c r="O158" i="2"/>
  <c r="O158" i="6"/>
  <c r="O157" i="5"/>
  <c r="O157" i="9"/>
  <c r="O157" i="2"/>
  <c r="O157" i="6"/>
  <c r="O156" i="2"/>
  <c r="O156" i="6"/>
  <c r="O156" i="5"/>
  <c r="O156" i="9"/>
  <c r="O155" i="5"/>
  <c r="O155" i="9"/>
  <c r="O155" i="2"/>
  <c r="O155" i="6"/>
  <c r="O154" i="5"/>
  <c r="O154" i="9"/>
  <c r="O154" i="6"/>
  <c r="O154" i="2"/>
  <c r="O153" i="5"/>
  <c r="O153" i="9"/>
  <c r="O153" i="6"/>
  <c r="O153" i="2"/>
  <c r="O152" i="5"/>
  <c r="O152" i="9"/>
  <c r="O152" i="6"/>
  <c r="O152" i="2"/>
  <c r="O151" i="6"/>
  <c r="O151" i="2"/>
  <c r="O151" i="9"/>
  <c r="O151" i="5"/>
  <c r="O150" i="5"/>
  <c r="O150" i="9"/>
  <c r="O150" i="6"/>
  <c r="O150" i="2"/>
  <c r="O149" i="5"/>
  <c r="O149" i="9"/>
  <c r="O149" i="2"/>
  <c r="O149" i="6"/>
  <c r="O148" i="2"/>
  <c r="O148" i="6"/>
  <c r="O148" i="5"/>
  <c r="O148" i="9"/>
  <c r="O147" i="2"/>
  <c r="O147" i="6"/>
  <c r="O147" i="9"/>
  <c r="O147" i="5"/>
  <c r="O146" i="6"/>
  <c r="O146" i="2"/>
  <c r="O146" i="5"/>
  <c r="O146" i="9"/>
  <c r="O145" i="5"/>
  <c r="O145" i="9"/>
  <c r="O145" i="6"/>
  <c r="O145" i="2"/>
  <c r="O144" i="9"/>
  <c r="O144" i="5"/>
  <c r="O144" i="6"/>
  <c r="O144" i="2"/>
  <c r="O143" i="5"/>
  <c r="O143" i="9"/>
  <c r="O143" i="2"/>
  <c r="O143" i="6"/>
  <c r="O142" i="9"/>
  <c r="O142" i="5"/>
  <c r="O142" i="2"/>
  <c r="O142" i="6"/>
  <c r="O141" i="5"/>
  <c r="O141" i="9"/>
  <c r="O141" i="2"/>
  <c r="O141" i="6"/>
  <c r="O140" i="2"/>
  <c r="O140" i="6"/>
  <c r="O140" i="9"/>
  <c r="O140" i="5"/>
  <c r="O139" i="5"/>
  <c r="O139" i="9"/>
  <c r="O139" i="2"/>
  <c r="O139" i="6"/>
  <c r="O138" i="5"/>
  <c r="O138" i="9"/>
  <c r="O138" i="2"/>
  <c r="O138" i="6"/>
  <c r="O137" i="6"/>
  <c r="O137" i="2"/>
  <c r="O137" i="9"/>
  <c r="O137" i="5"/>
  <c r="O136" i="6"/>
  <c r="O136" i="2"/>
  <c r="O136" i="5"/>
  <c r="O136" i="9"/>
  <c r="O135" i="6"/>
  <c r="O135" i="2"/>
  <c r="O135" i="5"/>
  <c r="O135" i="9"/>
  <c r="O134" i="6"/>
  <c r="O134" i="2"/>
  <c r="O134" i="9"/>
  <c r="O134" i="5"/>
  <c r="O133" i="5"/>
  <c r="O133" i="9"/>
  <c r="O133" i="2"/>
  <c r="O133" i="6"/>
  <c r="O132" i="5"/>
  <c r="O132" i="9"/>
  <c r="O132" i="2"/>
  <c r="O132" i="6"/>
  <c r="O131" i="5"/>
  <c r="O131" i="9"/>
  <c r="O131" i="2"/>
  <c r="O131" i="6"/>
  <c r="O130" i="5"/>
  <c r="O130" i="9"/>
  <c r="O130" i="2"/>
  <c r="O130" i="6"/>
  <c r="O129" i="5"/>
  <c r="O129" i="9"/>
  <c r="O129" i="6"/>
  <c r="O129" i="2"/>
  <c r="O128" i="6"/>
  <c r="O128" i="2"/>
  <c r="O128" i="5"/>
  <c r="O128" i="9"/>
  <c r="O127" i="9"/>
  <c r="O127" i="5"/>
  <c r="O127" i="6"/>
  <c r="O127" i="2"/>
  <c r="O126" i="5"/>
  <c r="O126" i="9"/>
  <c r="O126" i="6"/>
  <c r="O126" i="2"/>
  <c r="O125" i="2"/>
  <c r="O125" i="6"/>
  <c r="O125" i="5"/>
  <c r="O125" i="9"/>
  <c r="O124" i="5"/>
  <c r="O124" i="9"/>
  <c r="O124" i="2"/>
  <c r="O124" i="6"/>
  <c r="O123" i="5"/>
  <c r="O123" i="9"/>
  <c r="O123" i="2"/>
  <c r="O123" i="6"/>
  <c r="O122" i="5"/>
  <c r="O122" i="9"/>
  <c r="O122" i="2"/>
  <c r="O122" i="6"/>
  <c r="O121" i="5"/>
  <c r="O121" i="9"/>
  <c r="O121" i="2"/>
  <c r="O121" i="6"/>
  <c r="O120" i="5"/>
  <c r="O120" i="9"/>
  <c r="O120" i="2"/>
  <c r="O120" i="6"/>
  <c r="O119" i="6"/>
  <c r="O119" i="2"/>
  <c r="O119" i="5"/>
  <c r="O119" i="9"/>
  <c r="O118" i="6"/>
  <c r="O118" i="2"/>
  <c r="O118" i="5"/>
  <c r="O118" i="9"/>
  <c r="O117" i="6"/>
  <c r="O117" i="2"/>
  <c r="O117" i="9"/>
  <c r="O117" i="5"/>
  <c r="O116" i="5"/>
  <c r="O116" i="9"/>
  <c r="O116" i="6"/>
  <c r="O116" i="2"/>
  <c r="O115" i="6"/>
  <c r="O115" i="2"/>
  <c r="O115" i="9"/>
  <c r="O115" i="5"/>
  <c r="O114" i="6"/>
  <c r="O114" i="2"/>
  <c r="O114" i="9"/>
  <c r="O114" i="5"/>
  <c r="O113" i="9"/>
  <c r="O113" i="5"/>
  <c r="O113" i="2"/>
  <c r="O113" i="6"/>
  <c r="O112" i="9"/>
  <c r="O112" i="5"/>
  <c r="O112" i="2"/>
  <c r="O112" i="6"/>
  <c r="O111" i="2"/>
  <c r="O111" i="6"/>
  <c r="O111" i="9"/>
  <c r="O111" i="5"/>
  <c r="O110" i="2"/>
  <c r="O110" i="6"/>
  <c r="O110" i="5"/>
  <c r="O110" i="9"/>
  <c r="O109" i="5"/>
  <c r="O109" i="9"/>
  <c r="O109" i="6"/>
  <c r="O109" i="2"/>
  <c r="O108" i="6"/>
  <c r="O108" i="2"/>
  <c r="O108" i="5"/>
  <c r="O108" i="9"/>
  <c r="O107" i="9"/>
  <c r="O107" i="5"/>
  <c r="O107" i="2"/>
  <c r="O107" i="6"/>
  <c r="O106" i="2"/>
  <c r="O106" i="6"/>
  <c r="O106" i="5"/>
  <c r="O106" i="9"/>
  <c r="O105" i="6"/>
  <c r="O105" i="2"/>
  <c r="O105" i="9"/>
  <c r="O105" i="5"/>
  <c r="O104" i="6"/>
  <c r="O104" i="2"/>
  <c r="O104" i="9"/>
  <c r="O104" i="5"/>
  <c r="O103" i="6"/>
  <c r="O103" i="2"/>
  <c r="O103" i="5"/>
  <c r="O103" i="9"/>
  <c r="O102" i="5"/>
  <c r="O102" i="9"/>
  <c r="O102" i="6"/>
  <c r="O102" i="2"/>
  <c r="O101" i="2"/>
  <c r="O101" i="6"/>
  <c r="O101" i="5"/>
  <c r="O101" i="9"/>
  <c r="O100" i="2"/>
  <c r="O100" i="6"/>
  <c r="O100" i="5"/>
  <c r="O100" i="9"/>
  <c r="O99" i="2"/>
  <c r="O99" i="6"/>
  <c r="O99" i="5"/>
  <c r="O99" i="9"/>
  <c r="O98" i="2"/>
  <c r="O98" i="6"/>
  <c r="O98" i="5"/>
  <c r="O98" i="9"/>
  <c r="O97" i="6"/>
  <c r="O97" i="2"/>
  <c r="O97" i="5"/>
  <c r="O97" i="9"/>
  <c r="O96" i="9"/>
  <c r="O96" i="5"/>
  <c r="O96" i="2"/>
  <c r="O96" i="6"/>
  <c r="O95" i="5"/>
  <c r="O95" i="9"/>
  <c r="O95" i="6"/>
  <c r="O95" i="2"/>
  <c r="O94" i="5"/>
  <c r="O94" i="9"/>
  <c r="O94" i="6"/>
  <c r="O94" i="2"/>
  <c r="O93" i="5"/>
  <c r="O93" i="9"/>
  <c r="O93" i="2"/>
  <c r="O93" i="6"/>
  <c r="O92" i="6"/>
  <c r="O92" i="2"/>
  <c r="O92" i="5"/>
  <c r="O92" i="9"/>
  <c r="O91" i="5"/>
  <c r="O91" i="9"/>
  <c r="O91" i="6"/>
  <c r="O91" i="2"/>
  <c r="O90" i="5"/>
  <c r="O90" i="9"/>
  <c r="O90" i="2"/>
  <c r="O90" i="6"/>
  <c r="O89" i="9"/>
  <c r="O89" i="5"/>
  <c r="O89" i="6"/>
  <c r="O89" i="2"/>
  <c r="O88" i="9"/>
  <c r="O88" i="5"/>
  <c r="O88" i="6"/>
  <c r="O88" i="2"/>
  <c r="O87" i="5"/>
  <c r="O87" i="9"/>
  <c r="O87" i="2"/>
  <c r="O87" i="6"/>
  <c r="O86" i="2"/>
  <c r="O86" i="6"/>
  <c r="O86" i="5"/>
  <c r="O86" i="9"/>
  <c r="O85" i="2"/>
  <c r="O85" i="6"/>
  <c r="O85" i="9"/>
  <c r="O85" i="5"/>
  <c r="O84" i="9"/>
  <c r="O84" i="5"/>
  <c r="O84" i="6"/>
  <c r="O84" i="2"/>
  <c r="O83" i="5"/>
  <c r="O83" i="9"/>
  <c r="O83" i="2"/>
  <c r="O83" i="6"/>
  <c r="O82" i="2"/>
  <c r="O82" i="6"/>
  <c r="O82" i="5"/>
  <c r="O82" i="9"/>
  <c r="O81" i="5"/>
  <c r="O81" i="9"/>
  <c r="O81" i="6"/>
  <c r="O81" i="2"/>
  <c r="O80" i="5"/>
  <c r="O80" i="9"/>
  <c r="O80" i="6"/>
  <c r="O80" i="2"/>
  <c r="O79" i="5"/>
  <c r="O79" i="9"/>
  <c r="O79" i="6"/>
  <c r="O79" i="2"/>
  <c r="O78" i="6"/>
  <c r="O78" i="2"/>
  <c r="O78" i="5"/>
  <c r="O78" i="9"/>
  <c r="O77" i="5"/>
  <c r="O77" i="9"/>
  <c r="O77" i="6"/>
  <c r="O77" i="2"/>
  <c r="O76" i="5"/>
  <c r="O76" i="9"/>
  <c r="O76" i="2"/>
  <c r="O76" i="6"/>
  <c r="O75" i="5"/>
  <c r="O75" i="9"/>
  <c r="O75" i="2"/>
  <c r="O75" i="6"/>
  <c r="O74" i="5"/>
  <c r="O74" i="9"/>
  <c r="O74" i="2"/>
  <c r="O74" i="6"/>
  <c r="O73" i="9"/>
  <c r="O73" i="5"/>
  <c r="O73" i="2"/>
  <c r="O73" i="6"/>
  <c r="O72" i="2"/>
  <c r="O72" i="6"/>
  <c r="O72" i="5"/>
  <c r="O72" i="9"/>
  <c r="O71" i="2"/>
  <c r="O71" i="6"/>
  <c r="O71" i="9"/>
  <c r="O71" i="5"/>
  <c r="O70" i="2"/>
  <c r="O70" i="6"/>
  <c r="O70" i="5"/>
  <c r="O70" i="9"/>
  <c r="I11" i="6"/>
  <c r="I25" i="6"/>
  <c r="I28" i="6"/>
  <c r="I29" i="6"/>
  <c r="I33" i="6"/>
  <c r="I38" i="6"/>
  <c r="I41" i="6"/>
  <c r="I42" i="6"/>
  <c r="I44" i="6"/>
  <c r="I47" i="6"/>
  <c r="I59" i="6"/>
  <c r="I63" i="6"/>
  <c r="AB63" i="6"/>
  <c r="AC63" i="6" s="1"/>
  <c r="I68" i="6"/>
  <c r="I73" i="6"/>
  <c r="I74" i="6"/>
  <c r="I88" i="6"/>
  <c r="I93" i="6"/>
  <c r="I97" i="6"/>
  <c r="I101" i="6"/>
  <c r="I104" i="6"/>
  <c r="I114" i="6"/>
  <c r="I119" i="6"/>
  <c r="I121" i="6"/>
  <c r="I122" i="6"/>
  <c r="I124" i="6"/>
  <c r="I127" i="6"/>
  <c r="I132" i="6"/>
  <c r="I135" i="6"/>
  <c r="AB135" i="6"/>
  <c r="AC135" i="6" s="1"/>
  <c r="I138" i="6"/>
  <c r="I143" i="6"/>
  <c r="I145" i="6"/>
  <c r="I151" i="6"/>
  <c r="I155" i="6"/>
  <c r="I161" i="6"/>
  <c r="I165" i="6"/>
  <c r="I167" i="6"/>
  <c r="I168" i="6"/>
  <c r="I169" i="6"/>
  <c r="I179" i="6"/>
  <c r="I183" i="6"/>
  <c r="AB183" i="6"/>
  <c r="AC183" i="6" s="1"/>
  <c r="I184" i="6"/>
  <c r="AB184" i="6"/>
  <c r="AC184" i="6" s="1"/>
  <c r="I197" i="6"/>
  <c r="I211" i="6"/>
  <c r="I214" i="6"/>
  <c r="I215" i="6"/>
  <c r="I216" i="6"/>
  <c r="I228" i="6"/>
  <c r="I234" i="6"/>
  <c r="I237" i="6"/>
  <c r="I239" i="6"/>
  <c r="I246" i="6"/>
  <c r="I249" i="6"/>
  <c r="I251" i="6"/>
  <c r="I253" i="6"/>
  <c r="I261" i="6"/>
  <c r="I266" i="6"/>
  <c r="I275" i="6"/>
  <c r="I276" i="6"/>
  <c r="I277" i="6"/>
  <c r="I286" i="6"/>
  <c r="I293" i="6"/>
  <c r="I303" i="6"/>
  <c r="AB303" i="6"/>
  <c r="AC303" i="6" s="1"/>
  <c r="I304" i="6"/>
  <c r="AB304" i="6"/>
  <c r="AC304" i="6" s="1"/>
  <c r="I305" i="6"/>
  <c r="AB305" i="6"/>
  <c r="AC305" i="6" s="1"/>
  <c r="I316" i="6"/>
  <c r="I317" i="6"/>
  <c r="I319" i="6"/>
  <c r="I324" i="6"/>
  <c r="I325" i="6"/>
  <c r="I326" i="6"/>
  <c r="I327" i="6"/>
  <c r="AB327" i="6"/>
  <c r="AC327" i="6" s="1"/>
  <c r="I341" i="6"/>
  <c r="I4" i="6"/>
  <c r="I8" i="6"/>
  <c r="I18" i="6"/>
  <c r="I26" i="6"/>
  <c r="I34" i="6"/>
  <c r="I36" i="6"/>
  <c r="I123" i="6"/>
  <c r="AB123" i="6"/>
  <c r="I125" i="6"/>
  <c r="I129" i="6"/>
  <c r="I137" i="6"/>
  <c r="I140" i="6"/>
  <c r="I144" i="6"/>
  <c r="I146" i="6"/>
  <c r="I149" i="6"/>
  <c r="I156" i="6"/>
  <c r="I157" i="6"/>
  <c r="I160" i="6"/>
  <c r="I170" i="6"/>
  <c r="I172" i="6"/>
  <c r="I174" i="6"/>
  <c r="I176" i="6"/>
  <c r="I189" i="6"/>
  <c r="I190" i="6"/>
  <c r="I193" i="6"/>
  <c r="I194" i="6"/>
  <c r="I203" i="6"/>
  <c r="I208" i="6"/>
  <c r="I220" i="6"/>
  <c r="I227" i="6"/>
  <c r="I229" i="6"/>
  <c r="I230" i="6"/>
  <c r="I231" i="6"/>
  <c r="AB231" i="6"/>
  <c r="I240" i="6"/>
  <c r="I242" i="6"/>
  <c r="I243" i="6"/>
  <c r="AB243" i="6"/>
  <c r="AC243" i="6" s="1"/>
  <c r="I247" i="6"/>
  <c r="I250" i="6"/>
  <c r="I259" i="6"/>
  <c r="I270" i="6"/>
  <c r="I274" i="6"/>
  <c r="I281" i="6"/>
  <c r="I288" i="6"/>
  <c r="I297" i="6"/>
  <c r="I311" i="6"/>
  <c r="I313" i="6"/>
  <c r="I315" i="6"/>
  <c r="AB315" i="6"/>
  <c r="I54" i="6"/>
  <c r="I75" i="6"/>
  <c r="AB75" i="6"/>
  <c r="AC75" i="6" s="1"/>
  <c r="I117" i="6"/>
  <c r="I134" i="6"/>
  <c r="I178" i="6"/>
  <c r="I209" i="6"/>
  <c r="I225" i="6"/>
  <c r="I258" i="6"/>
  <c r="I268" i="6"/>
  <c r="I43" i="6"/>
  <c r="I62" i="6"/>
  <c r="I177" i="6"/>
  <c r="I186" i="6"/>
  <c r="I204" i="6"/>
  <c r="I207" i="6"/>
  <c r="AB207" i="6"/>
  <c r="I6" i="6"/>
  <c r="I30" i="6"/>
  <c r="I32" i="6"/>
  <c r="I70" i="6"/>
  <c r="I79" i="6"/>
  <c r="I85" i="6"/>
  <c r="I91" i="6"/>
  <c r="I95" i="6"/>
  <c r="I98" i="6"/>
  <c r="I103" i="6"/>
  <c r="I109" i="6"/>
  <c r="I111" i="6"/>
  <c r="AB111" i="6"/>
  <c r="I10" i="6"/>
  <c r="I13" i="6"/>
  <c r="I15" i="6"/>
  <c r="AB15" i="6"/>
  <c r="AC15" i="6" s="1"/>
  <c r="I16" i="6"/>
  <c r="AB16" i="6"/>
  <c r="I45" i="6"/>
  <c r="I51" i="6"/>
  <c r="AB51" i="6"/>
  <c r="I126" i="6"/>
  <c r="I133" i="6"/>
  <c r="I139" i="6"/>
  <c r="I154" i="6"/>
  <c r="I241" i="6"/>
  <c r="I294" i="6"/>
  <c r="I328" i="6"/>
  <c r="AB328" i="6"/>
  <c r="I336" i="6"/>
  <c r="I337" i="6"/>
  <c r="I344" i="6"/>
  <c r="I347" i="6"/>
  <c r="I349" i="6"/>
  <c r="I352" i="6"/>
  <c r="I354" i="6"/>
  <c r="I356" i="6"/>
  <c r="I357" i="6"/>
  <c r="I359" i="6"/>
  <c r="I361" i="6"/>
  <c r="I362" i="6"/>
  <c r="I363" i="6"/>
  <c r="AB363" i="6"/>
  <c r="AC363" i="6" s="1"/>
  <c r="I364" i="6"/>
  <c r="AB364" i="6"/>
  <c r="AC364" i="6" s="1"/>
  <c r="I365" i="6"/>
  <c r="AB365" i="6"/>
  <c r="AC365" i="6" s="1"/>
  <c r="I367" i="6"/>
  <c r="I368" i="6"/>
  <c r="I369" i="6"/>
  <c r="I370" i="6"/>
  <c r="I371" i="6"/>
  <c r="I373" i="6"/>
  <c r="I374" i="6"/>
  <c r="I375" i="6"/>
  <c r="AB375" i="6"/>
  <c r="AC375" i="6" s="1"/>
  <c r="I376" i="6"/>
  <c r="AB376" i="6"/>
  <c r="AC376" i="6" s="1"/>
  <c r="I377" i="6"/>
  <c r="AB377" i="6"/>
  <c r="AC377" i="6" s="1"/>
  <c r="I379" i="6"/>
  <c r="I381" i="6"/>
  <c r="I382" i="6"/>
  <c r="I383" i="6"/>
  <c r="I385" i="6"/>
  <c r="I386" i="6"/>
  <c r="I387" i="6"/>
  <c r="AB387" i="6"/>
  <c r="AC387" i="6" s="1"/>
  <c r="I388" i="6"/>
  <c r="AB388" i="6"/>
  <c r="AC388" i="6" s="1"/>
  <c r="I389" i="6"/>
  <c r="AB389" i="6"/>
  <c r="AC389" i="6" s="1"/>
  <c r="I390" i="6"/>
  <c r="AB390" i="6"/>
  <c r="AC390" i="6" s="1"/>
  <c r="I391" i="6"/>
  <c r="AB391" i="6"/>
  <c r="AC391" i="6" s="1"/>
  <c r="I392" i="6"/>
  <c r="AB392" i="6"/>
  <c r="AC392" i="6" s="1"/>
  <c r="I393" i="6"/>
  <c r="AB393" i="6"/>
  <c r="AC393" i="6" s="1"/>
  <c r="I394" i="6"/>
  <c r="AB394" i="6"/>
  <c r="AC394" i="6" s="1"/>
  <c r="I395" i="6"/>
  <c r="AB395" i="6"/>
  <c r="AC395" i="6" s="1"/>
  <c r="I396" i="6"/>
  <c r="AB396" i="6"/>
  <c r="AC396" i="6" s="1"/>
  <c r="I397" i="6"/>
  <c r="AB397" i="6"/>
  <c r="AC397" i="6" s="1"/>
  <c r="I398" i="6"/>
  <c r="AB398" i="6"/>
  <c r="AC398" i="6" s="1"/>
  <c r="I399" i="6"/>
  <c r="AB399" i="6"/>
  <c r="AC399" i="6" s="1"/>
  <c r="I400" i="6"/>
  <c r="AB400" i="6"/>
  <c r="AC400" i="6" s="1"/>
  <c r="I401" i="6"/>
  <c r="AB401" i="6"/>
  <c r="AC401" i="6" s="1"/>
  <c r="I402" i="6"/>
  <c r="AB402" i="6"/>
  <c r="AC402" i="6" s="1"/>
  <c r="I403" i="6"/>
  <c r="AB403" i="6"/>
  <c r="AC403" i="6" s="1"/>
  <c r="I404" i="6"/>
  <c r="AB404" i="6"/>
  <c r="AC404" i="6" s="1"/>
  <c r="I405" i="6"/>
  <c r="AB405" i="6"/>
  <c r="AC405" i="6" s="1"/>
  <c r="I406" i="6"/>
  <c r="AB406" i="6"/>
  <c r="AC406" i="6" s="1"/>
  <c r="I407" i="6"/>
  <c r="AB407" i="6"/>
  <c r="AC407" i="6" s="1"/>
  <c r="I408" i="6"/>
  <c r="AB408" i="6"/>
  <c r="AC408" i="6" s="1"/>
  <c r="I409" i="6"/>
  <c r="AB409" i="6"/>
  <c r="AC409" i="6" s="1"/>
  <c r="I410" i="6"/>
  <c r="AB410" i="6"/>
  <c r="AC410" i="6" s="1"/>
  <c r="I411" i="6"/>
  <c r="AB411" i="6"/>
  <c r="AC411" i="6" s="1"/>
  <c r="I412" i="6"/>
  <c r="AB412" i="6"/>
  <c r="AC412" i="6" s="1"/>
  <c r="I413" i="6"/>
  <c r="AB413" i="6"/>
  <c r="AC413" i="6" s="1"/>
  <c r="I414" i="6"/>
  <c r="AB414" i="6"/>
  <c r="AC414" i="6" s="1"/>
  <c r="I415" i="6"/>
  <c r="AB415" i="6"/>
  <c r="AC415" i="6" s="1"/>
  <c r="I416" i="6"/>
  <c r="AB416" i="6"/>
  <c r="AC416" i="6" s="1"/>
  <c r="I417" i="6"/>
  <c r="AB417" i="6"/>
  <c r="AC417" i="6" s="1"/>
  <c r="I418" i="6"/>
  <c r="AB418" i="6"/>
  <c r="AC418" i="6" s="1"/>
  <c r="I419" i="6"/>
  <c r="AB419" i="6"/>
  <c r="AC419" i="6" s="1"/>
  <c r="I420" i="6"/>
  <c r="AB420" i="6"/>
  <c r="AC420" i="6" s="1"/>
  <c r="I421" i="6"/>
  <c r="AB421" i="6"/>
  <c r="AC421" i="6" s="1"/>
  <c r="I422" i="6"/>
  <c r="AB422" i="6"/>
  <c r="AC422" i="6" s="1"/>
  <c r="I423" i="6"/>
  <c r="AB423" i="6"/>
  <c r="AC423" i="6" s="1"/>
  <c r="I424" i="6"/>
  <c r="AB424" i="6"/>
  <c r="AC424" i="6" s="1"/>
  <c r="I425" i="6"/>
  <c r="AB425" i="6"/>
  <c r="AC425" i="6" s="1"/>
  <c r="I426" i="6"/>
  <c r="AB426" i="6"/>
  <c r="AC426" i="6" s="1"/>
  <c r="I427" i="6"/>
  <c r="AB427" i="6"/>
  <c r="AC427" i="6" s="1"/>
  <c r="I428" i="6"/>
  <c r="AB428" i="6"/>
  <c r="AC428" i="6" s="1"/>
  <c r="I429" i="6"/>
  <c r="AB429" i="6"/>
  <c r="AC429" i="6" s="1"/>
  <c r="I430" i="6"/>
  <c r="AB430" i="6"/>
  <c r="AC430" i="6" s="1"/>
  <c r="I431" i="6"/>
  <c r="AB431" i="6"/>
  <c r="AC431" i="6" s="1"/>
  <c r="I432" i="6"/>
  <c r="AB432" i="6"/>
  <c r="AC432" i="6" s="1"/>
  <c r="I433" i="6"/>
  <c r="AB433" i="6"/>
  <c r="AC433" i="6" s="1"/>
  <c r="I434" i="6"/>
  <c r="AB434" i="6"/>
  <c r="AC434" i="6" s="1"/>
  <c r="I435" i="6"/>
  <c r="AB435" i="6"/>
  <c r="AC435" i="6" s="1"/>
  <c r="I436" i="6"/>
  <c r="AB436" i="6"/>
  <c r="AC436" i="6" s="1"/>
  <c r="I437" i="6"/>
  <c r="AB437" i="6"/>
  <c r="AC437" i="6" s="1"/>
  <c r="I438" i="6"/>
  <c r="AB438" i="6"/>
  <c r="AC438" i="6" s="1"/>
  <c r="I439" i="6"/>
  <c r="AB439" i="6"/>
  <c r="AC439" i="6" s="1"/>
  <c r="I440" i="6"/>
  <c r="AB440" i="6"/>
  <c r="AC440" i="6" s="1"/>
  <c r="I441" i="6"/>
  <c r="AB441" i="6"/>
  <c r="AC441" i="6" s="1"/>
  <c r="I442" i="6"/>
  <c r="AB442" i="6"/>
  <c r="AC442" i="6" s="1"/>
  <c r="I443" i="6"/>
  <c r="AB443" i="6"/>
  <c r="AC443" i="6" s="1"/>
  <c r="I444" i="6"/>
  <c r="AB444" i="6"/>
  <c r="AC444" i="6" s="1"/>
  <c r="I445" i="6"/>
  <c r="AB445" i="6"/>
  <c r="AC445" i="6" s="1"/>
  <c r="I446" i="6"/>
  <c r="AB446" i="6"/>
  <c r="AC446" i="6" s="1"/>
  <c r="I447" i="6"/>
  <c r="AB447" i="6"/>
  <c r="AC447" i="6" s="1"/>
  <c r="I448" i="6"/>
  <c r="AB448" i="6"/>
  <c r="AC448" i="6" s="1"/>
  <c r="I449" i="6"/>
  <c r="AB449" i="6"/>
  <c r="AC449" i="6" s="1"/>
  <c r="I450" i="6"/>
  <c r="AB450" i="6"/>
  <c r="AC450" i="6" s="1"/>
  <c r="I451" i="6"/>
  <c r="AB451" i="6"/>
  <c r="AC451" i="6" s="1"/>
  <c r="I452" i="6"/>
  <c r="AB452" i="6"/>
  <c r="AC452" i="6" s="1"/>
  <c r="I453" i="6"/>
  <c r="AB453" i="6"/>
  <c r="AC453" i="6" s="1"/>
  <c r="I454" i="6"/>
  <c r="AB454" i="6"/>
  <c r="AC454" i="6" s="1"/>
  <c r="I455" i="6"/>
  <c r="AB455" i="6"/>
  <c r="AC455" i="6" s="1"/>
  <c r="I456" i="6"/>
  <c r="AB456" i="6"/>
  <c r="AC456" i="6" s="1"/>
  <c r="I457" i="6"/>
  <c r="AB457" i="6"/>
  <c r="AC457" i="6" s="1"/>
  <c r="I458" i="6"/>
  <c r="AB458" i="6"/>
  <c r="AC458" i="6" s="1"/>
  <c r="I459" i="6"/>
  <c r="AB459" i="6"/>
  <c r="AC459" i="6" s="1"/>
  <c r="I460" i="6"/>
  <c r="AB460" i="6"/>
  <c r="AC460" i="6" s="1"/>
  <c r="I461" i="6"/>
  <c r="AB461" i="6"/>
  <c r="AC461" i="6" s="1"/>
  <c r="I462" i="6"/>
  <c r="AB462" i="6"/>
  <c r="AC462" i="6" s="1"/>
  <c r="I463" i="6"/>
  <c r="AB463" i="6"/>
  <c r="AC463" i="6" s="1"/>
  <c r="I464" i="6"/>
  <c r="AB464" i="6"/>
  <c r="AC464" i="6" s="1"/>
  <c r="I465" i="6"/>
  <c r="AB465" i="6"/>
  <c r="I5" i="6"/>
  <c r="I23" i="6"/>
  <c r="I49" i="6"/>
  <c r="I53" i="6"/>
  <c r="I56" i="6"/>
  <c r="I57" i="6"/>
  <c r="I58" i="6"/>
  <c r="I60" i="6"/>
  <c r="I65" i="6"/>
  <c r="I67" i="6"/>
  <c r="I69" i="6"/>
  <c r="I71" i="6"/>
  <c r="I72" i="6"/>
  <c r="I76" i="6"/>
  <c r="AB76" i="6"/>
  <c r="AC76" i="6" s="1"/>
  <c r="I77" i="6"/>
  <c r="AB77" i="6"/>
  <c r="I82" i="6"/>
  <c r="I86" i="6"/>
  <c r="I87" i="6"/>
  <c r="AB87" i="6"/>
  <c r="I94" i="6"/>
  <c r="I99" i="6"/>
  <c r="AB99" i="6"/>
  <c r="AC99" i="6" s="1"/>
  <c r="I100" i="6"/>
  <c r="AB100" i="6"/>
  <c r="I106" i="6"/>
  <c r="I107" i="6"/>
  <c r="I108" i="6"/>
  <c r="I141" i="6"/>
  <c r="I142" i="6"/>
  <c r="I147" i="6"/>
  <c r="AB147" i="6"/>
  <c r="I158" i="6"/>
  <c r="I159" i="6"/>
  <c r="AB159" i="6"/>
  <c r="I162" i="6"/>
  <c r="I163" i="6"/>
  <c r="I173" i="6"/>
  <c r="I182" i="6"/>
  <c r="I185" i="6"/>
  <c r="AB185" i="6"/>
  <c r="I200" i="6"/>
  <c r="I210" i="6"/>
  <c r="I217" i="6"/>
  <c r="I219" i="6"/>
  <c r="AB219" i="6"/>
  <c r="I221" i="6"/>
  <c r="I244" i="6"/>
  <c r="AB244" i="6"/>
  <c r="I255" i="6"/>
  <c r="AB255" i="6"/>
  <c r="I262" i="6"/>
  <c r="I267" i="6"/>
  <c r="AB267" i="6"/>
  <c r="I269" i="6"/>
  <c r="I278" i="6"/>
  <c r="I283" i="6"/>
  <c r="I284" i="6"/>
  <c r="I296" i="6"/>
  <c r="I299" i="6"/>
  <c r="I300" i="6"/>
  <c r="I301" i="6"/>
  <c r="I306" i="6"/>
  <c r="AB306" i="6"/>
  <c r="I322" i="6"/>
  <c r="I339" i="6"/>
  <c r="AB339" i="6"/>
  <c r="I353" i="6"/>
  <c r="I355" i="6"/>
  <c r="I358" i="6"/>
  <c r="I360" i="6"/>
  <c r="I366" i="6"/>
  <c r="AB366" i="6"/>
  <c r="I372" i="6"/>
  <c r="I378" i="6"/>
  <c r="AB378" i="6"/>
  <c r="I380" i="6"/>
  <c r="I384" i="6"/>
  <c r="I466" i="6"/>
  <c r="I467" i="6"/>
  <c r="I468" i="6"/>
  <c r="I469" i="6"/>
  <c r="I470" i="6"/>
  <c r="I471" i="6"/>
  <c r="AB471" i="6"/>
  <c r="AC471" i="6" s="1"/>
  <c r="I472" i="6"/>
  <c r="AB472" i="6"/>
  <c r="AC472" i="6" s="1"/>
  <c r="I473" i="6"/>
  <c r="AB473" i="6"/>
  <c r="AC473" i="6" s="1"/>
  <c r="I474" i="6"/>
  <c r="AB474" i="6"/>
  <c r="AC474" i="6" s="1"/>
  <c r="I475" i="6"/>
  <c r="AB475" i="6"/>
  <c r="AC475" i="6" s="1"/>
  <c r="I476" i="6"/>
  <c r="AB476" i="6"/>
  <c r="AC476" i="6" s="1"/>
  <c r="I477" i="6"/>
  <c r="AB477" i="6"/>
  <c r="AC477" i="6" s="1"/>
  <c r="I478" i="6"/>
  <c r="AB478" i="6"/>
  <c r="AC478" i="6" s="1"/>
  <c r="I479" i="6"/>
  <c r="AB479" i="6"/>
  <c r="AC479" i="6" s="1"/>
  <c r="I480" i="6"/>
  <c r="AB480" i="6"/>
  <c r="AC480" i="6" s="1"/>
  <c r="I481" i="6"/>
  <c r="AB481" i="6"/>
  <c r="AC481" i="6" s="1"/>
  <c r="I482" i="6"/>
  <c r="AB482" i="6"/>
  <c r="AC482" i="6" s="1"/>
  <c r="I483" i="6"/>
  <c r="AB483" i="6"/>
  <c r="AC483" i="6" s="1"/>
  <c r="I484" i="6"/>
  <c r="AB484" i="6"/>
  <c r="AC484" i="6" s="1"/>
  <c r="I485" i="6"/>
  <c r="AB485" i="6"/>
  <c r="AC485" i="6" s="1"/>
  <c r="I486" i="6"/>
  <c r="AB486" i="6"/>
  <c r="AC486" i="6" s="1"/>
  <c r="I487" i="6"/>
  <c r="AB487" i="6"/>
  <c r="AC487" i="6" s="1"/>
  <c r="I488" i="6"/>
  <c r="AB488" i="6"/>
  <c r="AC488" i="6" s="1"/>
  <c r="I489" i="6"/>
  <c r="AB489" i="6"/>
  <c r="AC489" i="6" s="1"/>
  <c r="I490" i="6"/>
  <c r="AB490" i="6"/>
  <c r="AC490" i="6" s="1"/>
  <c r="I491" i="6"/>
  <c r="AB491" i="6"/>
  <c r="AC491" i="6" s="1"/>
  <c r="I492" i="6"/>
  <c r="AB492" i="6"/>
  <c r="AC492" i="6" s="1"/>
  <c r="I493" i="6"/>
  <c r="AB493" i="6"/>
  <c r="AC493" i="6" s="1"/>
  <c r="I494" i="6"/>
  <c r="AB494" i="6"/>
  <c r="AC494" i="6" s="1"/>
  <c r="I495" i="6"/>
  <c r="AB495" i="6"/>
  <c r="AC495" i="6" s="1"/>
  <c r="I496" i="6"/>
  <c r="AB496" i="6"/>
  <c r="AC496" i="6" s="1"/>
  <c r="I497" i="6"/>
  <c r="AB497" i="6"/>
  <c r="AC497" i="6" s="1"/>
  <c r="I498" i="6"/>
  <c r="AB498" i="6"/>
  <c r="AC498" i="6" s="1"/>
  <c r="I499" i="6"/>
  <c r="AB499" i="6"/>
  <c r="AC499" i="6" s="1"/>
  <c r="I500" i="6"/>
  <c r="AB500" i="6"/>
  <c r="AC500" i="6" s="1"/>
  <c r="I501" i="6"/>
  <c r="AB501" i="6"/>
  <c r="AC501" i="6" s="1"/>
  <c r="I502" i="6"/>
  <c r="AB502" i="6"/>
  <c r="AC502" i="6" s="1"/>
  <c r="I503" i="6"/>
  <c r="AB503" i="6"/>
  <c r="AC503" i="6" s="1"/>
  <c r="I7" i="6"/>
  <c r="I9" i="6"/>
  <c r="I14" i="6"/>
  <c r="I17" i="6"/>
  <c r="I21" i="6"/>
  <c r="I22" i="6"/>
  <c r="I37" i="6"/>
  <c r="I48" i="6"/>
  <c r="I81" i="6"/>
  <c r="I89" i="6"/>
  <c r="I118" i="6"/>
  <c r="I120" i="6"/>
  <c r="I153" i="6"/>
  <c r="I171" i="6"/>
  <c r="AB171" i="6"/>
  <c r="I175" i="6"/>
  <c r="I188" i="6"/>
  <c r="I191" i="6"/>
  <c r="I245" i="6"/>
  <c r="I263" i="6"/>
  <c r="I272" i="6"/>
  <c r="I279" i="6"/>
  <c r="AB279" i="6"/>
  <c r="AC279" i="6" s="1"/>
  <c r="I285" i="6"/>
  <c r="I287" i="6"/>
  <c r="I289" i="6"/>
  <c r="I290" i="6"/>
  <c r="I292" i="6"/>
  <c r="I307" i="6"/>
  <c r="I309" i="6"/>
  <c r="I320" i="6"/>
  <c r="I333" i="6"/>
  <c r="I334" i="6"/>
  <c r="I340" i="6"/>
  <c r="I346" i="6"/>
  <c r="I348" i="6"/>
  <c r="I350" i="6"/>
  <c r="I27" i="6"/>
  <c r="AB27" i="6"/>
  <c r="I55" i="6"/>
  <c r="I64" i="6"/>
  <c r="AB64" i="6"/>
  <c r="I92" i="6"/>
  <c r="I105" i="6"/>
  <c r="I116" i="6"/>
  <c r="I166" i="6"/>
  <c r="I205" i="6"/>
  <c r="I222" i="6"/>
  <c r="I224" i="6"/>
  <c r="I248" i="6"/>
  <c r="I257" i="6"/>
  <c r="I323" i="6"/>
  <c r="I335" i="6"/>
  <c r="AB3" i="6"/>
  <c r="I3" i="6"/>
  <c r="J3" i="6" s="1"/>
  <c r="I12" i="6"/>
  <c r="I19" i="6"/>
  <c r="I20" i="6"/>
  <c r="I31" i="6"/>
  <c r="I35" i="6"/>
  <c r="I46" i="6"/>
  <c r="I50" i="6"/>
  <c r="I52" i="6"/>
  <c r="I61" i="6"/>
  <c r="I66" i="6"/>
  <c r="I80" i="6"/>
  <c r="I96" i="6"/>
  <c r="I102" i="6"/>
  <c r="I110" i="6"/>
  <c r="I112" i="6"/>
  <c r="I113" i="6"/>
  <c r="I136" i="6"/>
  <c r="AB136" i="6"/>
  <c r="I148" i="6"/>
  <c r="I164" i="6"/>
  <c r="I181" i="6"/>
  <c r="I187" i="6"/>
  <c r="I195" i="6"/>
  <c r="AB195" i="6"/>
  <c r="AC195" i="6" s="1"/>
  <c r="I198" i="6"/>
  <c r="I199" i="6"/>
  <c r="I206" i="6"/>
  <c r="I212" i="6"/>
  <c r="I218" i="6"/>
  <c r="I226" i="6"/>
  <c r="I236" i="6"/>
  <c r="I238" i="6"/>
  <c r="I256" i="6"/>
  <c r="I260" i="6"/>
  <c r="I265" i="6"/>
  <c r="I280" i="6"/>
  <c r="AB280" i="6"/>
  <c r="I282" i="6"/>
  <c r="I295" i="6"/>
  <c r="I298" i="6"/>
  <c r="I321" i="6"/>
  <c r="I329" i="6"/>
  <c r="I330" i="6"/>
  <c r="I331" i="6"/>
  <c r="I332" i="6"/>
  <c r="I338" i="6"/>
  <c r="I342" i="6"/>
  <c r="I343" i="6"/>
  <c r="I345" i="6"/>
  <c r="I40" i="6"/>
  <c r="I78" i="6"/>
  <c r="I90" i="6"/>
  <c r="I131" i="6"/>
  <c r="I180" i="6"/>
  <c r="I201" i="6"/>
  <c r="I213" i="6"/>
  <c r="I223" i="6"/>
  <c r="I233" i="6"/>
  <c r="I235" i="6"/>
  <c r="I254" i="6"/>
  <c r="I264" i="6"/>
  <c r="I271" i="6"/>
  <c r="I273" i="6"/>
  <c r="I302" i="6"/>
  <c r="I308" i="6"/>
  <c r="I314" i="6"/>
  <c r="I318" i="6"/>
  <c r="I24" i="6"/>
  <c r="I39" i="6"/>
  <c r="AB39" i="6"/>
  <c r="I83" i="6"/>
  <c r="I84" i="6"/>
  <c r="I115" i="6"/>
  <c r="I128" i="6"/>
  <c r="I130" i="6"/>
  <c r="I150" i="6"/>
  <c r="I152" i="6"/>
  <c r="I192" i="6"/>
  <c r="I196" i="6"/>
  <c r="AB196" i="6"/>
  <c r="I202" i="6"/>
  <c r="I232" i="6"/>
  <c r="I252" i="6"/>
  <c r="I291" i="6"/>
  <c r="AB291" i="6"/>
  <c r="I310" i="6"/>
  <c r="I312" i="6"/>
  <c r="I351" i="6"/>
  <c r="AB351" i="6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8" i="7"/>
  <c r="H192" i="7"/>
  <c r="H196" i="7"/>
  <c r="H224" i="7"/>
  <c r="H230" i="7"/>
  <c r="H236" i="7"/>
  <c r="H239" i="7"/>
  <c r="H241" i="7"/>
  <c r="H250" i="7"/>
  <c r="H255" i="7"/>
  <c r="H256" i="7"/>
  <c r="H262" i="7"/>
  <c r="H265" i="7"/>
  <c r="H270" i="7"/>
  <c r="H278" i="7"/>
  <c r="H280" i="7"/>
  <c r="H282" i="7"/>
  <c r="H283" i="7"/>
  <c r="H289" i="7"/>
  <c r="H300" i="7"/>
  <c r="H302" i="7"/>
  <c r="H303" i="7"/>
  <c r="H306" i="7"/>
  <c r="H315" i="7"/>
  <c r="H318" i="7"/>
  <c r="H322" i="7"/>
  <c r="H324" i="7"/>
  <c r="H326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186" i="7"/>
  <c r="H199" i="7"/>
  <c r="H200" i="7"/>
  <c r="H205" i="7"/>
  <c r="H209" i="7"/>
  <c r="H210" i="7"/>
  <c r="H217" i="7"/>
  <c r="H221" i="7"/>
  <c r="H225" i="7"/>
  <c r="H252" i="7"/>
  <c r="H257" i="7"/>
  <c r="H266" i="7"/>
  <c r="H287" i="7"/>
  <c r="H293" i="7"/>
  <c r="H295" i="7"/>
  <c r="H298" i="7"/>
  <c r="H316" i="7"/>
  <c r="H317" i="7"/>
  <c r="H332" i="7"/>
  <c r="H333" i="7"/>
  <c r="H402" i="7"/>
  <c r="H408" i="7"/>
  <c r="H411" i="7"/>
  <c r="H412" i="7"/>
  <c r="H417" i="7"/>
  <c r="H423" i="7"/>
  <c r="H424" i="7"/>
  <c r="H429" i="7"/>
  <c r="H435" i="7"/>
  <c r="H440" i="7"/>
  <c r="H445" i="7"/>
  <c r="H455" i="7"/>
  <c r="H462" i="7"/>
  <c r="H464" i="7"/>
  <c r="H466" i="7"/>
  <c r="H471" i="7"/>
  <c r="H472" i="7"/>
  <c r="H480" i="7"/>
  <c r="H483" i="7"/>
  <c r="H484" i="7"/>
  <c r="H490" i="7"/>
  <c r="H184" i="7"/>
  <c r="H187" i="7"/>
  <c r="H193" i="7"/>
  <c r="H202" i="7"/>
  <c r="H207" i="7"/>
  <c r="H212" i="7"/>
  <c r="H219" i="7"/>
  <c r="H220" i="7"/>
  <c r="H222" i="7"/>
  <c r="H223" i="7"/>
  <c r="H228" i="7"/>
  <c r="H229" i="7"/>
  <c r="H233" i="7"/>
  <c r="H234" i="7"/>
  <c r="H235" i="7"/>
  <c r="H237" i="7"/>
  <c r="H242" i="7"/>
  <c r="H245" i="7"/>
  <c r="H267" i="7"/>
  <c r="H269" i="7"/>
  <c r="H276" i="7"/>
  <c r="H290" i="7"/>
  <c r="H291" i="7"/>
  <c r="H297" i="7"/>
  <c r="H301" i="7"/>
  <c r="H312" i="7"/>
  <c r="H314" i="7"/>
  <c r="H327" i="7"/>
  <c r="H329" i="7"/>
  <c r="H331" i="7"/>
  <c r="H335" i="7"/>
  <c r="H404" i="7"/>
  <c r="H406" i="7"/>
  <c r="H407" i="7"/>
  <c r="H409" i="7"/>
  <c r="H410" i="7"/>
  <c r="H415" i="7"/>
  <c r="H416" i="7"/>
  <c r="H419" i="7"/>
  <c r="H420" i="7"/>
  <c r="H421" i="7"/>
  <c r="H426" i="7"/>
  <c r="H427" i="7"/>
  <c r="H434" i="7"/>
  <c r="H441" i="7"/>
  <c r="H444" i="7"/>
  <c r="H446" i="7"/>
  <c r="H447" i="7"/>
  <c r="H448" i="7"/>
  <c r="H463" i="7"/>
  <c r="H465" i="7"/>
  <c r="H470" i="7"/>
  <c r="H478" i="7"/>
  <c r="H487" i="7"/>
  <c r="H488" i="7"/>
  <c r="H185" i="7"/>
  <c r="H197" i="7"/>
  <c r="H203" i="7"/>
  <c r="H206" i="7"/>
  <c r="H211" i="7"/>
  <c r="H213" i="7"/>
  <c r="H215" i="7"/>
  <c r="H218" i="7"/>
  <c r="H231" i="7"/>
  <c r="H247" i="7"/>
  <c r="H249" i="7"/>
  <c r="H253" i="7"/>
  <c r="H261" i="7"/>
  <c r="H263" i="7"/>
  <c r="H264" i="7"/>
  <c r="H275" i="7"/>
  <c r="H285" i="7"/>
  <c r="H288" i="7"/>
  <c r="H338" i="7"/>
  <c r="H422" i="7"/>
  <c r="H431" i="7"/>
  <c r="H456" i="7"/>
  <c r="H467" i="7"/>
  <c r="H468" i="7"/>
  <c r="H469" i="7"/>
  <c r="H485" i="7"/>
  <c r="H195" i="7"/>
  <c r="H243" i="7"/>
  <c r="H246" i="7"/>
  <c r="H251" i="7"/>
  <c r="H268" i="7"/>
  <c r="H273" i="7"/>
  <c r="H286" i="7"/>
  <c r="H304" i="7"/>
  <c r="H310" i="7"/>
  <c r="H323" i="7"/>
  <c r="H325" i="7"/>
  <c r="H403" i="7"/>
  <c r="H413" i="7"/>
  <c r="H418" i="7"/>
  <c r="H428" i="7"/>
  <c r="H432" i="7"/>
  <c r="H433" i="7"/>
  <c r="H438" i="7"/>
  <c r="H451" i="7"/>
  <c r="H452" i="7"/>
  <c r="H453" i="7"/>
  <c r="H477" i="7"/>
  <c r="H189" i="7"/>
  <c r="H190" i="7"/>
  <c r="H191" i="7"/>
  <c r="H194" i="7"/>
  <c r="H198" i="7"/>
  <c r="H201" i="7"/>
  <c r="H204" i="7"/>
  <c r="H208" i="7"/>
  <c r="H214" i="7"/>
  <c r="H216" i="7"/>
  <c r="H226" i="7"/>
  <c r="H227" i="7"/>
  <c r="H232" i="7"/>
  <c r="H238" i="7"/>
  <c r="H240" i="7"/>
  <c r="H244" i="7"/>
  <c r="H248" i="7"/>
  <c r="H254" i="7"/>
  <c r="H258" i="7"/>
  <c r="H259" i="7"/>
  <c r="H260" i="7"/>
  <c r="H271" i="7"/>
  <c r="H272" i="7"/>
  <c r="H274" i="7"/>
  <c r="H277" i="7"/>
  <c r="H279" i="7"/>
  <c r="H281" i="7"/>
  <c r="H284" i="7"/>
  <c r="H292" i="7"/>
  <c r="H294" i="7"/>
  <c r="H296" i="7"/>
  <c r="H299" i="7"/>
  <c r="H305" i="7"/>
  <c r="H307" i="7"/>
  <c r="H308" i="7"/>
  <c r="H309" i="7"/>
  <c r="H311" i="7"/>
  <c r="H313" i="7"/>
  <c r="H319" i="7"/>
  <c r="H320" i="7"/>
  <c r="H321" i="7"/>
  <c r="H328" i="7"/>
  <c r="H330" i="7"/>
  <c r="H334" i="7"/>
  <c r="H336" i="7"/>
  <c r="H337" i="7"/>
  <c r="H405" i="7"/>
  <c r="H414" i="7"/>
  <c r="H425" i="7"/>
  <c r="H430" i="7"/>
  <c r="H436" i="7"/>
  <c r="H437" i="7"/>
  <c r="H439" i="7"/>
  <c r="H442" i="7"/>
  <c r="H443" i="7"/>
  <c r="H449" i="7"/>
  <c r="H450" i="7"/>
  <c r="H454" i="7"/>
  <c r="H457" i="7"/>
  <c r="H458" i="7"/>
  <c r="H459" i="7"/>
  <c r="H460" i="7"/>
  <c r="H461" i="7"/>
  <c r="H473" i="7"/>
  <c r="H474" i="7"/>
  <c r="H475" i="7"/>
  <c r="H476" i="7"/>
  <c r="H479" i="7"/>
  <c r="H481" i="7"/>
  <c r="H482" i="7"/>
  <c r="H486" i="7"/>
  <c r="H489" i="7"/>
  <c r="H491" i="7"/>
  <c r="AB2" i="7"/>
  <c r="H3" i="7"/>
  <c r="H4" i="7"/>
  <c r="H5" i="7"/>
  <c r="H6" i="7"/>
  <c r="H7" i="7"/>
  <c r="H8" i="7"/>
  <c r="H9" i="7"/>
  <c r="H10" i="7"/>
  <c r="H18" i="8"/>
  <c r="H21" i="8"/>
  <c r="H25" i="8"/>
  <c r="H28" i="8"/>
  <c r="H31" i="8"/>
  <c r="H41" i="8"/>
  <c r="H42" i="8"/>
  <c r="H50" i="8"/>
  <c r="H53" i="8"/>
  <c r="H59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AB2" i="8"/>
  <c r="H5" i="8"/>
  <c r="H8" i="8"/>
  <c r="H20" i="8"/>
  <c r="H22" i="8"/>
  <c r="H24" i="8"/>
  <c r="H26" i="8"/>
  <c r="H27" i="8"/>
  <c r="H37" i="8"/>
  <c r="H45" i="8"/>
  <c r="H51" i="8"/>
  <c r="H54" i="8"/>
  <c r="H55" i="8"/>
  <c r="H56" i="8"/>
  <c r="H57" i="8"/>
  <c r="H58" i="8"/>
  <c r="H60" i="8"/>
  <c r="H65" i="8"/>
  <c r="H133" i="8"/>
  <c r="H135" i="8"/>
  <c r="H137" i="8"/>
  <c r="H138" i="8"/>
  <c r="H142" i="8"/>
  <c r="H143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" i="8"/>
  <c r="H10" i="8"/>
  <c r="H13" i="8"/>
  <c r="H33" i="8"/>
  <c r="H35" i="8"/>
  <c r="H36" i="8"/>
  <c r="H44" i="8"/>
  <c r="H46" i="8"/>
  <c r="H141" i="8"/>
  <c r="H354" i="8"/>
  <c r="H355" i="8"/>
  <c r="H358" i="8"/>
  <c r="H369" i="8"/>
  <c r="H395" i="8"/>
  <c r="H404" i="8"/>
  <c r="H405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12" i="8"/>
  <c r="H14" i="8"/>
  <c r="H19" i="8"/>
  <c r="H32" i="8"/>
  <c r="H39" i="8"/>
  <c r="H40" i="8"/>
  <c r="H52" i="8"/>
  <c r="H61" i="8"/>
  <c r="H62" i="8"/>
  <c r="H63" i="8"/>
  <c r="H67" i="8"/>
  <c r="H140" i="8"/>
  <c r="H144" i="8"/>
  <c r="H145" i="8"/>
  <c r="H352" i="8"/>
  <c r="H353" i="8"/>
  <c r="H356" i="8"/>
  <c r="H357" i="8"/>
  <c r="H360" i="8"/>
  <c r="H363" i="8"/>
  <c r="H364" i="8"/>
  <c r="H368" i="8"/>
  <c r="H371" i="8"/>
  <c r="H372" i="8"/>
  <c r="H373" i="8"/>
  <c r="H374" i="8"/>
  <c r="H376" i="8"/>
  <c r="H377" i="8"/>
  <c r="H380" i="8"/>
  <c r="H381" i="8"/>
  <c r="H382" i="8"/>
  <c r="H383" i="8"/>
  <c r="H387" i="8"/>
  <c r="H388" i="8"/>
  <c r="H389" i="8"/>
  <c r="H390" i="8"/>
  <c r="H391" i="8"/>
  <c r="H392" i="8"/>
  <c r="H393" i="8"/>
  <c r="H394" i="8"/>
  <c r="H399" i="8"/>
  <c r="H407" i="8"/>
  <c r="H6" i="8"/>
  <c r="H7" i="8"/>
  <c r="H9" i="8"/>
  <c r="H11" i="8"/>
  <c r="H15" i="8"/>
  <c r="H16" i="8"/>
  <c r="H17" i="8"/>
  <c r="H23" i="8"/>
  <c r="H29" i="8"/>
  <c r="H30" i="8"/>
  <c r="H34" i="8"/>
  <c r="H38" i="8"/>
  <c r="H43" i="8"/>
  <c r="H47" i="8"/>
  <c r="H48" i="8"/>
  <c r="H49" i="8"/>
  <c r="H64" i="8"/>
  <c r="H66" i="8"/>
  <c r="H132" i="8"/>
  <c r="H134" i="8"/>
  <c r="H136" i="8"/>
  <c r="H139" i="8"/>
  <c r="H351" i="8"/>
  <c r="H359" i="8"/>
  <c r="H361" i="8"/>
  <c r="H362" i="8"/>
  <c r="H365" i="8"/>
  <c r="H366" i="8"/>
  <c r="H367" i="8"/>
  <c r="H370" i="8"/>
  <c r="H375" i="8"/>
  <c r="H378" i="8"/>
  <c r="H379" i="8"/>
  <c r="H384" i="8"/>
  <c r="H385" i="8"/>
  <c r="H386" i="8"/>
  <c r="H396" i="8"/>
  <c r="H397" i="8"/>
  <c r="H398" i="8"/>
  <c r="H400" i="8"/>
  <c r="H401" i="8"/>
  <c r="H402" i="8"/>
  <c r="H403" i="8"/>
  <c r="H406" i="8"/>
  <c r="H408" i="8"/>
  <c r="H4" i="8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1" i="9"/>
  <c r="H83" i="9"/>
  <c r="H85" i="9"/>
  <c r="H89" i="9"/>
  <c r="H90" i="9"/>
  <c r="H92" i="9"/>
  <c r="H93" i="9"/>
  <c r="H97" i="9"/>
  <c r="H100" i="9"/>
  <c r="H102" i="9"/>
  <c r="H103" i="9"/>
  <c r="H106" i="9"/>
  <c r="H107" i="9"/>
  <c r="H108" i="9"/>
  <c r="H109" i="9"/>
  <c r="H116" i="9"/>
  <c r="H125" i="9"/>
  <c r="H126" i="9"/>
  <c r="H127" i="9"/>
  <c r="H141" i="9"/>
  <c r="H146" i="9"/>
  <c r="H149" i="9"/>
  <c r="H170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40" i="9"/>
  <c r="H242" i="9"/>
  <c r="H244" i="9"/>
  <c r="H247" i="9"/>
  <c r="H248" i="9"/>
  <c r="H249" i="9"/>
  <c r="H250" i="9"/>
  <c r="H251" i="9"/>
  <c r="H253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80" i="9"/>
  <c r="H82" i="9"/>
  <c r="H84" i="9"/>
  <c r="H86" i="9"/>
  <c r="H87" i="9"/>
  <c r="H88" i="9"/>
  <c r="H91" i="9"/>
  <c r="H94" i="9"/>
  <c r="H95" i="9"/>
  <c r="H96" i="9"/>
  <c r="H98" i="9"/>
  <c r="H99" i="9"/>
  <c r="H101" i="9"/>
  <c r="H104" i="9"/>
  <c r="H105" i="9"/>
  <c r="H110" i="9"/>
  <c r="H111" i="9"/>
  <c r="H112" i="9"/>
  <c r="H113" i="9"/>
  <c r="H114" i="9"/>
  <c r="H115" i="9"/>
  <c r="H117" i="9"/>
  <c r="H118" i="9"/>
  <c r="H119" i="9"/>
  <c r="H120" i="9"/>
  <c r="H121" i="9"/>
  <c r="H122" i="9"/>
  <c r="H123" i="9"/>
  <c r="H124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2" i="9"/>
  <c r="H143" i="9"/>
  <c r="H144" i="9"/>
  <c r="H145" i="9"/>
  <c r="H147" i="9"/>
  <c r="H148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39" i="9"/>
  <c r="H241" i="9"/>
  <c r="H243" i="9"/>
  <c r="H245" i="9"/>
  <c r="H246" i="9"/>
  <c r="H252" i="9"/>
  <c r="H254" i="9"/>
  <c r="H255" i="9"/>
  <c r="H256" i="9"/>
  <c r="H257" i="9"/>
  <c r="H258" i="9"/>
  <c r="H25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AB2" i="9"/>
  <c r="H3" i="9"/>
  <c r="H4" i="9"/>
  <c r="H5" i="9"/>
  <c r="H6" i="9"/>
  <c r="H7" i="9"/>
  <c r="H8" i="9"/>
  <c r="H9" i="9"/>
  <c r="H10" i="9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3" i="4"/>
  <c r="H4" i="4"/>
  <c r="H5" i="4"/>
  <c r="H6" i="4"/>
  <c r="H7" i="4"/>
  <c r="H8" i="4"/>
  <c r="H9" i="4"/>
  <c r="H10" i="4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54" i="5"/>
  <c r="H58" i="5"/>
  <c r="H66" i="5"/>
  <c r="H74" i="5"/>
  <c r="H88" i="5"/>
  <c r="H105" i="5"/>
  <c r="H123" i="5"/>
  <c r="H133" i="5"/>
  <c r="H135" i="5"/>
  <c r="H142" i="5"/>
  <c r="H160" i="5"/>
  <c r="H182" i="5"/>
  <c r="H187" i="5"/>
  <c r="H214" i="5"/>
  <c r="H218" i="5"/>
  <c r="H220" i="5"/>
  <c r="H226" i="5"/>
  <c r="H261" i="5"/>
  <c r="H269" i="5"/>
  <c r="H292" i="5"/>
  <c r="H306" i="5"/>
  <c r="H319" i="5"/>
  <c r="H357" i="5"/>
  <c r="H361" i="5"/>
  <c r="H365" i="5"/>
  <c r="H422" i="5"/>
  <c r="H426" i="5"/>
  <c r="H437" i="5"/>
  <c r="H439" i="5"/>
  <c r="H448" i="5"/>
  <c r="H458" i="5"/>
  <c r="H477" i="5"/>
  <c r="H487" i="5"/>
  <c r="H47" i="5"/>
  <c r="H48" i="5"/>
  <c r="H109" i="5"/>
  <c r="H118" i="5"/>
  <c r="H140" i="5"/>
  <c r="H155" i="5"/>
  <c r="H194" i="5"/>
  <c r="H200" i="5"/>
  <c r="H242" i="5"/>
  <c r="H264" i="5"/>
  <c r="H279" i="5"/>
  <c r="H294" i="5"/>
  <c r="H303" i="5"/>
  <c r="H311" i="5"/>
  <c r="H366" i="5"/>
  <c r="H417" i="5"/>
  <c r="H435" i="5"/>
  <c r="H453" i="5"/>
  <c r="H460" i="5"/>
  <c r="H489" i="5"/>
  <c r="H44" i="5"/>
  <c r="H51" i="5"/>
  <c r="H52" i="5"/>
  <c r="H55" i="5"/>
  <c r="H59" i="5"/>
  <c r="H60" i="5"/>
  <c r="H61" i="5"/>
  <c r="H64" i="5"/>
  <c r="H73" i="5"/>
  <c r="H75" i="5"/>
  <c r="H84" i="5"/>
  <c r="H92" i="5"/>
  <c r="H95" i="5"/>
  <c r="H98" i="5"/>
  <c r="H110" i="5"/>
  <c r="H115" i="5"/>
  <c r="H119" i="5"/>
  <c r="H120" i="5"/>
  <c r="H124" i="5"/>
  <c r="H147" i="5"/>
  <c r="H148" i="5"/>
  <c r="H157" i="5"/>
  <c r="H163" i="5"/>
  <c r="H175" i="5"/>
  <c r="H185" i="5"/>
  <c r="H189" i="5"/>
  <c r="H193" i="5"/>
  <c r="H206" i="5"/>
  <c r="H208" i="5"/>
  <c r="H212" i="5"/>
  <c r="H213" i="5"/>
  <c r="H217" i="5"/>
  <c r="H222" i="5"/>
  <c r="H229" i="5"/>
  <c r="H232" i="5"/>
  <c r="H236" i="5"/>
  <c r="H243" i="5"/>
  <c r="H246" i="5"/>
  <c r="H248" i="5"/>
  <c r="H252" i="5"/>
  <c r="H254" i="5"/>
  <c r="H258" i="5"/>
  <c r="H259" i="5"/>
  <c r="H262" i="5"/>
  <c r="H272" i="5"/>
  <c r="H297" i="5"/>
  <c r="H313" i="5"/>
  <c r="H315" i="5"/>
  <c r="H318" i="5"/>
  <c r="H324" i="5"/>
  <c r="H335" i="5"/>
  <c r="H340" i="5"/>
  <c r="H345" i="5"/>
  <c r="H346" i="5"/>
  <c r="H350" i="5"/>
  <c r="H355" i="5"/>
  <c r="H360" i="5"/>
  <c r="H373" i="5"/>
  <c r="H375" i="5"/>
  <c r="H381" i="5"/>
  <c r="H405" i="5"/>
  <c r="H411" i="5"/>
  <c r="H413" i="5"/>
  <c r="H414" i="5"/>
  <c r="H415" i="5"/>
  <c r="H416" i="5"/>
  <c r="H423" i="5"/>
  <c r="H441" i="5"/>
  <c r="H452" i="5"/>
  <c r="H455" i="5"/>
  <c r="H461" i="5"/>
  <c r="H472" i="5"/>
  <c r="H473" i="5"/>
  <c r="H481" i="5"/>
  <c r="H41" i="5"/>
  <c r="H67" i="5"/>
  <c r="H80" i="5"/>
  <c r="H91" i="5"/>
  <c r="H94" i="5"/>
  <c r="H130" i="5"/>
  <c r="H161" i="5"/>
  <c r="H172" i="5"/>
  <c r="H197" i="5"/>
  <c r="H247" i="5"/>
  <c r="H256" i="5"/>
  <c r="H266" i="5"/>
  <c r="H290" i="5"/>
  <c r="H298" i="5"/>
  <c r="H323" i="5"/>
  <c r="H325" i="5"/>
  <c r="H401" i="5"/>
  <c r="H445" i="5"/>
  <c r="H454" i="5"/>
  <c r="H465" i="5"/>
  <c r="H474" i="5"/>
  <c r="H38" i="5"/>
  <c r="H68" i="5"/>
  <c r="H70" i="5"/>
  <c r="H113" i="5"/>
  <c r="H131" i="5"/>
  <c r="H171" i="5"/>
  <c r="H186" i="5"/>
  <c r="H204" i="5"/>
  <c r="H235" i="5"/>
  <c r="H240" i="5"/>
  <c r="H249" i="5"/>
  <c r="H250" i="5"/>
  <c r="H268" i="5"/>
  <c r="H281" i="5"/>
  <c r="H285" i="5"/>
  <c r="H293" i="5"/>
  <c r="H300" i="5"/>
  <c r="H316" i="5"/>
  <c r="H317" i="5"/>
  <c r="H322" i="5"/>
  <c r="H327" i="5"/>
  <c r="H330" i="5"/>
  <c r="H364" i="5"/>
  <c r="H376" i="5"/>
  <c r="H394" i="5"/>
  <c r="H433" i="5"/>
  <c r="H456" i="5"/>
  <c r="H463" i="5"/>
  <c r="H479" i="5"/>
  <c r="H43" i="5"/>
  <c r="H63" i="5"/>
  <c r="H65" i="5"/>
  <c r="H71" i="5"/>
  <c r="H79" i="5"/>
  <c r="H104" i="5"/>
  <c r="H107" i="5"/>
  <c r="H108" i="5"/>
  <c r="H128" i="5"/>
  <c r="H137" i="5"/>
  <c r="H138" i="5"/>
  <c r="H143" i="5"/>
  <c r="H144" i="5"/>
  <c r="H153" i="5"/>
  <c r="H173" i="5"/>
  <c r="H198" i="5"/>
  <c r="H215" i="5"/>
  <c r="H221" i="5"/>
  <c r="H233" i="5"/>
  <c r="H237" i="5"/>
  <c r="H241" i="5"/>
  <c r="H257" i="5"/>
  <c r="H287" i="5"/>
  <c r="H295" i="5"/>
  <c r="H299" i="5"/>
  <c r="H302" i="5"/>
  <c r="H368" i="5"/>
  <c r="H370" i="5"/>
  <c r="H374" i="5"/>
  <c r="H392" i="5"/>
  <c r="H395" i="5"/>
  <c r="H400" i="5"/>
  <c r="H402" i="5"/>
  <c r="H407" i="5"/>
  <c r="H438" i="5"/>
  <c r="H444" i="5"/>
  <c r="H446" i="5"/>
  <c r="H447" i="5"/>
  <c r="H450" i="5"/>
  <c r="H457" i="5"/>
  <c r="H490" i="5"/>
  <c r="H39" i="5"/>
  <c r="H78" i="5"/>
  <c r="H102" i="5"/>
  <c r="H127" i="5"/>
  <c r="H129" i="5"/>
  <c r="H234" i="5"/>
  <c r="H239" i="5"/>
  <c r="H277" i="5"/>
  <c r="H280" i="5"/>
  <c r="H348" i="5"/>
  <c r="H369" i="5"/>
  <c r="H390" i="5"/>
  <c r="H464" i="5"/>
  <c r="H467" i="5"/>
  <c r="H469" i="5"/>
  <c r="H69" i="5"/>
  <c r="H72" i="5"/>
  <c r="H81" i="5"/>
  <c r="H83" i="5"/>
  <c r="H86" i="5"/>
  <c r="H96" i="5"/>
  <c r="H149" i="5"/>
  <c r="H166" i="5"/>
  <c r="H179" i="5"/>
  <c r="H201" i="5"/>
  <c r="H207" i="5"/>
  <c r="H209" i="5"/>
  <c r="H210" i="5"/>
  <c r="H225" i="5"/>
  <c r="H275" i="5"/>
  <c r="H284" i="5"/>
  <c r="H362" i="5"/>
  <c r="H382" i="5"/>
  <c r="H397" i="5"/>
  <c r="H419" i="5"/>
  <c r="H431" i="5"/>
  <c r="H436" i="5"/>
  <c r="H475" i="5"/>
  <c r="H480" i="5"/>
  <c r="H482" i="5"/>
  <c r="H40" i="5"/>
  <c r="H42" i="5"/>
  <c r="H45" i="5"/>
  <c r="H57" i="5"/>
  <c r="H87" i="5"/>
  <c r="H89" i="5"/>
  <c r="H90" i="5"/>
  <c r="H93" i="5"/>
  <c r="H111" i="5"/>
  <c r="H114" i="5"/>
  <c r="H117" i="5"/>
  <c r="H122" i="5"/>
  <c r="H132" i="5"/>
  <c r="H146" i="5"/>
  <c r="H151" i="5"/>
  <c r="H156" i="5"/>
  <c r="H158" i="5"/>
  <c r="H162" i="5"/>
  <c r="H167" i="5"/>
  <c r="H170" i="5"/>
  <c r="H183" i="5"/>
  <c r="H184" i="5"/>
  <c r="H196" i="5"/>
  <c r="H227" i="5"/>
  <c r="H228" i="5"/>
  <c r="H230" i="5"/>
  <c r="H245" i="5"/>
  <c r="H251" i="5"/>
  <c r="H260" i="5"/>
  <c r="H263" i="5"/>
  <c r="H267" i="5"/>
  <c r="H270" i="5"/>
  <c r="H305" i="5"/>
  <c r="H309" i="5"/>
  <c r="H321" i="5"/>
  <c r="H326" i="5"/>
  <c r="H328" i="5"/>
  <c r="H331" i="5"/>
  <c r="H332" i="5"/>
  <c r="H336" i="5"/>
  <c r="H337" i="5"/>
  <c r="H339" i="5"/>
  <c r="H341" i="5"/>
  <c r="H343" i="5"/>
  <c r="H344" i="5"/>
  <c r="H349" i="5"/>
  <c r="H351" i="5"/>
  <c r="H359" i="5"/>
  <c r="H371" i="5"/>
  <c r="H377" i="5"/>
  <c r="H379" i="5"/>
  <c r="H380" i="5"/>
  <c r="H386" i="5"/>
  <c r="H388" i="5"/>
  <c r="H393" i="5"/>
  <c r="H398" i="5"/>
  <c r="H406" i="5"/>
  <c r="H418" i="5"/>
  <c r="H421" i="5"/>
  <c r="H427" i="5"/>
  <c r="H440" i="5"/>
  <c r="H442" i="5"/>
  <c r="H443" i="5"/>
  <c r="H459" i="5"/>
  <c r="H470" i="5"/>
  <c r="H471" i="5"/>
  <c r="H483" i="5"/>
  <c r="H486" i="5"/>
  <c r="H49" i="5"/>
  <c r="H53" i="5"/>
  <c r="H56" i="5"/>
  <c r="H76" i="5"/>
  <c r="H77" i="5"/>
  <c r="H85" i="5"/>
  <c r="H97" i="5"/>
  <c r="H99" i="5"/>
  <c r="H100" i="5"/>
  <c r="H101" i="5"/>
  <c r="H103" i="5"/>
  <c r="H116" i="5"/>
  <c r="H121" i="5"/>
  <c r="H125" i="5"/>
  <c r="H136" i="5"/>
  <c r="H141" i="5"/>
  <c r="H152" i="5"/>
  <c r="H154" i="5"/>
  <c r="H159" i="5"/>
  <c r="H164" i="5"/>
  <c r="H169" i="5"/>
  <c r="H177" i="5"/>
  <c r="H178" i="5"/>
  <c r="H180" i="5"/>
  <c r="H181" i="5"/>
  <c r="H188" i="5"/>
  <c r="H190" i="5"/>
  <c r="H191" i="5"/>
  <c r="H195" i="5"/>
  <c r="H199" i="5"/>
  <c r="H202" i="5"/>
  <c r="H205" i="5"/>
  <c r="H216" i="5"/>
  <c r="H219" i="5"/>
  <c r="H223" i="5"/>
  <c r="H224" i="5"/>
  <c r="H244" i="5"/>
  <c r="H253" i="5"/>
  <c r="H255" i="5"/>
  <c r="H271" i="5"/>
  <c r="H273" i="5"/>
  <c r="H282" i="5"/>
  <c r="H288" i="5"/>
  <c r="H289" i="5"/>
  <c r="H291" i="5"/>
  <c r="H301" i="5"/>
  <c r="H304" i="5"/>
  <c r="H307" i="5"/>
  <c r="H310" i="5"/>
  <c r="H312" i="5"/>
  <c r="H314" i="5"/>
  <c r="H329" i="5"/>
  <c r="H333" i="5"/>
  <c r="H334" i="5"/>
  <c r="H342" i="5"/>
  <c r="H347" i="5"/>
  <c r="H352" i="5"/>
  <c r="H367" i="5"/>
  <c r="H384" i="5"/>
  <c r="H385" i="5"/>
  <c r="H391" i="5"/>
  <c r="H396" i="5"/>
  <c r="H399" i="5"/>
  <c r="H403" i="5"/>
  <c r="H409" i="5"/>
  <c r="H410" i="5"/>
  <c r="H412" i="5"/>
  <c r="H420" i="5"/>
  <c r="H428" i="5"/>
  <c r="H429" i="5"/>
  <c r="H430" i="5"/>
  <c r="H432" i="5"/>
  <c r="H449" i="5"/>
  <c r="H462" i="5"/>
  <c r="H466" i="5"/>
  <c r="H468" i="5"/>
  <c r="H476" i="5"/>
  <c r="H478" i="5"/>
  <c r="H484" i="5"/>
  <c r="H485" i="5"/>
  <c r="H488" i="5"/>
  <c r="H46" i="5"/>
  <c r="H82" i="5"/>
  <c r="H106" i="5"/>
  <c r="H134" i="5"/>
  <c r="H139" i="5"/>
  <c r="H145" i="5"/>
  <c r="H150" i="5"/>
  <c r="H168" i="5"/>
  <c r="H203" i="5"/>
  <c r="H211" i="5"/>
  <c r="H231" i="5"/>
  <c r="H238" i="5"/>
  <c r="H286" i="5"/>
  <c r="H320" i="5"/>
  <c r="H338" i="5"/>
  <c r="H356" i="5"/>
  <c r="H363" i="5"/>
  <c r="H372" i="5"/>
  <c r="H378" i="5"/>
  <c r="H383" i="5"/>
  <c r="H404" i="5"/>
  <c r="H408" i="5"/>
  <c r="H424" i="5"/>
  <c r="H434" i="5"/>
  <c r="H50" i="5"/>
  <c r="H62" i="5"/>
  <c r="H112" i="5"/>
  <c r="H126" i="5"/>
  <c r="H165" i="5"/>
  <c r="H174" i="5"/>
  <c r="H176" i="5"/>
  <c r="H192" i="5"/>
  <c r="H265" i="5"/>
  <c r="H274" i="5"/>
  <c r="H276" i="5"/>
  <c r="H278" i="5"/>
  <c r="H283" i="5"/>
  <c r="H296" i="5"/>
  <c r="H308" i="5"/>
  <c r="H353" i="5"/>
  <c r="H354" i="5"/>
  <c r="H358" i="5"/>
  <c r="H387" i="5"/>
  <c r="H389" i="5"/>
  <c r="H425" i="5"/>
  <c r="H451" i="5"/>
  <c r="H491" i="5"/>
  <c r="H3" i="5"/>
  <c r="H4" i="5"/>
  <c r="H5" i="5"/>
  <c r="H6" i="5"/>
  <c r="H7" i="5"/>
  <c r="H8" i="5"/>
  <c r="H9" i="5"/>
  <c r="H10" i="5"/>
  <c r="H24" i="3"/>
  <c r="H28" i="3"/>
  <c r="H35" i="3"/>
  <c r="H39" i="3"/>
  <c r="H66" i="3"/>
  <c r="H153" i="3"/>
  <c r="H212" i="3"/>
  <c r="H97" i="3"/>
  <c r="H137" i="3"/>
  <c r="H160" i="3"/>
  <c r="H228" i="3"/>
  <c r="H280" i="3"/>
  <c r="H6" i="3"/>
  <c r="H11" i="3"/>
  <c r="H12" i="3"/>
  <c r="H14" i="3"/>
  <c r="H15" i="3"/>
  <c r="H16" i="3"/>
  <c r="H17" i="3"/>
  <c r="H18" i="3"/>
  <c r="H19" i="3"/>
  <c r="H23" i="3"/>
  <c r="H25" i="3"/>
  <c r="H27" i="3"/>
  <c r="H46" i="3"/>
  <c r="H49" i="3"/>
  <c r="H51" i="3"/>
  <c r="H54" i="3"/>
  <c r="H59" i="3"/>
  <c r="H60" i="3"/>
  <c r="H61" i="3"/>
  <c r="H62" i="3"/>
  <c r="H67" i="3"/>
  <c r="H68" i="3"/>
  <c r="H74" i="3"/>
  <c r="H77" i="3"/>
  <c r="H79" i="3"/>
  <c r="H83" i="3"/>
  <c r="H94" i="3"/>
  <c r="H106" i="3"/>
  <c r="H107" i="3"/>
  <c r="H113" i="3"/>
  <c r="H115" i="3"/>
  <c r="H124" i="3"/>
  <c r="H126" i="3"/>
  <c r="H129" i="3"/>
  <c r="H130" i="3"/>
  <c r="H138" i="3"/>
  <c r="H143" i="3"/>
  <c r="H144" i="3"/>
  <c r="H146" i="3"/>
  <c r="H157" i="3"/>
  <c r="H159" i="3"/>
  <c r="H173" i="3"/>
  <c r="H177" i="3"/>
  <c r="H179" i="3"/>
  <c r="H181" i="3"/>
  <c r="H182" i="3"/>
  <c r="H183" i="3"/>
  <c r="H188" i="3"/>
  <c r="H192" i="3"/>
  <c r="H197" i="3"/>
  <c r="H198" i="3"/>
  <c r="H200" i="3"/>
  <c r="H205" i="3"/>
  <c r="H210" i="3"/>
  <c r="H211" i="3"/>
  <c r="H219" i="3"/>
  <c r="H221" i="3"/>
  <c r="H222" i="3"/>
  <c r="H224" i="3"/>
  <c r="H227" i="3"/>
  <c r="H234" i="3"/>
  <c r="H237" i="3"/>
  <c r="H238" i="3"/>
  <c r="H244" i="3"/>
  <c r="H245" i="3"/>
  <c r="H248" i="3"/>
  <c r="H261" i="3"/>
  <c r="H262" i="3"/>
  <c r="H263" i="3"/>
  <c r="H265" i="3"/>
  <c r="H274" i="3"/>
  <c r="H279" i="3"/>
  <c r="H281" i="3"/>
  <c r="H285" i="3"/>
  <c r="H287" i="3"/>
  <c r="H293" i="3"/>
  <c r="H294" i="3"/>
  <c r="H295" i="3"/>
  <c r="H297" i="3"/>
  <c r="H300" i="3"/>
  <c r="H312" i="3"/>
  <c r="H315" i="3"/>
  <c r="H317" i="3"/>
  <c r="H326" i="3"/>
  <c r="H329" i="3"/>
  <c r="H331" i="3"/>
  <c r="H332" i="3"/>
  <c r="H335" i="3"/>
  <c r="H5" i="3"/>
  <c r="H26" i="3"/>
  <c r="H31" i="3"/>
  <c r="H34" i="3"/>
  <c r="H36" i="3"/>
  <c r="H44" i="3"/>
  <c r="H50" i="3"/>
  <c r="H52" i="3"/>
  <c r="H70" i="3"/>
  <c r="H71" i="3"/>
  <c r="H72" i="3"/>
  <c r="H78" i="3"/>
  <c r="H87" i="3"/>
  <c r="H89" i="3"/>
  <c r="H90" i="3"/>
  <c r="H91" i="3"/>
  <c r="H92" i="3"/>
  <c r="H93" i="3"/>
  <c r="H98" i="3"/>
  <c r="H104" i="3"/>
  <c r="H112" i="3"/>
  <c r="H120" i="3"/>
  <c r="H121" i="3"/>
  <c r="H122" i="3"/>
  <c r="H125" i="3"/>
  <c r="H131" i="3"/>
  <c r="H141" i="3"/>
  <c r="H150" i="3"/>
  <c r="H155" i="3"/>
  <c r="H162" i="3"/>
  <c r="H164" i="3"/>
  <c r="H171" i="3"/>
  <c r="H172" i="3"/>
  <c r="H174" i="3"/>
  <c r="H176" i="3"/>
  <c r="H185" i="3"/>
  <c r="H187" i="3"/>
  <c r="H190" i="3"/>
  <c r="H194" i="3"/>
  <c r="H196" i="3"/>
  <c r="H201" i="3"/>
  <c r="H202" i="3"/>
  <c r="H209" i="3"/>
  <c r="H214" i="3"/>
  <c r="H215" i="3"/>
  <c r="H217" i="3"/>
  <c r="H218" i="3"/>
  <c r="H226" i="3"/>
  <c r="H230" i="3"/>
  <c r="H231" i="3"/>
  <c r="H232" i="3"/>
  <c r="H239" i="3"/>
  <c r="H241" i="3"/>
  <c r="H249" i="3"/>
  <c r="H251" i="3"/>
  <c r="H256" i="3"/>
  <c r="H260" i="3"/>
  <c r="H271" i="3"/>
  <c r="H277" i="3"/>
  <c r="H284" i="3"/>
  <c r="H296" i="3"/>
  <c r="H306" i="3"/>
  <c r="H309" i="3"/>
  <c r="H314" i="3"/>
  <c r="H321" i="3"/>
  <c r="H324" i="3"/>
  <c r="H327" i="3"/>
  <c r="H328" i="3"/>
  <c r="H333" i="3"/>
  <c r="H334" i="3"/>
  <c r="H336" i="3"/>
  <c r="H340" i="3"/>
  <c r="H3" i="3"/>
  <c r="H7" i="3"/>
  <c r="H22" i="3"/>
  <c r="H29" i="3"/>
  <c r="H37" i="3"/>
  <c r="H103" i="3"/>
  <c r="H151" i="3"/>
  <c r="H175" i="3"/>
  <c r="H204" i="3"/>
  <c r="H220" i="3"/>
  <c r="H225" i="3"/>
  <c r="H268" i="3"/>
  <c r="H286" i="3"/>
  <c r="H288" i="3"/>
  <c r="H322" i="3"/>
  <c r="H38" i="3"/>
  <c r="H73" i="3"/>
  <c r="H149" i="3"/>
  <c r="H158" i="3"/>
  <c r="H163" i="3"/>
  <c r="H203" i="3"/>
  <c r="H252" i="3"/>
  <c r="H266" i="3"/>
  <c r="H273" i="3"/>
  <c r="H307" i="3"/>
  <c r="H88" i="3"/>
  <c r="H123" i="3"/>
  <c r="H145" i="3"/>
  <c r="H147" i="3"/>
  <c r="H267" i="3"/>
  <c r="H337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10" i="3"/>
  <c r="H47" i="3"/>
  <c r="H48" i="3"/>
  <c r="H69" i="3"/>
  <c r="H81" i="3"/>
  <c r="H102" i="3"/>
  <c r="H128" i="3"/>
  <c r="H161" i="3"/>
  <c r="H165" i="3"/>
  <c r="H184" i="3"/>
  <c r="H191" i="3"/>
  <c r="H193" i="3"/>
  <c r="H213" i="3"/>
  <c r="H223" i="3"/>
  <c r="H259" i="3"/>
  <c r="H264" i="3"/>
  <c r="H270" i="3"/>
  <c r="H275" i="3"/>
  <c r="H276" i="3"/>
  <c r="H282" i="3"/>
  <c r="H290" i="3"/>
  <c r="H304" i="3"/>
  <c r="H310" i="3"/>
  <c r="H311" i="3"/>
  <c r="H313" i="3"/>
  <c r="H316" i="3"/>
  <c r="H338" i="3"/>
  <c r="H40" i="3"/>
  <c r="H64" i="3"/>
  <c r="H105" i="3"/>
  <c r="H117" i="3"/>
  <c r="H133" i="3"/>
  <c r="H140" i="3"/>
  <c r="H178" i="3"/>
  <c r="H195" i="3"/>
  <c r="H257" i="3"/>
  <c r="H330" i="3"/>
  <c r="H4" i="3"/>
  <c r="H30" i="3"/>
  <c r="H32" i="3"/>
  <c r="H41" i="3"/>
  <c r="H42" i="3"/>
  <c r="H43" i="3"/>
  <c r="H53" i="3"/>
  <c r="H56" i="3"/>
  <c r="H57" i="3"/>
  <c r="H58" i="3"/>
  <c r="H63" i="3"/>
  <c r="H65" i="3"/>
  <c r="H75" i="3"/>
  <c r="H76" i="3"/>
  <c r="H84" i="3"/>
  <c r="H86" i="3"/>
  <c r="H95" i="3"/>
  <c r="H96" i="3"/>
  <c r="H101" i="3"/>
  <c r="H108" i="3"/>
  <c r="H109" i="3"/>
  <c r="H111" i="3"/>
  <c r="H118" i="3"/>
  <c r="H132" i="3"/>
  <c r="H134" i="3"/>
  <c r="H136" i="3"/>
  <c r="H142" i="3"/>
  <c r="H148" i="3"/>
  <c r="H154" i="3"/>
  <c r="H166" i="3"/>
  <c r="H170" i="3"/>
  <c r="H180" i="3"/>
  <c r="H186" i="3"/>
  <c r="H189" i="3"/>
  <c r="H199" i="3"/>
  <c r="H206" i="3"/>
  <c r="H207" i="3"/>
  <c r="H216" i="3"/>
  <c r="H229" i="3"/>
  <c r="H236" i="3"/>
  <c r="H242" i="3"/>
  <c r="H243" i="3"/>
  <c r="H246" i="3"/>
  <c r="H247" i="3"/>
  <c r="H250" i="3"/>
  <c r="H254" i="3"/>
  <c r="H255" i="3"/>
  <c r="H269" i="3"/>
  <c r="H278" i="3"/>
  <c r="H283" i="3"/>
  <c r="H292" i="3"/>
  <c r="H299" i="3"/>
  <c r="H301" i="3"/>
  <c r="H303" i="3"/>
  <c r="H308" i="3"/>
  <c r="H320" i="3"/>
  <c r="H339" i="3"/>
  <c r="H9" i="3"/>
  <c r="H13" i="3"/>
  <c r="H45" i="3"/>
  <c r="H114" i="3"/>
  <c r="H119" i="3"/>
  <c r="H156" i="3"/>
  <c r="H291" i="3"/>
  <c r="H318" i="3"/>
  <c r="H33" i="3"/>
  <c r="H85" i="3"/>
  <c r="H135" i="3"/>
  <c r="H167" i="3"/>
  <c r="H240" i="3"/>
  <c r="H253" i="3"/>
  <c r="H298" i="3"/>
  <c r="H305" i="3"/>
  <c r="H20" i="3"/>
  <c r="H21" i="3"/>
  <c r="H55" i="3"/>
  <c r="H80" i="3"/>
  <c r="H82" i="3"/>
  <c r="H99" i="3"/>
  <c r="H100" i="3"/>
  <c r="H110" i="3"/>
  <c r="H116" i="3"/>
  <c r="H127" i="3"/>
  <c r="H139" i="3"/>
  <c r="H152" i="3"/>
  <c r="H168" i="3"/>
  <c r="H169" i="3"/>
  <c r="H208" i="3"/>
  <c r="H233" i="3"/>
  <c r="H235" i="3"/>
  <c r="H258" i="3"/>
  <c r="H272" i="3"/>
  <c r="H289" i="3"/>
  <c r="H302" i="3"/>
  <c r="H319" i="3"/>
  <c r="H323" i="3"/>
  <c r="H325" i="3"/>
  <c r="H8" i="3"/>
  <c r="O69" i="5"/>
  <c r="O69" i="9"/>
  <c r="O69" i="2"/>
  <c r="O69" i="6"/>
  <c r="O68" i="5"/>
  <c r="O68" i="9"/>
  <c r="O68" i="2"/>
  <c r="O68" i="6"/>
  <c r="O67" i="2"/>
  <c r="O67" i="6"/>
  <c r="O67" i="9"/>
  <c r="O67" i="5"/>
  <c r="O66" i="9"/>
  <c r="O66" i="5"/>
  <c r="O66" i="2"/>
  <c r="O66" i="6"/>
  <c r="O65" i="5"/>
  <c r="O65" i="9"/>
  <c r="O65" i="2"/>
  <c r="O65" i="6"/>
  <c r="O64" i="9"/>
  <c r="O64" i="5"/>
  <c r="O64" i="2"/>
  <c r="O64" i="6"/>
  <c r="O63" i="2"/>
  <c r="O63" i="6"/>
  <c r="O63" i="9"/>
  <c r="O63" i="5"/>
  <c r="O62" i="5"/>
  <c r="O62" i="9"/>
  <c r="O62" i="2"/>
  <c r="O62" i="6"/>
  <c r="O61" i="2"/>
  <c r="O61" i="6"/>
  <c r="O61" i="9"/>
  <c r="O61" i="5"/>
  <c r="O60" i="2"/>
  <c r="O60" i="6"/>
  <c r="O60" i="9"/>
  <c r="O60" i="5"/>
  <c r="O59" i="2"/>
  <c r="O59" i="6"/>
  <c r="O59" i="9"/>
  <c r="O59" i="5"/>
  <c r="O58" i="5"/>
  <c r="O58" i="9"/>
  <c r="O58" i="2"/>
  <c r="O58" i="6"/>
  <c r="O57" i="2"/>
  <c r="O57" i="6"/>
  <c r="O57" i="5"/>
  <c r="O57" i="9"/>
  <c r="O56" i="2"/>
  <c r="O56" i="6"/>
  <c r="O56" i="9"/>
  <c r="O56" i="5"/>
  <c r="O55" i="2"/>
  <c r="O55" i="6"/>
  <c r="O55" i="9"/>
  <c r="O55" i="5"/>
  <c r="O54" i="2"/>
  <c r="O54" i="6"/>
  <c r="O54" i="9"/>
  <c r="O54" i="5"/>
  <c r="O53" i="2"/>
  <c r="O53" i="6"/>
  <c r="O53" i="9"/>
  <c r="O53" i="5"/>
  <c r="O52" i="2"/>
  <c r="O52" i="6"/>
  <c r="O52" i="5"/>
  <c r="O52" i="9"/>
  <c r="O51" i="2"/>
  <c r="O51" i="6"/>
  <c r="O51" i="5"/>
  <c r="O51" i="9"/>
  <c r="O50" i="5"/>
  <c r="O50" i="9"/>
  <c r="O50" i="2"/>
  <c r="O50" i="6"/>
  <c r="O49" i="9"/>
  <c r="O49" i="5"/>
  <c r="O49" i="2"/>
  <c r="O49" i="6"/>
  <c r="O48" i="5"/>
  <c r="O48" i="9"/>
  <c r="O48" i="2"/>
  <c r="O48" i="6"/>
  <c r="O47" i="5"/>
  <c r="O47" i="9"/>
  <c r="O47" i="2"/>
  <c r="O47" i="6"/>
  <c r="O46" i="5"/>
  <c r="O46" i="9"/>
  <c r="O46" i="2"/>
  <c r="O46" i="6"/>
  <c r="O45" i="5"/>
  <c r="O45" i="9"/>
  <c r="O45" i="2"/>
  <c r="O45" i="6"/>
  <c r="O44" i="2"/>
  <c r="O44" i="6"/>
  <c r="O44" i="5"/>
  <c r="O44" i="9"/>
  <c r="O43" i="9"/>
  <c r="O43" i="5"/>
  <c r="O43" i="2"/>
  <c r="O43" i="6"/>
  <c r="O42" i="9"/>
  <c r="O42" i="5"/>
  <c r="O42" i="2"/>
  <c r="O42" i="6"/>
  <c r="O41" i="5"/>
  <c r="O41" i="9"/>
  <c r="O41" i="2"/>
  <c r="O41" i="6"/>
  <c r="O40" i="5"/>
  <c r="O40" i="9"/>
  <c r="O40" i="2"/>
  <c r="O40" i="6"/>
  <c r="O39" i="5"/>
  <c r="O39" i="9"/>
  <c r="O39" i="2"/>
  <c r="O39" i="6"/>
  <c r="O38" i="2"/>
  <c r="O38" i="6"/>
  <c r="O38" i="9"/>
  <c r="O38" i="5"/>
  <c r="O37" i="2"/>
  <c r="O37" i="6"/>
  <c r="O37" i="5"/>
  <c r="O37" i="9"/>
  <c r="O36" i="5"/>
  <c r="O36" i="9"/>
  <c r="O36" i="2"/>
  <c r="O36" i="6"/>
  <c r="O35" i="2"/>
  <c r="O35" i="6"/>
  <c r="O35" i="5"/>
  <c r="O35" i="9"/>
  <c r="O34" i="5"/>
  <c r="O34" i="9"/>
  <c r="O34" i="2"/>
  <c r="O34" i="6"/>
  <c r="O33" i="5"/>
  <c r="O33" i="9"/>
  <c r="O33" i="2"/>
  <c r="O33" i="6"/>
  <c r="O32" i="5"/>
  <c r="O32" i="9"/>
  <c r="O32" i="2"/>
  <c r="O32" i="6"/>
  <c r="O31" i="2"/>
  <c r="O31" i="6"/>
  <c r="O31" i="5"/>
  <c r="O31" i="9"/>
  <c r="O30" i="2"/>
  <c r="O30" i="6"/>
  <c r="O30" i="5"/>
  <c r="O30" i="9"/>
  <c r="O29" i="5"/>
  <c r="O29" i="9"/>
  <c r="O29" i="2"/>
  <c r="O29" i="6"/>
  <c r="K21" i="5"/>
  <c r="K24" i="5"/>
  <c r="K31" i="5"/>
  <c r="K27" i="5"/>
  <c r="K20" i="5"/>
  <c r="K19" i="5"/>
  <c r="K18" i="5"/>
  <c r="K25" i="5"/>
  <c r="K36" i="5"/>
  <c r="K35" i="5"/>
  <c r="K22" i="5"/>
  <c r="K23" i="5"/>
  <c r="K34" i="5"/>
  <c r="K37" i="5"/>
  <c r="K29" i="5"/>
  <c r="K26" i="5"/>
  <c r="K33" i="5"/>
  <c r="K30" i="5"/>
  <c r="K28" i="5"/>
  <c r="K32" i="5"/>
  <c r="K41" i="5"/>
  <c r="K50" i="5"/>
  <c r="K68" i="5"/>
  <c r="K73" i="5"/>
  <c r="K80" i="5"/>
  <c r="K87" i="5"/>
  <c r="K92" i="5"/>
  <c r="K96" i="5"/>
  <c r="K99" i="5"/>
  <c r="K104" i="5"/>
  <c r="K108" i="5"/>
  <c r="K109" i="5"/>
  <c r="K112" i="5"/>
  <c r="K117" i="5"/>
  <c r="K170" i="5"/>
  <c r="K171" i="5"/>
  <c r="K188" i="5"/>
  <c r="K193" i="5"/>
  <c r="K197" i="5"/>
  <c r="K221" i="5"/>
  <c r="K222" i="5"/>
  <c r="K225" i="5"/>
  <c r="K233" i="5"/>
  <c r="K238" i="5"/>
  <c r="K285" i="5"/>
  <c r="K314" i="5"/>
  <c r="K315" i="5"/>
  <c r="K328" i="5"/>
  <c r="K335" i="5"/>
  <c r="K356" i="5"/>
  <c r="K369" i="5"/>
  <c r="K381" i="5"/>
  <c r="K391" i="5"/>
  <c r="K406" i="5"/>
  <c r="K444" i="5"/>
  <c r="K445" i="5"/>
  <c r="K457" i="5"/>
  <c r="K459" i="5"/>
  <c r="K461" i="5"/>
  <c r="K484" i="5"/>
  <c r="K129" i="5"/>
  <c r="K154" i="5"/>
  <c r="K157" i="5"/>
  <c r="K166" i="5"/>
  <c r="K169" i="5"/>
  <c r="K175" i="5"/>
  <c r="K235" i="5"/>
  <c r="K258" i="5"/>
  <c r="K266" i="5"/>
  <c r="K306" i="5"/>
  <c r="K308" i="5"/>
  <c r="K313" i="5"/>
  <c r="K316" i="5"/>
  <c r="K322" i="5"/>
  <c r="K355" i="5"/>
  <c r="K373" i="5"/>
  <c r="K474" i="5"/>
  <c r="K38" i="5"/>
  <c r="K46" i="5"/>
  <c r="K52" i="5"/>
  <c r="K55" i="5"/>
  <c r="K56" i="5"/>
  <c r="K61" i="5"/>
  <c r="K62" i="5"/>
  <c r="K63" i="5"/>
  <c r="K64" i="5"/>
  <c r="K70" i="5"/>
  <c r="K71" i="5"/>
  <c r="K95" i="5"/>
  <c r="K102" i="5"/>
  <c r="K121" i="5"/>
  <c r="K123" i="5"/>
  <c r="K128" i="5"/>
  <c r="K130" i="5"/>
  <c r="K142" i="5"/>
  <c r="K145" i="5"/>
  <c r="K152" i="5"/>
  <c r="K160" i="5"/>
  <c r="K161" i="5"/>
  <c r="K165" i="5"/>
  <c r="K167" i="5"/>
  <c r="K179" i="5"/>
  <c r="K185" i="5"/>
  <c r="K190" i="5"/>
  <c r="K206" i="5"/>
  <c r="K220" i="5"/>
  <c r="K231" i="5"/>
  <c r="K234" i="5"/>
  <c r="K236" i="5"/>
  <c r="K241" i="5"/>
  <c r="K242" i="5"/>
  <c r="K255" i="5"/>
  <c r="K267" i="5"/>
  <c r="K268" i="5"/>
  <c r="K271" i="5"/>
  <c r="K276" i="5"/>
  <c r="K296" i="5"/>
  <c r="K299" i="5"/>
  <c r="K312" i="5"/>
  <c r="K320" i="5"/>
  <c r="K323" i="5"/>
  <c r="K339" i="5"/>
  <c r="K342" i="5"/>
  <c r="K346" i="5"/>
  <c r="K360" i="5"/>
  <c r="K365" i="5"/>
  <c r="K366" i="5"/>
  <c r="K368" i="5"/>
  <c r="K372" i="5"/>
  <c r="K375" i="5"/>
  <c r="K378" i="5"/>
  <c r="K382" i="5"/>
  <c r="K385" i="5"/>
  <c r="K392" i="5"/>
  <c r="K398" i="5"/>
  <c r="K417" i="5"/>
  <c r="K425" i="5"/>
  <c r="K436" i="5"/>
  <c r="K439" i="5"/>
  <c r="K441" i="5"/>
  <c r="K443" i="5"/>
  <c r="K451" i="5"/>
  <c r="K462" i="5"/>
  <c r="K465" i="5"/>
  <c r="K491" i="5"/>
  <c r="K42" i="5"/>
  <c r="K53" i="5"/>
  <c r="K89" i="5"/>
  <c r="K134" i="5"/>
  <c r="K151" i="5"/>
  <c r="K173" i="5"/>
  <c r="K195" i="5"/>
  <c r="K205" i="5"/>
  <c r="K210" i="5"/>
  <c r="K213" i="5"/>
  <c r="K217" i="5"/>
  <c r="K230" i="5"/>
  <c r="K246" i="5"/>
  <c r="K252" i="5"/>
  <c r="K257" i="5"/>
  <c r="K287" i="5"/>
  <c r="K334" i="5"/>
  <c r="K384" i="5"/>
  <c r="K399" i="5"/>
  <c r="K453" i="5"/>
  <c r="K60" i="5"/>
  <c r="K75" i="5"/>
  <c r="K93" i="5"/>
  <c r="K148" i="5"/>
  <c r="K191" i="5"/>
  <c r="K207" i="5"/>
  <c r="K218" i="5"/>
  <c r="K249" i="5"/>
  <c r="K275" i="5"/>
  <c r="K325" i="5"/>
  <c r="K362" i="5"/>
  <c r="K377" i="5"/>
  <c r="K389" i="5"/>
  <c r="K409" i="5"/>
  <c r="K413" i="5"/>
  <c r="K419" i="5"/>
  <c r="K438" i="5"/>
  <c r="K448" i="5"/>
  <c r="K490" i="5"/>
  <c r="K45" i="5"/>
  <c r="K49" i="5"/>
  <c r="K66" i="5"/>
  <c r="K67" i="5"/>
  <c r="K78" i="5"/>
  <c r="K82" i="5"/>
  <c r="K85" i="5"/>
  <c r="K149" i="5"/>
  <c r="K189" i="5"/>
  <c r="K199" i="5"/>
  <c r="K201" i="5"/>
  <c r="K212" i="5"/>
  <c r="K232" i="5"/>
  <c r="K239" i="5"/>
  <c r="K240" i="5"/>
  <c r="K247" i="5"/>
  <c r="K256" i="5"/>
  <c r="K272" i="5"/>
  <c r="K283" i="5"/>
  <c r="K297" i="5"/>
  <c r="K310" i="5"/>
  <c r="K317" i="5"/>
  <c r="K343" i="5"/>
  <c r="K344" i="5"/>
  <c r="K348" i="5"/>
  <c r="K350" i="5"/>
  <c r="K351" i="5"/>
  <c r="K353" i="5"/>
  <c r="K364" i="5"/>
  <c r="K371" i="5"/>
  <c r="K387" i="5"/>
  <c r="K415" i="5"/>
  <c r="K429" i="5"/>
  <c r="K431" i="5"/>
  <c r="K452" i="5"/>
  <c r="K456" i="5"/>
  <c r="K471" i="5"/>
  <c r="K472" i="5"/>
  <c r="K485" i="5"/>
  <c r="K487" i="5"/>
  <c r="K76" i="5"/>
  <c r="K113" i="5"/>
  <c r="K204" i="5"/>
  <c r="K215" i="5"/>
  <c r="K244" i="5"/>
  <c r="K248" i="5"/>
  <c r="K273" i="5"/>
  <c r="K278" i="5"/>
  <c r="K307" i="5"/>
  <c r="K332" i="5"/>
  <c r="K349" i="5"/>
  <c r="K414" i="5"/>
  <c r="K423" i="5"/>
  <c r="K433" i="5"/>
  <c r="K489" i="5"/>
  <c r="K54" i="5"/>
  <c r="K90" i="5"/>
  <c r="K105" i="5"/>
  <c r="K133" i="5"/>
  <c r="K136" i="5"/>
  <c r="K147" i="5"/>
  <c r="K181" i="5"/>
  <c r="K219" i="5"/>
  <c r="K224" i="5"/>
  <c r="K228" i="5"/>
  <c r="K253" i="5"/>
  <c r="K286" i="5"/>
  <c r="K345" i="5"/>
  <c r="K357" i="5"/>
  <c r="K358" i="5"/>
  <c r="K376" i="5"/>
  <c r="K393" i="5"/>
  <c r="K404" i="5"/>
  <c r="K412" i="5"/>
  <c r="K430" i="5"/>
  <c r="K477" i="5"/>
  <c r="K44" i="5"/>
  <c r="K47" i="5"/>
  <c r="K48" i="5"/>
  <c r="K84" i="5"/>
  <c r="K88" i="5"/>
  <c r="K94" i="5"/>
  <c r="K97" i="5"/>
  <c r="K103" i="5"/>
  <c r="K106" i="5"/>
  <c r="K107" i="5"/>
  <c r="K111" i="5"/>
  <c r="K119" i="5"/>
  <c r="K120" i="5"/>
  <c r="K122" i="5"/>
  <c r="K125" i="5"/>
  <c r="K132" i="5"/>
  <c r="K140" i="5"/>
  <c r="K146" i="5"/>
  <c r="K150" i="5"/>
  <c r="K155" i="5"/>
  <c r="K159" i="5"/>
  <c r="K172" i="5"/>
  <c r="K174" i="5"/>
  <c r="K176" i="5"/>
  <c r="K182" i="5"/>
  <c r="K184" i="5"/>
  <c r="K192" i="5"/>
  <c r="K203" i="5"/>
  <c r="K223" i="5"/>
  <c r="K226" i="5"/>
  <c r="K227" i="5"/>
  <c r="K229" i="5"/>
  <c r="K243" i="5"/>
  <c r="K250" i="5"/>
  <c r="K251" i="5"/>
  <c r="K254" i="5"/>
  <c r="K259" i="5"/>
  <c r="K261" i="5"/>
  <c r="K263" i="5"/>
  <c r="K270" i="5"/>
  <c r="K274" i="5"/>
  <c r="K302" i="5"/>
  <c r="K304" i="5"/>
  <c r="K305" i="5"/>
  <c r="K309" i="5"/>
  <c r="K318" i="5"/>
  <c r="K319" i="5"/>
  <c r="K326" i="5"/>
  <c r="K329" i="5"/>
  <c r="K337" i="5"/>
  <c r="K340" i="5"/>
  <c r="K361" i="5"/>
  <c r="K370" i="5"/>
  <c r="K379" i="5"/>
  <c r="K380" i="5"/>
  <c r="K383" i="5"/>
  <c r="K390" i="5"/>
  <c r="K395" i="5"/>
  <c r="K397" i="5"/>
  <c r="K400" i="5"/>
  <c r="K401" i="5"/>
  <c r="K408" i="5"/>
  <c r="K411" i="5"/>
  <c r="K416" i="5"/>
  <c r="K418" i="5"/>
  <c r="K422" i="5"/>
  <c r="K426" i="5"/>
  <c r="K432" i="5"/>
  <c r="K435" i="5"/>
  <c r="K440" i="5"/>
  <c r="K442" i="5"/>
  <c r="K450" i="5"/>
  <c r="K454" i="5"/>
  <c r="K455" i="5"/>
  <c r="K463" i="5"/>
  <c r="K464" i="5"/>
  <c r="K473" i="5"/>
  <c r="K479" i="5"/>
  <c r="K483" i="5"/>
  <c r="K39" i="5"/>
  <c r="K40" i="5"/>
  <c r="K43" i="5"/>
  <c r="K51" i="5"/>
  <c r="K57" i="5"/>
  <c r="K58" i="5"/>
  <c r="K59" i="5"/>
  <c r="K65" i="5"/>
  <c r="K69" i="5"/>
  <c r="K72" i="5"/>
  <c r="K74" i="5"/>
  <c r="K77" i="5"/>
  <c r="K81" i="5"/>
  <c r="K83" i="5"/>
  <c r="K91" i="5"/>
  <c r="K98" i="5"/>
  <c r="K100" i="5"/>
  <c r="K115" i="5"/>
  <c r="K116" i="5"/>
  <c r="K118" i="5"/>
  <c r="K124" i="5"/>
  <c r="K126" i="5"/>
  <c r="K131" i="5"/>
  <c r="K135" i="5"/>
  <c r="K138" i="5"/>
  <c r="K139" i="5"/>
  <c r="K141" i="5"/>
  <c r="K143" i="5"/>
  <c r="K153" i="5"/>
  <c r="K162" i="5"/>
  <c r="K163" i="5"/>
  <c r="K164" i="5"/>
  <c r="K168" i="5"/>
  <c r="K177" i="5"/>
  <c r="K178" i="5"/>
  <c r="K180" i="5"/>
  <c r="K183" i="5"/>
  <c r="K187" i="5"/>
  <c r="K194" i="5"/>
  <c r="K196" i="5"/>
  <c r="K198" i="5"/>
  <c r="K200" i="5"/>
  <c r="K202" i="5"/>
  <c r="K208" i="5"/>
  <c r="K209" i="5"/>
  <c r="K211" i="5"/>
  <c r="K216" i="5"/>
  <c r="K245" i="5"/>
  <c r="K260" i="5"/>
  <c r="K262" i="5"/>
  <c r="K277" i="5"/>
  <c r="K279" i="5"/>
  <c r="K280" i="5"/>
  <c r="K282" i="5"/>
  <c r="K288" i="5"/>
  <c r="K289" i="5"/>
  <c r="K290" i="5"/>
  <c r="K291" i="5"/>
  <c r="K292" i="5"/>
  <c r="K293" i="5"/>
  <c r="K294" i="5"/>
  <c r="K295" i="5"/>
  <c r="K298" i="5"/>
  <c r="K301" i="5"/>
  <c r="K303" i="5"/>
  <c r="K311" i="5"/>
  <c r="K321" i="5"/>
  <c r="K324" i="5"/>
  <c r="K327" i="5"/>
  <c r="K330" i="5"/>
  <c r="K341" i="5"/>
  <c r="K347" i="5"/>
  <c r="K352" i="5"/>
  <c r="K354" i="5"/>
  <c r="K359" i="5"/>
  <c r="K363" i="5"/>
  <c r="K367" i="5"/>
  <c r="K374" i="5"/>
  <c r="K386" i="5"/>
  <c r="K388" i="5"/>
  <c r="K394" i="5"/>
  <c r="K402" i="5"/>
  <c r="K403" i="5"/>
  <c r="K405" i="5"/>
  <c r="K407" i="5"/>
  <c r="K410" i="5"/>
  <c r="K420" i="5"/>
  <c r="K424" i="5"/>
  <c r="K428" i="5"/>
  <c r="K446" i="5"/>
  <c r="K449" i="5"/>
  <c r="K460" i="5"/>
  <c r="K466" i="5"/>
  <c r="K467" i="5"/>
  <c r="K468" i="5"/>
  <c r="K469" i="5"/>
  <c r="K470" i="5"/>
  <c r="K475" i="5"/>
  <c r="K476" i="5"/>
  <c r="K478" i="5"/>
  <c r="K481" i="5"/>
  <c r="K482" i="5"/>
  <c r="K486" i="5"/>
  <c r="K488" i="5"/>
  <c r="K79" i="5"/>
  <c r="K86" i="5"/>
  <c r="K101" i="5"/>
  <c r="K114" i="5"/>
  <c r="K127" i="5"/>
  <c r="K137" i="5"/>
  <c r="K144" i="5"/>
  <c r="K158" i="5"/>
  <c r="K237" i="5"/>
  <c r="K331" i="5"/>
  <c r="K336" i="5"/>
  <c r="K396" i="5"/>
  <c r="K427" i="5"/>
  <c r="K437" i="5"/>
  <c r="K110" i="5"/>
  <c r="K156" i="5"/>
  <c r="K186" i="5"/>
  <c r="K214" i="5"/>
  <c r="K264" i="5"/>
  <c r="K265" i="5"/>
  <c r="K269" i="5"/>
  <c r="K281" i="5"/>
  <c r="K284" i="5"/>
  <c r="K300" i="5"/>
  <c r="K333" i="5"/>
  <c r="K338" i="5"/>
  <c r="K421" i="5"/>
  <c r="K434" i="5"/>
  <c r="K447" i="5"/>
  <c r="K458" i="5"/>
  <c r="K48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49" i="9"/>
  <c r="K388" i="9"/>
  <c r="K410" i="9"/>
  <c r="K450" i="9"/>
  <c r="K33" i="9"/>
  <c r="K46" i="9"/>
  <c r="K381" i="9"/>
  <c r="K79" i="9"/>
  <c r="K45" i="9"/>
  <c r="K379" i="9"/>
  <c r="K391" i="9"/>
  <c r="K71" i="9"/>
  <c r="K72" i="9"/>
  <c r="K413" i="9"/>
  <c r="K427" i="9"/>
  <c r="K440" i="9"/>
  <c r="K455" i="9"/>
  <c r="K463" i="9"/>
  <c r="K470" i="9"/>
  <c r="K27" i="9"/>
  <c r="K31" i="9"/>
  <c r="K35" i="9"/>
  <c r="K37" i="9"/>
  <c r="K39" i="9"/>
  <c r="K42" i="9"/>
  <c r="K250" i="9"/>
  <c r="K50" i="9"/>
  <c r="K384" i="9"/>
  <c r="K69" i="9"/>
  <c r="K70" i="9"/>
  <c r="K406" i="9"/>
  <c r="K77" i="9"/>
  <c r="K420" i="9"/>
  <c r="K434" i="9"/>
  <c r="K449" i="9"/>
  <c r="K454" i="9"/>
  <c r="K21" i="9"/>
  <c r="K22" i="9"/>
  <c r="K465" i="9"/>
  <c r="K25" i="9"/>
  <c r="K473" i="9"/>
  <c r="K281" i="9"/>
  <c r="K48" i="9"/>
  <c r="K51" i="9"/>
  <c r="K373" i="9"/>
  <c r="K375" i="9"/>
  <c r="K377" i="9"/>
  <c r="K380" i="9"/>
  <c r="K382" i="9"/>
  <c r="K386" i="9"/>
  <c r="K387" i="9"/>
  <c r="K390" i="9"/>
  <c r="K392" i="9"/>
  <c r="K395" i="9"/>
  <c r="K396" i="9"/>
  <c r="K398" i="9"/>
  <c r="K73" i="9"/>
  <c r="K407" i="9"/>
  <c r="K408" i="9"/>
  <c r="K411" i="9"/>
  <c r="K412" i="9"/>
  <c r="K414" i="9"/>
  <c r="K419" i="9"/>
  <c r="K421" i="9"/>
  <c r="K424" i="9"/>
  <c r="K425" i="9"/>
  <c r="K428" i="9"/>
  <c r="K433" i="9"/>
  <c r="K435" i="9"/>
  <c r="K436" i="9"/>
  <c r="K438" i="9"/>
  <c r="K18" i="9"/>
  <c r="K451" i="9"/>
  <c r="K19" i="9"/>
  <c r="K452" i="9"/>
  <c r="K453" i="9"/>
  <c r="K20" i="9"/>
  <c r="K456" i="9"/>
  <c r="K458" i="9"/>
  <c r="K459" i="9"/>
  <c r="K460" i="9"/>
  <c r="K461" i="9"/>
  <c r="K23" i="9"/>
  <c r="K462" i="9"/>
  <c r="K464" i="9"/>
  <c r="K466" i="9"/>
  <c r="K467" i="9"/>
  <c r="K468" i="9"/>
  <c r="K26" i="9"/>
  <c r="K469" i="9"/>
  <c r="K471" i="9"/>
  <c r="K472" i="9"/>
  <c r="K32" i="9"/>
  <c r="K34" i="9"/>
  <c r="K36" i="9"/>
  <c r="K38" i="9"/>
  <c r="K40" i="9"/>
  <c r="K41" i="9"/>
  <c r="K240" i="9"/>
  <c r="K241" i="9"/>
  <c r="K244" i="9"/>
  <c r="K248" i="9"/>
  <c r="K249" i="9"/>
  <c r="K251" i="9"/>
  <c r="K282" i="9"/>
  <c r="K374" i="9"/>
  <c r="K394" i="9"/>
  <c r="K75" i="9"/>
  <c r="K429" i="9"/>
  <c r="K457" i="9"/>
  <c r="K238" i="9"/>
  <c r="K383" i="9"/>
  <c r="K76" i="9"/>
  <c r="K378" i="9"/>
  <c r="K68" i="9"/>
  <c r="K409" i="9"/>
  <c r="K437" i="9"/>
  <c r="K474" i="9"/>
  <c r="K47" i="9"/>
  <c r="K372" i="9"/>
  <c r="K376" i="9"/>
  <c r="K385" i="9"/>
  <c r="K389" i="9"/>
  <c r="K393" i="9"/>
  <c r="K397" i="9"/>
  <c r="K74" i="9"/>
  <c r="K78" i="9"/>
  <c r="K415" i="9"/>
  <c r="K422" i="9"/>
  <c r="K439" i="9"/>
  <c r="K247" i="9"/>
  <c r="K490" i="9"/>
  <c r="K401" i="9"/>
  <c r="K355" i="9"/>
  <c r="K475" i="9"/>
  <c r="K354" i="9"/>
  <c r="K289" i="9"/>
  <c r="K351" i="9"/>
  <c r="K60" i="9"/>
  <c r="K348" i="9"/>
  <c r="K347" i="9"/>
  <c r="K346" i="9"/>
  <c r="K59" i="9"/>
  <c r="K344" i="9"/>
  <c r="K342" i="9"/>
  <c r="K340" i="9"/>
  <c r="K58" i="9"/>
  <c r="K338" i="9"/>
  <c r="K335" i="9"/>
  <c r="K333" i="9"/>
  <c r="K331" i="9"/>
  <c r="K24" i="9"/>
  <c r="K371" i="9"/>
  <c r="K476" i="9"/>
  <c r="K67" i="9"/>
  <c r="K418" i="9"/>
  <c r="K370" i="9"/>
  <c r="K477" i="9"/>
  <c r="K405" i="9"/>
  <c r="K369" i="9"/>
  <c r="K478" i="9"/>
  <c r="K442" i="9"/>
  <c r="K368" i="9"/>
  <c r="K66" i="9"/>
  <c r="K479" i="9"/>
  <c r="K430" i="9"/>
  <c r="K367" i="9"/>
  <c r="K480" i="9"/>
  <c r="K404" i="9"/>
  <c r="K366" i="9"/>
  <c r="K481" i="9"/>
  <c r="K280" i="9"/>
  <c r="K65" i="9"/>
  <c r="K443" i="9"/>
  <c r="K365" i="9"/>
  <c r="K482" i="9"/>
  <c r="K426" i="9"/>
  <c r="K364" i="9"/>
  <c r="K483" i="9"/>
  <c r="K403" i="9"/>
  <c r="K363" i="9"/>
  <c r="K64" i="9"/>
  <c r="K484" i="9"/>
  <c r="K444" i="9"/>
  <c r="K362" i="9"/>
  <c r="K485" i="9"/>
  <c r="K417" i="9"/>
  <c r="K360" i="9"/>
  <c r="K486" i="9"/>
  <c r="K361" i="9"/>
  <c r="K63" i="9"/>
  <c r="K359" i="9"/>
  <c r="K487" i="9"/>
  <c r="K402" i="9"/>
  <c r="K358" i="9"/>
  <c r="K488" i="9"/>
  <c r="K445" i="9"/>
  <c r="K357" i="9"/>
  <c r="K279" i="9"/>
  <c r="K62" i="9"/>
  <c r="K489" i="9"/>
  <c r="K431" i="9"/>
  <c r="K356" i="9"/>
  <c r="K491" i="9"/>
  <c r="K446" i="9"/>
  <c r="K61" i="9"/>
  <c r="K441" i="9"/>
  <c r="K353" i="9"/>
  <c r="K423" i="9"/>
  <c r="K352" i="9"/>
  <c r="K350" i="9"/>
  <c r="K349" i="9"/>
  <c r="K400" i="9"/>
  <c r="K447" i="9"/>
  <c r="K278" i="9"/>
  <c r="K345" i="9"/>
  <c r="K416" i="9"/>
  <c r="K343" i="9"/>
  <c r="K341" i="9"/>
  <c r="K288" i="9"/>
  <c r="K339" i="9"/>
  <c r="K337" i="9"/>
  <c r="K336" i="9"/>
  <c r="K334" i="9"/>
  <c r="K332" i="9"/>
  <c r="K57" i="9"/>
  <c r="K399" i="9"/>
  <c r="K330" i="9"/>
  <c r="K329" i="9"/>
  <c r="K328" i="9"/>
  <c r="K327" i="9"/>
  <c r="K326" i="9"/>
  <c r="K277" i="9"/>
  <c r="K56" i="9"/>
  <c r="K325" i="9"/>
  <c r="K324" i="9"/>
  <c r="K323" i="9"/>
  <c r="K322" i="9"/>
  <c r="K321" i="9"/>
  <c r="K287" i="9"/>
  <c r="K320" i="9"/>
  <c r="K276" i="9"/>
  <c r="K55" i="9"/>
  <c r="K319" i="9"/>
  <c r="K318" i="9"/>
  <c r="K317" i="9"/>
  <c r="K316" i="9"/>
  <c r="K315" i="9"/>
  <c r="K314" i="9"/>
  <c r="K313" i="9"/>
  <c r="K275" i="9"/>
  <c r="K54" i="9"/>
  <c r="K312" i="9"/>
  <c r="K311" i="9"/>
  <c r="K310" i="9"/>
  <c r="K309" i="9"/>
  <c r="K308" i="9"/>
  <c r="K307" i="9"/>
  <c r="K448" i="9"/>
  <c r="K274" i="9"/>
  <c r="K53" i="9"/>
  <c r="K306" i="9"/>
  <c r="K305" i="9"/>
  <c r="K304" i="9"/>
  <c r="K303" i="9"/>
  <c r="K302" i="9"/>
  <c r="K301" i="9"/>
  <c r="K300" i="9"/>
  <c r="K273" i="9"/>
  <c r="K52" i="9"/>
  <c r="K259" i="9"/>
  <c r="K286" i="9"/>
  <c r="K258" i="9"/>
  <c r="K257" i="9"/>
  <c r="K256" i="9"/>
  <c r="K255" i="9"/>
  <c r="K254" i="9"/>
  <c r="K272" i="9"/>
  <c r="K252" i="9"/>
  <c r="K246" i="9"/>
  <c r="K245" i="9"/>
  <c r="K243" i="9"/>
  <c r="K242" i="9"/>
  <c r="K239" i="9"/>
  <c r="K290" i="9"/>
  <c r="K271" i="9"/>
  <c r="K224" i="9"/>
  <c r="K291" i="9"/>
  <c r="K292" i="9"/>
  <c r="K293" i="9"/>
  <c r="K294" i="9"/>
  <c r="K225" i="9"/>
  <c r="K295" i="9"/>
  <c r="K270" i="9"/>
  <c r="K296" i="9"/>
  <c r="K432" i="9"/>
  <c r="K297" i="9"/>
  <c r="K226" i="9"/>
  <c r="K298" i="9"/>
  <c r="K227" i="9"/>
  <c r="K299" i="9"/>
  <c r="K269" i="9"/>
  <c r="K228" i="9"/>
  <c r="K229" i="9"/>
  <c r="K230" i="9"/>
  <c r="K285" i="9"/>
  <c r="K231" i="9"/>
  <c r="K232" i="9"/>
  <c r="K233" i="9"/>
  <c r="K268" i="9"/>
  <c r="K234" i="9"/>
  <c r="K235" i="9"/>
  <c r="K236" i="9"/>
  <c r="K237" i="9"/>
  <c r="K30" i="9"/>
  <c r="K29" i="9"/>
  <c r="K267" i="9"/>
  <c r="K28" i="9"/>
  <c r="K284" i="9"/>
  <c r="K266" i="9"/>
  <c r="K265" i="9"/>
  <c r="K44" i="9"/>
  <c r="K264" i="9"/>
  <c r="K43" i="9"/>
  <c r="K263" i="9"/>
  <c r="K262" i="9"/>
  <c r="K261" i="9"/>
  <c r="K260" i="9"/>
  <c r="K283" i="9"/>
  <c r="K253" i="9"/>
  <c r="K80" i="9"/>
  <c r="K81" i="9"/>
  <c r="K82" i="9"/>
  <c r="K83" i="9"/>
  <c r="K84" i="9"/>
  <c r="K85" i="9"/>
  <c r="K87" i="9"/>
  <c r="K88" i="9"/>
  <c r="K89" i="9"/>
  <c r="K90" i="9"/>
  <c r="K92" i="9"/>
  <c r="K93" i="9"/>
  <c r="K94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6" i="9"/>
  <c r="K117" i="9"/>
  <c r="K118" i="9"/>
  <c r="K119" i="9"/>
  <c r="K123" i="9"/>
  <c r="K124" i="9"/>
  <c r="K125" i="9"/>
  <c r="K126" i="9"/>
  <c r="K127" i="9"/>
  <c r="K128" i="9"/>
  <c r="K141" i="9"/>
  <c r="K145" i="9"/>
  <c r="K146" i="9"/>
  <c r="K147" i="9"/>
  <c r="K148" i="9"/>
  <c r="K149" i="9"/>
  <c r="K150" i="9"/>
  <c r="K157" i="9"/>
  <c r="K158" i="9"/>
  <c r="K159" i="9"/>
  <c r="K170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86" i="9"/>
  <c r="K91" i="9"/>
  <c r="K95" i="9"/>
  <c r="K96" i="9"/>
  <c r="K110" i="9"/>
  <c r="K111" i="9"/>
  <c r="K112" i="9"/>
  <c r="K113" i="9"/>
  <c r="K114" i="9"/>
  <c r="K115" i="9"/>
  <c r="K120" i="9"/>
  <c r="K121" i="9"/>
  <c r="K122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2" i="9"/>
  <c r="K143" i="9"/>
  <c r="K144" i="9"/>
  <c r="K151" i="9"/>
  <c r="K152" i="9"/>
  <c r="K153" i="9"/>
  <c r="K154" i="9"/>
  <c r="K155" i="9"/>
  <c r="K156" i="9"/>
  <c r="K160" i="9"/>
  <c r="K161" i="9"/>
  <c r="K162" i="9"/>
  <c r="K163" i="9"/>
  <c r="K164" i="9"/>
  <c r="K165" i="9"/>
  <c r="K166" i="9"/>
  <c r="K167" i="9"/>
  <c r="K168" i="9"/>
  <c r="K169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3" i="9"/>
  <c r="M3" i="9" s="1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6" i="8"/>
  <c r="K10" i="8"/>
  <c r="K12" i="8"/>
  <c r="K5" i="8"/>
  <c r="K8" i="8"/>
  <c r="K11" i="8"/>
  <c r="K15" i="8"/>
  <c r="K4" i="8"/>
  <c r="K14" i="8"/>
  <c r="K7" i="8"/>
  <c r="K9" i="8"/>
  <c r="K3" i="8"/>
  <c r="M3" i="8" s="1"/>
  <c r="K13" i="8"/>
  <c r="K16" i="8"/>
  <c r="K17" i="8"/>
  <c r="O28" i="2"/>
  <c r="O28" i="6"/>
  <c r="O28" i="5"/>
  <c r="O28" i="9"/>
  <c r="O27" i="5"/>
  <c r="O27" i="9"/>
  <c r="O27" i="2"/>
  <c r="O27" i="6"/>
  <c r="O26" i="5"/>
  <c r="O26" i="9"/>
  <c r="O26" i="2"/>
  <c r="O26" i="6"/>
  <c r="O25" i="5"/>
  <c r="O25" i="9"/>
  <c r="O25" i="2"/>
  <c r="O25" i="6"/>
  <c r="O24" i="5"/>
  <c r="O24" i="9"/>
  <c r="O24" i="2"/>
  <c r="O24" i="6"/>
  <c r="O23" i="2"/>
  <c r="O23" i="6"/>
  <c r="O23" i="5"/>
  <c r="O23" i="9"/>
  <c r="O22" i="2"/>
  <c r="O22" i="6"/>
  <c r="O22" i="5"/>
  <c r="O22" i="9"/>
  <c r="O21" i="5"/>
  <c r="O21" i="9"/>
  <c r="O21" i="2"/>
  <c r="O21" i="6"/>
  <c r="O20" i="2"/>
  <c r="O20" i="6"/>
  <c r="O20" i="5"/>
  <c r="O20" i="9"/>
  <c r="O19" i="2"/>
  <c r="O19" i="6"/>
  <c r="O19" i="5"/>
  <c r="O19" i="9"/>
  <c r="O18" i="2"/>
  <c r="O18" i="6"/>
  <c r="O18" i="5"/>
  <c r="O18" i="9"/>
  <c r="O17" i="2"/>
  <c r="O17" i="6"/>
  <c r="O17" i="5"/>
  <c r="O17" i="9"/>
  <c r="O16" i="2"/>
  <c r="O16" i="6"/>
  <c r="O16" i="5"/>
  <c r="O16" i="9"/>
  <c r="O15" i="5"/>
  <c r="O15" i="9"/>
  <c r="O15" i="2"/>
  <c r="O15" i="6"/>
  <c r="O14" i="2"/>
  <c r="O14" i="6"/>
  <c r="O14" i="5"/>
  <c r="O14" i="9"/>
  <c r="O13" i="5"/>
  <c r="O13" i="9"/>
  <c r="O13" i="2"/>
  <c r="O13" i="6"/>
  <c r="O12" i="2"/>
  <c r="O12" i="6"/>
  <c r="O12" i="5"/>
  <c r="O12" i="9"/>
  <c r="O11" i="5"/>
  <c r="O11" i="9"/>
  <c r="O11" i="2"/>
  <c r="O11" i="6"/>
  <c r="B18" i="6"/>
  <c r="B20" i="6"/>
  <c r="B33" i="6"/>
  <c r="B34" i="6"/>
  <c r="B63" i="6"/>
  <c r="B67" i="6"/>
  <c r="B70" i="6"/>
  <c r="B71" i="6"/>
  <c r="B75" i="6"/>
  <c r="B89" i="6"/>
  <c r="B10" i="6"/>
  <c r="B21" i="6"/>
  <c r="B48" i="6"/>
  <c r="B54" i="6"/>
  <c r="B103" i="6"/>
  <c r="B105" i="6"/>
  <c r="B110" i="6"/>
  <c r="B128" i="6"/>
  <c r="B135" i="6"/>
  <c r="B240" i="6"/>
  <c r="B265" i="6"/>
  <c r="B266" i="6"/>
  <c r="B310" i="6"/>
  <c r="B330" i="6"/>
  <c r="B343" i="6"/>
  <c r="B344" i="6"/>
  <c r="B346" i="6"/>
  <c r="B356" i="6"/>
  <c r="B357" i="6"/>
  <c r="B361" i="6"/>
  <c r="B362" i="6"/>
  <c r="B363" i="6"/>
  <c r="B367" i="6"/>
  <c r="B368" i="6"/>
  <c r="B369" i="6"/>
  <c r="B370" i="6"/>
  <c r="B371" i="6"/>
  <c r="B373" i="6"/>
  <c r="B374" i="6"/>
  <c r="B376" i="6"/>
  <c r="B377" i="6"/>
  <c r="B379" i="6"/>
  <c r="B381" i="6"/>
  <c r="B383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" i="6"/>
  <c r="B9" i="6"/>
  <c r="B11" i="6"/>
  <c r="B15" i="6"/>
  <c r="B25" i="6"/>
  <c r="B30" i="6"/>
  <c r="B35" i="6"/>
  <c r="B53" i="6"/>
  <c r="B56" i="6"/>
  <c r="B57" i="6"/>
  <c r="B62" i="6"/>
  <c r="B66" i="6"/>
  <c r="B72" i="6"/>
  <c r="B76" i="6"/>
  <c r="B80" i="6"/>
  <c r="B82" i="6"/>
  <c r="B90" i="6"/>
  <c r="B91" i="6"/>
  <c r="B95" i="6"/>
  <c r="B98" i="6"/>
  <c r="B108" i="6"/>
  <c r="B157" i="6"/>
  <c r="B162" i="6"/>
  <c r="B166" i="6"/>
  <c r="B168" i="6"/>
  <c r="B169" i="6"/>
  <c r="B179" i="6"/>
  <c r="B182" i="6"/>
  <c r="B191" i="6"/>
  <c r="B193" i="6"/>
  <c r="B214" i="6"/>
  <c r="B233" i="6"/>
  <c r="B235" i="6"/>
  <c r="B236" i="6"/>
  <c r="B239" i="6"/>
  <c r="B244" i="6"/>
  <c r="B245" i="6"/>
  <c r="B247" i="6"/>
  <c r="B248" i="6"/>
  <c r="B253" i="6"/>
  <c r="B274" i="6"/>
  <c r="B278" i="6"/>
  <c r="B282" i="6"/>
  <c r="B283" i="6"/>
  <c r="B284" i="6"/>
  <c r="B286" i="6"/>
  <c r="B291" i="6"/>
  <c r="B292" i="6"/>
  <c r="B296" i="6"/>
  <c r="B298" i="6"/>
  <c r="B311" i="6"/>
  <c r="B315" i="6"/>
  <c r="B317" i="6"/>
  <c r="B319" i="6"/>
  <c r="B320" i="6"/>
  <c r="B323" i="6"/>
  <c r="B324" i="6"/>
  <c r="B328" i="6"/>
  <c r="B329" i="6"/>
  <c r="B331" i="6"/>
  <c r="B333" i="6"/>
  <c r="B334" i="6"/>
  <c r="B341" i="6"/>
  <c r="B348" i="6"/>
  <c r="B349" i="6"/>
  <c r="B351" i="6"/>
  <c r="B353" i="6"/>
  <c r="B354" i="6"/>
  <c r="B355" i="6"/>
  <c r="B358" i="6"/>
  <c r="B359" i="6"/>
  <c r="B360" i="6"/>
  <c r="B364" i="6"/>
  <c r="B365" i="6"/>
  <c r="B366" i="6"/>
  <c r="B372" i="6"/>
  <c r="B375" i="6"/>
  <c r="B378" i="6"/>
  <c r="B380" i="6"/>
  <c r="B382" i="6"/>
  <c r="B384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19" i="6"/>
  <c r="B41" i="6"/>
  <c r="B61" i="6"/>
  <c r="B77" i="6"/>
  <c r="B79" i="6"/>
  <c r="B88" i="6"/>
  <c r="B106" i="6"/>
  <c r="B138" i="6"/>
  <c r="B150" i="6"/>
  <c r="B160" i="6"/>
  <c r="B188" i="6"/>
  <c r="B211" i="6"/>
  <c r="B222" i="6"/>
  <c r="B264" i="6"/>
  <c r="B306" i="6"/>
  <c r="B313" i="6"/>
  <c r="B316" i="6"/>
  <c r="B321" i="6"/>
  <c r="B338" i="6"/>
  <c r="B339" i="6"/>
  <c r="B26" i="6"/>
  <c r="B31" i="6"/>
  <c r="B43" i="6"/>
  <c r="B58" i="6"/>
  <c r="B149" i="6"/>
  <c r="B164" i="6"/>
  <c r="B165" i="6"/>
  <c r="B173" i="6"/>
  <c r="B184" i="6"/>
  <c r="B196" i="6"/>
  <c r="B202" i="6"/>
  <c r="B227" i="6"/>
  <c r="B229" i="6"/>
  <c r="B249" i="6"/>
  <c r="B308" i="6"/>
  <c r="B332" i="6"/>
  <c r="B352" i="6"/>
  <c r="B7" i="6"/>
  <c r="B12" i="6"/>
  <c r="B27" i="6"/>
  <c r="B38" i="6"/>
  <c r="B40" i="6"/>
  <c r="B47" i="6"/>
  <c r="B49" i="6"/>
  <c r="B85" i="6"/>
  <c r="B102" i="6"/>
  <c r="B107" i="6"/>
  <c r="B109" i="6"/>
  <c r="B113" i="6"/>
  <c r="B120" i="6"/>
  <c r="B136" i="6"/>
  <c r="B140" i="6"/>
  <c r="B154" i="6"/>
  <c r="B159" i="6"/>
  <c r="B189" i="6"/>
  <c r="B190" i="6"/>
  <c r="B206" i="6"/>
  <c r="B220" i="6"/>
  <c r="B254" i="6"/>
  <c r="B256" i="6"/>
  <c r="B258" i="6"/>
  <c r="B269" i="6"/>
  <c r="B273" i="6"/>
  <c r="B279" i="6"/>
  <c r="B290" i="6"/>
  <c r="B293" i="6"/>
  <c r="B301" i="6"/>
  <c r="B318" i="6"/>
  <c r="B325" i="6"/>
  <c r="B336" i="6"/>
  <c r="B340" i="6"/>
  <c r="B342" i="6"/>
  <c r="B345" i="6"/>
  <c r="B347" i="6"/>
  <c r="B23" i="6"/>
  <c r="B24" i="6"/>
  <c r="B28" i="6"/>
  <c r="B37" i="6"/>
  <c r="B39" i="6"/>
  <c r="B59" i="6"/>
  <c r="B64" i="6"/>
  <c r="B93" i="6"/>
  <c r="B111" i="6"/>
  <c r="B145" i="6"/>
  <c r="B170" i="6"/>
  <c r="B192" i="6"/>
  <c r="B194" i="6"/>
  <c r="B201" i="6"/>
  <c r="B205" i="6"/>
  <c r="B260" i="6"/>
  <c r="B294" i="6"/>
  <c r="B300" i="6"/>
  <c r="B304" i="6"/>
  <c r="B307" i="6"/>
  <c r="B309" i="6"/>
  <c r="B314" i="6"/>
  <c r="B337" i="6"/>
  <c r="B17" i="6"/>
  <c r="B46" i="6"/>
  <c r="B73" i="6"/>
  <c r="B92" i="6"/>
  <c r="B96" i="6"/>
  <c r="B99" i="6"/>
  <c r="B116" i="6"/>
  <c r="B117" i="6"/>
  <c r="B174" i="6"/>
  <c r="B180" i="6"/>
  <c r="B200" i="6"/>
  <c r="B213" i="6"/>
  <c r="B234" i="6"/>
  <c r="B241" i="6"/>
  <c r="B261" i="6"/>
  <c r="B5" i="6"/>
  <c r="B8" i="6"/>
  <c r="B13" i="6"/>
  <c r="B14" i="6"/>
  <c r="B36" i="6"/>
  <c r="B42" i="6"/>
  <c r="B44" i="6"/>
  <c r="B45" i="6"/>
  <c r="B51" i="6"/>
  <c r="B52" i="6"/>
  <c r="B55" i="6"/>
  <c r="B65" i="6"/>
  <c r="B68" i="6"/>
  <c r="B74" i="6"/>
  <c r="B81" i="6"/>
  <c r="B84" i="6"/>
  <c r="B86" i="6"/>
  <c r="B94" i="6"/>
  <c r="B100" i="6"/>
  <c r="B101" i="6"/>
  <c r="B104" i="6"/>
  <c r="B112" i="6"/>
  <c r="B114" i="6"/>
  <c r="B119" i="6"/>
  <c r="B121" i="6"/>
  <c r="B122" i="6"/>
  <c r="B124" i="6"/>
  <c r="B130" i="6"/>
  <c r="B131" i="6"/>
  <c r="B132" i="6"/>
  <c r="B134" i="6"/>
  <c r="B139" i="6"/>
  <c r="B142" i="6"/>
  <c r="B143" i="6"/>
  <c r="B144" i="6"/>
  <c r="B147" i="6"/>
  <c r="B151" i="6"/>
  <c r="B152" i="6"/>
  <c r="B153" i="6"/>
  <c r="B158" i="6"/>
  <c r="B167" i="6"/>
  <c r="B176" i="6"/>
  <c r="B177" i="6"/>
  <c r="B181" i="6"/>
  <c r="B185" i="6"/>
  <c r="B186" i="6"/>
  <c r="B187" i="6"/>
  <c r="B199" i="6"/>
  <c r="B203" i="6"/>
  <c r="B207" i="6"/>
  <c r="B208" i="6"/>
  <c r="B212" i="6"/>
  <c r="B215" i="6"/>
  <c r="B216" i="6"/>
  <c r="B218" i="6"/>
  <c r="B219" i="6"/>
  <c r="B221" i="6"/>
  <c r="B224" i="6"/>
  <c r="B230" i="6"/>
  <c r="B232" i="6"/>
  <c r="B246" i="6"/>
  <c r="B255" i="6"/>
  <c r="B259" i="6"/>
  <c r="B262" i="6"/>
  <c r="B271" i="6"/>
  <c r="B272" i="6"/>
  <c r="B276" i="6"/>
  <c r="B277" i="6"/>
  <c r="B285" i="6"/>
  <c r="B287" i="6"/>
  <c r="B288" i="6"/>
  <c r="B289" i="6"/>
  <c r="B295" i="6"/>
  <c r="B299" i="6"/>
  <c r="B302" i="6"/>
  <c r="B303" i="6"/>
  <c r="B305" i="6"/>
  <c r="B312" i="6"/>
  <c r="B322" i="6"/>
  <c r="B326" i="6"/>
  <c r="B327" i="6"/>
  <c r="B335" i="6"/>
  <c r="B350" i="6"/>
  <c r="B3" i="6"/>
  <c r="B6" i="6"/>
  <c r="B16" i="6"/>
  <c r="B22" i="6"/>
  <c r="B29" i="6"/>
  <c r="B32" i="6"/>
  <c r="B123" i="6"/>
  <c r="B126" i="6"/>
  <c r="B127" i="6"/>
  <c r="B137" i="6"/>
  <c r="B141" i="6"/>
  <c r="B148" i="6"/>
  <c r="B155" i="6"/>
  <c r="B156" i="6"/>
  <c r="B161" i="6"/>
  <c r="B163" i="6"/>
  <c r="B175" i="6"/>
  <c r="B178" i="6"/>
  <c r="B197" i="6"/>
  <c r="B198" i="6"/>
  <c r="B204" i="6"/>
  <c r="B210" i="6"/>
  <c r="B217" i="6"/>
  <c r="B225" i="6"/>
  <c r="B238" i="6"/>
  <c r="B250" i="6"/>
  <c r="B251" i="6"/>
  <c r="B252" i="6"/>
  <c r="B257" i="6"/>
  <c r="B263" i="6"/>
  <c r="B270" i="6"/>
  <c r="B275" i="6"/>
  <c r="B280" i="6"/>
  <c r="B281" i="6"/>
  <c r="B297" i="6"/>
  <c r="B50" i="6"/>
  <c r="B60" i="6"/>
  <c r="B69" i="6"/>
  <c r="B78" i="6"/>
  <c r="B118" i="6"/>
  <c r="B125" i="6"/>
  <c r="B171" i="6"/>
  <c r="B183" i="6"/>
  <c r="B195" i="6"/>
  <c r="B209" i="6"/>
  <c r="B231" i="6"/>
  <c r="B237" i="6"/>
  <c r="B242" i="6"/>
  <c r="B243" i="6"/>
  <c r="B267" i="6"/>
  <c r="B83" i="6"/>
  <c r="B87" i="6"/>
  <c r="B97" i="6"/>
  <c r="B115" i="6"/>
  <c r="B129" i="6"/>
  <c r="B133" i="6"/>
  <c r="B146" i="6"/>
  <c r="B172" i="6"/>
  <c r="B223" i="6"/>
  <c r="B226" i="6"/>
  <c r="B228" i="6"/>
  <c r="B268" i="6"/>
  <c r="AF34" i="6"/>
  <c r="AF43" i="6"/>
  <c r="AF101" i="6"/>
  <c r="AF102" i="6"/>
  <c r="AF113" i="6"/>
  <c r="AF142" i="6"/>
  <c r="AF156" i="6"/>
  <c r="AF157" i="6"/>
  <c r="AF178" i="6"/>
  <c r="AF267" i="6"/>
  <c r="AF301" i="6"/>
  <c r="AF338" i="6"/>
  <c r="AF340" i="6"/>
  <c r="AF42" i="6"/>
  <c r="AF49" i="6"/>
  <c r="AF61" i="6"/>
  <c r="AF64" i="6"/>
  <c r="AF70" i="6"/>
  <c r="AF86" i="6"/>
  <c r="AF87" i="6"/>
  <c r="AF122" i="6"/>
  <c r="AF128" i="6"/>
  <c r="AF131" i="6"/>
  <c r="AF137" i="6"/>
  <c r="AF155" i="6"/>
  <c r="AF160" i="6"/>
  <c r="AF164" i="6"/>
  <c r="AF227" i="6"/>
  <c r="AF268" i="6"/>
  <c r="AF281" i="6"/>
  <c r="AF285" i="6"/>
  <c r="AF327" i="6"/>
  <c r="AF337" i="6"/>
  <c r="AF342" i="6"/>
  <c r="AF346" i="6"/>
  <c r="AF2" i="6"/>
  <c r="AF5" i="6"/>
  <c r="AF7" i="6"/>
  <c r="AF11" i="6"/>
  <c r="AF18" i="6"/>
  <c r="AF19" i="6"/>
  <c r="AF29" i="6"/>
  <c r="AF37" i="6"/>
  <c r="AF41" i="6"/>
  <c r="AF44" i="6"/>
  <c r="AF50" i="6"/>
  <c r="AF52" i="6"/>
  <c r="AF59" i="6"/>
  <c r="AF68" i="6"/>
  <c r="AF72" i="6"/>
  <c r="AF73" i="6"/>
  <c r="AF76" i="6"/>
  <c r="AF78" i="6"/>
  <c r="AF81" i="6"/>
  <c r="AF89" i="6"/>
  <c r="AF91" i="6"/>
  <c r="AF92" i="6"/>
  <c r="AF93" i="6"/>
  <c r="AF94" i="6"/>
  <c r="AF95" i="6"/>
  <c r="AF99" i="6"/>
  <c r="AF105" i="6"/>
  <c r="AF109" i="6"/>
  <c r="AF110" i="6"/>
  <c r="AF111" i="6"/>
  <c r="AF114" i="6"/>
  <c r="AF115" i="6"/>
  <c r="AF118" i="6"/>
  <c r="AF120" i="6"/>
  <c r="AF127" i="6"/>
  <c r="AF136" i="6"/>
  <c r="AF161" i="6"/>
  <c r="AF163" i="6"/>
  <c r="AF166" i="6"/>
  <c r="AF174" i="6"/>
  <c r="AF176" i="6"/>
  <c r="AF181" i="6"/>
  <c r="AF193" i="6"/>
  <c r="AF195" i="6"/>
  <c r="AF197" i="6"/>
  <c r="AF198" i="6"/>
  <c r="AF202" i="6"/>
  <c r="AF203" i="6"/>
  <c r="AF213" i="6"/>
  <c r="AF216" i="6"/>
  <c r="AF221" i="6"/>
  <c r="AF223" i="6"/>
  <c r="AF239" i="6"/>
  <c r="AF241" i="6"/>
  <c r="AF242" i="6"/>
  <c r="AF263" i="6"/>
  <c r="AF265" i="6"/>
  <c r="AF271" i="6"/>
  <c r="AF286" i="6"/>
  <c r="AF292" i="6"/>
  <c r="AF296" i="6"/>
  <c r="AF298" i="6"/>
  <c r="AF302" i="6"/>
  <c r="AF309" i="6"/>
  <c r="AF314" i="6"/>
  <c r="AF324" i="6"/>
  <c r="AF326" i="6"/>
  <c r="AF8" i="6"/>
  <c r="AF10" i="6"/>
  <c r="AF14" i="6"/>
  <c r="AF16" i="6"/>
  <c r="AF21" i="6"/>
  <c r="AF22" i="6"/>
  <c r="AF27" i="6"/>
  <c r="AF28" i="6"/>
  <c r="AF30" i="6"/>
  <c r="AF31" i="6"/>
  <c r="AF121" i="6"/>
  <c r="AF123" i="6"/>
  <c r="AF124" i="6"/>
  <c r="AF125" i="6"/>
  <c r="AF126" i="6"/>
  <c r="AF129" i="6"/>
  <c r="AF133" i="6"/>
  <c r="AF134" i="6"/>
  <c r="AF144" i="6"/>
  <c r="AF147" i="6"/>
  <c r="AF148" i="6"/>
  <c r="AF151" i="6"/>
  <c r="AF158" i="6"/>
  <c r="AF162" i="6"/>
  <c r="AF165" i="6"/>
  <c r="AF167" i="6"/>
  <c r="AF169" i="6"/>
  <c r="AF182" i="6"/>
  <c r="AF185" i="6"/>
  <c r="AF186" i="6"/>
  <c r="AF191" i="6"/>
  <c r="AF194" i="6"/>
  <c r="AF200" i="6"/>
  <c r="AF201" i="6"/>
  <c r="AF204" i="6"/>
  <c r="AF207" i="6"/>
  <c r="AF211" i="6"/>
  <c r="AF215" i="6"/>
  <c r="AF218" i="6"/>
  <c r="AF219" i="6"/>
  <c r="AF220" i="6"/>
  <c r="AF222" i="6"/>
  <c r="AF225" i="6"/>
  <c r="AF228" i="6"/>
  <c r="AF229" i="6"/>
  <c r="AF231" i="6"/>
  <c r="AF234" i="6"/>
  <c r="AF240" i="6"/>
  <c r="AF243" i="6"/>
  <c r="AF244" i="6"/>
  <c r="AF246" i="6"/>
  <c r="AF247" i="6"/>
  <c r="AF248" i="6"/>
  <c r="AF253" i="6"/>
  <c r="AF255" i="6"/>
  <c r="AF256" i="6"/>
  <c r="AF258" i="6"/>
  <c r="AF261" i="6"/>
  <c r="AF262" i="6"/>
  <c r="AF266" i="6"/>
  <c r="AF272" i="6"/>
  <c r="AF277" i="6"/>
  <c r="AF282" i="6"/>
  <c r="AF284" i="6"/>
  <c r="AF291" i="6"/>
  <c r="AF295" i="6"/>
  <c r="AF297" i="6"/>
  <c r="AF304" i="6"/>
  <c r="AF306" i="6"/>
  <c r="AF307" i="6"/>
  <c r="AF311" i="6"/>
  <c r="AF315" i="6"/>
  <c r="AF317" i="6"/>
  <c r="AF116" i="6"/>
  <c r="AF138" i="6"/>
  <c r="AF235" i="6"/>
  <c r="AF250" i="6"/>
  <c r="AF48" i="6"/>
  <c r="AF60" i="6"/>
  <c r="AF62" i="6"/>
  <c r="AF90" i="6"/>
  <c r="AF106" i="6"/>
  <c r="AF119" i="6"/>
  <c r="AF140" i="6"/>
  <c r="AF159" i="6"/>
  <c r="AF180" i="6"/>
  <c r="AF187" i="6"/>
  <c r="AF260" i="6"/>
  <c r="AF9" i="6"/>
  <c r="AF56" i="6"/>
  <c r="AF66" i="6"/>
  <c r="AF74" i="6"/>
  <c r="AF84" i="6"/>
  <c r="AF108" i="6"/>
  <c r="AF23" i="6"/>
  <c r="AF35" i="6"/>
  <c r="AF57" i="6"/>
  <c r="AF58" i="6"/>
  <c r="AF85" i="6"/>
  <c r="AF103" i="6"/>
  <c r="AF141" i="6"/>
  <c r="AF172" i="6"/>
  <c r="AF208" i="6"/>
  <c r="AF233" i="6"/>
  <c r="AF279" i="6"/>
  <c r="AF294" i="6"/>
  <c r="AF300" i="6"/>
  <c r="AF320" i="6"/>
  <c r="AF345" i="6"/>
  <c r="AF353" i="6"/>
  <c r="AF355" i="6"/>
  <c r="AF356" i="6"/>
  <c r="AF367" i="6"/>
  <c r="AF369" i="6"/>
  <c r="AF370" i="6"/>
  <c r="AF372" i="6"/>
  <c r="AF374" i="6"/>
  <c r="AF381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3" i="6"/>
  <c r="AF6" i="6"/>
  <c r="AF12" i="6"/>
  <c r="AF13" i="6"/>
  <c r="AF15" i="6"/>
  <c r="AF20" i="6"/>
  <c r="AF24" i="6"/>
  <c r="AF25" i="6"/>
  <c r="AF32" i="6"/>
  <c r="AF45" i="6"/>
  <c r="AF46" i="6"/>
  <c r="AF53" i="6"/>
  <c r="AF55" i="6"/>
  <c r="AF63" i="6"/>
  <c r="AF67" i="6"/>
  <c r="AF71" i="6"/>
  <c r="AF77" i="6"/>
  <c r="AF79" i="6"/>
  <c r="AF80" i="6"/>
  <c r="AF83" i="6"/>
  <c r="AF88" i="6"/>
  <c r="AF96" i="6"/>
  <c r="AF97" i="6"/>
  <c r="AF130" i="6"/>
  <c r="AF132" i="6"/>
  <c r="AF135" i="6"/>
  <c r="AF145" i="6"/>
  <c r="AF149" i="6"/>
  <c r="AF154" i="6"/>
  <c r="AF171" i="6"/>
  <c r="AF177" i="6"/>
  <c r="AF179" i="6"/>
  <c r="AF183" i="6"/>
  <c r="AF188" i="6"/>
  <c r="AF189" i="6"/>
  <c r="AF196" i="6"/>
  <c r="AF205" i="6"/>
  <c r="AF209" i="6"/>
  <c r="AF212" i="6"/>
  <c r="AF214" i="6"/>
  <c r="AF224" i="6"/>
  <c r="AF226" i="6"/>
  <c r="AF236" i="6"/>
  <c r="AF254" i="6"/>
  <c r="AF264" i="6"/>
  <c r="AF269" i="6"/>
  <c r="AF270" i="6"/>
  <c r="AF273" i="6"/>
  <c r="AF274" i="6"/>
  <c r="AF275" i="6"/>
  <c r="AF287" i="6"/>
  <c r="AF290" i="6"/>
  <c r="AF293" i="6"/>
  <c r="AF303" i="6"/>
  <c r="AF305" i="6"/>
  <c r="AF312" i="6"/>
  <c r="AF313" i="6"/>
  <c r="AF318" i="6"/>
  <c r="AF321" i="6"/>
  <c r="AF322" i="6"/>
  <c r="AF323" i="6"/>
  <c r="AF332" i="6"/>
  <c r="AF334" i="6"/>
  <c r="AF350" i="6"/>
  <c r="AF352" i="6"/>
  <c r="AF354" i="6"/>
  <c r="AF357" i="6"/>
  <c r="AF358" i="6"/>
  <c r="AF359" i="6"/>
  <c r="AF360" i="6"/>
  <c r="AF361" i="6"/>
  <c r="AF362" i="6"/>
  <c r="AF363" i="6"/>
  <c r="AF364" i="6"/>
  <c r="AF365" i="6"/>
  <c r="AF366" i="6"/>
  <c r="AF368" i="6"/>
  <c r="AF371" i="6"/>
  <c r="AF373" i="6"/>
  <c r="AF375" i="6"/>
  <c r="AF376" i="6"/>
  <c r="AF377" i="6"/>
  <c r="AF378" i="6"/>
  <c r="AF379" i="6"/>
  <c r="AF380" i="6"/>
  <c r="AF382" i="6"/>
  <c r="AF383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26" i="6"/>
  <c r="AF33" i="6"/>
  <c r="AF40" i="6"/>
  <c r="AF82" i="6"/>
  <c r="AF100" i="6"/>
  <c r="AF104" i="6"/>
  <c r="AF117" i="6"/>
  <c r="AF150" i="6"/>
  <c r="AF192" i="6"/>
  <c r="AF249" i="6"/>
  <c r="AF288" i="6"/>
  <c r="AF289" i="6"/>
  <c r="AF308" i="6"/>
  <c r="AF328" i="6"/>
  <c r="AF333" i="6"/>
  <c r="AF347" i="6"/>
  <c r="AF17" i="6"/>
  <c r="AF39" i="6"/>
  <c r="AF51" i="6"/>
  <c r="AF54" i="6"/>
  <c r="AF65" i="6"/>
  <c r="AF112" i="6"/>
  <c r="AF139" i="6"/>
  <c r="AF168" i="6"/>
  <c r="AF175" i="6"/>
  <c r="AF184" i="6"/>
  <c r="AF230" i="6"/>
  <c r="AF237" i="6"/>
  <c r="AF259" i="6"/>
  <c r="AF278" i="6"/>
  <c r="AF280" i="6"/>
  <c r="AF310" i="6"/>
  <c r="AF316" i="6"/>
  <c r="AF341" i="6"/>
  <c r="AF4" i="6"/>
  <c r="AF36" i="6"/>
  <c r="AF38" i="6"/>
  <c r="AF47" i="6"/>
  <c r="AF69" i="6"/>
  <c r="AF75" i="6"/>
  <c r="AF98" i="6"/>
  <c r="AF107" i="6"/>
  <c r="AF143" i="6"/>
  <c r="AF146" i="6"/>
  <c r="AF152" i="6"/>
  <c r="AF153" i="6"/>
  <c r="AF170" i="6"/>
  <c r="AF173" i="6"/>
  <c r="AF190" i="6"/>
  <c r="AF199" i="6"/>
  <c r="AF206" i="6"/>
  <c r="AF210" i="6"/>
  <c r="AF217" i="6"/>
  <c r="AF232" i="6"/>
  <c r="AF238" i="6"/>
  <c r="AF245" i="6"/>
  <c r="AF251" i="6"/>
  <c r="AF252" i="6"/>
  <c r="AF257" i="6"/>
  <c r="AF276" i="6"/>
  <c r="AF283" i="6"/>
  <c r="AF299" i="6"/>
  <c r="AF319" i="6"/>
  <c r="AF325" i="6"/>
  <c r="AF329" i="6"/>
  <c r="AF330" i="6"/>
  <c r="AF331" i="6"/>
  <c r="AF335" i="6"/>
  <c r="AF336" i="6"/>
  <c r="AF339" i="6"/>
  <c r="AF343" i="6"/>
  <c r="AF344" i="6"/>
  <c r="AF348" i="6"/>
  <c r="AF349" i="6"/>
  <c r="AF351" i="6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91" i="2"/>
  <c r="B190" i="2"/>
  <c r="B230" i="2"/>
  <c r="B261" i="2"/>
  <c r="B325" i="2"/>
  <c r="B370" i="2"/>
  <c r="B384" i="2"/>
  <c r="B448" i="2"/>
  <c r="B83" i="2"/>
  <c r="B90" i="2"/>
  <c r="B118" i="2"/>
  <c r="B120" i="2"/>
  <c r="B161" i="2"/>
  <c r="B172" i="2"/>
  <c r="B173" i="2"/>
  <c r="B212" i="2"/>
  <c r="B218" i="2"/>
  <c r="B247" i="2"/>
  <c r="B275" i="2"/>
  <c r="B287" i="2"/>
  <c r="B296" i="2"/>
  <c r="B299" i="2"/>
  <c r="B312" i="2"/>
  <c r="B316" i="2"/>
  <c r="B353" i="2"/>
  <c r="B356" i="2"/>
  <c r="B362" i="2"/>
  <c r="B376" i="2"/>
  <c r="B385" i="2"/>
  <c r="B402" i="2"/>
  <c r="B410" i="2"/>
  <c r="B424" i="2"/>
  <c r="B427" i="2"/>
  <c r="B437" i="2"/>
  <c r="B439" i="2"/>
  <c r="B444" i="2"/>
  <c r="B470" i="2"/>
  <c r="B485" i="2"/>
  <c r="B491" i="2"/>
  <c r="B78" i="2"/>
  <c r="B89" i="2"/>
  <c r="B115" i="2"/>
  <c r="B194" i="2"/>
  <c r="B286" i="2"/>
  <c r="B300" i="2"/>
  <c r="B380" i="2"/>
  <c r="B394" i="2"/>
  <c r="B453" i="2"/>
  <c r="B488" i="2"/>
  <c r="B495" i="2"/>
  <c r="B80" i="2"/>
  <c r="B81" i="2"/>
  <c r="B82" i="2"/>
  <c r="B93" i="2"/>
  <c r="B99" i="2"/>
  <c r="B102" i="2"/>
  <c r="B112" i="2"/>
  <c r="B117" i="2"/>
  <c r="B126" i="2"/>
  <c r="B130" i="2"/>
  <c r="B131" i="2"/>
  <c r="B136" i="2"/>
  <c r="B137" i="2"/>
  <c r="B144" i="2"/>
  <c r="B147" i="2"/>
  <c r="B159" i="2"/>
  <c r="B162" i="2"/>
  <c r="B168" i="2"/>
  <c r="B182" i="2"/>
  <c r="B184" i="2"/>
  <c r="B188" i="2"/>
  <c r="B192" i="2"/>
  <c r="B198" i="2"/>
  <c r="B200" i="2"/>
  <c r="B205" i="2"/>
  <c r="B222" i="2"/>
  <c r="B227" i="2"/>
  <c r="B228" i="2"/>
  <c r="B233" i="2"/>
  <c r="B245" i="2"/>
  <c r="B246" i="2"/>
  <c r="B250" i="2"/>
  <c r="B255" i="2"/>
  <c r="B258" i="2"/>
  <c r="B259" i="2"/>
  <c r="B270" i="2"/>
  <c r="B271" i="2"/>
  <c r="B280" i="2"/>
  <c r="B282" i="2"/>
  <c r="B305" i="2"/>
  <c r="B306" i="2"/>
  <c r="B308" i="2"/>
  <c r="B329" i="2"/>
  <c r="B333" i="2"/>
  <c r="B339" i="2"/>
  <c r="B344" i="2"/>
  <c r="B348" i="2"/>
  <c r="B349" i="2"/>
  <c r="B359" i="2"/>
  <c r="B383" i="2"/>
  <c r="B387" i="2"/>
  <c r="B391" i="2"/>
  <c r="B393" i="2"/>
  <c r="B397" i="2"/>
  <c r="B399" i="2"/>
  <c r="B400" i="2"/>
  <c r="B404" i="2"/>
  <c r="B409" i="2"/>
  <c r="B420" i="2"/>
  <c r="B447" i="2"/>
  <c r="B460" i="2"/>
  <c r="B463" i="2"/>
  <c r="B465" i="2"/>
  <c r="B471" i="2"/>
  <c r="B473" i="2"/>
  <c r="B474" i="2"/>
  <c r="B482" i="2"/>
  <c r="B484" i="2"/>
  <c r="B493" i="2"/>
  <c r="B494" i="2"/>
  <c r="B501" i="2"/>
  <c r="B141" i="2"/>
  <c r="B170" i="2"/>
  <c r="B189" i="2"/>
  <c r="B209" i="2"/>
  <c r="B294" i="2"/>
  <c r="B357" i="2"/>
  <c r="B382" i="2"/>
  <c r="B461" i="2"/>
  <c r="B498" i="2"/>
  <c r="B85" i="2"/>
  <c r="B109" i="2"/>
  <c r="B116" i="2"/>
  <c r="B195" i="2"/>
  <c r="B217" i="2"/>
  <c r="B232" i="2"/>
  <c r="B244" i="2"/>
  <c r="B273" i="2"/>
  <c r="B301" i="2"/>
  <c r="B321" i="2"/>
  <c r="B452" i="2"/>
  <c r="B490" i="2"/>
  <c r="B110" i="2"/>
  <c r="B113" i="2"/>
  <c r="B122" i="2"/>
  <c r="B125" i="2"/>
  <c r="B140" i="2"/>
  <c r="B150" i="2"/>
  <c r="B210" i="2"/>
  <c r="B236" i="2"/>
  <c r="B237" i="2"/>
  <c r="B239" i="2"/>
  <c r="B251" i="2"/>
  <c r="B277" i="2"/>
  <c r="B281" i="2"/>
  <c r="B288" i="2"/>
  <c r="B290" i="2"/>
  <c r="B328" i="2"/>
  <c r="B350" i="2"/>
  <c r="B365" i="2"/>
  <c r="B392" i="2"/>
  <c r="B406" i="2"/>
  <c r="B414" i="2"/>
  <c r="B415" i="2"/>
  <c r="B433" i="2"/>
  <c r="B446" i="2"/>
  <c r="B457" i="2"/>
  <c r="B462" i="2"/>
  <c r="B475" i="2"/>
  <c r="B480" i="2"/>
  <c r="B487" i="2"/>
  <c r="B489" i="2"/>
  <c r="B95" i="2"/>
  <c r="B97" i="2"/>
  <c r="B101" i="2"/>
  <c r="B129" i="2"/>
  <c r="B181" i="2"/>
  <c r="B201" i="2"/>
  <c r="B214" i="2"/>
  <c r="B242" i="2"/>
  <c r="B267" i="2"/>
  <c r="B317" i="2"/>
  <c r="B318" i="2"/>
  <c r="B342" i="2"/>
  <c r="B375" i="2"/>
  <c r="B431" i="2"/>
  <c r="B478" i="2"/>
  <c r="B497" i="2"/>
  <c r="B92" i="2"/>
  <c r="B234" i="2"/>
  <c r="B243" i="2"/>
  <c r="B289" i="2"/>
  <c r="B307" i="2"/>
  <c r="B326" i="2"/>
  <c r="B378" i="2"/>
  <c r="B386" i="2"/>
  <c r="B412" i="2"/>
  <c r="B417" i="2"/>
  <c r="B499" i="2"/>
  <c r="B84" i="2"/>
  <c r="B87" i="2"/>
  <c r="B94" i="2"/>
  <c r="B96" i="2"/>
  <c r="B108" i="2"/>
  <c r="B124" i="2"/>
  <c r="B127" i="2"/>
  <c r="B128" i="2"/>
  <c r="B132" i="2"/>
  <c r="B134" i="2"/>
  <c r="B142" i="2"/>
  <c r="B145" i="2"/>
  <c r="B146" i="2"/>
  <c r="B149" i="2"/>
  <c r="B151" i="2"/>
  <c r="B153" i="2"/>
  <c r="B157" i="2"/>
  <c r="B165" i="2"/>
  <c r="B167" i="2"/>
  <c r="B169" i="2"/>
  <c r="B171" i="2"/>
  <c r="B174" i="2"/>
  <c r="B180" i="2"/>
  <c r="B183" i="2"/>
  <c r="B187" i="2"/>
  <c r="B196" i="2"/>
  <c r="B197" i="2"/>
  <c r="B216" i="2"/>
  <c r="B221" i="2"/>
  <c r="B226" i="2"/>
  <c r="B241" i="2"/>
  <c r="B252" i="2"/>
  <c r="B253" i="2"/>
  <c r="B256" i="2"/>
  <c r="B262" i="2"/>
  <c r="B263" i="2"/>
  <c r="B264" i="2"/>
  <c r="B266" i="2"/>
  <c r="B268" i="2"/>
  <c r="B272" i="2"/>
  <c r="B276" i="2"/>
  <c r="B278" i="2"/>
  <c r="B279" i="2"/>
  <c r="B283" i="2"/>
  <c r="B284" i="2"/>
  <c r="B291" i="2"/>
  <c r="B295" i="2"/>
  <c r="B297" i="2"/>
  <c r="B298" i="2"/>
  <c r="B303" i="2"/>
  <c r="B313" i="2"/>
  <c r="B315" i="2"/>
  <c r="B320" i="2"/>
  <c r="B324" i="2"/>
  <c r="B327" i="2"/>
  <c r="B330" i="2"/>
  <c r="B332" i="2"/>
  <c r="B334" i="2"/>
  <c r="B335" i="2"/>
  <c r="B338" i="2"/>
  <c r="B343" i="2"/>
  <c r="B346" i="2"/>
  <c r="B347" i="2"/>
  <c r="B360" i="2"/>
  <c r="B363" i="2"/>
  <c r="B366" i="2"/>
  <c r="B367" i="2"/>
  <c r="B371" i="2"/>
  <c r="B379" i="2"/>
  <c r="B381" i="2"/>
  <c r="B390" i="2"/>
  <c r="B395" i="2"/>
  <c r="B396" i="2"/>
  <c r="B398" i="2"/>
  <c r="B403" i="2"/>
  <c r="B405" i="2"/>
  <c r="B408" i="2"/>
  <c r="B411" i="2"/>
  <c r="B418" i="2"/>
  <c r="B425" i="2"/>
  <c r="B430" i="2"/>
  <c r="B440" i="2"/>
  <c r="B454" i="2"/>
  <c r="B458" i="2"/>
  <c r="B466" i="2"/>
  <c r="B469" i="2"/>
  <c r="B481" i="2"/>
  <c r="B483" i="2"/>
  <c r="B486" i="2"/>
  <c r="B492" i="2"/>
  <c r="B496" i="2"/>
  <c r="B500" i="2"/>
  <c r="B502" i="2"/>
  <c r="B77" i="2"/>
  <c r="B79" i="2"/>
  <c r="B88" i="2"/>
  <c r="B98" i="2"/>
  <c r="B100" i="2"/>
  <c r="B103" i="2"/>
  <c r="B104" i="2"/>
  <c r="B111" i="2"/>
  <c r="B114" i="2"/>
  <c r="B119" i="2"/>
  <c r="B121" i="2"/>
  <c r="B123" i="2"/>
  <c r="B133" i="2"/>
  <c r="B135" i="2"/>
  <c r="B138" i="2"/>
  <c r="B139" i="2"/>
  <c r="B143" i="2"/>
  <c r="B148" i="2"/>
  <c r="B152" i="2"/>
  <c r="B154" i="2"/>
  <c r="B155" i="2"/>
  <c r="B156" i="2"/>
  <c r="B158" i="2"/>
  <c r="B160" i="2"/>
  <c r="B163" i="2"/>
  <c r="B164" i="2"/>
  <c r="B166" i="2"/>
  <c r="B175" i="2"/>
  <c r="B176" i="2"/>
  <c r="B177" i="2"/>
  <c r="B178" i="2"/>
  <c r="B179" i="2"/>
  <c r="B185" i="2"/>
  <c r="B186" i="2"/>
  <c r="B191" i="2"/>
  <c r="B193" i="2"/>
  <c r="B199" i="2"/>
  <c r="B203" i="2"/>
  <c r="B204" i="2"/>
  <c r="B208" i="2"/>
  <c r="B211" i="2"/>
  <c r="B213" i="2"/>
  <c r="B215" i="2"/>
  <c r="B219" i="2"/>
  <c r="B220" i="2"/>
  <c r="B224" i="2"/>
  <c r="B225" i="2"/>
  <c r="B229" i="2"/>
  <c r="B231" i="2"/>
  <c r="B235" i="2"/>
  <c r="B238" i="2"/>
  <c r="B240" i="2"/>
  <c r="B248" i="2"/>
  <c r="B254" i="2"/>
  <c r="B257" i="2"/>
  <c r="B260" i="2"/>
  <c r="B265" i="2"/>
  <c r="B274" i="2"/>
  <c r="B285" i="2"/>
  <c r="B292" i="2"/>
  <c r="B293" i="2"/>
  <c r="B302" i="2"/>
  <c r="B304" i="2"/>
  <c r="B309" i="2"/>
  <c r="B310" i="2"/>
  <c r="B311" i="2"/>
  <c r="B314" i="2"/>
  <c r="B319" i="2"/>
  <c r="B322" i="2"/>
  <c r="B331" i="2"/>
  <c r="B337" i="2"/>
  <c r="B340" i="2"/>
  <c r="B341" i="2"/>
  <c r="B351" i="2"/>
  <c r="B354" i="2"/>
  <c r="B355" i="2"/>
  <c r="B358" i="2"/>
  <c r="B361" i="2"/>
  <c r="B364" i="2"/>
  <c r="B369" i="2"/>
  <c r="B374" i="2"/>
  <c r="B388" i="2"/>
  <c r="B389" i="2"/>
  <c r="B401" i="2"/>
  <c r="B407" i="2"/>
  <c r="B416" i="2"/>
  <c r="B419" i="2"/>
  <c r="B421" i="2"/>
  <c r="B422" i="2"/>
  <c r="B426" i="2"/>
  <c r="B428" i="2"/>
  <c r="B432" i="2"/>
  <c r="B434" i="2"/>
  <c r="B435" i="2"/>
  <c r="B436" i="2"/>
  <c r="B438" i="2"/>
  <c r="B441" i="2"/>
  <c r="B442" i="2"/>
  <c r="B443" i="2"/>
  <c r="B445" i="2"/>
  <c r="B449" i="2"/>
  <c r="B450" i="2"/>
  <c r="B451" i="2"/>
  <c r="B455" i="2"/>
  <c r="B456" i="2"/>
  <c r="B459" i="2"/>
  <c r="B464" i="2"/>
  <c r="B467" i="2"/>
  <c r="B468" i="2"/>
  <c r="B472" i="2"/>
  <c r="B476" i="2"/>
  <c r="B479" i="2"/>
  <c r="B503" i="2"/>
  <c r="B105" i="2"/>
  <c r="B106" i="2"/>
  <c r="B207" i="2"/>
  <c r="B269" i="2"/>
  <c r="B323" i="2"/>
  <c r="B373" i="2"/>
  <c r="B377" i="2"/>
  <c r="B413" i="2"/>
  <c r="B423" i="2"/>
  <c r="B429" i="2"/>
  <c r="B86" i="2"/>
  <c r="B107" i="2"/>
  <c r="B202" i="2"/>
  <c r="B206" i="2"/>
  <c r="B223" i="2"/>
  <c r="B249" i="2"/>
  <c r="B336" i="2"/>
  <c r="B345" i="2"/>
  <c r="B352" i="2"/>
  <c r="B368" i="2"/>
  <c r="B372" i="2"/>
  <c r="B477" i="2"/>
  <c r="B3" i="2"/>
  <c r="B4" i="2"/>
  <c r="B5" i="2"/>
  <c r="B6" i="2"/>
  <c r="B7" i="2"/>
  <c r="B8" i="2"/>
  <c r="B9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89" i="2"/>
  <c r="AF111" i="2"/>
  <c r="AF114" i="2"/>
  <c r="AF139" i="2"/>
  <c r="AF184" i="2"/>
  <c r="AF252" i="2"/>
  <c r="AF298" i="2"/>
  <c r="AF318" i="2"/>
  <c r="AF329" i="2"/>
  <c r="AF362" i="2"/>
  <c r="AF367" i="2"/>
  <c r="AF420" i="2"/>
  <c r="AF121" i="2"/>
  <c r="AF141" i="2"/>
  <c r="AF148" i="2"/>
  <c r="AF158" i="2"/>
  <c r="AF174" i="2"/>
  <c r="AF190" i="2"/>
  <c r="AF197" i="2"/>
  <c r="AF250" i="2"/>
  <c r="AF253" i="2"/>
  <c r="AF267" i="2"/>
  <c r="AF285" i="2"/>
  <c r="AF331" i="2"/>
  <c r="AF363" i="2"/>
  <c r="AF364" i="2"/>
  <c r="AF368" i="2"/>
  <c r="AF375" i="2"/>
  <c r="AF377" i="2"/>
  <c r="AF386" i="2"/>
  <c r="AF391" i="2"/>
  <c r="AF425" i="2"/>
  <c r="AF427" i="2"/>
  <c r="AF452" i="2"/>
  <c r="AF453" i="2"/>
  <c r="AF464" i="2"/>
  <c r="AF477" i="2"/>
  <c r="AF484" i="2"/>
  <c r="AF494" i="2"/>
  <c r="AF86" i="2"/>
  <c r="AF150" i="2"/>
  <c r="AF201" i="2"/>
  <c r="AF202" i="2"/>
  <c r="AF241" i="2"/>
  <c r="AF259" i="2"/>
  <c r="AF260" i="2"/>
  <c r="AF333" i="2"/>
  <c r="AF354" i="2"/>
  <c r="AF365" i="2"/>
  <c r="AF491" i="2"/>
  <c r="AF77" i="2"/>
  <c r="AF83" i="2"/>
  <c r="AF85" i="2"/>
  <c r="AF87" i="2"/>
  <c r="AF91" i="2"/>
  <c r="AF95" i="2"/>
  <c r="AF97" i="2"/>
  <c r="AF112" i="2"/>
  <c r="AF117" i="2"/>
  <c r="AF123" i="2"/>
  <c r="AF129" i="2"/>
  <c r="AF136" i="2"/>
  <c r="AF137" i="2"/>
  <c r="AF152" i="2"/>
  <c r="AF155" i="2"/>
  <c r="AF168" i="2"/>
  <c r="AF173" i="2"/>
  <c r="AF182" i="2"/>
  <c r="AF186" i="2"/>
  <c r="AF203" i="2"/>
  <c r="AF209" i="2"/>
  <c r="AF210" i="2"/>
  <c r="AF211" i="2"/>
  <c r="AF220" i="2"/>
  <c r="AF221" i="2"/>
  <c r="AF232" i="2"/>
  <c r="AF240" i="2"/>
  <c r="AF249" i="2"/>
  <c r="AF254" i="2"/>
  <c r="AF256" i="2"/>
  <c r="AF269" i="2"/>
  <c r="AF291" i="2"/>
  <c r="AF304" i="2"/>
  <c r="AF314" i="2"/>
  <c r="AF317" i="2"/>
  <c r="AF320" i="2"/>
  <c r="AF321" i="2"/>
  <c r="AF325" i="2"/>
  <c r="AF341" i="2"/>
  <c r="AF351" i="2"/>
  <c r="AF352" i="2"/>
  <c r="AF353" i="2"/>
  <c r="AF361" i="2"/>
  <c r="AF371" i="2"/>
  <c r="AF380" i="2"/>
  <c r="AF383" i="2"/>
  <c r="AF398" i="2"/>
  <c r="AF406" i="2"/>
  <c r="AF417" i="2"/>
  <c r="AF434" i="2"/>
  <c r="AF436" i="2"/>
  <c r="AF445" i="2"/>
  <c r="AF450" i="2"/>
  <c r="AF455" i="2"/>
  <c r="AF460" i="2"/>
  <c r="AF466" i="2"/>
  <c r="AF472" i="2"/>
  <c r="AF474" i="2"/>
  <c r="AF478" i="2"/>
  <c r="AF480" i="2"/>
  <c r="AF482" i="2"/>
  <c r="AF487" i="2"/>
  <c r="AF495" i="2"/>
  <c r="AF502" i="2"/>
  <c r="AF179" i="2"/>
  <c r="AF219" i="2"/>
  <c r="AF238" i="2"/>
  <c r="AF242" i="2"/>
  <c r="AF257" i="2"/>
  <c r="AF263" i="2"/>
  <c r="AF277" i="2"/>
  <c r="AF360" i="2"/>
  <c r="AF366" i="2"/>
  <c r="AF407" i="2"/>
  <c r="AF443" i="2"/>
  <c r="AF462" i="2"/>
  <c r="AF76" i="2"/>
  <c r="AF96" i="2"/>
  <c r="AF102" i="2"/>
  <c r="AF145" i="2"/>
  <c r="AF205" i="2"/>
  <c r="AF218" i="2"/>
  <c r="AF235" i="2"/>
  <c r="AF237" i="2"/>
  <c r="AF287" i="2"/>
  <c r="AF290" i="2"/>
  <c r="AF322" i="2"/>
  <c r="AF370" i="2"/>
  <c r="AF387" i="2"/>
  <c r="AF389" i="2"/>
  <c r="AF454" i="2"/>
  <c r="AF81" i="2"/>
  <c r="AF82" i="2"/>
  <c r="AF147" i="2"/>
  <c r="AF153" i="2"/>
  <c r="AF160" i="2"/>
  <c r="AF169" i="2"/>
  <c r="AF177" i="2"/>
  <c r="AF208" i="2"/>
  <c r="AF278" i="2"/>
  <c r="AF309" i="2"/>
  <c r="AF311" i="2"/>
  <c r="AF315" i="2"/>
  <c r="AF316" i="2"/>
  <c r="AF326" i="2"/>
  <c r="AF337" i="2"/>
  <c r="AF343" i="2"/>
  <c r="AF349" i="2"/>
  <c r="AF350" i="2"/>
  <c r="AF359" i="2"/>
  <c r="AF369" i="2"/>
  <c r="AF396" i="2"/>
  <c r="AF399" i="2"/>
  <c r="AF411" i="2"/>
  <c r="AF419" i="2"/>
  <c r="AF471" i="2"/>
  <c r="AF485" i="2"/>
  <c r="AF496" i="2"/>
  <c r="AF500" i="2"/>
  <c r="AF88" i="2"/>
  <c r="AF154" i="2"/>
  <c r="AF172" i="2"/>
  <c r="AF270" i="2"/>
  <c r="AF297" i="2"/>
  <c r="AF392" i="2"/>
  <c r="AF421" i="2"/>
  <c r="AF463" i="2"/>
  <c r="AF486" i="2"/>
  <c r="AF488" i="2"/>
  <c r="AF118" i="2"/>
  <c r="AF132" i="2"/>
  <c r="AF161" i="2"/>
  <c r="AF207" i="2"/>
  <c r="AF248" i="2"/>
  <c r="AF282" i="2"/>
  <c r="AF292" i="2"/>
  <c r="AF423" i="2"/>
  <c r="AF424" i="2"/>
  <c r="AF431" i="2"/>
  <c r="AF444" i="2"/>
  <c r="AF79" i="2"/>
  <c r="AF80" i="2"/>
  <c r="AF84" i="2"/>
  <c r="AF93" i="2"/>
  <c r="AF101" i="2"/>
  <c r="AF103" i="2"/>
  <c r="AF105" i="2"/>
  <c r="AF108" i="2"/>
  <c r="AF113" i="2"/>
  <c r="AF115" i="2"/>
  <c r="AF116" i="2"/>
  <c r="AF119" i="2"/>
  <c r="AF122" i="2"/>
  <c r="AF126" i="2"/>
  <c r="AF128" i="2"/>
  <c r="AF130" i="2"/>
  <c r="AF131" i="2"/>
  <c r="AF134" i="2"/>
  <c r="AF142" i="2"/>
  <c r="AF143" i="2"/>
  <c r="AF144" i="2"/>
  <c r="AF149" i="2"/>
  <c r="AF151" i="2"/>
  <c r="AF159" i="2"/>
  <c r="AF163" i="2"/>
  <c r="AF166" i="2"/>
  <c r="AF170" i="2"/>
  <c r="AF171" i="2"/>
  <c r="AF175" i="2"/>
  <c r="AF176" i="2"/>
  <c r="AF183" i="2"/>
  <c r="AF188" i="2"/>
  <c r="AF194" i="2"/>
  <c r="AF199" i="2"/>
  <c r="AF200" i="2"/>
  <c r="AF204" i="2"/>
  <c r="AF212" i="2"/>
  <c r="AF214" i="2"/>
  <c r="AF217" i="2"/>
  <c r="AF223" i="2"/>
  <c r="AF224" i="2"/>
  <c r="AF225" i="2"/>
  <c r="AF226" i="2"/>
  <c r="AF229" i="2"/>
  <c r="AF231" i="2"/>
  <c r="AF233" i="2"/>
  <c r="AF245" i="2"/>
  <c r="AF251" i="2"/>
  <c r="AF255" i="2"/>
  <c r="AF261" i="2"/>
  <c r="AF264" i="2"/>
  <c r="AF265" i="2"/>
  <c r="AF271" i="2"/>
  <c r="AF272" i="2"/>
  <c r="AF273" i="2"/>
  <c r="AF276" i="2"/>
  <c r="AF294" i="2"/>
  <c r="AF295" i="2"/>
  <c r="AF299" i="2"/>
  <c r="AF301" i="2"/>
  <c r="AF302" i="2"/>
  <c r="AF306" i="2"/>
  <c r="AF307" i="2"/>
  <c r="AF310" i="2"/>
  <c r="AF313" i="2"/>
  <c r="AF324" i="2"/>
  <c r="AF327" i="2"/>
  <c r="AF328" i="2"/>
  <c r="AF334" i="2"/>
  <c r="AF335" i="2"/>
  <c r="AF338" i="2"/>
  <c r="AF345" i="2"/>
  <c r="AF346" i="2"/>
  <c r="AF348" i="2"/>
  <c r="AF356" i="2"/>
  <c r="AF358" i="2"/>
  <c r="AF374" i="2"/>
  <c r="AF378" i="2"/>
  <c r="AF381" i="2"/>
  <c r="AF384" i="2"/>
  <c r="AF385" i="2"/>
  <c r="AF388" i="2"/>
  <c r="AF394" i="2"/>
  <c r="AF395" i="2"/>
  <c r="AF397" i="2"/>
  <c r="AF402" i="2"/>
  <c r="AF404" i="2"/>
  <c r="AF408" i="2"/>
  <c r="AF413" i="2"/>
  <c r="AF414" i="2"/>
  <c r="AF422" i="2"/>
  <c r="AF426" i="2"/>
  <c r="AF430" i="2"/>
  <c r="AF432" i="2"/>
  <c r="AF437" i="2"/>
  <c r="AF448" i="2"/>
  <c r="AF458" i="2"/>
  <c r="AF469" i="2"/>
  <c r="AF470" i="2"/>
  <c r="AF476" i="2"/>
  <c r="AF483" i="2"/>
  <c r="AF490" i="2"/>
  <c r="AF501" i="2"/>
  <c r="AF78" i="2"/>
  <c r="AF90" i="2"/>
  <c r="AF92" i="2"/>
  <c r="AF94" i="2"/>
  <c r="AF98" i="2"/>
  <c r="AF99" i="2"/>
  <c r="AF100" i="2"/>
  <c r="AF104" i="2"/>
  <c r="AF107" i="2"/>
  <c r="AF110" i="2"/>
  <c r="AF120" i="2"/>
  <c r="AF124" i="2"/>
  <c r="AF125" i="2"/>
  <c r="AF127" i="2"/>
  <c r="AF133" i="2"/>
  <c r="AF135" i="2"/>
  <c r="AF138" i="2"/>
  <c r="AF140" i="2"/>
  <c r="AF156" i="2"/>
  <c r="AF157" i="2"/>
  <c r="AF162" i="2"/>
  <c r="AF164" i="2"/>
  <c r="AF165" i="2"/>
  <c r="AF178" i="2"/>
  <c r="AF180" i="2"/>
  <c r="AF181" i="2"/>
  <c r="AF185" i="2"/>
  <c r="AF187" i="2"/>
  <c r="AF189" i="2"/>
  <c r="AF191" i="2"/>
  <c r="AF192" i="2"/>
  <c r="AF195" i="2"/>
  <c r="AF196" i="2"/>
  <c r="AF198" i="2"/>
  <c r="AF206" i="2"/>
  <c r="AF213" i="2"/>
  <c r="AF215" i="2"/>
  <c r="AF216" i="2"/>
  <c r="AF222" i="2"/>
  <c r="AF228" i="2"/>
  <c r="AF230" i="2"/>
  <c r="AF234" i="2"/>
  <c r="AF239" i="2"/>
  <c r="AF243" i="2"/>
  <c r="AF244" i="2"/>
  <c r="AF246" i="2"/>
  <c r="AF247" i="2"/>
  <c r="AF258" i="2"/>
  <c r="AF262" i="2"/>
  <c r="AF266" i="2"/>
  <c r="AF274" i="2"/>
  <c r="AF275" i="2"/>
  <c r="AF279" i="2"/>
  <c r="AF280" i="2"/>
  <c r="AF281" i="2"/>
  <c r="AF286" i="2"/>
  <c r="AF288" i="2"/>
  <c r="AF289" i="2"/>
  <c r="AF293" i="2"/>
  <c r="AF296" i="2"/>
  <c r="AF300" i="2"/>
  <c r="AF303" i="2"/>
  <c r="AF305" i="2"/>
  <c r="AF308" i="2"/>
  <c r="AF312" i="2"/>
  <c r="AF319" i="2"/>
  <c r="AF323" i="2"/>
  <c r="AF330" i="2"/>
  <c r="AF332" i="2"/>
  <c r="AF336" i="2"/>
  <c r="AF339" i="2"/>
  <c r="AF340" i="2"/>
  <c r="AF344" i="2"/>
  <c r="AF347" i="2"/>
  <c r="AF355" i="2"/>
  <c r="AF357" i="2"/>
  <c r="AF372" i="2"/>
  <c r="AF376" i="2"/>
  <c r="AF379" i="2"/>
  <c r="AF393" i="2"/>
  <c r="AF400" i="2"/>
  <c r="AF401" i="2"/>
  <c r="AF403" i="2"/>
  <c r="AF405" i="2"/>
  <c r="AF409" i="2"/>
  <c r="AF410" i="2"/>
  <c r="AF415" i="2"/>
  <c r="AF416" i="2"/>
  <c r="AF418" i="2"/>
  <c r="AF429" i="2"/>
  <c r="AF433" i="2"/>
  <c r="AF435" i="2"/>
  <c r="AF438" i="2"/>
  <c r="AF439" i="2"/>
  <c r="AF440" i="2"/>
  <c r="AF441" i="2"/>
  <c r="AF442" i="2"/>
  <c r="AF447" i="2"/>
  <c r="AF449" i="2"/>
  <c r="AF451" i="2"/>
  <c r="AF456" i="2"/>
  <c r="AF457" i="2"/>
  <c r="AF459" i="2"/>
  <c r="AF465" i="2"/>
  <c r="AF467" i="2"/>
  <c r="AF468" i="2"/>
  <c r="AF473" i="2"/>
  <c r="AF475" i="2"/>
  <c r="AF481" i="2"/>
  <c r="AF489" i="2"/>
  <c r="AF492" i="2"/>
  <c r="AF497" i="2"/>
  <c r="AF498" i="2"/>
  <c r="AF499" i="2"/>
  <c r="AF503" i="2"/>
  <c r="AF106" i="2"/>
  <c r="AF109" i="2"/>
  <c r="AF146" i="2"/>
  <c r="AF167" i="2"/>
  <c r="AF193" i="2"/>
  <c r="AF382" i="2"/>
  <c r="AF446" i="2"/>
  <c r="AF461" i="2"/>
  <c r="AF479" i="2"/>
  <c r="AF493" i="2"/>
  <c r="AF227" i="2"/>
  <c r="AF236" i="2"/>
  <c r="AF268" i="2"/>
  <c r="AF283" i="2"/>
  <c r="AF284" i="2"/>
  <c r="AF342" i="2"/>
  <c r="AF373" i="2"/>
  <c r="AF390" i="2"/>
  <c r="AF412" i="2"/>
  <c r="AF428" i="2"/>
  <c r="AF2" i="2"/>
  <c r="AF3" i="2"/>
  <c r="AF4" i="2"/>
  <c r="AF5" i="2"/>
  <c r="AF6" i="2"/>
  <c r="AF7" i="2"/>
  <c r="AF8" i="2"/>
  <c r="AF9" i="2"/>
  <c r="AF10" i="2"/>
  <c r="AF11" i="2"/>
  <c r="AL12" i="2"/>
  <c r="AL12" i="6"/>
  <c r="O10" i="2"/>
  <c r="O10" i="6"/>
  <c r="O10" i="5"/>
  <c r="O10" i="9"/>
  <c r="V17" i="1"/>
  <c r="U17" i="10" s="1"/>
  <c r="N16" i="4"/>
  <c r="N16" i="7"/>
  <c r="N16" i="3"/>
  <c r="N16" i="8"/>
  <c r="U16" i="1"/>
  <c r="T16" i="10" s="1"/>
  <c r="N17" i="4"/>
  <c r="N17" i="7"/>
  <c r="N17" i="8"/>
  <c r="N17" i="3"/>
  <c r="U17" i="1"/>
  <c r="T17" i="10" s="1"/>
  <c r="V18" i="1"/>
  <c r="U18" i="10" s="1"/>
  <c r="U19" i="1"/>
  <c r="T19" i="10" s="1"/>
  <c r="N19" i="4"/>
  <c r="N19" i="7"/>
  <c r="N19" i="8"/>
  <c r="N19" i="3"/>
  <c r="V20" i="1"/>
  <c r="U20" i="10" s="1"/>
  <c r="N21" i="4"/>
  <c r="N21" i="3"/>
  <c r="N21" i="7"/>
  <c r="N21" i="8"/>
  <c r="U21" i="1"/>
  <c r="T21" i="10" s="1"/>
  <c r="V22" i="1"/>
  <c r="U22" i="10" s="1"/>
  <c r="N23" i="4"/>
  <c r="N23" i="7"/>
  <c r="N23" i="3"/>
  <c r="N23" i="8"/>
  <c r="U23" i="1"/>
  <c r="T23" i="10" s="1"/>
  <c r="V24" i="1"/>
  <c r="U24" i="10" s="1"/>
  <c r="V27" i="1"/>
  <c r="U27" i="10" s="1"/>
  <c r="N26" i="4"/>
  <c r="N26" i="7"/>
  <c r="N26" i="8"/>
  <c r="N26" i="3"/>
  <c r="U26" i="1"/>
  <c r="T26" i="10" s="1"/>
  <c r="U28" i="1"/>
  <c r="T28" i="10" s="1"/>
  <c r="N28" i="4"/>
  <c r="N28" i="3"/>
  <c r="N28" i="7"/>
  <c r="N28" i="8"/>
  <c r="V29" i="1"/>
  <c r="U29" i="10" s="1"/>
  <c r="U30" i="1"/>
  <c r="T30" i="10" s="1"/>
  <c r="V31" i="1"/>
  <c r="U31" i="10" s="1"/>
  <c r="N30" i="4"/>
  <c r="N30" i="7"/>
  <c r="N30" i="8"/>
  <c r="N30" i="3"/>
  <c r="U31" i="1"/>
  <c r="T31" i="10" s="1"/>
  <c r="N31" i="4"/>
  <c r="N31" i="3"/>
  <c r="N31" i="7"/>
  <c r="N31" i="8"/>
  <c r="V32" i="1"/>
  <c r="U32" i="10" s="1"/>
  <c r="N34" i="4"/>
  <c r="N34" i="7"/>
  <c r="N34" i="8"/>
  <c r="N34" i="3"/>
  <c r="U34" i="1"/>
  <c r="T34" i="10" s="1"/>
  <c r="V35" i="1"/>
  <c r="U35" i="10" s="1"/>
  <c r="V36" i="1"/>
  <c r="U36" i="10" s="1"/>
  <c r="N35" i="4"/>
  <c r="N35" i="7"/>
  <c r="N35" i="8"/>
  <c r="N35" i="3"/>
  <c r="U35" i="1"/>
  <c r="T35" i="10" s="1"/>
  <c r="U36" i="1"/>
  <c r="T36" i="10" s="1"/>
  <c r="V37" i="1"/>
  <c r="U37" i="10" s="1"/>
  <c r="N36" i="4"/>
  <c r="N36" i="7"/>
  <c r="N36" i="8"/>
  <c r="N36" i="3"/>
  <c r="U37" i="1"/>
  <c r="T37" i="10" s="1"/>
  <c r="V38" i="1"/>
  <c r="U38" i="10" s="1"/>
  <c r="N37" i="4"/>
  <c r="N37" i="7"/>
  <c r="N37" i="3"/>
  <c r="N37" i="8"/>
  <c r="U38" i="1"/>
  <c r="T38" i="10" s="1"/>
  <c r="V39" i="1"/>
  <c r="U39" i="10" s="1"/>
  <c r="N38" i="4"/>
  <c r="N38" i="7"/>
  <c r="N38" i="8"/>
  <c r="N38" i="3"/>
  <c r="U39" i="1"/>
  <c r="T39" i="10" s="1"/>
  <c r="V40" i="1"/>
  <c r="U40" i="10" s="1"/>
  <c r="N39" i="4"/>
  <c r="N39" i="3"/>
  <c r="N39" i="7"/>
  <c r="N39" i="8"/>
  <c r="U40" i="1"/>
  <c r="T40" i="10" s="1"/>
  <c r="V41" i="1"/>
  <c r="U41" i="10" s="1"/>
  <c r="N40" i="4"/>
  <c r="N40" i="7"/>
  <c r="N40" i="3"/>
  <c r="N40" i="8"/>
  <c r="U41" i="1"/>
  <c r="T41" i="10" s="1"/>
  <c r="V42" i="1"/>
  <c r="U42" i="10" s="1"/>
  <c r="N41" i="4"/>
  <c r="N41" i="7"/>
  <c r="N41" i="3"/>
  <c r="N41" i="8"/>
  <c r="U42" i="1"/>
  <c r="T42" i="10" s="1"/>
  <c r="V43" i="1"/>
  <c r="U43" i="10" s="1"/>
  <c r="N42" i="4"/>
  <c r="N42" i="7"/>
  <c r="N42" i="8"/>
  <c r="N42" i="3"/>
  <c r="U43" i="1"/>
  <c r="T43" i="10" s="1"/>
  <c r="V44" i="1"/>
  <c r="U44" i="10" s="1"/>
  <c r="N43" i="4"/>
  <c r="N43" i="7"/>
  <c r="N43" i="3"/>
  <c r="N43" i="8"/>
  <c r="U44" i="1"/>
  <c r="T44" i="10" s="1"/>
  <c r="V45" i="1"/>
  <c r="U45" i="10" s="1"/>
  <c r="N44" i="4"/>
  <c r="N44" i="7"/>
  <c r="N44" i="8"/>
  <c r="N44" i="3"/>
  <c r="U45" i="1"/>
  <c r="T45" i="10" s="1"/>
  <c r="V46" i="1"/>
  <c r="U46" i="10" s="1"/>
  <c r="N45" i="4"/>
  <c r="N45" i="7"/>
  <c r="N45" i="3"/>
  <c r="N45" i="8"/>
  <c r="U46" i="1"/>
  <c r="T46" i="10" s="1"/>
  <c r="V47" i="1"/>
  <c r="U47" i="10" s="1"/>
  <c r="N46" i="4"/>
  <c r="N46" i="3"/>
  <c r="N46" i="7"/>
  <c r="N46" i="8"/>
  <c r="U47" i="1"/>
  <c r="T47" i="10" s="1"/>
  <c r="V48" i="1"/>
  <c r="U48" i="10" s="1"/>
  <c r="N47" i="4"/>
  <c r="N47" i="7"/>
  <c r="N47" i="8"/>
  <c r="N47" i="3"/>
  <c r="U48" i="1"/>
  <c r="T48" i="10" s="1"/>
  <c r="V49" i="1"/>
  <c r="U49" i="10" s="1"/>
  <c r="N48" i="4"/>
  <c r="N48" i="7"/>
  <c r="N48" i="8"/>
  <c r="N48" i="3"/>
  <c r="U49" i="1"/>
  <c r="T49" i="10" s="1"/>
  <c r="V50" i="1"/>
  <c r="U50" i="10" s="1"/>
  <c r="N49" i="4"/>
  <c r="N49" i="7"/>
  <c r="N49" i="8"/>
  <c r="N49" i="3"/>
  <c r="U50" i="1"/>
  <c r="T50" i="10" s="1"/>
  <c r="V51" i="1"/>
  <c r="U51" i="10" s="1"/>
  <c r="N50" i="4"/>
  <c r="N50" i="7"/>
  <c r="N50" i="8"/>
  <c r="N50" i="3"/>
  <c r="U51" i="1"/>
  <c r="T51" i="10" s="1"/>
  <c r="V52" i="1"/>
  <c r="U52" i="10" s="1"/>
  <c r="N51" i="4"/>
  <c r="N51" i="3"/>
  <c r="N51" i="7"/>
  <c r="N51" i="8"/>
  <c r="U52" i="1"/>
  <c r="T52" i="10" s="1"/>
  <c r="V53" i="1"/>
  <c r="U53" i="10" s="1"/>
  <c r="N52" i="4"/>
  <c r="N52" i="3"/>
  <c r="N52" i="7"/>
  <c r="N52" i="8"/>
  <c r="U53" i="1"/>
  <c r="T53" i="10" s="1"/>
  <c r="V54" i="1"/>
  <c r="U54" i="10" s="1"/>
  <c r="N53" i="4"/>
  <c r="N53" i="7"/>
  <c r="N53" i="3"/>
  <c r="N53" i="8"/>
  <c r="U54" i="1"/>
  <c r="T54" i="10" s="1"/>
  <c r="V55" i="1"/>
  <c r="U55" i="10" s="1"/>
  <c r="N54" i="4"/>
  <c r="N54" i="7"/>
  <c r="N54" i="8"/>
  <c r="N54" i="3"/>
  <c r="U55" i="1"/>
  <c r="T55" i="10" s="1"/>
  <c r="V56" i="1"/>
  <c r="U56" i="10" s="1"/>
  <c r="N55" i="4"/>
  <c r="N55" i="7"/>
  <c r="N55" i="8"/>
  <c r="N55" i="3"/>
  <c r="U56" i="1"/>
  <c r="T56" i="10" s="1"/>
  <c r="V57" i="1"/>
  <c r="U57" i="10" s="1"/>
  <c r="N56" i="4"/>
  <c r="N56" i="7"/>
  <c r="N56" i="3"/>
  <c r="N56" i="8"/>
  <c r="U57" i="1"/>
  <c r="T57" i="10" s="1"/>
  <c r="V58" i="1"/>
  <c r="U58" i="10" s="1"/>
  <c r="N57" i="4"/>
  <c r="N57" i="7"/>
  <c r="N57" i="8"/>
  <c r="N57" i="3"/>
  <c r="U58" i="1"/>
  <c r="T58" i="10" s="1"/>
  <c r="V59" i="1"/>
  <c r="U59" i="10" s="1"/>
  <c r="N58" i="4"/>
  <c r="N58" i="7"/>
  <c r="N58" i="8"/>
  <c r="N58" i="3"/>
  <c r="U59" i="1"/>
  <c r="T59" i="10" s="1"/>
  <c r="V60" i="1"/>
  <c r="U60" i="10" s="1"/>
  <c r="N59" i="4"/>
  <c r="N59" i="7"/>
  <c r="N59" i="3"/>
  <c r="N59" i="8"/>
  <c r="U60" i="1"/>
  <c r="T60" i="10" s="1"/>
  <c r="V61" i="1"/>
  <c r="U61" i="10" s="1"/>
  <c r="N60" i="4"/>
  <c r="N60" i="3"/>
  <c r="N60" i="7"/>
  <c r="N60" i="8"/>
  <c r="U61" i="1"/>
  <c r="T61" i="10" s="1"/>
  <c r="V62" i="1"/>
  <c r="U62" i="10" s="1"/>
  <c r="N61" i="4"/>
  <c r="N61" i="3"/>
  <c r="N61" i="7"/>
  <c r="N61" i="8"/>
  <c r="U62" i="1"/>
  <c r="T62" i="10" s="1"/>
  <c r="V63" i="1"/>
  <c r="U63" i="10" s="1"/>
  <c r="N62" i="4"/>
  <c r="N62" i="7"/>
  <c r="N62" i="3"/>
  <c r="N62" i="8"/>
  <c r="U63" i="1"/>
  <c r="T63" i="10" s="1"/>
  <c r="V64" i="1"/>
  <c r="U64" i="10" s="1"/>
  <c r="N63" i="4"/>
  <c r="N63" i="7"/>
  <c r="N63" i="8"/>
  <c r="N63" i="3"/>
  <c r="U64" i="1"/>
  <c r="T64" i="10" s="1"/>
  <c r="V65" i="1"/>
  <c r="U65" i="10" s="1"/>
  <c r="N64" i="4"/>
  <c r="N64" i="7"/>
  <c r="N64" i="8"/>
  <c r="N64" i="3"/>
  <c r="U65" i="1"/>
  <c r="T65" i="10" s="1"/>
  <c r="V66" i="1"/>
  <c r="U66" i="10" s="1"/>
  <c r="N65" i="4"/>
  <c r="N65" i="7"/>
  <c r="N65" i="3"/>
  <c r="N65" i="8"/>
  <c r="U66" i="1"/>
  <c r="T66" i="10" s="1"/>
  <c r="V67" i="1"/>
  <c r="U67" i="10" s="1"/>
  <c r="N66" i="4"/>
  <c r="N66" i="7"/>
  <c r="N66" i="3"/>
  <c r="N66" i="8"/>
  <c r="U67" i="1"/>
  <c r="T67" i="10" s="1"/>
  <c r="V68" i="1"/>
  <c r="U68" i="10" s="1"/>
  <c r="N67" i="4"/>
  <c r="N67" i="3"/>
  <c r="N67" i="7"/>
  <c r="N67" i="8"/>
  <c r="U68" i="1"/>
  <c r="T68" i="10" s="1"/>
  <c r="V69" i="1"/>
  <c r="U69" i="10" s="1"/>
  <c r="N68" i="4"/>
  <c r="N68" i="7"/>
  <c r="N68" i="8"/>
  <c r="N68" i="3"/>
  <c r="U69" i="1"/>
  <c r="T69" i="10" s="1"/>
  <c r="N69" i="4"/>
  <c r="N69" i="7"/>
  <c r="N69" i="8"/>
  <c r="V70" i="1"/>
  <c r="U70" i="10" s="1"/>
  <c r="N69" i="3"/>
  <c r="U108" i="1"/>
  <c r="T108" i="10" s="1"/>
  <c r="V109" i="1"/>
  <c r="U109" i="10" s="1"/>
  <c r="N108" i="4"/>
  <c r="N108" i="7"/>
  <c r="N108" i="8"/>
  <c r="N108" i="3"/>
  <c r="U109" i="1"/>
  <c r="T109" i="10" s="1"/>
  <c r="V110" i="1"/>
  <c r="U110" i="10" s="1"/>
  <c r="N109" i="4"/>
  <c r="N109" i="7"/>
  <c r="N109" i="8"/>
  <c r="N109" i="3"/>
  <c r="U110" i="1"/>
  <c r="T110" i="10" s="1"/>
  <c r="V111" i="1"/>
  <c r="U111" i="10" s="1"/>
  <c r="N110" i="4"/>
  <c r="N110" i="7"/>
  <c r="N110" i="8"/>
  <c r="N110" i="3"/>
  <c r="U111" i="1"/>
  <c r="T111" i="10" s="1"/>
  <c r="V112" i="1"/>
  <c r="U112" i="10" s="1"/>
  <c r="N111" i="4"/>
  <c r="N111" i="7"/>
  <c r="N111" i="8"/>
  <c r="N111" i="3"/>
  <c r="U112" i="1"/>
  <c r="T112" i="10" s="1"/>
  <c r="V113" i="1"/>
  <c r="U113" i="10" s="1"/>
  <c r="N112" i="4"/>
  <c r="N112" i="7"/>
  <c r="N112" i="8"/>
  <c r="N112" i="3"/>
  <c r="U113" i="1"/>
  <c r="T113" i="10" s="1"/>
  <c r="V114" i="1"/>
  <c r="U114" i="10" s="1"/>
  <c r="N113" i="4"/>
  <c r="N113" i="7"/>
  <c r="N113" i="8"/>
  <c r="N113" i="3"/>
  <c r="U114" i="1"/>
  <c r="T114" i="10" s="1"/>
  <c r="V115" i="1"/>
  <c r="U115" i="10" s="1"/>
  <c r="N114" i="4"/>
  <c r="N114" i="7"/>
  <c r="N114" i="8"/>
  <c r="N114" i="3"/>
  <c r="U115" i="1"/>
  <c r="T115" i="10" s="1"/>
  <c r="V116" i="1"/>
  <c r="U116" i="10" s="1"/>
  <c r="N115" i="4"/>
  <c r="N115" i="7"/>
  <c r="N115" i="3"/>
  <c r="N115" i="8"/>
  <c r="U116" i="1"/>
  <c r="T116" i="10" s="1"/>
  <c r="V117" i="1"/>
  <c r="U117" i="10" s="1"/>
  <c r="N116" i="4"/>
  <c r="N116" i="7"/>
  <c r="N116" i="8"/>
  <c r="N116" i="3"/>
  <c r="U117" i="1"/>
  <c r="T117" i="10" s="1"/>
  <c r="V118" i="1"/>
  <c r="U118" i="10" s="1"/>
  <c r="N117" i="4"/>
  <c r="N117" i="7"/>
  <c r="N117" i="8"/>
  <c r="N117" i="3"/>
  <c r="U118" i="1"/>
  <c r="T118" i="10" s="1"/>
  <c r="V119" i="1"/>
  <c r="U119" i="10" s="1"/>
  <c r="N118" i="4"/>
  <c r="N118" i="7"/>
  <c r="N118" i="8"/>
  <c r="N118" i="3"/>
  <c r="U119" i="1"/>
  <c r="T119" i="10" s="1"/>
  <c r="V120" i="1"/>
  <c r="U120" i="10" s="1"/>
  <c r="N119" i="4"/>
  <c r="N119" i="7"/>
  <c r="N119" i="3"/>
  <c r="N119" i="8"/>
  <c r="U120" i="1"/>
  <c r="T120" i="10" s="1"/>
  <c r="V121" i="1"/>
  <c r="U121" i="10" s="1"/>
  <c r="N120" i="4"/>
  <c r="N120" i="7"/>
  <c r="N120" i="8"/>
  <c r="N120" i="3"/>
  <c r="U121" i="1"/>
  <c r="T121" i="10" s="1"/>
  <c r="V122" i="1"/>
  <c r="U122" i="10" s="1"/>
  <c r="N121" i="4"/>
  <c r="N121" i="7"/>
  <c r="N121" i="8"/>
  <c r="N121" i="3"/>
  <c r="U122" i="1"/>
  <c r="T122" i="10" s="1"/>
  <c r="V123" i="1"/>
  <c r="U123" i="10" s="1"/>
  <c r="N122" i="4"/>
  <c r="N122" i="3"/>
  <c r="N122" i="7"/>
  <c r="N122" i="8"/>
  <c r="U123" i="1"/>
  <c r="T123" i="10" s="1"/>
  <c r="V124" i="1"/>
  <c r="U124" i="10" s="1"/>
  <c r="N123" i="4"/>
  <c r="N123" i="7"/>
  <c r="N123" i="8"/>
  <c r="N123" i="3"/>
  <c r="U124" i="1"/>
  <c r="T124" i="10" s="1"/>
  <c r="V125" i="1"/>
  <c r="U125" i="10" s="1"/>
  <c r="N124" i="4"/>
  <c r="N124" i="7"/>
  <c r="N124" i="8"/>
  <c r="N124" i="3"/>
  <c r="U125" i="1"/>
  <c r="T125" i="10" s="1"/>
  <c r="V126" i="1"/>
  <c r="U126" i="10" s="1"/>
  <c r="N125" i="4"/>
  <c r="N125" i="7"/>
  <c r="N125" i="8"/>
  <c r="N125" i="3"/>
  <c r="U126" i="1"/>
  <c r="T126" i="10" s="1"/>
  <c r="V127" i="1"/>
  <c r="U127" i="10" s="1"/>
  <c r="N126" i="4"/>
  <c r="N126" i="7"/>
  <c r="N126" i="8"/>
  <c r="N126" i="3"/>
  <c r="U127" i="1"/>
  <c r="T127" i="10" s="1"/>
  <c r="V128" i="1"/>
  <c r="U128" i="10" s="1"/>
  <c r="N127" i="4"/>
  <c r="N127" i="7"/>
  <c r="N127" i="8"/>
  <c r="N127" i="3"/>
  <c r="U128" i="1"/>
  <c r="T128" i="10" s="1"/>
  <c r="V129" i="1"/>
  <c r="U129" i="10" s="1"/>
  <c r="N128" i="4"/>
  <c r="N128" i="7"/>
  <c r="N128" i="8"/>
  <c r="N128" i="3"/>
  <c r="U129" i="1"/>
  <c r="T129" i="10" s="1"/>
  <c r="V130" i="1"/>
  <c r="U130" i="10" s="1"/>
  <c r="N129" i="4"/>
  <c r="N129" i="7"/>
  <c r="N129" i="8"/>
  <c r="N129" i="3"/>
  <c r="U130" i="1"/>
  <c r="T130" i="10" s="1"/>
  <c r="V131" i="1"/>
  <c r="U131" i="10" s="1"/>
  <c r="N130" i="4"/>
  <c r="N130" i="7"/>
  <c r="N130" i="3"/>
  <c r="N130" i="8"/>
  <c r="U131" i="1"/>
  <c r="T131" i="10" s="1"/>
  <c r="V132" i="1"/>
  <c r="U132" i="10" s="1"/>
  <c r="N131" i="4"/>
  <c r="N131" i="7"/>
  <c r="N131" i="8"/>
  <c r="N131" i="3"/>
  <c r="U132" i="1"/>
  <c r="T132" i="10" s="1"/>
  <c r="V133" i="1"/>
  <c r="U133" i="10" s="1"/>
  <c r="N132" i="4"/>
  <c r="N132" i="7"/>
  <c r="N132" i="8"/>
  <c r="N132" i="3"/>
  <c r="U133" i="1"/>
  <c r="T133" i="10" s="1"/>
  <c r="V134" i="1"/>
  <c r="U134" i="10" s="1"/>
  <c r="N133" i="4"/>
  <c r="N133" i="7"/>
  <c r="N133" i="8"/>
  <c r="N133" i="3"/>
  <c r="U134" i="1"/>
  <c r="T134" i="10" s="1"/>
  <c r="V135" i="1"/>
  <c r="U135" i="10" s="1"/>
  <c r="N134" i="4"/>
  <c r="N134" i="7"/>
  <c r="N134" i="3"/>
  <c r="N134" i="8"/>
  <c r="U135" i="1"/>
  <c r="T135" i="10" s="1"/>
  <c r="V136" i="1"/>
  <c r="U136" i="10" s="1"/>
  <c r="N135" i="4"/>
  <c r="N135" i="3"/>
  <c r="N135" i="7"/>
  <c r="N135" i="8"/>
  <c r="U136" i="1"/>
  <c r="T136" i="10" s="1"/>
  <c r="V137" i="1"/>
  <c r="U137" i="10" s="1"/>
  <c r="N136" i="4"/>
  <c r="N136" i="7"/>
  <c r="N136" i="8"/>
  <c r="N136" i="3"/>
  <c r="U137" i="1"/>
  <c r="T137" i="10" s="1"/>
  <c r="V138" i="1"/>
  <c r="U138" i="10" s="1"/>
  <c r="N137" i="4"/>
  <c r="N137" i="7"/>
  <c r="N137" i="8"/>
  <c r="N137" i="3"/>
  <c r="U138" i="1"/>
  <c r="T138" i="10" s="1"/>
  <c r="V139" i="1"/>
  <c r="U139" i="10" s="1"/>
  <c r="N138" i="4"/>
  <c r="N138" i="7"/>
  <c r="N138" i="3"/>
  <c r="N138" i="8"/>
  <c r="U139" i="1"/>
  <c r="T139" i="10" s="1"/>
  <c r="V140" i="1"/>
  <c r="U140" i="10" s="1"/>
  <c r="N139" i="4"/>
  <c r="N139" i="7"/>
  <c r="N139" i="8"/>
  <c r="N139" i="3"/>
  <c r="U140" i="1"/>
  <c r="T140" i="10" s="1"/>
  <c r="V141" i="1"/>
  <c r="U141" i="10" s="1"/>
  <c r="N140" i="4"/>
  <c r="N140" i="7"/>
  <c r="N140" i="3"/>
  <c r="N140" i="8"/>
  <c r="U141" i="1"/>
  <c r="T141" i="10" s="1"/>
  <c r="V142" i="1"/>
  <c r="U142" i="10" s="1"/>
  <c r="N141" i="4"/>
  <c r="N141" i="3"/>
  <c r="N141" i="7"/>
  <c r="N141" i="8"/>
  <c r="U142" i="1"/>
  <c r="T142" i="10" s="1"/>
  <c r="V143" i="1"/>
  <c r="U143" i="10" s="1"/>
  <c r="N142" i="4"/>
  <c r="N142" i="7"/>
  <c r="N142" i="8"/>
  <c r="N142" i="3"/>
  <c r="U143" i="1"/>
  <c r="T143" i="10" s="1"/>
  <c r="V144" i="1"/>
  <c r="U144" i="10" s="1"/>
  <c r="N143" i="4"/>
  <c r="N143" i="7"/>
  <c r="N143" i="8"/>
  <c r="N143" i="3"/>
  <c r="U144" i="1"/>
  <c r="T144" i="10" s="1"/>
  <c r="V145" i="1"/>
  <c r="U145" i="10" s="1"/>
  <c r="N144" i="4"/>
  <c r="N144" i="3"/>
  <c r="N144" i="7"/>
  <c r="N144" i="8"/>
  <c r="U145" i="1"/>
  <c r="T145" i="10" s="1"/>
  <c r="V146" i="1"/>
  <c r="U146" i="10" s="1"/>
  <c r="N145" i="4"/>
  <c r="N145" i="7"/>
  <c r="N145" i="8"/>
  <c r="N145" i="3"/>
  <c r="U146" i="1"/>
  <c r="T146" i="10" s="1"/>
  <c r="V147" i="1"/>
  <c r="U147" i="10" s="1"/>
  <c r="N146" i="4"/>
  <c r="N146" i="7"/>
  <c r="N146" i="3"/>
  <c r="N146" i="8"/>
  <c r="U147" i="1"/>
  <c r="T147" i="10" s="1"/>
  <c r="V148" i="1"/>
  <c r="U148" i="10" s="1"/>
  <c r="N147" i="4"/>
  <c r="N147" i="7"/>
  <c r="N147" i="8"/>
  <c r="N147" i="3"/>
  <c r="U148" i="1"/>
  <c r="T148" i="10" s="1"/>
  <c r="V149" i="1"/>
  <c r="U149" i="10" s="1"/>
  <c r="N148" i="4"/>
  <c r="N148" i="7"/>
  <c r="N148" i="8"/>
  <c r="N148" i="3"/>
  <c r="U149" i="1"/>
  <c r="T149" i="10" s="1"/>
  <c r="V150" i="1"/>
  <c r="U150" i="10" s="1"/>
  <c r="N149" i="4"/>
  <c r="N149" i="3"/>
  <c r="N149" i="7"/>
  <c r="N149" i="8"/>
  <c r="U150" i="1"/>
  <c r="T150" i="10" s="1"/>
  <c r="V151" i="1"/>
  <c r="U151" i="10" s="1"/>
  <c r="N150" i="4"/>
  <c r="N150" i="3"/>
  <c r="N150" i="7"/>
  <c r="N150" i="8"/>
  <c r="U151" i="1"/>
  <c r="T151" i="10" s="1"/>
  <c r="V152" i="1"/>
  <c r="U152" i="10" s="1"/>
  <c r="N151" i="4"/>
  <c r="N151" i="3"/>
  <c r="N151" i="7"/>
  <c r="N151" i="8"/>
  <c r="U152" i="1"/>
  <c r="T152" i="10" s="1"/>
  <c r="V153" i="1"/>
  <c r="U153" i="10" s="1"/>
  <c r="N152" i="4"/>
  <c r="N152" i="7"/>
  <c r="N152" i="8"/>
  <c r="N152" i="3"/>
  <c r="U153" i="1"/>
  <c r="T153" i="10" s="1"/>
  <c r="V154" i="1"/>
  <c r="U154" i="10" s="1"/>
  <c r="N153" i="4"/>
  <c r="N153" i="7"/>
  <c r="N153" i="8"/>
  <c r="N153" i="3"/>
  <c r="U154" i="1"/>
  <c r="T154" i="10" s="1"/>
  <c r="V155" i="1"/>
  <c r="U155" i="10" s="1"/>
  <c r="N154" i="4"/>
  <c r="N154" i="7"/>
  <c r="N154" i="3"/>
  <c r="N154" i="8"/>
  <c r="U155" i="1"/>
  <c r="T155" i="10" s="1"/>
  <c r="V156" i="1"/>
  <c r="U156" i="10" s="1"/>
  <c r="N155" i="4"/>
  <c r="N155" i="7"/>
  <c r="N155" i="8"/>
  <c r="N155" i="3"/>
  <c r="U156" i="1"/>
  <c r="T156" i="10" s="1"/>
  <c r="V157" i="1"/>
  <c r="U157" i="10" s="1"/>
  <c r="N156" i="4"/>
  <c r="N156" i="7"/>
  <c r="N156" i="8"/>
  <c r="N156" i="3"/>
  <c r="U157" i="1"/>
  <c r="T157" i="10" s="1"/>
  <c r="V158" i="1"/>
  <c r="U158" i="10" s="1"/>
  <c r="N157" i="4"/>
  <c r="N157" i="3"/>
  <c r="N157" i="7"/>
  <c r="N157" i="8"/>
  <c r="U158" i="1"/>
  <c r="T158" i="10" s="1"/>
  <c r="V159" i="1"/>
  <c r="U159" i="10" s="1"/>
  <c r="N158" i="4"/>
  <c r="N158" i="7"/>
  <c r="N158" i="8"/>
  <c r="N158" i="3"/>
  <c r="U159" i="1"/>
  <c r="T159" i="10" s="1"/>
  <c r="V160" i="1"/>
  <c r="U160" i="10" s="1"/>
  <c r="N159" i="3"/>
  <c r="N159" i="4"/>
  <c r="N159" i="7"/>
  <c r="N159" i="8"/>
  <c r="U160" i="1"/>
  <c r="T160" i="10" s="1"/>
  <c r="V161" i="1"/>
  <c r="U161" i="10" s="1"/>
  <c r="N160" i="4"/>
  <c r="N160" i="7"/>
  <c r="N160" i="3"/>
  <c r="N160" i="8"/>
  <c r="U161" i="1"/>
  <c r="T161" i="10" s="1"/>
  <c r="V162" i="1"/>
  <c r="U162" i="10" s="1"/>
  <c r="N161" i="3"/>
  <c r="N161" i="4"/>
  <c r="N161" i="7"/>
  <c r="N161" i="8"/>
  <c r="U162" i="1"/>
  <c r="T162" i="10" s="1"/>
  <c r="V163" i="1"/>
  <c r="U163" i="10" s="1"/>
  <c r="N162" i="4"/>
  <c r="N162" i="7"/>
  <c r="N162" i="8"/>
  <c r="N162" i="3"/>
  <c r="U163" i="1"/>
  <c r="T163" i="10" s="1"/>
  <c r="V164" i="1"/>
  <c r="U164" i="10" s="1"/>
  <c r="N163" i="4"/>
  <c r="N163" i="7"/>
  <c r="N163" i="3"/>
  <c r="N163" i="8"/>
  <c r="U164" i="1"/>
  <c r="T164" i="10" s="1"/>
  <c r="V165" i="1"/>
  <c r="U165" i="10" s="1"/>
  <c r="N164" i="4"/>
  <c r="N164" i="7"/>
  <c r="N164" i="3"/>
  <c r="N164" i="8"/>
  <c r="U165" i="1"/>
  <c r="T165" i="10" s="1"/>
  <c r="V166" i="1"/>
  <c r="U166" i="10" s="1"/>
  <c r="N165" i="4"/>
  <c r="N165" i="7"/>
  <c r="N165" i="8"/>
  <c r="N165" i="3"/>
  <c r="U166" i="1"/>
  <c r="T166" i="10" s="1"/>
  <c r="V167" i="1"/>
  <c r="U167" i="10" s="1"/>
  <c r="N166" i="4"/>
  <c r="N166" i="7"/>
  <c r="N166" i="3"/>
  <c r="N166" i="8"/>
  <c r="U167" i="1"/>
  <c r="T167" i="10" s="1"/>
  <c r="V168" i="1"/>
  <c r="U168" i="10" s="1"/>
  <c r="N167" i="4"/>
  <c r="N167" i="3"/>
  <c r="N167" i="7"/>
  <c r="N167" i="8"/>
  <c r="U168" i="1"/>
  <c r="T168" i="10" s="1"/>
  <c r="V169" i="1"/>
  <c r="U169" i="10" s="1"/>
  <c r="N168" i="4"/>
  <c r="N168" i="7"/>
  <c r="N168" i="8"/>
  <c r="N168" i="3"/>
  <c r="U169" i="1"/>
  <c r="T169" i="10" s="1"/>
  <c r="V170" i="1"/>
  <c r="U170" i="10" s="1"/>
  <c r="N169" i="4"/>
  <c r="N169" i="7"/>
  <c r="N169" i="8"/>
  <c r="N169" i="3"/>
  <c r="U170" i="1"/>
  <c r="T170" i="10" s="1"/>
  <c r="V171" i="1"/>
  <c r="U171" i="10" s="1"/>
  <c r="N170" i="4"/>
  <c r="N170" i="7"/>
  <c r="N170" i="8"/>
  <c r="N170" i="3"/>
  <c r="U171" i="1"/>
  <c r="T171" i="10" s="1"/>
  <c r="V172" i="1"/>
  <c r="U172" i="10" s="1"/>
  <c r="N171" i="4"/>
  <c r="N171" i="3"/>
  <c r="N171" i="7"/>
  <c r="N171" i="8"/>
  <c r="U172" i="1"/>
  <c r="T172" i="10" s="1"/>
  <c r="V173" i="1"/>
  <c r="U173" i="10" s="1"/>
  <c r="N172" i="4"/>
  <c r="N172" i="3"/>
  <c r="N172" i="7"/>
  <c r="N172" i="8"/>
  <c r="U173" i="1"/>
  <c r="T173" i="10" s="1"/>
  <c r="V174" i="1"/>
  <c r="U174" i="10" s="1"/>
  <c r="N173" i="4"/>
  <c r="N173" i="7"/>
  <c r="N173" i="8"/>
  <c r="N173" i="3"/>
  <c r="U174" i="1"/>
  <c r="T174" i="10" s="1"/>
  <c r="V175" i="1"/>
  <c r="U175" i="10" s="1"/>
  <c r="N174" i="4"/>
  <c r="N174" i="7"/>
  <c r="N174" i="8"/>
  <c r="N174" i="3"/>
  <c r="U175" i="1"/>
  <c r="T175" i="10" s="1"/>
  <c r="V176" i="1"/>
  <c r="U176" i="10" s="1"/>
  <c r="N175" i="4"/>
  <c r="N175" i="3"/>
  <c r="N175" i="7"/>
  <c r="N175" i="8"/>
  <c r="U176" i="1"/>
  <c r="T176" i="10" s="1"/>
  <c r="V177" i="1"/>
  <c r="U177" i="10" s="1"/>
  <c r="N176" i="4"/>
  <c r="N176" i="3"/>
  <c r="N176" i="7"/>
  <c r="N176" i="8"/>
  <c r="U177" i="1"/>
  <c r="T177" i="10" s="1"/>
  <c r="V178" i="1"/>
  <c r="U178" i="10" s="1"/>
  <c r="N177" i="4"/>
  <c r="N177" i="3"/>
  <c r="N177" i="7"/>
  <c r="N177" i="8"/>
  <c r="U178" i="1"/>
  <c r="T178" i="10" s="1"/>
  <c r="V179" i="1"/>
  <c r="U179" i="10" s="1"/>
  <c r="N178" i="4"/>
  <c r="N178" i="3"/>
  <c r="N178" i="7"/>
  <c r="N178" i="8"/>
  <c r="U179" i="1"/>
  <c r="T179" i="10" s="1"/>
  <c r="V180" i="1"/>
  <c r="U180" i="10" s="1"/>
  <c r="N179" i="4"/>
  <c r="N179" i="7"/>
  <c r="N179" i="8"/>
  <c r="N179" i="3"/>
  <c r="U180" i="1"/>
  <c r="T180" i="10" s="1"/>
  <c r="V181" i="1"/>
  <c r="U181" i="10" s="1"/>
  <c r="N180" i="4"/>
  <c r="N180" i="7"/>
  <c r="N180" i="8"/>
  <c r="N180" i="3"/>
  <c r="U181" i="1"/>
  <c r="T181" i="10" s="1"/>
  <c r="V182" i="1"/>
  <c r="U182" i="10" s="1"/>
  <c r="N181" i="4"/>
  <c r="N181" i="7"/>
  <c r="N181" i="8"/>
  <c r="N181" i="3"/>
  <c r="U182" i="1"/>
  <c r="T182" i="10" s="1"/>
  <c r="V183" i="1"/>
  <c r="U183" i="10" s="1"/>
  <c r="N182" i="4"/>
  <c r="N182" i="7"/>
  <c r="N182" i="8"/>
  <c r="N182" i="3"/>
  <c r="U183" i="1"/>
  <c r="T183" i="10" s="1"/>
  <c r="V184" i="1"/>
  <c r="U184" i="10" s="1"/>
  <c r="N183" i="4"/>
  <c r="N183" i="3"/>
  <c r="N183" i="7"/>
  <c r="N183" i="8"/>
  <c r="U184" i="1"/>
  <c r="T184" i="10" s="1"/>
  <c r="V185" i="1"/>
  <c r="U185" i="10" s="1"/>
  <c r="N184" i="4"/>
  <c r="N184" i="7"/>
  <c r="N184" i="8"/>
  <c r="N184" i="3"/>
  <c r="U185" i="1"/>
  <c r="T185" i="10" s="1"/>
  <c r="V186" i="1"/>
  <c r="U186" i="10" s="1"/>
  <c r="N185" i="4"/>
  <c r="N185" i="8"/>
  <c r="N185" i="3"/>
  <c r="N185" i="7"/>
  <c r="U186" i="1"/>
  <c r="T186" i="10" s="1"/>
  <c r="V187" i="1"/>
  <c r="U187" i="10" s="1"/>
  <c r="N186" i="4"/>
  <c r="N186" i="3"/>
  <c r="N186" i="8"/>
  <c r="N186" i="7"/>
  <c r="U187" i="1"/>
  <c r="T187" i="10" s="1"/>
  <c r="V188" i="1"/>
  <c r="U188" i="10" s="1"/>
  <c r="N187" i="4"/>
  <c r="N187" i="8"/>
  <c r="N187" i="3"/>
  <c r="N187" i="7"/>
  <c r="U188" i="1"/>
  <c r="T188" i="10" s="1"/>
  <c r="V189" i="1"/>
  <c r="U189" i="10" s="1"/>
  <c r="N188" i="4"/>
  <c r="N188" i="3"/>
  <c r="N188" i="8"/>
  <c r="N188" i="7"/>
  <c r="U189" i="1"/>
  <c r="T189" i="10" s="1"/>
  <c r="V190" i="1"/>
  <c r="U190" i="10" s="1"/>
  <c r="N189" i="4"/>
  <c r="N189" i="8"/>
  <c r="N189" i="7"/>
  <c r="N189" i="3"/>
  <c r="U190" i="1"/>
  <c r="T190" i="10" s="1"/>
  <c r="V191" i="1"/>
  <c r="U191" i="10" s="1"/>
  <c r="N190" i="4"/>
  <c r="N190" i="7"/>
  <c r="N190" i="8"/>
  <c r="N190" i="3"/>
  <c r="U191" i="1"/>
  <c r="T191" i="10" s="1"/>
  <c r="V192" i="1"/>
  <c r="U192" i="10" s="1"/>
  <c r="N191" i="4"/>
  <c r="N191" i="7"/>
  <c r="N191" i="8"/>
  <c r="N191" i="3"/>
  <c r="U192" i="1"/>
  <c r="T192" i="10" s="1"/>
  <c r="V193" i="1"/>
  <c r="U193" i="10" s="1"/>
  <c r="N192" i="4"/>
  <c r="N192" i="3"/>
  <c r="N192" i="8"/>
  <c r="N192" i="7"/>
  <c r="U193" i="1"/>
  <c r="T193" i="10" s="1"/>
  <c r="V194" i="1"/>
  <c r="U194" i="10" s="1"/>
  <c r="N193" i="4"/>
  <c r="N193" i="7"/>
  <c r="N193" i="8"/>
  <c r="N193" i="3"/>
  <c r="U194" i="1"/>
  <c r="T194" i="10" s="1"/>
  <c r="V195" i="1"/>
  <c r="U195" i="10" s="1"/>
  <c r="N194" i="4"/>
  <c r="N194" i="3"/>
  <c r="N194" i="7"/>
  <c r="N194" i="8"/>
  <c r="U195" i="1"/>
  <c r="T195" i="10" s="1"/>
  <c r="V196" i="1"/>
  <c r="U196" i="10" s="1"/>
  <c r="N195" i="4"/>
  <c r="N195" i="7"/>
  <c r="N195" i="8"/>
  <c r="N195" i="3"/>
  <c r="U196" i="1"/>
  <c r="T196" i="10" s="1"/>
  <c r="V197" i="1"/>
  <c r="U197" i="10" s="1"/>
  <c r="N196" i="4"/>
  <c r="N196" i="7"/>
  <c r="N196" i="8"/>
  <c r="N196" i="3"/>
  <c r="U197" i="1"/>
  <c r="T197" i="10" s="1"/>
  <c r="V198" i="1"/>
  <c r="U198" i="10" s="1"/>
  <c r="N197" i="4"/>
  <c r="N197" i="8"/>
  <c r="N197" i="7"/>
  <c r="N197" i="3"/>
  <c r="U198" i="1"/>
  <c r="T198" i="10" s="1"/>
  <c r="V199" i="1"/>
  <c r="U199" i="10" s="1"/>
  <c r="N198" i="4"/>
  <c r="N198" i="3"/>
  <c r="N198" i="7"/>
  <c r="N198" i="8"/>
  <c r="U199" i="1"/>
  <c r="T199" i="10" s="1"/>
  <c r="V200" i="1"/>
  <c r="U200" i="10" s="1"/>
  <c r="N199" i="4"/>
  <c r="N199" i="7"/>
  <c r="N199" i="8"/>
  <c r="N199" i="3"/>
  <c r="U200" i="1"/>
  <c r="T200" i="10" s="1"/>
  <c r="V201" i="1"/>
  <c r="U201" i="10" s="1"/>
  <c r="N200" i="4"/>
  <c r="N200" i="3"/>
  <c r="N200" i="8"/>
  <c r="N200" i="7"/>
  <c r="U201" i="1"/>
  <c r="T201" i="10" s="1"/>
  <c r="V202" i="1"/>
  <c r="U202" i="10" s="1"/>
  <c r="N201" i="4"/>
  <c r="N201" i="3"/>
  <c r="N201" i="8"/>
  <c r="N201" i="7"/>
  <c r="U202" i="1"/>
  <c r="T202" i="10" s="1"/>
  <c r="V203" i="1"/>
  <c r="U203" i="10" s="1"/>
  <c r="N202" i="4"/>
  <c r="N202" i="8"/>
  <c r="N202" i="7"/>
  <c r="N202" i="3"/>
  <c r="U203" i="1"/>
  <c r="T203" i="10" s="1"/>
  <c r="V204" i="1"/>
  <c r="U204" i="10" s="1"/>
  <c r="N203" i="4"/>
  <c r="N203" i="3"/>
  <c r="N203" i="7"/>
  <c r="N203" i="8"/>
  <c r="U204" i="1"/>
  <c r="T204" i="10" s="1"/>
  <c r="V205" i="1"/>
  <c r="U205" i="10" s="1"/>
  <c r="N204" i="4"/>
  <c r="N204" i="7"/>
  <c r="N204" i="8"/>
  <c r="N204" i="3"/>
  <c r="U205" i="1"/>
  <c r="T205" i="10" s="1"/>
  <c r="V206" i="1"/>
  <c r="U206" i="10" s="1"/>
  <c r="N205" i="4"/>
  <c r="N205" i="8"/>
  <c r="N205" i="3"/>
  <c r="N205" i="7"/>
  <c r="U206" i="1"/>
  <c r="T206" i="10" s="1"/>
  <c r="V207" i="1"/>
  <c r="U207" i="10" s="1"/>
  <c r="N206" i="4"/>
  <c r="N206" i="7"/>
  <c r="N206" i="8"/>
  <c r="N206" i="3"/>
  <c r="U207" i="1"/>
  <c r="T207" i="10" s="1"/>
  <c r="V208" i="1"/>
  <c r="U208" i="10" s="1"/>
  <c r="N207" i="4"/>
  <c r="N207" i="7"/>
  <c r="N207" i="8"/>
  <c r="N207" i="3"/>
  <c r="U208" i="1"/>
  <c r="T208" i="10" s="1"/>
  <c r="V209" i="1"/>
  <c r="U209" i="10" s="1"/>
  <c r="N208" i="4"/>
  <c r="N208" i="7"/>
  <c r="N208" i="8"/>
  <c r="N208" i="3"/>
  <c r="U209" i="1"/>
  <c r="T209" i="10" s="1"/>
  <c r="V210" i="1"/>
  <c r="U210" i="10" s="1"/>
  <c r="N209" i="4"/>
  <c r="N209" i="3"/>
  <c r="N209" i="8"/>
  <c r="N209" i="7"/>
  <c r="U210" i="1"/>
  <c r="T210" i="10" s="1"/>
  <c r="V211" i="1"/>
  <c r="U211" i="10" s="1"/>
  <c r="N210" i="3"/>
  <c r="N210" i="4"/>
  <c r="N210" i="7"/>
  <c r="N210" i="8"/>
  <c r="U211" i="1"/>
  <c r="T211" i="10" s="1"/>
  <c r="V212" i="1"/>
  <c r="U212" i="10" s="1"/>
  <c r="N211" i="4"/>
  <c r="N211" i="7"/>
  <c r="N211" i="8"/>
  <c r="N211" i="3"/>
  <c r="U212" i="1"/>
  <c r="T212" i="10" s="1"/>
  <c r="V213" i="1"/>
  <c r="U213" i="10" s="1"/>
  <c r="N212" i="4"/>
  <c r="N212" i="7"/>
  <c r="N212" i="3"/>
  <c r="N212" i="8"/>
  <c r="U213" i="1"/>
  <c r="T213" i="10" s="1"/>
  <c r="V214" i="1"/>
  <c r="U214" i="10" s="1"/>
  <c r="N213" i="4"/>
  <c r="N213" i="7"/>
  <c r="N213" i="8"/>
  <c r="N213" i="3"/>
  <c r="U214" i="1"/>
  <c r="T214" i="10" s="1"/>
  <c r="V215" i="1"/>
  <c r="U215" i="10" s="1"/>
  <c r="N214" i="4"/>
  <c r="N214" i="3"/>
  <c r="N214" i="7"/>
  <c r="N214" i="8"/>
  <c r="U215" i="1"/>
  <c r="T215" i="10" s="1"/>
  <c r="V216" i="1"/>
  <c r="U216" i="10" s="1"/>
  <c r="N215" i="4"/>
  <c r="N215" i="3"/>
  <c r="N215" i="8"/>
  <c r="N215" i="7"/>
  <c r="U216" i="1"/>
  <c r="T216" i="10" s="1"/>
  <c r="V217" i="1"/>
  <c r="U217" i="10" s="1"/>
  <c r="N216" i="4"/>
  <c r="N216" i="7"/>
  <c r="N216" i="8"/>
  <c r="N216" i="3"/>
  <c r="U217" i="1"/>
  <c r="T217" i="10" s="1"/>
  <c r="V218" i="1"/>
  <c r="U218" i="10" s="1"/>
  <c r="N217" i="4"/>
  <c r="N217" i="3"/>
  <c r="N217" i="7"/>
  <c r="N217" i="8"/>
  <c r="U218" i="1"/>
  <c r="T218" i="10" s="1"/>
  <c r="V219" i="1"/>
  <c r="U219" i="10" s="1"/>
  <c r="N218" i="4"/>
  <c r="N218" i="3"/>
  <c r="N218" i="8"/>
  <c r="N218" i="7"/>
  <c r="U219" i="1"/>
  <c r="T219" i="10" s="1"/>
  <c r="V220" i="1"/>
  <c r="U220" i="10" s="1"/>
  <c r="N219" i="4"/>
  <c r="N219" i="3"/>
  <c r="N219" i="8"/>
  <c r="N219" i="7"/>
  <c r="U220" i="1"/>
  <c r="T220" i="10" s="1"/>
  <c r="V221" i="1"/>
  <c r="U221" i="10" s="1"/>
  <c r="N220" i="4"/>
  <c r="N220" i="8"/>
  <c r="N220" i="3"/>
  <c r="N220" i="7"/>
  <c r="U221" i="1"/>
  <c r="T221" i="10" s="1"/>
  <c r="V222" i="1"/>
  <c r="U222" i="10" s="1"/>
  <c r="N221" i="4"/>
  <c r="N221" i="8"/>
  <c r="N221" i="3"/>
  <c r="N221" i="7"/>
  <c r="U222" i="1"/>
  <c r="T222" i="10" s="1"/>
  <c r="V223" i="1"/>
  <c r="U223" i="10" s="1"/>
  <c r="N222" i="4"/>
  <c r="N222" i="3"/>
  <c r="N222" i="8"/>
  <c r="N222" i="7"/>
  <c r="U223" i="1"/>
  <c r="T223" i="10" s="1"/>
  <c r="V224" i="1"/>
  <c r="U224" i="10" s="1"/>
  <c r="N223" i="4"/>
  <c r="N223" i="8"/>
  <c r="N223" i="7"/>
  <c r="N223" i="3"/>
  <c r="U224" i="1"/>
  <c r="T224" i="10" s="1"/>
  <c r="V225" i="1"/>
  <c r="U225" i="10" s="1"/>
  <c r="N224" i="4"/>
  <c r="N224" i="7"/>
  <c r="N224" i="8"/>
  <c r="N224" i="3"/>
  <c r="U225" i="1"/>
  <c r="T225" i="10" s="1"/>
  <c r="V226" i="1"/>
  <c r="U226" i="10" s="1"/>
  <c r="N225" i="4"/>
  <c r="N225" i="8"/>
  <c r="N225" i="3"/>
  <c r="N225" i="7"/>
  <c r="U226" i="1"/>
  <c r="T226" i="10" s="1"/>
  <c r="V227" i="1"/>
  <c r="U227" i="10" s="1"/>
  <c r="N226" i="4"/>
  <c r="N226" i="7"/>
  <c r="N226" i="3"/>
  <c r="N226" i="8"/>
  <c r="U227" i="1"/>
  <c r="T227" i="10" s="1"/>
  <c r="V228" i="1"/>
  <c r="U228" i="10" s="1"/>
  <c r="N227" i="4"/>
  <c r="N227" i="7"/>
  <c r="N227" i="8"/>
  <c r="N227" i="3"/>
  <c r="U228" i="1"/>
  <c r="T228" i="10" s="1"/>
  <c r="V229" i="1"/>
  <c r="U229" i="10" s="1"/>
  <c r="N228" i="4"/>
  <c r="N228" i="7"/>
  <c r="N228" i="8"/>
  <c r="N228" i="3"/>
  <c r="U229" i="1"/>
  <c r="T229" i="10" s="1"/>
  <c r="V230" i="1"/>
  <c r="U230" i="10" s="1"/>
  <c r="N229" i="4"/>
  <c r="N229" i="7"/>
  <c r="N229" i="8"/>
  <c r="N229" i="3"/>
  <c r="U230" i="1"/>
  <c r="T230" i="10" s="1"/>
  <c r="V231" i="1"/>
  <c r="U231" i="10" s="1"/>
  <c r="N230" i="4"/>
  <c r="N230" i="7"/>
  <c r="N230" i="8"/>
  <c r="N230" i="3"/>
  <c r="U231" i="1"/>
  <c r="T231" i="10" s="1"/>
  <c r="V232" i="1"/>
  <c r="U232" i="10" s="1"/>
  <c r="N231" i="4"/>
  <c r="N231" i="7"/>
  <c r="N231" i="8"/>
  <c r="N231" i="3"/>
  <c r="U232" i="1"/>
  <c r="T232" i="10" s="1"/>
  <c r="V233" i="1"/>
  <c r="U233" i="10" s="1"/>
  <c r="N232" i="4"/>
  <c r="N232" i="3"/>
  <c r="N232" i="7"/>
  <c r="N232" i="8"/>
  <c r="U233" i="1"/>
  <c r="T233" i="10" s="1"/>
  <c r="V234" i="1"/>
  <c r="U234" i="10" s="1"/>
  <c r="N233" i="4"/>
  <c r="N233" i="7"/>
  <c r="N233" i="8"/>
  <c r="N233" i="3"/>
  <c r="U234" i="1"/>
  <c r="T234" i="10" s="1"/>
  <c r="V235" i="1"/>
  <c r="U235" i="10" s="1"/>
  <c r="N234" i="4"/>
  <c r="N234" i="3"/>
  <c r="N234" i="8"/>
  <c r="N234" i="7"/>
  <c r="U235" i="1"/>
  <c r="T235" i="10" s="1"/>
  <c r="V236" i="1"/>
  <c r="U236" i="10" s="1"/>
  <c r="N235" i="4"/>
  <c r="N235" i="8"/>
  <c r="N235" i="7"/>
  <c r="N235" i="3"/>
  <c r="U236" i="1"/>
  <c r="T236" i="10" s="1"/>
  <c r="V237" i="1"/>
  <c r="U237" i="10" s="1"/>
  <c r="N236" i="4"/>
  <c r="N236" i="8"/>
  <c r="N236" i="7"/>
  <c r="N236" i="3"/>
  <c r="U237" i="1"/>
  <c r="T237" i="10" s="1"/>
  <c r="V238" i="1"/>
  <c r="U238" i="10" s="1"/>
  <c r="N237" i="4"/>
  <c r="N237" i="3"/>
  <c r="N237" i="8"/>
  <c r="N237" i="7"/>
  <c r="U238" i="1"/>
  <c r="T238" i="10" s="1"/>
  <c r="V239" i="1"/>
  <c r="U239" i="10" s="1"/>
  <c r="N238" i="4"/>
  <c r="N238" i="3"/>
  <c r="N238" i="7"/>
  <c r="N238" i="8"/>
  <c r="U239" i="1"/>
  <c r="T239" i="10" s="1"/>
  <c r="V240" i="1"/>
  <c r="U240" i="10" s="1"/>
  <c r="N239" i="4"/>
  <c r="N239" i="3"/>
  <c r="N239" i="7"/>
  <c r="N239" i="8"/>
  <c r="U240" i="1"/>
  <c r="T240" i="10" s="1"/>
  <c r="V241" i="1"/>
  <c r="U241" i="10" s="1"/>
  <c r="N240" i="4"/>
  <c r="N240" i="3"/>
  <c r="N240" i="8"/>
  <c r="N240" i="7"/>
  <c r="U241" i="1"/>
  <c r="T241" i="10" s="1"/>
  <c r="V242" i="1"/>
  <c r="U242" i="10" s="1"/>
  <c r="N241" i="4"/>
  <c r="N241" i="7"/>
  <c r="N241" i="3"/>
  <c r="N241" i="8"/>
  <c r="U242" i="1"/>
  <c r="T242" i="10" s="1"/>
  <c r="V243" i="1"/>
  <c r="U243" i="10" s="1"/>
  <c r="N242" i="4"/>
  <c r="N242" i="3"/>
  <c r="N242" i="8"/>
  <c r="N242" i="7"/>
  <c r="U243" i="1"/>
  <c r="T243" i="10" s="1"/>
  <c r="V244" i="1"/>
  <c r="U244" i="10" s="1"/>
  <c r="N243" i="4"/>
  <c r="N243" i="3"/>
  <c r="N243" i="8"/>
  <c r="N243" i="7"/>
  <c r="U244" i="1"/>
  <c r="T244" i="10" s="1"/>
  <c r="V245" i="1"/>
  <c r="U245" i="10" s="1"/>
  <c r="N244" i="4"/>
  <c r="N244" i="3"/>
  <c r="N244" i="7"/>
  <c r="N244" i="8"/>
  <c r="U245" i="1"/>
  <c r="T245" i="10" s="1"/>
  <c r="V246" i="1"/>
  <c r="U246" i="10" s="1"/>
  <c r="N245" i="4"/>
  <c r="N245" i="3"/>
  <c r="N245" i="8"/>
  <c r="N245" i="7"/>
  <c r="U246" i="1"/>
  <c r="T246" i="10" s="1"/>
  <c r="V247" i="1"/>
  <c r="U247" i="10" s="1"/>
  <c r="N246" i="4"/>
  <c r="N246" i="3"/>
  <c r="N246" i="7"/>
  <c r="N246" i="8"/>
  <c r="U247" i="1"/>
  <c r="T247" i="10" s="1"/>
  <c r="V248" i="1"/>
  <c r="U248" i="10" s="1"/>
  <c r="N247" i="3"/>
  <c r="N247" i="4"/>
  <c r="N247" i="7"/>
  <c r="N247" i="8"/>
  <c r="U248" i="1"/>
  <c r="T248" i="10" s="1"/>
  <c r="V249" i="1"/>
  <c r="U249" i="10" s="1"/>
  <c r="N248" i="4"/>
  <c r="N248" i="3"/>
  <c r="N248" i="7"/>
  <c r="N248" i="8"/>
  <c r="U249" i="1"/>
  <c r="T249" i="10" s="1"/>
  <c r="V250" i="1"/>
  <c r="U250" i="10" s="1"/>
  <c r="N249" i="4"/>
  <c r="N249" i="7"/>
  <c r="N249" i="8"/>
  <c r="N249" i="3"/>
  <c r="U250" i="1"/>
  <c r="T250" i="10" s="1"/>
  <c r="V251" i="1"/>
  <c r="U251" i="10" s="1"/>
  <c r="N250" i="4"/>
  <c r="N250" i="3"/>
  <c r="N250" i="8"/>
  <c r="N250" i="7"/>
  <c r="U251" i="1"/>
  <c r="T251" i="10" s="1"/>
  <c r="V252" i="1"/>
  <c r="U252" i="10" s="1"/>
  <c r="N251" i="4"/>
  <c r="N251" i="3"/>
  <c r="N251" i="8"/>
  <c r="N251" i="7"/>
  <c r="U252" i="1"/>
  <c r="T252" i="10" s="1"/>
  <c r="V253" i="1"/>
  <c r="U253" i="10" s="1"/>
  <c r="N252" i="4"/>
  <c r="N252" i="3"/>
  <c r="N252" i="7"/>
  <c r="N252" i="8"/>
  <c r="U253" i="1"/>
  <c r="T253" i="10" s="1"/>
  <c r="V254" i="1"/>
  <c r="U254" i="10" s="1"/>
  <c r="N253" i="4"/>
  <c r="N253" i="8"/>
  <c r="N253" i="7"/>
  <c r="N253" i="3"/>
  <c r="U254" i="1"/>
  <c r="T254" i="10" s="1"/>
  <c r="V255" i="1"/>
  <c r="U255" i="10" s="1"/>
  <c r="N254" i="4"/>
  <c r="N254" i="7"/>
  <c r="N254" i="8"/>
  <c r="N254" i="3"/>
  <c r="U255" i="1"/>
  <c r="T255" i="10" s="1"/>
  <c r="V256" i="1"/>
  <c r="U256" i="10" s="1"/>
  <c r="N255" i="4"/>
  <c r="N255" i="8"/>
  <c r="N255" i="7"/>
  <c r="N255" i="3"/>
  <c r="U256" i="1"/>
  <c r="T256" i="10" s="1"/>
  <c r="V257" i="1"/>
  <c r="U257" i="10" s="1"/>
  <c r="N256" i="4"/>
  <c r="N256" i="8"/>
  <c r="N256" i="3"/>
  <c r="N256" i="7"/>
  <c r="U257" i="1"/>
  <c r="T257" i="10" s="1"/>
  <c r="V258" i="1"/>
  <c r="U258" i="10" s="1"/>
  <c r="N257" i="4"/>
  <c r="N257" i="3"/>
  <c r="N257" i="8"/>
  <c r="N257" i="7"/>
  <c r="U258" i="1"/>
  <c r="T258" i="10" s="1"/>
  <c r="V259" i="1"/>
  <c r="U259" i="10" s="1"/>
  <c r="N258" i="4"/>
  <c r="N258" i="7"/>
  <c r="N258" i="8"/>
  <c r="N258" i="3"/>
  <c r="U259" i="1"/>
  <c r="T259" i="10" s="1"/>
  <c r="V260" i="1"/>
  <c r="U260" i="10" s="1"/>
  <c r="N259" i="4"/>
  <c r="N259" i="3"/>
  <c r="N259" i="8"/>
  <c r="N259" i="7"/>
  <c r="U260" i="1"/>
  <c r="T260" i="10" s="1"/>
  <c r="V261" i="1"/>
  <c r="U261" i="10" s="1"/>
  <c r="N260" i="3"/>
  <c r="N260" i="4"/>
  <c r="N260" i="8"/>
  <c r="N260" i="7"/>
  <c r="U261" i="1"/>
  <c r="T261" i="10" s="1"/>
  <c r="V262" i="1"/>
  <c r="U262" i="10" s="1"/>
  <c r="N261" i="4"/>
  <c r="N261" i="7"/>
  <c r="N261" i="8"/>
  <c r="N261" i="3"/>
  <c r="U262" i="1"/>
  <c r="T262" i="10" s="1"/>
  <c r="V263" i="1"/>
  <c r="U263" i="10" s="1"/>
  <c r="N262" i="4"/>
  <c r="N262" i="8"/>
  <c r="N262" i="7"/>
  <c r="N262" i="3"/>
  <c r="U263" i="1"/>
  <c r="T263" i="10" s="1"/>
  <c r="V264" i="1"/>
  <c r="U264" i="10" s="1"/>
  <c r="N263" i="4"/>
  <c r="N263" i="7"/>
  <c r="N263" i="8"/>
  <c r="N263" i="3"/>
  <c r="U264" i="1"/>
  <c r="T264" i="10" s="1"/>
  <c r="V265" i="1"/>
  <c r="U265" i="10" s="1"/>
  <c r="N264" i="4"/>
  <c r="N264" i="8"/>
  <c r="N264" i="7"/>
  <c r="N264" i="3"/>
  <c r="U265" i="1"/>
  <c r="T265" i="10" s="1"/>
  <c r="V266" i="1"/>
  <c r="U266" i="10" s="1"/>
  <c r="N265" i="4"/>
  <c r="N265" i="8"/>
  <c r="N265" i="7"/>
  <c r="N265" i="3"/>
  <c r="U266" i="1"/>
  <c r="T266" i="10" s="1"/>
  <c r="V267" i="1"/>
  <c r="U267" i="10" s="1"/>
  <c r="N266" i="4"/>
  <c r="N266" i="3"/>
  <c r="N266" i="7"/>
  <c r="N266" i="8"/>
  <c r="U267" i="1"/>
  <c r="T267" i="10" s="1"/>
  <c r="V268" i="1"/>
  <c r="U268" i="10" s="1"/>
  <c r="N267" i="4"/>
  <c r="N267" i="8"/>
  <c r="N267" i="7"/>
  <c r="N267" i="3"/>
  <c r="U268" i="1"/>
  <c r="T268" i="10" s="1"/>
  <c r="V269" i="1"/>
  <c r="U269" i="10" s="1"/>
  <c r="N268" i="4"/>
  <c r="N268" i="3"/>
  <c r="N268" i="8"/>
  <c r="N268" i="7"/>
  <c r="U269" i="1"/>
  <c r="T269" i="10" s="1"/>
  <c r="V270" i="1"/>
  <c r="U270" i="10" s="1"/>
  <c r="N269" i="4"/>
  <c r="N269" i="7"/>
  <c r="N269" i="8"/>
  <c r="N269" i="3"/>
  <c r="U270" i="1"/>
  <c r="T270" i="10" s="1"/>
  <c r="V271" i="1"/>
  <c r="U271" i="10" s="1"/>
  <c r="N270" i="4"/>
  <c r="N270" i="3"/>
  <c r="N270" i="8"/>
  <c r="N270" i="7"/>
  <c r="U271" i="1"/>
  <c r="T271" i="10" s="1"/>
  <c r="V272" i="1"/>
  <c r="U272" i="10" s="1"/>
  <c r="N271" i="4"/>
  <c r="N271" i="7"/>
  <c r="N271" i="8"/>
  <c r="N271" i="3"/>
  <c r="U272" i="1"/>
  <c r="T272" i="10" s="1"/>
  <c r="V273" i="1"/>
  <c r="U273" i="10" s="1"/>
  <c r="N272" i="4"/>
  <c r="N272" i="8"/>
  <c r="N272" i="7"/>
  <c r="N272" i="3"/>
  <c r="U273" i="1"/>
  <c r="T273" i="10" s="1"/>
  <c r="V274" i="1"/>
  <c r="U274" i="10" s="1"/>
  <c r="N273" i="4"/>
  <c r="N273" i="7"/>
  <c r="N273" i="8"/>
  <c r="N273" i="3"/>
  <c r="U274" i="1"/>
  <c r="T274" i="10" s="1"/>
  <c r="V275" i="1"/>
  <c r="U275" i="10" s="1"/>
  <c r="N274" i="4"/>
  <c r="N274" i="7"/>
  <c r="N274" i="8"/>
  <c r="N274" i="3"/>
  <c r="U275" i="1"/>
  <c r="T275" i="10" s="1"/>
  <c r="V276" i="1"/>
  <c r="U276" i="10" s="1"/>
  <c r="N275" i="4"/>
  <c r="N275" i="3"/>
  <c r="N275" i="7"/>
  <c r="N275" i="8"/>
  <c r="U276" i="1"/>
  <c r="T276" i="10" s="1"/>
  <c r="V277" i="1"/>
  <c r="U277" i="10" s="1"/>
  <c r="N276" i="4"/>
  <c r="N276" i="8"/>
  <c r="N276" i="7"/>
  <c r="N276" i="3"/>
  <c r="U277" i="1"/>
  <c r="T277" i="10" s="1"/>
  <c r="V278" i="1"/>
  <c r="U278" i="10" s="1"/>
  <c r="N277" i="4"/>
  <c r="N277" i="7"/>
  <c r="N277" i="3"/>
  <c r="N277" i="8"/>
  <c r="U278" i="1"/>
  <c r="T278" i="10" s="1"/>
  <c r="V279" i="1"/>
  <c r="U279" i="10" s="1"/>
  <c r="N278" i="4"/>
  <c r="N278" i="8"/>
  <c r="N278" i="7"/>
  <c r="N278" i="3"/>
  <c r="U279" i="1"/>
  <c r="T279" i="10" s="1"/>
  <c r="V280" i="1"/>
  <c r="U280" i="10" s="1"/>
  <c r="N279" i="4"/>
  <c r="N279" i="3"/>
  <c r="N279" i="7"/>
  <c r="N279" i="8"/>
  <c r="U280" i="1"/>
  <c r="T280" i="10" s="1"/>
  <c r="V281" i="1"/>
  <c r="U281" i="10" s="1"/>
  <c r="N280" i="4"/>
  <c r="N280" i="3"/>
  <c r="N280" i="8"/>
  <c r="N280" i="7"/>
  <c r="U281" i="1"/>
  <c r="T281" i="10" s="1"/>
  <c r="V282" i="1"/>
  <c r="U282" i="10" s="1"/>
  <c r="N281" i="4"/>
  <c r="N281" i="7"/>
  <c r="N281" i="8"/>
  <c r="N281" i="3"/>
  <c r="U282" i="1"/>
  <c r="T282" i="10" s="1"/>
  <c r="V283" i="1"/>
  <c r="U283" i="10" s="1"/>
  <c r="N282" i="3"/>
  <c r="N282" i="4"/>
  <c r="N282" i="8"/>
  <c r="N282" i="7"/>
  <c r="U283" i="1"/>
  <c r="T283" i="10" s="1"/>
  <c r="V284" i="1"/>
  <c r="U284" i="10" s="1"/>
  <c r="N283" i="4"/>
  <c r="N283" i="7"/>
  <c r="N283" i="8"/>
  <c r="N283" i="3"/>
  <c r="U284" i="1"/>
  <c r="T284" i="10" s="1"/>
  <c r="V285" i="1"/>
  <c r="U285" i="10" s="1"/>
  <c r="N284" i="4"/>
  <c r="N284" i="7"/>
  <c r="N284" i="8"/>
  <c r="N284" i="3"/>
  <c r="U285" i="1"/>
  <c r="T285" i="10" s="1"/>
  <c r="V286" i="1"/>
  <c r="U286" i="10" s="1"/>
  <c r="N285" i="4"/>
  <c r="N285" i="7"/>
  <c r="N285" i="8"/>
  <c r="N285" i="3"/>
  <c r="U286" i="1"/>
  <c r="T286" i="10" s="1"/>
  <c r="V287" i="1"/>
  <c r="U287" i="10" s="1"/>
  <c r="N286" i="4"/>
  <c r="N286" i="3"/>
  <c r="N286" i="7"/>
  <c r="N286" i="8"/>
  <c r="U287" i="1"/>
  <c r="T287" i="10" s="1"/>
  <c r="V288" i="1"/>
  <c r="U288" i="10" s="1"/>
  <c r="N287" i="4"/>
  <c r="N287" i="7"/>
  <c r="N287" i="3"/>
  <c r="N287" i="8"/>
  <c r="U288" i="1"/>
  <c r="T288" i="10" s="1"/>
  <c r="V289" i="1"/>
  <c r="U289" i="10" s="1"/>
  <c r="N288" i="4"/>
  <c r="N288" i="8"/>
  <c r="N288" i="3"/>
  <c r="N288" i="7"/>
  <c r="U289" i="1"/>
  <c r="T289" i="10" s="1"/>
  <c r="V290" i="1"/>
  <c r="U290" i="10" s="1"/>
  <c r="N289" i="4"/>
  <c r="N289" i="7"/>
  <c r="N289" i="8"/>
  <c r="N289" i="3"/>
  <c r="U290" i="1"/>
  <c r="T290" i="10" s="1"/>
  <c r="V291" i="1"/>
  <c r="U291" i="10" s="1"/>
  <c r="N290" i="4"/>
  <c r="N290" i="3"/>
  <c r="N290" i="8"/>
  <c r="N290" i="7"/>
  <c r="U291" i="1"/>
  <c r="T291" i="10" s="1"/>
  <c r="V292" i="1"/>
  <c r="U292" i="10" s="1"/>
  <c r="N291" i="4"/>
  <c r="N291" i="8"/>
  <c r="N291" i="7"/>
  <c r="N291" i="3"/>
  <c r="U292" i="1"/>
  <c r="T292" i="10" s="1"/>
  <c r="V293" i="1"/>
  <c r="U293" i="10" s="1"/>
  <c r="N292" i="4"/>
  <c r="N292" i="7"/>
  <c r="N292" i="3"/>
  <c r="N292" i="8"/>
  <c r="U293" i="1"/>
  <c r="T293" i="10" s="1"/>
  <c r="V294" i="1"/>
  <c r="U294" i="10" s="1"/>
  <c r="N293" i="4"/>
  <c r="N293" i="8"/>
  <c r="N293" i="7"/>
  <c r="N293" i="3"/>
  <c r="U294" i="1"/>
  <c r="T294" i="10" s="1"/>
  <c r="V295" i="1"/>
  <c r="U295" i="10" s="1"/>
  <c r="N294" i="4"/>
  <c r="N294" i="3"/>
  <c r="N294" i="7"/>
  <c r="N294" i="8"/>
  <c r="U295" i="1"/>
  <c r="T295" i="10" s="1"/>
  <c r="V296" i="1"/>
  <c r="U296" i="10" s="1"/>
  <c r="N295" i="4"/>
  <c r="N295" i="7"/>
  <c r="N295" i="8"/>
  <c r="N295" i="3"/>
  <c r="U296" i="1"/>
  <c r="T296" i="10" s="1"/>
  <c r="V297" i="1"/>
  <c r="U297" i="10" s="1"/>
  <c r="N296" i="4"/>
  <c r="N296" i="8"/>
  <c r="N296" i="7"/>
  <c r="N296" i="3"/>
  <c r="U297" i="1"/>
  <c r="T297" i="10" s="1"/>
  <c r="V298" i="1"/>
  <c r="U298" i="10" s="1"/>
  <c r="N297" i="4"/>
  <c r="N297" i="3"/>
  <c r="N297" i="7"/>
  <c r="N297" i="8"/>
  <c r="U298" i="1"/>
  <c r="T298" i="10" s="1"/>
  <c r="V299" i="1"/>
  <c r="U299" i="10" s="1"/>
  <c r="N298" i="4"/>
  <c r="N298" i="7"/>
  <c r="N298" i="8"/>
  <c r="N298" i="3"/>
  <c r="U299" i="1"/>
  <c r="T299" i="10" s="1"/>
  <c r="V300" i="1"/>
  <c r="U300" i="10" s="1"/>
  <c r="N299" i="4"/>
  <c r="N299" i="8"/>
  <c r="N299" i="7"/>
  <c r="N299" i="3"/>
  <c r="U300" i="1"/>
  <c r="T300" i="10" s="1"/>
  <c r="V301" i="1"/>
  <c r="U301" i="10" s="1"/>
  <c r="N300" i="4"/>
  <c r="N300" i="8"/>
  <c r="N300" i="3"/>
  <c r="N300" i="7"/>
  <c r="U301" i="1"/>
  <c r="T301" i="10" s="1"/>
  <c r="V302" i="1"/>
  <c r="U302" i="10" s="1"/>
  <c r="N301" i="4"/>
  <c r="N301" i="8"/>
  <c r="N301" i="3"/>
  <c r="N301" i="7"/>
  <c r="U302" i="1"/>
  <c r="T302" i="10" s="1"/>
  <c r="V303" i="1"/>
  <c r="U303" i="10" s="1"/>
  <c r="N302" i="4"/>
  <c r="N302" i="8"/>
  <c r="N302" i="7"/>
  <c r="N302" i="3"/>
  <c r="U303" i="1"/>
  <c r="T303" i="10" s="1"/>
  <c r="V304" i="1"/>
  <c r="U304" i="10" s="1"/>
  <c r="N303" i="4"/>
  <c r="N303" i="7"/>
  <c r="N303" i="8"/>
  <c r="N303" i="3"/>
  <c r="U304" i="1"/>
  <c r="T304" i="10" s="1"/>
  <c r="V305" i="1"/>
  <c r="U305" i="10" s="1"/>
  <c r="N304" i="4"/>
  <c r="N304" i="3"/>
  <c r="N304" i="7"/>
  <c r="N304" i="8"/>
  <c r="U305" i="1"/>
  <c r="T305" i="10" s="1"/>
  <c r="V306" i="1"/>
  <c r="U306" i="10" s="1"/>
  <c r="N305" i="4"/>
  <c r="N305" i="3"/>
  <c r="N305" i="7"/>
  <c r="N305" i="8"/>
  <c r="U306" i="1"/>
  <c r="T306" i="10" s="1"/>
  <c r="V307" i="1"/>
  <c r="U307" i="10" s="1"/>
  <c r="N306" i="4"/>
  <c r="N306" i="7"/>
  <c r="N306" i="8"/>
  <c r="N306" i="3"/>
  <c r="U307" i="1"/>
  <c r="T307" i="10" s="1"/>
  <c r="V308" i="1"/>
  <c r="U308" i="10" s="1"/>
  <c r="N307" i="4"/>
  <c r="N307" i="7"/>
  <c r="N307" i="8"/>
  <c r="N307" i="3"/>
  <c r="U308" i="1"/>
  <c r="T308" i="10" s="1"/>
  <c r="V309" i="1"/>
  <c r="U309" i="10" s="1"/>
  <c r="N308" i="4"/>
  <c r="N308" i="8"/>
  <c r="N308" i="7"/>
  <c r="N308" i="3"/>
  <c r="U309" i="1"/>
  <c r="T309" i="10" s="1"/>
  <c r="V310" i="1"/>
  <c r="U310" i="10" s="1"/>
  <c r="N309" i="4"/>
  <c r="N309" i="3"/>
  <c r="N309" i="7"/>
  <c r="N309" i="8"/>
  <c r="U310" i="1"/>
  <c r="T310" i="10" s="1"/>
  <c r="V311" i="1"/>
  <c r="U311" i="10" s="1"/>
  <c r="N310" i="4"/>
  <c r="N310" i="3"/>
  <c r="N310" i="7"/>
  <c r="N310" i="8"/>
  <c r="U311" i="1"/>
  <c r="T311" i="10" s="1"/>
  <c r="V312" i="1"/>
  <c r="U312" i="10" s="1"/>
  <c r="N311" i="4"/>
  <c r="N311" i="8"/>
  <c r="N311" i="7"/>
  <c r="N311" i="3"/>
  <c r="U312" i="1"/>
  <c r="T312" i="10" s="1"/>
  <c r="V313" i="1"/>
  <c r="U313" i="10" s="1"/>
  <c r="N312" i="4"/>
  <c r="N312" i="8"/>
  <c r="N312" i="7"/>
  <c r="N312" i="3"/>
  <c r="U313" i="1"/>
  <c r="T313" i="10" s="1"/>
  <c r="V314" i="1"/>
  <c r="U314" i="10" s="1"/>
  <c r="N313" i="4"/>
  <c r="N313" i="3"/>
  <c r="N313" i="7"/>
  <c r="N313" i="8"/>
  <c r="U314" i="1"/>
  <c r="T314" i="10" s="1"/>
  <c r="V315" i="1"/>
  <c r="U315" i="10" s="1"/>
  <c r="N314" i="4"/>
  <c r="N314" i="3"/>
  <c r="N314" i="8"/>
  <c r="N314" i="7"/>
  <c r="U315" i="1"/>
  <c r="T315" i="10" s="1"/>
  <c r="V316" i="1"/>
  <c r="U316" i="10" s="1"/>
  <c r="N315" i="4"/>
  <c r="N315" i="7"/>
  <c r="N315" i="8"/>
  <c r="N315" i="3"/>
  <c r="U316" i="1"/>
  <c r="T316" i="10" s="1"/>
  <c r="V317" i="1"/>
  <c r="U317" i="10" s="1"/>
  <c r="N316" i="4"/>
  <c r="N316" i="3"/>
  <c r="N316" i="8"/>
  <c r="N316" i="7"/>
  <c r="U317" i="1"/>
  <c r="T317" i="10" s="1"/>
  <c r="V318" i="1"/>
  <c r="U318" i="10" s="1"/>
  <c r="N317" i="4"/>
  <c r="N317" i="3"/>
  <c r="N317" i="7"/>
  <c r="N317" i="8"/>
  <c r="U318" i="1"/>
  <c r="T318" i="10" s="1"/>
  <c r="V319" i="1"/>
  <c r="U319" i="10" s="1"/>
  <c r="N318" i="4"/>
  <c r="N318" i="8"/>
  <c r="N318" i="7"/>
  <c r="N318" i="3"/>
  <c r="U319" i="1"/>
  <c r="T319" i="10" s="1"/>
  <c r="V320" i="1"/>
  <c r="U320" i="10" s="1"/>
  <c r="N319" i="4"/>
  <c r="N319" i="3"/>
  <c r="N319" i="8"/>
  <c r="N319" i="7"/>
  <c r="U320" i="1"/>
  <c r="T320" i="10" s="1"/>
  <c r="V321" i="1"/>
  <c r="U321" i="10" s="1"/>
  <c r="N320" i="4"/>
  <c r="N320" i="7"/>
  <c r="N320" i="8"/>
  <c r="N320" i="3"/>
  <c r="U321" i="1"/>
  <c r="T321" i="10" s="1"/>
  <c r="V322" i="1"/>
  <c r="U322" i="10" s="1"/>
  <c r="N321" i="4"/>
  <c r="N321" i="3"/>
  <c r="N321" i="7"/>
  <c r="N321" i="8"/>
  <c r="U322" i="1"/>
  <c r="T322" i="10" s="1"/>
  <c r="V323" i="1"/>
  <c r="U323" i="10" s="1"/>
  <c r="N322" i="4"/>
  <c r="N322" i="8"/>
  <c r="N322" i="7"/>
  <c r="N322" i="3"/>
  <c r="U323" i="1"/>
  <c r="T323" i="10" s="1"/>
  <c r="V324" i="1"/>
  <c r="U324" i="10" s="1"/>
  <c r="N323" i="4"/>
  <c r="N323" i="3"/>
  <c r="N323" i="8"/>
  <c r="N323" i="7"/>
  <c r="U324" i="1"/>
  <c r="T324" i="10" s="1"/>
  <c r="V325" i="1"/>
  <c r="U325" i="10" s="1"/>
  <c r="N324" i="4"/>
  <c r="N324" i="3"/>
  <c r="N324" i="8"/>
  <c r="N324" i="7"/>
  <c r="U325" i="1"/>
  <c r="T325" i="10" s="1"/>
  <c r="V326" i="1"/>
  <c r="U326" i="10" s="1"/>
  <c r="N325" i="4"/>
  <c r="N325" i="7"/>
  <c r="N325" i="8"/>
  <c r="N325" i="3"/>
  <c r="U326" i="1"/>
  <c r="T326" i="10" s="1"/>
  <c r="V327" i="1"/>
  <c r="U327" i="10" s="1"/>
  <c r="N326" i="4"/>
  <c r="N326" i="3"/>
  <c r="N326" i="7"/>
  <c r="N326" i="8"/>
  <c r="U327" i="1"/>
  <c r="T327" i="10" s="1"/>
  <c r="V328" i="1"/>
  <c r="U328" i="10" s="1"/>
  <c r="N327" i="3"/>
  <c r="N327" i="4"/>
  <c r="N327" i="8"/>
  <c r="N327" i="7"/>
  <c r="U328" i="1"/>
  <c r="T328" i="10" s="1"/>
  <c r="V329" i="1"/>
  <c r="U329" i="10" s="1"/>
  <c r="N328" i="4"/>
  <c r="N328" i="3"/>
  <c r="N328" i="7"/>
  <c r="N328" i="8"/>
  <c r="U329" i="1"/>
  <c r="T329" i="10" s="1"/>
  <c r="V330" i="1"/>
  <c r="U330" i="10" s="1"/>
  <c r="N329" i="4"/>
  <c r="N329" i="8"/>
  <c r="N329" i="7"/>
  <c r="N329" i="3"/>
  <c r="U330" i="1"/>
  <c r="T330" i="10" s="1"/>
  <c r="V331" i="1"/>
  <c r="U331" i="10" s="1"/>
  <c r="N330" i="4"/>
  <c r="N330" i="8"/>
  <c r="N330" i="7"/>
  <c r="N330" i="3"/>
  <c r="U331" i="1"/>
  <c r="T331" i="10" s="1"/>
  <c r="V332" i="1"/>
  <c r="U332" i="10" s="1"/>
  <c r="N331" i="4"/>
  <c r="N331" i="3"/>
  <c r="N331" i="7"/>
  <c r="N331" i="8"/>
  <c r="U332" i="1"/>
  <c r="T332" i="10" s="1"/>
  <c r="V333" i="1"/>
  <c r="U333" i="10" s="1"/>
  <c r="N332" i="4"/>
  <c r="N332" i="7"/>
  <c r="N332" i="3"/>
  <c r="N332" i="8"/>
  <c r="U333" i="1"/>
  <c r="T333" i="10" s="1"/>
  <c r="V334" i="1"/>
  <c r="U334" i="10" s="1"/>
  <c r="N333" i="4"/>
  <c r="N333" i="8"/>
  <c r="N333" i="3"/>
  <c r="N333" i="7"/>
  <c r="U334" i="1"/>
  <c r="T334" i="10" s="1"/>
  <c r="V335" i="1"/>
  <c r="U335" i="10" s="1"/>
  <c r="N334" i="4"/>
  <c r="N334" i="8"/>
  <c r="N334" i="7"/>
  <c r="N334" i="3"/>
  <c r="U335" i="1"/>
  <c r="T335" i="10" s="1"/>
  <c r="V336" i="1"/>
  <c r="U336" i="10" s="1"/>
  <c r="N335" i="4"/>
  <c r="N335" i="8"/>
  <c r="N335" i="3"/>
  <c r="N335" i="7"/>
  <c r="U336" i="1"/>
  <c r="T336" i="10" s="1"/>
  <c r="V337" i="1"/>
  <c r="U337" i="10" s="1"/>
  <c r="N336" i="4"/>
  <c r="N336" i="7"/>
  <c r="N336" i="8"/>
  <c r="N336" i="3"/>
  <c r="U337" i="1"/>
  <c r="T337" i="10" s="1"/>
  <c r="V338" i="1"/>
  <c r="U338" i="10" s="1"/>
  <c r="N337" i="4"/>
  <c r="N337" i="3"/>
  <c r="N337" i="7"/>
  <c r="N337" i="8"/>
  <c r="U338" i="1"/>
  <c r="T338" i="10" s="1"/>
  <c r="V339" i="1"/>
  <c r="U339" i="10" s="1"/>
  <c r="N338" i="4"/>
  <c r="N338" i="3"/>
  <c r="N338" i="7"/>
  <c r="N338" i="8"/>
  <c r="U339" i="1"/>
  <c r="T339" i="10" s="1"/>
  <c r="V340" i="1"/>
  <c r="U340" i="10" s="1"/>
  <c r="N339" i="4"/>
  <c r="N339" i="8"/>
  <c r="N339" i="7"/>
  <c r="N339" i="3"/>
  <c r="U340" i="1"/>
  <c r="T340" i="10" s="1"/>
  <c r="V341" i="1"/>
  <c r="U341" i="10" s="1"/>
  <c r="N340" i="4"/>
  <c r="N340" i="7"/>
  <c r="N340" i="8"/>
  <c r="N340" i="3"/>
  <c r="U341" i="1"/>
  <c r="T341" i="10" s="1"/>
  <c r="V342" i="1"/>
  <c r="U342" i="10" s="1"/>
  <c r="N341" i="4"/>
  <c r="N341" i="7"/>
  <c r="N341" i="8"/>
  <c r="N341" i="3"/>
  <c r="U342" i="1"/>
  <c r="T342" i="10" s="1"/>
  <c r="V343" i="1"/>
  <c r="U343" i="10" s="1"/>
  <c r="N342" i="4"/>
  <c r="N342" i="3"/>
  <c r="N342" i="7"/>
  <c r="N342" i="8"/>
  <c r="U343" i="1"/>
  <c r="T343" i="10" s="1"/>
  <c r="V344" i="1"/>
  <c r="U344" i="10" s="1"/>
  <c r="N343" i="3"/>
  <c r="N343" i="4"/>
  <c r="N343" i="7"/>
  <c r="N343" i="8"/>
  <c r="U344" i="1"/>
  <c r="T344" i="10" s="1"/>
  <c r="V345" i="1"/>
  <c r="U345" i="10" s="1"/>
  <c r="N344" i="3"/>
  <c r="N344" i="4"/>
  <c r="N344" i="7"/>
  <c r="N344" i="8"/>
  <c r="U345" i="1"/>
  <c r="T345" i="10" s="1"/>
  <c r="V346" i="1"/>
  <c r="U346" i="10" s="1"/>
  <c r="N345" i="3"/>
  <c r="N345" i="4"/>
  <c r="N345" i="7"/>
  <c r="N345" i="8"/>
  <c r="U346" i="1"/>
  <c r="T346" i="10" s="1"/>
  <c r="V347" i="1"/>
  <c r="U347" i="10" s="1"/>
  <c r="N346" i="3"/>
  <c r="N346" i="4"/>
  <c r="N346" i="7"/>
  <c r="N346" i="8"/>
  <c r="U347" i="1"/>
  <c r="T347" i="10" s="1"/>
  <c r="V348" i="1"/>
  <c r="U348" i="10" s="1"/>
  <c r="N347" i="3"/>
  <c r="N347" i="4"/>
  <c r="N347" i="7"/>
  <c r="N347" i="8"/>
  <c r="U348" i="1"/>
  <c r="T348" i="10" s="1"/>
  <c r="V349" i="1"/>
  <c r="U349" i="10" s="1"/>
  <c r="N348" i="3"/>
  <c r="N348" i="4"/>
  <c r="N348" i="7"/>
  <c r="N348" i="8"/>
  <c r="U349" i="1"/>
  <c r="T349" i="10" s="1"/>
  <c r="V350" i="1"/>
  <c r="U350" i="10" s="1"/>
  <c r="N349" i="3"/>
  <c r="N349" i="4"/>
  <c r="N349" i="7"/>
  <c r="N349" i="8"/>
  <c r="U350" i="1"/>
  <c r="T350" i="10" s="1"/>
  <c r="V351" i="1"/>
  <c r="U351" i="10" s="1"/>
  <c r="N350" i="3"/>
  <c r="N350" i="4"/>
  <c r="N350" i="7"/>
  <c r="N350" i="8"/>
  <c r="U351" i="1"/>
  <c r="T351" i="10" s="1"/>
  <c r="V352" i="1"/>
  <c r="U352" i="10" s="1"/>
  <c r="N351" i="3"/>
  <c r="N351" i="4"/>
  <c r="N351" i="7"/>
  <c r="N351" i="8"/>
  <c r="U352" i="1"/>
  <c r="T352" i="10" s="1"/>
  <c r="V353" i="1"/>
  <c r="U353" i="10" s="1"/>
  <c r="N352" i="3"/>
  <c r="N352" i="4"/>
  <c r="N352" i="7"/>
  <c r="N352" i="8"/>
  <c r="U353" i="1"/>
  <c r="T353" i="10" s="1"/>
  <c r="V354" i="1"/>
  <c r="U354" i="10" s="1"/>
  <c r="N353" i="3"/>
  <c r="N353" i="4"/>
  <c r="N353" i="7"/>
  <c r="N353" i="8"/>
  <c r="U354" i="1"/>
  <c r="T354" i="10" s="1"/>
  <c r="V355" i="1"/>
  <c r="U355" i="10" s="1"/>
  <c r="N354" i="3"/>
  <c r="N354" i="4"/>
  <c r="N354" i="7"/>
  <c r="N354" i="8"/>
  <c r="U355" i="1"/>
  <c r="T355" i="10" s="1"/>
  <c r="V356" i="1"/>
  <c r="U356" i="10" s="1"/>
  <c r="N355" i="3"/>
  <c r="N355" i="4"/>
  <c r="N355" i="7"/>
  <c r="N355" i="8"/>
  <c r="U356" i="1"/>
  <c r="T356" i="10" s="1"/>
  <c r="V357" i="1"/>
  <c r="U357" i="10" s="1"/>
  <c r="N356" i="3"/>
  <c r="N356" i="4"/>
  <c r="N356" i="7"/>
  <c r="N356" i="8"/>
  <c r="U357" i="1"/>
  <c r="T357" i="10" s="1"/>
  <c r="V358" i="1"/>
  <c r="U358" i="10" s="1"/>
  <c r="N357" i="3"/>
  <c r="N357" i="4"/>
  <c r="N357" i="7"/>
  <c r="N357" i="8"/>
  <c r="U358" i="1"/>
  <c r="T358" i="10" s="1"/>
  <c r="V359" i="1"/>
  <c r="U359" i="10" s="1"/>
  <c r="N358" i="3"/>
  <c r="N358" i="4"/>
  <c r="N358" i="7"/>
  <c r="N358" i="8"/>
  <c r="U359" i="1"/>
  <c r="T359" i="10" s="1"/>
  <c r="V360" i="1"/>
  <c r="U360" i="10" s="1"/>
  <c r="N359" i="3"/>
  <c r="N359" i="4"/>
  <c r="N359" i="7"/>
  <c r="N359" i="8"/>
  <c r="U360" i="1"/>
  <c r="T360" i="10" s="1"/>
  <c r="V361" i="1"/>
  <c r="U361" i="10" s="1"/>
  <c r="N360" i="3"/>
  <c r="N360" i="4"/>
  <c r="N360" i="7"/>
  <c r="N360" i="8"/>
  <c r="U361" i="1"/>
  <c r="T361" i="10" s="1"/>
  <c r="V362" i="1"/>
  <c r="U362" i="10" s="1"/>
  <c r="N361" i="3"/>
  <c r="N361" i="4"/>
  <c r="N361" i="7"/>
  <c r="N361" i="8"/>
  <c r="U362" i="1"/>
  <c r="T362" i="10" s="1"/>
  <c r="V363" i="1"/>
  <c r="U363" i="10" s="1"/>
  <c r="N362" i="3"/>
  <c r="N362" i="4"/>
  <c r="N362" i="7"/>
  <c r="N362" i="8"/>
  <c r="U363" i="1"/>
  <c r="T363" i="10" s="1"/>
  <c r="V364" i="1"/>
  <c r="U364" i="10" s="1"/>
  <c r="N363" i="3"/>
  <c r="N363" i="4"/>
  <c r="N363" i="7"/>
  <c r="N363" i="8"/>
  <c r="U364" i="1"/>
  <c r="T364" i="10" s="1"/>
  <c r="V365" i="1"/>
  <c r="U365" i="10" s="1"/>
  <c r="N364" i="3"/>
  <c r="N364" i="4"/>
  <c r="N364" i="7"/>
  <c r="N364" i="8"/>
  <c r="U365" i="1"/>
  <c r="T365" i="10" s="1"/>
  <c r="V366" i="1"/>
  <c r="U366" i="10" s="1"/>
  <c r="N365" i="3"/>
  <c r="N365" i="4"/>
  <c r="N365" i="7"/>
  <c r="N365" i="8"/>
  <c r="U366" i="1"/>
  <c r="T366" i="10" s="1"/>
  <c r="V367" i="1"/>
  <c r="U367" i="10" s="1"/>
  <c r="N366" i="3"/>
  <c r="N366" i="4"/>
  <c r="N366" i="7"/>
  <c r="N366" i="8"/>
  <c r="U367" i="1"/>
  <c r="T367" i="10" s="1"/>
  <c r="V368" i="1"/>
  <c r="U368" i="10" s="1"/>
  <c r="N367" i="3"/>
  <c r="N367" i="4"/>
  <c r="N367" i="7"/>
  <c r="N367" i="8"/>
  <c r="U368" i="1"/>
  <c r="T368" i="10" s="1"/>
  <c r="V369" i="1"/>
  <c r="U369" i="10" s="1"/>
  <c r="N368" i="3"/>
  <c r="N368" i="4"/>
  <c r="N368" i="7"/>
  <c r="N368" i="8"/>
  <c r="U369" i="1"/>
  <c r="T369" i="10" s="1"/>
  <c r="V370" i="1"/>
  <c r="U370" i="10" s="1"/>
  <c r="N369" i="3"/>
  <c r="N369" i="4"/>
  <c r="N369" i="7"/>
  <c r="N369" i="8"/>
  <c r="U370" i="1"/>
  <c r="T370" i="10" s="1"/>
  <c r="V371" i="1"/>
  <c r="U371" i="10" s="1"/>
  <c r="N370" i="3"/>
  <c r="N370" i="4"/>
  <c r="N370" i="7"/>
  <c r="N370" i="8"/>
  <c r="U371" i="1"/>
  <c r="T371" i="10" s="1"/>
  <c r="V372" i="1"/>
  <c r="U372" i="10" s="1"/>
  <c r="N371" i="3"/>
  <c r="N371" i="4"/>
  <c r="N371" i="7"/>
  <c r="N371" i="8"/>
  <c r="U372" i="1"/>
  <c r="T372" i="10" s="1"/>
  <c r="V373" i="1"/>
  <c r="U373" i="10" s="1"/>
  <c r="N372" i="3"/>
  <c r="N372" i="4"/>
  <c r="N372" i="7"/>
  <c r="N372" i="8"/>
  <c r="U373" i="1"/>
  <c r="T373" i="10" s="1"/>
  <c r="V374" i="1"/>
  <c r="U374" i="10" s="1"/>
  <c r="N373" i="3"/>
  <c r="N373" i="4"/>
  <c r="N373" i="7"/>
  <c r="N373" i="8"/>
  <c r="U374" i="1"/>
  <c r="T374" i="10" s="1"/>
  <c r="V375" i="1"/>
  <c r="U375" i="10" s="1"/>
  <c r="N374" i="3"/>
  <c r="N374" i="4"/>
  <c r="N374" i="7"/>
  <c r="N374" i="8"/>
  <c r="U375" i="1"/>
  <c r="T375" i="10" s="1"/>
  <c r="V376" i="1"/>
  <c r="U376" i="10" s="1"/>
  <c r="N375" i="3"/>
  <c r="N375" i="4"/>
  <c r="N375" i="7"/>
  <c r="N375" i="8"/>
  <c r="U376" i="1"/>
  <c r="T376" i="10" s="1"/>
  <c r="V377" i="1"/>
  <c r="U377" i="10" s="1"/>
  <c r="N376" i="3"/>
  <c r="N376" i="4"/>
  <c r="N376" i="7"/>
  <c r="N376" i="8"/>
  <c r="U377" i="1"/>
  <c r="T377" i="10" s="1"/>
  <c r="V378" i="1"/>
  <c r="U378" i="10" s="1"/>
  <c r="N377" i="3"/>
  <c r="N377" i="4"/>
  <c r="N377" i="7"/>
  <c r="N377" i="8"/>
  <c r="U378" i="1"/>
  <c r="T378" i="10" s="1"/>
  <c r="V379" i="1"/>
  <c r="U379" i="10" s="1"/>
  <c r="N378" i="3"/>
  <c r="N378" i="4"/>
  <c r="N378" i="7"/>
  <c r="N378" i="8"/>
  <c r="U379" i="1"/>
  <c r="T379" i="10" s="1"/>
  <c r="V380" i="1"/>
  <c r="U380" i="10" s="1"/>
  <c r="N379" i="3"/>
  <c r="N379" i="4"/>
  <c r="N379" i="7"/>
  <c r="N379" i="8"/>
  <c r="U380" i="1"/>
  <c r="T380" i="10" s="1"/>
  <c r="V381" i="1"/>
  <c r="U381" i="10" s="1"/>
  <c r="N380" i="3"/>
  <c r="N380" i="4"/>
  <c r="N380" i="7"/>
  <c r="N380" i="8"/>
  <c r="U381" i="1"/>
  <c r="T381" i="10" s="1"/>
  <c r="V382" i="1"/>
  <c r="U382" i="10" s="1"/>
  <c r="N381" i="3"/>
  <c r="N381" i="4"/>
  <c r="N381" i="7"/>
  <c r="N381" i="8"/>
  <c r="U382" i="1"/>
  <c r="T382" i="10" s="1"/>
  <c r="V383" i="1"/>
  <c r="U383" i="10" s="1"/>
  <c r="N382" i="3"/>
  <c r="N382" i="4"/>
  <c r="N382" i="7"/>
  <c r="N382" i="8"/>
  <c r="U383" i="1"/>
  <c r="T383" i="10" s="1"/>
  <c r="V384" i="1"/>
  <c r="U384" i="10" s="1"/>
  <c r="N383" i="3"/>
  <c r="N383" i="4"/>
  <c r="N383" i="7"/>
  <c r="N383" i="8"/>
  <c r="U384" i="1"/>
  <c r="T384" i="10" s="1"/>
  <c r="V385" i="1"/>
  <c r="U385" i="10" s="1"/>
  <c r="N384" i="3"/>
  <c r="N384" i="4"/>
  <c r="N384" i="7"/>
  <c r="N384" i="8"/>
  <c r="U385" i="1"/>
  <c r="T385" i="10" s="1"/>
  <c r="V386" i="1"/>
  <c r="U386" i="10" s="1"/>
  <c r="N385" i="3"/>
  <c r="N385" i="4"/>
  <c r="N385" i="7"/>
  <c r="N385" i="8"/>
  <c r="U386" i="1"/>
  <c r="T386" i="10" s="1"/>
  <c r="V387" i="1"/>
  <c r="U387" i="10" s="1"/>
  <c r="N386" i="3"/>
  <c r="N386" i="4"/>
  <c r="N386" i="7"/>
  <c r="N386" i="8"/>
  <c r="U387" i="1"/>
  <c r="T387" i="10" s="1"/>
  <c r="V388" i="1"/>
  <c r="U388" i="10" s="1"/>
  <c r="N387" i="3"/>
  <c r="N387" i="4"/>
  <c r="N387" i="7"/>
  <c r="N387" i="8"/>
  <c r="U388" i="1"/>
  <c r="T388" i="10" s="1"/>
  <c r="V389" i="1"/>
  <c r="U389" i="10" s="1"/>
  <c r="N388" i="3"/>
  <c r="N388" i="4"/>
  <c r="N388" i="7"/>
  <c r="N388" i="8"/>
  <c r="U389" i="1"/>
  <c r="T389" i="10" s="1"/>
  <c r="V390" i="1"/>
  <c r="U390" i="10" s="1"/>
  <c r="N389" i="3"/>
  <c r="N389" i="4"/>
  <c r="N389" i="7"/>
  <c r="N389" i="8"/>
  <c r="U390" i="1"/>
  <c r="T390" i="10" s="1"/>
  <c r="V391" i="1"/>
  <c r="U391" i="10" s="1"/>
  <c r="N390" i="3"/>
  <c r="N390" i="4"/>
  <c r="N390" i="7"/>
  <c r="N390" i="8"/>
  <c r="U391" i="1"/>
  <c r="T391" i="10" s="1"/>
  <c r="V392" i="1"/>
  <c r="U392" i="10" s="1"/>
  <c r="N391" i="3"/>
  <c r="N391" i="4"/>
  <c r="N391" i="7"/>
  <c r="N391" i="8"/>
  <c r="U392" i="1"/>
  <c r="T392" i="10" s="1"/>
  <c r="V393" i="1"/>
  <c r="U393" i="10" s="1"/>
  <c r="N392" i="3"/>
  <c r="N392" i="4"/>
  <c r="N392" i="7"/>
  <c r="N392" i="8"/>
  <c r="U393" i="1"/>
  <c r="T393" i="10" s="1"/>
  <c r="V394" i="1"/>
  <c r="U394" i="10" s="1"/>
  <c r="N393" i="3"/>
  <c r="N393" i="4"/>
  <c r="N393" i="7"/>
  <c r="N393" i="8"/>
  <c r="U394" i="1"/>
  <c r="T394" i="10" s="1"/>
  <c r="V395" i="1"/>
  <c r="U395" i="10" s="1"/>
  <c r="N394" i="3"/>
  <c r="N394" i="4"/>
  <c r="N394" i="7"/>
  <c r="N394" i="8"/>
  <c r="U395" i="1"/>
  <c r="T395" i="10" s="1"/>
  <c r="V396" i="1"/>
  <c r="U396" i="10" s="1"/>
  <c r="N395" i="3"/>
  <c r="N395" i="4"/>
  <c r="N395" i="7"/>
  <c r="N395" i="8"/>
  <c r="U396" i="1"/>
  <c r="T396" i="10" s="1"/>
  <c r="V397" i="1"/>
  <c r="U397" i="10" s="1"/>
  <c r="N396" i="3"/>
  <c r="N396" i="4"/>
  <c r="N396" i="7"/>
  <c r="N396" i="8"/>
  <c r="U397" i="1"/>
  <c r="T397" i="10" s="1"/>
  <c r="V398" i="1"/>
  <c r="U398" i="10" s="1"/>
  <c r="N397" i="3"/>
  <c r="N397" i="4"/>
  <c r="N397" i="7"/>
  <c r="N397" i="8"/>
  <c r="U398" i="1"/>
  <c r="T398" i="10" s="1"/>
  <c r="V399" i="1"/>
  <c r="U399" i="10" s="1"/>
  <c r="N398" i="3"/>
  <c r="N398" i="4"/>
  <c r="N398" i="7"/>
  <c r="N398" i="8"/>
  <c r="U399" i="1"/>
  <c r="T399" i="10" s="1"/>
  <c r="V400" i="1"/>
  <c r="U400" i="10" s="1"/>
  <c r="N399" i="3"/>
  <c r="N399" i="4"/>
  <c r="N399" i="7"/>
  <c r="N399" i="8"/>
  <c r="U400" i="1"/>
  <c r="T400" i="10" s="1"/>
  <c r="V401" i="1"/>
  <c r="U401" i="10" s="1"/>
  <c r="N400" i="3"/>
  <c r="N400" i="4"/>
  <c r="N400" i="7"/>
  <c r="N400" i="8"/>
  <c r="U401" i="1"/>
  <c r="T401" i="10" s="1"/>
  <c r="V402" i="1"/>
  <c r="U402" i="10" s="1"/>
  <c r="N401" i="3"/>
  <c r="N401" i="4"/>
  <c r="N401" i="7"/>
  <c r="N401" i="8"/>
  <c r="U402" i="1"/>
  <c r="T402" i="10" s="1"/>
  <c r="V403" i="1"/>
  <c r="U403" i="10" s="1"/>
  <c r="N402" i="3"/>
  <c r="N402" i="4"/>
  <c r="N402" i="8"/>
  <c r="N402" i="7"/>
  <c r="U403" i="1"/>
  <c r="T403" i="10" s="1"/>
  <c r="V404" i="1"/>
  <c r="U404" i="10" s="1"/>
  <c r="N403" i="3"/>
  <c r="N403" i="4"/>
  <c r="N403" i="8"/>
  <c r="N403" i="7"/>
  <c r="U404" i="1"/>
  <c r="T404" i="10" s="1"/>
  <c r="V405" i="1"/>
  <c r="U405" i="10" s="1"/>
  <c r="N404" i="3"/>
  <c r="N404" i="4"/>
  <c r="N404" i="7"/>
  <c r="N404" i="8"/>
  <c r="U405" i="1"/>
  <c r="T405" i="10" s="1"/>
  <c r="V406" i="1"/>
  <c r="U406" i="10" s="1"/>
  <c r="N405" i="3"/>
  <c r="N405" i="4"/>
  <c r="N405" i="7"/>
  <c r="N405" i="8"/>
  <c r="U406" i="1"/>
  <c r="T406" i="10" s="1"/>
  <c r="V407" i="1"/>
  <c r="U407" i="10" s="1"/>
  <c r="N406" i="3"/>
  <c r="N406" i="4"/>
  <c r="N406" i="7"/>
  <c r="N406" i="8"/>
  <c r="U407" i="1"/>
  <c r="T407" i="10" s="1"/>
  <c r="V408" i="1"/>
  <c r="U408" i="10" s="1"/>
  <c r="N407" i="3"/>
  <c r="N407" i="4"/>
  <c r="N407" i="7"/>
  <c r="N407" i="8"/>
  <c r="U408" i="1"/>
  <c r="T408" i="10" s="1"/>
  <c r="V409" i="1"/>
  <c r="U409" i="10" s="1"/>
  <c r="N408" i="3"/>
  <c r="N408" i="4"/>
  <c r="N408" i="7"/>
  <c r="N408" i="8"/>
  <c r="U409" i="1"/>
  <c r="T409" i="10" s="1"/>
  <c r="V410" i="1"/>
  <c r="U410" i="10" s="1"/>
  <c r="N409" i="3"/>
  <c r="N409" i="4"/>
  <c r="N409" i="8"/>
  <c r="N409" i="7"/>
  <c r="U410" i="1"/>
  <c r="T410" i="10" s="1"/>
  <c r="V411" i="1"/>
  <c r="U411" i="10" s="1"/>
  <c r="N410" i="3"/>
  <c r="N410" i="4"/>
  <c r="N410" i="8"/>
  <c r="N410" i="7"/>
  <c r="U411" i="1"/>
  <c r="T411" i="10" s="1"/>
  <c r="V412" i="1"/>
  <c r="U412" i="10" s="1"/>
  <c r="N411" i="3"/>
  <c r="N411" i="4"/>
  <c r="N411" i="7"/>
  <c r="N411" i="8"/>
  <c r="U412" i="1"/>
  <c r="T412" i="10" s="1"/>
  <c r="V413" i="1"/>
  <c r="U413" i="10" s="1"/>
  <c r="N412" i="3"/>
  <c r="N412" i="4"/>
  <c r="N412" i="8"/>
  <c r="N412" i="7"/>
  <c r="U413" i="1"/>
  <c r="T413" i="10" s="1"/>
  <c r="V414" i="1"/>
  <c r="U414" i="10" s="1"/>
  <c r="N413" i="3"/>
  <c r="N413" i="4"/>
  <c r="N413" i="7"/>
  <c r="N413" i="8"/>
  <c r="U414" i="1"/>
  <c r="T414" i="10" s="1"/>
  <c r="V415" i="1"/>
  <c r="U415" i="10" s="1"/>
  <c r="N414" i="3"/>
  <c r="N414" i="4"/>
  <c r="N414" i="7"/>
  <c r="N414" i="8"/>
  <c r="U415" i="1"/>
  <c r="T415" i="10" s="1"/>
  <c r="V416" i="1"/>
  <c r="U416" i="10" s="1"/>
  <c r="N415" i="3"/>
  <c r="N415" i="4"/>
  <c r="N415" i="8"/>
  <c r="N415" i="7"/>
  <c r="U416" i="1"/>
  <c r="T416" i="10" s="1"/>
  <c r="V417" i="1"/>
  <c r="U417" i="10" s="1"/>
  <c r="N416" i="3"/>
  <c r="N416" i="4"/>
  <c r="N416" i="7"/>
  <c r="N416" i="8"/>
  <c r="U417" i="1"/>
  <c r="T417" i="10" s="1"/>
  <c r="V418" i="1"/>
  <c r="U418" i="10" s="1"/>
  <c r="N417" i="3"/>
  <c r="N417" i="4"/>
  <c r="N417" i="8"/>
  <c r="N417" i="7"/>
  <c r="U418" i="1"/>
  <c r="T418" i="10" s="1"/>
  <c r="V419" i="1"/>
  <c r="U419" i="10" s="1"/>
  <c r="N418" i="3"/>
  <c r="N418" i="4"/>
  <c r="N418" i="8"/>
  <c r="N418" i="7"/>
  <c r="U419" i="1"/>
  <c r="T419" i="10" s="1"/>
  <c r="V420" i="1"/>
  <c r="U420" i="10" s="1"/>
  <c r="N419" i="3"/>
  <c r="N419" i="4"/>
  <c r="N419" i="8"/>
  <c r="N419" i="7"/>
  <c r="U420" i="1"/>
  <c r="T420" i="10" s="1"/>
  <c r="V421" i="1"/>
  <c r="U421" i="10" s="1"/>
  <c r="N420" i="3"/>
  <c r="N420" i="4"/>
  <c r="N420" i="7"/>
  <c r="N420" i="8"/>
  <c r="U421" i="1"/>
  <c r="T421" i="10" s="1"/>
  <c r="V422" i="1"/>
  <c r="U422" i="10" s="1"/>
  <c r="N421" i="3"/>
  <c r="N421" i="4"/>
  <c r="N421" i="7"/>
  <c r="N421" i="8"/>
  <c r="U422" i="1"/>
  <c r="T422" i="10" s="1"/>
  <c r="V423" i="1"/>
  <c r="U423" i="10" s="1"/>
  <c r="N422" i="3"/>
  <c r="N422" i="4"/>
  <c r="N422" i="8"/>
  <c r="N422" i="7"/>
  <c r="U423" i="1"/>
  <c r="T423" i="10" s="1"/>
  <c r="V424" i="1"/>
  <c r="U424" i="10" s="1"/>
  <c r="N423" i="3"/>
  <c r="N423" i="4"/>
  <c r="N423" i="7"/>
  <c r="N423" i="8"/>
  <c r="U424" i="1"/>
  <c r="T424" i="10" s="1"/>
  <c r="V425" i="1"/>
  <c r="U425" i="10" s="1"/>
  <c r="N424" i="3"/>
  <c r="N424" i="4"/>
  <c r="N424" i="8"/>
  <c r="N424" i="7"/>
  <c r="U425" i="1"/>
  <c r="T425" i="10" s="1"/>
  <c r="V426" i="1"/>
  <c r="U426" i="10" s="1"/>
  <c r="N425" i="3"/>
  <c r="N425" i="4"/>
  <c r="N425" i="7"/>
  <c r="N425" i="8"/>
  <c r="U426" i="1"/>
  <c r="T426" i="10" s="1"/>
  <c r="V427" i="1"/>
  <c r="U427" i="10" s="1"/>
  <c r="N426" i="3"/>
  <c r="N426" i="4"/>
  <c r="N426" i="8"/>
  <c r="N426" i="7"/>
  <c r="U427" i="1"/>
  <c r="T427" i="10" s="1"/>
  <c r="V428" i="1"/>
  <c r="U428" i="10" s="1"/>
  <c r="N427" i="3"/>
  <c r="N427" i="4"/>
  <c r="N427" i="7"/>
  <c r="N427" i="8"/>
  <c r="U428" i="1"/>
  <c r="T428" i="10" s="1"/>
  <c r="V429" i="1"/>
  <c r="U429" i="10" s="1"/>
  <c r="N428" i="3"/>
  <c r="N428" i="4"/>
  <c r="N428" i="8"/>
  <c r="N428" i="7"/>
  <c r="U429" i="1"/>
  <c r="T429" i="10" s="1"/>
  <c r="V430" i="1"/>
  <c r="U430" i="10" s="1"/>
  <c r="N429" i="3"/>
  <c r="N429" i="4"/>
  <c r="N429" i="8"/>
  <c r="N429" i="7"/>
  <c r="U430" i="1"/>
  <c r="T430" i="10" s="1"/>
  <c r="V431" i="1"/>
  <c r="U431" i="10" s="1"/>
  <c r="N430" i="3"/>
  <c r="N430" i="4"/>
  <c r="N430" i="7"/>
  <c r="N430" i="8"/>
  <c r="U431" i="1"/>
  <c r="T431" i="10" s="1"/>
  <c r="V432" i="1"/>
  <c r="U432" i="10" s="1"/>
  <c r="N431" i="3"/>
  <c r="N431" i="4"/>
  <c r="N431" i="8"/>
  <c r="N431" i="7"/>
  <c r="U432" i="1"/>
  <c r="T432" i="10" s="1"/>
  <c r="V433" i="1"/>
  <c r="U433" i="10" s="1"/>
  <c r="N432" i="3"/>
  <c r="N432" i="4"/>
  <c r="N432" i="8"/>
  <c r="N432" i="7"/>
  <c r="U433" i="1"/>
  <c r="T433" i="10" s="1"/>
  <c r="V434" i="1"/>
  <c r="U434" i="10" s="1"/>
  <c r="N433" i="3"/>
  <c r="N433" i="4"/>
  <c r="N433" i="7"/>
  <c r="N433" i="8"/>
  <c r="U434" i="1"/>
  <c r="T434" i="10" s="1"/>
  <c r="V435" i="1"/>
  <c r="U435" i="10" s="1"/>
  <c r="N434" i="3"/>
  <c r="N434" i="4"/>
  <c r="N434" i="7"/>
  <c r="N434" i="8"/>
  <c r="U435" i="1"/>
  <c r="T435" i="10" s="1"/>
  <c r="V436" i="1"/>
  <c r="U436" i="10" s="1"/>
  <c r="N435" i="3"/>
  <c r="N435" i="4"/>
  <c r="N435" i="7"/>
  <c r="N435" i="8"/>
  <c r="U436" i="1"/>
  <c r="T436" i="10" s="1"/>
  <c r="V437" i="1"/>
  <c r="U437" i="10" s="1"/>
  <c r="N436" i="3"/>
  <c r="N436" i="4"/>
  <c r="N436" i="8"/>
  <c r="N436" i="7"/>
  <c r="U437" i="1"/>
  <c r="T437" i="10" s="1"/>
  <c r="V438" i="1"/>
  <c r="U438" i="10" s="1"/>
  <c r="N437" i="3"/>
  <c r="N437" i="4"/>
  <c r="N437" i="7"/>
  <c r="N437" i="8"/>
  <c r="U438" i="1"/>
  <c r="T438" i="10" s="1"/>
  <c r="V439" i="1"/>
  <c r="U439" i="10" s="1"/>
  <c r="N438" i="3"/>
  <c r="N438" i="4"/>
  <c r="N438" i="7"/>
  <c r="N438" i="8"/>
  <c r="U439" i="1"/>
  <c r="T439" i="10" s="1"/>
  <c r="V440" i="1"/>
  <c r="U440" i="10" s="1"/>
  <c r="N439" i="3"/>
  <c r="N439" i="4"/>
  <c r="N439" i="7"/>
  <c r="N439" i="8"/>
  <c r="U440" i="1"/>
  <c r="T440" i="10" s="1"/>
  <c r="V441" i="1"/>
  <c r="U441" i="10" s="1"/>
  <c r="N440" i="3"/>
  <c r="N440" i="4"/>
  <c r="N440" i="7"/>
  <c r="N440" i="8"/>
  <c r="U441" i="1"/>
  <c r="T441" i="10" s="1"/>
  <c r="V442" i="1"/>
  <c r="U442" i="10" s="1"/>
  <c r="N441" i="3"/>
  <c r="N441" i="4"/>
  <c r="N441" i="8"/>
  <c r="N441" i="7"/>
  <c r="U442" i="1"/>
  <c r="T442" i="10" s="1"/>
  <c r="V443" i="1"/>
  <c r="U443" i="10" s="1"/>
  <c r="N442" i="3"/>
  <c r="N442" i="4"/>
  <c r="N442" i="7"/>
  <c r="N442" i="8"/>
  <c r="U443" i="1"/>
  <c r="T443" i="10" s="1"/>
  <c r="V444" i="1"/>
  <c r="U444" i="10" s="1"/>
  <c r="N443" i="3"/>
  <c r="N443" i="4"/>
  <c r="N443" i="7"/>
  <c r="N443" i="8"/>
  <c r="U444" i="1"/>
  <c r="T444" i="10" s="1"/>
  <c r="V445" i="1"/>
  <c r="U445" i="10" s="1"/>
  <c r="N444" i="3"/>
  <c r="N444" i="4"/>
  <c r="N444" i="8"/>
  <c r="N444" i="7"/>
  <c r="U445" i="1"/>
  <c r="T445" i="10" s="1"/>
  <c r="V446" i="1"/>
  <c r="U446" i="10" s="1"/>
  <c r="N445" i="3"/>
  <c r="N445" i="4"/>
  <c r="N445" i="8"/>
  <c r="N445" i="7"/>
  <c r="U446" i="1"/>
  <c r="T446" i="10" s="1"/>
  <c r="V447" i="1"/>
  <c r="U447" i="10" s="1"/>
  <c r="N446" i="3"/>
  <c r="N446" i="4"/>
  <c r="N446" i="8"/>
  <c r="N446" i="7"/>
  <c r="U447" i="1"/>
  <c r="T447" i="10" s="1"/>
  <c r="V448" i="1"/>
  <c r="U448" i="10" s="1"/>
  <c r="N447" i="3"/>
  <c r="N447" i="4"/>
  <c r="N447" i="8"/>
  <c r="N447" i="7"/>
  <c r="U448" i="1"/>
  <c r="T448" i="10" s="1"/>
  <c r="V449" i="1"/>
  <c r="U449" i="10" s="1"/>
  <c r="N448" i="3"/>
  <c r="N448" i="4"/>
  <c r="N448" i="8"/>
  <c r="N448" i="7"/>
  <c r="U449" i="1"/>
  <c r="T449" i="10" s="1"/>
  <c r="V450" i="1"/>
  <c r="U450" i="10" s="1"/>
  <c r="N449" i="3"/>
  <c r="N449" i="4"/>
  <c r="N449" i="8"/>
  <c r="N449" i="7"/>
  <c r="U450" i="1"/>
  <c r="T450" i="10" s="1"/>
  <c r="V451" i="1"/>
  <c r="U451" i="10" s="1"/>
  <c r="N450" i="3"/>
  <c r="N450" i="4"/>
  <c r="N450" i="7"/>
  <c r="N450" i="8"/>
  <c r="U451" i="1"/>
  <c r="T451" i="10" s="1"/>
  <c r="V452" i="1"/>
  <c r="U452" i="10" s="1"/>
  <c r="N451" i="3"/>
  <c r="N451" i="4"/>
  <c r="N451" i="8"/>
  <c r="N451" i="7"/>
  <c r="U452" i="1"/>
  <c r="T452" i="10" s="1"/>
  <c r="V453" i="1"/>
  <c r="U453" i="10" s="1"/>
  <c r="N452" i="3"/>
  <c r="N452" i="4"/>
  <c r="N452" i="8"/>
  <c r="N452" i="7"/>
  <c r="U453" i="1"/>
  <c r="T453" i="10" s="1"/>
  <c r="V454" i="1"/>
  <c r="U454" i="10" s="1"/>
  <c r="N453" i="3"/>
  <c r="N453" i="4"/>
  <c r="N453" i="7"/>
  <c r="N453" i="8"/>
  <c r="U454" i="1"/>
  <c r="T454" i="10" s="1"/>
  <c r="V455" i="1"/>
  <c r="U455" i="10" s="1"/>
  <c r="N454" i="3"/>
  <c r="N454" i="4"/>
  <c r="N454" i="7"/>
  <c r="N454" i="8"/>
  <c r="U455" i="1"/>
  <c r="T455" i="10" s="1"/>
  <c r="V456" i="1"/>
  <c r="U456" i="10" s="1"/>
  <c r="N455" i="3"/>
  <c r="N455" i="4"/>
  <c r="N455" i="8"/>
  <c r="N455" i="7"/>
  <c r="U456" i="1"/>
  <c r="T456" i="10" s="1"/>
  <c r="V457" i="1"/>
  <c r="U457" i="10" s="1"/>
  <c r="N456" i="3"/>
  <c r="N456" i="4"/>
  <c r="N456" i="8"/>
  <c r="N456" i="7"/>
  <c r="U457" i="1"/>
  <c r="T457" i="10" s="1"/>
  <c r="V458" i="1"/>
  <c r="U458" i="10" s="1"/>
  <c r="N457" i="3"/>
  <c r="N457" i="4"/>
  <c r="N457" i="7"/>
  <c r="N457" i="8"/>
  <c r="U458" i="1"/>
  <c r="T458" i="10" s="1"/>
  <c r="V459" i="1"/>
  <c r="U459" i="10" s="1"/>
  <c r="N458" i="3"/>
  <c r="N458" i="4"/>
  <c r="N458" i="7"/>
  <c r="N458" i="8"/>
  <c r="U459" i="1"/>
  <c r="T459" i="10" s="1"/>
  <c r="V460" i="1"/>
  <c r="U460" i="10" s="1"/>
  <c r="N459" i="3"/>
  <c r="N459" i="4"/>
  <c r="N459" i="7"/>
  <c r="N459" i="8"/>
  <c r="U460" i="1"/>
  <c r="T460" i="10" s="1"/>
  <c r="V461" i="1"/>
  <c r="U461" i="10" s="1"/>
  <c r="N460" i="3"/>
  <c r="N460" i="4"/>
  <c r="N460" i="7"/>
  <c r="N460" i="8"/>
  <c r="U461" i="1"/>
  <c r="T461" i="10" s="1"/>
  <c r="V462" i="1"/>
  <c r="U462" i="10" s="1"/>
  <c r="N461" i="3"/>
  <c r="N461" i="4"/>
  <c r="N461" i="7"/>
  <c r="N461" i="8"/>
  <c r="U462" i="1"/>
  <c r="T462" i="10" s="1"/>
  <c r="V463" i="1"/>
  <c r="U463" i="10" s="1"/>
  <c r="N462" i="3"/>
  <c r="N462" i="4"/>
  <c r="N462" i="7"/>
  <c r="N462" i="8"/>
  <c r="U463" i="1"/>
  <c r="T463" i="10" s="1"/>
  <c r="V464" i="1"/>
  <c r="U464" i="10" s="1"/>
  <c r="N463" i="3"/>
  <c r="N463" i="4"/>
  <c r="N463" i="8"/>
  <c r="N463" i="7"/>
  <c r="U464" i="1"/>
  <c r="T464" i="10" s="1"/>
  <c r="V465" i="1"/>
  <c r="U465" i="10" s="1"/>
  <c r="N464" i="3"/>
  <c r="N464" i="4"/>
  <c r="N464" i="7"/>
  <c r="N464" i="8"/>
  <c r="U465" i="1"/>
  <c r="T465" i="10" s="1"/>
  <c r="V466" i="1"/>
  <c r="U466" i="10" s="1"/>
  <c r="N465" i="3"/>
  <c r="N465" i="4"/>
  <c r="N465" i="8"/>
  <c r="N465" i="7"/>
  <c r="U466" i="1"/>
  <c r="T466" i="10" s="1"/>
  <c r="V467" i="1"/>
  <c r="U467" i="10" s="1"/>
  <c r="N466" i="3"/>
  <c r="N466" i="4"/>
  <c r="N466" i="7"/>
  <c r="N466" i="8"/>
  <c r="U467" i="1"/>
  <c r="T467" i="10" s="1"/>
  <c r="V468" i="1"/>
  <c r="U468" i="10" s="1"/>
  <c r="N467" i="3"/>
  <c r="N467" i="4"/>
  <c r="N467" i="8"/>
  <c r="N467" i="7"/>
  <c r="U468" i="1"/>
  <c r="T468" i="10" s="1"/>
  <c r="V469" i="1"/>
  <c r="U469" i="10" s="1"/>
  <c r="N468" i="3"/>
  <c r="N468" i="4"/>
  <c r="N468" i="7"/>
  <c r="N468" i="8"/>
  <c r="U469" i="1"/>
  <c r="T469" i="10" s="1"/>
  <c r="V470" i="1"/>
  <c r="U470" i="10" s="1"/>
  <c r="N469" i="3"/>
  <c r="N469" i="4"/>
  <c r="N469" i="7"/>
  <c r="N469" i="8"/>
  <c r="U470" i="1"/>
  <c r="T470" i="10" s="1"/>
  <c r="V471" i="1"/>
  <c r="U471" i="10" s="1"/>
  <c r="N470" i="3"/>
  <c r="N470" i="4"/>
  <c r="N470" i="8"/>
  <c r="N470" i="7"/>
  <c r="U471" i="1"/>
  <c r="T471" i="10" s="1"/>
  <c r="V472" i="1"/>
  <c r="U472" i="10" s="1"/>
  <c r="N471" i="3"/>
  <c r="N471" i="4"/>
  <c r="N471" i="8"/>
  <c r="N471" i="7"/>
  <c r="U472" i="1"/>
  <c r="T472" i="10" s="1"/>
  <c r="V473" i="1"/>
  <c r="U473" i="10" s="1"/>
  <c r="N472" i="3"/>
  <c r="N472" i="4"/>
  <c r="N472" i="8"/>
  <c r="N472" i="7"/>
  <c r="U473" i="1"/>
  <c r="T473" i="10" s="1"/>
  <c r="V474" i="1"/>
  <c r="U474" i="10" s="1"/>
  <c r="N473" i="3"/>
  <c r="N473" i="4"/>
  <c r="N473" i="7"/>
  <c r="N473" i="8"/>
  <c r="U474" i="1"/>
  <c r="T474" i="10" s="1"/>
  <c r="V475" i="1"/>
  <c r="U475" i="10" s="1"/>
  <c r="N474" i="3"/>
  <c r="N474" i="4"/>
  <c r="N474" i="7"/>
  <c r="N474" i="8"/>
  <c r="U475" i="1"/>
  <c r="T475" i="10" s="1"/>
  <c r="V476" i="1"/>
  <c r="U476" i="10" s="1"/>
  <c r="N475" i="3"/>
  <c r="N475" i="4"/>
  <c r="N475" i="8"/>
  <c r="N475" i="7"/>
  <c r="U476" i="1"/>
  <c r="T476" i="10" s="1"/>
  <c r="V477" i="1"/>
  <c r="U477" i="10" s="1"/>
  <c r="N476" i="3"/>
  <c r="N476" i="4"/>
  <c r="N476" i="7"/>
  <c r="N476" i="8"/>
  <c r="U477" i="1"/>
  <c r="T477" i="10" s="1"/>
  <c r="V478" i="1"/>
  <c r="U478" i="10" s="1"/>
  <c r="N477" i="3"/>
  <c r="N477" i="4"/>
  <c r="N477" i="8"/>
  <c r="N477" i="7"/>
  <c r="U478" i="1"/>
  <c r="T478" i="10" s="1"/>
  <c r="V479" i="1"/>
  <c r="U479" i="10" s="1"/>
  <c r="N478" i="3"/>
  <c r="N478" i="4"/>
  <c r="N478" i="8"/>
  <c r="N478" i="7"/>
  <c r="U479" i="1"/>
  <c r="T479" i="10" s="1"/>
  <c r="V480" i="1"/>
  <c r="U480" i="10" s="1"/>
  <c r="N479" i="3"/>
  <c r="N479" i="4"/>
  <c r="N479" i="7"/>
  <c r="N479" i="8"/>
  <c r="U480" i="1"/>
  <c r="T480" i="10" s="1"/>
  <c r="V481" i="1"/>
  <c r="U481" i="10" s="1"/>
  <c r="N480" i="3"/>
  <c r="N480" i="4"/>
  <c r="N480" i="8"/>
  <c r="N480" i="7"/>
  <c r="U481" i="1"/>
  <c r="T481" i="10" s="1"/>
  <c r="V482" i="1"/>
  <c r="U482" i="10" s="1"/>
  <c r="N481" i="3"/>
  <c r="N481" i="4"/>
  <c r="N481" i="8"/>
  <c r="N481" i="7"/>
  <c r="U482" i="1"/>
  <c r="T482" i="10" s="1"/>
  <c r="V483" i="1"/>
  <c r="U483" i="10" s="1"/>
  <c r="N482" i="3"/>
  <c r="N482" i="4"/>
  <c r="N482" i="7"/>
  <c r="N482" i="8"/>
  <c r="U483" i="1"/>
  <c r="T483" i="10" s="1"/>
  <c r="V484" i="1"/>
  <c r="U484" i="10" s="1"/>
  <c r="N483" i="3"/>
  <c r="N483" i="4"/>
  <c r="N483" i="8"/>
  <c r="N483" i="7"/>
  <c r="U484" i="1"/>
  <c r="T484" i="10" s="1"/>
  <c r="V485" i="1"/>
  <c r="U485" i="10" s="1"/>
  <c r="N484" i="3"/>
  <c r="N484" i="4"/>
  <c r="N484" i="7"/>
  <c r="N484" i="8"/>
  <c r="U485" i="1"/>
  <c r="T485" i="10" s="1"/>
  <c r="V486" i="1"/>
  <c r="U486" i="10" s="1"/>
  <c r="N485" i="3"/>
  <c r="N485" i="4"/>
  <c r="N485" i="8"/>
  <c r="N485" i="7"/>
  <c r="U486" i="1"/>
  <c r="T486" i="10" s="1"/>
  <c r="V487" i="1"/>
  <c r="U487" i="10" s="1"/>
  <c r="N486" i="3"/>
  <c r="N486" i="4"/>
  <c r="N486" i="7"/>
  <c r="N486" i="8"/>
  <c r="U487" i="1"/>
  <c r="T487" i="10" s="1"/>
  <c r="V488" i="1"/>
  <c r="U488" i="10" s="1"/>
  <c r="N487" i="3"/>
  <c r="N487" i="4"/>
  <c r="N487" i="8"/>
  <c r="N487" i="7"/>
  <c r="U488" i="1"/>
  <c r="T488" i="10" s="1"/>
  <c r="V489" i="1"/>
  <c r="U489" i="10" s="1"/>
  <c r="N488" i="3"/>
  <c r="N488" i="4"/>
  <c r="N488" i="7"/>
  <c r="N488" i="8"/>
  <c r="U489" i="1"/>
  <c r="T489" i="10" s="1"/>
  <c r="V490" i="1"/>
  <c r="U490" i="10" s="1"/>
  <c r="N489" i="3"/>
  <c r="N489" i="4"/>
  <c r="N489" i="7"/>
  <c r="N489" i="8"/>
  <c r="U490" i="1"/>
  <c r="T490" i="10" s="1"/>
  <c r="V491" i="1"/>
  <c r="U491" i="10" s="1"/>
  <c r="N490" i="3"/>
  <c r="N490" i="4"/>
  <c r="N490" i="7"/>
  <c r="N490" i="8"/>
  <c r="U491" i="1"/>
  <c r="T491" i="10" s="1"/>
  <c r="N491" i="3"/>
  <c r="N491" i="4"/>
  <c r="N491" i="8"/>
  <c r="N491" i="7"/>
  <c r="O491" i="7" s="1"/>
  <c r="AJ17" i="10"/>
  <c r="AJ18" i="10"/>
  <c r="U3" i="1"/>
  <c r="T3" i="10" s="1"/>
  <c r="V4" i="1"/>
  <c r="U4" i="10" s="1"/>
  <c r="N3" i="4"/>
  <c r="N3" i="7"/>
  <c r="N3" i="8"/>
  <c r="N3" i="3"/>
  <c r="U5" i="1"/>
  <c r="T5" i="10" s="1"/>
  <c r="V6" i="1"/>
  <c r="U6" i="10" s="1"/>
  <c r="N5" i="4"/>
  <c r="N5" i="3"/>
  <c r="N5" i="7"/>
  <c r="N5" i="8"/>
  <c r="U7" i="1"/>
  <c r="T7" i="10" s="1"/>
  <c r="V8" i="1"/>
  <c r="U8" i="10" s="1"/>
  <c r="N7" i="4"/>
  <c r="N7" i="7"/>
  <c r="N7" i="3"/>
  <c r="N7" i="8"/>
  <c r="U10" i="1"/>
  <c r="T10" i="10" s="1"/>
  <c r="V11" i="1"/>
  <c r="U11" i="10" s="1"/>
  <c r="N10" i="4"/>
  <c r="N10" i="3"/>
  <c r="N10" i="7"/>
  <c r="N10" i="8"/>
  <c r="U11" i="1"/>
  <c r="T11" i="10" s="1"/>
  <c r="V12" i="1"/>
  <c r="U12" i="10" s="1"/>
  <c r="N11" i="4"/>
  <c r="N11" i="7"/>
  <c r="N11" i="3"/>
  <c r="N11" i="8"/>
  <c r="V14" i="1"/>
  <c r="U14" i="10" s="1"/>
  <c r="U13" i="1"/>
  <c r="T13" i="10" s="1"/>
  <c r="N13" i="4"/>
  <c r="N13" i="7"/>
  <c r="N13" i="3"/>
  <c r="N13" i="8"/>
  <c r="V15" i="1"/>
  <c r="U15" i="10" s="1"/>
  <c r="U14" i="1"/>
  <c r="T14" i="10" s="1"/>
  <c r="N14" i="4"/>
  <c r="N14" i="3"/>
  <c r="N14" i="7"/>
  <c r="N14" i="8"/>
  <c r="U15" i="1"/>
  <c r="T15" i="10" s="1"/>
  <c r="V16" i="1"/>
  <c r="U16" i="10" s="1"/>
  <c r="N15" i="4"/>
  <c r="N15" i="7"/>
  <c r="N15" i="3"/>
  <c r="N15" i="8"/>
  <c r="U18" i="1"/>
  <c r="T18" i="10" s="1"/>
  <c r="V19" i="1"/>
  <c r="U19" i="10" s="1"/>
  <c r="N18" i="4"/>
  <c r="N18" i="7"/>
  <c r="N18" i="3"/>
  <c r="N18" i="8"/>
  <c r="U20" i="1"/>
  <c r="T20" i="10" s="1"/>
  <c r="V21" i="1"/>
  <c r="U21" i="10" s="1"/>
  <c r="N20" i="3"/>
  <c r="N20" i="4"/>
  <c r="N20" i="7"/>
  <c r="N20" i="8"/>
  <c r="U22" i="1"/>
  <c r="T22" i="10" s="1"/>
  <c r="V23" i="1"/>
  <c r="U23" i="10" s="1"/>
  <c r="N22" i="4"/>
  <c r="N22" i="3"/>
  <c r="N22" i="7"/>
  <c r="N22" i="8"/>
  <c r="V25" i="1"/>
  <c r="U25" i="10" s="1"/>
  <c r="U24" i="1"/>
  <c r="T24" i="10" s="1"/>
  <c r="N24" i="4"/>
  <c r="N24" i="7"/>
  <c r="N24" i="3"/>
  <c r="N24" i="8"/>
  <c r="U25" i="1"/>
  <c r="T25" i="10" s="1"/>
  <c r="V26" i="1"/>
  <c r="U26" i="10" s="1"/>
  <c r="N25" i="4"/>
  <c r="N25" i="7"/>
  <c r="N25" i="8"/>
  <c r="N25" i="3"/>
  <c r="U27" i="1"/>
  <c r="T27" i="10" s="1"/>
  <c r="V28" i="1"/>
  <c r="U28" i="10" s="1"/>
  <c r="N27" i="4"/>
  <c r="N27" i="3"/>
  <c r="N27" i="7"/>
  <c r="N27" i="8"/>
  <c r="U29" i="1"/>
  <c r="T29" i="10" s="1"/>
  <c r="V30" i="1"/>
  <c r="U30" i="10" s="1"/>
  <c r="N29" i="4"/>
  <c r="N29" i="3"/>
  <c r="N29" i="7"/>
  <c r="N29" i="8"/>
  <c r="U32" i="1"/>
  <c r="T32" i="10" s="1"/>
  <c r="V33" i="1"/>
  <c r="U33" i="10" s="1"/>
  <c r="N32" i="4"/>
  <c r="N32" i="3"/>
  <c r="N32" i="7"/>
  <c r="N32" i="8"/>
  <c r="U33" i="1"/>
  <c r="T33" i="10" s="1"/>
  <c r="V34" i="1"/>
  <c r="U34" i="10" s="1"/>
  <c r="N33" i="4"/>
  <c r="N33" i="7"/>
  <c r="N33" i="8"/>
  <c r="N33" i="3"/>
  <c r="U70" i="1"/>
  <c r="T70" i="10" s="1"/>
  <c r="V71" i="1"/>
  <c r="U71" i="10" s="1"/>
  <c r="N70" i="4"/>
  <c r="N70" i="7"/>
  <c r="N70" i="8"/>
  <c r="N70" i="3"/>
  <c r="U71" i="1"/>
  <c r="T71" i="10" s="1"/>
  <c r="V72" i="1"/>
  <c r="U72" i="10" s="1"/>
  <c r="N71" i="4"/>
  <c r="N71" i="7"/>
  <c r="N71" i="8"/>
  <c r="N71" i="3"/>
  <c r="U72" i="1"/>
  <c r="T72" i="10" s="1"/>
  <c r="V73" i="1"/>
  <c r="U73" i="10" s="1"/>
  <c r="N72" i="4"/>
  <c r="N72" i="7"/>
  <c r="N72" i="8"/>
  <c r="N72" i="3"/>
  <c r="U73" i="1"/>
  <c r="T73" i="10" s="1"/>
  <c r="V74" i="1"/>
  <c r="U74" i="10" s="1"/>
  <c r="N73" i="4"/>
  <c r="N73" i="3"/>
  <c r="N73" i="7"/>
  <c r="N73" i="8"/>
  <c r="U74" i="1"/>
  <c r="T74" i="10" s="1"/>
  <c r="V75" i="1"/>
  <c r="U75" i="10" s="1"/>
  <c r="N74" i="4"/>
  <c r="N74" i="7"/>
  <c r="N74" i="8"/>
  <c r="N74" i="3"/>
  <c r="U75" i="1"/>
  <c r="T75" i="10" s="1"/>
  <c r="V76" i="1"/>
  <c r="U76" i="10" s="1"/>
  <c r="N75" i="4"/>
  <c r="N75" i="7"/>
  <c r="N75" i="8"/>
  <c r="N75" i="3"/>
  <c r="U76" i="1"/>
  <c r="T76" i="10" s="1"/>
  <c r="V77" i="1"/>
  <c r="U77" i="10" s="1"/>
  <c r="N76" i="4"/>
  <c r="N76" i="7"/>
  <c r="N76" i="8"/>
  <c r="N76" i="3"/>
  <c r="U77" i="1"/>
  <c r="T77" i="10" s="1"/>
  <c r="V78" i="1"/>
  <c r="U78" i="10" s="1"/>
  <c r="N77" i="4"/>
  <c r="N77" i="3"/>
  <c r="N77" i="7"/>
  <c r="N77" i="8"/>
  <c r="U78" i="1"/>
  <c r="T78" i="10" s="1"/>
  <c r="V79" i="1"/>
  <c r="U79" i="10" s="1"/>
  <c r="N78" i="4"/>
  <c r="N78" i="7"/>
  <c r="N78" i="8"/>
  <c r="N78" i="3"/>
  <c r="U79" i="1"/>
  <c r="T79" i="10" s="1"/>
  <c r="V80" i="1"/>
  <c r="U80" i="10" s="1"/>
  <c r="N79" i="4"/>
  <c r="N79" i="7"/>
  <c r="N79" i="8"/>
  <c r="N79" i="3"/>
  <c r="U80" i="1"/>
  <c r="T80" i="10" s="1"/>
  <c r="V81" i="1"/>
  <c r="U81" i="10" s="1"/>
  <c r="N80" i="4"/>
  <c r="N80" i="7"/>
  <c r="N80" i="8"/>
  <c r="N80" i="3"/>
  <c r="U81" i="1"/>
  <c r="T81" i="10" s="1"/>
  <c r="V82" i="1"/>
  <c r="U82" i="10" s="1"/>
  <c r="N81" i="4"/>
  <c r="N81" i="7"/>
  <c r="N81" i="8"/>
  <c r="N81" i="3"/>
  <c r="U82" i="1"/>
  <c r="T82" i="10" s="1"/>
  <c r="V83" i="1"/>
  <c r="U83" i="10" s="1"/>
  <c r="N82" i="4"/>
  <c r="N82" i="7"/>
  <c r="N82" i="8"/>
  <c r="N82" i="3"/>
  <c r="U83" i="1"/>
  <c r="T83" i="10" s="1"/>
  <c r="V84" i="1"/>
  <c r="U84" i="10" s="1"/>
  <c r="N83" i="4"/>
  <c r="N83" i="7"/>
  <c r="N83" i="3"/>
  <c r="N83" i="8"/>
  <c r="U84" i="1"/>
  <c r="T84" i="10" s="1"/>
  <c r="V85" i="1"/>
  <c r="U85" i="10" s="1"/>
  <c r="N84" i="4"/>
  <c r="N84" i="7"/>
  <c r="N84" i="8"/>
  <c r="N84" i="3"/>
  <c r="U85" i="1"/>
  <c r="T85" i="10" s="1"/>
  <c r="V86" i="1"/>
  <c r="U86" i="10" s="1"/>
  <c r="N85" i="4"/>
  <c r="N85" i="7"/>
  <c r="N85" i="8"/>
  <c r="N85" i="3"/>
  <c r="U86" i="1"/>
  <c r="T86" i="10" s="1"/>
  <c r="V87" i="1"/>
  <c r="U87" i="10" s="1"/>
  <c r="N86" i="4"/>
  <c r="N86" i="7"/>
  <c r="N86" i="3"/>
  <c r="N86" i="8"/>
  <c r="U87" i="1"/>
  <c r="T87" i="10" s="1"/>
  <c r="V88" i="1"/>
  <c r="U88" i="10" s="1"/>
  <c r="N87" i="4"/>
  <c r="N87" i="3"/>
  <c r="N87" i="7"/>
  <c r="N87" i="8"/>
  <c r="U88" i="1"/>
  <c r="T88" i="10" s="1"/>
  <c r="V89" i="1"/>
  <c r="U89" i="10" s="1"/>
  <c r="N88" i="4"/>
  <c r="N88" i="3"/>
  <c r="N88" i="7"/>
  <c r="N88" i="8"/>
  <c r="U89" i="1"/>
  <c r="T89" i="10" s="1"/>
  <c r="V90" i="1"/>
  <c r="U90" i="10" s="1"/>
  <c r="N89" i="4"/>
  <c r="N89" i="7"/>
  <c r="N89" i="8"/>
  <c r="N89" i="3"/>
  <c r="U90" i="1"/>
  <c r="T90" i="10" s="1"/>
  <c r="V91" i="1"/>
  <c r="U91" i="10" s="1"/>
  <c r="N90" i="4"/>
  <c r="N90" i="7"/>
  <c r="N90" i="8"/>
  <c r="N90" i="3"/>
  <c r="U91" i="1"/>
  <c r="T91" i="10" s="1"/>
  <c r="V92" i="1"/>
  <c r="U92" i="10" s="1"/>
  <c r="N91" i="4"/>
  <c r="N91" i="7"/>
  <c r="N91" i="8"/>
  <c r="N91" i="3"/>
  <c r="U92" i="1"/>
  <c r="T92" i="10" s="1"/>
  <c r="V93" i="1"/>
  <c r="U93" i="10" s="1"/>
  <c r="N92" i="4"/>
  <c r="N92" i="3"/>
  <c r="N92" i="7"/>
  <c r="N92" i="8"/>
  <c r="U93" i="1"/>
  <c r="T93" i="10" s="1"/>
  <c r="V94" i="1"/>
  <c r="U94" i="10" s="1"/>
  <c r="N93" i="4"/>
  <c r="N93" i="7"/>
  <c r="N93" i="8"/>
  <c r="N93" i="3"/>
  <c r="U94" i="1"/>
  <c r="T94" i="10" s="1"/>
  <c r="V95" i="1"/>
  <c r="U95" i="10" s="1"/>
  <c r="N94" i="4"/>
  <c r="N94" i="3"/>
  <c r="N94" i="7"/>
  <c r="N94" i="8"/>
  <c r="U95" i="1"/>
  <c r="T95" i="10" s="1"/>
  <c r="V96" i="1"/>
  <c r="U96" i="10" s="1"/>
  <c r="N95" i="4"/>
  <c r="N95" i="7"/>
  <c r="N95" i="8"/>
  <c r="N95" i="3"/>
  <c r="U96" i="1"/>
  <c r="T96" i="10" s="1"/>
  <c r="V97" i="1"/>
  <c r="U97" i="10" s="1"/>
  <c r="N96" i="4"/>
  <c r="N96" i="7"/>
  <c r="N96" i="8"/>
  <c r="N96" i="3"/>
  <c r="U97" i="1"/>
  <c r="T97" i="10" s="1"/>
  <c r="V98" i="1"/>
  <c r="U98" i="10" s="1"/>
  <c r="N97" i="4"/>
  <c r="N97" i="7"/>
  <c r="N97" i="8"/>
  <c r="N97" i="3"/>
  <c r="U98" i="1"/>
  <c r="T98" i="10" s="1"/>
  <c r="V99" i="1"/>
  <c r="U99" i="10" s="1"/>
  <c r="N98" i="4"/>
  <c r="N98" i="3"/>
  <c r="N98" i="7"/>
  <c r="N98" i="8"/>
  <c r="U99" i="1"/>
  <c r="T99" i="10" s="1"/>
  <c r="V100" i="1"/>
  <c r="U100" i="10" s="1"/>
  <c r="N99" i="4"/>
  <c r="N99" i="7"/>
  <c r="N99" i="3"/>
  <c r="N99" i="8"/>
  <c r="U100" i="1"/>
  <c r="T100" i="10" s="1"/>
  <c r="V101" i="1"/>
  <c r="U101" i="10" s="1"/>
  <c r="N100" i="3"/>
  <c r="N100" i="4"/>
  <c r="N100" i="7"/>
  <c r="N100" i="8"/>
  <c r="U101" i="1"/>
  <c r="T101" i="10" s="1"/>
  <c r="V102" i="1"/>
  <c r="U102" i="10" s="1"/>
  <c r="N101" i="4"/>
  <c r="N101" i="3"/>
  <c r="N101" i="7"/>
  <c r="N101" i="8"/>
  <c r="U102" i="1"/>
  <c r="T102" i="10" s="1"/>
  <c r="V103" i="1"/>
  <c r="U103" i="10" s="1"/>
  <c r="N102" i="4"/>
  <c r="N102" i="3"/>
  <c r="N102" i="7"/>
  <c r="N102" i="8"/>
  <c r="U103" i="1"/>
  <c r="T103" i="10" s="1"/>
  <c r="V104" i="1"/>
  <c r="U104" i="10" s="1"/>
  <c r="N103" i="3"/>
  <c r="N103" i="4"/>
  <c r="N103" i="7"/>
  <c r="N103" i="8"/>
  <c r="U104" i="1"/>
  <c r="T104" i="10" s="1"/>
  <c r="V105" i="1"/>
  <c r="U105" i="10" s="1"/>
  <c r="N104" i="4"/>
  <c r="N104" i="7"/>
  <c r="N104" i="8"/>
  <c r="N104" i="3"/>
  <c r="U105" i="1"/>
  <c r="T105" i="10" s="1"/>
  <c r="V106" i="1"/>
  <c r="U106" i="10" s="1"/>
  <c r="N105" i="4"/>
  <c r="N105" i="3"/>
  <c r="N105" i="7"/>
  <c r="N105" i="8"/>
  <c r="U106" i="1"/>
  <c r="T106" i="10" s="1"/>
  <c r="V107" i="1"/>
  <c r="U107" i="10" s="1"/>
  <c r="N106" i="4"/>
  <c r="N106" i="7"/>
  <c r="N106" i="8"/>
  <c r="N106" i="3"/>
  <c r="U107" i="1"/>
  <c r="T107" i="10" s="1"/>
  <c r="V108" i="1"/>
  <c r="U108" i="10" s="1"/>
  <c r="N107" i="4"/>
  <c r="N107" i="7"/>
  <c r="N107" i="8"/>
  <c r="N107" i="3"/>
  <c r="N2" i="4"/>
  <c r="N2" i="7"/>
  <c r="N2" i="8"/>
  <c r="N2" i="3"/>
  <c r="V3" i="1"/>
  <c r="U3" i="10" s="1"/>
  <c r="N4" i="4"/>
  <c r="N4" i="7"/>
  <c r="N4" i="8"/>
  <c r="N4" i="3"/>
  <c r="U4" i="1"/>
  <c r="T4" i="10" s="1"/>
  <c r="V5" i="1"/>
  <c r="U5" i="10" s="1"/>
  <c r="N6" i="4"/>
  <c r="N6" i="7"/>
  <c r="N6" i="8"/>
  <c r="N6" i="3"/>
  <c r="U6" i="1"/>
  <c r="T6" i="10" s="1"/>
  <c r="V7" i="1"/>
  <c r="U7" i="10" s="1"/>
  <c r="V9" i="1"/>
  <c r="U9" i="10" s="1"/>
  <c r="N8" i="4"/>
  <c r="N8" i="3"/>
  <c r="N8" i="7"/>
  <c r="N8" i="8"/>
  <c r="U8" i="1"/>
  <c r="T8" i="10" s="1"/>
  <c r="N9" i="4"/>
  <c r="N9" i="7"/>
  <c r="N9" i="3"/>
  <c r="N9" i="8"/>
  <c r="U9" i="1"/>
  <c r="T9" i="10" s="1"/>
  <c r="V10" i="1"/>
  <c r="U10" i="10" s="1"/>
  <c r="N12" i="4"/>
  <c r="N12" i="7"/>
  <c r="N12" i="8"/>
  <c r="N12" i="3"/>
  <c r="U12" i="1"/>
  <c r="T12" i="10" s="1"/>
  <c r="V13" i="1"/>
  <c r="U13" i="10" s="1"/>
  <c r="AL17" i="3"/>
  <c r="AL17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6" i="7"/>
  <c r="B192" i="7"/>
  <c r="B204" i="7"/>
  <c r="B225" i="7"/>
  <c r="B234" i="7"/>
  <c r="B238" i="7"/>
  <c r="B239" i="7"/>
  <c r="B241" i="7"/>
  <c r="B246" i="7"/>
  <c r="B255" i="7"/>
  <c r="B256" i="7"/>
  <c r="B260" i="7"/>
  <c r="B262" i="7"/>
  <c r="B273" i="7"/>
  <c r="B278" i="7"/>
  <c r="B279" i="7"/>
  <c r="B284" i="7"/>
  <c r="B288" i="7"/>
  <c r="B289" i="7"/>
  <c r="B301" i="7"/>
  <c r="B302" i="7"/>
  <c r="B318" i="7"/>
  <c r="B32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189" i="7"/>
  <c r="B190" i="7"/>
  <c r="B194" i="7"/>
  <c r="B198" i="7"/>
  <c r="B201" i="7"/>
  <c r="B202" i="7"/>
  <c r="B221" i="7"/>
  <c r="B222" i="7"/>
  <c r="B226" i="7"/>
  <c r="B230" i="7"/>
  <c r="B250" i="7"/>
  <c r="B253" i="7"/>
  <c r="B257" i="7"/>
  <c r="B263" i="7"/>
  <c r="B264" i="7"/>
  <c r="B269" i="7"/>
  <c r="B275" i="7"/>
  <c r="B310" i="7"/>
  <c r="B319" i="7"/>
  <c r="B323" i="7"/>
  <c r="B324" i="7"/>
  <c r="B325" i="7"/>
  <c r="B335" i="7"/>
  <c r="B339" i="7"/>
  <c r="B405" i="7"/>
  <c r="B426" i="7"/>
  <c r="B428" i="7"/>
  <c r="B435" i="7"/>
  <c r="B436" i="7"/>
  <c r="B446" i="7"/>
  <c r="B449" i="7"/>
  <c r="B450" i="7"/>
  <c r="B455" i="7"/>
  <c r="B459" i="7"/>
  <c r="B466" i="7"/>
  <c r="B481" i="7"/>
  <c r="B485" i="7"/>
  <c r="B195" i="7"/>
  <c r="B197" i="7"/>
  <c r="B206" i="7"/>
  <c r="B207" i="7"/>
  <c r="B209" i="7"/>
  <c r="B219" i="7"/>
  <c r="B233" i="7"/>
  <c r="B240" i="7"/>
  <c r="B242" i="7"/>
  <c r="B243" i="7"/>
  <c r="B244" i="7"/>
  <c r="B249" i="7"/>
  <c r="B267" i="7"/>
  <c r="B268" i="7"/>
  <c r="B282" i="7"/>
  <c r="B287" i="7"/>
  <c r="B291" i="7"/>
  <c r="B293" i="7"/>
  <c r="B295" i="7"/>
  <c r="B300" i="7"/>
  <c r="B316" i="7"/>
  <c r="B320" i="7"/>
  <c r="B322" i="7"/>
  <c r="B327" i="7"/>
  <c r="B332" i="7"/>
  <c r="B404" i="7"/>
  <c r="B409" i="7"/>
  <c r="B410" i="7"/>
  <c r="B414" i="7"/>
  <c r="B415" i="7"/>
  <c r="B417" i="7"/>
  <c r="B418" i="7"/>
  <c r="B419" i="7"/>
  <c r="B422" i="7"/>
  <c r="B434" i="7"/>
  <c r="B437" i="7"/>
  <c r="B441" i="7"/>
  <c r="B442" i="7"/>
  <c r="B443" i="7"/>
  <c r="B447" i="7"/>
  <c r="B451" i="7"/>
  <c r="B453" i="7"/>
  <c r="B463" i="7"/>
  <c r="B465" i="7"/>
  <c r="B467" i="7"/>
  <c r="B470" i="7"/>
  <c r="B472" i="7"/>
  <c r="B473" i="7"/>
  <c r="B480" i="7"/>
  <c r="B482" i="7"/>
  <c r="B483" i="7"/>
  <c r="B487" i="7"/>
  <c r="B488" i="7"/>
  <c r="B184" i="7"/>
  <c r="B188" i="7"/>
  <c r="B193" i="7"/>
  <c r="B205" i="7"/>
  <c r="B215" i="7"/>
  <c r="B218" i="7"/>
  <c r="B224" i="7"/>
  <c r="B231" i="7"/>
  <c r="B248" i="7"/>
  <c r="B251" i="7"/>
  <c r="B254" i="7"/>
  <c r="B270" i="7"/>
  <c r="B272" i="7"/>
  <c r="B276" i="7"/>
  <c r="B277" i="7"/>
  <c r="B290" i="7"/>
  <c r="B292" i="7"/>
  <c r="B305" i="7"/>
  <c r="B312" i="7"/>
  <c r="B326" i="7"/>
  <c r="B328" i="7"/>
  <c r="B333" i="7"/>
  <c r="B336" i="7"/>
  <c r="B338" i="7"/>
  <c r="B403" i="7"/>
  <c r="B407" i="7"/>
  <c r="B413" i="7"/>
  <c r="B424" i="7"/>
  <c r="B427" i="7"/>
  <c r="B432" i="7"/>
  <c r="B440" i="7"/>
  <c r="B444" i="7"/>
  <c r="B445" i="7"/>
  <c r="B448" i="7"/>
  <c r="B474" i="7"/>
  <c r="B475" i="7"/>
  <c r="B477" i="7"/>
  <c r="B484" i="7"/>
  <c r="B183" i="7"/>
  <c r="B187" i="7"/>
  <c r="B199" i="7"/>
  <c r="B200" i="7"/>
  <c r="B211" i="7"/>
  <c r="B235" i="7"/>
  <c r="B236" i="7"/>
  <c r="B237" i="7"/>
  <c r="B280" i="7"/>
  <c r="B283" i="7"/>
  <c r="B286" i="7"/>
  <c r="B294" i="7"/>
  <c r="B298" i="7"/>
  <c r="B304" i="7"/>
  <c r="B306" i="7"/>
  <c r="B314" i="7"/>
  <c r="B321" i="7"/>
  <c r="B337" i="7"/>
  <c r="B411" i="7"/>
  <c r="B412" i="7"/>
  <c r="B416" i="7"/>
  <c r="B425" i="7"/>
  <c r="B429" i="7"/>
  <c r="B431" i="7"/>
  <c r="B439" i="7"/>
  <c r="B452" i="7"/>
  <c r="B458" i="7"/>
  <c r="B460" i="7"/>
  <c r="B476" i="7"/>
  <c r="B478" i="7"/>
  <c r="B486" i="7"/>
  <c r="B185" i="7"/>
  <c r="B191" i="7"/>
  <c r="B196" i="7"/>
  <c r="B203" i="7"/>
  <c r="B208" i="7"/>
  <c r="B210" i="7"/>
  <c r="B212" i="7"/>
  <c r="B213" i="7"/>
  <c r="B214" i="7"/>
  <c r="B216" i="7"/>
  <c r="B217" i="7"/>
  <c r="B220" i="7"/>
  <c r="B223" i="7"/>
  <c r="B227" i="7"/>
  <c r="B228" i="7"/>
  <c r="B229" i="7"/>
  <c r="B232" i="7"/>
  <c r="B245" i="7"/>
  <c r="B247" i="7"/>
  <c r="B252" i="7"/>
  <c r="B258" i="7"/>
  <c r="B259" i="7"/>
  <c r="B261" i="7"/>
  <c r="B265" i="7"/>
  <c r="B266" i="7"/>
  <c r="B271" i="7"/>
  <c r="B274" i="7"/>
  <c r="B281" i="7"/>
  <c r="B285" i="7"/>
  <c r="B296" i="7"/>
  <c r="B297" i="7"/>
  <c r="B299" i="7"/>
  <c r="B303" i="7"/>
  <c r="B307" i="7"/>
  <c r="B308" i="7"/>
  <c r="B309" i="7"/>
  <c r="B311" i="7"/>
  <c r="B313" i="7"/>
  <c r="B315" i="7"/>
  <c r="B317" i="7"/>
  <c r="B330" i="7"/>
  <c r="B331" i="7"/>
  <c r="B334" i="7"/>
  <c r="B406" i="7"/>
  <c r="B408" i="7"/>
  <c r="B420" i="7"/>
  <c r="B421" i="7"/>
  <c r="B423" i="7"/>
  <c r="B430" i="7"/>
  <c r="B433" i="7"/>
  <c r="B438" i="7"/>
  <c r="B454" i="7"/>
  <c r="B456" i="7"/>
  <c r="B457" i="7"/>
  <c r="B461" i="7"/>
  <c r="B462" i="7"/>
  <c r="B464" i="7"/>
  <c r="B468" i="7"/>
  <c r="B469" i="7"/>
  <c r="B471" i="7"/>
  <c r="B479" i="7"/>
  <c r="B489" i="7"/>
  <c r="B490" i="7"/>
  <c r="B491" i="7"/>
  <c r="B3" i="7"/>
  <c r="B4" i="7"/>
  <c r="B5" i="7"/>
  <c r="B6" i="7"/>
  <c r="B7" i="7"/>
  <c r="B8" i="7"/>
  <c r="B9" i="7"/>
  <c r="B17" i="8"/>
  <c r="B18" i="8"/>
  <c r="B22" i="8"/>
  <c r="B30" i="8"/>
  <c r="B31" i="8"/>
  <c r="B38" i="8"/>
  <c r="B41" i="8"/>
  <c r="B43" i="8"/>
  <c r="B45" i="8"/>
  <c r="B46" i="8"/>
  <c r="B47" i="8"/>
  <c r="B48" i="8"/>
  <c r="B50" i="8"/>
  <c r="B51" i="8"/>
  <c r="B52" i="8"/>
  <c r="B53" i="8"/>
  <c r="B55" i="8"/>
  <c r="B59" i="8"/>
  <c r="B65" i="8"/>
  <c r="B133" i="8"/>
  <c r="B136" i="8"/>
  <c r="B138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" i="8"/>
  <c r="B4" i="8"/>
  <c r="B7" i="8"/>
  <c r="B11" i="8"/>
  <c r="B12" i="8"/>
  <c r="B20" i="8"/>
  <c r="B33" i="8"/>
  <c r="B57" i="8"/>
  <c r="B134" i="8"/>
  <c r="B355" i="8"/>
  <c r="B364" i="8"/>
  <c r="B370" i="8"/>
  <c r="B373" i="8"/>
  <c r="B396" i="8"/>
  <c r="B404" i="8"/>
  <c r="B405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6" i="8"/>
  <c r="B8" i="8"/>
  <c r="B9" i="8"/>
  <c r="B13" i="8"/>
  <c r="B16" i="8"/>
  <c r="B35" i="8"/>
  <c r="B36" i="8"/>
  <c r="B63" i="8"/>
  <c r="B132" i="8"/>
  <c r="B140" i="8"/>
  <c r="B141" i="8"/>
  <c r="B144" i="8"/>
  <c r="B354" i="8"/>
  <c r="B356" i="8"/>
  <c r="B357" i="8"/>
  <c r="B368" i="8"/>
  <c r="B371" i="8"/>
  <c r="B374" i="8"/>
  <c r="B376" i="8"/>
  <c r="B377" i="8"/>
  <c r="B380" i="8"/>
  <c r="B381" i="8"/>
  <c r="B382" i="8"/>
  <c r="B383" i="8"/>
  <c r="B387" i="8"/>
  <c r="B388" i="8"/>
  <c r="B389" i="8"/>
  <c r="B390" i="8"/>
  <c r="B391" i="8"/>
  <c r="B392" i="8"/>
  <c r="B393" i="8"/>
  <c r="B394" i="8"/>
  <c r="B395" i="8"/>
  <c r="B399" i="8"/>
  <c r="B407" i="8"/>
  <c r="B408" i="8"/>
  <c r="B10" i="8"/>
  <c r="B14" i="8"/>
  <c r="B15" i="8"/>
  <c r="B19" i="8"/>
  <c r="B21" i="8"/>
  <c r="B23" i="8"/>
  <c r="B24" i="8"/>
  <c r="B25" i="8"/>
  <c r="B26" i="8"/>
  <c r="B27" i="8"/>
  <c r="B28" i="8"/>
  <c r="B32" i="8"/>
  <c r="B37" i="8"/>
  <c r="B40" i="8"/>
  <c r="B42" i="8"/>
  <c r="B44" i="8"/>
  <c r="B54" i="8"/>
  <c r="B56" i="8"/>
  <c r="B58" i="8"/>
  <c r="B60" i="8"/>
  <c r="B64" i="8"/>
  <c r="B66" i="8"/>
  <c r="B67" i="8"/>
  <c r="B68" i="8"/>
  <c r="B135" i="8"/>
  <c r="B137" i="8"/>
  <c r="B139" i="8"/>
  <c r="B142" i="8"/>
  <c r="B143" i="8"/>
  <c r="B351" i="8"/>
  <c r="B352" i="8"/>
  <c r="B353" i="8"/>
  <c r="B358" i="8"/>
  <c r="B359" i="8"/>
  <c r="B360" i="8"/>
  <c r="B361" i="8"/>
  <c r="B362" i="8"/>
  <c r="B363" i="8"/>
  <c r="B365" i="8"/>
  <c r="B366" i="8"/>
  <c r="B367" i="8"/>
  <c r="B369" i="8"/>
  <c r="B372" i="8"/>
  <c r="B375" i="8"/>
  <c r="B378" i="8"/>
  <c r="B379" i="8"/>
  <c r="B384" i="8"/>
  <c r="B385" i="8"/>
  <c r="B386" i="8"/>
  <c r="B397" i="8"/>
  <c r="B398" i="8"/>
  <c r="B400" i="8"/>
  <c r="B401" i="8"/>
  <c r="B402" i="8"/>
  <c r="B403" i="8"/>
  <c r="B406" i="8"/>
  <c r="B29" i="8"/>
  <c r="B34" i="8"/>
  <c r="B39" i="8"/>
  <c r="B49" i="8"/>
  <c r="B61" i="8"/>
  <c r="B62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5" i="8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3" i="9"/>
  <c r="B88" i="9"/>
  <c r="B93" i="9"/>
  <c r="B95" i="9"/>
  <c r="B100" i="9"/>
  <c r="B102" i="9"/>
  <c r="B106" i="9"/>
  <c r="B107" i="9"/>
  <c r="B108" i="9"/>
  <c r="B109" i="9"/>
  <c r="B127" i="9"/>
  <c r="B141" i="9"/>
  <c r="B145" i="9"/>
  <c r="B146" i="9"/>
  <c r="B170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40" i="9"/>
  <c r="B247" i="9"/>
  <c r="B249" i="9"/>
  <c r="B250" i="9"/>
  <c r="B251" i="9"/>
  <c r="B253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80" i="9"/>
  <c r="B81" i="9"/>
  <c r="B82" i="9"/>
  <c r="B84" i="9"/>
  <c r="B85" i="9"/>
  <c r="B86" i="9"/>
  <c r="B87" i="9"/>
  <c r="B89" i="9"/>
  <c r="B90" i="9"/>
  <c r="B91" i="9"/>
  <c r="B92" i="9"/>
  <c r="B94" i="9"/>
  <c r="B96" i="9"/>
  <c r="B97" i="9"/>
  <c r="B98" i="9"/>
  <c r="B99" i="9"/>
  <c r="B101" i="9"/>
  <c r="B103" i="9"/>
  <c r="B104" i="9"/>
  <c r="B105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2" i="9"/>
  <c r="B143" i="9"/>
  <c r="B144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39" i="9"/>
  <c r="B241" i="9"/>
  <c r="B242" i="9"/>
  <c r="B243" i="9"/>
  <c r="B244" i="9"/>
  <c r="B245" i="9"/>
  <c r="B246" i="9"/>
  <c r="B248" i="9"/>
  <c r="B252" i="9"/>
  <c r="B254" i="9"/>
  <c r="B255" i="9"/>
  <c r="B256" i="9"/>
  <c r="B257" i="9"/>
  <c r="B258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3" i="9"/>
  <c r="B4" i="9"/>
  <c r="B5" i="9"/>
  <c r="B6" i="9"/>
  <c r="B7" i="9"/>
  <c r="B8" i="9"/>
  <c r="B9" i="9"/>
  <c r="AL11" i="7"/>
  <c r="AL11" i="9"/>
  <c r="AL11" i="8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3" i="4"/>
  <c r="B4" i="4"/>
  <c r="B5" i="4"/>
  <c r="B6" i="4"/>
  <c r="B7" i="4"/>
  <c r="B8" i="4"/>
  <c r="B9" i="4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45" i="5"/>
  <c r="B108" i="5"/>
  <c r="B131" i="5"/>
  <c r="B144" i="5"/>
  <c r="B152" i="5"/>
  <c r="B171" i="5"/>
  <c r="B180" i="5"/>
  <c r="B182" i="5"/>
  <c r="B188" i="5"/>
  <c r="B194" i="5"/>
  <c r="B199" i="5"/>
  <c r="B204" i="5"/>
  <c r="B205" i="5"/>
  <c r="B209" i="5"/>
  <c r="B235" i="5"/>
  <c r="B257" i="5"/>
  <c r="B276" i="5"/>
  <c r="B279" i="5"/>
  <c r="B284" i="5"/>
  <c r="B305" i="5"/>
  <c r="B312" i="5"/>
  <c r="B332" i="5"/>
  <c r="B334" i="5"/>
  <c r="B355" i="5"/>
  <c r="B403" i="5"/>
  <c r="B404" i="5"/>
  <c r="B424" i="5"/>
  <c r="B436" i="5"/>
  <c r="B444" i="5"/>
  <c r="B457" i="5"/>
  <c r="B458" i="5"/>
  <c r="B74" i="5"/>
  <c r="B149" i="5"/>
  <c r="B153" i="5"/>
  <c r="B155" i="5"/>
  <c r="B158" i="5"/>
  <c r="B224" i="5"/>
  <c r="B230" i="5"/>
  <c r="B238" i="5"/>
  <c r="B246" i="5"/>
  <c r="B250" i="5"/>
  <c r="B258" i="5"/>
  <c r="B262" i="5"/>
  <c r="B272" i="5"/>
  <c r="B296" i="5"/>
  <c r="B391" i="5"/>
  <c r="B398" i="5"/>
  <c r="B428" i="5"/>
  <c r="B42" i="5"/>
  <c r="B60" i="5"/>
  <c r="B63" i="5"/>
  <c r="B69" i="5"/>
  <c r="B70" i="5"/>
  <c r="B73" i="5"/>
  <c r="B75" i="5"/>
  <c r="B77" i="5"/>
  <c r="B80" i="5"/>
  <c r="B82" i="5"/>
  <c r="B91" i="5"/>
  <c r="B114" i="5"/>
  <c r="B136" i="5"/>
  <c r="B142" i="5"/>
  <c r="B147" i="5"/>
  <c r="B160" i="5"/>
  <c r="B167" i="5"/>
  <c r="B176" i="5"/>
  <c r="B184" i="5"/>
  <c r="B185" i="5"/>
  <c r="B186" i="5"/>
  <c r="B187" i="5"/>
  <c r="B202" i="5"/>
  <c r="B208" i="5"/>
  <c r="B217" i="5"/>
  <c r="B222" i="5"/>
  <c r="B228" i="5"/>
  <c r="B234" i="5"/>
  <c r="B236" i="5"/>
  <c r="B244" i="5"/>
  <c r="B252" i="5"/>
  <c r="B254" i="5"/>
  <c r="B259" i="5"/>
  <c r="B261" i="5"/>
  <c r="B266" i="5"/>
  <c r="B269" i="5"/>
  <c r="B270" i="5"/>
  <c r="B273" i="5"/>
  <c r="B300" i="5"/>
  <c r="B310" i="5"/>
  <c r="B311" i="5"/>
  <c r="B315" i="5"/>
  <c r="B316" i="5"/>
  <c r="B323" i="5"/>
  <c r="B327" i="5"/>
  <c r="B330" i="5"/>
  <c r="B339" i="5"/>
  <c r="B344" i="5"/>
  <c r="B345" i="5"/>
  <c r="B346" i="5"/>
  <c r="B347" i="5"/>
  <c r="B366" i="5"/>
  <c r="B369" i="5"/>
  <c r="B382" i="5"/>
  <c r="B392" i="5"/>
  <c r="B393" i="5"/>
  <c r="B397" i="5"/>
  <c r="B411" i="5"/>
  <c r="B415" i="5"/>
  <c r="B422" i="5"/>
  <c r="B431" i="5"/>
  <c r="B440" i="5"/>
  <c r="B443" i="5"/>
  <c r="B445" i="5"/>
  <c r="B447" i="5"/>
  <c r="B454" i="5"/>
  <c r="B473" i="5"/>
  <c r="B138" i="5"/>
  <c r="B214" i="5"/>
  <c r="B218" i="5"/>
  <c r="B227" i="5"/>
  <c r="B237" i="5"/>
  <c r="B247" i="5"/>
  <c r="B251" i="5"/>
  <c r="B267" i="5"/>
  <c r="B278" i="5"/>
  <c r="B282" i="5"/>
  <c r="B283" i="5"/>
  <c r="B297" i="5"/>
  <c r="B314" i="5"/>
  <c r="B320" i="5"/>
  <c r="B326" i="5"/>
  <c r="B340" i="5"/>
  <c r="B351" i="5"/>
  <c r="B373" i="5"/>
  <c r="B378" i="5"/>
  <c r="B380" i="5"/>
  <c r="B406" i="5"/>
  <c r="B438" i="5"/>
  <c r="B459" i="5"/>
  <c r="B484" i="5"/>
  <c r="B489" i="5"/>
  <c r="B39" i="5"/>
  <c r="B87" i="5"/>
  <c r="B122" i="5"/>
  <c r="B132" i="5"/>
  <c r="B196" i="5"/>
  <c r="B201" i="5"/>
  <c r="B219" i="5"/>
  <c r="B280" i="5"/>
  <c r="B293" i="5"/>
  <c r="B298" i="5"/>
  <c r="B348" i="5"/>
  <c r="B359" i="5"/>
  <c r="B365" i="5"/>
  <c r="B377" i="5"/>
  <c r="B400" i="5"/>
  <c r="B423" i="5"/>
  <c r="B453" i="5"/>
  <c r="B481" i="5"/>
  <c r="B482" i="5"/>
  <c r="B486" i="5"/>
  <c r="B38" i="5"/>
  <c r="B40" i="5"/>
  <c r="B56" i="5"/>
  <c r="B59" i="5"/>
  <c r="B65" i="5"/>
  <c r="B66" i="5"/>
  <c r="B81" i="5"/>
  <c r="B92" i="5"/>
  <c r="B134" i="5"/>
  <c r="B137" i="5"/>
  <c r="B157" i="5"/>
  <c r="B161" i="5"/>
  <c r="B165" i="5"/>
  <c r="B175" i="5"/>
  <c r="B179" i="5"/>
  <c r="B207" i="5"/>
  <c r="B243" i="5"/>
  <c r="B268" i="5"/>
  <c r="B275" i="5"/>
  <c r="B289" i="5"/>
  <c r="B306" i="5"/>
  <c r="B350" i="5"/>
  <c r="B356" i="5"/>
  <c r="B395" i="5"/>
  <c r="B399" i="5"/>
  <c r="B401" i="5"/>
  <c r="B425" i="5"/>
  <c r="B430" i="5"/>
  <c r="B441" i="5"/>
  <c r="B467" i="5"/>
  <c r="B44" i="5"/>
  <c r="B68" i="5"/>
  <c r="B76" i="5"/>
  <c r="B84" i="5"/>
  <c r="B113" i="5"/>
  <c r="B116" i="5"/>
  <c r="B127" i="5"/>
  <c r="B133" i="5"/>
  <c r="B140" i="5"/>
  <c r="B154" i="5"/>
  <c r="B162" i="5"/>
  <c r="B220" i="5"/>
  <c r="B221" i="5"/>
  <c r="B232" i="5"/>
  <c r="B281" i="5"/>
  <c r="B304" i="5"/>
  <c r="B353" i="5"/>
  <c r="B384" i="5"/>
  <c r="B417" i="5"/>
  <c r="B426" i="5"/>
  <c r="B465" i="5"/>
  <c r="B55" i="5"/>
  <c r="B83" i="5"/>
  <c r="B100" i="5"/>
  <c r="B106" i="5"/>
  <c r="B124" i="5"/>
  <c r="B148" i="5"/>
  <c r="B164" i="5"/>
  <c r="B168" i="5"/>
  <c r="B181" i="5"/>
  <c r="B189" i="5"/>
  <c r="B195" i="5"/>
  <c r="B206" i="5"/>
  <c r="B271" i="5"/>
  <c r="B285" i="5"/>
  <c r="B287" i="5"/>
  <c r="B349" i="5"/>
  <c r="B390" i="5"/>
  <c r="B420" i="5"/>
  <c r="B455" i="5"/>
  <c r="B41" i="5"/>
  <c r="B43" i="5"/>
  <c r="B48" i="5"/>
  <c r="B57" i="5"/>
  <c r="B61" i="5"/>
  <c r="B86" i="5"/>
  <c r="B88" i="5"/>
  <c r="B90" i="5"/>
  <c r="B94" i="5"/>
  <c r="B96" i="5"/>
  <c r="B98" i="5"/>
  <c r="B99" i="5"/>
  <c r="B103" i="5"/>
  <c r="B104" i="5"/>
  <c r="B105" i="5"/>
  <c r="B107" i="5"/>
  <c r="B111" i="5"/>
  <c r="B115" i="5"/>
  <c r="B119" i="5"/>
  <c r="B121" i="5"/>
  <c r="B126" i="5"/>
  <c r="B129" i="5"/>
  <c r="B130" i="5"/>
  <c r="B135" i="5"/>
  <c r="B143" i="5"/>
  <c r="B145" i="5"/>
  <c r="B151" i="5"/>
  <c r="B159" i="5"/>
  <c r="B163" i="5"/>
  <c r="B166" i="5"/>
  <c r="B172" i="5"/>
  <c r="B174" i="5"/>
  <c r="B178" i="5"/>
  <c r="B183" i="5"/>
  <c r="B191" i="5"/>
  <c r="B197" i="5"/>
  <c r="B198" i="5"/>
  <c r="B200" i="5"/>
  <c r="B203" i="5"/>
  <c r="B211" i="5"/>
  <c r="B212" i="5"/>
  <c r="B213" i="5"/>
  <c r="B215" i="5"/>
  <c r="B223" i="5"/>
  <c r="B226" i="5"/>
  <c r="B229" i="5"/>
  <c r="B249" i="5"/>
  <c r="B256" i="5"/>
  <c r="B265" i="5"/>
  <c r="B290" i="5"/>
  <c r="B295" i="5"/>
  <c r="B299" i="5"/>
  <c r="B318" i="5"/>
  <c r="B319" i="5"/>
  <c r="B325" i="5"/>
  <c r="B328" i="5"/>
  <c r="B329" i="5"/>
  <c r="B331" i="5"/>
  <c r="B333" i="5"/>
  <c r="B335" i="5"/>
  <c r="B338" i="5"/>
  <c r="B341" i="5"/>
  <c r="B343" i="5"/>
  <c r="B357" i="5"/>
  <c r="B358" i="5"/>
  <c r="B360" i="5"/>
  <c r="B362" i="5"/>
  <c r="B376" i="5"/>
  <c r="B385" i="5"/>
  <c r="B386" i="5"/>
  <c r="B388" i="5"/>
  <c r="B389" i="5"/>
  <c r="B402" i="5"/>
  <c r="B409" i="5"/>
  <c r="B413" i="5"/>
  <c r="B416" i="5"/>
  <c r="B418" i="5"/>
  <c r="B421" i="5"/>
  <c r="B427" i="5"/>
  <c r="B429" i="5"/>
  <c r="B433" i="5"/>
  <c r="B434" i="5"/>
  <c r="B439" i="5"/>
  <c r="B442" i="5"/>
  <c r="B448" i="5"/>
  <c r="B450" i="5"/>
  <c r="B452" i="5"/>
  <c r="B456" i="5"/>
  <c r="B461" i="5"/>
  <c r="B462" i="5"/>
  <c r="B463" i="5"/>
  <c r="B466" i="5"/>
  <c r="B470" i="5"/>
  <c r="B471" i="5"/>
  <c r="B474" i="5"/>
  <c r="B477" i="5"/>
  <c r="B479" i="5"/>
  <c r="B483" i="5"/>
  <c r="B485" i="5"/>
  <c r="B488" i="5"/>
  <c r="B490" i="5"/>
  <c r="B46" i="5"/>
  <c r="B47" i="5"/>
  <c r="B49" i="5"/>
  <c r="B51" i="5"/>
  <c r="B52" i="5"/>
  <c r="B53" i="5"/>
  <c r="B54" i="5"/>
  <c r="B58" i="5"/>
  <c r="B62" i="5"/>
  <c r="B64" i="5"/>
  <c r="B67" i="5"/>
  <c r="B71" i="5"/>
  <c r="B72" i="5"/>
  <c r="B78" i="5"/>
  <c r="B79" i="5"/>
  <c r="B85" i="5"/>
  <c r="B89" i="5"/>
  <c r="B93" i="5"/>
  <c r="B95" i="5"/>
  <c r="B97" i="5"/>
  <c r="B109" i="5"/>
  <c r="B110" i="5"/>
  <c r="B112" i="5"/>
  <c r="B117" i="5"/>
  <c r="B118" i="5"/>
  <c r="B120" i="5"/>
  <c r="B123" i="5"/>
  <c r="B125" i="5"/>
  <c r="B139" i="5"/>
  <c r="B141" i="5"/>
  <c r="B146" i="5"/>
  <c r="B150" i="5"/>
  <c r="B169" i="5"/>
  <c r="B170" i="5"/>
  <c r="B177" i="5"/>
  <c r="B190" i="5"/>
  <c r="B192" i="5"/>
  <c r="B210" i="5"/>
  <c r="B216" i="5"/>
  <c r="B225" i="5"/>
  <c r="B233" i="5"/>
  <c r="B239" i="5"/>
  <c r="B240" i="5"/>
  <c r="B241" i="5"/>
  <c r="B242" i="5"/>
  <c r="B245" i="5"/>
  <c r="B248" i="5"/>
  <c r="B255" i="5"/>
  <c r="B260" i="5"/>
  <c r="B263" i="5"/>
  <c r="B277" i="5"/>
  <c r="B286" i="5"/>
  <c r="B292" i="5"/>
  <c r="B301" i="5"/>
  <c r="B302" i="5"/>
  <c r="B303" i="5"/>
  <c r="B307" i="5"/>
  <c r="B308" i="5"/>
  <c r="B309" i="5"/>
  <c r="B313" i="5"/>
  <c r="B317" i="5"/>
  <c r="B321" i="5"/>
  <c r="B322" i="5"/>
  <c r="B324" i="5"/>
  <c r="B336" i="5"/>
  <c r="B337" i="5"/>
  <c r="B342" i="5"/>
  <c r="B354" i="5"/>
  <c r="B361" i="5"/>
  <c r="B363" i="5"/>
  <c r="B364" i="5"/>
  <c r="B368" i="5"/>
  <c r="B370" i="5"/>
  <c r="B371" i="5"/>
  <c r="B374" i="5"/>
  <c r="B375" i="5"/>
  <c r="B379" i="5"/>
  <c r="B381" i="5"/>
  <c r="B387" i="5"/>
  <c r="B394" i="5"/>
  <c r="B396" i="5"/>
  <c r="B405" i="5"/>
  <c r="B407" i="5"/>
  <c r="B408" i="5"/>
  <c r="B410" i="5"/>
  <c r="B412" i="5"/>
  <c r="B414" i="5"/>
  <c r="B419" i="5"/>
  <c r="B432" i="5"/>
  <c r="B446" i="5"/>
  <c r="B449" i="5"/>
  <c r="B460" i="5"/>
  <c r="B464" i="5"/>
  <c r="B468" i="5"/>
  <c r="B469" i="5"/>
  <c r="B472" i="5"/>
  <c r="B480" i="5"/>
  <c r="B491" i="5"/>
  <c r="B50" i="5"/>
  <c r="B101" i="5"/>
  <c r="B173" i="5"/>
  <c r="B193" i="5"/>
  <c r="B288" i="5"/>
  <c r="B291" i="5"/>
  <c r="B367" i="5"/>
  <c r="B383" i="5"/>
  <c r="B435" i="5"/>
  <c r="B102" i="5"/>
  <c r="B128" i="5"/>
  <c r="B156" i="5"/>
  <c r="B231" i="5"/>
  <c r="B253" i="5"/>
  <c r="B264" i="5"/>
  <c r="B274" i="5"/>
  <c r="B294" i="5"/>
  <c r="B352" i="5"/>
  <c r="B372" i="5"/>
  <c r="B437" i="5"/>
  <c r="B451" i="5"/>
  <c r="B475" i="5"/>
  <c r="B476" i="5"/>
  <c r="B478" i="5"/>
  <c r="B487" i="5"/>
  <c r="B3" i="5"/>
  <c r="B4" i="5"/>
  <c r="B5" i="5"/>
  <c r="B6" i="5"/>
  <c r="B7" i="5"/>
  <c r="B8" i="5"/>
  <c r="B9" i="5"/>
  <c r="B32" i="3"/>
  <c r="B37" i="3"/>
  <c r="B55" i="3"/>
  <c r="B64" i="3"/>
  <c r="B106" i="3"/>
  <c r="B114" i="3"/>
  <c r="B130" i="3"/>
  <c r="B137" i="3"/>
  <c r="B162" i="3"/>
  <c r="B171" i="3"/>
  <c r="B175" i="3"/>
  <c r="B193" i="3"/>
  <c r="B254" i="3"/>
  <c r="B257" i="3"/>
  <c r="B267" i="3"/>
  <c r="B297" i="3"/>
  <c r="B304" i="3"/>
  <c r="B316" i="3"/>
  <c r="B328" i="3"/>
  <c r="B3" i="3"/>
  <c r="B8" i="3"/>
  <c r="B21" i="3"/>
  <c r="B25" i="3"/>
  <c r="B93" i="3"/>
  <c r="B98" i="3"/>
  <c r="B124" i="3"/>
  <c r="B185" i="3"/>
  <c r="B222" i="3"/>
  <c r="B244" i="3"/>
  <c r="B333" i="3"/>
  <c r="B339" i="3"/>
  <c r="B17" i="3"/>
  <c r="B179" i="3"/>
  <c r="B190" i="3"/>
  <c r="B197" i="3"/>
  <c r="B217" i="3"/>
  <c r="B227" i="3"/>
  <c r="B265" i="3"/>
  <c r="B275" i="3"/>
  <c r="B323" i="3"/>
  <c r="B6" i="3"/>
  <c r="B9" i="3"/>
  <c r="B12" i="3"/>
  <c r="B13" i="3"/>
  <c r="B15" i="3"/>
  <c r="B16" i="3"/>
  <c r="B24" i="3"/>
  <c r="B28" i="3"/>
  <c r="B34" i="3"/>
  <c r="B47" i="3"/>
  <c r="B48" i="3"/>
  <c r="B49" i="3"/>
  <c r="B52" i="3"/>
  <c r="B53" i="3"/>
  <c r="B58" i="3"/>
  <c r="B60" i="3"/>
  <c r="B69" i="3"/>
  <c r="B71" i="3"/>
  <c r="B73" i="3"/>
  <c r="B79" i="3"/>
  <c r="B88" i="3"/>
  <c r="B94" i="3"/>
  <c r="B96" i="3"/>
  <c r="B99" i="3"/>
  <c r="B102" i="3"/>
  <c r="B104" i="3"/>
  <c r="B107" i="3"/>
  <c r="B113" i="3"/>
  <c r="B115" i="3"/>
  <c r="B120" i="3"/>
  <c r="B121" i="3"/>
  <c r="B125" i="3"/>
  <c r="B131" i="3"/>
  <c r="B143" i="3"/>
  <c r="B144" i="3"/>
  <c r="B145" i="3"/>
  <c r="B148" i="3"/>
  <c r="B149" i="3"/>
  <c r="B150" i="3"/>
  <c r="B151" i="3"/>
  <c r="B159" i="3"/>
  <c r="B160" i="3"/>
  <c r="B163" i="3"/>
  <c r="B165" i="3"/>
  <c r="B166" i="3"/>
  <c r="B170" i="3"/>
  <c r="B177" i="3"/>
  <c r="B183" i="3"/>
  <c r="B184" i="3"/>
  <c r="B188" i="3"/>
  <c r="B200" i="3"/>
  <c r="B201" i="3"/>
  <c r="B205" i="3"/>
  <c r="B208" i="3"/>
  <c r="B212" i="3"/>
  <c r="B230" i="3"/>
  <c r="B233" i="3"/>
  <c r="B240" i="3"/>
  <c r="B245" i="3"/>
  <c r="B249" i="3"/>
  <c r="B250" i="3"/>
  <c r="B252" i="3"/>
  <c r="B260" i="3"/>
  <c r="B261" i="3"/>
  <c r="B268" i="3"/>
  <c r="B270" i="3"/>
  <c r="B273" i="3"/>
  <c r="B287" i="3"/>
  <c r="B291" i="3"/>
  <c r="B292" i="3"/>
  <c r="B294" i="3"/>
  <c r="B311" i="3"/>
  <c r="B312" i="3"/>
  <c r="B320" i="3"/>
  <c r="B325" i="3"/>
  <c r="B329" i="3"/>
  <c r="B331" i="3"/>
  <c r="B332" i="3"/>
  <c r="B338" i="3"/>
  <c r="B341" i="3"/>
  <c r="B342" i="3"/>
  <c r="B7" i="3"/>
  <c r="B29" i="3"/>
  <c r="B31" i="3"/>
  <c r="B36" i="3"/>
  <c r="B43" i="3"/>
  <c r="B61" i="3"/>
  <c r="B63" i="3"/>
  <c r="B65" i="3"/>
  <c r="B67" i="3"/>
  <c r="B74" i="3"/>
  <c r="B75" i="3"/>
  <c r="B78" i="3"/>
  <c r="B81" i="3"/>
  <c r="B82" i="3"/>
  <c r="B84" i="3"/>
  <c r="B86" i="3"/>
  <c r="B87" i="3"/>
  <c r="B89" i="3"/>
  <c r="B101" i="3"/>
  <c r="B109" i="3"/>
  <c r="B129" i="3"/>
  <c r="B132" i="3"/>
  <c r="B133" i="3"/>
  <c r="B139" i="3"/>
  <c r="B140" i="3"/>
  <c r="B141" i="3"/>
  <c r="B142" i="3"/>
  <c r="B146" i="3"/>
  <c r="B154" i="3"/>
  <c r="B155" i="3"/>
  <c r="B157" i="3"/>
  <c r="B164" i="3"/>
  <c r="B167" i="3"/>
  <c r="B172" i="3"/>
  <c r="B173" i="3"/>
  <c r="B174" i="3"/>
  <c r="B189" i="3"/>
  <c r="B191" i="3"/>
  <c r="B192" i="3"/>
  <c r="B198" i="3"/>
  <c r="B203" i="3"/>
  <c r="B209" i="3"/>
  <c r="B211" i="3"/>
  <c r="B214" i="3"/>
  <c r="B215" i="3"/>
  <c r="B224" i="3"/>
  <c r="B226" i="3"/>
  <c r="B229" i="3"/>
  <c r="B235" i="3"/>
  <c r="B237" i="3"/>
  <c r="B239" i="3"/>
  <c r="B243" i="3"/>
  <c r="B248" i="3"/>
  <c r="B251" i="3"/>
  <c r="B263" i="3"/>
  <c r="B266" i="3"/>
  <c r="B271" i="3"/>
  <c r="B278" i="3"/>
  <c r="B279" i="3"/>
  <c r="B289" i="3"/>
  <c r="B290" i="3"/>
  <c r="B301" i="3"/>
  <c r="B308" i="3"/>
  <c r="B313" i="3"/>
  <c r="B317" i="3"/>
  <c r="B319" i="3"/>
  <c r="B321" i="3"/>
  <c r="B324" i="3"/>
  <c r="B327" i="3"/>
  <c r="B334" i="3"/>
  <c r="B336" i="3"/>
  <c r="B340" i="3"/>
  <c r="B33" i="3"/>
  <c r="B100" i="3"/>
  <c r="B153" i="3"/>
  <c r="B234" i="3"/>
  <c r="B238" i="3"/>
  <c r="B282" i="3"/>
  <c r="B300" i="3"/>
  <c r="B337" i="3"/>
  <c r="B42" i="3"/>
  <c r="B126" i="3"/>
  <c r="B135" i="3"/>
  <c r="B138" i="3"/>
  <c r="B196" i="3"/>
  <c r="B206" i="3"/>
  <c r="B219" i="3"/>
  <c r="B246" i="3"/>
  <c r="B253" i="3"/>
  <c r="B276" i="3"/>
  <c r="B281" i="3"/>
  <c r="B296" i="3"/>
  <c r="B310" i="3"/>
  <c r="B22" i="3"/>
  <c r="B44" i="3"/>
  <c r="B51" i="3"/>
  <c r="B57" i="3"/>
  <c r="B62" i="3"/>
  <c r="B116" i="3"/>
  <c r="B195" i="3"/>
  <c r="B269" i="3"/>
  <c r="B280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" i="3"/>
  <c r="B5" i="3"/>
  <c r="B10" i="3"/>
  <c r="B23" i="3"/>
  <c r="B50" i="3"/>
  <c r="B54" i="3"/>
  <c r="B76" i="3"/>
  <c r="B83" i="3"/>
  <c r="B85" i="3"/>
  <c r="B95" i="3"/>
  <c r="B110" i="3"/>
  <c r="B127" i="3"/>
  <c r="B134" i="3"/>
  <c r="B158" i="3"/>
  <c r="B176" i="3"/>
  <c r="B178" i="3"/>
  <c r="B182" i="3"/>
  <c r="B202" i="3"/>
  <c r="B213" i="3"/>
  <c r="B218" i="3"/>
  <c r="B221" i="3"/>
  <c r="B259" i="3"/>
  <c r="B277" i="3"/>
  <c r="B285" i="3"/>
  <c r="B309" i="3"/>
  <c r="B314" i="3"/>
  <c r="B326" i="3"/>
  <c r="B27" i="3"/>
  <c r="B56" i="3"/>
  <c r="B70" i="3"/>
  <c r="B72" i="3"/>
  <c r="B122" i="3"/>
  <c r="B181" i="3"/>
  <c r="B255" i="3"/>
  <c r="B18" i="3"/>
  <c r="B19" i="3"/>
  <c r="B20" i="3"/>
  <c r="B26" i="3"/>
  <c r="B30" i="3"/>
  <c r="B35" i="3"/>
  <c r="B38" i="3"/>
  <c r="B39" i="3"/>
  <c r="B40" i="3"/>
  <c r="B41" i="3"/>
  <c r="B45" i="3"/>
  <c r="B46" i="3"/>
  <c r="B59" i="3"/>
  <c r="B66" i="3"/>
  <c r="B68" i="3"/>
  <c r="B77" i="3"/>
  <c r="B80" i="3"/>
  <c r="B90" i="3"/>
  <c r="B97" i="3"/>
  <c r="B103" i="3"/>
  <c r="B105" i="3"/>
  <c r="B108" i="3"/>
  <c r="B111" i="3"/>
  <c r="B112" i="3"/>
  <c r="B117" i="3"/>
  <c r="B118" i="3"/>
  <c r="B119" i="3"/>
  <c r="B123" i="3"/>
  <c r="B147" i="3"/>
  <c r="B152" i="3"/>
  <c r="B156" i="3"/>
  <c r="B161" i="3"/>
  <c r="B168" i="3"/>
  <c r="B169" i="3"/>
  <c r="B180" i="3"/>
  <c r="B187" i="3"/>
  <c r="B194" i="3"/>
  <c r="B199" i="3"/>
  <c r="B207" i="3"/>
  <c r="B210" i="3"/>
  <c r="B223" i="3"/>
  <c r="B225" i="3"/>
  <c r="B228" i="3"/>
  <c r="B231" i="3"/>
  <c r="B236" i="3"/>
  <c r="B241" i="3"/>
  <c r="B242" i="3"/>
  <c r="B247" i="3"/>
  <c r="B256" i="3"/>
  <c r="B258" i="3"/>
  <c r="B262" i="3"/>
  <c r="B274" i="3"/>
  <c r="B283" i="3"/>
  <c r="B284" i="3"/>
  <c r="B286" i="3"/>
  <c r="B293" i="3"/>
  <c r="B295" i="3"/>
  <c r="B299" i="3"/>
  <c r="B302" i="3"/>
  <c r="B303" i="3"/>
  <c r="B305" i="3"/>
  <c r="B306" i="3"/>
  <c r="B315" i="3"/>
  <c r="B318" i="3"/>
  <c r="B322" i="3"/>
  <c r="B335" i="3"/>
  <c r="B11" i="3"/>
  <c r="B14" i="3"/>
  <c r="B91" i="3"/>
  <c r="B92" i="3"/>
  <c r="B136" i="3"/>
  <c r="B186" i="3"/>
  <c r="B204" i="3"/>
  <c r="B232" i="3"/>
  <c r="B264" i="3"/>
  <c r="B272" i="3"/>
  <c r="B330" i="3"/>
  <c r="B128" i="3"/>
  <c r="B216" i="3"/>
  <c r="B220" i="3"/>
  <c r="B288" i="3"/>
  <c r="B298" i="3"/>
  <c r="B307" i="3"/>
  <c r="AL12" i="4"/>
  <c r="AL12" i="5"/>
  <c r="AL12" i="3"/>
  <c r="AL12" i="7"/>
  <c r="AL12" i="8"/>
  <c r="AL12" i="9"/>
  <c r="AL11" i="4"/>
  <c r="AL11" i="5"/>
  <c r="AL11" i="3"/>
  <c r="O9" i="2"/>
  <c r="O9" i="6"/>
  <c r="O9" i="5"/>
  <c r="O9" i="9"/>
  <c r="O8" i="5"/>
  <c r="O8" i="9"/>
  <c r="O8" i="2"/>
  <c r="O8" i="6"/>
  <c r="O7" i="2"/>
  <c r="O7" i="6"/>
  <c r="O7" i="5"/>
  <c r="O7" i="9"/>
  <c r="O6" i="5"/>
  <c r="O6" i="9"/>
  <c r="O6" i="2"/>
  <c r="O6" i="6"/>
  <c r="O5" i="5"/>
  <c r="O5" i="9"/>
  <c r="O5" i="2"/>
  <c r="O5" i="6"/>
  <c r="O4" i="2"/>
  <c r="O4" i="6"/>
  <c r="O4" i="5"/>
  <c r="O4" i="9"/>
  <c r="O3" i="2"/>
  <c r="O3" i="6"/>
  <c r="O3" i="5"/>
  <c r="O3" i="9"/>
  <c r="Z3" i="2"/>
  <c r="Z3" i="5"/>
  <c r="K93" i="4"/>
  <c r="K93" i="8"/>
  <c r="K88" i="4"/>
  <c r="K88" i="8"/>
  <c r="K87" i="4"/>
  <c r="K87" i="8"/>
  <c r="K83" i="4"/>
  <c r="K83" i="8"/>
  <c r="K82" i="4"/>
  <c r="K82" i="8"/>
  <c r="K44" i="4"/>
  <c r="K44" i="8"/>
  <c r="K43" i="4"/>
  <c r="K43" i="8"/>
  <c r="K42" i="4"/>
  <c r="K42" i="8"/>
  <c r="K41" i="4"/>
  <c r="K41" i="8"/>
  <c r="K40" i="4"/>
  <c r="K40" i="8"/>
  <c r="K39" i="4"/>
  <c r="K39" i="8"/>
  <c r="K263" i="4"/>
  <c r="K263" i="8"/>
  <c r="K36" i="4"/>
  <c r="K36" i="8"/>
  <c r="K379" i="4"/>
  <c r="K379" i="8"/>
  <c r="K463" i="4"/>
  <c r="K463" i="8"/>
  <c r="K23" i="4"/>
  <c r="K23" i="8"/>
  <c r="K461" i="4"/>
  <c r="K461" i="8"/>
  <c r="K459" i="4"/>
  <c r="K459" i="8"/>
  <c r="K458" i="4"/>
  <c r="K458" i="8"/>
  <c r="K456" i="4"/>
  <c r="K456" i="8"/>
  <c r="K20" i="4"/>
  <c r="K20" i="8"/>
  <c r="K18" i="4"/>
  <c r="K18" i="8"/>
  <c r="K448" i="4"/>
  <c r="K448" i="8"/>
  <c r="K447" i="4"/>
  <c r="K447" i="8"/>
  <c r="K446" i="4"/>
  <c r="K446" i="8"/>
  <c r="K444" i="4"/>
  <c r="K444" i="8"/>
  <c r="K442" i="4"/>
  <c r="K442" i="8"/>
  <c r="K441" i="4"/>
  <c r="K441" i="8"/>
  <c r="K440" i="4"/>
  <c r="K440" i="8"/>
  <c r="K439" i="4"/>
  <c r="K439" i="8"/>
  <c r="K434" i="4"/>
  <c r="K434" i="8"/>
  <c r="K433" i="4"/>
  <c r="K433" i="8"/>
  <c r="K428" i="4"/>
  <c r="K428" i="8"/>
  <c r="K427" i="4"/>
  <c r="K427" i="8"/>
  <c r="K425" i="4"/>
  <c r="K425" i="8"/>
  <c r="K424" i="4"/>
  <c r="K424" i="8"/>
  <c r="K421" i="4"/>
  <c r="K421" i="8"/>
  <c r="K163" i="4"/>
  <c r="K163" i="8"/>
  <c r="K420" i="4"/>
  <c r="K420" i="8"/>
  <c r="K419" i="4"/>
  <c r="K419" i="8"/>
  <c r="K416" i="4"/>
  <c r="K416" i="8"/>
  <c r="K164" i="4"/>
  <c r="K164" i="8"/>
  <c r="K165" i="4"/>
  <c r="K165" i="8"/>
  <c r="K166" i="4"/>
  <c r="K166" i="8"/>
  <c r="K167" i="4"/>
  <c r="K167" i="8"/>
  <c r="K168" i="4"/>
  <c r="K168" i="8"/>
  <c r="K170" i="4"/>
  <c r="K170" i="8"/>
  <c r="K171" i="4"/>
  <c r="K171" i="8"/>
  <c r="K172" i="4"/>
  <c r="K172" i="8"/>
  <c r="K173" i="4"/>
  <c r="K173" i="8"/>
  <c r="K174" i="4"/>
  <c r="K174" i="8"/>
  <c r="K175" i="4"/>
  <c r="K175" i="8"/>
  <c r="K176" i="4"/>
  <c r="K176" i="8"/>
  <c r="K178" i="4"/>
  <c r="K178" i="8"/>
  <c r="K179" i="4"/>
  <c r="K179" i="8"/>
  <c r="K180" i="4"/>
  <c r="K180" i="8"/>
  <c r="K181" i="4"/>
  <c r="K181" i="8"/>
  <c r="K182" i="4"/>
  <c r="K182" i="8"/>
  <c r="K183" i="4"/>
  <c r="K183" i="8"/>
  <c r="K184" i="4"/>
  <c r="K184" i="8"/>
  <c r="K81" i="4"/>
  <c r="K81" i="8"/>
  <c r="K414" i="4"/>
  <c r="K414" i="8"/>
  <c r="K80" i="4"/>
  <c r="K80" i="8"/>
  <c r="K413" i="4"/>
  <c r="K413" i="8"/>
  <c r="K79" i="4"/>
  <c r="K79" i="8"/>
  <c r="K412" i="4"/>
  <c r="K412" i="8"/>
  <c r="K77" i="4"/>
  <c r="K77" i="8"/>
  <c r="K409" i="4"/>
  <c r="K409" i="8"/>
  <c r="K408" i="4"/>
  <c r="K408" i="8"/>
  <c r="K75" i="4"/>
  <c r="K75" i="8"/>
  <c r="K403" i="4"/>
  <c r="K403" i="8"/>
  <c r="K74" i="4"/>
  <c r="K74" i="8"/>
  <c r="K401" i="4"/>
  <c r="K401" i="8"/>
  <c r="K73" i="4"/>
  <c r="K73" i="8"/>
  <c r="K400" i="4"/>
  <c r="K400" i="8"/>
  <c r="K397" i="4"/>
  <c r="K397" i="8"/>
  <c r="K396" i="4"/>
  <c r="K396" i="8"/>
  <c r="K71" i="4"/>
  <c r="K71" i="8"/>
  <c r="K395" i="4"/>
  <c r="K395" i="8"/>
  <c r="K394" i="4"/>
  <c r="K394" i="8"/>
  <c r="K393" i="4"/>
  <c r="K393" i="8"/>
  <c r="K70" i="4"/>
  <c r="K70" i="8"/>
  <c r="K391" i="4"/>
  <c r="K391" i="8"/>
  <c r="K390" i="4"/>
  <c r="K390" i="8"/>
  <c r="K389" i="4"/>
  <c r="K389" i="8"/>
  <c r="K388" i="4"/>
  <c r="K388" i="8"/>
  <c r="K68" i="4"/>
  <c r="K68" i="8"/>
  <c r="K387" i="4"/>
  <c r="K387" i="8"/>
  <c r="K386" i="4"/>
  <c r="K386" i="8"/>
  <c r="K67" i="4"/>
  <c r="K67" i="8"/>
  <c r="K385" i="4"/>
  <c r="K385" i="8"/>
  <c r="K384" i="4"/>
  <c r="K384" i="8"/>
  <c r="K381" i="4"/>
  <c r="K381" i="8"/>
  <c r="K65" i="4"/>
  <c r="K65" i="8"/>
  <c r="K378" i="4"/>
  <c r="K378" i="8"/>
  <c r="K64" i="4"/>
  <c r="K64" i="8"/>
  <c r="K376" i="4"/>
  <c r="K376" i="8"/>
  <c r="K375" i="4"/>
  <c r="K375" i="8"/>
  <c r="K63" i="4"/>
  <c r="K63" i="8"/>
  <c r="K374" i="4"/>
  <c r="K374" i="8"/>
  <c r="K62" i="4"/>
  <c r="K62" i="8"/>
  <c r="K372" i="4"/>
  <c r="K372" i="8"/>
  <c r="K371" i="4"/>
  <c r="K371" i="8"/>
  <c r="K370" i="4"/>
  <c r="K370" i="8"/>
  <c r="K368" i="4"/>
  <c r="K368" i="8"/>
  <c r="K60" i="4"/>
  <c r="K60" i="8"/>
  <c r="K367" i="4"/>
  <c r="K367" i="8"/>
  <c r="K366" i="4"/>
  <c r="K366" i="8"/>
  <c r="K59" i="4"/>
  <c r="K59" i="8"/>
  <c r="K58" i="4"/>
  <c r="K58" i="8"/>
  <c r="K362" i="4"/>
  <c r="K362" i="8"/>
  <c r="K361" i="4"/>
  <c r="K361" i="8"/>
  <c r="K360" i="4"/>
  <c r="K360" i="8"/>
  <c r="K57" i="4"/>
  <c r="K57" i="8"/>
  <c r="K56" i="4"/>
  <c r="K56" i="8"/>
  <c r="K355" i="4"/>
  <c r="K355" i="8"/>
  <c r="K55" i="4"/>
  <c r="K55" i="8"/>
  <c r="K354" i="4"/>
  <c r="K354" i="8"/>
  <c r="K54" i="4"/>
  <c r="K54" i="8"/>
  <c r="K350" i="4"/>
  <c r="K350" i="8"/>
  <c r="K349" i="4"/>
  <c r="K349" i="8"/>
  <c r="K347" i="4"/>
  <c r="K347" i="8"/>
  <c r="K346" i="4"/>
  <c r="K346" i="8"/>
  <c r="K51" i="4"/>
  <c r="K51" i="8"/>
  <c r="K343" i="4"/>
  <c r="K343" i="8"/>
  <c r="K342" i="4"/>
  <c r="K342" i="8"/>
  <c r="K341" i="4"/>
  <c r="K341" i="8"/>
  <c r="K49" i="4"/>
  <c r="K49" i="8"/>
  <c r="K339" i="4"/>
  <c r="K339" i="8"/>
  <c r="K338" i="4"/>
  <c r="K338" i="8"/>
  <c r="K337" i="4"/>
  <c r="K337" i="8"/>
  <c r="K336" i="4"/>
  <c r="K336" i="8"/>
  <c r="K47" i="4"/>
  <c r="K47" i="8"/>
  <c r="K335" i="4"/>
  <c r="K335" i="8"/>
  <c r="K334" i="4"/>
  <c r="K334" i="8"/>
  <c r="K46" i="4"/>
  <c r="K46" i="8"/>
  <c r="K331" i="4"/>
  <c r="K331" i="8"/>
  <c r="K328" i="4"/>
  <c r="K328" i="8"/>
  <c r="K327" i="4"/>
  <c r="K327" i="8"/>
  <c r="K326" i="4"/>
  <c r="K326" i="8"/>
  <c r="K325" i="4"/>
  <c r="K325" i="8"/>
  <c r="K322" i="4"/>
  <c r="K322" i="8"/>
  <c r="K318" i="4"/>
  <c r="K318" i="8"/>
  <c r="K185" i="4"/>
  <c r="K185" i="8"/>
  <c r="K186" i="4"/>
  <c r="K186" i="8"/>
  <c r="K189" i="4"/>
  <c r="K189" i="8"/>
  <c r="K190" i="4"/>
  <c r="K190" i="8"/>
  <c r="K191" i="4"/>
  <c r="K191" i="8"/>
  <c r="K192" i="4"/>
  <c r="K192" i="8"/>
  <c r="K194" i="4"/>
  <c r="K194" i="8"/>
  <c r="K198" i="4"/>
  <c r="K198" i="8"/>
  <c r="K200" i="4"/>
  <c r="K200" i="8"/>
  <c r="K201" i="4"/>
  <c r="K201" i="8"/>
  <c r="K202" i="4"/>
  <c r="K202" i="8"/>
  <c r="K204" i="4"/>
  <c r="K204" i="8"/>
  <c r="K207" i="4"/>
  <c r="K207" i="8"/>
  <c r="K208" i="4"/>
  <c r="K208" i="8"/>
  <c r="K209" i="4"/>
  <c r="K209" i="8"/>
  <c r="K211" i="4"/>
  <c r="K211" i="8"/>
  <c r="K215" i="4"/>
  <c r="K215" i="8"/>
  <c r="K216" i="4"/>
  <c r="K216" i="8"/>
  <c r="K218" i="4"/>
  <c r="K218" i="8"/>
  <c r="K219" i="4"/>
  <c r="K219" i="8"/>
  <c r="K315" i="4"/>
  <c r="K315" i="8"/>
  <c r="K314" i="4"/>
  <c r="K314" i="8"/>
  <c r="K313" i="4"/>
  <c r="K313" i="8"/>
  <c r="K312" i="4"/>
  <c r="K312" i="8"/>
  <c r="K311" i="4"/>
  <c r="K311" i="8"/>
  <c r="K310" i="4"/>
  <c r="K310" i="8"/>
  <c r="K309" i="4"/>
  <c r="K309" i="8"/>
  <c r="K308" i="4"/>
  <c r="K308" i="8"/>
  <c r="K307" i="4"/>
  <c r="K307" i="8"/>
  <c r="K306" i="4"/>
  <c r="K306" i="8"/>
  <c r="K305" i="4"/>
  <c r="K305" i="8"/>
  <c r="K304" i="4"/>
  <c r="K304" i="8"/>
  <c r="K303" i="4"/>
  <c r="K303" i="8"/>
  <c r="K302" i="4"/>
  <c r="K302" i="8"/>
  <c r="K301" i="4"/>
  <c r="K301" i="8"/>
  <c r="K300" i="4"/>
  <c r="K300" i="8"/>
  <c r="K299" i="4"/>
  <c r="K299" i="8"/>
  <c r="K298" i="4"/>
  <c r="K298" i="8"/>
  <c r="K297" i="4"/>
  <c r="K297" i="8"/>
  <c r="K296" i="4"/>
  <c r="K296" i="8"/>
  <c r="K295" i="4"/>
  <c r="K295" i="8"/>
  <c r="K294" i="4"/>
  <c r="K294" i="8"/>
  <c r="K293" i="4"/>
  <c r="K293" i="8"/>
  <c r="K292" i="4"/>
  <c r="K292" i="8"/>
  <c r="K291" i="4"/>
  <c r="K291" i="8"/>
  <c r="K290" i="4"/>
  <c r="K290" i="8"/>
  <c r="K289" i="4"/>
  <c r="K289" i="8"/>
  <c r="K288" i="4"/>
  <c r="K288" i="8"/>
  <c r="K287" i="4"/>
  <c r="K287" i="8"/>
  <c r="K286" i="4"/>
  <c r="K286" i="8"/>
  <c r="K285" i="4"/>
  <c r="K285" i="8"/>
  <c r="K284" i="4"/>
  <c r="K284" i="8"/>
  <c r="K283" i="4"/>
  <c r="K283" i="8"/>
  <c r="K282" i="4"/>
  <c r="K282" i="8"/>
  <c r="K281" i="4"/>
  <c r="K281" i="8"/>
  <c r="K280" i="4"/>
  <c r="K280" i="8"/>
  <c r="K279" i="4"/>
  <c r="K279" i="8"/>
  <c r="K278" i="4"/>
  <c r="K278" i="8"/>
  <c r="K277" i="4"/>
  <c r="K277" i="8"/>
  <c r="K276" i="4"/>
  <c r="K276" i="8"/>
  <c r="K275" i="4"/>
  <c r="K275" i="8"/>
  <c r="K274" i="4"/>
  <c r="K274" i="8"/>
  <c r="K273" i="4"/>
  <c r="K273" i="8"/>
  <c r="K272" i="4"/>
  <c r="K272" i="8"/>
  <c r="K271" i="4"/>
  <c r="K271" i="8"/>
  <c r="K270" i="4"/>
  <c r="K270" i="8"/>
  <c r="K269" i="4"/>
  <c r="K269" i="8"/>
  <c r="K268" i="4"/>
  <c r="K268" i="8"/>
  <c r="K267" i="4"/>
  <c r="K267" i="8"/>
  <c r="K266" i="4"/>
  <c r="K266" i="8"/>
  <c r="K265" i="4"/>
  <c r="K265" i="8"/>
  <c r="K264" i="4"/>
  <c r="K264" i="8"/>
  <c r="K262" i="4"/>
  <c r="K262" i="8"/>
  <c r="K261" i="4"/>
  <c r="K261" i="8"/>
  <c r="K260" i="4"/>
  <c r="K260" i="8"/>
  <c r="K259" i="4"/>
  <c r="K259" i="8"/>
  <c r="K258" i="4"/>
  <c r="K258" i="8"/>
  <c r="K257" i="4"/>
  <c r="K257" i="8"/>
  <c r="K256" i="4"/>
  <c r="K256" i="8"/>
  <c r="K255" i="4"/>
  <c r="K255" i="8"/>
  <c r="K254" i="4"/>
  <c r="K254" i="8"/>
  <c r="K253" i="4"/>
  <c r="K253" i="8"/>
  <c r="K252" i="4"/>
  <c r="K252" i="8"/>
  <c r="K251" i="4"/>
  <c r="K251" i="8"/>
  <c r="K250" i="4"/>
  <c r="K250" i="8"/>
  <c r="K249" i="4"/>
  <c r="K249" i="8"/>
  <c r="K248" i="4"/>
  <c r="K248" i="8"/>
  <c r="K247" i="4"/>
  <c r="K247" i="8"/>
  <c r="K246" i="4"/>
  <c r="K246" i="8"/>
  <c r="K245" i="4"/>
  <c r="K245" i="8"/>
  <c r="K244" i="4"/>
  <c r="K244" i="8"/>
  <c r="K243" i="4"/>
  <c r="K243" i="8"/>
  <c r="K242" i="4"/>
  <c r="K242" i="8"/>
  <c r="K241" i="4"/>
  <c r="K241" i="8"/>
  <c r="K240" i="4"/>
  <c r="K240" i="8"/>
  <c r="K239" i="4"/>
  <c r="K239" i="8"/>
  <c r="K238" i="4"/>
  <c r="K238" i="8"/>
  <c r="K237" i="4"/>
  <c r="K237" i="8"/>
  <c r="K236" i="4"/>
  <c r="K236" i="8"/>
  <c r="K235" i="4"/>
  <c r="K235" i="8"/>
  <c r="K234" i="4"/>
  <c r="K234" i="8"/>
  <c r="K233" i="4"/>
  <c r="K233" i="8"/>
  <c r="K232" i="4"/>
  <c r="K232" i="8"/>
  <c r="K231" i="4"/>
  <c r="K231" i="8"/>
  <c r="K230" i="4"/>
  <c r="K230" i="8"/>
  <c r="K229" i="4"/>
  <c r="K229" i="8"/>
  <c r="K228" i="4"/>
  <c r="K228" i="8"/>
  <c r="K227" i="4"/>
  <c r="K227" i="8"/>
  <c r="K226" i="4"/>
  <c r="K226" i="8"/>
  <c r="K225" i="4"/>
  <c r="K225" i="8"/>
  <c r="K224" i="4"/>
  <c r="K224" i="8"/>
  <c r="K223" i="4"/>
  <c r="K223" i="8"/>
  <c r="K222" i="4"/>
  <c r="K222" i="8"/>
  <c r="K221" i="4"/>
  <c r="K221" i="8"/>
  <c r="K220" i="4"/>
  <c r="K220" i="8"/>
  <c r="K162" i="4"/>
  <c r="K162" i="8"/>
  <c r="K161" i="4"/>
  <c r="K161" i="8"/>
  <c r="K160" i="4"/>
  <c r="K160" i="8"/>
  <c r="K159" i="4"/>
  <c r="K159" i="8"/>
  <c r="K158" i="4"/>
  <c r="K158" i="8"/>
  <c r="K157" i="4"/>
  <c r="K157" i="8"/>
  <c r="K156" i="4"/>
  <c r="K156" i="8"/>
  <c r="K155" i="4"/>
  <c r="K155" i="8"/>
  <c r="K154" i="4"/>
  <c r="K154" i="8"/>
  <c r="K153" i="4"/>
  <c r="K153" i="8"/>
  <c r="K152" i="4"/>
  <c r="K152" i="8"/>
  <c r="K151" i="4"/>
  <c r="K151" i="8"/>
  <c r="K150" i="4"/>
  <c r="K150" i="8"/>
  <c r="K149" i="4"/>
  <c r="K149" i="8"/>
  <c r="K148" i="4"/>
  <c r="K148" i="8"/>
  <c r="K147" i="4"/>
  <c r="K147" i="8"/>
  <c r="K146" i="4"/>
  <c r="K146" i="8"/>
  <c r="K145" i="4"/>
  <c r="K145" i="8"/>
  <c r="K144" i="4"/>
  <c r="K144" i="8"/>
  <c r="K143" i="4"/>
  <c r="K143" i="8"/>
  <c r="K142" i="4"/>
  <c r="K142" i="8"/>
  <c r="K141" i="4"/>
  <c r="K141" i="8"/>
  <c r="K140" i="4"/>
  <c r="K140" i="8"/>
  <c r="K139" i="4"/>
  <c r="K139" i="8"/>
  <c r="K138" i="4"/>
  <c r="K138" i="8"/>
  <c r="K137" i="4"/>
  <c r="K137" i="8"/>
  <c r="K136" i="4"/>
  <c r="K136" i="8"/>
  <c r="K135" i="4"/>
  <c r="K135" i="8"/>
  <c r="K134" i="4"/>
  <c r="K134" i="8"/>
  <c r="K133" i="4"/>
  <c r="K133" i="8"/>
  <c r="K132" i="4"/>
  <c r="K132" i="8"/>
  <c r="K131" i="4"/>
  <c r="K131" i="8"/>
  <c r="K130" i="4"/>
  <c r="K130" i="8"/>
  <c r="K129" i="4"/>
  <c r="K129" i="8"/>
  <c r="K128" i="4"/>
  <c r="K128" i="8"/>
  <c r="K127" i="4"/>
  <c r="K127" i="8"/>
  <c r="K126" i="4"/>
  <c r="K126" i="8"/>
  <c r="K125" i="4"/>
  <c r="K125" i="8"/>
  <c r="K124" i="4"/>
  <c r="K124" i="8"/>
  <c r="K123" i="4"/>
  <c r="K123" i="8"/>
  <c r="K122" i="4"/>
  <c r="K122" i="8"/>
  <c r="K121" i="4"/>
  <c r="K121" i="8"/>
  <c r="K120" i="4"/>
  <c r="K120" i="8"/>
  <c r="K119" i="4"/>
  <c r="K119" i="8"/>
  <c r="K118" i="4"/>
  <c r="K118" i="8"/>
  <c r="K117" i="4"/>
  <c r="K117" i="8"/>
  <c r="K116" i="4"/>
  <c r="K116" i="8"/>
  <c r="K115" i="4"/>
  <c r="K115" i="8"/>
  <c r="K114" i="4"/>
  <c r="K114" i="8"/>
  <c r="K113" i="4"/>
  <c r="K113" i="8"/>
  <c r="K112" i="4"/>
  <c r="K112" i="8"/>
  <c r="K111" i="4"/>
  <c r="K111" i="8"/>
  <c r="K110" i="4"/>
  <c r="K110" i="8"/>
  <c r="K109" i="4"/>
  <c r="K109" i="8"/>
  <c r="K108" i="4"/>
  <c r="K108" i="8"/>
  <c r="K107" i="4"/>
  <c r="K107" i="8"/>
  <c r="K106" i="4"/>
  <c r="K106" i="8"/>
  <c r="K105" i="4"/>
  <c r="K105" i="8"/>
  <c r="K104" i="4"/>
  <c r="K104" i="8"/>
  <c r="K103" i="4"/>
  <c r="K103" i="8"/>
  <c r="K102" i="4"/>
  <c r="K102" i="8"/>
  <c r="K101" i="4"/>
  <c r="K101" i="8"/>
  <c r="K100" i="4"/>
  <c r="K100" i="8"/>
  <c r="K99" i="4"/>
  <c r="K99" i="8"/>
  <c r="K98" i="4"/>
  <c r="K98" i="8"/>
  <c r="K97" i="4"/>
  <c r="K97" i="8"/>
  <c r="K96" i="4"/>
  <c r="K96" i="8"/>
  <c r="K95" i="4"/>
  <c r="K95" i="8"/>
  <c r="K94" i="4"/>
  <c r="K94" i="8"/>
  <c r="K92" i="4"/>
  <c r="K92" i="8"/>
  <c r="K91" i="4"/>
  <c r="K91" i="8"/>
  <c r="K90" i="4"/>
  <c r="K90" i="8"/>
  <c r="K89" i="4"/>
  <c r="K89" i="8"/>
  <c r="K86" i="4"/>
  <c r="K86" i="8"/>
  <c r="K85" i="4"/>
  <c r="K85" i="8"/>
  <c r="K84" i="4"/>
  <c r="K84" i="8"/>
  <c r="K38" i="4"/>
  <c r="K38" i="8"/>
  <c r="K37" i="4"/>
  <c r="K37" i="8"/>
  <c r="K35" i="4"/>
  <c r="K35" i="8"/>
  <c r="K491" i="4"/>
  <c r="K491" i="8"/>
  <c r="K490" i="4"/>
  <c r="K490" i="8"/>
  <c r="K34" i="4"/>
  <c r="K34" i="8"/>
  <c r="K489" i="4"/>
  <c r="K489" i="8"/>
  <c r="K488" i="4"/>
  <c r="K488" i="8"/>
  <c r="K487" i="4"/>
  <c r="K487" i="8"/>
  <c r="K33" i="4"/>
  <c r="K33" i="8"/>
  <c r="K486" i="4"/>
  <c r="K486" i="8"/>
  <c r="K485" i="4"/>
  <c r="K485" i="8"/>
  <c r="K32" i="4"/>
  <c r="K32" i="8"/>
  <c r="K484" i="4"/>
  <c r="K484" i="8"/>
  <c r="K483" i="4"/>
  <c r="K483" i="8"/>
  <c r="K482" i="4"/>
  <c r="K482" i="8"/>
  <c r="K31" i="4"/>
  <c r="K31" i="8"/>
  <c r="K481" i="4"/>
  <c r="K481" i="8"/>
  <c r="K480" i="4"/>
  <c r="K480" i="8"/>
  <c r="K30" i="4"/>
  <c r="K30" i="8"/>
  <c r="K479" i="4"/>
  <c r="K479" i="8"/>
  <c r="K478" i="4"/>
  <c r="K478" i="8"/>
  <c r="K477" i="4"/>
  <c r="K477" i="8"/>
  <c r="K29" i="4"/>
  <c r="K29" i="8"/>
  <c r="K476" i="4"/>
  <c r="K476" i="8"/>
  <c r="K475" i="4"/>
  <c r="K475" i="8"/>
  <c r="K28" i="4"/>
  <c r="K28" i="8"/>
  <c r="K474" i="4"/>
  <c r="K474" i="8"/>
  <c r="K473" i="4"/>
  <c r="K473" i="8"/>
  <c r="K472" i="4"/>
  <c r="K472" i="8"/>
  <c r="K27" i="4"/>
  <c r="K27" i="8"/>
  <c r="K471" i="4"/>
  <c r="K471" i="8"/>
  <c r="K470" i="4"/>
  <c r="K470" i="8"/>
  <c r="K26" i="4"/>
  <c r="K26" i="8"/>
  <c r="K469" i="4"/>
  <c r="K469" i="8"/>
  <c r="K468" i="4"/>
  <c r="K468" i="8"/>
  <c r="K467" i="4"/>
  <c r="K467" i="8"/>
  <c r="K25" i="4"/>
  <c r="K25" i="8"/>
  <c r="K466" i="4"/>
  <c r="K466" i="8"/>
  <c r="K465" i="4"/>
  <c r="K465" i="8"/>
  <c r="K24" i="4"/>
  <c r="K24" i="8"/>
  <c r="K464" i="4"/>
  <c r="K464" i="8"/>
  <c r="K462" i="4"/>
  <c r="K462" i="8"/>
  <c r="K460" i="4"/>
  <c r="K460" i="8"/>
  <c r="K22" i="4"/>
  <c r="K22" i="8"/>
  <c r="K457" i="4"/>
  <c r="K457" i="8"/>
  <c r="K21" i="4"/>
  <c r="K21" i="8"/>
  <c r="K455" i="4"/>
  <c r="K455" i="8"/>
  <c r="K454" i="4"/>
  <c r="K454" i="8"/>
  <c r="K453" i="4"/>
  <c r="K453" i="8"/>
  <c r="K452" i="4"/>
  <c r="K452" i="8"/>
  <c r="K19" i="4"/>
  <c r="K19" i="8"/>
  <c r="K451" i="4"/>
  <c r="K451" i="8"/>
  <c r="K450" i="4"/>
  <c r="K450" i="8"/>
  <c r="K449" i="4"/>
  <c r="K449" i="8"/>
  <c r="K445" i="4"/>
  <c r="K445" i="8"/>
  <c r="K443" i="4"/>
  <c r="K443" i="8"/>
  <c r="K438" i="4"/>
  <c r="K438" i="8"/>
  <c r="K437" i="4"/>
  <c r="K437" i="8"/>
  <c r="K436" i="4"/>
  <c r="K436" i="8"/>
  <c r="K435" i="4"/>
  <c r="K435" i="8"/>
  <c r="K432" i="4"/>
  <c r="K432" i="8"/>
  <c r="K431" i="4"/>
  <c r="K431" i="8"/>
  <c r="K430" i="4"/>
  <c r="K430" i="8"/>
  <c r="K429" i="4"/>
  <c r="K429" i="8"/>
  <c r="K426" i="4"/>
  <c r="K426" i="8"/>
  <c r="K423" i="4"/>
  <c r="K423" i="8"/>
  <c r="K422" i="4"/>
  <c r="K422" i="8"/>
  <c r="K418" i="4"/>
  <c r="K418" i="8"/>
  <c r="K417" i="4"/>
  <c r="K417" i="8"/>
  <c r="K169" i="4"/>
  <c r="K169" i="8"/>
  <c r="K177" i="4"/>
  <c r="K177" i="8"/>
  <c r="K415" i="4"/>
  <c r="K415" i="8"/>
  <c r="K411" i="4"/>
  <c r="K411" i="8"/>
  <c r="K78" i="4"/>
  <c r="K78" i="8"/>
  <c r="K410" i="4"/>
  <c r="K410" i="8"/>
  <c r="K76" i="4"/>
  <c r="K76" i="8"/>
  <c r="K407" i="4"/>
  <c r="K407" i="8"/>
  <c r="K406" i="4"/>
  <c r="K406" i="8"/>
  <c r="K405" i="4"/>
  <c r="K405" i="8"/>
  <c r="K404" i="4"/>
  <c r="K404" i="8"/>
  <c r="K402" i="4"/>
  <c r="K402" i="8"/>
  <c r="K399" i="4"/>
  <c r="K399" i="8"/>
  <c r="K398" i="4"/>
  <c r="K398" i="8"/>
  <c r="K72" i="4"/>
  <c r="K72" i="8"/>
  <c r="K392" i="4"/>
  <c r="K392" i="8"/>
  <c r="K69" i="4"/>
  <c r="K69" i="8"/>
  <c r="K383" i="4"/>
  <c r="K383" i="8"/>
  <c r="K66" i="4"/>
  <c r="K66" i="8"/>
  <c r="K382" i="4"/>
  <c r="K382" i="8"/>
  <c r="K380" i="4"/>
  <c r="K380" i="8"/>
  <c r="K377" i="4"/>
  <c r="K377" i="8"/>
  <c r="K373" i="4"/>
  <c r="K373" i="8"/>
  <c r="K61" i="4"/>
  <c r="K61" i="8"/>
  <c r="K369" i="4"/>
  <c r="K369" i="8"/>
  <c r="K365" i="4"/>
  <c r="K365" i="8"/>
  <c r="K364" i="4"/>
  <c r="K364" i="8"/>
  <c r="K363" i="4"/>
  <c r="K363" i="8"/>
  <c r="K359" i="4"/>
  <c r="K359" i="8"/>
  <c r="K358" i="4"/>
  <c r="K358" i="8"/>
  <c r="K357" i="4"/>
  <c r="K357" i="8"/>
  <c r="K356" i="4"/>
  <c r="K356" i="8"/>
  <c r="K353" i="4"/>
  <c r="K353" i="8"/>
  <c r="K352" i="4"/>
  <c r="K352" i="8"/>
  <c r="K351" i="4"/>
  <c r="K351" i="8"/>
  <c r="K53" i="4"/>
  <c r="K53" i="8"/>
  <c r="K348" i="4"/>
  <c r="K348" i="8"/>
  <c r="K52" i="4"/>
  <c r="K52" i="8"/>
  <c r="K345" i="4"/>
  <c r="K345" i="8"/>
  <c r="K344" i="4"/>
  <c r="K344" i="8"/>
  <c r="K50" i="4"/>
  <c r="K50" i="8"/>
  <c r="K340" i="4"/>
  <c r="K340" i="8"/>
  <c r="K48" i="4"/>
  <c r="K48" i="8"/>
  <c r="K333" i="4"/>
  <c r="K333" i="8"/>
  <c r="K332" i="4"/>
  <c r="K332" i="8"/>
  <c r="K330" i="4"/>
  <c r="K330" i="8"/>
  <c r="K329" i="4"/>
  <c r="K329" i="8"/>
  <c r="K45" i="4"/>
  <c r="K45" i="8"/>
  <c r="K324" i="4"/>
  <c r="K324" i="8"/>
  <c r="K323" i="4"/>
  <c r="K323" i="8"/>
  <c r="K321" i="4"/>
  <c r="K321" i="8"/>
  <c r="K320" i="4"/>
  <c r="K320" i="8"/>
  <c r="K319" i="4"/>
  <c r="K319" i="8"/>
  <c r="K317" i="4"/>
  <c r="K317" i="8"/>
  <c r="K316" i="4"/>
  <c r="K316" i="8"/>
  <c r="K187" i="4"/>
  <c r="K187" i="8"/>
  <c r="K188" i="4"/>
  <c r="K188" i="8"/>
  <c r="K193" i="4"/>
  <c r="K193" i="8"/>
  <c r="K195" i="4"/>
  <c r="K195" i="8"/>
  <c r="K196" i="4"/>
  <c r="K196" i="8"/>
  <c r="K197" i="4"/>
  <c r="K197" i="8"/>
  <c r="K199" i="4"/>
  <c r="K199" i="8"/>
  <c r="K203" i="4"/>
  <c r="K203" i="8"/>
  <c r="K205" i="4"/>
  <c r="K205" i="8"/>
  <c r="K206" i="4"/>
  <c r="K206" i="8"/>
  <c r="K210" i="4"/>
  <c r="K210" i="8"/>
  <c r="K212" i="4"/>
  <c r="K212" i="8"/>
  <c r="K213" i="4"/>
  <c r="K213" i="8"/>
  <c r="K214" i="4"/>
  <c r="K214" i="8"/>
  <c r="K217" i="4"/>
  <c r="K217" i="8"/>
  <c r="O491" i="5"/>
  <c r="O491" i="9"/>
  <c r="O491" i="8" l="1"/>
  <c r="AC231" i="6"/>
  <c r="AB232" i="6"/>
  <c r="AC111" i="6"/>
  <c r="AB112" i="6"/>
  <c r="AC16" i="6"/>
  <c r="AB17" i="6"/>
  <c r="AC51" i="6"/>
  <c r="AB52" i="6"/>
  <c r="AC328" i="6"/>
  <c r="AB329" i="6"/>
  <c r="AC77" i="6"/>
  <c r="AB78" i="6"/>
  <c r="AC147" i="6"/>
  <c r="AB148" i="6"/>
  <c r="AC244" i="6"/>
  <c r="AB245" i="6"/>
  <c r="AC255" i="6"/>
  <c r="AB256" i="6"/>
  <c r="AC306" i="6"/>
  <c r="AB307" i="6"/>
  <c r="AC339" i="6"/>
  <c r="AB340" i="6"/>
  <c r="P6" i="5"/>
  <c r="S6" i="5"/>
  <c r="J7" i="5"/>
  <c r="P6" i="4"/>
  <c r="S6" i="4"/>
  <c r="J7" i="4"/>
  <c r="J7" i="3"/>
  <c r="P6" i="2"/>
  <c r="S6" i="2"/>
  <c r="J7" i="2"/>
  <c r="L3" i="6"/>
  <c r="J4" i="6"/>
  <c r="S3" i="6"/>
  <c r="AO6" i="6"/>
  <c r="P3" i="6"/>
  <c r="AI3" i="6"/>
  <c r="I11" i="7"/>
  <c r="I12" i="7"/>
  <c r="I13" i="7"/>
  <c r="I14" i="7"/>
  <c r="I15" i="7"/>
  <c r="AB15" i="7"/>
  <c r="AC15" i="7" s="1"/>
  <c r="I16" i="7"/>
  <c r="AB16" i="7"/>
  <c r="AC16" i="7" s="1"/>
  <c r="I17" i="7"/>
  <c r="AB17" i="7"/>
  <c r="AC17" i="7" s="1"/>
  <c r="I18" i="7"/>
  <c r="AB18" i="7"/>
  <c r="AC18" i="7" s="1"/>
  <c r="I19" i="7"/>
  <c r="AB19" i="7"/>
  <c r="AC19" i="7" s="1"/>
  <c r="I20" i="7"/>
  <c r="AB20" i="7"/>
  <c r="AC20" i="7" s="1"/>
  <c r="I21" i="7"/>
  <c r="AB21" i="7"/>
  <c r="AC21" i="7" s="1"/>
  <c r="I22" i="7"/>
  <c r="AB22" i="7"/>
  <c r="AC22" i="7" s="1"/>
  <c r="I23" i="7"/>
  <c r="AB23" i="7"/>
  <c r="AC23" i="7" s="1"/>
  <c r="I24" i="7"/>
  <c r="AB24" i="7"/>
  <c r="AC24" i="7" s="1"/>
  <c r="I25" i="7"/>
  <c r="AB25" i="7"/>
  <c r="AC25" i="7" s="1"/>
  <c r="I26" i="7"/>
  <c r="AB26" i="7"/>
  <c r="AC26" i="7" s="1"/>
  <c r="I27" i="7"/>
  <c r="AB27" i="7"/>
  <c r="AC27" i="7" s="1"/>
  <c r="I28" i="7"/>
  <c r="AB28" i="7"/>
  <c r="AC28" i="7" s="1"/>
  <c r="I29" i="7"/>
  <c r="AB29" i="7"/>
  <c r="AC29" i="7" s="1"/>
  <c r="I30" i="7"/>
  <c r="AB30" i="7"/>
  <c r="AC30" i="7" s="1"/>
  <c r="I31" i="7"/>
  <c r="AB31" i="7"/>
  <c r="AC31" i="7" s="1"/>
  <c r="I32" i="7"/>
  <c r="AB32" i="7"/>
  <c r="AC32" i="7" s="1"/>
  <c r="I33" i="7"/>
  <c r="AB33" i="7"/>
  <c r="AC33" i="7" s="1"/>
  <c r="I34" i="7"/>
  <c r="AB34" i="7"/>
  <c r="AC34" i="7" s="1"/>
  <c r="I35" i="7"/>
  <c r="AB35" i="7"/>
  <c r="AC35" i="7" s="1"/>
  <c r="I36" i="7"/>
  <c r="AB36" i="7"/>
  <c r="AC36" i="7" s="1"/>
  <c r="I37" i="7"/>
  <c r="AB37" i="7"/>
  <c r="AC37" i="7" s="1"/>
  <c r="I38" i="7"/>
  <c r="AB38" i="7"/>
  <c r="AC38" i="7" s="1"/>
  <c r="I39" i="7"/>
  <c r="AB39" i="7"/>
  <c r="AC39" i="7" s="1"/>
  <c r="I40" i="7"/>
  <c r="AB40" i="7"/>
  <c r="AC40" i="7" s="1"/>
  <c r="I41" i="7"/>
  <c r="AB41" i="7"/>
  <c r="AC41" i="7" s="1"/>
  <c r="I42" i="7"/>
  <c r="AB42" i="7"/>
  <c r="AC42" i="7" s="1"/>
  <c r="I43" i="7"/>
  <c r="AB43" i="7"/>
  <c r="AC43" i="7" s="1"/>
  <c r="I44" i="7"/>
  <c r="AB44" i="7"/>
  <c r="AC44" i="7" s="1"/>
  <c r="I45" i="7"/>
  <c r="AB45" i="7"/>
  <c r="AC45" i="7" s="1"/>
  <c r="I46" i="7"/>
  <c r="AB46" i="7"/>
  <c r="AC46" i="7" s="1"/>
  <c r="I47" i="7"/>
  <c r="AB47" i="7"/>
  <c r="AC47" i="7" s="1"/>
  <c r="I48" i="7"/>
  <c r="AB48" i="7"/>
  <c r="AC48" i="7" s="1"/>
  <c r="I49" i="7"/>
  <c r="AB49" i="7"/>
  <c r="AC49" i="7" s="1"/>
  <c r="I50" i="7"/>
  <c r="AB50" i="7"/>
  <c r="AC50" i="7" s="1"/>
  <c r="I51" i="7"/>
  <c r="AB51" i="7"/>
  <c r="AC51" i="7" s="1"/>
  <c r="I52" i="7"/>
  <c r="AB52" i="7"/>
  <c r="AC52" i="7" s="1"/>
  <c r="I53" i="7"/>
  <c r="AB53" i="7"/>
  <c r="AC53" i="7" s="1"/>
  <c r="I54" i="7"/>
  <c r="AB54" i="7"/>
  <c r="AC54" i="7" s="1"/>
  <c r="I55" i="7"/>
  <c r="AB55" i="7"/>
  <c r="AC55" i="7" s="1"/>
  <c r="I56" i="7"/>
  <c r="AB56" i="7"/>
  <c r="AC56" i="7" s="1"/>
  <c r="I57" i="7"/>
  <c r="AB57" i="7"/>
  <c r="AC57" i="7" s="1"/>
  <c r="I58" i="7"/>
  <c r="AB58" i="7"/>
  <c r="AC58" i="7" s="1"/>
  <c r="I59" i="7"/>
  <c r="AB59" i="7"/>
  <c r="AC59" i="7" s="1"/>
  <c r="I60" i="7"/>
  <c r="AB60" i="7"/>
  <c r="AC60" i="7" s="1"/>
  <c r="I61" i="7"/>
  <c r="AB61" i="7"/>
  <c r="AC61" i="7" s="1"/>
  <c r="I62" i="7"/>
  <c r="AB62" i="7"/>
  <c r="AC62" i="7" s="1"/>
  <c r="I63" i="7"/>
  <c r="AB63" i="7"/>
  <c r="AC63" i="7" s="1"/>
  <c r="I64" i="7"/>
  <c r="AB64" i="7"/>
  <c r="AC64" i="7" s="1"/>
  <c r="I65" i="7"/>
  <c r="AB65" i="7"/>
  <c r="AC65" i="7" s="1"/>
  <c r="I66" i="7"/>
  <c r="AB66" i="7"/>
  <c r="AC66" i="7" s="1"/>
  <c r="I67" i="7"/>
  <c r="AB67" i="7"/>
  <c r="AC67" i="7" s="1"/>
  <c r="I68" i="7"/>
  <c r="AB68" i="7"/>
  <c r="AC68" i="7" s="1"/>
  <c r="I69" i="7"/>
  <c r="AB69" i="7"/>
  <c r="AC69" i="7" s="1"/>
  <c r="I70" i="7"/>
  <c r="AB70" i="7"/>
  <c r="AC70" i="7" s="1"/>
  <c r="I71" i="7"/>
  <c r="AB71" i="7"/>
  <c r="AC71" i="7" s="1"/>
  <c r="I72" i="7"/>
  <c r="AB72" i="7"/>
  <c r="AC72" i="7" s="1"/>
  <c r="I73" i="7"/>
  <c r="AB73" i="7"/>
  <c r="AC73" i="7" s="1"/>
  <c r="I74" i="7"/>
  <c r="AB74" i="7"/>
  <c r="AC74" i="7" s="1"/>
  <c r="I75" i="7"/>
  <c r="AB75" i="7"/>
  <c r="AC75" i="7" s="1"/>
  <c r="I76" i="7"/>
  <c r="AB76" i="7"/>
  <c r="AC76" i="7" s="1"/>
  <c r="I77" i="7"/>
  <c r="AB77" i="7"/>
  <c r="AC77" i="7" s="1"/>
  <c r="I78" i="7"/>
  <c r="AB78" i="7"/>
  <c r="AC78" i="7" s="1"/>
  <c r="I79" i="7"/>
  <c r="AB79" i="7"/>
  <c r="AC79" i="7" s="1"/>
  <c r="I80" i="7"/>
  <c r="AB80" i="7"/>
  <c r="AC80" i="7" s="1"/>
  <c r="I81" i="7"/>
  <c r="AB81" i="7"/>
  <c r="AC81" i="7" s="1"/>
  <c r="I82" i="7"/>
  <c r="AB82" i="7"/>
  <c r="I83" i="7"/>
  <c r="I84" i="7"/>
  <c r="I85" i="7"/>
  <c r="I86" i="7"/>
  <c r="I87" i="7"/>
  <c r="AB87" i="7"/>
  <c r="AC87" i="7" s="1"/>
  <c r="I88" i="7"/>
  <c r="AB88" i="7"/>
  <c r="AC88" i="7" s="1"/>
  <c r="I89" i="7"/>
  <c r="AB89" i="7"/>
  <c r="AC89" i="7" s="1"/>
  <c r="I90" i="7"/>
  <c r="AB90" i="7"/>
  <c r="AC90" i="7" s="1"/>
  <c r="I91" i="7"/>
  <c r="AB91" i="7"/>
  <c r="AC91" i="7" s="1"/>
  <c r="I92" i="7"/>
  <c r="AB92" i="7"/>
  <c r="AC92" i="7" s="1"/>
  <c r="I93" i="7"/>
  <c r="AB93" i="7"/>
  <c r="AC93" i="7" s="1"/>
  <c r="I94" i="7"/>
  <c r="AB94" i="7"/>
  <c r="AC94" i="7" s="1"/>
  <c r="I95" i="7"/>
  <c r="AB95" i="7"/>
  <c r="AC95" i="7" s="1"/>
  <c r="I96" i="7"/>
  <c r="AB96" i="7"/>
  <c r="AC96" i="7" s="1"/>
  <c r="I97" i="7"/>
  <c r="AB97" i="7"/>
  <c r="AC97" i="7" s="1"/>
  <c r="I98" i="7"/>
  <c r="AB98" i="7"/>
  <c r="AC98" i="7" s="1"/>
  <c r="I99" i="7"/>
  <c r="AB99" i="7"/>
  <c r="AC99" i="7" s="1"/>
  <c r="I100" i="7"/>
  <c r="AB100" i="7"/>
  <c r="I101" i="7"/>
  <c r="I102" i="7"/>
  <c r="I103" i="7"/>
  <c r="I104" i="7"/>
  <c r="I105" i="7"/>
  <c r="I106" i="7"/>
  <c r="I107" i="7"/>
  <c r="I108" i="7"/>
  <c r="I109" i="7"/>
  <c r="I110" i="7"/>
  <c r="I111" i="7"/>
  <c r="AB111" i="7"/>
  <c r="AC111" i="7" s="1"/>
  <c r="I112" i="7"/>
  <c r="AB112" i="7"/>
  <c r="AC112" i="7" s="1"/>
  <c r="I113" i="7"/>
  <c r="AB113" i="7"/>
  <c r="AC113" i="7" s="1"/>
  <c r="I114" i="7"/>
  <c r="AB114" i="7"/>
  <c r="AC114" i="7" s="1"/>
  <c r="I115" i="7"/>
  <c r="AB115" i="7"/>
  <c r="AC115" i="7" s="1"/>
  <c r="I116" i="7"/>
  <c r="AB116" i="7"/>
  <c r="AC116" i="7" s="1"/>
  <c r="I117" i="7"/>
  <c r="AB117" i="7"/>
  <c r="AC117" i="7" s="1"/>
  <c r="I118" i="7"/>
  <c r="AB118" i="7"/>
  <c r="AC118" i="7" s="1"/>
  <c r="I119" i="7"/>
  <c r="AB119" i="7"/>
  <c r="AC119" i="7" s="1"/>
  <c r="I120" i="7"/>
  <c r="AB120" i="7"/>
  <c r="AC120" i="7" s="1"/>
  <c r="I121" i="7"/>
  <c r="AB121" i="7"/>
  <c r="AC121" i="7" s="1"/>
  <c r="I122" i="7"/>
  <c r="AB122" i="7"/>
  <c r="AC122" i="7" s="1"/>
  <c r="I123" i="7"/>
  <c r="AB123" i="7"/>
  <c r="AC123" i="7" s="1"/>
  <c r="I124" i="7"/>
  <c r="AB124" i="7"/>
  <c r="AC124" i="7" s="1"/>
  <c r="I125" i="7"/>
  <c r="AB125" i="7"/>
  <c r="AC125" i="7" s="1"/>
  <c r="I126" i="7"/>
  <c r="AB126" i="7"/>
  <c r="AC126" i="7" s="1"/>
  <c r="I127" i="7"/>
  <c r="AB127" i="7"/>
  <c r="AC127" i="7" s="1"/>
  <c r="I128" i="7"/>
  <c r="AB128" i="7"/>
  <c r="AC128" i="7" s="1"/>
  <c r="I129" i="7"/>
  <c r="AB129" i="7"/>
  <c r="I130" i="7"/>
  <c r="I131" i="7"/>
  <c r="I132" i="7"/>
  <c r="I133" i="7"/>
  <c r="I134" i="7"/>
  <c r="I135" i="7"/>
  <c r="AB135" i="7"/>
  <c r="AC135" i="7" s="1"/>
  <c r="I136" i="7"/>
  <c r="AB136" i="7"/>
  <c r="AC136" i="7" s="1"/>
  <c r="I137" i="7"/>
  <c r="AB137" i="7"/>
  <c r="AC137" i="7" s="1"/>
  <c r="I138" i="7"/>
  <c r="AB138" i="7"/>
  <c r="AC138" i="7" s="1"/>
  <c r="I139" i="7"/>
  <c r="AB139" i="7"/>
  <c r="AC139" i="7" s="1"/>
  <c r="I140" i="7"/>
  <c r="AB140" i="7"/>
  <c r="AC140" i="7" s="1"/>
  <c r="I141" i="7"/>
  <c r="AB141" i="7"/>
  <c r="AC141" i="7" s="1"/>
  <c r="I142" i="7"/>
  <c r="AB142" i="7"/>
  <c r="AC142" i="7" s="1"/>
  <c r="I143" i="7"/>
  <c r="AB143" i="7"/>
  <c r="AC143" i="7" s="1"/>
  <c r="I144" i="7"/>
  <c r="AB144" i="7"/>
  <c r="AC144" i="7" s="1"/>
  <c r="I145" i="7"/>
  <c r="AB145" i="7"/>
  <c r="AC145" i="7" s="1"/>
  <c r="I146" i="7"/>
  <c r="AB146" i="7"/>
  <c r="AC146" i="7" s="1"/>
  <c r="I147" i="7"/>
  <c r="AB147" i="7"/>
  <c r="AC147" i="7" s="1"/>
  <c r="I148" i="7"/>
  <c r="AB148" i="7"/>
  <c r="AC148" i="7" s="1"/>
  <c r="I149" i="7"/>
  <c r="AB149" i="7"/>
  <c r="AC149" i="7" s="1"/>
  <c r="I150" i="7"/>
  <c r="AB150" i="7"/>
  <c r="AC150" i="7" s="1"/>
  <c r="I151" i="7"/>
  <c r="AB151" i="7"/>
  <c r="AC151" i="7" s="1"/>
  <c r="I152" i="7"/>
  <c r="AB152" i="7"/>
  <c r="AC152" i="7" s="1"/>
  <c r="I153" i="7"/>
  <c r="AB153" i="7"/>
  <c r="AC153" i="7" s="1"/>
  <c r="I154" i="7"/>
  <c r="AB154" i="7"/>
  <c r="AC154" i="7" s="1"/>
  <c r="I155" i="7"/>
  <c r="AB155" i="7"/>
  <c r="AC155" i="7" s="1"/>
  <c r="I156" i="7"/>
  <c r="AB156" i="7"/>
  <c r="AC156" i="7" s="1"/>
  <c r="I157" i="7"/>
  <c r="AB157" i="7"/>
  <c r="AC157" i="7" s="1"/>
  <c r="I158" i="7"/>
  <c r="AB158" i="7"/>
  <c r="AC158" i="7" s="1"/>
  <c r="I159" i="7"/>
  <c r="AB159" i="7"/>
  <c r="AC159" i="7" s="1"/>
  <c r="I160" i="7"/>
  <c r="AB160" i="7"/>
  <c r="AC160" i="7" s="1"/>
  <c r="I161" i="7"/>
  <c r="AB161" i="7"/>
  <c r="AC161" i="7" s="1"/>
  <c r="I162" i="7"/>
  <c r="AB162" i="7"/>
  <c r="I163" i="7"/>
  <c r="I164" i="7"/>
  <c r="I165" i="7"/>
  <c r="I166" i="7"/>
  <c r="I167" i="7"/>
  <c r="I168" i="7"/>
  <c r="I169" i="7"/>
  <c r="I170" i="7"/>
  <c r="I171" i="7"/>
  <c r="AB171" i="7"/>
  <c r="AC171" i="7" s="1"/>
  <c r="I172" i="7"/>
  <c r="AB172" i="7"/>
  <c r="AC172" i="7" s="1"/>
  <c r="I173" i="7"/>
  <c r="AB173" i="7"/>
  <c r="AC173" i="7" s="1"/>
  <c r="I174" i="7"/>
  <c r="AB174" i="7"/>
  <c r="AC174" i="7" s="1"/>
  <c r="I175" i="7"/>
  <c r="AB175" i="7"/>
  <c r="AC175" i="7" s="1"/>
  <c r="I176" i="7"/>
  <c r="AB176" i="7"/>
  <c r="AC176" i="7" s="1"/>
  <c r="I177" i="7"/>
  <c r="AB177" i="7"/>
  <c r="AC177" i="7" s="1"/>
  <c r="I178" i="7"/>
  <c r="AB178" i="7"/>
  <c r="AC178" i="7" s="1"/>
  <c r="I179" i="7"/>
  <c r="AB179" i="7"/>
  <c r="AC179" i="7" s="1"/>
  <c r="I180" i="7"/>
  <c r="AB180" i="7"/>
  <c r="AC180" i="7" s="1"/>
  <c r="I181" i="7"/>
  <c r="AB181" i="7"/>
  <c r="AC181" i="7" s="1"/>
  <c r="I182" i="7"/>
  <c r="AB182" i="7"/>
  <c r="AC182" i="7" s="1"/>
  <c r="AB183" i="7"/>
  <c r="AC183" i="7" s="1"/>
  <c r="I183" i="7"/>
  <c r="I188" i="7"/>
  <c r="I192" i="7"/>
  <c r="I196" i="7"/>
  <c r="I224" i="7"/>
  <c r="I230" i="7"/>
  <c r="I236" i="7"/>
  <c r="I239" i="7"/>
  <c r="I241" i="7"/>
  <c r="I250" i="7"/>
  <c r="AB255" i="7"/>
  <c r="AC255" i="7" s="1"/>
  <c r="I255" i="7"/>
  <c r="I256" i="7"/>
  <c r="AB256" i="7"/>
  <c r="AC256" i="7" s="1"/>
  <c r="I262" i="7"/>
  <c r="I265" i="7"/>
  <c r="I270" i="7"/>
  <c r="I278" i="7"/>
  <c r="I280" i="7"/>
  <c r="I282" i="7"/>
  <c r="I283" i="7"/>
  <c r="I289" i="7"/>
  <c r="I300" i="7"/>
  <c r="I302" i="7"/>
  <c r="I303" i="7"/>
  <c r="AB303" i="7"/>
  <c r="I306" i="7"/>
  <c r="I315" i="7"/>
  <c r="AB315" i="7"/>
  <c r="AC315" i="7" s="1"/>
  <c r="I318" i="7"/>
  <c r="I322" i="7"/>
  <c r="I324" i="7"/>
  <c r="I326" i="7"/>
  <c r="I339" i="7"/>
  <c r="AB339" i="7"/>
  <c r="AC339" i="7" s="1"/>
  <c r="I340" i="7"/>
  <c r="AB340" i="7"/>
  <c r="AC340" i="7" s="1"/>
  <c r="I341" i="7"/>
  <c r="AB341" i="7"/>
  <c r="I342" i="7"/>
  <c r="I343" i="7"/>
  <c r="I344" i="7"/>
  <c r="I345" i="7"/>
  <c r="I346" i="7"/>
  <c r="I347" i="7"/>
  <c r="I348" i="7"/>
  <c r="I349" i="7"/>
  <c r="I350" i="7"/>
  <c r="I351" i="7"/>
  <c r="AB351" i="7"/>
  <c r="AC351" i="7" s="1"/>
  <c r="I352" i="7"/>
  <c r="AB352" i="7"/>
  <c r="AC352" i="7" s="1"/>
  <c r="I353" i="7"/>
  <c r="AB353" i="7"/>
  <c r="AC353" i="7" s="1"/>
  <c r="I354" i="7"/>
  <c r="AB354" i="7"/>
  <c r="AC354" i="7" s="1"/>
  <c r="I355" i="7"/>
  <c r="AB355" i="7"/>
  <c r="AC355" i="7" s="1"/>
  <c r="I356" i="7"/>
  <c r="AB356" i="7"/>
  <c r="AC356" i="7" s="1"/>
  <c r="I357" i="7"/>
  <c r="AB357" i="7"/>
  <c r="AC357" i="7" s="1"/>
  <c r="I358" i="7"/>
  <c r="AB358" i="7"/>
  <c r="AC358" i="7" s="1"/>
  <c r="I359" i="7"/>
  <c r="AB359" i="7"/>
  <c r="AC359" i="7" s="1"/>
  <c r="I360" i="7"/>
  <c r="AB360" i="7"/>
  <c r="AC360" i="7" s="1"/>
  <c r="I361" i="7"/>
  <c r="AB361" i="7"/>
  <c r="AC361" i="7" s="1"/>
  <c r="I362" i="7"/>
  <c r="AB362" i="7"/>
  <c r="AC362" i="7" s="1"/>
  <c r="I363" i="7"/>
  <c r="AB363" i="7"/>
  <c r="AC363" i="7" s="1"/>
  <c r="I364" i="7"/>
  <c r="AB364" i="7"/>
  <c r="AC364" i="7" s="1"/>
  <c r="I365" i="7"/>
  <c r="AB365" i="7"/>
  <c r="AC365" i="7" s="1"/>
  <c r="I366" i="7"/>
  <c r="AB366" i="7"/>
  <c r="AC366" i="7" s="1"/>
  <c r="I367" i="7"/>
  <c r="AB367" i="7"/>
  <c r="AC367" i="7" s="1"/>
  <c r="I368" i="7"/>
  <c r="AB368" i="7"/>
  <c r="AC368" i="7" s="1"/>
  <c r="I369" i="7"/>
  <c r="AB369" i="7"/>
  <c r="AC369" i="7" s="1"/>
  <c r="I370" i="7"/>
  <c r="AB370" i="7"/>
  <c r="AC370" i="7" s="1"/>
  <c r="I371" i="7"/>
  <c r="AB371" i="7"/>
  <c r="AC371" i="7" s="1"/>
  <c r="I372" i="7"/>
  <c r="AB372" i="7"/>
  <c r="AC372" i="7" s="1"/>
  <c r="I373" i="7"/>
  <c r="AB373" i="7"/>
  <c r="AC373" i="7" s="1"/>
  <c r="I374" i="7"/>
  <c r="AB374" i="7"/>
  <c r="AC374" i="7" s="1"/>
  <c r="I375" i="7"/>
  <c r="AB375" i="7"/>
  <c r="AC375" i="7" s="1"/>
  <c r="I376" i="7"/>
  <c r="AB376" i="7"/>
  <c r="AC376" i="7" s="1"/>
  <c r="I377" i="7"/>
  <c r="AB377" i="7"/>
  <c r="AC377" i="7" s="1"/>
  <c r="I378" i="7"/>
  <c r="AB378" i="7"/>
  <c r="AC378" i="7" s="1"/>
  <c r="I379" i="7"/>
  <c r="AB379" i="7"/>
  <c r="AC379" i="7" s="1"/>
  <c r="I380" i="7"/>
  <c r="AB380" i="7"/>
  <c r="AC380" i="7" s="1"/>
  <c r="I381" i="7"/>
  <c r="AB381" i="7"/>
  <c r="AC381" i="7" s="1"/>
  <c r="I382" i="7"/>
  <c r="AB382" i="7"/>
  <c r="AC382" i="7" s="1"/>
  <c r="I383" i="7"/>
  <c r="AB383" i="7"/>
  <c r="AC383" i="7" s="1"/>
  <c r="I384" i="7"/>
  <c r="AB384" i="7"/>
  <c r="AC384" i="7" s="1"/>
  <c r="I385" i="7"/>
  <c r="AB385" i="7"/>
  <c r="AC385" i="7" s="1"/>
  <c r="I386" i="7"/>
  <c r="AB386" i="7"/>
  <c r="AC386" i="7" s="1"/>
  <c r="I387" i="7"/>
  <c r="AB387" i="7"/>
  <c r="AC387" i="7" s="1"/>
  <c r="I388" i="7"/>
  <c r="AB388" i="7"/>
  <c r="AC388" i="7" s="1"/>
  <c r="I389" i="7"/>
  <c r="AB389" i="7"/>
  <c r="I390" i="7"/>
  <c r="I391" i="7"/>
  <c r="I392" i="7"/>
  <c r="I393" i="7"/>
  <c r="I394" i="7"/>
  <c r="I395" i="7"/>
  <c r="I396" i="7"/>
  <c r="I397" i="7"/>
  <c r="I398" i="7"/>
  <c r="I399" i="7"/>
  <c r="AB399" i="7"/>
  <c r="AC399" i="7" s="1"/>
  <c r="I400" i="7"/>
  <c r="AB400" i="7"/>
  <c r="AC400" i="7" s="1"/>
  <c r="I401" i="7"/>
  <c r="AB401" i="7"/>
  <c r="AC401" i="7" s="1"/>
  <c r="I186" i="7"/>
  <c r="I199" i="7"/>
  <c r="I200" i="7"/>
  <c r="I205" i="7"/>
  <c r="I209" i="7"/>
  <c r="I210" i="7"/>
  <c r="I217" i="7"/>
  <c r="I221" i="7"/>
  <c r="I225" i="7"/>
  <c r="I252" i="7"/>
  <c r="AB257" i="7"/>
  <c r="I257" i="7"/>
  <c r="I266" i="7"/>
  <c r="I287" i="7"/>
  <c r="I293" i="7"/>
  <c r="I295" i="7"/>
  <c r="I298" i="7"/>
  <c r="I316" i="7"/>
  <c r="AB316" i="7"/>
  <c r="AC316" i="7" s="1"/>
  <c r="I317" i="7"/>
  <c r="AB317" i="7"/>
  <c r="I332" i="7"/>
  <c r="I333" i="7"/>
  <c r="I402" i="7"/>
  <c r="AB402" i="7"/>
  <c r="I408" i="7"/>
  <c r="I411" i="7"/>
  <c r="AB411" i="7"/>
  <c r="AC411" i="7" s="1"/>
  <c r="I412" i="7"/>
  <c r="AB412" i="7"/>
  <c r="I417" i="7"/>
  <c r="I423" i="7"/>
  <c r="AB423" i="7"/>
  <c r="AC423" i="7" s="1"/>
  <c r="I424" i="7"/>
  <c r="AB424" i="7"/>
  <c r="I429" i="7"/>
  <c r="I435" i="7"/>
  <c r="AB435" i="7"/>
  <c r="I440" i="7"/>
  <c r="I445" i="7"/>
  <c r="I455" i="7"/>
  <c r="I462" i="7"/>
  <c r="I464" i="7"/>
  <c r="I466" i="7"/>
  <c r="I471" i="7"/>
  <c r="AB471" i="7"/>
  <c r="AC471" i="7" s="1"/>
  <c r="I472" i="7"/>
  <c r="AB472" i="7"/>
  <c r="I480" i="7"/>
  <c r="I483" i="7"/>
  <c r="AB483" i="7"/>
  <c r="AC483" i="7" s="1"/>
  <c r="I484" i="7"/>
  <c r="AB484" i="7"/>
  <c r="AC484" i="7" s="1"/>
  <c r="I490" i="7"/>
  <c r="I184" i="7"/>
  <c r="AB184" i="7"/>
  <c r="AC184" i="7" s="1"/>
  <c r="I187" i="7"/>
  <c r="I193" i="7"/>
  <c r="I202" i="7"/>
  <c r="I207" i="7"/>
  <c r="AB207" i="7"/>
  <c r="I212" i="7"/>
  <c r="AB219" i="7"/>
  <c r="AC219" i="7" s="1"/>
  <c r="I219" i="7"/>
  <c r="I220" i="7"/>
  <c r="AB220" i="7"/>
  <c r="I222" i="7"/>
  <c r="I223" i="7"/>
  <c r="I228" i="7"/>
  <c r="I229" i="7"/>
  <c r="I233" i="7"/>
  <c r="I234" i="7"/>
  <c r="I235" i="7"/>
  <c r="I237" i="7"/>
  <c r="I242" i="7"/>
  <c r="I245" i="7"/>
  <c r="AB267" i="7"/>
  <c r="I267" i="7"/>
  <c r="I269" i="7"/>
  <c r="I276" i="7"/>
  <c r="I290" i="7"/>
  <c r="AB291" i="7"/>
  <c r="I291" i="7"/>
  <c r="I297" i="7"/>
  <c r="I301" i="7"/>
  <c r="I312" i="7"/>
  <c r="I314" i="7"/>
  <c r="I327" i="7"/>
  <c r="AB327" i="7"/>
  <c r="I329" i="7"/>
  <c r="I331" i="7"/>
  <c r="I335" i="7"/>
  <c r="I404" i="7"/>
  <c r="I406" i="7"/>
  <c r="I407" i="7"/>
  <c r="I409" i="7"/>
  <c r="I410" i="7"/>
  <c r="I415" i="7"/>
  <c r="I416" i="7"/>
  <c r="I419" i="7"/>
  <c r="I420" i="7"/>
  <c r="I421" i="7"/>
  <c r="I426" i="7"/>
  <c r="I427" i="7"/>
  <c r="I434" i="7"/>
  <c r="I441" i="7"/>
  <c r="I444" i="7"/>
  <c r="I446" i="7"/>
  <c r="I447" i="7"/>
  <c r="AB447" i="7"/>
  <c r="AC447" i="7" s="1"/>
  <c r="I448" i="7"/>
  <c r="AB448" i="7"/>
  <c r="I463" i="7"/>
  <c r="I465" i="7"/>
  <c r="I470" i="7"/>
  <c r="I478" i="7"/>
  <c r="I487" i="7"/>
  <c r="I488" i="7"/>
  <c r="AB185" i="7"/>
  <c r="I185" i="7"/>
  <c r="I197" i="7"/>
  <c r="I203" i="7"/>
  <c r="I206" i="7"/>
  <c r="I211" i="7"/>
  <c r="I213" i="7"/>
  <c r="I215" i="7"/>
  <c r="I218" i="7"/>
  <c r="I231" i="7"/>
  <c r="AB231" i="7"/>
  <c r="I247" i="7"/>
  <c r="I249" i="7"/>
  <c r="I253" i="7"/>
  <c r="I261" i="7"/>
  <c r="I263" i="7"/>
  <c r="I264" i="7"/>
  <c r="I275" i="7"/>
  <c r="I285" i="7"/>
  <c r="I288" i="7"/>
  <c r="I338" i="7"/>
  <c r="I422" i="7"/>
  <c r="I431" i="7"/>
  <c r="I456" i="7"/>
  <c r="I467" i="7"/>
  <c r="I468" i="7"/>
  <c r="I469" i="7"/>
  <c r="I485" i="7"/>
  <c r="AB485" i="7"/>
  <c r="AB195" i="7"/>
  <c r="I195" i="7"/>
  <c r="I243" i="7"/>
  <c r="AB243" i="7"/>
  <c r="AC243" i="7" s="1"/>
  <c r="I246" i="7"/>
  <c r="I251" i="7"/>
  <c r="I268" i="7"/>
  <c r="I273" i="7"/>
  <c r="I286" i="7"/>
  <c r="I304" i="7"/>
  <c r="I310" i="7"/>
  <c r="I323" i="7"/>
  <c r="I325" i="7"/>
  <c r="I403" i="7"/>
  <c r="I413" i="7"/>
  <c r="I418" i="7"/>
  <c r="I428" i="7"/>
  <c r="I432" i="7"/>
  <c r="I433" i="7"/>
  <c r="I438" i="7"/>
  <c r="I451" i="7"/>
  <c r="I452" i="7"/>
  <c r="I453" i="7"/>
  <c r="I477" i="7"/>
  <c r="I189" i="7"/>
  <c r="I190" i="7"/>
  <c r="I191" i="7"/>
  <c r="I194" i="7"/>
  <c r="I198" i="7"/>
  <c r="I201" i="7"/>
  <c r="I204" i="7"/>
  <c r="I208" i="7"/>
  <c r="I214" i="7"/>
  <c r="I216" i="7"/>
  <c r="I226" i="7"/>
  <c r="I227" i="7"/>
  <c r="I232" i="7"/>
  <c r="I238" i="7"/>
  <c r="I240" i="7"/>
  <c r="I244" i="7"/>
  <c r="AB244" i="7"/>
  <c r="I248" i="7"/>
  <c r="I254" i="7"/>
  <c r="I258" i="7"/>
  <c r="I259" i="7"/>
  <c r="I260" i="7"/>
  <c r="I271" i="7"/>
  <c r="I272" i="7"/>
  <c r="I274" i="7"/>
  <c r="I277" i="7"/>
  <c r="I279" i="7"/>
  <c r="AB279" i="7"/>
  <c r="I281" i="7"/>
  <c r="I284" i="7"/>
  <c r="I292" i="7"/>
  <c r="I294" i="7"/>
  <c r="I296" i="7"/>
  <c r="I299" i="7"/>
  <c r="I305" i="7"/>
  <c r="I307" i="7"/>
  <c r="I308" i="7"/>
  <c r="I309" i="7"/>
  <c r="I311" i="7"/>
  <c r="I313" i="7"/>
  <c r="I319" i="7"/>
  <c r="I320" i="7"/>
  <c r="I321" i="7"/>
  <c r="I328" i="7"/>
  <c r="I330" i="7"/>
  <c r="I334" i="7"/>
  <c r="I336" i="7"/>
  <c r="I337" i="7"/>
  <c r="I405" i="7"/>
  <c r="I414" i="7"/>
  <c r="I425" i="7"/>
  <c r="I430" i="7"/>
  <c r="I436" i="7"/>
  <c r="I437" i="7"/>
  <c r="I439" i="7"/>
  <c r="I442" i="7"/>
  <c r="I443" i="7"/>
  <c r="I449" i="7"/>
  <c r="I450" i="7"/>
  <c r="I454" i="7"/>
  <c r="I457" i="7"/>
  <c r="I458" i="7"/>
  <c r="I459" i="7"/>
  <c r="AB459" i="7"/>
  <c r="AC459" i="7" s="1"/>
  <c r="I460" i="7"/>
  <c r="AB460" i="7"/>
  <c r="AC460" i="7" s="1"/>
  <c r="I461" i="7"/>
  <c r="AB461" i="7"/>
  <c r="I473" i="7"/>
  <c r="I474" i="7"/>
  <c r="I475" i="7"/>
  <c r="I476" i="7"/>
  <c r="I479" i="7"/>
  <c r="I481" i="7"/>
  <c r="I482" i="7"/>
  <c r="I486" i="7"/>
  <c r="I489" i="7"/>
  <c r="I491" i="7"/>
  <c r="I3" i="7"/>
  <c r="J3" i="7" s="1"/>
  <c r="AB3" i="7"/>
  <c r="AC3" i="7" s="1"/>
  <c r="I4" i="7"/>
  <c r="AB4" i="7"/>
  <c r="AC4" i="7" s="1"/>
  <c r="I5" i="7"/>
  <c r="AB5" i="7"/>
  <c r="AC5" i="7" s="1"/>
  <c r="I6" i="7"/>
  <c r="AB6" i="7"/>
  <c r="AC6" i="7" s="1"/>
  <c r="I7" i="7"/>
  <c r="AB7" i="7"/>
  <c r="AC7" i="7" s="1"/>
  <c r="I8" i="7"/>
  <c r="AB8" i="7"/>
  <c r="AC8" i="7" s="1"/>
  <c r="I9" i="7"/>
  <c r="AB9" i="7"/>
  <c r="AC9" i="7" s="1"/>
  <c r="I10" i="7"/>
  <c r="AB10" i="7"/>
  <c r="I18" i="8"/>
  <c r="I21" i="8"/>
  <c r="I25" i="8"/>
  <c r="I28" i="8"/>
  <c r="I31" i="8"/>
  <c r="I41" i="8"/>
  <c r="I42" i="8"/>
  <c r="I50" i="8"/>
  <c r="I53" i="8"/>
  <c r="I59" i="8"/>
  <c r="I68" i="8"/>
  <c r="I69" i="8"/>
  <c r="I70" i="8"/>
  <c r="I71" i="8"/>
  <c r="I72" i="8"/>
  <c r="I73" i="8"/>
  <c r="I74" i="8"/>
  <c r="I75" i="8"/>
  <c r="AB75" i="8"/>
  <c r="AC75" i="8" s="1"/>
  <c r="I76" i="8"/>
  <c r="AB76" i="8"/>
  <c r="AC76" i="8" s="1"/>
  <c r="I77" i="8"/>
  <c r="AB77" i="8"/>
  <c r="AC77" i="8" s="1"/>
  <c r="I78" i="8"/>
  <c r="AB78" i="8"/>
  <c r="AC78" i="8" s="1"/>
  <c r="I79" i="8"/>
  <c r="AB79" i="8"/>
  <c r="AC79" i="8" s="1"/>
  <c r="I80" i="8"/>
  <c r="AB80" i="8"/>
  <c r="AC80" i="8" s="1"/>
  <c r="I81" i="8"/>
  <c r="AB81" i="8"/>
  <c r="AC81" i="8" s="1"/>
  <c r="I82" i="8"/>
  <c r="AB82" i="8"/>
  <c r="AC82" i="8" s="1"/>
  <c r="I83" i="8"/>
  <c r="AB83" i="8"/>
  <c r="AC83" i="8" s="1"/>
  <c r="I84" i="8"/>
  <c r="AB84" i="8"/>
  <c r="AC84" i="8" s="1"/>
  <c r="I85" i="8"/>
  <c r="AB85" i="8"/>
  <c r="AC85" i="8" s="1"/>
  <c r="I86" i="8"/>
  <c r="AB86" i="8"/>
  <c r="AC86" i="8" s="1"/>
  <c r="I87" i="8"/>
  <c r="AB87" i="8"/>
  <c r="AC87" i="8" s="1"/>
  <c r="I88" i="8"/>
  <c r="AB88" i="8"/>
  <c r="AC88" i="8" s="1"/>
  <c r="I89" i="8"/>
  <c r="AB89" i="8"/>
  <c r="AC89" i="8" s="1"/>
  <c r="I90" i="8"/>
  <c r="AB90" i="8"/>
  <c r="AC90" i="8" s="1"/>
  <c r="I91" i="8"/>
  <c r="AB91" i="8"/>
  <c r="AC91" i="8" s="1"/>
  <c r="I92" i="8"/>
  <c r="AB92" i="8"/>
  <c r="AC92" i="8" s="1"/>
  <c r="I93" i="8"/>
  <c r="AB93" i="8"/>
  <c r="AC93" i="8" s="1"/>
  <c r="I94" i="8"/>
  <c r="AB94" i="8"/>
  <c r="AC94" i="8" s="1"/>
  <c r="I95" i="8"/>
  <c r="AB95" i="8"/>
  <c r="AC95" i="8" s="1"/>
  <c r="I96" i="8"/>
  <c r="AB96" i="8"/>
  <c r="AC96" i="8" s="1"/>
  <c r="I97" i="8"/>
  <c r="AB97" i="8"/>
  <c r="AC97" i="8" s="1"/>
  <c r="I98" i="8"/>
  <c r="AB98" i="8"/>
  <c r="AC98" i="8" s="1"/>
  <c r="I99" i="8"/>
  <c r="AB99" i="8"/>
  <c r="AC99" i="8" s="1"/>
  <c r="I100" i="8"/>
  <c r="AB100" i="8"/>
  <c r="AC100" i="8" s="1"/>
  <c r="I101" i="8"/>
  <c r="AB101" i="8"/>
  <c r="AC101" i="8" s="1"/>
  <c r="I102" i="8"/>
  <c r="AB102" i="8"/>
  <c r="AC102" i="8" s="1"/>
  <c r="I103" i="8"/>
  <c r="AB103" i="8"/>
  <c r="AC103" i="8" s="1"/>
  <c r="I104" i="8"/>
  <c r="AB104" i="8"/>
  <c r="AC104" i="8" s="1"/>
  <c r="I105" i="8"/>
  <c r="AB105" i="8"/>
  <c r="AC105" i="8" s="1"/>
  <c r="I106" i="8"/>
  <c r="AB106" i="8"/>
  <c r="AC106" i="8" s="1"/>
  <c r="I107" i="8"/>
  <c r="AB107" i="8"/>
  <c r="AC107" i="8" s="1"/>
  <c r="I108" i="8"/>
  <c r="AB108" i="8"/>
  <c r="AC108" i="8" s="1"/>
  <c r="I109" i="8"/>
  <c r="AB109" i="8"/>
  <c r="AC109" i="8" s="1"/>
  <c r="I110" i="8"/>
  <c r="AB110" i="8"/>
  <c r="AC110" i="8" s="1"/>
  <c r="I111" i="8"/>
  <c r="AB111" i="8"/>
  <c r="AC111" i="8" s="1"/>
  <c r="I112" i="8"/>
  <c r="AB112" i="8"/>
  <c r="AC112" i="8" s="1"/>
  <c r="I113" i="8"/>
  <c r="AB113" i="8"/>
  <c r="AC113" i="8" s="1"/>
  <c r="I114" i="8"/>
  <c r="AB114" i="8"/>
  <c r="AC114" i="8" s="1"/>
  <c r="I115" i="8"/>
  <c r="AB115" i="8"/>
  <c r="AC115" i="8" s="1"/>
  <c r="I116" i="8"/>
  <c r="AB116" i="8"/>
  <c r="AC116" i="8" s="1"/>
  <c r="I117" i="8"/>
  <c r="AB117" i="8"/>
  <c r="AC117" i="8" s="1"/>
  <c r="I118" i="8"/>
  <c r="AB118" i="8"/>
  <c r="AC118" i="8" s="1"/>
  <c r="I119" i="8"/>
  <c r="AB119" i="8"/>
  <c r="AC119" i="8" s="1"/>
  <c r="I120" i="8"/>
  <c r="AB120" i="8"/>
  <c r="AC120" i="8" s="1"/>
  <c r="I121" i="8"/>
  <c r="AB121" i="8"/>
  <c r="AC121" i="8" s="1"/>
  <c r="I122" i="8"/>
  <c r="AB122" i="8"/>
  <c r="AC122" i="8" s="1"/>
  <c r="I123" i="8"/>
  <c r="AB123" i="8"/>
  <c r="AC123" i="8" s="1"/>
  <c r="I124" i="8"/>
  <c r="AB124" i="8"/>
  <c r="AC124" i="8" s="1"/>
  <c r="I125" i="8"/>
  <c r="AB125" i="8"/>
  <c r="AC125" i="8" s="1"/>
  <c r="I126" i="8"/>
  <c r="AB126" i="8"/>
  <c r="AC126" i="8" s="1"/>
  <c r="I127" i="8"/>
  <c r="AB127" i="8"/>
  <c r="AC127" i="8" s="1"/>
  <c r="I128" i="8"/>
  <c r="AB128" i="8"/>
  <c r="AC128" i="8" s="1"/>
  <c r="I129" i="8"/>
  <c r="AB129" i="8"/>
  <c r="AC129" i="8" s="1"/>
  <c r="I130" i="8"/>
  <c r="AB130" i="8"/>
  <c r="AC130" i="8" s="1"/>
  <c r="I131" i="8"/>
  <c r="AB131" i="8"/>
  <c r="AC131" i="8" s="1"/>
  <c r="I5" i="8"/>
  <c r="I8" i="8"/>
  <c r="I20" i="8"/>
  <c r="I22" i="8"/>
  <c r="I24" i="8"/>
  <c r="I26" i="8"/>
  <c r="I27" i="8"/>
  <c r="AB27" i="8"/>
  <c r="I37" i="8"/>
  <c r="I45" i="8"/>
  <c r="I51" i="8"/>
  <c r="AB51" i="8"/>
  <c r="AC51" i="8" s="1"/>
  <c r="I54" i="8"/>
  <c r="I55" i="8"/>
  <c r="I56" i="8"/>
  <c r="I57" i="8"/>
  <c r="I58" i="8"/>
  <c r="I60" i="8"/>
  <c r="I65" i="8"/>
  <c r="I133" i="8"/>
  <c r="I135" i="8"/>
  <c r="AB135" i="8"/>
  <c r="AC135" i="8" s="1"/>
  <c r="I137" i="8"/>
  <c r="I138" i="8"/>
  <c r="I142" i="8"/>
  <c r="I143" i="8"/>
  <c r="I146" i="8"/>
  <c r="I147" i="8"/>
  <c r="AB147" i="8"/>
  <c r="AC147" i="8" s="1"/>
  <c r="I148" i="8"/>
  <c r="AB148" i="8"/>
  <c r="AC148" i="8" s="1"/>
  <c r="I149" i="8"/>
  <c r="AB149" i="8"/>
  <c r="AC149" i="8" s="1"/>
  <c r="I150" i="8"/>
  <c r="AB150" i="8"/>
  <c r="AC150" i="8" s="1"/>
  <c r="I151" i="8"/>
  <c r="AB151" i="8"/>
  <c r="AC151" i="8" s="1"/>
  <c r="I152" i="8"/>
  <c r="AB152" i="8"/>
  <c r="AC152" i="8" s="1"/>
  <c r="I153" i="8"/>
  <c r="AB153" i="8"/>
  <c r="AC153" i="8" s="1"/>
  <c r="I154" i="8"/>
  <c r="AB154" i="8"/>
  <c r="AC154" i="8" s="1"/>
  <c r="I155" i="8"/>
  <c r="AB155" i="8"/>
  <c r="AC155" i="8" s="1"/>
  <c r="I156" i="8"/>
  <c r="AB156" i="8"/>
  <c r="AC156" i="8" s="1"/>
  <c r="I157" i="8"/>
  <c r="AB157" i="8"/>
  <c r="AC157" i="8" s="1"/>
  <c r="I158" i="8"/>
  <c r="AB158" i="8"/>
  <c r="AC158" i="8" s="1"/>
  <c r="I159" i="8"/>
  <c r="AB159" i="8"/>
  <c r="AC159" i="8" s="1"/>
  <c r="I160" i="8"/>
  <c r="AB160" i="8"/>
  <c r="AC160" i="8" s="1"/>
  <c r="I161" i="8"/>
  <c r="AB161" i="8"/>
  <c r="AC161" i="8" s="1"/>
  <c r="I162" i="8"/>
  <c r="AB162" i="8"/>
  <c r="AC162" i="8" s="1"/>
  <c r="I163" i="8"/>
  <c r="AB163" i="8"/>
  <c r="AC163" i="8" s="1"/>
  <c r="I164" i="8"/>
  <c r="AB164" i="8"/>
  <c r="AC164" i="8" s="1"/>
  <c r="I165" i="8"/>
  <c r="AB165" i="8"/>
  <c r="AC165" i="8" s="1"/>
  <c r="I166" i="8"/>
  <c r="AB166" i="8"/>
  <c r="AC166" i="8" s="1"/>
  <c r="I167" i="8"/>
  <c r="AB167" i="8"/>
  <c r="AC167" i="8" s="1"/>
  <c r="I168" i="8"/>
  <c r="AB168" i="8"/>
  <c r="AC168" i="8" s="1"/>
  <c r="I169" i="8"/>
  <c r="AB169" i="8"/>
  <c r="AC169" i="8" s="1"/>
  <c r="I170" i="8"/>
  <c r="AB170" i="8"/>
  <c r="AC170" i="8" s="1"/>
  <c r="I171" i="8"/>
  <c r="AB171" i="8"/>
  <c r="AC171" i="8" s="1"/>
  <c r="I172" i="8"/>
  <c r="AB172" i="8"/>
  <c r="AC172" i="8" s="1"/>
  <c r="I173" i="8"/>
  <c r="AB173" i="8"/>
  <c r="AC173" i="8" s="1"/>
  <c r="I174" i="8"/>
  <c r="AB174" i="8"/>
  <c r="AC174" i="8" s="1"/>
  <c r="I175" i="8"/>
  <c r="AB175" i="8"/>
  <c r="AC175" i="8" s="1"/>
  <c r="I176" i="8"/>
  <c r="AB176" i="8"/>
  <c r="AC176" i="8" s="1"/>
  <c r="I177" i="8"/>
  <c r="AB177" i="8"/>
  <c r="AC177" i="8" s="1"/>
  <c r="I178" i="8"/>
  <c r="AB178" i="8"/>
  <c r="I179" i="8"/>
  <c r="I180" i="8"/>
  <c r="I181" i="8"/>
  <c r="I182" i="8"/>
  <c r="I183" i="8"/>
  <c r="AB183" i="8"/>
  <c r="AC183" i="8" s="1"/>
  <c r="I184" i="8"/>
  <c r="AB184" i="8"/>
  <c r="AC184" i="8" s="1"/>
  <c r="I185" i="8"/>
  <c r="AB185" i="8"/>
  <c r="AC185" i="8" s="1"/>
  <c r="I186" i="8"/>
  <c r="AB186" i="8"/>
  <c r="AC186" i="8" s="1"/>
  <c r="I187" i="8"/>
  <c r="AB187" i="8"/>
  <c r="AC187" i="8" s="1"/>
  <c r="I188" i="8"/>
  <c r="AB188" i="8"/>
  <c r="AC188" i="8" s="1"/>
  <c r="I189" i="8"/>
  <c r="AB189" i="8"/>
  <c r="AC189" i="8" s="1"/>
  <c r="I190" i="8"/>
  <c r="AB190" i="8"/>
  <c r="AC190" i="8" s="1"/>
  <c r="I191" i="8"/>
  <c r="AB191" i="8"/>
  <c r="I192" i="8"/>
  <c r="I193" i="8"/>
  <c r="I194" i="8"/>
  <c r="I195" i="8"/>
  <c r="AB195" i="8"/>
  <c r="AC195" i="8" s="1"/>
  <c r="I196" i="8"/>
  <c r="AB196" i="8"/>
  <c r="AC196" i="8" s="1"/>
  <c r="I197" i="8"/>
  <c r="AB197" i="8"/>
  <c r="AC197" i="8" s="1"/>
  <c r="I198" i="8"/>
  <c r="AB198" i="8"/>
  <c r="AC198" i="8" s="1"/>
  <c r="I199" i="8"/>
  <c r="AB199" i="8"/>
  <c r="AC199" i="8" s="1"/>
  <c r="I200" i="8"/>
  <c r="AB200" i="8"/>
  <c r="AC200" i="8" s="1"/>
  <c r="I201" i="8"/>
  <c r="AB201" i="8"/>
  <c r="I202" i="8"/>
  <c r="I203" i="8"/>
  <c r="I204" i="8"/>
  <c r="I205" i="8"/>
  <c r="I206" i="8"/>
  <c r="I207" i="8"/>
  <c r="AB207" i="8"/>
  <c r="AC207" i="8" s="1"/>
  <c r="I208" i="8"/>
  <c r="AB208" i="8"/>
  <c r="AC208" i="8" s="1"/>
  <c r="I209" i="8"/>
  <c r="AB209" i="8"/>
  <c r="AC209" i="8" s="1"/>
  <c r="I210" i="8"/>
  <c r="AB210" i="8"/>
  <c r="AC210" i="8" s="1"/>
  <c r="I211" i="8"/>
  <c r="AB211" i="8"/>
  <c r="AC211" i="8" s="1"/>
  <c r="I212" i="8"/>
  <c r="AB212" i="8"/>
  <c r="AC212" i="8" s="1"/>
  <c r="I213" i="8"/>
  <c r="AB213" i="8"/>
  <c r="AC213" i="8" s="1"/>
  <c r="I214" i="8"/>
  <c r="AB214" i="8"/>
  <c r="AC214" i="8" s="1"/>
  <c r="I215" i="8"/>
  <c r="AB215" i="8"/>
  <c r="AC215" i="8" s="1"/>
  <c r="I216" i="8"/>
  <c r="AB216" i="8"/>
  <c r="AC216" i="8" s="1"/>
  <c r="I217" i="8"/>
  <c r="AB217" i="8"/>
  <c r="AC217" i="8" s="1"/>
  <c r="I218" i="8"/>
  <c r="AB218" i="8"/>
  <c r="AC218" i="8" s="1"/>
  <c r="I219" i="8"/>
  <c r="AB219" i="8"/>
  <c r="AC219" i="8" s="1"/>
  <c r="I220" i="8"/>
  <c r="AB220" i="8"/>
  <c r="I221" i="8"/>
  <c r="I222" i="8"/>
  <c r="I223" i="8"/>
  <c r="I224" i="8"/>
  <c r="I225" i="8"/>
  <c r="I226" i="8"/>
  <c r="I227" i="8"/>
  <c r="I228" i="8"/>
  <c r="I229" i="8"/>
  <c r="I230" i="8"/>
  <c r="I231" i="8"/>
  <c r="AB231" i="8"/>
  <c r="AC231" i="8" s="1"/>
  <c r="I232" i="8"/>
  <c r="AB232" i="8"/>
  <c r="AC232" i="8" s="1"/>
  <c r="I233" i="8"/>
  <c r="AB233" i="8"/>
  <c r="AC233" i="8" s="1"/>
  <c r="I234" i="8"/>
  <c r="AB234" i="8"/>
  <c r="AC234" i="8" s="1"/>
  <c r="I235" i="8"/>
  <c r="AB235" i="8"/>
  <c r="AC235" i="8" s="1"/>
  <c r="I236" i="8"/>
  <c r="AB236" i="8"/>
  <c r="AC236" i="8" s="1"/>
  <c r="I237" i="8"/>
  <c r="AB237" i="8"/>
  <c r="I238" i="8"/>
  <c r="I239" i="8"/>
  <c r="I240" i="8"/>
  <c r="I241" i="8"/>
  <c r="I242" i="8"/>
  <c r="I243" i="8"/>
  <c r="AB243" i="8"/>
  <c r="AC243" i="8" s="1"/>
  <c r="I244" i="8"/>
  <c r="AB244" i="8"/>
  <c r="AC244" i="8" s="1"/>
  <c r="I245" i="8"/>
  <c r="AB245" i="8"/>
  <c r="AC245" i="8" s="1"/>
  <c r="I246" i="8"/>
  <c r="AB246" i="8"/>
  <c r="AC246" i="8" s="1"/>
  <c r="I247" i="8"/>
  <c r="AB247" i="8"/>
  <c r="AC247" i="8" s="1"/>
  <c r="I248" i="8"/>
  <c r="AB248" i="8"/>
  <c r="AC248" i="8" s="1"/>
  <c r="I249" i="8"/>
  <c r="AB249" i="8"/>
  <c r="AC249" i="8" s="1"/>
  <c r="I250" i="8"/>
  <c r="AB250" i="8"/>
  <c r="AC250" i="8" s="1"/>
  <c r="I251" i="8"/>
  <c r="AB251" i="8"/>
  <c r="AC251" i="8" s="1"/>
  <c r="I252" i="8"/>
  <c r="AB252" i="8"/>
  <c r="AC252" i="8" s="1"/>
  <c r="I253" i="8"/>
  <c r="AB253" i="8"/>
  <c r="AC253" i="8" s="1"/>
  <c r="I254" i="8"/>
  <c r="AB254" i="8"/>
  <c r="AC254" i="8" s="1"/>
  <c r="I255" i="8"/>
  <c r="AB255" i="8"/>
  <c r="AC255" i="8" s="1"/>
  <c r="I256" i="8"/>
  <c r="AB256" i="8"/>
  <c r="AC256" i="8" s="1"/>
  <c r="I257" i="8"/>
  <c r="AB257" i="8"/>
  <c r="AC257" i="8" s="1"/>
  <c r="I258" i="8"/>
  <c r="AB258" i="8"/>
  <c r="I259" i="8"/>
  <c r="I260" i="8"/>
  <c r="I261" i="8"/>
  <c r="I262" i="8"/>
  <c r="I263" i="8"/>
  <c r="I264" i="8"/>
  <c r="I265" i="8"/>
  <c r="I266" i="8"/>
  <c r="I267" i="8"/>
  <c r="AB267" i="8"/>
  <c r="AC267" i="8" s="1"/>
  <c r="I268" i="8"/>
  <c r="AB268" i="8"/>
  <c r="AC268" i="8" s="1"/>
  <c r="I269" i="8"/>
  <c r="AB269" i="8"/>
  <c r="I270" i="8"/>
  <c r="I271" i="8"/>
  <c r="I272" i="8"/>
  <c r="I273" i="8"/>
  <c r="I274" i="8"/>
  <c r="I275" i="8"/>
  <c r="I276" i="8"/>
  <c r="I277" i="8"/>
  <c r="I278" i="8"/>
  <c r="I279" i="8"/>
  <c r="AB279" i="8"/>
  <c r="AC279" i="8" s="1"/>
  <c r="I280" i="8"/>
  <c r="AB280" i="8"/>
  <c r="AC280" i="8" s="1"/>
  <c r="I281" i="8"/>
  <c r="AB281" i="8"/>
  <c r="AC281" i="8" s="1"/>
  <c r="I282" i="8"/>
  <c r="AB282" i="8"/>
  <c r="AC282" i="8" s="1"/>
  <c r="I283" i="8"/>
  <c r="AB283" i="8"/>
  <c r="AC283" i="8" s="1"/>
  <c r="I284" i="8"/>
  <c r="AB284" i="8"/>
  <c r="AC284" i="8" s="1"/>
  <c r="I285" i="8"/>
  <c r="AB285" i="8"/>
  <c r="AC285" i="8" s="1"/>
  <c r="I286" i="8"/>
  <c r="AB286" i="8"/>
  <c r="AC286" i="8" s="1"/>
  <c r="I287" i="8"/>
  <c r="AB287" i="8"/>
  <c r="AC287" i="8" s="1"/>
  <c r="I288" i="8"/>
  <c r="AB288" i="8"/>
  <c r="AC288" i="8" s="1"/>
  <c r="I289" i="8"/>
  <c r="AB289" i="8"/>
  <c r="AC289" i="8" s="1"/>
  <c r="I290" i="8"/>
  <c r="AB290" i="8"/>
  <c r="AC290" i="8" s="1"/>
  <c r="I291" i="8"/>
  <c r="AB291" i="8"/>
  <c r="AC291" i="8" s="1"/>
  <c r="I292" i="8"/>
  <c r="AB292" i="8"/>
  <c r="AC292" i="8" s="1"/>
  <c r="I293" i="8"/>
  <c r="AB293" i="8"/>
  <c r="AC293" i="8" s="1"/>
  <c r="I294" i="8"/>
  <c r="AB294" i="8"/>
  <c r="AC294" i="8" s="1"/>
  <c r="I295" i="8"/>
  <c r="AB295" i="8"/>
  <c r="AC295" i="8" s="1"/>
  <c r="I296" i="8"/>
  <c r="AB296" i="8"/>
  <c r="AC296" i="8" s="1"/>
  <c r="I297" i="8"/>
  <c r="AB297" i="8"/>
  <c r="AC297" i="8" s="1"/>
  <c r="I298" i="8"/>
  <c r="AB298" i="8"/>
  <c r="AC298" i="8" s="1"/>
  <c r="I299" i="8"/>
  <c r="AB299" i="8"/>
  <c r="AC299" i="8" s="1"/>
  <c r="I300" i="8"/>
  <c r="AB300" i="8"/>
  <c r="AC300" i="8" s="1"/>
  <c r="I301" i="8"/>
  <c r="AB301" i="8"/>
  <c r="AC301" i="8" s="1"/>
  <c r="I302" i="8"/>
  <c r="AB302" i="8"/>
  <c r="AC302" i="8" s="1"/>
  <c r="I303" i="8"/>
  <c r="AB303" i="8"/>
  <c r="AC303" i="8" s="1"/>
  <c r="I304" i="8"/>
  <c r="AB304" i="8"/>
  <c r="AC304" i="8" s="1"/>
  <c r="I305" i="8"/>
  <c r="AB305" i="8"/>
  <c r="AC305" i="8" s="1"/>
  <c r="I306" i="8"/>
  <c r="AB306" i="8"/>
  <c r="AC306" i="8" s="1"/>
  <c r="I307" i="8"/>
  <c r="AB307" i="8"/>
  <c r="AC307" i="8" s="1"/>
  <c r="I308" i="8"/>
  <c r="AB308" i="8"/>
  <c r="AC308" i="8" s="1"/>
  <c r="I309" i="8"/>
  <c r="AB309" i="8"/>
  <c r="AC309" i="8" s="1"/>
  <c r="I310" i="8"/>
  <c r="AB310" i="8"/>
  <c r="AC310" i="8" s="1"/>
  <c r="I311" i="8"/>
  <c r="AB311" i="8"/>
  <c r="I312" i="8"/>
  <c r="I313" i="8"/>
  <c r="I314" i="8"/>
  <c r="I315" i="8"/>
  <c r="AB315" i="8"/>
  <c r="AC315" i="8" s="1"/>
  <c r="I316" i="8"/>
  <c r="AB316" i="8"/>
  <c r="AC316" i="8" s="1"/>
  <c r="I317" i="8"/>
  <c r="AB317" i="8"/>
  <c r="AC317" i="8" s="1"/>
  <c r="I318" i="8"/>
  <c r="AB318" i="8"/>
  <c r="AC318" i="8" s="1"/>
  <c r="I319" i="8"/>
  <c r="AB319" i="8"/>
  <c r="I320" i="8"/>
  <c r="I321" i="8"/>
  <c r="I322" i="8"/>
  <c r="I323" i="8"/>
  <c r="I324" i="8"/>
  <c r="I325" i="8"/>
  <c r="I326" i="8"/>
  <c r="I327" i="8"/>
  <c r="AB327" i="8"/>
  <c r="AC327" i="8" s="1"/>
  <c r="I328" i="8"/>
  <c r="AB328" i="8"/>
  <c r="AC328" i="8" s="1"/>
  <c r="I329" i="8"/>
  <c r="AB329" i="8"/>
  <c r="AC329" i="8" s="1"/>
  <c r="I330" i="8"/>
  <c r="AB330" i="8"/>
  <c r="AC330" i="8" s="1"/>
  <c r="I331" i="8"/>
  <c r="AB331" i="8"/>
  <c r="AC331" i="8" s="1"/>
  <c r="I332" i="8"/>
  <c r="AB332" i="8"/>
  <c r="AC332" i="8" s="1"/>
  <c r="I333" i="8"/>
  <c r="AB333" i="8"/>
  <c r="AC333" i="8" s="1"/>
  <c r="I334" i="8"/>
  <c r="AB334" i="8"/>
  <c r="AC334" i="8" s="1"/>
  <c r="I335" i="8"/>
  <c r="AB335" i="8"/>
  <c r="AC335" i="8" s="1"/>
  <c r="I336" i="8"/>
  <c r="AB336" i="8"/>
  <c r="AC336" i="8" s="1"/>
  <c r="I337" i="8"/>
  <c r="AB337" i="8"/>
  <c r="AC337" i="8" s="1"/>
  <c r="I338" i="8"/>
  <c r="AB338" i="8"/>
  <c r="AC338" i="8" s="1"/>
  <c r="I339" i="8"/>
  <c r="AB339" i="8"/>
  <c r="I340" i="8"/>
  <c r="I341" i="8"/>
  <c r="I342" i="8"/>
  <c r="I343" i="8"/>
  <c r="I344" i="8"/>
  <c r="I345" i="8"/>
  <c r="I346" i="8"/>
  <c r="I347" i="8"/>
  <c r="I348" i="8"/>
  <c r="I349" i="8"/>
  <c r="I350" i="8"/>
  <c r="AB3" i="8"/>
  <c r="AC3" i="8" s="1"/>
  <c r="I3" i="8"/>
  <c r="J3" i="8" s="1"/>
  <c r="I10" i="8"/>
  <c r="I13" i="8"/>
  <c r="I33" i="8"/>
  <c r="I35" i="8"/>
  <c r="I36" i="8"/>
  <c r="I44" i="8"/>
  <c r="I46" i="8"/>
  <c r="I141" i="8"/>
  <c r="I354" i="8"/>
  <c r="I355" i="8"/>
  <c r="I358" i="8"/>
  <c r="I369" i="8"/>
  <c r="I395" i="8"/>
  <c r="I404" i="8"/>
  <c r="I405" i="8"/>
  <c r="I409" i="8"/>
  <c r="I410" i="8"/>
  <c r="I411" i="8"/>
  <c r="AB411" i="8"/>
  <c r="AC411" i="8" s="1"/>
  <c r="I412" i="8"/>
  <c r="AB412" i="8"/>
  <c r="I413" i="8"/>
  <c r="I414" i="8"/>
  <c r="I415" i="8"/>
  <c r="I416" i="8"/>
  <c r="I417" i="8"/>
  <c r="I418" i="8"/>
  <c r="I419" i="8"/>
  <c r="I420" i="8"/>
  <c r="I421" i="8"/>
  <c r="I422" i="8"/>
  <c r="I423" i="8"/>
  <c r="AB423" i="8"/>
  <c r="AC423" i="8" s="1"/>
  <c r="I424" i="8"/>
  <c r="AB424" i="8"/>
  <c r="AC424" i="8" s="1"/>
  <c r="I425" i="8"/>
  <c r="AB425" i="8"/>
  <c r="AC425" i="8" s="1"/>
  <c r="I426" i="8"/>
  <c r="AB426" i="8"/>
  <c r="AC426" i="8" s="1"/>
  <c r="I427" i="8"/>
  <c r="AB427" i="8"/>
  <c r="AC427" i="8" s="1"/>
  <c r="I428" i="8"/>
  <c r="AB428" i="8"/>
  <c r="AC428" i="8" s="1"/>
  <c r="I429" i="8"/>
  <c r="AB429" i="8"/>
  <c r="AC429" i="8" s="1"/>
  <c r="I430" i="8"/>
  <c r="AB430" i="8"/>
  <c r="AC430" i="8" s="1"/>
  <c r="I431" i="8"/>
  <c r="AB431" i="8"/>
  <c r="AC431" i="8" s="1"/>
  <c r="I432" i="8"/>
  <c r="AB432" i="8"/>
  <c r="AC432" i="8" s="1"/>
  <c r="I433" i="8"/>
  <c r="AB433" i="8"/>
  <c r="AC433" i="8" s="1"/>
  <c r="I434" i="8"/>
  <c r="AB434" i="8"/>
  <c r="AC434" i="8" s="1"/>
  <c r="I435" i="8"/>
  <c r="AB435" i="8"/>
  <c r="AC435" i="8" s="1"/>
  <c r="I436" i="8"/>
  <c r="AB436" i="8"/>
  <c r="AC436" i="8" s="1"/>
  <c r="I437" i="8"/>
  <c r="AB437" i="8"/>
  <c r="AC437" i="8" s="1"/>
  <c r="I438" i="8"/>
  <c r="AB438" i="8"/>
  <c r="AC438" i="8" s="1"/>
  <c r="I439" i="8"/>
  <c r="AB439" i="8"/>
  <c r="AC439" i="8" s="1"/>
  <c r="I440" i="8"/>
  <c r="AB440" i="8"/>
  <c r="AC440" i="8" s="1"/>
  <c r="I441" i="8"/>
  <c r="AB441" i="8"/>
  <c r="AC441" i="8" s="1"/>
  <c r="I442" i="8"/>
  <c r="AB442" i="8"/>
  <c r="AC442" i="8" s="1"/>
  <c r="I443" i="8"/>
  <c r="AB443" i="8"/>
  <c r="AC443" i="8" s="1"/>
  <c r="I444" i="8"/>
  <c r="AB444" i="8"/>
  <c r="AC444" i="8" s="1"/>
  <c r="I445" i="8"/>
  <c r="AB445" i="8"/>
  <c r="AC445" i="8" s="1"/>
  <c r="I446" i="8"/>
  <c r="AB446" i="8"/>
  <c r="AC446" i="8" s="1"/>
  <c r="I447" i="8"/>
  <c r="AB447" i="8"/>
  <c r="AC447" i="8" s="1"/>
  <c r="I448" i="8"/>
  <c r="AB448" i="8"/>
  <c r="AC448" i="8" s="1"/>
  <c r="I449" i="8"/>
  <c r="AB449" i="8"/>
  <c r="AC449" i="8" s="1"/>
  <c r="I450" i="8"/>
  <c r="AB450" i="8"/>
  <c r="AC450" i="8" s="1"/>
  <c r="I451" i="8"/>
  <c r="AB451" i="8"/>
  <c r="AC451" i="8" s="1"/>
  <c r="I452" i="8"/>
  <c r="AB452" i="8"/>
  <c r="I453" i="8"/>
  <c r="I454" i="8"/>
  <c r="I455" i="8"/>
  <c r="I456" i="8"/>
  <c r="I457" i="8"/>
  <c r="I458" i="8"/>
  <c r="I459" i="8"/>
  <c r="AB459" i="8"/>
  <c r="AC459" i="8" s="1"/>
  <c r="I460" i="8"/>
  <c r="AB460" i="8"/>
  <c r="AC460" i="8" s="1"/>
  <c r="I461" i="8"/>
  <c r="AB461" i="8"/>
  <c r="AC461" i="8" s="1"/>
  <c r="I462" i="8"/>
  <c r="AB462" i="8"/>
  <c r="AC462" i="8" s="1"/>
  <c r="I463" i="8"/>
  <c r="AB463" i="8"/>
  <c r="AC463" i="8" s="1"/>
  <c r="I464" i="8"/>
  <c r="AB464" i="8"/>
  <c r="AC464" i="8" s="1"/>
  <c r="I465" i="8"/>
  <c r="AB465" i="8"/>
  <c r="AC465" i="8" s="1"/>
  <c r="I466" i="8"/>
  <c r="AB466" i="8"/>
  <c r="AC466" i="8" s="1"/>
  <c r="I467" i="8"/>
  <c r="AB467" i="8"/>
  <c r="AC467" i="8" s="1"/>
  <c r="I468" i="8"/>
  <c r="AB468" i="8"/>
  <c r="AC468" i="8" s="1"/>
  <c r="I469" i="8"/>
  <c r="AB469" i="8"/>
  <c r="AC469" i="8" s="1"/>
  <c r="I470" i="8"/>
  <c r="AB470" i="8"/>
  <c r="AC470" i="8" s="1"/>
  <c r="I471" i="8"/>
  <c r="AB471" i="8"/>
  <c r="AC471" i="8" s="1"/>
  <c r="I472" i="8"/>
  <c r="AB472" i="8"/>
  <c r="AC472" i="8" s="1"/>
  <c r="I473" i="8"/>
  <c r="AB473" i="8"/>
  <c r="AC473" i="8" s="1"/>
  <c r="I474" i="8"/>
  <c r="AB474" i="8"/>
  <c r="AC474" i="8" s="1"/>
  <c r="I475" i="8"/>
  <c r="AB475" i="8"/>
  <c r="AC475" i="8" s="1"/>
  <c r="I476" i="8"/>
  <c r="AB476" i="8"/>
  <c r="AC476" i="8" s="1"/>
  <c r="I477" i="8"/>
  <c r="AB477" i="8"/>
  <c r="AC477" i="8" s="1"/>
  <c r="I478" i="8"/>
  <c r="AB478" i="8"/>
  <c r="AC478" i="8" s="1"/>
  <c r="I479" i="8"/>
  <c r="AB479" i="8"/>
  <c r="AC479" i="8" s="1"/>
  <c r="I480" i="8"/>
  <c r="AB480" i="8"/>
  <c r="AC480" i="8" s="1"/>
  <c r="I481" i="8"/>
  <c r="AB481" i="8"/>
  <c r="I482" i="8"/>
  <c r="I483" i="8"/>
  <c r="AB483" i="8"/>
  <c r="AC483" i="8" s="1"/>
  <c r="I484" i="8"/>
  <c r="AB484" i="8"/>
  <c r="AC484" i="8" s="1"/>
  <c r="I485" i="8"/>
  <c r="AB485" i="8"/>
  <c r="AC485" i="8" s="1"/>
  <c r="I486" i="8"/>
  <c r="AB486" i="8"/>
  <c r="AC486" i="8" s="1"/>
  <c r="I487" i="8"/>
  <c r="AB487" i="8"/>
  <c r="AC487" i="8" s="1"/>
  <c r="I488" i="8"/>
  <c r="AB488" i="8"/>
  <c r="AC488" i="8" s="1"/>
  <c r="I489" i="8"/>
  <c r="AB489" i="8"/>
  <c r="AC489" i="8" s="1"/>
  <c r="I490" i="8"/>
  <c r="AB490" i="8"/>
  <c r="AC490" i="8" s="1"/>
  <c r="I491" i="8"/>
  <c r="AB491" i="8"/>
  <c r="AC491" i="8" s="1"/>
  <c r="I12" i="8"/>
  <c r="I14" i="8"/>
  <c r="I19" i="8"/>
  <c r="I32" i="8"/>
  <c r="I39" i="8"/>
  <c r="AB39" i="8"/>
  <c r="AC39" i="8" s="1"/>
  <c r="I40" i="8"/>
  <c r="AB40" i="8"/>
  <c r="I52" i="8"/>
  <c r="AB52" i="8"/>
  <c r="I61" i="8"/>
  <c r="I62" i="8"/>
  <c r="I63" i="8"/>
  <c r="AB63" i="8"/>
  <c r="AC63" i="8" s="1"/>
  <c r="I67" i="8"/>
  <c r="I140" i="8"/>
  <c r="I144" i="8"/>
  <c r="I145" i="8"/>
  <c r="I352" i="8"/>
  <c r="I353" i="8"/>
  <c r="I356" i="8"/>
  <c r="I357" i="8"/>
  <c r="I360" i="8"/>
  <c r="I363" i="8"/>
  <c r="AB363" i="8"/>
  <c r="AC363" i="8" s="1"/>
  <c r="I364" i="8"/>
  <c r="AB364" i="8"/>
  <c r="AC364" i="8" s="1"/>
  <c r="I368" i="8"/>
  <c r="I371" i="8"/>
  <c r="I372" i="8"/>
  <c r="I373" i="8"/>
  <c r="I374" i="8"/>
  <c r="I376" i="8"/>
  <c r="I377" i="8"/>
  <c r="I380" i="8"/>
  <c r="I381" i="8"/>
  <c r="I382" i="8"/>
  <c r="I383" i="8"/>
  <c r="I387" i="8"/>
  <c r="AB387" i="8"/>
  <c r="AC387" i="8" s="1"/>
  <c r="I388" i="8"/>
  <c r="AB388" i="8"/>
  <c r="AC388" i="8" s="1"/>
  <c r="I389" i="8"/>
  <c r="AB389" i="8"/>
  <c r="AC389" i="8" s="1"/>
  <c r="I390" i="8"/>
  <c r="AB390" i="8"/>
  <c r="AC390" i="8" s="1"/>
  <c r="I391" i="8"/>
  <c r="AB391" i="8"/>
  <c r="AC391" i="8" s="1"/>
  <c r="I392" i="8"/>
  <c r="AB392" i="8"/>
  <c r="AC392" i="8" s="1"/>
  <c r="I393" i="8"/>
  <c r="AB393" i="8"/>
  <c r="AC393" i="8" s="1"/>
  <c r="I394" i="8"/>
  <c r="AB394" i="8"/>
  <c r="I399" i="8"/>
  <c r="AB399" i="8"/>
  <c r="AC399" i="8" s="1"/>
  <c r="I407" i="8"/>
  <c r="I6" i="8"/>
  <c r="I7" i="8"/>
  <c r="I9" i="8"/>
  <c r="I11" i="8"/>
  <c r="I15" i="8"/>
  <c r="AB15" i="8"/>
  <c r="AC15" i="8" s="1"/>
  <c r="I16" i="8"/>
  <c r="AB16" i="8"/>
  <c r="AC16" i="8" s="1"/>
  <c r="I17" i="8"/>
  <c r="AB17" i="8"/>
  <c r="I23" i="8"/>
  <c r="I29" i="8"/>
  <c r="I30" i="8"/>
  <c r="I34" i="8"/>
  <c r="I38" i="8"/>
  <c r="I43" i="8"/>
  <c r="I47" i="8"/>
  <c r="I48" i="8"/>
  <c r="I49" i="8"/>
  <c r="I64" i="8"/>
  <c r="AB64" i="8"/>
  <c r="I66" i="8"/>
  <c r="I132" i="8"/>
  <c r="AB132" i="8"/>
  <c r="I134" i="8"/>
  <c r="I136" i="8"/>
  <c r="AB136" i="8"/>
  <c r="I139" i="8"/>
  <c r="I351" i="8"/>
  <c r="AB351" i="8"/>
  <c r="I359" i="8"/>
  <c r="I361" i="8"/>
  <c r="I362" i="8"/>
  <c r="I365" i="8"/>
  <c r="AB365" i="8"/>
  <c r="AC365" i="8" s="1"/>
  <c r="I366" i="8"/>
  <c r="AB366" i="8"/>
  <c r="AC366" i="8" s="1"/>
  <c r="I367" i="8"/>
  <c r="AB367" i="8"/>
  <c r="I370" i="8"/>
  <c r="I375" i="8"/>
  <c r="AB375" i="8"/>
  <c r="I378" i="8"/>
  <c r="I379" i="8"/>
  <c r="I384" i="8"/>
  <c r="I385" i="8"/>
  <c r="I386" i="8"/>
  <c r="I396" i="8"/>
  <c r="I397" i="8"/>
  <c r="I398" i="8"/>
  <c r="I400" i="8"/>
  <c r="AB400" i="8"/>
  <c r="I401" i="8"/>
  <c r="I402" i="8"/>
  <c r="I403" i="8"/>
  <c r="I406" i="8"/>
  <c r="I408" i="8"/>
  <c r="AB4" i="8"/>
  <c r="I4" i="8"/>
  <c r="I11" i="9"/>
  <c r="I12" i="9"/>
  <c r="I13" i="9"/>
  <c r="I14" i="9"/>
  <c r="I15" i="9"/>
  <c r="AB15" i="9"/>
  <c r="AC15" i="9" s="1"/>
  <c r="I16" i="9"/>
  <c r="AB16" i="9"/>
  <c r="AC16" i="9" s="1"/>
  <c r="I17" i="9"/>
  <c r="AB17" i="9"/>
  <c r="AC17" i="9" s="1"/>
  <c r="I18" i="9"/>
  <c r="AB18" i="9"/>
  <c r="AC18" i="9" s="1"/>
  <c r="I19" i="9"/>
  <c r="AB19" i="9"/>
  <c r="AC19" i="9" s="1"/>
  <c r="I20" i="9"/>
  <c r="AB20" i="9"/>
  <c r="AC20" i="9" s="1"/>
  <c r="I21" i="9"/>
  <c r="AB21" i="9"/>
  <c r="AC21" i="9" s="1"/>
  <c r="I22" i="9"/>
  <c r="AB22" i="9"/>
  <c r="AC22" i="9" s="1"/>
  <c r="I23" i="9"/>
  <c r="AB23" i="9"/>
  <c r="AC23" i="9" s="1"/>
  <c r="I24" i="9"/>
  <c r="AB24" i="9"/>
  <c r="AC24" i="9" s="1"/>
  <c r="I25" i="9"/>
  <c r="AB25" i="9"/>
  <c r="AC25" i="9" s="1"/>
  <c r="I26" i="9"/>
  <c r="AB26" i="9"/>
  <c r="AC26" i="9" s="1"/>
  <c r="I27" i="9"/>
  <c r="AB27" i="9"/>
  <c r="AC27" i="9" s="1"/>
  <c r="I28" i="9"/>
  <c r="AB28" i="9"/>
  <c r="AC28" i="9" s="1"/>
  <c r="I29" i="9"/>
  <c r="AB29" i="9"/>
  <c r="AC29" i="9" s="1"/>
  <c r="I30" i="9"/>
  <c r="AB30" i="9"/>
  <c r="AC30" i="9" s="1"/>
  <c r="I31" i="9"/>
  <c r="AB31" i="9"/>
  <c r="I32" i="9"/>
  <c r="I33" i="9"/>
  <c r="I34" i="9"/>
  <c r="I35" i="9"/>
  <c r="I36" i="9"/>
  <c r="I37" i="9"/>
  <c r="I38" i="9"/>
  <c r="I39" i="9"/>
  <c r="AB39" i="9"/>
  <c r="AC39" i="9" s="1"/>
  <c r="I40" i="9"/>
  <c r="AB40" i="9"/>
  <c r="AC40" i="9" s="1"/>
  <c r="I41" i="9"/>
  <c r="AB41" i="9"/>
  <c r="AC41" i="9" s="1"/>
  <c r="I42" i="9"/>
  <c r="AB42" i="9"/>
  <c r="AC42" i="9" s="1"/>
  <c r="I43" i="9"/>
  <c r="AB43" i="9"/>
  <c r="AC43" i="9" s="1"/>
  <c r="I44" i="9"/>
  <c r="AB44" i="9"/>
  <c r="AC44" i="9" s="1"/>
  <c r="I45" i="9"/>
  <c r="AB45" i="9"/>
  <c r="AC45" i="9" s="1"/>
  <c r="I46" i="9"/>
  <c r="AB46" i="9"/>
  <c r="AC46" i="9" s="1"/>
  <c r="I47" i="9"/>
  <c r="AB47" i="9"/>
  <c r="AC47" i="9" s="1"/>
  <c r="I48" i="9"/>
  <c r="AB48" i="9"/>
  <c r="AC48" i="9" s="1"/>
  <c r="I49" i="9"/>
  <c r="AB49" i="9"/>
  <c r="AC49" i="9" s="1"/>
  <c r="I50" i="9"/>
  <c r="AB50" i="9"/>
  <c r="AC50" i="9" s="1"/>
  <c r="I51" i="9"/>
  <c r="AB51" i="9"/>
  <c r="AC51" i="9" s="1"/>
  <c r="I52" i="9"/>
  <c r="AB52" i="9"/>
  <c r="AC52" i="9" s="1"/>
  <c r="I53" i="9"/>
  <c r="AB53" i="9"/>
  <c r="AC53" i="9" s="1"/>
  <c r="I54" i="9"/>
  <c r="AB54" i="9"/>
  <c r="AC54" i="9" s="1"/>
  <c r="I55" i="9"/>
  <c r="AB55" i="9"/>
  <c r="AC55" i="9" s="1"/>
  <c r="I56" i="9"/>
  <c r="AB56" i="9"/>
  <c r="AC56" i="9" s="1"/>
  <c r="I57" i="9"/>
  <c r="AB57" i="9"/>
  <c r="AC57" i="9" s="1"/>
  <c r="I58" i="9"/>
  <c r="AB58" i="9"/>
  <c r="AC58" i="9" s="1"/>
  <c r="I59" i="9"/>
  <c r="AB59" i="9"/>
  <c r="AC59" i="9" s="1"/>
  <c r="I60" i="9"/>
  <c r="AB60" i="9"/>
  <c r="AC60" i="9" s="1"/>
  <c r="I61" i="9"/>
  <c r="AB61" i="9"/>
  <c r="AC61" i="9" s="1"/>
  <c r="I62" i="9"/>
  <c r="AB62" i="9"/>
  <c r="AC62" i="9" s="1"/>
  <c r="I63" i="9"/>
  <c r="AB63" i="9"/>
  <c r="AC63" i="9" s="1"/>
  <c r="I64" i="9"/>
  <c r="AB64" i="9"/>
  <c r="AC64" i="9" s="1"/>
  <c r="I65" i="9"/>
  <c r="AB65" i="9"/>
  <c r="AC65" i="9" s="1"/>
  <c r="I66" i="9"/>
  <c r="AB66" i="9"/>
  <c r="AC66" i="9" s="1"/>
  <c r="I67" i="9"/>
  <c r="AB67" i="9"/>
  <c r="AC67" i="9" s="1"/>
  <c r="I68" i="9"/>
  <c r="AB68" i="9"/>
  <c r="AC68" i="9" s="1"/>
  <c r="I69" i="9"/>
  <c r="AB69" i="9"/>
  <c r="AC69" i="9" s="1"/>
  <c r="I70" i="9"/>
  <c r="AB70" i="9"/>
  <c r="I71" i="9"/>
  <c r="I72" i="9"/>
  <c r="I73" i="9"/>
  <c r="I74" i="9"/>
  <c r="I75" i="9"/>
  <c r="AB75" i="9"/>
  <c r="AC75" i="9" s="1"/>
  <c r="I76" i="9"/>
  <c r="AB76" i="9"/>
  <c r="AC76" i="9" s="1"/>
  <c r="I77" i="9"/>
  <c r="AB77" i="9"/>
  <c r="AC77" i="9" s="1"/>
  <c r="I78" i="9"/>
  <c r="AB78" i="9"/>
  <c r="AC78" i="9" s="1"/>
  <c r="I79" i="9"/>
  <c r="AB79" i="9"/>
  <c r="AC79" i="9" s="1"/>
  <c r="I81" i="9"/>
  <c r="I83" i="9"/>
  <c r="I85" i="9"/>
  <c r="I89" i="9"/>
  <c r="I90" i="9"/>
  <c r="I92" i="9"/>
  <c r="I93" i="9"/>
  <c r="I97" i="9"/>
  <c r="I100" i="9"/>
  <c r="I102" i="9"/>
  <c r="I103" i="9"/>
  <c r="I106" i="9"/>
  <c r="I107" i="9"/>
  <c r="I108" i="9"/>
  <c r="I109" i="9"/>
  <c r="I116" i="9"/>
  <c r="I125" i="9"/>
  <c r="I126" i="9"/>
  <c r="I127" i="9"/>
  <c r="I141" i="9"/>
  <c r="I146" i="9"/>
  <c r="I149" i="9"/>
  <c r="I170" i="9"/>
  <c r="I204" i="9"/>
  <c r="I205" i="9"/>
  <c r="I206" i="9"/>
  <c r="I207" i="9"/>
  <c r="AB207" i="9"/>
  <c r="AC207" i="9" s="1"/>
  <c r="I208" i="9"/>
  <c r="AB208" i="9"/>
  <c r="AC208" i="9" s="1"/>
  <c r="I209" i="9"/>
  <c r="AB209" i="9"/>
  <c r="AC209" i="9" s="1"/>
  <c r="I210" i="9"/>
  <c r="AB210" i="9"/>
  <c r="AC210" i="9" s="1"/>
  <c r="I211" i="9"/>
  <c r="AB211" i="9"/>
  <c r="AC211" i="9" s="1"/>
  <c r="I212" i="9"/>
  <c r="AB212" i="9"/>
  <c r="AC212" i="9" s="1"/>
  <c r="I213" i="9"/>
  <c r="AB213" i="9"/>
  <c r="AC213" i="9" s="1"/>
  <c r="I214" i="9"/>
  <c r="AB214" i="9"/>
  <c r="I215" i="9"/>
  <c r="I216" i="9"/>
  <c r="I217" i="9"/>
  <c r="I218" i="9"/>
  <c r="I219" i="9"/>
  <c r="AB219" i="9"/>
  <c r="AC219" i="9" s="1"/>
  <c r="I220" i="9"/>
  <c r="AB220" i="9"/>
  <c r="AC220" i="9" s="1"/>
  <c r="I221" i="9"/>
  <c r="AB221" i="9"/>
  <c r="AC221" i="9" s="1"/>
  <c r="I222" i="9"/>
  <c r="AB222" i="9"/>
  <c r="AC222" i="9" s="1"/>
  <c r="I223" i="9"/>
  <c r="AB223" i="9"/>
  <c r="AC223" i="9" s="1"/>
  <c r="I224" i="9"/>
  <c r="AB224" i="9"/>
  <c r="AC224" i="9" s="1"/>
  <c r="I225" i="9"/>
  <c r="AB225" i="9"/>
  <c r="AC225" i="9" s="1"/>
  <c r="I226" i="9"/>
  <c r="AB226" i="9"/>
  <c r="AC226" i="9" s="1"/>
  <c r="I227" i="9"/>
  <c r="AB227" i="9"/>
  <c r="AC227" i="9" s="1"/>
  <c r="I228" i="9"/>
  <c r="AB228" i="9"/>
  <c r="AC228" i="9" s="1"/>
  <c r="I229" i="9"/>
  <c r="AB229" i="9"/>
  <c r="AC229" i="9" s="1"/>
  <c r="I230" i="9"/>
  <c r="AB230" i="9"/>
  <c r="AC230" i="9" s="1"/>
  <c r="I231" i="9"/>
  <c r="AB231" i="9"/>
  <c r="AC231" i="9" s="1"/>
  <c r="I232" i="9"/>
  <c r="AB232" i="9"/>
  <c r="AC232" i="9" s="1"/>
  <c r="I233" i="9"/>
  <c r="AB233" i="9"/>
  <c r="AC233" i="9" s="1"/>
  <c r="I234" i="9"/>
  <c r="AB234" i="9"/>
  <c r="AC234" i="9" s="1"/>
  <c r="I235" i="9"/>
  <c r="AB235" i="9"/>
  <c r="AC235" i="9" s="1"/>
  <c r="I236" i="9"/>
  <c r="AB236" i="9"/>
  <c r="AC236" i="9" s="1"/>
  <c r="I237" i="9"/>
  <c r="AB237" i="9"/>
  <c r="AC237" i="9" s="1"/>
  <c r="I238" i="9"/>
  <c r="AB238" i="9"/>
  <c r="I240" i="9"/>
  <c r="I242" i="9"/>
  <c r="I244" i="9"/>
  <c r="I247" i="9"/>
  <c r="I248" i="9"/>
  <c r="I249" i="9"/>
  <c r="I250" i="9"/>
  <c r="I251" i="9"/>
  <c r="I253" i="9"/>
  <c r="I260" i="9"/>
  <c r="I261" i="9"/>
  <c r="I262" i="9"/>
  <c r="I263" i="9"/>
  <c r="I264" i="9"/>
  <c r="I265" i="9"/>
  <c r="I266" i="9"/>
  <c r="I267" i="9"/>
  <c r="AB267" i="9"/>
  <c r="AC267" i="9" s="1"/>
  <c r="I268" i="9"/>
  <c r="AB268" i="9"/>
  <c r="AC268" i="9" s="1"/>
  <c r="I269" i="9"/>
  <c r="AB269" i="9"/>
  <c r="AC269" i="9" s="1"/>
  <c r="I270" i="9"/>
  <c r="AB270" i="9"/>
  <c r="I271" i="9"/>
  <c r="I272" i="9"/>
  <c r="I273" i="9"/>
  <c r="I274" i="9"/>
  <c r="I275" i="9"/>
  <c r="I276" i="9"/>
  <c r="I277" i="9"/>
  <c r="I278" i="9"/>
  <c r="I279" i="9"/>
  <c r="AB279" i="9"/>
  <c r="AC279" i="9" s="1"/>
  <c r="I280" i="9"/>
  <c r="AB280" i="9"/>
  <c r="AC280" i="9" s="1"/>
  <c r="I281" i="9"/>
  <c r="AB281" i="9"/>
  <c r="AC281" i="9" s="1"/>
  <c r="I282" i="9"/>
  <c r="AB282" i="9"/>
  <c r="AC282" i="9" s="1"/>
  <c r="I283" i="9"/>
  <c r="AB283" i="9"/>
  <c r="AC283" i="9" s="1"/>
  <c r="I284" i="9"/>
  <c r="AB284" i="9"/>
  <c r="AC284" i="9" s="1"/>
  <c r="I285" i="9"/>
  <c r="AB285" i="9"/>
  <c r="AC285" i="9" s="1"/>
  <c r="I286" i="9"/>
  <c r="AB286" i="9"/>
  <c r="AC286" i="9" s="1"/>
  <c r="I287" i="9"/>
  <c r="AB287" i="9"/>
  <c r="AC287" i="9" s="1"/>
  <c r="I288" i="9"/>
  <c r="AB288" i="9"/>
  <c r="AC288" i="9" s="1"/>
  <c r="I289" i="9"/>
  <c r="AB289" i="9"/>
  <c r="AC289" i="9" s="1"/>
  <c r="I290" i="9"/>
  <c r="AB290" i="9"/>
  <c r="AC290" i="9" s="1"/>
  <c r="I291" i="9"/>
  <c r="AB291" i="9"/>
  <c r="AC291" i="9" s="1"/>
  <c r="I292" i="9"/>
  <c r="AB292" i="9"/>
  <c r="AC292" i="9" s="1"/>
  <c r="I293" i="9"/>
  <c r="AB293" i="9"/>
  <c r="AC293" i="9" s="1"/>
  <c r="I294" i="9"/>
  <c r="AB294" i="9"/>
  <c r="AC294" i="9" s="1"/>
  <c r="I295" i="9"/>
  <c r="AB295" i="9"/>
  <c r="AC295" i="9" s="1"/>
  <c r="I296" i="9"/>
  <c r="AB296" i="9"/>
  <c r="AC296" i="9" s="1"/>
  <c r="I297" i="9"/>
  <c r="AB297" i="9"/>
  <c r="AC297" i="9" s="1"/>
  <c r="I298" i="9"/>
  <c r="AB298" i="9"/>
  <c r="AC298" i="9" s="1"/>
  <c r="I299" i="9"/>
  <c r="AB299" i="9"/>
  <c r="I80" i="9"/>
  <c r="AB80" i="9"/>
  <c r="I82" i="9"/>
  <c r="I84" i="9"/>
  <c r="I86" i="9"/>
  <c r="I87" i="9"/>
  <c r="AB87" i="9"/>
  <c r="AC87" i="9" s="1"/>
  <c r="I88" i="9"/>
  <c r="AB88" i="9"/>
  <c r="I91" i="9"/>
  <c r="I94" i="9"/>
  <c r="I95" i="9"/>
  <c r="I96" i="9"/>
  <c r="I98" i="9"/>
  <c r="I99" i="9"/>
  <c r="AB99" i="9"/>
  <c r="I101" i="9"/>
  <c r="I104" i="9"/>
  <c r="I105" i="9"/>
  <c r="I110" i="9"/>
  <c r="I111" i="9"/>
  <c r="AB111" i="9"/>
  <c r="AC111" i="9" s="1"/>
  <c r="I112" i="9"/>
  <c r="AB112" i="9"/>
  <c r="AC112" i="9" s="1"/>
  <c r="I113" i="9"/>
  <c r="AB113" i="9"/>
  <c r="AC113" i="9" s="1"/>
  <c r="I114" i="9"/>
  <c r="AB114" i="9"/>
  <c r="AC114" i="9" s="1"/>
  <c r="I115" i="9"/>
  <c r="AB115" i="9"/>
  <c r="I117" i="9"/>
  <c r="I118" i="9"/>
  <c r="I119" i="9"/>
  <c r="I120" i="9"/>
  <c r="I121" i="9"/>
  <c r="I122" i="9"/>
  <c r="I123" i="9"/>
  <c r="AB123" i="9"/>
  <c r="I124" i="9"/>
  <c r="I128" i="9"/>
  <c r="I129" i="9"/>
  <c r="I130" i="9"/>
  <c r="I131" i="9"/>
  <c r="I132" i="9"/>
  <c r="I133" i="9"/>
  <c r="I134" i="9"/>
  <c r="I135" i="9"/>
  <c r="AB135" i="9"/>
  <c r="AC135" i="9" s="1"/>
  <c r="I136" i="9"/>
  <c r="AB136" i="9"/>
  <c r="AC136" i="9" s="1"/>
  <c r="I137" i="9"/>
  <c r="AB137" i="9"/>
  <c r="AC137" i="9" s="1"/>
  <c r="I138" i="9"/>
  <c r="AB138" i="9"/>
  <c r="AC138" i="9" s="1"/>
  <c r="I139" i="9"/>
  <c r="AB139" i="9"/>
  <c r="AC139" i="9" s="1"/>
  <c r="I140" i="9"/>
  <c r="AB140" i="9"/>
  <c r="I142" i="9"/>
  <c r="I143" i="9"/>
  <c r="I144" i="9"/>
  <c r="I145" i="9"/>
  <c r="AB147" i="9"/>
  <c r="AC147" i="9" s="1"/>
  <c r="I147" i="9"/>
  <c r="I148" i="9"/>
  <c r="AB148" i="9"/>
  <c r="I150" i="9"/>
  <c r="I151" i="9"/>
  <c r="I152" i="9"/>
  <c r="I153" i="9"/>
  <c r="I154" i="9"/>
  <c r="I155" i="9"/>
  <c r="I156" i="9"/>
  <c r="I157" i="9"/>
  <c r="I158" i="9"/>
  <c r="I159" i="9"/>
  <c r="AB159" i="9"/>
  <c r="AC159" i="9" s="1"/>
  <c r="I160" i="9"/>
  <c r="AB160" i="9"/>
  <c r="AC160" i="9" s="1"/>
  <c r="I161" i="9"/>
  <c r="AB161" i="9"/>
  <c r="AC161" i="9" s="1"/>
  <c r="I162" i="9"/>
  <c r="AB162" i="9"/>
  <c r="AC162" i="9" s="1"/>
  <c r="I163" i="9"/>
  <c r="AB163" i="9"/>
  <c r="AC163" i="9" s="1"/>
  <c r="I164" i="9"/>
  <c r="AB164" i="9"/>
  <c r="AC164" i="9" s="1"/>
  <c r="I165" i="9"/>
  <c r="AB165" i="9"/>
  <c r="AC165" i="9" s="1"/>
  <c r="I166" i="9"/>
  <c r="AB166" i="9"/>
  <c r="AC166" i="9" s="1"/>
  <c r="I167" i="9"/>
  <c r="AB167" i="9"/>
  <c r="AC167" i="9" s="1"/>
  <c r="I168" i="9"/>
  <c r="AB168" i="9"/>
  <c r="AC168" i="9" s="1"/>
  <c r="I169" i="9"/>
  <c r="AB169" i="9"/>
  <c r="I171" i="9"/>
  <c r="AB171" i="9"/>
  <c r="AC171" i="9" s="1"/>
  <c r="I172" i="9"/>
  <c r="AB172" i="9"/>
  <c r="AC172" i="9" s="1"/>
  <c r="I173" i="9"/>
  <c r="AB173" i="9"/>
  <c r="AC173" i="9" s="1"/>
  <c r="I174" i="9"/>
  <c r="AB174" i="9"/>
  <c r="AC174" i="9" s="1"/>
  <c r="I175" i="9"/>
  <c r="AB175" i="9"/>
  <c r="AC175" i="9" s="1"/>
  <c r="I176" i="9"/>
  <c r="AB176" i="9"/>
  <c r="AC176" i="9" s="1"/>
  <c r="I177" i="9"/>
  <c r="AB177" i="9"/>
  <c r="AC177" i="9" s="1"/>
  <c r="I178" i="9"/>
  <c r="AB178" i="9"/>
  <c r="AC178" i="9" s="1"/>
  <c r="I179" i="9"/>
  <c r="AB179" i="9"/>
  <c r="AC179" i="9" s="1"/>
  <c r="I180" i="9"/>
  <c r="AB180" i="9"/>
  <c r="AC180" i="9" s="1"/>
  <c r="I181" i="9"/>
  <c r="AB181" i="9"/>
  <c r="AC181" i="9" s="1"/>
  <c r="I182" i="9"/>
  <c r="AB182" i="9"/>
  <c r="AC182" i="9" s="1"/>
  <c r="I183" i="9"/>
  <c r="AB183" i="9"/>
  <c r="AC183" i="9" s="1"/>
  <c r="I184" i="9"/>
  <c r="AB184" i="9"/>
  <c r="AC184" i="9" s="1"/>
  <c r="I185" i="9"/>
  <c r="AB185" i="9"/>
  <c r="AC185" i="9" s="1"/>
  <c r="I186" i="9"/>
  <c r="AB186" i="9"/>
  <c r="AC186" i="9" s="1"/>
  <c r="I187" i="9"/>
  <c r="AB187" i="9"/>
  <c r="AC187" i="9" s="1"/>
  <c r="I188" i="9"/>
  <c r="AB188" i="9"/>
  <c r="AC188" i="9" s="1"/>
  <c r="I189" i="9"/>
  <c r="AB189" i="9"/>
  <c r="AC189" i="9" s="1"/>
  <c r="I190" i="9"/>
  <c r="AB190" i="9"/>
  <c r="AC190" i="9" s="1"/>
  <c r="I191" i="9"/>
  <c r="AB191" i="9"/>
  <c r="AC191" i="9" s="1"/>
  <c r="I192" i="9"/>
  <c r="AB192" i="9"/>
  <c r="AC192" i="9" s="1"/>
  <c r="I193" i="9"/>
  <c r="AB193" i="9"/>
  <c r="AC193" i="9" s="1"/>
  <c r="I194" i="9"/>
  <c r="AB194" i="9"/>
  <c r="AC194" i="9" s="1"/>
  <c r="I195" i="9"/>
  <c r="AB195" i="9"/>
  <c r="AC195" i="9" s="1"/>
  <c r="I196" i="9"/>
  <c r="AB196" i="9"/>
  <c r="AC196" i="9" s="1"/>
  <c r="I197" i="9"/>
  <c r="AB197" i="9"/>
  <c r="AC197" i="9" s="1"/>
  <c r="I198" i="9"/>
  <c r="AB198" i="9"/>
  <c r="AC198" i="9" s="1"/>
  <c r="I199" i="9"/>
  <c r="AB199" i="9"/>
  <c r="AC199" i="9" s="1"/>
  <c r="I200" i="9"/>
  <c r="AB200" i="9"/>
  <c r="AC200" i="9" s="1"/>
  <c r="I201" i="9"/>
  <c r="AB201" i="9"/>
  <c r="AC201" i="9" s="1"/>
  <c r="I202" i="9"/>
  <c r="AB202" i="9"/>
  <c r="AC202" i="9" s="1"/>
  <c r="I203" i="9"/>
  <c r="AB203" i="9"/>
  <c r="I239" i="9"/>
  <c r="I241" i="9"/>
  <c r="I243" i="9"/>
  <c r="AB243" i="9"/>
  <c r="I245" i="9"/>
  <c r="I246" i="9"/>
  <c r="I252" i="9"/>
  <c r="I254" i="9"/>
  <c r="I255" i="9"/>
  <c r="AB255" i="9"/>
  <c r="AC255" i="9" s="1"/>
  <c r="I256" i="9"/>
  <c r="AB256" i="9"/>
  <c r="AC256" i="9" s="1"/>
  <c r="I257" i="9"/>
  <c r="AB257" i="9"/>
  <c r="AC257" i="9" s="1"/>
  <c r="I258" i="9"/>
  <c r="AB258" i="9"/>
  <c r="AC258" i="9" s="1"/>
  <c r="I259" i="9"/>
  <c r="AB259" i="9"/>
  <c r="I300" i="9"/>
  <c r="I301" i="9"/>
  <c r="I302" i="9"/>
  <c r="I303" i="9"/>
  <c r="AB303" i="9"/>
  <c r="AC303" i="9" s="1"/>
  <c r="I304" i="9"/>
  <c r="AB304" i="9"/>
  <c r="AC304" i="9" s="1"/>
  <c r="I305" i="9"/>
  <c r="AB305" i="9"/>
  <c r="AC305" i="9" s="1"/>
  <c r="I306" i="9"/>
  <c r="AB306" i="9"/>
  <c r="AC306" i="9" s="1"/>
  <c r="I307" i="9"/>
  <c r="AB307" i="9"/>
  <c r="AC307" i="9" s="1"/>
  <c r="I308" i="9"/>
  <c r="AB308" i="9"/>
  <c r="AC308" i="9" s="1"/>
  <c r="I309" i="9"/>
  <c r="AB309" i="9"/>
  <c r="AC309" i="9" s="1"/>
  <c r="I310" i="9"/>
  <c r="AB310" i="9"/>
  <c r="AC310" i="9" s="1"/>
  <c r="I311" i="9"/>
  <c r="AB311" i="9"/>
  <c r="AC311" i="9" s="1"/>
  <c r="I312" i="9"/>
  <c r="AB312" i="9"/>
  <c r="AC312" i="9" s="1"/>
  <c r="I313" i="9"/>
  <c r="AB313" i="9"/>
  <c r="AC313" i="9" s="1"/>
  <c r="I314" i="9"/>
  <c r="AB314" i="9"/>
  <c r="AC314" i="9" s="1"/>
  <c r="I315" i="9"/>
  <c r="AB315" i="9"/>
  <c r="AC315" i="9" s="1"/>
  <c r="I316" i="9"/>
  <c r="AB316" i="9"/>
  <c r="AC316" i="9" s="1"/>
  <c r="I317" i="9"/>
  <c r="AB317" i="9"/>
  <c r="AC317" i="9" s="1"/>
  <c r="I318" i="9"/>
  <c r="AB318" i="9"/>
  <c r="AC318" i="9" s="1"/>
  <c r="I319" i="9"/>
  <c r="AB319" i="9"/>
  <c r="AC319" i="9" s="1"/>
  <c r="I320" i="9"/>
  <c r="AB320" i="9"/>
  <c r="AC320" i="9" s="1"/>
  <c r="I321" i="9"/>
  <c r="AB321" i="9"/>
  <c r="AC321" i="9" s="1"/>
  <c r="I322" i="9"/>
  <c r="AB322" i="9"/>
  <c r="AC322" i="9" s="1"/>
  <c r="I323" i="9"/>
  <c r="AB323" i="9"/>
  <c r="AC323" i="9" s="1"/>
  <c r="I324" i="9"/>
  <c r="AB324" i="9"/>
  <c r="AC324" i="9" s="1"/>
  <c r="I325" i="9"/>
  <c r="AB325" i="9"/>
  <c r="AC325" i="9" s="1"/>
  <c r="I326" i="9"/>
  <c r="AB326" i="9"/>
  <c r="AC326" i="9" s="1"/>
  <c r="I327" i="9"/>
  <c r="AB327" i="9"/>
  <c r="AC327" i="9" s="1"/>
  <c r="I328" i="9"/>
  <c r="AB328" i="9"/>
  <c r="AC328" i="9" s="1"/>
  <c r="I329" i="9"/>
  <c r="AB329" i="9"/>
  <c r="AC329" i="9" s="1"/>
  <c r="I330" i="9"/>
  <c r="AB330" i="9"/>
  <c r="AC330" i="9" s="1"/>
  <c r="I331" i="9"/>
  <c r="AB331" i="9"/>
  <c r="AC331" i="9" s="1"/>
  <c r="I332" i="9"/>
  <c r="AB332" i="9"/>
  <c r="AC332" i="9" s="1"/>
  <c r="I333" i="9"/>
  <c r="AB333" i="9"/>
  <c r="AC333" i="9" s="1"/>
  <c r="I334" i="9"/>
  <c r="AB334" i="9"/>
  <c r="AC334" i="9" s="1"/>
  <c r="I335" i="9"/>
  <c r="AB335" i="9"/>
  <c r="AC335" i="9" s="1"/>
  <c r="I336" i="9"/>
  <c r="AB336" i="9"/>
  <c r="AC336" i="9" s="1"/>
  <c r="I337" i="9"/>
  <c r="AB337" i="9"/>
  <c r="AC337" i="9" s="1"/>
  <c r="I338" i="9"/>
  <c r="AB338" i="9"/>
  <c r="AC338" i="9" s="1"/>
  <c r="I339" i="9"/>
  <c r="AB339" i="9"/>
  <c r="AC339" i="9" s="1"/>
  <c r="I340" i="9"/>
  <c r="AB340" i="9"/>
  <c r="AC340" i="9" s="1"/>
  <c r="I341" i="9"/>
  <c r="AB341" i="9"/>
  <c r="AC341" i="9" s="1"/>
  <c r="I342" i="9"/>
  <c r="AB342" i="9"/>
  <c r="AC342" i="9" s="1"/>
  <c r="I343" i="9"/>
  <c r="AB343" i="9"/>
  <c r="AC343" i="9" s="1"/>
  <c r="I344" i="9"/>
  <c r="AB344" i="9"/>
  <c r="AC344" i="9" s="1"/>
  <c r="I345" i="9"/>
  <c r="AB345" i="9"/>
  <c r="AC345" i="9" s="1"/>
  <c r="I346" i="9"/>
  <c r="AB346" i="9"/>
  <c r="AC346" i="9" s="1"/>
  <c r="I347" i="9"/>
  <c r="AB347" i="9"/>
  <c r="I348" i="9"/>
  <c r="I349" i="9"/>
  <c r="I350" i="9"/>
  <c r="I351" i="9"/>
  <c r="AB351" i="9"/>
  <c r="AC351" i="9" s="1"/>
  <c r="I352" i="9"/>
  <c r="AB352" i="9"/>
  <c r="AC352" i="9" s="1"/>
  <c r="I353" i="9"/>
  <c r="AB353" i="9"/>
  <c r="AC353" i="9" s="1"/>
  <c r="I354" i="9"/>
  <c r="AB354" i="9"/>
  <c r="AC354" i="9" s="1"/>
  <c r="I355" i="9"/>
  <c r="AB355" i="9"/>
  <c r="AC355" i="9" s="1"/>
  <c r="I356" i="9"/>
  <c r="AB356" i="9"/>
  <c r="AC356" i="9" s="1"/>
  <c r="I357" i="9"/>
  <c r="AB357" i="9"/>
  <c r="AC357" i="9" s="1"/>
  <c r="I358" i="9"/>
  <c r="AB358" i="9"/>
  <c r="AC358" i="9" s="1"/>
  <c r="I359" i="9"/>
  <c r="AB359" i="9"/>
  <c r="AC359" i="9" s="1"/>
  <c r="I360" i="9"/>
  <c r="AB360" i="9"/>
  <c r="AC360" i="9" s="1"/>
  <c r="I361" i="9"/>
  <c r="AB361" i="9"/>
  <c r="AC361" i="9" s="1"/>
  <c r="I362" i="9"/>
  <c r="AB362" i="9"/>
  <c r="AC362" i="9" s="1"/>
  <c r="I363" i="9"/>
  <c r="AB363" i="9"/>
  <c r="AC363" i="9" s="1"/>
  <c r="I364" i="9"/>
  <c r="AB364" i="9"/>
  <c r="AC364" i="9" s="1"/>
  <c r="I365" i="9"/>
  <c r="AB365" i="9"/>
  <c r="AC365" i="9" s="1"/>
  <c r="I366" i="9"/>
  <c r="AB366" i="9"/>
  <c r="AC366" i="9" s="1"/>
  <c r="I367" i="9"/>
  <c r="AB367" i="9"/>
  <c r="I368" i="9"/>
  <c r="I369" i="9"/>
  <c r="I370" i="9"/>
  <c r="I371" i="9"/>
  <c r="I372" i="9"/>
  <c r="I373" i="9"/>
  <c r="I374" i="9"/>
  <c r="I375" i="9"/>
  <c r="AB375" i="9"/>
  <c r="AC375" i="9" s="1"/>
  <c r="I376" i="9"/>
  <c r="AB376" i="9"/>
  <c r="AC376" i="9" s="1"/>
  <c r="I377" i="9"/>
  <c r="AB377" i="9"/>
  <c r="AC377" i="9" s="1"/>
  <c r="I378" i="9"/>
  <c r="AB378" i="9"/>
  <c r="AC378" i="9" s="1"/>
  <c r="I379" i="9"/>
  <c r="AB379" i="9"/>
  <c r="AC379" i="9" s="1"/>
  <c r="I380" i="9"/>
  <c r="AB380" i="9"/>
  <c r="AC380" i="9" s="1"/>
  <c r="I381" i="9"/>
  <c r="AB381" i="9"/>
  <c r="AC381" i="9" s="1"/>
  <c r="I382" i="9"/>
  <c r="AB382" i="9"/>
  <c r="AC382" i="9" s="1"/>
  <c r="I383" i="9"/>
  <c r="AB383" i="9"/>
  <c r="AC383" i="9" s="1"/>
  <c r="I384" i="9"/>
  <c r="AB384" i="9"/>
  <c r="AC384" i="9" s="1"/>
  <c r="I385" i="9"/>
  <c r="AB385" i="9"/>
  <c r="AC385" i="9" s="1"/>
  <c r="I386" i="9"/>
  <c r="AB386" i="9"/>
  <c r="AC386" i="9" s="1"/>
  <c r="I387" i="9"/>
  <c r="AB387" i="9"/>
  <c r="AC387" i="9" s="1"/>
  <c r="I388" i="9"/>
  <c r="AB388" i="9"/>
  <c r="AC388" i="9" s="1"/>
  <c r="I389" i="9"/>
  <c r="AB389" i="9"/>
  <c r="AC389" i="9" s="1"/>
  <c r="I390" i="9"/>
  <c r="AB390" i="9"/>
  <c r="AC390" i="9" s="1"/>
  <c r="I391" i="9"/>
  <c r="AB391" i="9"/>
  <c r="AC391" i="9" s="1"/>
  <c r="I392" i="9"/>
  <c r="AB392" i="9"/>
  <c r="AC392" i="9" s="1"/>
  <c r="I393" i="9"/>
  <c r="AB393" i="9"/>
  <c r="AC393" i="9" s="1"/>
  <c r="I394" i="9"/>
  <c r="AB394" i="9"/>
  <c r="AC394" i="9" s="1"/>
  <c r="I395" i="9"/>
  <c r="AB395" i="9"/>
  <c r="AC395" i="9" s="1"/>
  <c r="I396" i="9"/>
  <c r="AB396" i="9"/>
  <c r="AC396" i="9" s="1"/>
  <c r="I397" i="9"/>
  <c r="AB397" i="9"/>
  <c r="AC397" i="9" s="1"/>
  <c r="I398" i="9"/>
  <c r="AB398" i="9"/>
  <c r="AC398" i="9" s="1"/>
  <c r="I399" i="9"/>
  <c r="AB399" i="9"/>
  <c r="AC399" i="9" s="1"/>
  <c r="I400" i="9"/>
  <c r="AB400" i="9"/>
  <c r="AC400" i="9" s="1"/>
  <c r="I401" i="9"/>
  <c r="AB401" i="9"/>
  <c r="AC401" i="9" s="1"/>
  <c r="I402" i="9"/>
  <c r="AB402" i="9"/>
  <c r="AC402" i="9" s="1"/>
  <c r="I403" i="9"/>
  <c r="AB403" i="9"/>
  <c r="AC403" i="9" s="1"/>
  <c r="I404" i="9"/>
  <c r="AB404" i="9"/>
  <c r="AC404" i="9" s="1"/>
  <c r="I405" i="9"/>
  <c r="AB405" i="9"/>
  <c r="AC405" i="9" s="1"/>
  <c r="I406" i="9"/>
  <c r="AB406" i="9"/>
  <c r="AC406" i="9" s="1"/>
  <c r="I407" i="9"/>
  <c r="AB407" i="9"/>
  <c r="AC407" i="9" s="1"/>
  <c r="I408" i="9"/>
  <c r="AB408" i="9"/>
  <c r="AC408" i="9" s="1"/>
  <c r="I409" i="9"/>
  <c r="AB409" i="9"/>
  <c r="AC409" i="9" s="1"/>
  <c r="I410" i="9"/>
  <c r="AB410" i="9"/>
  <c r="AC410" i="9" s="1"/>
  <c r="I411" i="9"/>
  <c r="AB411" i="9"/>
  <c r="AC411" i="9" s="1"/>
  <c r="I412" i="9"/>
  <c r="AB412" i="9"/>
  <c r="AC412" i="9" s="1"/>
  <c r="I413" i="9"/>
  <c r="AB413" i="9"/>
  <c r="AC413" i="9" s="1"/>
  <c r="I414" i="9"/>
  <c r="AB414" i="9"/>
  <c r="AC414" i="9" s="1"/>
  <c r="I415" i="9"/>
  <c r="AB415" i="9"/>
  <c r="AC415" i="9" s="1"/>
  <c r="I416" i="9"/>
  <c r="AB416" i="9"/>
  <c r="AC416" i="9" s="1"/>
  <c r="I417" i="9"/>
  <c r="AB417" i="9"/>
  <c r="AC417" i="9" s="1"/>
  <c r="I418" i="9"/>
  <c r="AB418" i="9"/>
  <c r="AC418" i="9" s="1"/>
  <c r="I419" i="9"/>
  <c r="AB419" i="9"/>
  <c r="AC419" i="9" s="1"/>
  <c r="I420" i="9"/>
  <c r="AB420" i="9"/>
  <c r="AC420" i="9" s="1"/>
  <c r="I421" i="9"/>
  <c r="AB421" i="9"/>
  <c r="AC421" i="9" s="1"/>
  <c r="I422" i="9"/>
  <c r="AB422" i="9"/>
  <c r="AC422" i="9" s="1"/>
  <c r="I423" i="9"/>
  <c r="AB423" i="9"/>
  <c r="AC423" i="9" s="1"/>
  <c r="I424" i="9"/>
  <c r="AB424" i="9"/>
  <c r="AC424" i="9" s="1"/>
  <c r="I425" i="9"/>
  <c r="AB425" i="9"/>
  <c r="AC425" i="9" s="1"/>
  <c r="I426" i="9"/>
  <c r="AB426" i="9"/>
  <c r="AC426" i="9" s="1"/>
  <c r="I427" i="9"/>
  <c r="AB427" i="9"/>
  <c r="AC427" i="9" s="1"/>
  <c r="I428" i="9"/>
  <c r="AB428" i="9"/>
  <c r="I429" i="9"/>
  <c r="I430" i="9"/>
  <c r="I431" i="9"/>
  <c r="I432" i="9"/>
  <c r="I433" i="9"/>
  <c r="I434" i="9"/>
  <c r="I435" i="9"/>
  <c r="AB435" i="9"/>
  <c r="AC435" i="9" s="1"/>
  <c r="I436" i="9"/>
  <c r="AB436" i="9"/>
  <c r="AC436" i="9" s="1"/>
  <c r="I437" i="9"/>
  <c r="AB437" i="9"/>
  <c r="AC437" i="9" s="1"/>
  <c r="I438" i="9"/>
  <c r="AB438" i="9"/>
  <c r="I439" i="9"/>
  <c r="I440" i="9"/>
  <c r="I441" i="9"/>
  <c r="I442" i="9"/>
  <c r="I443" i="9"/>
  <c r="I444" i="9"/>
  <c r="I445" i="9"/>
  <c r="I446" i="9"/>
  <c r="I447" i="9"/>
  <c r="AB447" i="9"/>
  <c r="AC447" i="9" s="1"/>
  <c r="I448" i="9"/>
  <c r="AB448" i="9"/>
  <c r="AC448" i="9" s="1"/>
  <c r="I449" i="9"/>
  <c r="AB449" i="9"/>
  <c r="AC449" i="9" s="1"/>
  <c r="I450" i="9"/>
  <c r="AB450" i="9"/>
  <c r="AC450" i="9" s="1"/>
  <c r="I451" i="9"/>
  <c r="AB451" i="9"/>
  <c r="AC451" i="9" s="1"/>
  <c r="I452" i="9"/>
  <c r="AB452" i="9"/>
  <c r="AC452" i="9" s="1"/>
  <c r="I453" i="9"/>
  <c r="AB453" i="9"/>
  <c r="I454" i="9"/>
  <c r="I455" i="9"/>
  <c r="I456" i="9"/>
  <c r="I457" i="9"/>
  <c r="I458" i="9"/>
  <c r="I459" i="9"/>
  <c r="AB459" i="9"/>
  <c r="AC459" i="9" s="1"/>
  <c r="I460" i="9"/>
  <c r="AB460" i="9"/>
  <c r="AC460" i="9" s="1"/>
  <c r="I461" i="9"/>
  <c r="AB461" i="9"/>
  <c r="AC461" i="9" s="1"/>
  <c r="I462" i="9"/>
  <c r="AB462" i="9"/>
  <c r="AC462" i="9" s="1"/>
  <c r="I463" i="9"/>
  <c r="AB463" i="9"/>
  <c r="AC463" i="9" s="1"/>
  <c r="I464" i="9"/>
  <c r="AB464" i="9"/>
  <c r="AC464" i="9" s="1"/>
  <c r="I465" i="9"/>
  <c r="AB465" i="9"/>
  <c r="AC465" i="9" s="1"/>
  <c r="I466" i="9"/>
  <c r="AB466" i="9"/>
  <c r="AC466" i="9" s="1"/>
  <c r="I467" i="9"/>
  <c r="AB467" i="9"/>
  <c r="AC467" i="9" s="1"/>
  <c r="I468" i="9"/>
  <c r="AB468" i="9"/>
  <c r="AC468" i="9" s="1"/>
  <c r="I469" i="9"/>
  <c r="AB469" i="9"/>
  <c r="AC469" i="9" s="1"/>
  <c r="I470" i="9"/>
  <c r="AB470" i="9"/>
  <c r="AC470" i="9" s="1"/>
  <c r="I471" i="9"/>
  <c r="AB471" i="9"/>
  <c r="AC471" i="9" s="1"/>
  <c r="I472" i="9"/>
  <c r="AB472" i="9"/>
  <c r="AC472" i="9" s="1"/>
  <c r="I473" i="9"/>
  <c r="AB473" i="9"/>
  <c r="AC473" i="9" s="1"/>
  <c r="I474" i="9"/>
  <c r="AB474" i="9"/>
  <c r="AC474" i="9" s="1"/>
  <c r="I475" i="9"/>
  <c r="AB475" i="9"/>
  <c r="AC475" i="9" s="1"/>
  <c r="I476" i="9"/>
  <c r="AB476" i="9"/>
  <c r="AC476" i="9" s="1"/>
  <c r="I477" i="9"/>
  <c r="AB477" i="9"/>
  <c r="AC477" i="9" s="1"/>
  <c r="I478" i="9"/>
  <c r="AB478" i="9"/>
  <c r="AC478" i="9" s="1"/>
  <c r="I479" i="9"/>
  <c r="AB479" i="9"/>
  <c r="AC479" i="9" s="1"/>
  <c r="I480" i="9"/>
  <c r="AB480" i="9"/>
  <c r="AC480" i="9" s="1"/>
  <c r="I481" i="9"/>
  <c r="AB481" i="9"/>
  <c r="I482" i="9"/>
  <c r="I483" i="9"/>
  <c r="AB483" i="9"/>
  <c r="AC483" i="9" s="1"/>
  <c r="I484" i="9"/>
  <c r="AB484" i="9"/>
  <c r="AC484" i="9" s="1"/>
  <c r="I485" i="9"/>
  <c r="AB485" i="9"/>
  <c r="AC485" i="9" s="1"/>
  <c r="I486" i="9"/>
  <c r="AB486" i="9"/>
  <c r="AC486" i="9" s="1"/>
  <c r="I487" i="9"/>
  <c r="AB487" i="9"/>
  <c r="AC487" i="9" s="1"/>
  <c r="I488" i="9"/>
  <c r="AB488" i="9"/>
  <c r="AC488" i="9" s="1"/>
  <c r="I489" i="9"/>
  <c r="AB489" i="9"/>
  <c r="AC489" i="9" s="1"/>
  <c r="I490" i="9"/>
  <c r="AB490" i="9"/>
  <c r="AC490" i="9" s="1"/>
  <c r="I491" i="9"/>
  <c r="AB491" i="9"/>
  <c r="AC491" i="9" s="1"/>
  <c r="I3" i="9"/>
  <c r="J3" i="9" s="1"/>
  <c r="AB3" i="9"/>
  <c r="AC3" i="9" s="1"/>
  <c r="I4" i="9"/>
  <c r="AB4" i="9"/>
  <c r="AC4" i="9" s="1"/>
  <c r="I5" i="9"/>
  <c r="AB5" i="9"/>
  <c r="AC5" i="9" s="1"/>
  <c r="I6" i="9"/>
  <c r="AB6" i="9"/>
  <c r="AC6" i="9" s="1"/>
  <c r="I7" i="9"/>
  <c r="AB7" i="9"/>
  <c r="AC7" i="9" s="1"/>
  <c r="I8" i="9"/>
  <c r="AB8" i="9"/>
  <c r="AC8" i="9" s="1"/>
  <c r="I9" i="9"/>
  <c r="AB9" i="9"/>
  <c r="AC9" i="9" s="1"/>
  <c r="I10" i="9"/>
  <c r="AB10" i="9"/>
  <c r="M3" i="5"/>
  <c r="S3" i="5"/>
  <c r="P3" i="5"/>
  <c r="S4" i="5"/>
  <c r="P4" i="5"/>
  <c r="M3" i="4"/>
  <c r="S3" i="4"/>
  <c r="P3" i="4"/>
  <c r="S4" i="4"/>
  <c r="P4" i="4"/>
  <c r="D18" i="6"/>
  <c r="Q18" i="6" s="1"/>
  <c r="R18" i="6" s="1"/>
  <c r="D20" i="6"/>
  <c r="Q20" i="6" s="1"/>
  <c r="R20" i="6" s="1"/>
  <c r="D33" i="6"/>
  <c r="Q33" i="6" s="1"/>
  <c r="R33" i="6" s="1"/>
  <c r="D34" i="6"/>
  <c r="Q34" i="6" s="1"/>
  <c r="R34" i="6" s="1"/>
  <c r="D63" i="6"/>
  <c r="Q63" i="6" s="1"/>
  <c r="R63" i="6" s="1"/>
  <c r="D67" i="6"/>
  <c r="Q67" i="6" s="1"/>
  <c r="R67" i="6" s="1"/>
  <c r="D70" i="6"/>
  <c r="Q70" i="6" s="1"/>
  <c r="R70" i="6" s="1"/>
  <c r="D71" i="6"/>
  <c r="Q71" i="6" s="1"/>
  <c r="R71" i="6" s="1"/>
  <c r="D75" i="6"/>
  <c r="Q75" i="6" s="1"/>
  <c r="R75" i="6" s="1"/>
  <c r="D89" i="6"/>
  <c r="Q89" i="6" s="1"/>
  <c r="R89" i="6" s="1"/>
  <c r="D10" i="6"/>
  <c r="Q10" i="6" s="1"/>
  <c r="R10" i="6" s="1"/>
  <c r="D21" i="6"/>
  <c r="Q21" i="6" s="1"/>
  <c r="R21" i="6" s="1"/>
  <c r="D48" i="6"/>
  <c r="Q48" i="6" s="1"/>
  <c r="R48" i="6" s="1"/>
  <c r="D54" i="6"/>
  <c r="Q54" i="6" s="1"/>
  <c r="R54" i="6" s="1"/>
  <c r="D103" i="6"/>
  <c r="Q103" i="6" s="1"/>
  <c r="R103" i="6" s="1"/>
  <c r="D105" i="6"/>
  <c r="Q105" i="6" s="1"/>
  <c r="R105" i="6" s="1"/>
  <c r="D110" i="6"/>
  <c r="Q110" i="6" s="1"/>
  <c r="R110" i="6" s="1"/>
  <c r="D128" i="6"/>
  <c r="Q128" i="6" s="1"/>
  <c r="R128" i="6" s="1"/>
  <c r="D135" i="6"/>
  <c r="Q135" i="6" s="1"/>
  <c r="R135" i="6" s="1"/>
  <c r="D240" i="6"/>
  <c r="Q240" i="6" s="1"/>
  <c r="R240" i="6" s="1"/>
  <c r="D265" i="6"/>
  <c r="Q265" i="6" s="1"/>
  <c r="R265" i="6" s="1"/>
  <c r="D266" i="6"/>
  <c r="Q266" i="6" s="1"/>
  <c r="R266" i="6" s="1"/>
  <c r="D310" i="6"/>
  <c r="Q310" i="6" s="1"/>
  <c r="R310" i="6" s="1"/>
  <c r="D330" i="6"/>
  <c r="Q330" i="6" s="1"/>
  <c r="R330" i="6" s="1"/>
  <c r="D343" i="6"/>
  <c r="Q343" i="6" s="1"/>
  <c r="R343" i="6" s="1"/>
  <c r="D344" i="6"/>
  <c r="Q344" i="6" s="1"/>
  <c r="R344" i="6" s="1"/>
  <c r="D346" i="6"/>
  <c r="Q346" i="6" s="1"/>
  <c r="R346" i="6" s="1"/>
  <c r="D356" i="6"/>
  <c r="Q356" i="6" s="1"/>
  <c r="R356" i="6" s="1"/>
  <c r="D357" i="6"/>
  <c r="Q357" i="6" s="1"/>
  <c r="R357" i="6" s="1"/>
  <c r="D361" i="6"/>
  <c r="Q361" i="6" s="1"/>
  <c r="R361" i="6" s="1"/>
  <c r="D362" i="6"/>
  <c r="Q362" i="6" s="1"/>
  <c r="R362" i="6" s="1"/>
  <c r="D363" i="6"/>
  <c r="Q363" i="6" s="1"/>
  <c r="R363" i="6" s="1"/>
  <c r="D367" i="6"/>
  <c r="Q367" i="6" s="1"/>
  <c r="R367" i="6" s="1"/>
  <c r="D368" i="6"/>
  <c r="Q368" i="6" s="1"/>
  <c r="R368" i="6" s="1"/>
  <c r="D369" i="6"/>
  <c r="Q369" i="6" s="1"/>
  <c r="R369" i="6" s="1"/>
  <c r="D370" i="6"/>
  <c r="Q370" i="6" s="1"/>
  <c r="R370" i="6" s="1"/>
  <c r="D371" i="6"/>
  <c r="Q371" i="6" s="1"/>
  <c r="R371" i="6" s="1"/>
  <c r="D373" i="6"/>
  <c r="Q373" i="6" s="1"/>
  <c r="R373" i="6" s="1"/>
  <c r="D374" i="6"/>
  <c r="Q374" i="6" s="1"/>
  <c r="R374" i="6" s="1"/>
  <c r="D376" i="6"/>
  <c r="Q376" i="6" s="1"/>
  <c r="R376" i="6" s="1"/>
  <c r="D377" i="6"/>
  <c r="Q377" i="6" s="1"/>
  <c r="R377" i="6" s="1"/>
  <c r="D379" i="6"/>
  <c r="Q379" i="6" s="1"/>
  <c r="R379" i="6" s="1"/>
  <c r="D381" i="6"/>
  <c r="Q381" i="6" s="1"/>
  <c r="R381" i="6" s="1"/>
  <c r="D383" i="6"/>
  <c r="Q383" i="6" s="1"/>
  <c r="R383" i="6" s="1"/>
  <c r="D385" i="6"/>
  <c r="Q385" i="6" s="1"/>
  <c r="R385" i="6" s="1"/>
  <c r="D386" i="6"/>
  <c r="Q386" i="6" s="1"/>
  <c r="R386" i="6" s="1"/>
  <c r="D387" i="6"/>
  <c r="Q387" i="6" s="1"/>
  <c r="R387" i="6" s="1"/>
  <c r="D388" i="6"/>
  <c r="Q388" i="6" s="1"/>
  <c r="R388" i="6" s="1"/>
  <c r="D389" i="6"/>
  <c r="Q389" i="6" s="1"/>
  <c r="R389" i="6" s="1"/>
  <c r="D390" i="6"/>
  <c r="Q390" i="6" s="1"/>
  <c r="R390" i="6" s="1"/>
  <c r="D391" i="6"/>
  <c r="Q391" i="6" s="1"/>
  <c r="R391" i="6" s="1"/>
  <c r="D392" i="6"/>
  <c r="Q392" i="6" s="1"/>
  <c r="R392" i="6" s="1"/>
  <c r="D393" i="6"/>
  <c r="Q393" i="6" s="1"/>
  <c r="R393" i="6" s="1"/>
  <c r="D394" i="6"/>
  <c r="Q394" i="6" s="1"/>
  <c r="R394" i="6" s="1"/>
  <c r="D395" i="6"/>
  <c r="Q395" i="6" s="1"/>
  <c r="R395" i="6" s="1"/>
  <c r="D396" i="6"/>
  <c r="Q396" i="6" s="1"/>
  <c r="R396" i="6" s="1"/>
  <c r="D397" i="6"/>
  <c r="Q397" i="6" s="1"/>
  <c r="R397" i="6" s="1"/>
  <c r="D398" i="6"/>
  <c r="Q398" i="6" s="1"/>
  <c r="R398" i="6" s="1"/>
  <c r="D399" i="6"/>
  <c r="Q399" i="6" s="1"/>
  <c r="R399" i="6" s="1"/>
  <c r="D400" i="6"/>
  <c r="Q400" i="6" s="1"/>
  <c r="R400" i="6" s="1"/>
  <c r="D401" i="6"/>
  <c r="Q401" i="6" s="1"/>
  <c r="R401" i="6" s="1"/>
  <c r="D402" i="6"/>
  <c r="Q402" i="6" s="1"/>
  <c r="R402" i="6" s="1"/>
  <c r="D403" i="6"/>
  <c r="Q403" i="6" s="1"/>
  <c r="R403" i="6" s="1"/>
  <c r="D404" i="6"/>
  <c r="Q404" i="6" s="1"/>
  <c r="R404" i="6" s="1"/>
  <c r="D405" i="6"/>
  <c r="Q405" i="6" s="1"/>
  <c r="R405" i="6" s="1"/>
  <c r="D406" i="6"/>
  <c r="Q406" i="6" s="1"/>
  <c r="R406" i="6" s="1"/>
  <c r="D407" i="6"/>
  <c r="Q407" i="6" s="1"/>
  <c r="R407" i="6" s="1"/>
  <c r="D408" i="6"/>
  <c r="Q408" i="6" s="1"/>
  <c r="R408" i="6" s="1"/>
  <c r="D409" i="6"/>
  <c r="Q409" i="6" s="1"/>
  <c r="R409" i="6" s="1"/>
  <c r="D410" i="6"/>
  <c r="Q410" i="6" s="1"/>
  <c r="R410" i="6" s="1"/>
  <c r="D411" i="6"/>
  <c r="Q411" i="6" s="1"/>
  <c r="R411" i="6" s="1"/>
  <c r="D412" i="6"/>
  <c r="Q412" i="6" s="1"/>
  <c r="R412" i="6" s="1"/>
  <c r="D413" i="6"/>
  <c r="Q413" i="6" s="1"/>
  <c r="R413" i="6" s="1"/>
  <c r="D414" i="6"/>
  <c r="Q414" i="6" s="1"/>
  <c r="R414" i="6" s="1"/>
  <c r="D415" i="6"/>
  <c r="Q415" i="6" s="1"/>
  <c r="R415" i="6" s="1"/>
  <c r="D416" i="6"/>
  <c r="Q416" i="6" s="1"/>
  <c r="R416" i="6" s="1"/>
  <c r="D417" i="6"/>
  <c r="Q417" i="6" s="1"/>
  <c r="R417" i="6" s="1"/>
  <c r="D418" i="6"/>
  <c r="Q418" i="6" s="1"/>
  <c r="R418" i="6" s="1"/>
  <c r="D419" i="6"/>
  <c r="Q419" i="6" s="1"/>
  <c r="R419" i="6" s="1"/>
  <c r="D420" i="6"/>
  <c r="Q420" i="6" s="1"/>
  <c r="R420" i="6" s="1"/>
  <c r="D421" i="6"/>
  <c r="Q421" i="6" s="1"/>
  <c r="R421" i="6" s="1"/>
  <c r="D422" i="6"/>
  <c r="Q422" i="6" s="1"/>
  <c r="R422" i="6" s="1"/>
  <c r="D423" i="6"/>
  <c r="Q423" i="6" s="1"/>
  <c r="R423" i="6" s="1"/>
  <c r="D424" i="6"/>
  <c r="Q424" i="6" s="1"/>
  <c r="R424" i="6" s="1"/>
  <c r="D425" i="6"/>
  <c r="Q425" i="6" s="1"/>
  <c r="R425" i="6" s="1"/>
  <c r="D426" i="6"/>
  <c r="Q426" i="6" s="1"/>
  <c r="R426" i="6" s="1"/>
  <c r="D427" i="6"/>
  <c r="Q427" i="6" s="1"/>
  <c r="R427" i="6" s="1"/>
  <c r="D428" i="6"/>
  <c r="Q428" i="6" s="1"/>
  <c r="R428" i="6" s="1"/>
  <c r="D429" i="6"/>
  <c r="Q429" i="6" s="1"/>
  <c r="R429" i="6" s="1"/>
  <c r="D430" i="6"/>
  <c r="Q430" i="6" s="1"/>
  <c r="R430" i="6" s="1"/>
  <c r="D431" i="6"/>
  <c r="Q431" i="6" s="1"/>
  <c r="R431" i="6" s="1"/>
  <c r="D432" i="6"/>
  <c r="Q432" i="6" s="1"/>
  <c r="R432" i="6" s="1"/>
  <c r="D433" i="6"/>
  <c r="Q433" i="6" s="1"/>
  <c r="R433" i="6" s="1"/>
  <c r="D434" i="6"/>
  <c r="Q434" i="6" s="1"/>
  <c r="R434" i="6" s="1"/>
  <c r="D435" i="6"/>
  <c r="Q435" i="6" s="1"/>
  <c r="R435" i="6" s="1"/>
  <c r="D436" i="6"/>
  <c r="Q436" i="6" s="1"/>
  <c r="R436" i="6" s="1"/>
  <c r="D437" i="6"/>
  <c r="Q437" i="6" s="1"/>
  <c r="R437" i="6" s="1"/>
  <c r="D438" i="6"/>
  <c r="Q438" i="6" s="1"/>
  <c r="R438" i="6" s="1"/>
  <c r="D439" i="6"/>
  <c r="Q439" i="6" s="1"/>
  <c r="R439" i="6" s="1"/>
  <c r="D440" i="6"/>
  <c r="Q440" i="6" s="1"/>
  <c r="R440" i="6" s="1"/>
  <c r="D441" i="6"/>
  <c r="Q441" i="6" s="1"/>
  <c r="R441" i="6" s="1"/>
  <c r="D442" i="6"/>
  <c r="Q442" i="6" s="1"/>
  <c r="R442" i="6" s="1"/>
  <c r="D443" i="6"/>
  <c r="Q443" i="6" s="1"/>
  <c r="R443" i="6" s="1"/>
  <c r="D444" i="6"/>
  <c r="Q444" i="6" s="1"/>
  <c r="R444" i="6" s="1"/>
  <c r="D445" i="6"/>
  <c r="Q445" i="6" s="1"/>
  <c r="R445" i="6" s="1"/>
  <c r="D446" i="6"/>
  <c r="Q446" i="6" s="1"/>
  <c r="R446" i="6" s="1"/>
  <c r="D447" i="6"/>
  <c r="Q447" i="6" s="1"/>
  <c r="R447" i="6" s="1"/>
  <c r="D448" i="6"/>
  <c r="Q448" i="6" s="1"/>
  <c r="R448" i="6" s="1"/>
  <c r="D449" i="6"/>
  <c r="Q449" i="6" s="1"/>
  <c r="R449" i="6" s="1"/>
  <c r="D450" i="6"/>
  <c r="Q450" i="6" s="1"/>
  <c r="R450" i="6" s="1"/>
  <c r="D451" i="6"/>
  <c r="Q451" i="6" s="1"/>
  <c r="R451" i="6" s="1"/>
  <c r="D452" i="6"/>
  <c r="Q452" i="6" s="1"/>
  <c r="R452" i="6" s="1"/>
  <c r="D453" i="6"/>
  <c r="Q453" i="6" s="1"/>
  <c r="R453" i="6" s="1"/>
  <c r="D454" i="6"/>
  <c r="Q454" i="6" s="1"/>
  <c r="R454" i="6" s="1"/>
  <c r="D455" i="6"/>
  <c r="Q455" i="6" s="1"/>
  <c r="R455" i="6" s="1"/>
  <c r="D456" i="6"/>
  <c r="Q456" i="6" s="1"/>
  <c r="R456" i="6" s="1"/>
  <c r="D457" i="6"/>
  <c r="Q457" i="6" s="1"/>
  <c r="R457" i="6" s="1"/>
  <c r="D458" i="6"/>
  <c r="Q458" i="6" s="1"/>
  <c r="R458" i="6" s="1"/>
  <c r="D459" i="6"/>
  <c r="Q459" i="6" s="1"/>
  <c r="R459" i="6" s="1"/>
  <c r="D460" i="6"/>
  <c r="Q460" i="6" s="1"/>
  <c r="R460" i="6" s="1"/>
  <c r="D461" i="6"/>
  <c r="Q461" i="6" s="1"/>
  <c r="R461" i="6" s="1"/>
  <c r="D462" i="6"/>
  <c r="Q462" i="6" s="1"/>
  <c r="R462" i="6" s="1"/>
  <c r="D463" i="6"/>
  <c r="Q463" i="6" s="1"/>
  <c r="R463" i="6" s="1"/>
  <c r="D464" i="6"/>
  <c r="Q464" i="6" s="1"/>
  <c r="R464" i="6" s="1"/>
  <c r="D465" i="6"/>
  <c r="Q465" i="6" s="1"/>
  <c r="R465" i="6" s="1"/>
  <c r="D4" i="6"/>
  <c r="Q4" i="6" s="1"/>
  <c r="R4" i="6" s="1"/>
  <c r="D9" i="6"/>
  <c r="Q9" i="6" s="1"/>
  <c r="R9" i="6" s="1"/>
  <c r="D11" i="6"/>
  <c r="Q11" i="6" s="1"/>
  <c r="R11" i="6" s="1"/>
  <c r="D15" i="6"/>
  <c r="Q15" i="6" s="1"/>
  <c r="R15" i="6" s="1"/>
  <c r="D25" i="6"/>
  <c r="Q25" i="6" s="1"/>
  <c r="R25" i="6" s="1"/>
  <c r="D30" i="6"/>
  <c r="Q30" i="6" s="1"/>
  <c r="R30" i="6" s="1"/>
  <c r="D35" i="6"/>
  <c r="Q35" i="6" s="1"/>
  <c r="R35" i="6" s="1"/>
  <c r="D53" i="6"/>
  <c r="Q53" i="6" s="1"/>
  <c r="R53" i="6" s="1"/>
  <c r="D56" i="6"/>
  <c r="Q56" i="6" s="1"/>
  <c r="R56" i="6" s="1"/>
  <c r="D57" i="6"/>
  <c r="Q57" i="6" s="1"/>
  <c r="R57" i="6" s="1"/>
  <c r="D62" i="6"/>
  <c r="Q62" i="6" s="1"/>
  <c r="R62" i="6" s="1"/>
  <c r="D66" i="6"/>
  <c r="Q66" i="6" s="1"/>
  <c r="R66" i="6" s="1"/>
  <c r="D72" i="6"/>
  <c r="Q72" i="6" s="1"/>
  <c r="R72" i="6" s="1"/>
  <c r="D76" i="6"/>
  <c r="Q76" i="6" s="1"/>
  <c r="R76" i="6" s="1"/>
  <c r="D80" i="6"/>
  <c r="Q80" i="6" s="1"/>
  <c r="R80" i="6" s="1"/>
  <c r="D82" i="6"/>
  <c r="Q82" i="6" s="1"/>
  <c r="R82" i="6" s="1"/>
  <c r="D90" i="6"/>
  <c r="Q90" i="6" s="1"/>
  <c r="R90" i="6" s="1"/>
  <c r="D91" i="6"/>
  <c r="Q91" i="6" s="1"/>
  <c r="R91" i="6" s="1"/>
  <c r="D95" i="6"/>
  <c r="Q95" i="6" s="1"/>
  <c r="R95" i="6" s="1"/>
  <c r="D98" i="6"/>
  <c r="Q98" i="6" s="1"/>
  <c r="R98" i="6" s="1"/>
  <c r="D108" i="6"/>
  <c r="Q108" i="6" s="1"/>
  <c r="R108" i="6" s="1"/>
  <c r="D157" i="6"/>
  <c r="Q157" i="6" s="1"/>
  <c r="R157" i="6" s="1"/>
  <c r="D162" i="6"/>
  <c r="Q162" i="6" s="1"/>
  <c r="R162" i="6" s="1"/>
  <c r="D166" i="6"/>
  <c r="Q166" i="6" s="1"/>
  <c r="R166" i="6" s="1"/>
  <c r="D168" i="6"/>
  <c r="Q168" i="6" s="1"/>
  <c r="R168" i="6" s="1"/>
  <c r="D169" i="6"/>
  <c r="Q169" i="6" s="1"/>
  <c r="R169" i="6" s="1"/>
  <c r="D179" i="6"/>
  <c r="Q179" i="6" s="1"/>
  <c r="R179" i="6" s="1"/>
  <c r="D182" i="6"/>
  <c r="Q182" i="6" s="1"/>
  <c r="R182" i="6" s="1"/>
  <c r="D191" i="6"/>
  <c r="Q191" i="6" s="1"/>
  <c r="R191" i="6" s="1"/>
  <c r="D193" i="6"/>
  <c r="Q193" i="6" s="1"/>
  <c r="R193" i="6" s="1"/>
  <c r="D214" i="6"/>
  <c r="Q214" i="6" s="1"/>
  <c r="R214" i="6" s="1"/>
  <c r="D233" i="6"/>
  <c r="Q233" i="6" s="1"/>
  <c r="R233" i="6" s="1"/>
  <c r="D235" i="6"/>
  <c r="Q235" i="6" s="1"/>
  <c r="R235" i="6" s="1"/>
  <c r="D236" i="6"/>
  <c r="Q236" i="6" s="1"/>
  <c r="R236" i="6" s="1"/>
  <c r="D239" i="6"/>
  <c r="Q239" i="6" s="1"/>
  <c r="R239" i="6" s="1"/>
  <c r="D244" i="6"/>
  <c r="Q244" i="6" s="1"/>
  <c r="R244" i="6" s="1"/>
  <c r="D245" i="6"/>
  <c r="Q245" i="6" s="1"/>
  <c r="R245" i="6" s="1"/>
  <c r="D247" i="6"/>
  <c r="Q247" i="6" s="1"/>
  <c r="R247" i="6" s="1"/>
  <c r="D248" i="6"/>
  <c r="Q248" i="6"/>
  <c r="R248" i="6" s="1"/>
  <c r="D253" i="6"/>
  <c r="Q253" i="6"/>
  <c r="R253" i="6" s="1"/>
  <c r="D274" i="6"/>
  <c r="Q274" i="6" s="1"/>
  <c r="R274" i="6" s="1"/>
  <c r="D278" i="6"/>
  <c r="Q278" i="6"/>
  <c r="R278" i="6" s="1"/>
  <c r="D282" i="6"/>
  <c r="Q282" i="6"/>
  <c r="R282" i="6" s="1"/>
  <c r="D283" i="6"/>
  <c r="Q283" i="6"/>
  <c r="R283" i="6" s="1"/>
  <c r="D284" i="6"/>
  <c r="Q284" i="6"/>
  <c r="R284" i="6" s="1"/>
  <c r="D286" i="6"/>
  <c r="Q286" i="6"/>
  <c r="R286" i="6" s="1"/>
  <c r="D291" i="6"/>
  <c r="Q291" i="6"/>
  <c r="R291" i="6" s="1"/>
  <c r="D292" i="6"/>
  <c r="Q292" i="6" s="1"/>
  <c r="R292" i="6" s="1"/>
  <c r="D296" i="6"/>
  <c r="Q296" i="6"/>
  <c r="R296" i="6" s="1"/>
  <c r="D298" i="6"/>
  <c r="Q298" i="6"/>
  <c r="R298" i="6" s="1"/>
  <c r="D311" i="6"/>
  <c r="Q311" i="6" s="1"/>
  <c r="R311" i="6" s="1"/>
  <c r="D315" i="6"/>
  <c r="Q315" i="6"/>
  <c r="R315" i="6" s="1"/>
  <c r="D317" i="6"/>
  <c r="Q317" i="6"/>
  <c r="R317" i="6" s="1"/>
  <c r="D319" i="6"/>
  <c r="Q319" i="6" s="1"/>
  <c r="R319" i="6" s="1"/>
  <c r="D320" i="6"/>
  <c r="Q320" i="6"/>
  <c r="R320" i="6" s="1"/>
  <c r="D323" i="6"/>
  <c r="Q323" i="6" s="1"/>
  <c r="R323" i="6" s="1"/>
  <c r="D324" i="6"/>
  <c r="Q324" i="6" s="1"/>
  <c r="R324" i="6" s="1"/>
  <c r="D328" i="6"/>
  <c r="Q328" i="6"/>
  <c r="R328" i="6" s="1"/>
  <c r="D329" i="6"/>
  <c r="Q329" i="6"/>
  <c r="R329" i="6" s="1"/>
  <c r="D331" i="6"/>
  <c r="Q331" i="6" s="1"/>
  <c r="R331" i="6" s="1"/>
  <c r="D333" i="6"/>
  <c r="Q333" i="6"/>
  <c r="R333" i="6" s="1"/>
  <c r="D334" i="6"/>
  <c r="Q334" i="6" s="1"/>
  <c r="R334" i="6" s="1"/>
  <c r="D341" i="6"/>
  <c r="Q341" i="6" s="1"/>
  <c r="R341" i="6" s="1"/>
  <c r="D348" i="6"/>
  <c r="Q348" i="6"/>
  <c r="R348" i="6" s="1"/>
  <c r="D349" i="6"/>
  <c r="Q349" i="6" s="1"/>
  <c r="R349" i="6" s="1"/>
  <c r="D351" i="6"/>
  <c r="Q351" i="6"/>
  <c r="R351" i="6" s="1"/>
  <c r="D353" i="6"/>
  <c r="Q353" i="6"/>
  <c r="R353" i="6" s="1"/>
  <c r="D354" i="6"/>
  <c r="Q354" i="6" s="1"/>
  <c r="R354" i="6" s="1"/>
  <c r="D355" i="6"/>
  <c r="Q355" i="6"/>
  <c r="R355" i="6" s="1"/>
  <c r="D358" i="6"/>
  <c r="Q358" i="6"/>
  <c r="R358" i="6" s="1"/>
  <c r="D359" i="6"/>
  <c r="Q359" i="6" s="1"/>
  <c r="R359" i="6" s="1"/>
  <c r="D360" i="6"/>
  <c r="Q360" i="6"/>
  <c r="R360" i="6" s="1"/>
  <c r="D364" i="6"/>
  <c r="Q364" i="6" s="1"/>
  <c r="R364" i="6" s="1"/>
  <c r="D365" i="6"/>
  <c r="Q365" i="6" s="1"/>
  <c r="R365" i="6" s="1"/>
  <c r="D366" i="6"/>
  <c r="Q366" i="6"/>
  <c r="R366" i="6" s="1"/>
  <c r="D372" i="6"/>
  <c r="Q372" i="6"/>
  <c r="R372" i="6" s="1"/>
  <c r="D375" i="6"/>
  <c r="Q375" i="6"/>
  <c r="R375" i="6" s="1"/>
  <c r="D378" i="6"/>
  <c r="Q378" i="6"/>
  <c r="R378" i="6" s="1"/>
  <c r="D380" i="6"/>
  <c r="Q380" i="6"/>
  <c r="R380" i="6" s="1"/>
  <c r="D382" i="6"/>
  <c r="Q382" i="6"/>
  <c r="R382" i="6" s="1"/>
  <c r="D384" i="6"/>
  <c r="Q384" i="6"/>
  <c r="R384" i="6" s="1"/>
  <c r="D466" i="6"/>
  <c r="Q466" i="6"/>
  <c r="R466" i="6" s="1"/>
  <c r="D467" i="6"/>
  <c r="Q467" i="6"/>
  <c r="R467" i="6" s="1"/>
  <c r="D468" i="6"/>
  <c r="Q468" i="6"/>
  <c r="R468" i="6" s="1"/>
  <c r="D469" i="6"/>
  <c r="Q469" i="6"/>
  <c r="R469" i="6" s="1"/>
  <c r="D470" i="6"/>
  <c r="Q470" i="6"/>
  <c r="R470" i="6" s="1"/>
  <c r="D471" i="6"/>
  <c r="Q471" i="6"/>
  <c r="R471" i="6" s="1"/>
  <c r="D472" i="6"/>
  <c r="Q472" i="6"/>
  <c r="R472" i="6" s="1"/>
  <c r="D473" i="6"/>
  <c r="Q473" i="6"/>
  <c r="R473" i="6" s="1"/>
  <c r="D474" i="6"/>
  <c r="Q474" i="6"/>
  <c r="R474" i="6" s="1"/>
  <c r="D475" i="6"/>
  <c r="Q475" i="6"/>
  <c r="R475" i="6" s="1"/>
  <c r="D476" i="6"/>
  <c r="Q476" i="6"/>
  <c r="R476" i="6" s="1"/>
  <c r="D477" i="6"/>
  <c r="Q477" i="6"/>
  <c r="R477" i="6" s="1"/>
  <c r="D478" i="6"/>
  <c r="Q478" i="6"/>
  <c r="R478" i="6" s="1"/>
  <c r="D479" i="6"/>
  <c r="Q479" i="6" s="1"/>
  <c r="R479" i="6" s="1"/>
  <c r="D480" i="6"/>
  <c r="Q480" i="6" s="1"/>
  <c r="R480" i="6" s="1"/>
  <c r="D481" i="6"/>
  <c r="Q481" i="6" s="1"/>
  <c r="R481" i="6" s="1"/>
  <c r="D482" i="6"/>
  <c r="Q482" i="6"/>
  <c r="R482" i="6" s="1"/>
  <c r="D483" i="6"/>
  <c r="Q483" i="6"/>
  <c r="R483" i="6" s="1"/>
  <c r="D484" i="6"/>
  <c r="Q484" i="6"/>
  <c r="R484" i="6" s="1"/>
  <c r="D485" i="6"/>
  <c r="Q485" i="6"/>
  <c r="R485" i="6" s="1"/>
  <c r="D486" i="6"/>
  <c r="Q486" i="6"/>
  <c r="R486" i="6" s="1"/>
  <c r="D487" i="6"/>
  <c r="Q487" i="6"/>
  <c r="R487" i="6" s="1"/>
  <c r="D488" i="6"/>
  <c r="Q488" i="6"/>
  <c r="R488" i="6" s="1"/>
  <c r="D489" i="6"/>
  <c r="Q489" i="6"/>
  <c r="R489" i="6" s="1"/>
  <c r="D490" i="6"/>
  <c r="Q490" i="6"/>
  <c r="R490" i="6" s="1"/>
  <c r="D491" i="6"/>
  <c r="Q491" i="6"/>
  <c r="R491" i="6" s="1"/>
  <c r="D492" i="6"/>
  <c r="Q492" i="6"/>
  <c r="R492" i="6" s="1"/>
  <c r="D493" i="6"/>
  <c r="Q493" i="6"/>
  <c r="R493" i="6" s="1"/>
  <c r="D494" i="6"/>
  <c r="Q494" i="6"/>
  <c r="R494" i="6" s="1"/>
  <c r="D495" i="6"/>
  <c r="Q495" i="6"/>
  <c r="R495" i="6" s="1"/>
  <c r="D496" i="6"/>
  <c r="Q496" i="6"/>
  <c r="R496" i="6" s="1"/>
  <c r="D497" i="6"/>
  <c r="Q497" i="6"/>
  <c r="R497" i="6" s="1"/>
  <c r="D498" i="6"/>
  <c r="Q498" i="6"/>
  <c r="R498" i="6" s="1"/>
  <c r="D499" i="6"/>
  <c r="Q499" i="6"/>
  <c r="R499" i="6" s="1"/>
  <c r="D500" i="6"/>
  <c r="Q500" i="6"/>
  <c r="R500" i="6" s="1"/>
  <c r="D501" i="6"/>
  <c r="Q501" i="6"/>
  <c r="R501" i="6" s="1"/>
  <c r="D502" i="6"/>
  <c r="Q502" i="6"/>
  <c r="R502" i="6" s="1"/>
  <c r="D503" i="6"/>
  <c r="Q503" i="6"/>
  <c r="R503" i="6" s="1"/>
  <c r="D19" i="6"/>
  <c r="Q19" i="6" s="1"/>
  <c r="R19" i="6" s="1"/>
  <c r="D41" i="6"/>
  <c r="Q41" i="6" s="1"/>
  <c r="R41" i="6" s="1"/>
  <c r="D61" i="6"/>
  <c r="Q61" i="6" s="1"/>
  <c r="R61" i="6" s="1"/>
  <c r="D77" i="6"/>
  <c r="Q77" i="6" s="1"/>
  <c r="R77" i="6" s="1"/>
  <c r="D79" i="6"/>
  <c r="Q79" i="6" s="1"/>
  <c r="R79" i="6" s="1"/>
  <c r="D88" i="6"/>
  <c r="Q88" i="6" s="1"/>
  <c r="R88" i="6" s="1"/>
  <c r="D106" i="6"/>
  <c r="Q106" i="6" s="1"/>
  <c r="R106" i="6" s="1"/>
  <c r="D138" i="6"/>
  <c r="Q138" i="6" s="1"/>
  <c r="R138" i="6" s="1"/>
  <c r="D150" i="6"/>
  <c r="Q150" i="6" s="1"/>
  <c r="R150" i="6" s="1"/>
  <c r="D160" i="6"/>
  <c r="Q160" i="6" s="1"/>
  <c r="R160" i="6" s="1"/>
  <c r="D188" i="6"/>
  <c r="Q188" i="6" s="1"/>
  <c r="R188" i="6" s="1"/>
  <c r="D211" i="6"/>
  <c r="Q211" i="6" s="1"/>
  <c r="R211" i="6" s="1"/>
  <c r="D222" i="6"/>
  <c r="Q222" i="6" s="1"/>
  <c r="R222" i="6" s="1"/>
  <c r="D264" i="6"/>
  <c r="Q264" i="6" s="1"/>
  <c r="R264" i="6" s="1"/>
  <c r="D306" i="6"/>
  <c r="Q306" i="6" s="1"/>
  <c r="R306" i="6" s="1"/>
  <c r="D313" i="6"/>
  <c r="Q313" i="6" s="1"/>
  <c r="R313" i="6" s="1"/>
  <c r="D316" i="6"/>
  <c r="Q316" i="6" s="1"/>
  <c r="R316" i="6" s="1"/>
  <c r="D321" i="6"/>
  <c r="Q321" i="6" s="1"/>
  <c r="R321" i="6" s="1"/>
  <c r="D338" i="6"/>
  <c r="Q338" i="6"/>
  <c r="R338" i="6" s="1"/>
  <c r="D339" i="6"/>
  <c r="Q339" i="6" s="1"/>
  <c r="R339" i="6" s="1"/>
  <c r="D26" i="6"/>
  <c r="Q26" i="6" s="1"/>
  <c r="R26" i="6" s="1"/>
  <c r="D31" i="6"/>
  <c r="Q31" i="6" s="1"/>
  <c r="R31" i="6" s="1"/>
  <c r="D43" i="6"/>
  <c r="Q43" i="6" s="1"/>
  <c r="R43" i="6" s="1"/>
  <c r="D58" i="6"/>
  <c r="Q58" i="6" s="1"/>
  <c r="R58" i="6" s="1"/>
  <c r="D149" i="6"/>
  <c r="Q149" i="6" s="1"/>
  <c r="R149" i="6" s="1"/>
  <c r="D164" i="6"/>
  <c r="Q164" i="6" s="1"/>
  <c r="R164" i="6" s="1"/>
  <c r="D165" i="6"/>
  <c r="Q165" i="6" s="1"/>
  <c r="R165" i="6" s="1"/>
  <c r="D173" i="6"/>
  <c r="Q173" i="6" s="1"/>
  <c r="R173" i="6" s="1"/>
  <c r="D184" i="6"/>
  <c r="Q184" i="6" s="1"/>
  <c r="R184" i="6" s="1"/>
  <c r="D196" i="6"/>
  <c r="Q196" i="6" s="1"/>
  <c r="R196" i="6" s="1"/>
  <c r="D202" i="6"/>
  <c r="Q202" i="6" s="1"/>
  <c r="R202" i="6" s="1"/>
  <c r="D227" i="6"/>
  <c r="Q227" i="6" s="1"/>
  <c r="R227" i="6" s="1"/>
  <c r="D229" i="6"/>
  <c r="Q229" i="6"/>
  <c r="R229" i="6" s="1"/>
  <c r="D249" i="6"/>
  <c r="Q249" i="6" s="1"/>
  <c r="R249" i="6" s="1"/>
  <c r="D308" i="6"/>
  <c r="Q308" i="6" s="1"/>
  <c r="R308" i="6" s="1"/>
  <c r="D332" i="6"/>
  <c r="Q332" i="6" s="1"/>
  <c r="R332" i="6" s="1"/>
  <c r="D352" i="6"/>
  <c r="Q352" i="6" s="1"/>
  <c r="R352" i="6" s="1"/>
  <c r="D7" i="6"/>
  <c r="Q7" i="6"/>
  <c r="R7" i="6" s="1"/>
  <c r="D12" i="6"/>
  <c r="Q12" i="6" s="1"/>
  <c r="R12" i="6" s="1"/>
  <c r="D27" i="6"/>
  <c r="Q27" i="6" s="1"/>
  <c r="R27" i="6" s="1"/>
  <c r="D38" i="6"/>
  <c r="Q38" i="6" s="1"/>
  <c r="R38" i="6" s="1"/>
  <c r="D40" i="6"/>
  <c r="Q40" i="6" s="1"/>
  <c r="R40" i="6" s="1"/>
  <c r="D47" i="6"/>
  <c r="Q47" i="6" s="1"/>
  <c r="R47" i="6" s="1"/>
  <c r="D49" i="6"/>
  <c r="Q49" i="6" s="1"/>
  <c r="R49" i="6" s="1"/>
  <c r="D85" i="6"/>
  <c r="Q85" i="6" s="1"/>
  <c r="R85" i="6" s="1"/>
  <c r="D102" i="6"/>
  <c r="Q102" i="6" s="1"/>
  <c r="R102" i="6" s="1"/>
  <c r="D107" i="6"/>
  <c r="Q107" i="6" s="1"/>
  <c r="R107" i="6" s="1"/>
  <c r="D109" i="6"/>
  <c r="Q109" i="6" s="1"/>
  <c r="R109" i="6" s="1"/>
  <c r="D113" i="6"/>
  <c r="Q113" i="6" s="1"/>
  <c r="R113" i="6" s="1"/>
  <c r="D120" i="6"/>
  <c r="Q120" i="6" s="1"/>
  <c r="R120" i="6" s="1"/>
  <c r="D136" i="6"/>
  <c r="Q136" i="6" s="1"/>
  <c r="R136" i="6" s="1"/>
  <c r="D140" i="6"/>
  <c r="Q140" i="6" s="1"/>
  <c r="R140" i="6" s="1"/>
  <c r="D154" i="6"/>
  <c r="Q154" i="6" s="1"/>
  <c r="R154" i="6" s="1"/>
  <c r="D159" i="6"/>
  <c r="Q159" i="6"/>
  <c r="R159" i="6" s="1"/>
  <c r="D189" i="6"/>
  <c r="Q189" i="6" s="1"/>
  <c r="R189" i="6" s="1"/>
  <c r="D190" i="6"/>
  <c r="Q190" i="6" s="1"/>
  <c r="R190" i="6" s="1"/>
  <c r="D206" i="6"/>
  <c r="Q206" i="6" s="1"/>
  <c r="R206" i="6" s="1"/>
  <c r="D220" i="6"/>
  <c r="Q220" i="6" s="1"/>
  <c r="R220" i="6" s="1"/>
  <c r="D254" i="6"/>
  <c r="Q254" i="6" s="1"/>
  <c r="R254" i="6" s="1"/>
  <c r="D256" i="6"/>
  <c r="Q256" i="6" s="1"/>
  <c r="R256" i="6" s="1"/>
  <c r="D258" i="6"/>
  <c r="Q258" i="6" s="1"/>
  <c r="R258" i="6" s="1"/>
  <c r="D269" i="6"/>
  <c r="Q269" i="6" s="1"/>
  <c r="R269" i="6" s="1"/>
  <c r="D273" i="6"/>
  <c r="Q273" i="6" s="1"/>
  <c r="R273" i="6" s="1"/>
  <c r="D279" i="6"/>
  <c r="Q279" i="6" s="1"/>
  <c r="R279" i="6" s="1"/>
  <c r="D290" i="6"/>
  <c r="Q290" i="6" s="1"/>
  <c r="R290" i="6" s="1"/>
  <c r="D293" i="6"/>
  <c r="Q293" i="6" s="1"/>
  <c r="R293" i="6" s="1"/>
  <c r="D301" i="6"/>
  <c r="Q301" i="6" s="1"/>
  <c r="R301" i="6" s="1"/>
  <c r="D318" i="6"/>
  <c r="Q318" i="6" s="1"/>
  <c r="R318" i="6" s="1"/>
  <c r="D325" i="6"/>
  <c r="Q325" i="6" s="1"/>
  <c r="R325" i="6" s="1"/>
  <c r="D336" i="6"/>
  <c r="Q336" i="6" s="1"/>
  <c r="R336" i="6" s="1"/>
  <c r="D340" i="6"/>
  <c r="Q340" i="6" s="1"/>
  <c r="R340" i="6" s="1"/>
  <c r="D342" i="6"/>
  <c r="Q342" i="6" s="1"/>
  <c r="R342" i="6" s="1"/>
  <c r="D345" i="6"/>
  <c r="Q345" i="6" s="1"/>
  <c r="R345" i="6" s="1"/>
  <c r="D347" i="6"/>
  <c r="Q347" i="6" s="1"/>
  <c r="R347" i="6" s="1"/>
  <c r="D23" i="6"/>
  <c r="Q23" i="6" s="1"/>
  <c r="R23" i="6" s="1"/>
  <c r="D24" i="6"/>
  <c r="Q24" i="6" s="1"/>
  <c r="R24" i="6" s="1"/>
  <c r="D28" i="6"/>
  <c r="Q28" i="6" s="1"/>
  <c r="R28" i="6" s="1"/>
  <c r="D37" i="6"/>
  <c r="Q37" i="6" s="1"/>
  <c r="R37" i="6" s="1"/>
  <c r="D39" i="6"/>
  <c r="Q39" i="6" s="1"/>
  <c r="R39" i="6" s="1"/>
  <c r="D59" i="6"/>
  <c r="Q59" i="6" s="1"/>
  <c r="R59" i="6" s="1"/>
  <c r="D64" i="6"/>
  <c r="Q64" i="6" s="1"/>
  <c r="R64" i="6" s="1"/>
  <c r="D93" i="6"/>
  <c r="Q93" i="6" s="1"/>
  <c r="R93" i="6" s="1"/>
  <c r="D111" i="6"/>
  <c r="Q111" i="6" s="1"/>
  <c r="R111" i="6" s="1"/>
  <c r="D145" i="6"/>
  <c r="Q145" i="6" s="1"/>
  <c r="R145" i="6" s="1"/>
  <c r="D170" i="6"/>
  <c r="Q170" i="6" s="1"/>
  <c r="R170" i="6" s="1"/>
  <c r="D192" i="6"/>
  <c r="Q192" i="6" s="1"/>
  <c r="R192" i="6" s="1"/>
  <c r="D194" i="6"/>
  <c r="Q194" i="6" s="1"/>
  <c r="R194" i="6" s="1"/>
  <c r="D201" i="6"/>
  <c r="Q201" i="6" s="1"/>
  <c r="R201" i="6" s="1"/>
  <c r="D205" i="6"/>
  <c r="Q205" i="6" s="1"/>
  <c r="R205" i="6" s="1"/>
  <c r="D260" i="6"/>
  <c r="Q260" i="6" s="1"/>
  <c r="R260" i="6" s="1"/>
  <c r="D294" i="6"/>
  <c r="Q294" i="6" s="1"/>
  <c r="R294" i="6" s="1"/>
  <c r="D300" i="6"/>
  <c r="Q300" i="6" s="1"/>
  <c r="R300" i="6" s="1"/>
  <c r="D304" i="6"/>
  <c r="Q304" i="6" s="1"/>
  <c r="R304" i="6" s="1"/>
  <c r="D307" i="6"/>
  <c r="Q307" i="6" s="1"/>
  <c r="R307" i="6" s="1"/>
  <c r="D309" i="6"/>
  <c r="Q309" i="6" s="1"/>
  <c r="R309" i="6" s="1"/>
  <c r="D314" i="6"/>
  <c r="Q314" i="6" s="1"/>
  <c r="R314" i="6" s="1"/>
  <c r="D337" i="6"/>
  <c r="Q337" i="6" s="1"/>
  <c r="R337" i="6" s="1"/>
  <c r="D17" i="6"/>
  <c r="Q17" i="6" s="1"/>
  <c r="R17" i="6" s="1"/>
  <c r="D46" i="6"/>
  <c r="Q46" i="6" s="1"/>
  <c r="R46" i="6" s="1"/>
  <c r="D73" i="6"/>
  <c r="Q73" i="6" s="1"/>
  <c r="R73" i="6" s="1"/>
  <c r="D92" i="6"/>
  <c r="Q92" i="6" s="1"/>
  <c r="R92" i="6" s="1"/>
  <c r="D96" i="6"/>
  <c r="Q96" i="6" s="1"/>
  <c r="R96" i="6" s="1"/>
  <c r="D99" i="6"/>
  <c r="Q99" i="6" s="1"/>
  <c r="R99" i="6" s="1"/>
  <c r="D116" i="6"/>
  <c r="Q116" i="6" s="1"/>
  <c r="R116" i="6" s="1"/>
  <c r="D117" i="6"/>
  <c r="Q117" i="6" s="1"/>
  <c r="R117" i="6" s="1"/>
  <c r="D174" i="6"/>
  <c r="Q174" i="6" s="1"/>
  <c r="R174" i="6" s="1"/>
  <c r="D180" i="6"/>
  <c r="Q180" i="6" s="1"/>
  <c r="R180" i="6" s="1"/>
  <c r="D200" i="6"/>
  <c r="Q200" i="6" s="1"/>
  <c r="R200" i="6" s="1"/>
  <c r="D213" i="6"/>
  <c r="Q213" i="6" s="1"/>
  <c r="R213" i="6" s="1"/>
  <c r="D234" i="6"/>
  <c r="Q234" i="6" s="1"/>
  <c r="R234" i="6" s="1"/>
  <c r="D241" i="6"/>
  <c r="Q241" i="6" s="1"/>
  <c r="R241" i="6" s="1"/>
  <c r="D261" i="6"/>
  <c r="Q261" i="6" s="1"/>
  <c r="R261" i="6" s="1"/>
  <c r="D5" i="6"/>
  <c r="Q5" i="6" s="1"/>
  <c r="R5" i="6" s="1"/>
  <c r="D8" i="6"/>
  <c r="Q8" i="6" s="1"/>
  <c r="R8" i="6" s="1"/>
  <c r="D13" i="6"/>
  <c r="Q13" i="6" s="1"/>
  <c r="R13" i="6" s="1"/>
  <c r="D14" i="6"/>
  <c r="Q14" i="6"/>
  <c r="R14" i="6" s="1"/>
  <c r="D36" i="6"/>
  <c r="Q36" i="6" s="1"/>
  <c r="R36" i="6" s="1"/>
  <c r="D42" i="6"/>
  <c r="Q42" i="6" s="1"/>
  <c r="R42" i="6" s="1"/>
  <c r="D44" i="6"/>
  <c r="Q44" i="6" s="1"/>
  <c r="R44" i="6" s="1"/>
  <c r="D45" i="6"/>
  <c r="Q45" i="6" s="1"/>
  <c r="R45" i="6" s="1"/>
  <c r="D51" i="6"/>
  <c r="Q51" i="6" s="1"/>
  <c r="R51" i="6" s="1"/>
  <c r="D52" i="6"/>
  <c r="Q52" i="6" s="1"/>
  <c r="R52" i="6" s="1"/>
  <c r="D55" i="6"/>
  <c r="Q55" i="6" s="1"/>
  <c r="R55" i="6" s="1"/>
  <c r="D65" i="6"/>
  <c r="Q65" i="6" s="1"/>
  <c r="R65" i="6" s="1"/>
  <c r="D68" i="6"/>
  <c r="Q68" i="6" s="1"/>
  <c r="R68" i="6" s="1"/>
  <c r="D74" i="6"/>
  <c r="Q74" i="6" s="1"/>
  <c r="R74" i="6" s="1"/>
  <c r="D81" i="6"/>
  <c r="Q81" i="6" s="1"/>
  <c r="R81" i="6" s="1"/>
  <c r="D84" i="6"/>
  <c r="Q84" i="6" s="1"/>
  <c r="R84" i="6" s="1"/>
  <c r="D86" i="6"/>
  <c r="Q86" i="6" s="1"/>
  <c r="R86" i="6" s="1"/>
  <c r="D94" i="6"/>
  <c r="Q94" i="6" s="1"/>
  <c r="R94" i="6" s="1"/>
  <c r="D100" i="6"/>
  <c r="Q100" i="6" s="1"/>
  <c r="R100" i="6" s="1"/>
  <c r="D101" i="6"/>
  <c r="Q101" i="6" s="1"/>
  <c r="R101" i="6" s="1"/>
  <c r="D104" i="6"/>
  <c r="Q104" i="6" s="1"/>
  <c r="R104" i="6" s="1"/>
  <c r="D112" i="6"/>
  <c r="Q112" i="6" s="1"/>
  <c r="R112" i="6" s="1"/>
  <c r="D114" i="6"/>
  <c r="Q114" i="6" s="1"/>
  <c r="R114" i="6" s="1"/>
  <c r="D119" i="6"/>
  <c r="Q119" i="6" s="1"/>
  <c r="R119" i="6" s="1"/>
  <c r="D121" i="6"/>
  <c r="Q121" i="6" s="1"/>
  <c r="R121" i="6" s="1"/>
  <c r="D122" i="6"/>
  <c r="Q122" i="6" s="1"/>
  <c r="R122" i="6" s="1"/>
  <c r="D124" i="6"/>
  <c r="Q124" i="6" s="1"/>
  <c r="R124" i="6" s="1"/>
  <c r="D130" i="6"/>
  <c r="Q130" i="6" s="1"/>
  <c r="R130" i="6" s="1"/>
  <c r="D131" i="6"/>
  <c r="Q131" i="6" s="1"/>
  <c r="R131" i="6" s="1"/>
  <c r="D132" i="6"/>
  <c r="Q132" i="6" s="1"/>
  <c r="R132" i="6" s="1"/>
  <c r="D134" i="6"/>
  <c r="Q134" i="6" s="1"/>
  <c r="R134" i="6" s="1"/>
  <c r="D139" i="6"/>
  <c r="Q139" i="6" s="1"/>
  <c r="R139" i="6" s="1"/>
  <c r="D142" i="6"/>
  <c r="Q142" i="6" s="1"/>
  <c r="R142" i="6" s="1"/>
  <c r="D143" i="6"/>
  <c r="Q143" i="6" s="1"/>
  <c r="R143" i="6" s="1"/>
  <c r="D144" i="6"/>
  <c r="Q144" i="6" s="1"/>
  <c r="R144" i="6" s="1"/>
  <c r="D147" i="6"/>
  <c r="Q147" i="6" s="1"/>
  <c r="R147" i="6" s="1"/>
  <c r="D151" i="6"/>
  <c r="Q151" i="6" s="1"/>
  <c r="R151" i="6" s="1"/>
  <c r="D152" i="6"/>
  <c r="Q152" i="6" s="1"/>
  <c r="R152" i="6" s="1"/>
  <c r="D153" i="6"/>
  <c r="Q153" i="6" s="1"/>
  <c r="R153" i="6" s="1"/>
  <c r="D158" i="6"/>
  <c r="Q158" i="6" s="1"/>
  <c r="R158" i="6" s="1"/>
  <c r="D167" i="6"/>
  <c r="Q167" i="6" s="1"/>
  <c r="R167" i="6" s="1"/>
  <c r="D176" i="6"/>
  <c r="Q176" i="6" s="1"/>
  <c r="R176" i="6" s="1"/>
  <c r="D177" i="6"/>
  <c r="Q177" i="6" s="1"/>
  <c r="R177" i="6" s="1"/>
  <c r="D181" i="6"/>
  <c r="Q181" i="6" s="1"/>
  <c r="R181" i="6" s="1"/>
  <c r="D185" i="6"/>
  <c r="Q185" i="6" s="1"/>
  <c r="R185" i="6" s="1"/>
  <c r="D186" i="6"/>
  <c r="Q186" i="6" s="1"/>
  <c r="R186" i="6" s="1"/>
  <c r="D187" i="6"/>
  <c r="Q187" i="6" s="1"/>
  <c r="R187" i="6" s="1"/>
  <c r="D199" i="6"/>
  <c r="Q199" i="6"/>
  <c r="R199" i="6" s="1"/>
  <c r="D203" i="6"/>
  <c r="Q203" i="6" s="1"/>
  <c r="R203" i="6" s="1"/>
  <c r="D207" i="6"/>
  <c r="Q207" i="6" s="1"/>
  <c r="R207" i="6" s="1"/>
  <c r="D208" i="6"/>
  <c r="Q208" i="6" s="1"/>
  <c r="R208" i="6" s="1"/>
  <c r="D212" i="6"/>
  <c r="Q212" i="6" s="1"/>
  <c r="R212" i="6" s="1"/>
  <c r="D215" i="6"/>
  <c r="Q215" i="6" s="1"/>
  <c r="R215" i="6" s="1"/>
  <c r="D216" i="6"/>
  <c r="Q216" i="6" s="1"/>
  <c r="R216" i="6" s="1"/>
  <c r="D218" i="6"/>
  <c r="Q218" i="6" s="1"/>
  <c r="R218" i="6" s="1"/>
  <c r="D219" i="6"/>
  <c r="Q219" i="6" s="1"/>
  <c r="R219" i="6" s="1"/>
  <c r="D221" i="6"/>
  <c r="Q221" i="6" s="1"/>
  <c r="R221" i="6" s="1"/>
  <c r="D224" i="6"/>
  <c r="Q224" i="6" s="1"/>
  <c r="R224" i="6" s="1"/>
  <c r="D230" i="6"/>
  <c r="Q230" i="6" s="1"/>
  <c r="R230" i="6" s="1"/>
  <c r="D232" i="6"/>
  <c r="Q232" i="6" s="1"/>
  <c r="R232" i="6" s="1"/>
  <c r="D246" i="6"/>
  <c r="Q246" i="6" s="1"/>
  <c r="R246" i="6" s="1"/>
  <c r="D255" i="6"/>
  <c r="Q255" i="6" s="1"/>
  <c r="R255" i="6" s="1"/>
  <c r="D259" i="6"/>
  <c r="Q259" i="6" s="1"/>
  <c r="R259" i="6" s="1"/>
  <c r="D262" i="6"/>
  <c r="Q262" i="6" s="1"/>
  <c r="R262" i="6" s="1"/>
  <c r="D271" i="6"/>
  <c r="Q271" i="6" s="1"/>
  <c r="R271" i="6" s="1"/>
  <c r="D272" i="6"/>
  <c r="Q272" i="6" s="1"/>
  <c r="R272" i="6" s="1"/>
  <c r="D276" i="6"/>
  <c r="Q276" i="6" s="1"/>
  <c r="R276" i="6" s="1"/>
  <c r="D277" i="6"/>
  <c r="Q277" i="6" s="1"/>
  <c r="R277" i="6" s="1"/>
  <c r="D285" i="6"/>
  <c r="Q285" i="6" s="1"/>
  <c r="R285" i="6" s="1"/>
  <c r="D287" i="6"/>
  <c r="Q287" i="6" s="1"/>
  <c r="R287" i="6" s="1"/>
  <c r="D288" i="6"/>
  <c r="Q288" i="6" s="1"/>
  <c r="R288" i="6" s="1"/>
  <c r="D289" i="6"/>
  <c r="Q289" i="6" s="1"/>
  <c r="R289" i="6" s="1"/>
  <c r="D295" i="6"/>
  <c r="Q295" i="6" s="1"/>
  <c r="R295" i="6" s="1"/>
  <c r="D299" i="6"/>
  <c r="Q299" i="6" s="1"/>
  <c r="R299" i="6" s="1"/>
  <c r="D302" i="6"/>
  <c r="Q302" i="6" s="1"/>
  <c r="R302" i="6" s="1"/>
  <c r="D303" i="6"/>
  <c r="Q303" i="6" s="1"/>
  <c r="R303" i="6" s="1"/>
  <c r="D305" i="6"/>
  <c r="Q305" i="6" s="1"/>
  <c r="R305" i="6" s="1"/>
  <c r="D312" i="6"/>
  <c r="Q312" i="6" s="1"/>
  <c r="R312" i="6" s="1"/>
  <c r="D322" i="6"/>
  <c r="Q322" i="6" s="1"/>
  <c r="R322" i="6" s="1"/>
  <c r="D326" i="6"/>
  <c r="Q326" i="6" s="1"/>
  <c r="R326" i="6" s="1"/>
  <c r="D327" i="6"/>
  <c r="Q327" i="6" s="1"/>
  <c r="R327" i="6" s="1"/>
  <c r="D335" i="6"/>
  <c r="Q335" i="6" s="1"/>
  <c r="R335" i="6" s="1"/>
  <c r="D350" i="6"/>
  <c r="Q350" i="6" s="1"/>
  <c r="R350" i="6" s="1"/>
  <c r="D3" i="6"/>
  <c r="Q3" i="6" s="1"/>
  <c r="R3" i="6" s="1"/>
  <c r="D6" i="6"/>
  <c r="Q6" i="6" s="1"/>
  <c r="R6" i="6" s="1"/>
  <c r="D16" i="6"/>
  <c r="Q16" i="6" s="1"/>
  <c r="R16" i="6" s="1"/>
  <c r="D22" i="6"/>
  <c r="Q22" i="6" s="1"/>
  <c r="R22" i="6" s="1"/>
  <c r="D29" i="6"/>
  <c r="Q29" i="6" s="1"/>
  <c r="R29" i="6" s="1"/>
  <c r="D32" i="6"/>
  <c r="Q32" i="6" s="1"/>
  <c r="R32" i="6" s="1"/>
  <c r="D123" i="6"/>
  <c r="Q123" i="6" s="1"/>
  <c r="R123" i="6" s="1"/>
  <c r="D126" i="6"/>
  <c r="Q126" i="6" s="1"/>
  <c r="R126" i="6" s="1"/>
  <c r="D127" i="6"/>
  <c r="Q127" i="6" s="1"/>
  <c r="R127" i="6" s="1"/>
  <c r="D137" i="6"/>
  <c r="Q137" i="6" s="1"/>
  <c r="R137" i="6" s="1"/>
  <c r="D141" i="6"/>
  <c r="Q141" i="6" s="1"/>
  <c r="R141" i="6" s="1"/>
  <c r="D148" i="6"/>
  <c r="Q148" i="6" s="1"/>
  <c r="R148" i="6" s="1"/>
  <c r="D155" i="6"/>
  <c r="Q155" i="6" s="1"/>
  <c r="R155" i="6" s="1"/>
  <c r="D156" i="6"/>
  <c r="Q156" i="6" s="1"/>
  <c r="R156" i="6" s="1"/>
  <c r="D161" i="6"/>
  <c r="Q161" i="6" s="1"/>
  <c r="R161" i="6" s="1"/>
  <c r="D163" i="6"/>
  <c r="Q163" i="6" s="1"/>
  <c r="R163" i="6" s="1"/>
  <c r="D175" i="6"/>
  <c r="Q175" i="6" s="1"/>
  <c r="R175" i="6" s="1"/>
  <c r="D178" i="6"/>
  <c r="Q178" i="6" s="1"/>
  <c r="R178" i="6" s="1"/>
  <c r="D197" i="6"/>
  <c r="Q197" i="6" s="1"/>
  <c r="R197" i="6" s="1"/>
  <c r="D198" i="6"/>
  <c r="Q198" i="6" s="1"/>
  <c r="R198" i="6" s="1"/>
  <c r="D204" i="6"/>
  <c r="Q204" i="6" s="1"/>
  <c r="R204" i="6" s="1"/>
  <c r="D210" i="6"/>
  <c r="Q210" i="6" s="1"/>
  <c r="R210" i="6" s="1"/>
  <c r="D217" i="6"/>
  <c r="Q217" i="6" s="1"/>
  <c r="R217" i="6" s="1"/>
  <c r="D225" i="6"/>
  <c r="Q225" i="6" s="1"/>
  <c r="R225" i="6" s="1"/>
  <c r="D238" i="6"/>
  <c r="Q238" i="6" s="1"/>
  <c r="R238" i="6" s="1"/>
  <c r="D250" i="6"/>
  <c r="Q250" i="6" s="1"/>
  <c r="R250" i="6" s="1"/>
  <c r="D251" i="6"/>
  <c r="Q251" i="6" s="1"/>
  <c r="R251" i="6" s="1"/>
  <c r="D252" i="6"/>
  <c r="Q252" i="6" s="1"/>
  <c r="R252" i="6" s="1"/>
  <c r="D257" i="6"/>
  <c r="Q257" i="6" s="1"/>
  <c r="R257" i="6" s="1"/>
  <c r="D263" i="6"/>
  <c r="Q263" i="6" s="1"/>
  <c r="R263" i="6" s="1"/>
  <c r="D270" i="6"/>
  <c r="Q270" i="6" s="1"/>
  <c r="R270" i="6" s="1"/>
  <c r="D275" i="6"/>
  <c r="Q275" i="6" s="1"/>
  <c r="R275" i="6" s="1"/>
  <c r="D280" i="6"/>
  <c r="Q280" i="6" s="1"/>
  <c r="R280" i="6" s="1"/>
  <c r="D281" i="6"/>
  <c r="Q281" i="6" s="1"/>
  <c r="R281" i="6" s="1"/>
  <c r="D297" i="6"/>
  <c r="Q297" i="6" s="1"/>
  <c r="R297" i="6" s="1"/>
  <c r="D50" i="6"/>
  <c r="Q50" i="6" s="1"/>
  <c r="R50" i="6" s="1"/>
  <c r="D60" i="6"/>
  <c r="Q60" i="6" s="1"/>
  <c r="R60" i="6" s="1"/>
  <c r="D69" i="6"/>
  <c r="Q69" i="6" s="1"/>
  <c r="R69" i="6" s="1"/>
  <c r="D78" i="6"/>
  <c r="Q78" i="6" s="1"/>
  <c r="R78" i="6" s="1"/>
  <c r="D118" i="6"/>
  <c r="Q118" i="6" s="1"/>
  <c r="R118" i="6" s="1"/>
  <c r="D125" i="6"/>
  <c r="Q125" i="6" s="1"/>
  <c r="R125" i="6" s="1"/>
  <c r="D171" i="6"/>
  <c r="Q171" i="6" s="1"/>
  <c r="R171" i="6" s="1"/>
  <c r="D183" i="6"/>
  <c r="Q183" i="6" s="1"/>
  <c r="R183" i="6" s="1"/>
  <c r="D195" i="6"/>
  <c r="Q195" i="6" s="1"/>
  <c r="R195" i="6" s="1"/>
  <c r="D209" i="6"/>
  <c r="Q209" i="6" s="1"/>
  <c r="R209" i="6" s="1"/>
  <c r="D231" i="6"/>
  <c r="Q231" i="6" s="1"/>
  <c r="R231" i="6" s="1"/>
  <c r="D237" i="6"/>
  <c r="Q237" i="6" s="1"/>
  <c r="R237" i="6" s="1"/>
  <c r="D242" i="6"/>
  <c r="Q242" i="6" s="1"/>
  <c r="R242" i="6" s="1"/>
  <c r="D243" i="6"/>
  <c r="Q243" i="6" s="1"/>
  <c r="R243" i="6" s="1"/>
  <c r="D267" i="6"/>
  <c r="Q267" i="6" s="1"/>
  <c r="R267" i="6" s="1"/>
  <c r="D83" i="6"/>
  <c r="Q83" i="6" s="1"/>
  <c r="R83" i="6" s="1"/>
  <c r="D87" i="6"/>
  <c r="Q87" i="6" s="1"/>
  <c r="R87" i="6" s="1"/>
  <c r="D97" i="6"/>
  <c r="Q97" i="6" s="1"/>
  <c r="R97" i="6" s="1"/>
  <c r="D115" i="6"/>
  <c r="Q115" i="6" s="1"/>
  <c r="R115" i="6" s="1"/>
  <c r="D129" i="6"/>
  <c r="Q129" i="6" s="1"/>
  <c r="R129" i="6" s="1"/>
  <c r="D133" i="6"/>
  <c r="Q133" i="6" s="1"/>
  <c r="R133" i="6" s="1"/>
  <c r="D146" i="6"/>
  <c r="Q146" i="6" s="1"/>
  <c r="R146" i="6" s="1"/>
  <c r="D172" i="6"/>
  <c r="Q172" i="6" s="1"/>
  <c r="R172" i="6" s="1"/>
  <c r="D223" i="6"/>
  <c r="Q223" i="6" s="1"/>
  <c r="R223" i="6" s="1"/>
  <c r="D226" i="6"/>
  <c r="Q226" i="6" s="1"/>
  <c r="R226" i="6" s="1"/>
  <c r="D228" i="6"/>
  <c r="Q228" i="6" s="1"/>
  <c r="R228" i="6" s="1"/>
  <c r="D268" i="6"/>
  <c r="Q268" i="6" s="1"/>
  <c r="R268" i="6" s="1"/>
  <c r="D10" i="2"/>
  <c r="Q10" i="2" s="1"/>
  <c r="R10" i="2" s="1"/>
  <c r="D11" i="2"/>
  <c r="Q11" i="2" s="1"/>
  <c r="R11" i="2" s="1"/>
  <c r="D12" i="2"/>
  <c r="Q12" i="2" s="1"/>
  <c r="R12" i="2" s="1"/>
  <c r="D13" i="2"/>
  <c r="Q13" i="2" s="1"/>
  <c r="R13" i="2" s="1"/>
  <c r="D14" i="2"/>
  <c r="Q14" i="2" s="1"/>
  <c r="R14" i="2" s="1"/>
  <c r="D15" i="2"/>
  <c r="Q15" i="2" s="1"/>
  <c r="R15" i="2" s="1"/>
  <c r="D16" i="2"/>
  <c r="Q16" i="2" s="1"/>
  <c r="R16" i="2" s="1"/>
  <c r="D17" i="2"/>
  <c r="Q17" i="2" s="1"/>
  <c r="R17" i="2" s="1"/>
  <c r="D18" i="2"/>
  <c r="Q18" i="2" s="1"/>
  <c r="R18" i="2" s="1"/>
  <c r="D19" i="2"/>
  <c r="Q19" i="2" s="1"/>
  <c r="R19" i="2" s="1"/>
  <c r="D20" i="2"/>
  <c r="Q20" i="2" s="1"/>
  <c r="R20" i="2" s="1"/>
  <c r="D21" i="2"/>
  <c r="Q21" i="2" s="1"/>
  <c r="R21" i="2" s="1"/>
  <c r="D22" i="2"/>
  <c r="Q22" i="2"/>
  <c r="R22" i="2" s="1"/>
  <c r="D23" i="2"/>
  <c r="Q23" i="2" s="1"/>
  <c r="R23" i="2" s="1"/>
  <c r="D24" i="2"/>
  <c r="Q24" i="2" s="1"/>
  <c r="R24" i="2" s="1"/>
  <c r="D25" i="2"/>
  <c r="Q25" i="2" s="1"/>
  <c r="R25" i="2" s="1"/>
  <c r="D26" i="2"/>
  <c r="Q26" i="2" s="1"/>
  <c r="R26" i="2" s="1"/>
  <c r="D27" i="2"/>
  <c r="Q27" i="2" s="1"/>
  <c r="R27" i="2" s="1"/>
  <c r="D28" i="2"/>
  <c r="Q28" i="2" s="1"/>
  <c r="R28" i="2" s="1"/>
  <c r="D29" i="2"/>
  <c r="Q29" i="2" s="1"/>
  <c r="R29" i="2" s="1"/>
  <c r="D30" i="2"/>
  <c r="Q30" i="2" s="1"/>
  <c r="R30" i="2" s="1"/>
  <c r="D31" i="2"/>
  <c r="Q31" i="2" s="1"/>
  <c r="R31" i="2" s="1"/>
  <c r="D32" i="2"/>
  <c r="Q32" i="2" s="1"/>
  <c r="R32" i="2" s="1"/>
  <c r="D33" i="2"/>
  <c r="Q33" i="2" s="1"/>
  <c r="R33" i="2" s="1"/>
  <c r="D34" i="2"/>
  <c r="Q34" i="2" s="1"/>
  <c r="R34" i="2" s="1"/>
  <c r="D35" i="2"/>
  <c r="Q35" i="2" s="1"/>
  <c r="R35" i="2" s="1"/>
  <c r="D36" i="2"/>
  <c r="Q36" i="2" s="1"/>
  <c r="R36" i="2" s="1"/>
  <c r="D37" i="2"/>
  <c r="Q37" i="2" s="1"/>
  <c r="R37" i="2" s="1"/>
  <c r="D38" i="2"/>
  <c r="Q38" i="2" s="1"/>
  <c r="R38" i="2" s="1"/>
  <c r="D39" i="2"/>
  <c r="Q39" i="2"/>
  <c r="R39" i="2" s="1"/>
  <c r="D40" i="2"/>
  <c r="Q40" i="2" s="1"/>
  <c r="R40" i="2" s="1"/>
  <c r="D41" i="2"/>
  <c r="Q41" i="2" s="1"/>
  <c r="R41" i="2" s="1"/>
  <c r="D42" i="2"/>
  <c r="Q42" i="2" s="1"/>
  <c r="R42" i="2" s="1"/>
  <c r="D43" i="2"/>
  <c r="Q43" i="2" s="1"/>
  <c r="R43" i="2" s="1"/>
  <c r="D44" i="2"/>
  <c r="Q44" i="2" s="1"/>
  <c r="R44" i="2" s="1"/>
  <c r="D45" i="2"/>
  <c r="Q45" i="2" s="1"/>
  <c r="R45" i="2" s="1"/>
  <c r="D46" i="2"/>
  <c r="Q46" i="2" s="1"/>
  <c r="R46" i="2" s="1"/>
  <c r="D47" i="2"/>
  <c r="Q47" i="2" s="1"/>
  <c r="R47" i="2" s="1"/>
  <c r="D48" i="2"/>
  <c r="Q48" i="2" s="1"/>
  <c r="R48" i="2" s="1"/>
  <c r="D49" i="2"/>
  <c r="Q49" i="2" s="1"/>
  <c r="R49" i="2" s="1"/>
  <c r="D50" i="2"/>
  <c r="Q50" i="2" s="1"/>
  <c r="R50" i="2" s="1"/>
  <c r="D51" i="2"/>
  <c r="Q51" i="2" s="1"/>
  <c r="R51" i="2" s="1"/>
  <c r="D52" i="2"/>
  <c r="Q52" i="2" s="1"/>
  <c r="R52" i="2" s="1"/>
  <c r="D53" i="2"/>
  <c r="Q53" i="2" s="1"/>
  <c r="R53" i="2" s="1"/>
  <c r="D54" i="2"/>
  <c r="Q54" i="2" s="1"/>
  <c r="R54" i="2" s="1"/>
  <c r="D55" i="2"/>
  <c r="Q55" i="2" s="1"/>
  <c r="R55" i="2" s="1"/>
  <c r="D56" i="2"/>
  <c r="Q56" i="2"/>
  <c r="R56" i="2" s="1"/>
  <c r="D57" i="2"/>
  <c r="Q57" i="2" s="1"/>
  <c r="R57" i="2" s="1"/>
  <c r="D58" i="2"/>
  <c r="Q58" i="2" s="1"/>
  <c r="R58" i="2" s="1"/>
  <c r="D59" i="2"/>
  <c r="Q59" i="2" s="1"/>
  <c r="R59" i="2" s="1"/>
  <c r="D60" i="2"/>
  <c r="Q60" i="2" s="1"/>
  <c r="R60" i="2" s="1"/>
  <c r="D61" i="2"/>
  <c r="Q61" i="2" s="1"/>
  <c r="R61" i="2" s="1"/>
  <c r="D62" i="2"/>
  <c r="Q62" i="2" s="1"/>
  <c r="R62" i="2" s="1"/>
  <c r="D63" i="2"/>
  <c r="Q63" i="2" s="1"/>
  <c r="R63" i="2" s="1"/>
  <c r="D64" i="2"/>
  <c r="Q64" i="2" s="1"/>
  <c r="R64" i="2" s="1"/>
  <c r="D65" i="2"/>
  <c r="Q65" i="2" s="1"/>
  <c r="R65" i="2" s="1"/>
  <c r="D66" i="2"/>
  <c r="Q66" i="2" s="1"/>
  <c r="R66" i="2" s="1"/>
  <c r="D67" i="2"/>
  <c r="Q67" i="2" s="1"/>
  <c r="R67" i="2" s="1"/>
  <c r="D68" i="2"/>
  <c r="Q68" i="2" s="1"/>
  <c r="R68" i="2" s="1"/>
  <c r="D69" i="2"/>
  <c r="Q69" i="2" s="1"/>
  <c r="R69" i="2" s="1"/>
  <c r="D70" i="2"/>
  <c r="Q70" i="2" s="1"/>
  <c r="R70" i="2" s="1"/>
  <c r="D71" i="2"/>
  <c r="Q71" i="2" s="1"/>
  <c r="R71" i="2" s="1"/>
  <c r="D72" i="2"/>
  <c r="Q72" i="2" s="1"/>
  <c r="R72" i="2" s="1"/>
  <c r="D73" i="2"/>
  <c r="Q73" i="2"/>
  <c r="R73" i="2" s="1"/>
  <c r="D74" i="2"/>
  <c r="Q74" i="2" s="1"/>
  <c r="R74" i="2" s="1"/>
  <c r="D75" i="2"/>
  <c r="Q75" i="2" s="1"/>
  <c r="R75" i="2" s="1"/>
  <c r="D76" i="2"/>
  <c r="Q76" i="2" s="1"/>
  <c r="R76" i="2" s="1"/>
  <c r="D91" i="2"/>
  <c r="Q91" i="2" s="1"/>
  <c r="R91" i="2" s="1"/>
  <c r="D190" i="2"/>
  <c r="Q190" i="2" s="1"/>
  <c r="R190" i="2" s="1"/>
  <c r="D230" i="2"/>
  <c r="Q230" i="2" s="1"/>
  <c r="R230" i="2" s="1"/>
  <c r="D261" i="2"/>
  <c r="Q261" i="2" s="1"/>
  <c r="R261" i="2" s="1"/>
  <c r="D325" i="2"/>
  <c r="Q325" i="2" s="1"/>
  <c r="R325" i="2" s="1"/>
  <c r="D370" i="2"/>
  <c r="Q370" i="2" s="1"/>
  <c r="R370" i="2" s="1"/>
  <c r="D384" i="2"/>
  <c r="Q384" i="2" s="1"/>
  <c r="R384" i="2" s="1"/>
  <c r="D448" i="2"/>
  <c r="Q448" i="2" s="1"/>
  <c r="R448" i="2" s="1"/>
  <c r="D83" i="2"/>
  <c r="Q83" i="2" s="1"/>
  <c r="R83" i="2" s="1"/>
  <c r="D90" i="2"/>
  <c r="Q90" i="2" s="1"/>
  <c r="R90" i="2" s="1"/>
  <c r="D118" i="2"/>
  <c r="Q118" i="2" s="1"/>
  <c r="R118" i="2" s="1"/>
  <c r="D120" i="2"/>
  <c r="Q120" i="2" s="1"/>
  <c r="R120" i="2" s="1"/>
  <c r="D161" i="2"/>
  <c r="Q161" i="2" s="1"/>
  <c r="R161" i="2" s="1"/>
  <c r="D172" i="2"/>
  <c r="Q172" i="2" s="1"/>
  <c r="R172" i="2" s="1"/>
  <c r="D173" i="2"/>
  <c r="Q173" i="2" s="1"/>
  <c r="R173" i="2" s="1"/>
  <c r="D212" i="2"/>
  <c r="Q212" i="2" s="1"/>
  <c r="R212" i="2" s="1"/>
  <c r="D218" i="2"/>
  <c r="Q218" i="2" s="1"/>
  <c r="R218" i="2" s="1"/>
  <c r="D247" i="2"/>
  <c r="Q247" i="2" s="1"/>
  <c r="R247" i="2" s="1"/>
  <c r="D275" i="2"/>
  <c r="Q275" i="2" s="1"/>
  <c r="R275" i="2" s="1"/>
  <c r="D287" i="2"/>
  <c r="Q287" i="2" s="1"/>
  <c r="R287" i="2" s="1"/>
  <c r="D296" i="2"/>
  <c r="Q296" i="2" s="1"/>
  <c r="R296" i="2" s="1"/>
  <c r="D299" i="2"/>
  <c r="Q299" i="2" s="1"/>
  <c r="R299" i="2" s="1"/>
  <c r="D312" i="2"/>
  <c r="Q312" i="2" s="1"/>
  <c r="R312" i="2" s="1"/>
  <c r="D316" i="2"/>
  <c r="Q316" i="2" s="1"/>
  <c r="R316" i="2" s="1"/>
  <c r="D353" i="2"/>
  <c r="Q353" i="2" s="1"/>
  <c r="R353" i="2" s="1"/>
  <c r="D356" i="2"/>
  <c r="Q356" i="2" s="1"/>
  <c r="R356" i="2" s="1"/>
  <c r="D362" i="2"/>
  <c r="Q362" i="2" s="1"/>
  <c r="R362" i="2" s="1"/>
  <c r="D376" i="2"/>
  <c r="Q376" i="2" s="1"/>
  <c r="R376" i="2" s="1"/>
  <c r="D385" i="2"/>
  <c r="Q385" i="2" s="1"/>
  <c r="R385" i="2" s="1"/>
  <c r="D402" i="2"/>
  <c r="Q402" i="2" s="1"/>
  <c r="R402" i="2" s="1"/>
  <c r="D410" i="2"/>
  <c r="Q410" i="2" s="1"/>
  <c r="R410" i="2" s="1"/>
  <c r="D424" i="2"/>
  <c r="Q424" i="2" s="1"/>
  <c r="R424" i="2" s="1"/>
  <c r="D427" i="2"/>
  <c r="Q427" i="2" s="1"/>
  <c r="R427" i="2" s="1"/>
  <c r="D437" i="2"/>
  <c r="Q437" i="2" s="1"/>
  <c r="R437" i="2" s="1"/>
  <c r="D439" i="2"/>
  <c r="Q439" i="2" s="1"/>
  <c r="R439" i="2" s="1"/>
  <c r="D444" i="2"/>
  <c r="Q444" i="2" s="1"/>
  <c r="R444" i="2" s="1"/>
  <c r="D470" i="2"/>
  <c r="Q470" i="2" s="1"/>
  <c r="R470" i="2" s="1"/>
  <c r="D485" i="2"/>
  <c r="Q485" i="2" s="1"/>
  <c r="R485" i="2" s="1"/>
  <c r="D491" i="2"/>
  <c r="Q491" i="2" s="1"/>
  <c r="R491" i="2" s="1"/>
  <c r="D78" i="2"/>
  <c r="Q78" i="2"/>
  <c r="R78" i="2" s="1"/>
  <c r="D89" i="2"/>
  <c r="Q89" i="2" s="1"/>
  <c r="R89" i="2" s="1"/>
  <c r="D115" i="2"/>
  <c r="Q115" i="2" s="1"/>
  <c r="R115" i="2" s="1"/>
  <c r="D194" i="2"/>
  <c r="Q194" i="2" s="1"/>
  <c r="R194" i="2" s="1"/>
  <c r="D286" i="2"/>
  <c r="Q286" i="2" s="1"/>
  <c r="R286" i="2" s="1"/>
  <c r="D300" i="2"/>
  <c r="Q300" i="2" s="1"/>
  <c r="R300" i="2" s="1"/>
  <c r="D380" i="2"/>
  <c r="Q380" i="2" s="1"/>
  <c r="R380" i="2" s="1"/>
  <c r="D394" i="2"/>
  <c r="Q394" i="2" s="1"/>
  <c r="R394" i="2" s="1"/>
  <c r="D453" i="2"/>
  <c r="Q453" i="2" s="1"/>
  <c r="R453" i="2" s="1"/>
  <c r="D488" i="2"/>
  <c r="Q488" i="2" s="1"/>
  <c r="R488" i="2" s="1"/>
  <c r="D495" i="2"/>
  <c r="Q495" i="2" s="1"/>
  <c r="R495" i="2" s="1"/>
  <c r="D80" i="2"/>
  <c r="Q80" i="2"/>
  <c r="R80" i="2" s="1"/>
  <c r="D81" i="2"/>
  <c r="Q81" i="2" s="1"/>
  <c r="R81" i="2" s="1"/>
  <c r="D82" i="2"/>
  <c r="Q82" i="2" s="1"/>
  <c r="R82" i="2" s="1"/>
  <c r="D93" i="2"/>
  <c r="Q93" i="2" s="1"/>
  <c r="R93" i="2" s="1"/>
  <c r="D99" i="2"/>
  <c r="Q99" i="2" s="1"/>
  <c r="R99" i="2" s="1"/>
  <c r="D102" i="2"/>
  <c r="Q102" i="2" s="1"/>
  <c r="R102" i="2" s="1"/>
  <c r="D112" i="2"/>
  <c r="Q112" i="2" s="1"/>
  <c r="R112" i="2" s="1"/>
  <c r="D117" i="2"/>
  <c r="Q117" i="2" s="1"/>
  <c r="R117" i="2" s="1"/>
  <c r="D126" i="2"/>
  <c r="Q126" i="2" s="1"/>
  <c r="R126" i="2" s="1"/>
  <c r="D130" i="2"/>
  <c r="Q130" i="2" s="1"/>
  <c r="R130" i="2" s="1"/>
  <c r="D131" i="2"/>
  <c r="Q131" i="2" s="1"/>
  <c r="R131" i="2" s="1"/>
  <c r="D136" i="2"/>
  <c r="Q136" i="2" s="1"/>
  <c r="R136" i="2" s="1"/>
  <c r="D137" i="2"/>
  <c r="Q137" i="2" s="1"/>
  <c r="R137" i="2" s="1"/>
  <c r="D144" i="2"/>
  <c r="Q144" i="2" s="1"/>
  <c r="R144" i="2" s="1"/>
  <c r="D147" i="2"/>
  <c r="Q147" i="2" s="1"/>
  <c r="R147" i="2" s="1"/>
  <c r="D159" i="2"/>
  <c r="Q159" i="2" s="1"/>
  <c r="R159" i="2" s="1"/>
  <c r="D162" i="2"/>
  <c r="Q162" i="2" s="1"/>
  <c r="R162" i="2" s="1"/>
  <c r="D168" i="2"/>
  <c r="Q168" i="2" s="1"/>
  <c r="R168" i="2" s="1"/>
  <c r="D182" i="2"/>
  <c r="Q182" i="2" s="1"/>
  <c r="R182" i="2" s="1"/>
  <c r="D184" i="2"/>
  <c r="Q184" i="2" s="1"/>
  <c r="R184" i="2" s="1"/>
  <c r="D188" i="2"/>
  <c r="Q188" i="2" s="1"/>
  <c r="R188" i="2" s="1"/>
  <c r="D192" i="2"/>
  <c r="Q192" i="2" s="1"/>
  <c r="R192" i="2" s="1"/>
  <c r="D198" i="2"/>
  <c r="Q198" i="2" s="1"/>
  <c r="R198" i="2" s="1"/>
  <c r="D200" i="2"/>
  <c r="Q200" i="2" s="1"/>
  <c r="R200" i="2" s="1"/>
  <c r="D205" i="2"/>
  <c r="Q205" i="2" s="1"/>
  <c r="R205" i="2" s="1"/>
  <c r="D222" i="2"/>
  <c r="Q222" i="2" s="1"/>
  <c r="R222" i="2" s="1"/>
  <c r="D227" i="2"/>
  <c r="Q227" i="2" s="1"/>
  <c r="R227" i="2" s="1"/>
  <c r="D228" i="2"/>
  <c r="Q228" i="2" s="1"/>
  <c r="R228" i="2" s="1"/>
  <c r="D233" i="2"/>
  <c r="Q233" i="2" s="1"/>
  <c r="R233" i="2" s="1"/>
  <c r="D245" i="2"/>
  <c r="Q245" i="2" s="1"/>
  <c r="R245" i="2" s="1"/>
  <c r="D246" i="2"/>
  <c r="Q246" i="2" s="1"/>
  <c r="R246" i="2" s="1"/>
  <c r="D250" i="2"/>
  <c r="Q250" i="2" s="1"/>
  <c r="R250" i="2" s="1"/>
  <c r="D255" i="2"/>
  <c r="Q255" i="2" s="1"/>
  <c r="R255" i="2" s="1"/>
  <c r="D258" i="2"/>
  <c r="Q258" i="2" s="1"/>
  <c r="R258" i="2" s="1"/>
  <c r="D259" i="2"/>
  <c r="Q259" i="2" s="1"/>
  <c r="R259" i="2" s="1"/>
  <c r="D270" i="2"/>
  <c r="Q270" i="2" s="1"/>
  <c r="R270" i="2" s="1"/>
  <c r="D271" i="2"/>
  <c r="Q271" i="2" s="1"/>
  <c r="R271" i="2" s="1"/>
  <c r="D280" i="2"/>
  <c r="Q280" i="2" s="1"/>
  <c r="R280" i="2" s="1"/>
  <c r="D282" i="2"/>
  <c r="Q282" i="2" s="1"/>
  <c r="R282" i="2" s="1"/>
  <c r="D305" i="2"/>
  <c r="Q305" i="2" s="1"/>
  <c r="R305" i="2" s="1"/>
  <c r="D306" i="2"/>
  <c r="Q306" i="2" s="1"/>
  <c r="R306" i="2" s="1"/>
  <c r="D308" i="2"/>
  <c r="Q308" i="2" s="1"/>
  <c r="R308" i="2" s="1"/>
  <c r="D329" i="2"/>
  <c r="Q329" i="2" s="1"/>
  <c r="R329" i="2" s="1"/>
  <c r="D333" i="2"/>
  <c r="Q333" i="2" s="1"/>
  <c r="R333" i="2" s="1"/>
  <c r="D339" i="2"/>
  <c r="Q339" i="2" s="1"/>
  <c r="R339" i="2" s="1"/>
  <c r="D344" i="2"/>
  <c r="Q344" i="2" s="1"/>
  <c r="R344" i="2" s="1"/>
  <c r="D348" i="2"/>
  <c r="Q348" i="2" s="1"/>
  <c r="R348" i="2" s="1"/>
  <c r="D349" i="2"/>
  <c r="Q349" i="2" s="1"/>
  <c r="R349" i="2" s="1"/>
  <c r="D359" i="2"/>
  <c r="Q359" i="2" s="1"/>
  <c r="R359" i="2" s="1"/>
  <c r="D383" i="2"/>
  <c r="Q383" i="2" s="1"/>
  <c r="R383" i="2" s="1"/>
  <c r="D387" i="2"/>
  <c r="Q387" i="2" s="1"/>
  <c r="R387" i="2" s="1"/>
  <c r="D391" i="2"/>
  <c r="Q391" i="2" s="1"/>
  <c r="R391" i="2" s="1"/>
  <c r="D393" i="2"/>
  <c r="Q393" i="2" s="1"/>
  <c r="R393" i="2" s="1"/>
  <c r="D397" i="2"/>
  <c r="Q397" i="2" s="1"/>
  <c r="R397" i="2" s="1"/>
  <c r="D399" i="2"/>
  <c r="Q399" i="2" s="1"/>
  <c r="R399" i="2" s="1"/>
  <c r="D400" i="2"/>
  <c r="Q400" i="2" s="1"/>
  <c r="R400" i="2" s="1"/>
  <c r="D404" i="2"/>
  <c r="Q404" i="2" s="1"/>
  <c r="R404" i="2" s="1"/>
  <c r="D409" i="2"/>
  <c r="Q409" i="2" s="1"/>
  <c r="R409" i="2" s="1"/>
  <c r="D420" i="2"/>
  <c r="Q420" i="2" s="1"/>
  <c r="R420" i="2" s="1"/>
  <c r="D447" i="2"/>
  <c r="Q447" i="2" s="1"/>
  <c r="R447" i="2" s="1"/>
  <c r="D460" i="2"/>
  <c r="Q460" i="2" s="1"/>
  <c r="R460" i="2" s="1"/>
  <c r="D463" i="2"/>
  <c r="Q463" i="2" s="1"/>
  <c r="R463" i="2" s="1"/>
  <c r="D465" i="2"/>
  <c r="Q465" i="2" s="1"/>
  <c r="R465" i="2" s="1"/>
  <c r="D471" i="2"/>
  <c r="Q471" i="2" s="1"/>
  <c r="R471" i="2" s="1"/>
  <c r="D473" i="2"/>
  <c r="Q473" i="2" s="1"/>
  <c r="R473" i="2" s="1"/>
  <c r="D474" i="2"/>
  <c r="Q474" i="2" s="1"/>
  <c r="R474" i="2" s="1"/>
  <c r="D482" i="2"/>
  <c r="Q482" i="2" s="1"/>
  <c r="R482" i="2" s="1"/>
  <c r="D484" i="2"/>
  <c r="Q484" i="2" s="1"/>
  <c r="R484" i="2" s="1"/>
  <c r="D493" i="2"/>
  <c r="Q493" i="2" s="1"/>
  <c r="R493" i="2" s="1"/>
  <c r="D494" i="2"/>
  <c r="Q494" i="2" s="1"/>
  <c r="R494" i="2" s="1"/>
  <c r="D501" i="2"/>
  <c r="Q501" i="2" s="1"/>
  <c r="R501" i="2" s="1"/>
  <c r="D141" i="2"/>
  <c r="Q141" i="2" s="1"/>
  <c r="R141" i="2" s="1"/>
  <c r="D170" i="2"/>
  <c r="Q170" i="2" s="1"/>
  <c r="R170" i="2" s="1"/>
  <c r="D189" i="2"/>
  <c r="Q189" i="2" s="1"/>
  <c r="R189" i="2" s="1"/>
  <c r="D209" i="2"/>
  <c r="Q209" i="2" s="1"/>
  <c r="R209" i="2" s="1"/>
  <c r="D294" i="2"/>
  <c r="Q294" i="2" s="1"/>
  <c r="R294" i="2" s="1"/>
  <c r="D357" i="2"/>
  <c r="Q357" i="2" s="1"/>
  <c r="R357" i="2" s="1"/>
  <c r="D382" i="2"/>
  <c r="Q382" i="2" s="1"/>
  <c r="R382" i="2" s="1"/>
  <c r="D461" i="2"/>
  <c r="Q461" i="2" s="1"/>
  <c r="R461" i="2" s="1"/>
  <c r="D498" i="2"/>
  <c r="Q498" i="2" s="1"/>
  <c r="R498" i="2" s="1"/>
  <c r="D85" i="2"/>
  <c r="Q85" i="2" s="1"/>
  <c r="R85" i="2" s="1"/>
  <c r="D109" i="2"/>
  <c r="Q109" i="2" s="1"/>
  <c r="R109" i="2" s="1"/>
  <c r="D116" i="2"/>
  <c r="Q116" i="2" s="1"/>
  <c r="R116" i="2" s="1"/>
  <c r="D195" i="2"/>
  <c r="Q195" i="2" s="1"/>
  <c r="R195" i="2" s="1"/>
  <c r="D217" i="2"/>
  <c r="Q217" i="2" s="1"/>
  <c r="R217" i="2" s="1"/>
  <c r="D232" i="2"/>
  <c r="Q232" i="2" s="1"/>
  <c r="R232" i="2" s="1"/>
  <c r="D244" i="2"/>
  <c r="Q244" i="2" s="1"/>
  <c r="R244" i="2" s="1"/>
  <c r="D273" i="2"/>
  <c r="Q273" i="2" s="1"/>
  <c r="R273" i="2" s="1"/>
  <c r="D301" i="2"/>
  <c r="Q301" i="2" s="1"/>
  <c r="R301" i="2" s="1"/>
  <c r="D321" i="2"/>
  <c r="Q321" i="2" s="1"/>
  <c r="R321" i="2" s="1"/>
  <c r="D452" i="2"/>
  <c r="Q452" i="2" s="1"/>
  <c r="R452" i="2" s="1"/>
  <c r="D490" i="2"/>
  <c r="Q490" i="2" s="1"/>
  <c r="R490" i="2" s="1"/>
  <c r="D110" i="2"/>
  <c r="Q110" i="2" s="1"/>
  <c r="R110" i="2" s="1"/>
  <c r="D113" i="2"/>
  <c r="Q113" i="2" s="1"/>
  <c r="R113" i="2" s="1"/>
  <c r="D122" i="2"/>
  <c r="Q122" i="2" s="1"/>
  <c r="R122" i="2" s="1"/>
  <c r="D125" i="2"/>
  <c r="Q125" i="2" s="1"/>
  <c r="R125" i="2" s="1"/>
  <c r="D140" i="2"/>
  <c r="Q140" i="2" s="1"/>
  <c r="R140" i="2" s="1"/>
  <c r="D150" i="2"/>
  <c r="Q150" i="2" s="1"/>
  <c r="R150" i="2" s="1"/>
  <c r="D210" i="2"/>
  <c r="Q210" i="2" s="1"/>
  <c r="R210" i="2" s="1"/>
  <c r="D236" i="2"/>
  <c r="Q236" i="2" s="1"/>
  <c r="R236" i="2" s="1"/>
  <c r="D237" i="2"/>
  <c r="Q237" i="2" s="1"/>
  <c r="R237" i="2" s="1"/>
  <c r="D239" i="2"/>
  <c r="Q239" i="2" s="1"/>
  <c r="R239" i="2" s="1"/>
  <c r="D251" i="2"/>
  <c r="Q251" i="2" s="1"/>
  <c r="R251" i="2" s="1"/>
  <c r="D277" i="2"/>
  <c r="Q277" i="2" s="1"/>
  <c r="R277" i="2" s="1"/>
  <c r="D281" i="2"/>
  <c r="Q281" i="2" s="1"/>
  <c r="R281" i="2" s="1"/>
  <c r="D288" i="2"/>
  <c r="Q288" i="2" s="1"/>
  <c r="R288" i="2" s="1"/>
  <c r="D290" i="2"/>
  <c r="Q290" i="2" s="1"/>
  <c r="R290" i="2" s="1"/>
  <c r="D328" i="2"/>
  <c r="Q328" i="2" s="1"/>
  <c r="R328" i="2" s="1"/>
  <c r="D350" i="2"/>
  <c r="Q350" i="2" s="1"/>
  <c r="R350" i="2" s="1"/>
  <c r="D365" i="2"/>
  <c r="Q365" i="2" s="1"/>
  <c r="R365" i="2" s="1"/>
  <c r="D392" i="2"/>
  <c r="Q392" i="2" s="1"/>
  <c r="R392" i="2" s="1"/>
  <c r="D406" i="2"/>
  <c r="Q406" i="2" s="1"/>
  <c r="R406" i="2" s="1"/>
  <c r="D414" i="2"/>
  <c r="Q414" i="2" s="1"/>
  <c r="R414" i="2" s="1"/>
  <c r="D415" i="2"/>
  <c r="Q415" i="2" s="1"/>
  <c r="R415" i="2" s="1"/>
  <c r="D433" i="2"/>
  <c r="Q433" i="2" s="1"/>
  <c r="R433" i="2" s="1"/>
  <c r="D446" i="2"/>
  <c r="Q446" i="2" s="1"/>
  <c r="R446" i="2" s="1"/>
  <c r="D457" i="2"/>
  <c r="Q457" i="2" s="1"/>
  <c r="R457" i="2" s="1"/>
  <c r="D462" i="2"/>
  <c r="Q462" i="2" s="1"/>
  <c r="R462" i="2" s="1"/>
  <c r="D475" i="2"/>
  <c r="Q475" i="2" s="1"/>
  <c r="R475" i="2" s="1"/>
  <c r="D480" i="2"/>
  <c r="Q480" i="2" s="1"/>
  <c r="R480" i="2" s="1"/>
  <c r="D487" i="2"/>
  <c r="Q487" i="2" s="1"/>
  <c r="R487" i="2" s="1"/>
  <c r="D489" i="2"/>
  <c r="Q489" i="2" s="1"/>
  <c r="R489" i="2" s="1"/>
  <c r="D95" i="2"/>
  <c r="Q95" i="2" s="1"/>
  <c r="R95" i="2" s="1"/>
  <c r="D97" i="2"/>
  <c r="Q97" i="2" s="1"/>
  <c r="R97" i="2" s="1"/>
  <c r="D101" i="2"/>
  <c r="Q101" i="2" s="1"/>
  <c r="R101" i="2" s="1"/>
  <c r="D129" i="2"/>
  <c r="Q129" i="2" s="1"/>
  <c r="R129" i="2" s="1"/>
  <c r="D181" i="2"/>
  <c r="Q181" i="2" s="1"/>
  <c r="R181" i="2" s="1"/>
  <c r="D201" i="2"/>
  <c r="Q201" i="2" s="1"/>
  <c r="R201" i="2" s="1"/>
  <c r="D214" i="2"/>
  <c r="Q214" i="2" s="1"/>
  <c r="R214" i="2" s="1"/>
  <c r="D242" i="2"/>
  <c r="Q242" i="2" s="1"/>
  <c r="R242" i="2" s="1"/>
  <c r="D267" i="2"/>
  <c r="Q267" i="2" s="1"/>
  <c r="R267" i="2" s="1"/>
  <c r="D317" i="2"/>
  <c r="Q317" i="2" s="1"/>
  <c r="R317" i="2" s="1"/>
  <c r="D318" i="2"/>
  <c r="Q318" i="2" s="1"/>
  <c r="R318" i="2" s="1"/>
  <c r="D342" i="2"/>
  <c r="Q342" i="2" s="1"/>
  <c r="R342" i="2" s="1"/>
  <c r="D375" i="2"/>
  <c r="Q375" i="2" s="1"/>
  <c r="R375" i="2" s="1"/>
  <c r="D431" i="2"/>
  <c r="Q431" i="2" s="1"/>
  <c r="R431" i="2" s="1"/>
  <c r="D478" i="2"/>
  <c r="Q478" i="2" s="1"/>
  <c r="R478" i="2" s="1"/>
  <c r="D497" i="2"/>
  <c r="Q497" i="2" s="1"/>
  <c r="R497" i="2" s="1"/>
  <c r="D92" i="2"/>
  <c r="Q92" i="2" s="1"/>
  <c r="R92" i="2" s="1"/>
  <c r="D234" i="2"/>
  <c r="Q234" i="2" s="1"/>
  <c r="R234" i="2" s="1"/>
  <c r="D243" i="2"/>
  <c r="Q243" i="2" s="1"/>
  <c r="R243" i="2" s="1"/>
  <c r="D289" i="2"/>
  <c r="Q289" i="2" s="1"/>
  <c r="R289" i="2" s="1"/>
  <c r="D307" i="2"/>
  <c r="Q307" i="2" s="1"/>
  <c r="R307" i="2" s="1"/>
  <c r="D326" i="2"/>
  <c r="Q326" i="2" s="1"/>
  <c r="R326" i="2" s="1"/>
  <c r="D378" i="2"/>
  <c r="Q378" i="2" s="1"/>
  <c r="R378" i="2" s="1"/>
  <c r="D386" i="2"/>
  <c r="Q386" i="2" s="1"/>
  <c r="R386" i="2" s="1"/>
  <c r="D412" i="2"/>
  <c r="Q412" i="2" s="1"/>
  <c r="R412" i="2" s="1"/>
  <c r="D417" i="2"/>
  <c r="Q417" i="2" s="1"/>
  <c r="R417" i="2" s="1"/>
  <c r="D499" i="2"/>
  <c r="Q499" i="2" s="1"/>
  <c r="R499" i="2" s="1"/>
  <c r="D84" i="2"/>
  <c r="Q84" i="2" s="1"/>
  <c r="R84" i="2" s="1"/>
  <c r="D87" i="2"/>
  <c r="Q87" i="2" s="1"/>
  <c r="R87" i="2" s="1"/>
  <c r="D94" i="2"/>
  <c r="Q94" i="2" s="1"/>
  <c r="R94" i="2" s="1"/>
  <c r="D96" i="2"/>
  <c r="Q96" i="2" s="1"/>
  <c r="R96" i="2" s="1"/>
  <c r="D108" i="2"/>
  <c r="Q108" i="2" s="1"/>
  <c r="R108" i="2" s="1"/>
  <c r="D124" i="2"/>
  <c r="Q124" i="2" s="1"/>
  <c r="R124" i="2" s="1"/>
  <c r="D127" i="2"/>
  <c r="Q127" i="2" s="1"/>
  <c r="R127" i="2" s="1"/>
  <c r="D128" i="2"/>
  <c r="Q128" i="2" s="1"/>
  <c r="R128" i="2" s="1"/>
  <c r="D132" i="2"/>
  <c r="Q132" i="2" s="1"/>
  <c r="R132" i="2" s="1"/>
  <c r="D134" i="2"/>
  <c r="Q134" i="2" s="1"/>
  <c r="R134" i="2" s="1"/>
  <c r="D142" i="2"/>
  <c r="Q142" i="2" s="1"/>
  <c r="R142" i="2" s="1"/>
  <c r="D145" i="2"/>
  <c r="Q145" i="2" s="1"/>
  <c r="R145" i="2" s="1"/>
  <c r="D146" i="2"/>
  <c r="Q146" i="2" s="1"/>
  <c r="R146" i="2" s="1"/>
  <c r="D149" i="2"/>
  <c r="Q149" i="2" s="1"/>
  <c r="R149" i="2" s="1"/>
  <c r="D151" i="2"/>
  <c r="Q151" i="2" s="1"/>
  <c r="R151" i="2" s="1"/>
  <c r="D153" i="2"/>
  <c r="Q153" i="2" s="1"/>
  <c r="R153" i="2" s="1"/>
  <c r="D157" i="2"/>
  <c r="Q157" i="2" s="1"/>
  <c r="R157" i="2" s="1"/>
  <c r="D165" i="2"/>
  <c r="Q165" i="2" s="1"/>
  <c r="R165" i="2" s="1"/>
  <c r="D167" i="2"/>
  <c r="Q167" i="2" s="1"/>
  <c r="R167" i="2" s="1"/>
  <c r="D169" i="2"/>
  <c r="Q169" i="2" s="1"/>
  <c r="R169" i="2" s="1"/>
  <c r="D171" i="2"/>
  <c r="Q171" i="2" s="1"/>
  <c r="R171" i="2" s="1"/>
  <c r="D174" i="2"/>
  <c r="Q174" i="2" s="1"/>
  <c r="R174" i="2" s="1"/>
  <c r="D180" i="2"/>
  <c r="Q180" i="2" s="1"/>
  <c r="R180" i="2" s="1"/>
  <c r="D183" i="2"/>
  <c r="Q183" i="2" s="1"/>
  <c r="R183" i="2" s="1"/>
  <c r="D187" i="2"/>
  <c r="Q187" i="2" s="1"/>
  <c r="R187" i="2" s="1"/>
  <c r="D196" i="2"/>
  <c r="Q196" i="2" s="1"/>
  <c r="R196" i="2" s="1"/>
  <c r="D197" i="2"/>
  <c r="Q197" i="2" s="1"/>
  <c r="R197" i="2" s="1"/>
  <c r="D216" i="2"/>
  <c r="Q216" i="2" s="1"/>
  <c r="R216" i="2" s="1"/>
  <c r="D221" i="2"/>
  <c r="Q221" i="2" s="1"/>
  <c r="R221" i="2" s="1"/>
  <c r="D226" i="2"/>
  <c r="Q226" i="2" s="1"/>
  <c r="R226" i="2" s="1"/>
  <c r="D241" i="2"/>
  <c r="Q241" i="2" s="1"/>
  <c r="R241" i="2" s="1"/>
  <c r="D252" i="2"/>
  <c r="Q252" i="2" s="1"/>
  <c r="R252" i="2" s="1"/>
  <c r="D253" i="2"/>
  <c r="Q253" i="2" s="1"/>
  <c r="R253" i="2" s="1"/>
  <c r="D256" i="2"/>
  <c r="Q256" i="2" s="1"/>
  <c r="R256" i="2" s="1"/>
  <c r="D262" i="2"/>
  <c r="Q262" i="2" s="1"/>
  <c r="R262" i="2" s="1"/>
  <c r="D263" i="2"/>
  <c r="Q263" i="2" s="1"/>
  <c r="R263" i="2" s="1"/>
  <c r="D264" i="2"/>
  <c r="Q264" i="2" s="1"/>
  <c r="R264" i="2" s="1"/>
  <c r="D266" i="2"/>
  <c r="Q266" i="2" s="1"/>
  <c r="R266" i="2" s="1"/>
  <c r="D268" i="2"/>
  <c r="Q268" i="2" s="1"/>
  <c r="R268" i="2" s="1"/>
  <c r="D272" i="2"/>
  <c r="Q272" i="2" s="1"/>
  <c r="R272" i="2" s="1"/>
  <c r="D276" i="2"/>
  <c r="Q276" i="2" s="1"/>
  <c r="R276" i="2" s="1"/>
  <c r="D278" i="2"/>
  <c r="Q278" i="2" s="1"/>
  <c r="R278" i="2" s="1"/>
  <c r="D279" i="2"/>
  <c r="Q279" i="2" s="1"/>
  <c r="R279" i="2" s="1"/>
  <c r="D283" i="2"/>
  <c r="Q283" i="2" s="1"/>
  <c r="R283" i="2" s="1"/>
  <c r="D284" i="2"/>
  <c r="Q284" i="2" s="1"/>
  <c r="R284" i="2" s="1"/>
  <c r="D291" i="2"/>
  <c r="Q291" i="2" s="1"/>
  <c r="R291" i="2" s="1"/>
  <c r="D295" i="2"/>
  <c r="Q295" i="2" s="1"/>
  <c r="R295" i="2" s="1"/>
  <c r="D297" i="2"/>
  <c r="Q297" i="2" s="1"/>
  <c r="R297" i="2" s="1"/>
  <c r="D298" i="2"/>
  <c r="Q298" i="2" s="1"/>
  <c r="R298" i="2" s="1"/>
  <c r="D303" i="2"/>
  <c r="Q303" i="2" s="1"/>
  <c r="R303" i="2" s="1"/>
  <c r="D313" i="2"/>
  <c r="Q313" i="2" s="1"/>
  <c r="R313" i="2" s="1"/>
  <c r="D315" i="2"/>
  <c r="Q315" i="2" s="1"/>
  <c r="R315" i="2" s="1"/>
  <c r="D320" i="2"/>
  <c r="Q320" i="2" s="1"/>
  <c r="R320" i="2" s="1"/>
  <c r="D324" i="2"/>
  <c r="Q324" i="2" s="1"/>
  <c r="R324" i="2" s="1"/>
  <c r="D327" i="2"/>
  <c r="Q327" i="2" s="1"/>
  <c r="R327" i="2" s="1"/>
  <c r="D330" i="2"/>
  <c r="Q330" i="2" s="1"/>
  <c r="R330" i="2" s="1"/>
  <c r="D332" i="2"/>
  <c r="Q332" i="2" s="1"/>
  <c r="R332" i="2" s="1"/>
  <c r="D334" i="2"/>
  <c r="Q334" i="2" s="1"/>
  <c r="R334" i="2" s="1"/>
  <c r="D335" i="2"/>
  <c r="Q335" i="2" s="1"/>
  <c r="R335" i="2" s="1"/>
  <c r="D338" i="2"/>
  <c r="Q338" i="2" s="1"/>
  <c r="R338" i="2" s="1"/>
  <c r="D343" i="2"/>
  <c r="Q343" i="2" s="1"/>
  <c r="R343" i="2" s="1"/>
  <c r="D346" i="2"/>
  <c r="Q346" i="2" s="1"/>
  <c r="R346" i="2" s="1"/>
  <c r="D347" i="2"/>
  <c r="Q347" i="2" s="1"/>
  <c r="R347" i="2" s="1"/>
  <c r="D360" i="2"/>
  <c r="Q360" i="2" s="1"/>
  <c r="R360" i="2" s="1"/>
  <c r="D363" i="2"/>
  <c r="Q363" i="2" s="1"/>
  <c r="R363" i="2" s="1"/>
  <c r="D366" i="2"/>
  <c r="Q366" i="2" s="1"/>
  <c r="R366" i="2" s="1"/>
  <c r="D367" i="2"/>
  <c r="Q367" i="2" s="1"/>
  <c r="R367" i="2" s="1"/>
  <c r="D371" i="2"/>
  <c r="Q371" i="2" s="1"/>
  <c r="R371" i="2" s="1"/>
  <c r="D379" i="2"/>
  <c r="Q379" i="2" s="1"/>
  <c r="R379" i="2" s="1"/>
  <c r="D381" i="2"/>
  <c r="Q381" i="2" s="1"/>
  <c r="R381" i="2" s="1"/>
  <c r="D390" i="2"/>
  <c r="Q390" i="2" s="1"/>
  <c r="R390" i="2" s="1"/>
  <c r="D395" i="2"/>
  <c r="Q395" i="2" s="1"/>
  <c r="R395" i="2" s="1"/>
  <c r="D396" i="2"/>
  <c r="Q396" i="2" s="1"/>
  <c r="R396" i="2" s="1"/>
  <c r="D398" i="2"/>
  <c r="Q398" i="2" s="1"/>
  <c r="R398" i="2" s="1"/>
  <c r="D403" i="2"/>
  <c r="Q403" i="2" s="1"/>
  <c r="R403" i="2" s="1"/>
  <c r="D405" i="2"/>
  <c r="Q405" i="2" s="1"/>
  <c r="R405" i="2" s="1"/>
  <c r="D408" i="2"/>
  <c r="Q408" i="2" s="1"/>
  <c r="R408" i="2" s="1"/>
  <c r="D411" i="2"/>
  <c r="Q411" i="2" s="1"/>
  <c r="R411" i="2" s="1"/>
  <c r="D418" i="2"/>
  <c r="Q418" i="2" s="1"/>
  <c r="R418" i="2" s="1"/>
  <c r="D425" i="2"/>
  <c r="Q425" i="2" s="1"/>
  <c r="R425" i="2" s="1"/>
  <c r="D430" i="2"/>
  <c r="Q430" i="2" s="1"/>
  <c r="R430" i="2" s="1"/>
  <c r="D440" i="2"/>
  <c r="Q440" i="2" s="1"/>
  <c r="R440" i="2" s="1"/>
  <c r="D454" i="2"/>
  <c r="Q454" i="2" s="1"/>
  <c r="R454" i="2" s="1"/>
  <c r="D458" i="2"/>
  <c r="Q458" i="2" s="1"/>
  <c r="R458" i="2" s="1"/>
  <c r="D466" i="2"/>
  <c r="Q466" i="2" s="1"/>
  <c r="R466" i="2" s="1"/>
  <c r="D469" i="2"/>
  <c r="Q469" i="2" s="1"/>
  <c r="R469" i="2" s="1"/>
  <c r="D481" i="2"/>
  <c r="Q481" i="2" s="1"/>
  <c r="R481" i="2" s="1"/>
  <c r="D483" i="2"/>
  <c r="Q483" i="2" s="1"/>
  <c r="R483" i="2" s="1"/>
  <c r="D486" i="2"/>
  <c r="Q486" i="2" s="1"/>
  <c r="R486" i="2" s="1"/>
  <c r="D492" i="2"/>
  <c r="Q492" i="2" s="1"/>
  <c r="R492" i="2" s="1"/>
  <c r="D496" i="2"/>
  <c r="Q496" i="2" s="1"/>
  <c r="R496" i="2" s="1"/>
  <c r="D500" i="2"/>
  <c r="Q500" i="2" s="1"/>
  <c r="R500" i="2" s="1"/>
  <c r="D502" i="2"/>
  <c r="Q502" i="2" s="1"/>
  <c r="R502" i="2" s="1"/>
  <c r="D77" i="2"/>
  <c r="Q77" i="2" s="1"/>
  <c r="R77" i="2" s="1"/>
  <c r="D79" i="2"/>
  <c r="Q79" i="2" s="1"/>
  <c r="R79" i="2" s="1"/>
  <c r="D88" i="2"/>
  <c r="Q88" i="2" s="1"/>
  <c r="R88" i="2" s="1"/>
  <c r="D98" i="2"/>
  <c r="Q98" i="2" s="1"/>
  <c r="R98" i="2" s="1"/>
  <c r="D100" i="2"/>
  <c r="Q100" i="2" s="1"/>
  <c r="R100" i="2" s="1"/>
  <c r="D103" i="2"/>
  <c r="Q103" i="2" s="1"/>
  <c r="R103" i="2" s="1"/>
  <c r="D104" i="2"/>
  <c r="Q104" i="2" s="1"/>
  <c r="R104" i="2" s="1"/>
  <c r="D111" i="2"/>
  <c r="Q111" i="2" s="1"/>
  <c r="R111" i="2" s="1"/>
  <c r="D114" i="2"/>
  <c r="Q114" i="2" s="1"/>
  <c r="R114" i="2" s="1"/>
  <c r="D119" i="2"/>
  <c r="Q119" i="2" s="1"/>
  <c r="R119" i="2" s="1"/>
  <c r="D121" i="2"/>
  <c r="Q121" i="2" s="1"/>
  <c r="R121" i="2" s="1"/>
  <c r="D123" i="2"/>
  <c r="Q123" i="2" s="1"/>
  <c r="R123" i="2" s="1"/>
  <c r="D133" i="2"/>
  <c r="Q133" i="2" s="1"/>
  <c r="R133" i="2" s="1"/>
  <c r="D135" i="2"/>
  <c r="Q135" i="2" s="1"/>
  <c r="R135" i="2" s="1"/>
  <c r="D138" i="2"/>
  <c r="Q138" i="2" s="1"/>
  <c r="R138" i="2" s="1"/>
  <c r="D139" i="2"/>
  <c r="Q139" i="2" s="1"/>
  <c r="R139" i="2" s="1"/>
  <c r="D143" i="2"/>
  <c r="Q143" i="2" s="1"/>
  <c r="R143" i="2" s="1"/>
  <c r="D148" i="2"/>
  <c r="Q148" i="2" s="1"/>
  <c r="R148" i="2" s="1"/>
  <c r="D152" i="2"/>
  <c r="Q152" i="2" s="1"/>
  <c r="R152" i="2" s="1"/>
  <c r="D154" i="2"/>
  <c r="Q154" i="2" s="1"/>
  <c r="R154" i="2" s="1"/>
  <c r="D155" i="2"/>
  <c r="Q155" i="2" s="1"/>
  <c r="R155" i="2" s="1"/>
  <c r="D156" i="2"/>
  <c r="Q156" i="2" s="1"/>
  <c r="R156" i="2" s="1"/>
  <c r="D158" i="2"/>
  <c r="Q158" i="2" s="1"/>
  <c r="R158" i="2" s="1"/>
  <c r="D160" i="2"/>
  <c r="Q160" i="2" s="1"/>
  <c r="R160" i="2" s="1"/>
  <c r="D163" i="2"/>
  <c r="Q163" i="2" s="1"/>
  <c r="R163" i="2" s="1"/>
  <c r="D164" i="2"/>
  <c r="Q164" i="2" s="1"/>
  <c r="R164" i="2" s="1"/>
  <c r="D166" i="2"/>
  <c r="Q166" i="2" s="1"/>
  <c r="R166" i="2" s="1"/>
  <c r="D175" i="2"/>
  <c r="Q175" i="2" s="1"/>
  <c r="R175" i="2" s="1"/>
  <c r="D176" i="2"/>
  <c r="Q176" i="2" s="1"/>
  <c r="R176" i="2" s="1"/>
  <c r="D177" i="2"/>
  <c r="Q177" i="2" s="1"/>
  <c r="R177" i="2" s="1"/>
  <c r="D178" i="2"/>
  <c r="Q178" i="2" s="1"/>
  <c r="R178" i="2" s="1"/>
  <c r="D179" i="2"/>
  <c r="Q179" i="2" s="1"/>
  <c r="R179" i="2" s="1"/>
  <c r="D185" i="2"/>
  <c r="Q185" i="2" s="1"/>
  <c r="R185" i="2" s="1"/>
  <c r="D186" i="2"/>
  <c r="Q186" i="2" s="1"/>
  <c r="R186" i="2" s="1"/>
  <c r="D191" i="2"/>
  <c r="Q191" i="2" s="1"/>
  <c r="R191" i="2" s="1"/>
  <c r="D193" i="2"/>
  <c r="Q193" i="2" s="1"/>
  <c r="R193" i="2" s="1"/>
  <c r="D199" i="2"/>
  <c r="Q199" i="2" s="1"/>
  <c r="R199" i="2" s="1"/>
  <c r="D203" i="2"/>
  <c r="Q203" i="2" s="1"/>
  <c r="R203" i="2" s="1"/>
  <c r="D204" i="2"/>
  <c r="Q204" i="2" s="1"/>
  <c r="R204" i="2" s="1"/>
  <c r="D208" i="2"/>
  <c r="Q208" i="2" s="1"/>
  <c r="R208" i="2" s="1"/>
  <c r="D211" i="2"/>
  <c r="Q211" i="2" s="1"/>
  <c r="R211" i="2" s="1"/>
  <c r="D213" i="2"/>
  <c r="Q213" i="2" s="1"/>
  <c r="R213" i="2" s="1"/>
  <c r="D215" i="2"/>
  <c r="Q215" i="2" s="1"/>
  <c r="R215" i="2" s="1"/>
  <c r="D219" i="2"/>
  <c r="Q219" i="2" s="1"/>
  <c r="R219" i="2" s="1"/>
  <c r="D220" i="2"/>
  <c r="Q220" i="2" s="1"/>
  <c r="R220" i="2" s="1"/>
  <c r="D224" i="2"/>
  <c r="Q224" i="2" s="1"/>
  <c r="R224" i="2" s="1"/>
  <c r="D225" i="2"/>
  <c r="Q225" i="2" s="1"/>
  <c r="R225" i="2" s="1"/>
  <c r="D229" i="2"/>
  <c r="Q229" i="2" s="1"/>
  <c r="R229" i="2" s="1"/>
  <c r="D231" i="2"/>
  <c r="Q231" i="2" s="1"/>
  <c r="R231" i="2" s="1"/>
  <c r="D235" i="2"/>
  <c r="Q235" i="2" s="1"/>
  <c r="R235" i="2" s="1"/>
  <c r="D238" i="2"/>
  <c r="Q238" i="2" s="1"/>
  <c r="R238" i="2" s="1"/>
  <c r="D240" i="2"/>
  <c r="Q240" i="2" s="1"/>
  <c r="R240" i="2" s="1"/>
  <c r="D248" i="2"/>
  <c r="Q248" i="2" s="1"/>
  <c r="R248" i="2" s="1"/>
  <c r="D254" i="2"/>
  <c r="Q254" i="2" s="1"/>
  <c r="R254" i="2" s="1"/>
  <c r="D257" i="2"/>
  <c r="Q257" i="2" s="1"/>
  <c r="R257" i="2" s="1"/>
  <c r="D260" i="2"/>
  <c r="Q260" i="2" s="1"/>
  <c r="R260" i="2" s="1"/>
  <c r="D265" i="2"/>
  <c r="Q265" i="2" s="1"/>
  <c r="R265" i="2" s="1"/>
  <c r="D274" i="2"/>
  <c r="Q274" i="2" s="1"/>
  <c r="R274" i="2" s="1"/>
  <c r="D285" i="2"/>
  <c r="Q285" i="2" s="1"/>
  <c r="R285" i="2" s="1"/>
  <c r="D292" i="2"/>
  <c r="Q292" i="2" s="1"/>
  <c r="R292" i="2" s="1"/>
  <c r="D293" i="2"/>
  <c r="Q293" i="2" s="1"/>
  <c r="R293" i="2" s="1"/>
  <c r="D302" i="2"/>
  <c r="Q302" i="2" s="1"/>
  <c r="R302" i="2" s="1"/>
  <c r="D304" i="2"/>
  <c r="Q304" i="2" s="1"/>
  <c r="R304" i="2" s="1"/>
  <c r="D309" i="2"/>
  <c r="Q309" i="2" s="1"/>
  <c r="R309" i="2" s="1"/>
  <c r="D310" i="2"/>
  <c r="Q310" i="2" s="1"/>
  <c r="R310" i="2" s="1"/>
  <c r="D311" i="2"/>
  <c r="Q311" i="2" s="1"/>
  <c r="R311" i="2" s="1"/>
  <c r="D314" i="2"/>
  <c r="Q314" i="2" s="1"/>
  <c r="R314" i="2" s="1"/>
  <c r="D319" i="2"/>
  <c r="Q319" i="2" s="1"/>
  <c r="R319" i="2" s="1"/>
  <c r="D322" i="2"/>
  <c r="Q322" i="2" s="1"/>
  <c r="R322" i="2" s="1"/>
  <c r="D331" i="2"/>
  <c r="Q331" i="2" s="1"/>
  <c r="R331" i="2" s="1"/>
  <c r="D337" i="2"/>
  <c r="Q337" i="2" s="1"/>
  <c r="R337" i="2" s="1"/>
  <c r="D340" i="2"/>
  <c r="Q340" i="2" s="1"/>
  <c r="R340" i="2" s="1"/>
  <c r="D341" i="2"/>
  <c r="Q341" i="2" s="1"/>
  <c r="R341" i="2" s="1"/>
  <c r="D351" i="2"/>
  <c r="Q351" i="2" s="1"/>
  <c r="R351" i="2" s="1"/>
  <c r="D354" i="2"/>
  <c r="Q354" i="2" s="1"/>
  <c r="R354" i="2" s="1"/>
  <c r="D355" i="2"/>
  <c r="Q355" i="2" s="1"/>
  <c r="R355" i="2" s="1"/>
  <c r="D358" i="2"/>
  <c r="Q358" i="2" s="1"/>
  <c r="R358" i="2" s="1"/>
  <c r="D361" i="2"/>
  <c r="Q361" i="2" s="1"/>
  <c r="R361" i="2" s="1"/>
  <c r="D364" i="2"/>
  <c r="Q364" i="2" s="1"/>
  <c r="R364" i="2" s="1"/>
  <c r="D369" i="2"/>
  <c r="Q369" i="2" s="1"/>
  <c r="R369" i="2" s="1"/>
  <c r="D374" i="2"/>
  <c r="Q374" i="2" s="1"/>
  <c r="R374" i="2" s="1"/>
  <c r="D388" i="2"/>
  <c r="Q388" i="2" s="1"/>
  <c r="R388" i="2" s="1"/>
  <c r="D389" i="2"/>
  <c r="Q389" i="2" s="1"/>
  <c r="R389" i="2" s="1"/>
  <c r="D401" i="2"/>
  <c r="Q401" i="2" s="1"/>
  <c r="R401" i="2" s="1"/>
  <c r="D407" i="2"/>
  <c r="Q407" i="2" s="1"/>
  <c r="R407" i="2" s="1"/>
  <c r="D416" i="2"/>
  <c r="Q416" i="2" s="1"/>
  <c r="R416" i="2" s="1"/>
  <c r="D419" i="2"/>
  <c r="Q419" i="2" s="1"/>
  <c r="R419" i="2" s="1"/>
  <c r="D421" i="2"/>
  <c r="Q421" i="2" s="1"/>
  <c r="R421" i="2" s="1"/>
  <c r="D422" i="2"/>
  <c r="Q422" i="2" s="1"/>
  <c r="R422" i="2" s="1"/>
  <c r="D426" i="2"/>
  <c r="Q426" i="2" s="1"/>
  <c r="R426" i="2" s="1"/>
  <c r="D428" i="2"/>
  <c r="Q428" i="2" s="1"/>
  <c r="R428" i="2" s="1"/>
  <c r="D432" i="2"/>
  <c r="Q432" i="2" s="1"/>
  <c r="R432" i="2" s="1"/>
  <c r="D434" i="2"/>
  <c r="Q434" i="2" s="1"/>
  <c r="R434" i="2" s="1"/>
  <c r="D435" i="2"/>
  <c r="Q435" i="2" s="1"/>
  <c r="R435" i="2" s="1"/>
  <c r="D436" i="2"/>
  <c r="Q436" i="2" s="1"/>
  <c r="R436" i="2" s="1"/>
  <c r="D438" i="2"/>
  <c r="Q438" i="2" s="1"/>
  <c r="R438" i="2" s="1"/>
  <c r="D441" i="2"/>
  <c r="Q441" i="2" s="1"/>
  <c r="R441" i="2" s="1"/>
  <c r="D442" i="2"/>
  <c r="Q442" i="2" s="1"/>
  <c r="R442" i="2" s="1"/>
  <c r="D443" i="2"/>
  <c r="Q443" i="2" s="1"/>
  <c r="R443" i="2" s="1"/>
  <c r="D445" i="2"/>
  <c r="Q445" i="2" s="1"/>
  <c r="R445" i="2" s="1"/>
  <c r="D449" i="2"/>
  <c r="Q449" i="2" s="1"/>
  <c r="R449" i="2" s="1"/>
  <c r="D450" i="2"/>
  <c r="Q450" i="2" s="1"/>
  <c r="R450" i="2" s="1"/>
  <c r="D451" i="2"/>
  <c r="Q451" i="2" s="1"/>
  <c r="R451" i="2" s="1"/>
  <c r="D455" i="2"/>
  <c r="Q455" i="2" s="1"/>
  <c r="R455" i="2" s="1"/>
  <c r="D456" i="2"/>
  <c r="Q456" i="2" s="1"/>
  <c r="R456" i="2" s="1"/>
  <c r="D459" i="2"/>
  <c r="Q459" i="2" s="1"/>
  <c r="R459" i="2" s="1"/>
  <c r="D464" i="2"/>
  <c r="Q464" i="2" s="1"/>
  <c r="R464" i="2" s="1"/>
  <c r="D467" i="2"/>
  <c r="Q467" i="2" s="1"/>
  <c r="R467" i="2" s="1"/>
  <c r="D468" i="2"/>
  <c r="Q468" i="2" s="1"/>
  <c r="R468" i="2" s="1"/>
  <c r="D472" i="2"/>
  <c r="Q472" i="2" s="1"/>
  <c r="R472" i="2" s="1"/>
  <c r="D476" i="2"/>
  <c r="Q476" i="2" s="1"/>
  <c r="R476" i="2" s="1"/>
  <c r="D479" i="2"/>
  <c r="Q479" i="2" s="1"/>
  <c r="R479" i="2" s="1"/>
  <c r="Q503" i="2"/>
  <c r="R503" i="2" s="1"/>
  <c r="D503" i="2"/>
  <c r="D105" i="2"/>
  <c r="Q105" i="2" s="1"/>
  <c r="R105" i="2" s="1"/>
  <c r="D106" i="2"/>
  <c r="Q106" i="2" s="1"/>
  <c r="R106" i="2" s="1"/>
  <c r="D207" i="2"/>
  <c r="Q207" i="2" s="1"/>
  <c r="R207" i="2" s="1"/>
  <c r="D269" i="2"/>
  <c r="Q269" i="2" s="1"/>
  <c r="R269" i="2" s="1"/>
  <c r="D323" i="2"/>
  <c r="Q323" i="2" s="1"/>
  <c r="R323" i="2" s="1"/>
  <c r="D373" i="2"/>
  <c r="Q373" i="2" s="1"/>
  <c r="R373" i="2" s="1"/>
  <c r="D377" i="2"/>
  <c r="Q377" i="2" s="1"/>
  <c r="R377" i="2" s="1"/>
  <c r="D413" i="2"/>
  <c r="Q413" i="2" s="1"/>
  <c r="R413" i="2" s="1"/>
  <c r="D423" i="2"/>
  <c r="Q423" i="2" s="1"/>
  <c r="R423" i="2" s="1"/>
  <c r="D429" i="2"/>
  <c r="Q429" i="2" s="1"/>
  <c r="R429" i="2" s="1"/>
  <c r="D86" i="2"/>
  <c r="Q86" i="2" s="1"/>
  <c r="R86" i="2" s="1"/>
  <c r="D107" i="2"/>
  <c r="Q107" i="2" s="1"/>
  <c r="R107" i="2" s="1"/>
  <c r="D202" i="2"/>
  <c r="Q202" i="2" s="1"/>
  <c r="R202" i="2" s="1"/>
  <c r="D206" i="2"/>
  <c r="Q206" i="2" s="1"/>
  <c r="R206" i="2" s="1"/>
  <c r="D223" i="2"/>
  <c r="Q223" i="2" s="1"/>
  <c r="R223" i="2" s="1"/>
  <c r="D249" i="2"/>
  <c r="Q249" i="2" s="1"/>
  <c r="R249" i="2" s="1"/>
  <c r="D336" i="2"/>
  <c r="Q336" i="2" s="1"/>
  <c r="R336" i="2" s="1"/>
  <c r="D345" i="2"/>
  <c r="Q345" i="2" s="1"/>
  <c r="R345" i="2" s="1"/>
  <c r="D352" i="2"/>
  <c r="Q352" i="2" s="1"/>
  <c r="R352" i="2" s="1"/>
  <c r="D368" i="2"/>
  <c r="Q368" i="2" s="1"/>
  <c r="R368" i="2" s="1"/>
  <c r="D372" i="2"/>
  <c r="Q372" i="2" s="1"/>
  <c r="R372" i="2" s="1"/>
  <c r="D477" i="2"/>
  <c r="Q477" i="2" s="1"/>
  <c r="R477" i="2" s="1"/>
  <c r="D3" i="2"/>
  <c r="Q3" i="2" s="1"/>
  <c r="R3" i="2" s="1"/>
  <c r="D4" i="2"/>
  <c r="Q4" i="2" s="1"/>
  <c r="R4" i="2" s="1"/>
  <c r="D5" i="2"/>
  <c r="Q5" i="2" s="1"/>
  <c r="R5" i="2" s="1"/>
  <c r="D6" i="2"/>
  <c r="Q6" i="2" s="1"/>
  <c r="R6" i="2" s="1"/>
  <c r="D7" i="2"/>
  <c r="Q7" i="2" s="1"/>
  <c r="R7" i="2" s="1"/>
  <c r="D8" i="2"/>
  <c r="Q8" i="2" s="1"/>
  <c r="R8" i="2" s="1"/>
  <c r="D9" i="2"/>
  <c r="Q9" i="2" s="1"/>
  <c r="R9" i="2" s="1"/>
  <c r="O16" i="4"/>
  <c r="O16" i="7"/>
  <c r="O16" i="3"/>
  <c r="O16" i="8"/>
  <c r="O17" i="4"/>
  <c r="O17" i="7"/>
  <c r="O17" i="8"/>
  <c r="O17" i="3"/>
  <c r="O19" i="4"/>
  <c r="O19" i="7"/>
  <c r="O19" i="8"/>
  <c r="O19" i="3"/>
  <c r="O21" i="4"/>
  <c r="O21" i="3"/>
  <c r="O21" i="7"/>
  <c r="O21" i="8"/>
  <c r="O23" i="4"/>
  <c r="O23" i="7"/>
  <c r="O23" i="3"/>
  <c r="O23" i="8"/>
  <c r="O26" i="4"/>
  <c r="O26" i="7"/>
  <c r="O26" i="8"/>
  <c r="O26" i="3"/>
  <c r="O28" i="4"/>
  <c r="O28" i="3"/>
  <c r="O28" i="7"/>
  <c r="O28" i="8"/>
  <c r="O30" i="4"/>
  <c r="O30" i="7"/>
  <c r="O30" i="8"/>
  <c r="O30" i="3"/>
  <c r="O31" i="4"/>
  <c r="O31" i="3"/>
  <c r="O31" i="7"/>
  <c r="O31" i="8"/>
  <c r="O34" i="4"/>
  <c r="O34" i="7"/>
  <c r="O34" i="8"/>
  <c r="O34" i="3"/>
  <c r="O35" i="4"/>
  <c r="O35" i="7"/>
  <c r="O35" i="8"/>
  <c r="O35" i="3"/>
  <c r="O36" i="4"/>
  <c r="O36" i="7"/>
  <c r="O36" i="8"/>
  <c r="O36" i="3"/>
  <c r="O37" i="4"/>
  <c r="O37" i="7"/>
  <c r="O37" i="3"/>
  <c r="O37" i="8"/>
  <c r="O38" i="4"/>
  <c r="O38" i="7"/>
  <c r="O38" i="8"/>
  <c r="O38" i="3"/>
  <c r="O39" i="4"/>
  <c r="O39" i="3"/>
  <c r="O39" i="7"/>
  <c r="O39" i="8"/>
  <c r="O40" i="4"/>
  <c r="O40" i="7"/>
  <c r="O40" i="3"/>
  <c r="O40" i="8"/>
  <c r="O41" i="4"/>
  <c r="O41" i="7"/>
  <c r="O41" i="3"/>
  <c r="O41" i="8"/>
  <c r="O42" i="4"/>
  <c r="O42" i="7"/>
  <c r="O42" i="8"/>
  <c r="O42" i="3"/>
  <c r="O43" i="4"/>
  <c r="O43" i="7"/>
  <c r="O43" i="3"/>
  <c r="O43" i="8"/>
  <c r="O44" i="4"/>
  <c r="O44" i="7"/>
  <c r="O44" i="8"/>
  <c r="O44" i="3"/>
  <c r="O45" i="4"/>
  <c r="O45" i="7"/>
  <c r="O45" i="3"/>
  <c r="O45" i="8"/>
  <c r="O46" i="4"/>
  <c r="O46" i="3"/>
  <c r="O46" i="7"/>
  <c r="O46" i="8"/>
  <c r="O47" i="4"/>
  <c r="O47" i="7"/>
  <c r="O47" i="8"/>
  <c r="O47" i="3"/>
  <c r="O48" i="4"/>
  <c r="O48" i="7"/>
  <c r="O48" i="8"/>
  <c r="O48" i="3"/>
  <c r="O49" i="4"/>
  <c r="O49" i="7"/>
  <c r="O49" i="8"/>
  <c r="O49" i="3"/>
  <c r="O50" i="4"/>
  <c r="O50" i="7"/>
  <c r="O50" i="8"/>
  <c r="O50" i="3"/>
  <c r="O51" i="4"/>
  <c r="O51" i="3"/>
  <c r="O51" i="7"/>
  <c r="O51" i="8"/>
  <c r="O52" i="4"/>
  <c r="O52" i="3"/>
  <c r="O52" i="7"/>
  <c r="O52" i="8"/>
  <c r="O53" i="4"/>
  <c r="O53" i="7"/>
  <c r="O53" i="3"/>
  <c r="O53" i="8"/>
  <c r="O54" i="4"/>
  <c r="O54" i="7"/>
  <c r="O54" i="8"/>
  <c r="O54" i="3"/>
  <c r="O55" i="4"/>
  <c r="O55" i="7"/>
  <c r="O55" i="8"/>
  <c r="O55" i="3"/>
  <c r="O56" i="4"/>
  <c r="O56" i="7"/>
  <c r="O56" i="3"/>
  <c r="O56" i="8"/>
  <c r="O57" i="4"/>
  <c r="O57" i="7"/>
  <c r="O57" i="8"/>
  <c r="O57" i="3"/>
  <c r="O58" i="4"/>
  <c r="O58" i="7"/>
  <c r="O58" i="8"/>
  <c r="O58" i="3"/>
  <c r="O59" i="4"/>
  <c r="O59" i="7"/>
  <c r="O59" i="3"/>
  <c r="O59" i="8"/>
  <c r="O60" i="4"/>
  <c r="O60" i="3"/>
  <c r="O60" i="7"/>
  <c r="O60" i="8"/>
  <c r="O61" i="4"/>
  <c r="O61" i="3"/>
  <c r="O61" i="7"/>
  <c r="O61" i="8"/>
  <c r="O62" i="4"/>
  <c r="O62" i="7"/>
  <c r="O62" i="3"/>
  <c r="O62" i="8"/>
  <c r="O63" i="4"/>
  <c r="O63" i="7"/>
  <c r="O63" i="8"/>
  <c r="O63" i="3"/>
  <c r="O64" i="4"/>
  <c r="O64" i="7"/>
  <c r="O64" i="8"/>
  <c r="O64" i="3"/>
  <c r="O65" i="4"/>
  <c r="O65" i="7"/>
  <c r="O65" i="3"/>
  <c r="O65" i="8"/>
  <c r="O66" i="4"/>
  <c r="O66" i="7"/>
  <c r="O66" i="3"/>
  <c r="O66" i="8"/>
  <c r="O67" i="4"/>
  <c r="O67" i="3"/>
  <c r="O67" i="7"/>
  <c r="O67" i="8"/>
  <c r="O68" i="4"/>
  <c r="O68" i="7"/>
  <c r="O68" i="8"/>
  <c r="O68" i="3"/>
  <c r="O69" i="4"/>
  <c r="O69" i="7"/>
  <c r="O69" i="8"/>
  <c r="O69" i="3"/>
  <c r="O108" i="4"/>
  <c r="O108" i="7"/>
  <c r="O108" i="8"/>
  <c r="O108" i="3"/>
  <c r="O109" i="4"/>
  <c r="O109" i="7"/>
  <c r="O109" i="8"/>
  <c r="O109" i="3"/>
  <c r="O110" i="4"/>
  <c r="O110" i="7"/>
  <c r="O110" i="8"/>
  <c r="O110" i="3"/>
  <c r="O111" i="4"/>
  <c r="O111" i="7"/>
  <c r="O111" i="8"/>
  <c r="O111" i="3"/>
  <c r="O112" i="4"/>
  <c r="O112" i="7"/>
  <c r="O112" i="8"/>
  <c r="O112" i="3"/>
  <c r="O113" i="4"/>
  <c r="O113" i="7"/>
  <c r="O113" i="8"/>
  <c r="O113" i="3"/>
  <c r="O114" i="4"/>
  <c r="O114" i="7"/>
  <c r="O114" i="8"/>
  <c r="O114" i="3"/>
  <c r="O115" i="4"/>
  <c r="O115" i="7"/>
  <c r="O115" i="3"/>
  <c r="O115" i="8"/>
  <c r="O116" i="4"/>
  <c r="O116" i="7"/>
  <c r="O116" i="8"/>
  <c r="O116" i="3"/>
  <c r="O117" i="4"/>
  <c r="O117" i="7"/>
  <c r="O117" i="8"/>
  <c r="O117" i="3"/>
  <c r="O118" i="4"/>
  <c r="O118" i="7"/>
  <c r="O118" i="8"/>
  <c r="O118" i="3"/>
  <c r="O119" i="4"/>
  <c r="O119" i="7"/>
  <c r="O119" i="3"/>
  <c r="O119" i="8"/>
  <c r="O120" i="4"/>
  <c r="O120" i="7"/>
  <c r="O120" i="8"/>
  <c r="O120" i="3"/>
  <c r="O121" i="4"/>
  <c r="O121" i="7"/>
  <c r="O121" i="8"/>
  <c r="O121" i="3"/>
  <c r="O122" i="4"/>
  <c r="O122" i="3"/>
  <c r="O122" i="7"/>
  <c r="O122" i="8"/>
  <c r="O123" i="4"/>
  <c r="O123" i="7"/>
  <c r="O123" i="8"/>
  <c r="O123" i="3"/>
  <c r="O124" i="4"/>
  <c r="O124" i="7"/>
  <c r="O124" i="8"/>
  <c r="O124" i="3"/>
  <c r="O125" i="4"/>
  <c r="O125" i="7"/>
  <c r="O125" i="8"/>
  <c r="O125" i="3"/>
  <c r="O126" i="4"/>
  <c r="O126" i="7"/>
  <c r="O126" i="8"/>
  <c r="O126" i="3"/>
  <c r="O127" i="4"/>
  <c r="O127" i="7"/>
  <c r="O127" i="8"/>
  <c r="O127" i="3"/>
  <c r="O128" i="4"/>
  <c r="O128" i="7"/>
  <c r="O128" i="8"/>
  <c r="O128" i="3"/>
  <c r="O129" i="4"/>
  <c r="O129" i="7"/>
  <c r="O129" i="8"/>
  <c r="O129" i="3"/>
  <c r="O130" i="4"/>
  <c r="O130" i="7"/>
  <c r="O130" i="3"/>
  <c r="O130" i="8"/>
  <c r="O131" i="4"/>
  <c r="O131" i="7"/>
  <c r="O131" i="8"/>
  <c r="O131" i="3"/>
  <c r="O132" i="4"/>
  <c r="O132" i="7"/>
  <c r="O132" i="8"/>
  <c r="O132" i="3"/>
  <c r="O133" i="4"/>
  <c r="O133" i="7"/>
  <c r="O133" i="8"/>
  <c r="O133" i="3"/>
  <c r="O134" i="4"/>
  <c r="O134" i="7"/>
  <c r="O134" i="3"/>
  <c r="O134" i="8"/>
  <c r="O135" i="4"/>
  <c r="O135" i="3"/>
  <c r="O135" i="7"/>
  <c r="O135" i="8"/>
  <c r="O136" i="4"/>
  <c r="O136" i="7"/>
  <c r="O136" i="8"/>
  <c r="O136" i="3"/>
  <c r="O137" i="4"/>
  <c r="O137" i="7"/>
  <c r="O137" i="8"/>
  <c r="O137" i="3"/>
  <c r="O138" i="4"/>
  <c r="O138" i="7"/>
  <c r="O138" i="3"/>
  <c r="O138" i="8"/>
  <c r="O139" i="4"/>
  <c r="O139" i="7"/>
  <c r="O139" i="8"/>
  <c r="O139" i="3"/>
  <c r="O140" i="4"/>
  <c r="O140" i="7"/>
  <c r="O140" i="3"/>
  <c r="O140" i="8"/>
  <c r="O141" i="4"/>
  <c r="O141" i="3"/>
  <c r="O141" i="7"/>
  <c r="O141" i="8"/>
  <c r="O142" i="4"/>
  <c r="O142" i="7"/>
  <c r="O142" i="8"/>
  <c r="O142" i="3"/>
  <c r="O143" i="4"/>
  <c r="O143" i="7"/>
  <c r="O143" i="8"/>
  <c r="O143" i="3"/>
  <c r="O144" i="4"/>
  <c r="O144" i="3"/>
  <c r="O144" i="7"/>
  <c r="O144" i="8"/>
  <c r="O145" i="4"/>
  <c r="O145" i="7"/>
  <c r="O145" i="8"/>
  <c r="O145" i="3"/>
  <c r="O146" i="4"/>
  <c r="O146" i="7"/>
  <c r="O146" i="3"/>
  <c r="O146" i="8"/>
  <c r="O147" i="4"/>
  <c r="O147" i="7"/>
  <c r="O147" i="8"/>
  <c r="O147" i="3"/>
  <c r="O148" i="4"/>
  <c r="O148" i="7"/>
  <c r="O148" i="8"/>
  <c r="O148" i="3"/>
  <c r="O149" i="4"/>
  <c r="O149" i="3"/>
  <c r="O149" i="7"/>
  <c r="O149" i="8"/>
  <c r="O150" i="4"/>
  <c r="O150" i="3"/>
  <c r="O150" i="7"/>
  <c r="O150" i="8"/>
  <c r="O151" i="4"/>
  <c r="O151" i="3"/>
  <c r="O151" i="7"/>
  <c r="O151" i="8"/>
  <c r="O152" i="4"/>
  <c r="O152" i="7"/>
  <c r="O152" i="8"/>
  <c r="O152" i="3"/>
  <c r="O153" i="4"/>
  <c r="O153" i="7"/>
  <c r="O153" i="8"/>
  <c r="O153" i="3"/>
  <c r="O154" i="4"/>
  <c r="O154" i="7"/>
  <c r="O154" i="3"/>
  <c r="O154" i="8"/>
  <c r="O155" i="4"/>
  <c r="O155" i="7"/>
  <c r="O155" i="8"/>
  <c r="O155" i="3"/>
  <c r="O156" i="4"/>
  <c r="O156" i="7"/>
  <c r="O156" i="8"/>
  <c r="O156" i="3"/>
  <c r="O157" i="4"/>
  <c r="O157" i="3"/>
  <c r="O157" i="7"/>
  <c r="O157" i="8"/>
  <c r="O158" i="4"/>
  <c r="O158" i="7"/>
  <c r="O158" i="8"/>
  <c r="O158" i="3"/>
  <c r="O159" i="3"/>
  <c r="O159" i="4"/>
  <c r="O159" i="7"/>
  <c r="O159" i="8"/>
  <c r="O160" i="4"/>
  <c r="O160" i="7"/>
  <c r="O160" i="3"/>
  <c r="O160" i="8"/>
  <c r="O161" i="3"/>
  <c r="O161" i="4"/>
  <c r="O161" i="7"/>
  <c r="O161" i="8"/>
  <c r="O162" i="4"/>
  <c r="O162" i="7"/>
  <c r="O162" i="8"/>
  <c r="O162" i="3"/>
  <c r="O163" i="4"/>
  <c r="O163" i="7"/>
  <c r="O163" i="3"/>
  <c r="O163" i="8"/>
  <c r="O164" i="4"/>
  <c r="O164" i="7"/>
  <c r="O164" i="3"/>
  <c r="O164" i="8"/>
  <c r="O165" i="4"/>
  <c r="O165" i="7"/>
  <c r="O165" i="8"/>
  <c r="O165" i="3"/>
  <c r="O166" i="4"/>
  <c r="O166" i="7"/>
  <c r="O166" i="3"/>
  <c r="O166" i="8"/>
  <c r="O167" i="4"/>
  <c r="O167" i="3"/>
  <c r="O167" i="7"/>
  <c r="O167" i="8"/>
  <c r="O168" i="4"/>
  <c r="O168" i="7"/>
  <c r="O168" i="8"/>
  <c r="O168" i="3"/>
  <c r="O169" i="4"/>
  <c r="O169" i="7"/>
  <c r="O169" i="8"/>
  <c r="O169" i="3"/>
  <c r="O170" i="4"/>
  <c r="O170" i="7"/>
  <c r="O170" i="8"/>
  <c r="O170" i="3"/>
  <c r="O171" i="4"/>
  <c r="O171" i="3"/>
  <c r="O171" i="7"/>
  <c r="O171" i="8"/>
  <c r="O172" i="4"/>
  <c r="O172" i="3"/>
  <c r="O172" i="7"/>
  <c r="O172" i="8"/>
  <c r="O173" i="4"/>
  <c r="O173" i="7"/>
  <c r="O173" i="8"/>
  <c r="O173" i="3"/>
  <c r="O174" i="4"/>
  <c r="O174" i="7"/>
  <c r="O174" i="8"/>
  <c r="O174" i="3"/>
  <c r="O175" i="4"/>
  <c r="O175" i="3"/>
  <c r="O175" i="7"/>
  <c r="O175" i="8"/>
  <c r="O176" i="4"/>
  <c r="O176" i="3"/>
  <c r="O176" i="7"/>
  <c r="O176" i="8"/>
  <c r="O177" i="4"/>
  <c r="O177" i="3"/>
  <c r="O177" i="7"/>
  <c r="O177" i="8"/>
  <c r="O178" i="4"/>
  <c r="O178" i="3"/>
  <c r="O178" i="7"/>
  <c r="O178" i="8"/>
  <c r="O179" i="4"/>
  <c r="O179" i="7"/>
  <c r="O179" i="8"/>
  <c r="O179" i="3"/>
  <c r="O180" i="4"/>
  <c r="O180" i="7"/>
  <c r="O180" i="8"/>
  <c r="O180" i="3"/>
  <c r="O181" i="4"/>
  <c r="O181" i="7"/>
  <c r="O181" i="8"/>
  <c r="O181" i="3"/>
  <c r="O182" i="4"/>
  <c r="O182" i="7"/>
  <c r="O182" i="8"/>
  <c r="O182" i="3"/>
  <c r="O183" i="4"/>
  <c r="O183" i="3"/>
  <c r="O183" i="7"/>
  <c r="O183" i="8"/>
  <c r="O184" i="4"/>
  <c r="O184" i="7"/>
  <c r="O184" i="8"/>
  <c r="O184" i="3"/>
  <c r="O185" i="4"/>
  <c r="O185" i="8"/>
  <c r="O185" i="3"/>
  <c r="O185" i="7"/>
  <c r="O186" i="4"/>
  <c r="O186" i="3"/>
  <c r="O186" i="8"/>
  <c r="O186" i="7"/>
  <c r="O187" i="4"/>
  <c r="O187" i="8"/>
  <c r="O187" i="3"/>
  <c r="O187" i="7"/>
  <c r="O188" i="4"/>
  <c r="O188" i="3"/>
  <c r="O188" i="8"/>
  <c r="O188" i="7"/>
  <c r="O189" i="4"/>
  <c r="O189" i="8"/>
  <c r="O189" i="7"/>
  <c r="O189" i="3"/>
  <c r="O190" i="4"/>
  <c r="O190" i="7"/>
  <c r="O190" i="8"/>
  <c r="O190" i="3"/>
  <c r="O191" i="4"/>
  <c r="O191" i="7"/>
  <c r="O191" i="8"/>
  <c r="O191" i="3"/>
  <c r="O192" i="4"/>
  <c r="O192" i="3"/>
  <c r="O192" i="8"/>
  <c r="O192" i="7"/>
  <c r="O193" i="4"/>
  <c r="O193" i="7"/>
  <c r="O193" i="8"/>
  <c r="O193" i="3"/>
  <c r="O194" i="4"/>
  <c r="O194" i="3"/>
  <c r="O194" i="7"/>
  <c r="O194" i="8"/>
  <c r="O195" i="4"/>
  <c r="O195" i="7"/>
  <c r="O195" i="8"/>
  <c r="O195" i="3"/>
  <c r="O196" i="4"/>
  <c r="O196" i="7"/>
  <c r="O196" i="8"/>
  <c r="O196" i="3"/>
  <c r="O197" i="4"/>
  <c r="O197" i="8"/>
  <c r="O197" i="7"/>
  <c r="O197" i="3"/>
  <c r="O198" i="4"/>
  <c r="O198" i="3"/>
  <c r="O198" i="7"/>
  <c r="O198" i="8"/>
  <c r="O199" i="4"/>
  <c r="O199" i="7"/>
  <c r="O199" i="8"/>
  <c r="O199" i="3"/>
  <c r="O200" i="4"/>
  <c r="O200" i="3"/>
  <c r="O200" i="8"/>
  <c r="O200" i="7"/>
  <c r="O201" i="4"/>
  <c r="O201" i="3"/>
  <c r="O201" i="8"/>
  <c r="O201" i="7"/>
  <c r="O202" i="4"/>
  <c r="O202" i="8"/>
  <c r="O202" i="7"/>
  <c r="O202" i="3"/>
  <c r="O203" i="4"/>
  <c r="O203" i="3"/>
  <c r="O203" i="7"/>
  <c r="O203" i="8"/>
  <c r="O204" i="4"/>
  <c r="O204" i="7"/>
  <c r="O204" i="8"/>
  <c r="O204" i="3"/>
  <c r="O205" i="4"/>
  <c r="O205" i="8"/>
  <c r="O205" i="3"/>
  <c r="O205" i="7"/>
  <c r="O206" i="4"/>
  <c r="O206" i="7"/>
  <c r="O206" i="8"/>
  <c r="O206" i="3"/>
  <c r="O207" i="4"/>
  <c r="O207" i="7"/>
  <c r="O207" i="8"/>
  <c r="O207" i="3"/>
  <c r="O208" i="4"/>
  <c r="O208" i="7"/>
  <c r="O208" i="8"/>
  <c r="O208" i="3"/>
  <c r="O209" i="4"/>
  <c r="O209" i="3"/>
  <c r="O209" i="8"/>
  <c r="O209" i="7"/>
  <c r="O210" i="3"/>
  <c r="O210" i="4"/>
  <c r="O210" i="7"/>
  <c r="O210" i="8"/>
  <c r="O211" i="4"/>
  <c r="O211" i="7"/>
  <c r="O211" i="8"/>
  <c r="O211" i="3"/>
  <c r="O212" i="4"/>
  <c r="O212" i="7"/>
  <c r="O212" i="3"/>
  <c r="O212" i="8"/>
  <c r="O213" i="4"/>
  <c r="O213" i="7"/>
  <c r="O213" i="8"/>
  <c r="O213" i="3"/>
  <c r="O214" i="4"/>
  <c r="O214" i="3"/>
  <c r="O214" i="7"/>
  <c r="O214" i="8"/>
  <c r="O215" i="4"/>
  <c r="O215" i="3"/>
  <c r="O215" i="8"/>
  <c r="O215" i="7"/>
  <c r="O216" i="4"/>
  <c r="O216" i="7"/>
  <c r="O216" i="8"/>
  <c r="O216" i="3"/>
  <c r="O217" i="4"/>
  <c r="O217" i="3"/>
  <c r="O217" i="7"/>
  <c r="O217" i="8"/>
  <c r="O218" i="4"/>
  <c r="O218" i="3"/>
  <c r="O218" i="8"/>
  <c r="O218" i="7"/>
  <c r="O219" i="4"/>
  <c r="O219" i="3"/>
  <c r="O219" i="8"/>
  <c r="O219" i="7"/>
  <c r="O220" i="4"/>
  <c r="O220" i="8"/>
  <c r="O220" i="3"/>
  <c r="O220" i="7"/>
  <c r="O221" i="4"/>
  <c r="O221" i="8"/>
  <c r="O221" i="3"/>
  <c r="O221" i="7"/>
  <c r="O222" i="4"/>
  <c r="O222" i="3"/>
  <c r="O222" i="8"/>
  <c r="O222" i="7"/>
  <c r="O223" i="4"/>
  <c r="O223" i="8"/>
  <c r="O223" i="7"/>
  <c r="O223" i="3"/>
  <c r="O224" i="4"/>
  <c r="O224" i="7"/>
  <c r="O224" i="8"/>
  <c r="O224" i="3"/>
  <c r="O225" i="4"/>
  <c r="O225" i="8"/>
  <c r="O225" i="3"/>
  <c r="O225" i="7"/>
  <c r="O226" i="4"/>
  <c r="O226" i="7"/>
  <c r="O226" i="3"/>
  <c r="O226" i="8"/>
  <c r="O227" i="4"/>
  <c r="O227" i="7"/>
  <c r="O227" i="8"/>
  <c r="O227" i="3"/>
  <c r="O228" i="4"/>
  <c r="O228" i="7"/>
  <c r="O228" i="8"/>
  <c r="O228" i="3"/>
  <c r="O229" i="4"/>
  <c r="O229" i="7"/>
  <c r="O229" i="8"/>
  <c r="O229" i="3"/>
  <c r="O230" i="4"/>
  <c r="O230" i="7"/>
  <c r="O230" i="8"/>
  <c r="O230" i="3"/>
  <c r="O231" i="4"/>
  <c r="O231" i="7"/>
  <c r="O231" i="8"/>
  <c r="O231" i="3"/>
  <c r="O232" i="4"/>
  <c r="O232" i="3"/>
  <c r="O232" i="7"/>
  <c r="O232" i="8"/>
  <c r="O233" i="4"/>
  <c r="O233" i="7"/>
  <c r="O233" i="8"/>
  <c r="O233" i="3"/>
  <c r="O234" i="4"/>
  <c r="O234" i="3"/>
  <c r="O234" i="8"/>
  <c r="O234" i="7"/>
  <c r="O235" i="4"/>
  <c r="O235" i="8"/>
  <c r="O235" i="7"/>
  <c r="O235" i="3"/>
  <c r="O236" i="4"/>
  <c r="O236" i="8"/>
  <c r="O236" i="7"/>
  <c r="O236" i="3"/>
  <c r="O237" i="4"/>
  <c r="O237" i="3"/>
  <c r="O237" i="8"/>
  <c r="O237" i="7"/>
  <c r="O238" i="4"/>
  <c r="O238" i="3"/>
  <c r="O238" i="7"/>
  <c r="O238" i="8"/>
  <c r="O239" i="4"/>
  <c r="O239" i="3"/>
  <c r="O239" i="7"/>
  <c r="O239" i="8"/>
  <c r="O240" i="4"/>
  <c r="O240" i="3"/>
  <c r="O240" i="8"/>
  <c r="O240" i="7"/>
  <c r="O241" i="4"/>
  <c r="O241" i="7"/>
  <c r="O241" i="3"/>
  <c r="O241" i="8"/>
  <c r="O242" i="4"/>
  <c r="O242" i="3"/>
  <c r="O242" i="8"/>
  <c r="O242" i="7"/>
  <c r="O243" i="4"/>
  <c r="O243" i="3"/>
  <c r="O243" i="8"/>
  <c r="O243" i="7"/>
  <c r="O244" i="4"/>
  <c r="O244" i="3"/>
  <c r="O244" i="7"/>
  <c r="O244" i="8"/>
  <c r="O245" i="4"/>
  <c r="O245" i="3"/>
  <c r="O245" i="8"/>
  <c r="O245" i="7"/>
  <c r="O246" i="4"/>
  <c r="O246" i="3"/>
  <c r="O246" i="7"/>
  <c r="O246" i="8"/>
  <c r="O247" i="3"/>
  <c r="O247" i="4"/>
  <c r="O247" i="7"/>
  <c r="O247" i="8"/>
  <c r="O248" i="4"/>
  <c r="O248" i="3"/>
  <c r="O248" i="7"/>
  <c r="O248" i="8"/>
  <c r="O249" i="4"/>
  <c r="O249" i="7"/>
  <c r="O249" i="8"/>
  <c r="O249" i="3"/>
  <c r="O250" i="4"/>
  <c r="O250" i="3"/>
  <c r="O250" i="8"/>
  <c r="O250" i="7"/>
  <c r="O251" i="4"/>
  <c r="O251" i="3"/>
  <c r="O251" i="8"/>
  <c r="O251" i="7"/>
  <c r="O252" i="4"/>
  <c r="O252" i="3"/>
  <c r="O252" i="7"/>
  <c r="O252" i="8"/>
  <c r="O253" i="4"/>
  <c r="O253" i="8"/>
  <c r="O253" i="7"/>
  <c r="O253" i="3"/>
  <c r="O254" i="4"/>
  <c r="O254" i="7"/>
  <c r="O254" i="8"/>
  <c r="O254" i="3"/>
  <c r="O255" i="4"/>
  <c r="O255" i="8"/>
  <c r="O255" i="7"/>
  <c r="O255" i="3"/>
  <c r="O256" i="4"/>
  <c r="O256" i="8"/>
  <c r="O256" i="3"/>
  <c r="O256" i="7"/>
  <c r="O257" i="4"/>
  <c r="O257" i="3"/>
  <c r="O257" i="8"/>
  <c r="O257" i="7"/>
  <c r="O258" i="4"/>
  <c r="O258" i="7"/>
  <c r="O258" i="8"/>
  <c r="O258" i="3"/>
  <c r="O259" i="4"/>
  <c r="O259" i="3"/>
  <c r="O259" i="8"/>
  <c r="O259" i="7"/>
  <c r="O260" i="3"/>
  <c r="O260" i="4"/>
  <c r="O260" i="8"/>
  <c r="O260" i="7"/>
  <c r="O261" i="4"/>
  <c r="O261" i="7"/>
  <c r="O261" i="8"/>
  <c r="O261" i="3"/>
  <c r="O262" i="4"/>
  <c r="O262" i="8"/>
  <c r="O262" i="7"/>
  <c r="O262" i="3"/>
  <c r="O263" i="4"/>
  <c r="O263" i="7"/>
  <c r="O263" i="8"/>
  <c r="O263" i="3"/>
  <c r="O264" i="4"/>
  <c r="O264" i="8"/>
  <c r="O264" i="7"/>
  <c r="O264" i="3"/>
  <c r="O265" i="4"/>
  <c r="O265" i="8"/>
  <c r="O265" i="7"/>
  <c r="O265" i="3"/>
  <c r="O266" i="4"/>
  <c r="O266" i="3"/>
  <c r="O266" i="7"/>
  <c r="O266" i="8"/>
  <c r="O267" i="4"/>
  <c r="O267" i="8"/>
  <c r="O267" i="7"/>
  <c r="O267" i="3"/>
  <c r="O268" i="4"/>
  <c r="O268" i="3"/>
  <c r="O268" i="8"/>
  <c r="O268" i="7"/>
  <c r="O269" i="4"/>
  <c r="O269" i="7"/>
  <c r="O269" i="8"/>
  <c r="O269" i="3"/>
  <c r="O270" i="4"/>
  <c r="O270" i="3"/>
  <c r="O270" i="8"/>
  <c r="O270" i="7"/>
  <c r="O271" i="4"/>
  <c r="O271" i="7"/>
  <c r="O271" i="8"/>
  <c r="O271" i="3"/>
  <c r="O272" i="4"/>
  <c r="O272" i="8"/>
  <c r="O272" i="7"/>
  <c r="O272" i="3"/>
  <c r="O273" i="4"/>
  <c r="O273" i="7"/>
  <c r="O273" i="8"/>
  <c r="O273" i="3"/>
  <c r="O274" i="4"/>
  <c r="O274" i="7"/>
  <c r="O274" i="8"/>
  <c r="O274" i="3"/>
  <c r="O275" i="4"/>
  <c r="O275" i="3"/>
  <c r="O275" i="7"/>
  <c r="O275" i="8"/>
  <c r="O276" i="4"/>
  <c r="O276" i="8"/>
  <c r="O276" i="7"/>
  <c r="O276" i="3"/>
  <c r="O277" i="4"/>
  <c r="O277" i="7"/>
  <c r="O277" i="3"/>
  <c r="O277" i="8"/>
  <c r="O278" i="4"/>
  <c r="O278" i="8"/>
  <c r="O278" i="7"/>
  <c r="O278" i="3"/>
  <c r="O279" i="4"/>
  <c r="O279" i="3"/>
  <c r="O279" i="7"/>
  <c r="O279" i="8"/>
  <c r="O280" i="4"/>
  <c r="O280" i="3"/>
  <c r="O280" i="8"/>
  <c r="O280" i="7"/>
  <c r="O281" i="4"/>
  <c r="O281" i="7"/>
  <c r="O281" i="8"/>
  <c r="O281" i="3"/>
  <c r="O282" i="3"/>
  <c r="O282" i="4"/>
  <c r="O282" i="8"/>
  <c r="O282" i="7"/>
  <c r="O283" i="4"/>
  <c r="O283" i="7"/>
  <c r="O283" i="8"/>
  <c r="O283" i="3"/>
  <c r="O284" i="4"/>
  <c r="O284" i="7"/>
  <c r="O284" i="8"/>
  <c r="O284" i="3"/>
  <c r="O285" i="4"/>
  <c r="O285" i="7"/>
  <c r="O285" i="8"/>
  <c r="O285" i="3"/>
  <c r="O286" i="4"/>
  <c r="O286" i="3"/>
  <c r="O286" i="7"/>
  <c r="O286" i="8"/>
  <c r="O287" i="4"/>
  <c r="O287" i="7"/>
  <c r="O287" i="3"/>
  <c r="O287" i="8"/>
  <c r="O288" i="4"/>
  <c r="O288" i="8"/>
  <c r="O288" i="3"/>
  <c r="O288" i="7"/>
  <c r="O289" i="4"/>
  <c r="O289" i="7"/>
  <c r="O289" i="8"/>
  <c r="O289" i="3"/>
  <c r="O290" i="4"/>
  <c r="O290" i="3"/>
  <c r="O290" i="8"/>
  <c r="O290" i="7"/>
  <c r="O291" i="4"/>
  <c r="O291" i="8"/>
  <c r="O291" i="7"/>
  <c r="O291" i="3"/>
  <c r="O292" i="4"/>
  <c r="O292" i="7"/>
  <c r="O292" i="3"/>
  <c r="O292" i="8"/>
  <c r="O293" i="4"/>
  <c r="O293" i="8"/>
  <c r="O293" i="7"/>
  <c r="O293" i="3"/>
  <c r="O294" i="4"/>
  <c r="O294" i="3"/>
  <c r="O294" i="7"/>
  <c r="O294" i="8"/>
  <c r="O295" i="4"/>
  <c r="O295" i="7"/>
  <c r="O295" i="8"/>
  <c r="O295" i="3"/>
  <c r="O296" i="4"/>
  <c r="O296" i="8"/>
  <c r="O296" i="7"/>
  <c r="O296" i="3"/>
  <c r="O297" i="4"/>
  <c r="O297" i="3"/>
  <c r="O297" i="7"/>
  <c r="O297" i="8"/>
  <c r="O298" i="4"/>
  <c r="O298" i="7"/>
  <c r="O298" i="8"/>
  <c r="O298" i="3"/>
  <c r="O299" i="4"/>
  <c r="O299" i="8"/>
  <c r="O299" i="7"/>
  <c r="O299" i="3"/>
  <c r="O300" i="4"/>
  <c r="O300" i="8"/>
  <c r="O300" i="3"/>
  <c r="O300" i="7"/>
  <c r="O301" i="4"/>
  <c r="O301" i="8"/>
  <c r="O301" i="3"/>
  <c r="O301" i="7"/>
  <c r="O302" i="4"/>
  <c r="O302" i="8"/>
  <c r="O302" i="7"/>
  <c r="O302" i="3"/>
  <c r="O303" i="4"/>
  <c r="O303" i="7"/>
  <c r="O303" i="8"/>
  <c r="O303" i="3"/>
  <c r="O304" i="4"/>
  <c r="O304" i="3"/>
  <c r="O304" i="7"/>
  <c r="O304" i="8"/>
  <c r="O305" i="4"/>
  <c r="O305" i="3"/>
  <c r="O305" i="7"/>
  <c r="O305" i="8"/>
  <c r="O306" i="4"/>
  <c r="O306" i="7"/>
  <c r="O306" i="8"/>
  <c r="O306" i="3"/>
  <c r="O307" i="4"/>
  <c r="O307" i="7"/>
  <c r="O307" i="8"/>
  <c r="O307" i="3"/>
  <c r="O308" i="4"/>
  <c r="O308" i="8"/>
  <c r="O308" i="7"/>
  <c r="O308" i="3"/>
  <c r="O309" i="4"/>
  <c r="O309" i="3"/>
  <c r="O309" i="7"/>
  <c r="O309" i="8"/>
  <c r="O310" i="4"/>
  <c r="O310" i="3"/>
  <c r="O310" i="7"/>
  <c r="O310" i="8"/>
  <c r="O311" i="4"/>
  <c r="O311" i="8"/>
  <c r="O311" i="7"/>
  <c r="O311" i="3"/>
  <c r="O312" i="4"/>
  <c r="O312" i="8"/>
  <c r="O312" i="7"/>
  <c r="O312" i="3"/>
  <c r="O313" i="4"/>
  <c r="O313" i="3"/>
  <c r="O313" i="7"/>
  <c r="O313" i="8"/>
  <c r="O314" i="4"/>
  <c r="O314" i="3"/>
  <c r="O314" i="8"/>
  <c r="O314" i="7"/>
  <c r="O315" i="4"/>
  <c r="O315" i="7"/>
  <c r="O315" i="8"/>
  <c r="O315" i="3"/>
  <c r="O316" i="4"/>
  <c r="O316" i="3"/>
  <c r="O316" i="8"/>
  <c r="O316" i="7"/>
  <c r="O317" i="4"/>
  <c r="O317" i="3"/>
  <c r="O317" i="7"/>
  <c r="O317" i="8"/>
  <c r="O318" i="4"/>
  <c r="O318" i="8"/>
  <c r="O318" i="7"/>
  <c r="O318" i="3"/>
  <c r="O319" i="4"/>
  <c r="O319" i="3"/>
  <c r="O319" i="8"/>
  <c r="O319" i="7"/>
  <c r="O320" i="4"/>
  <c r="O320" i="7"/>
  <c r="O320" i="8"/>
  <c r="O320" i="3"/>
  <c r="O321" i="4"/>
  <c r="O321" i="3"/>
  <c r="O321" i="7"/>
  <c r="O321" i="8"/>
  <c r="O322" i="4"/>
  <c r="O322" i="8"/>
  <c r="O322" i="7"/>
  <c r="O322" i="3"/>
  <c r="O323" i="4"/>
  <c r="O323" i="3"/>
  <c r="O323" i="8"/>
  <c r="O323" i="7"/>
  <c r="O324" i="4"/>
  <c r="O324" i="3"/>
  <c r="O324" i="8"/>
  <c r="O324" i="7"/>
  <c r="O325" i="4"/>
  <c r="O325" i="7"/>
  <c r="O325" i="8"/>
  <c r="O325" i="3"/>
  <c r="O326" i="4"/>
  <c r="O326" i="3"/>
  <c r="O326" i="7"/>
  <c r="O326" i="8"/>
  <c r="O327" i="3"/>
  <c r="O327" i="4"/>
  <c r="O327" i="8"/>
  <c r="O327" i="7"/>
  <c r="O328" i="4"/>
  <c r="O328" i="3"/>
  <c r="O328" i="7"/>
  <c r="O328" i="8"/>
  <c r="O329" i="4"/>
  <c r="O329" i="8"/>
  <c r="O329" i="7"/>
  <c r="O329" i="3"/>
  <c r="O330" i="4"/>
  <c r="O330" i="8"/>
  <c r="O330" i="7"/>
  <c r="O330" i="3"/>
  <c r="O331" i="4"/>
  <c r="O331" i="3"/>
  <c r="O331" i="7"/>
  <c r="O331" i="8"/>
  <c r="O332" i="4"/>
  <c r="O332" i="7"/>
  <c r="O332" i="3"/>
  <c r="O332" i="8"/>
  <c r="O333" i="4"/>
  <c r="O333" i="8"/>
  <c r="O333" i="3"/>
  <c r="O333" i="7"/>
  <c r="O334" i="4"/>
  <c r="O334" i="8"/>
  <c r="O334" i="7"/>
  <c r="O334" i="3"/>
  <c r="O335" i="4"/>
  <c r="O335" i="8"/>
  <c r="O335" i="3"/>
  <c r="O335" i="7"/>
  <c r="O336" i="4"/>
  <c r="O336" i="7"/>
  <c r="O336" i="8"/>
  <c r="O336" i="3"/>
  <c r="O337" i="4"/>
  <c r="O337" i="3"/>
  <c r="O337" i="7"/>
  <c r="O337" i="8"/>
  <c r="O338" i="4"/>
  <c r="O338" i="3"/>
  <c r="O338" i="7"/>
  <c r="O338" i="8"/>
  <c r="O339" i="4"/>
  <c r="O339" i="8"/>
  <c r="O339" i="7"/>
  <c r="O339" i="3"/>
  <c r="O340" i="4"/>
  <c r="O340" i="7"/>
  <c r="O340" i="8"/>
  <c r="O340" i="3"/>
  <c r="O341" i="4"/>
  <c r="O341" i="7"/>
  <c r="O341" i="8"/>
  <c r="O341" i="3"/>
  <c r="O342" i="4"/>
  <c r="O342" i="3"/>
  <c r="O342" i="7"/>
  <c r="O342" i="8"/>
  <c r="O343" i="3"/>
  <c r="O343" i="4"/>
  <c r="O343" i="7"/>
  <c r="O343" i="8"/>
  <c r="O344" i="3"/>
  <c r="O344" i="4"/>
  <c r="O344" i="7"/>
  <c r="O344" i="8"/>
  <c r="O345" i="3"/>
  <c r="O345" i="4"/>
  <c r="O345" i="7"/>
  <c r="O345" i="8"/>
  <c r="O346" i="3"/>
  <c r="O346" i="4"/>
  <c r="O346" i="7"/>
  <c r="O346" i="8"/>
  <c r="O347" i="3"/>
  <c r="O347" i="4"/>
  <c r="O347" i="7"/>
  <c r="O347" i="8"/>
  <c r="O348" i="3"/>
  <c r="O348" i="4"/>
  <c r="O348" i="7"/>
  <c r="O348" i="8"/>
  <c r="O349" i="3"/>
  <c r="O349" i="4"/>
  <c r="O349" i="7"/>
  <c r="O349" i="8"/>
  <c r="O350" i="3"/>
  <c r="O350" i="4"/>
  <c r="O350" i="7"/>
  <c r="O350" i="8"/>
  <c r="O351" i="3"/>
  <c r="O351" i="4"/>
  <c r="O351" i="7"/>
  <c r="O351" i="8"/>
  <c r="O352" i="3"/>
  <c r="O352" i="4"/>
  <c r="O352" i="7"/>
  <c r="O352" i="8"/>
  <c r="O353" i="3"/>
  <c r="O353" i="4"/>
  <c r="O353" i="7"/>
  <c r="O353" i="8"/>
  <c r="O354" i="3"/>
  <c r="O354" i="4"/>
  <c r="O354" i="7"/>
  <c r="O354" i="8"/>
  <c r="O355" i="3"/>
  <c r="O355" i="4"/>
  <c r="O355" i="7"/>
  <c r="O355" i="8"/>
  <c r="O356" i="3"/>
  <c r="O356" i="4"/>
  <c r="O356" i="7"/>
  <c r="O356" i="8"/>
  <c r="O357" i="3"/>
  <c r="O357" i="4"/>
  <c r="O357" i="7"/>
  <c r="O357" i="8"/>
  <c r="O358" i="3"/>
  <c r="O358" i="4"/>
  <c r="O358" i="7"/>
  <c r="O358" i="8"/>
  <c r="O359" i="3"/>
  <c r="O359" i="4"/>
  <c r="O359" i="7"/>
  <c r="O359" i="8"/>
  <c r="O360" i="3"/>
  <c r="O360" i="4"/>
  <c r="O360" i="7"/>
  <c r="O360" i="8"/>
  <c r="O361" i="3"/>
  <c r="O361" i="4"/>
  <c r="O361" i="7"/>
  <c r="O361" i="8"/>
  <c r="O362" i="3"/>
  <c r="O362" i="4"/>
  <c r="O362" i="7"/>
  <c r="O362" i="8"/>
  <c r="O363" i="3"/>
  <c r="O363" i="4"/>
  <c r="O363" i="7"/>
  <c r="O363" i="8"/>
  <c r="O364" i="3"/>
  <c r="O364" i="4"/>
  <c r="O364" i="7"/>
  <c r="O364" i="8"/>
  <c r="O365" i="3"/>
  <c r="O365" i="4"/>
  <c r="O365" i="7"/>
  <c r="O365" i="8"/>
  <c r="O366" i="3"/>
  <c r="O366" i="4"/>
  <c r="O366" i="7"/>
  <c r="O366" i="8"/>
  <c r="O367" i="3"/>
  <c r="O367" i="4"/>
  <c r="O367" i="7"/>
  <c r="O367" i="8"/>
  <c r="O368" i="3"/>
  <c r="O368" i="4"/>
  <c r="O368" i="7"/>
  <c r="O368" i="8"/>
  <c r="O369" i="3"/>
  <c r="O369" i="4"/>
  <c r="O369" i="7"/>
  <c r="O369" i="8"/>
  <c r="O370" i="3"/>
  <c r="O370" i="4"/>
  <c r="O370" i="7"/>
  <c r="O370" i="8"/>
  <c r="O371" i="3"/>
  <c r="O371" i="4"/>
  <c r="O371" i="7"/>
  <c r="O371" i="8"/>
  <c r="O372" i="3"/>
  <c r="O372" i="4"/>
  <c r="O372" i="7"/>
  <c r="O372" i="8"/>
  <c r="O373" i="3"/>
  <c r="O373" i="4"/>
  <c r="O373" i="7"/>
  <c r="O373" i="8"/>
  <c r="O374" i="3"/>
  <c r="O374" i="4"/>
  <c r="O374" i="7"/>
  <c r="O374" i="8"/>
  <c r="O375" i="3"/>
  <c r="O375" i="4"/>
  <c r="O375" i="7"/>
  <c r="O375" i="8"/>
  <c r="O376" i="3"/>
  <c r="O376" i="4"/>
  <c r="O376" i="7"/>
  <c r="O376" i="8"/>
  <c r="O377" i="3"/>
  <c r="O377" i="4"/>
  <c r="O377" i="7"/>
  <c r="O377" i="8"/>
  <c r="O378" i="3"/>
  <c r="O378" i="4"/>
  <c r="O378" i="7"/>
  <c r="O378" i="8"/>
  <c r="O379" i="3"/>
  <c r="O379" i="4"/>
  <c r="O379" i="7"/>
  <c r="O379" i="8"/>
  <c r="O380" i="3"/>
  <c r="O380" i="4"/>
  <c r="O380" i="7"/>
  <c r="O380" i="8"/>
  <c r="O381" i="3"/>
  <c r="O381" i="4"/>
  <c r="O381" i="7"/>
  <c r="O381" i="8"/>
  <c r="O382" i="3"/>
  <c r="O382" i="4"/>
  <c r="O382" i="7"/>
  <c r="O382" i="8"/>
  <c r="O383" i="3"/>
  <c r="O383" i="4"/>
  <c r="O383" i="7"/>
  <c r="O383" i="8"/>
  <c r="O384" i="3"/>
  <c r="O384" i="4"/>
  <c r="O384" i="7"/>
  <c r="O384" i="8"/>
  <c r="O385" i="3"/>
  <c r="O385" i="4"/>
  <c r="O385" i="7"/>
  <c r="O385" i="8"/>
  <c r="O386" i="3"/>
  <c r="O386" i="4"/>
  <c r="O386" i="7"/>
  <c r="O386" i="8"/>
  <c r="O387" i="3"/>
  <c r="O387" i="4"/>
  <c r="O387" i="7"/>
  <c r="O387" i="8"/>
  <c r="O388" i="3"/>
  <c r="O388" i="4"/>
  <c r="O388" i="7"/>
  <c r="O388" i="8"/>
  <c r="O389" i="3"/>
  <c r="O389" i="4"/>
  <c r="O389" i="7"/>
  <c r="O389" i="8"/>
  <c r="O390" i="3"/>
  <c r="O390" i="4"/>
  <c r="O390" i="7"/>
  <c r="O390" i="8"/>
  <c r="O391" i="3"/>
  <c r="O391" i="4"/>
  <c r="O391" i="7"/>
  <c r="O391" i="8"/>
  <c r="O392" i="3"/>
  <c r="O392" i="4"/>
  <c r="O392" i="7"/>
  <c r="O392" i="8"/>
  <c r="O393" i="3"/>
  <c r="O393" i="4"/>
  <c r="O393" i="7"/>
  <c r="O393" i="8"/>
  <c r="O394" i="3"/>
  <c r="O394" i="4"/>
  <c r="O394" i="7"/>
  <c r="O394" i="8"/>
  <c r="O395" i="3"/>
  <c r="O395" i="4"/>
  <c r="O395" i="7"/>
  <c r="O395" i="8"/>
  <c r="O396" i="3"/>
  <c r="O396" i="4"/>
  <c r="O396" i="7"/>
  <c r="O396" i="8"/>
  <c r="O397" i="3"/>
  <c r="O397" i="4"/>
  <c r="O397" i="7"/>
  <c r="O397" i="8"/>
  <c r="O398" i="3"/>
  <c r="O398" i="4"/>
  <c r="O398" i="7"/>
  <c r="O398" i="8"/>
  <c r="O399" i="3"/>
  <c r="O399" i="4"/>
  <c r="O399" i="7"/>
  <c r="O399" i="8"/>
  <c r="O400" i="3"/>
  <c r="O400" i="4"/>
  <c r="O400" i="7"/>
  <c r="O400" i="8"/>
  <c r="O401" i="3"/>
  <c r="O401" i="4"/>
  <c r="O401" i="7"/>
  <c r="O401" i="8"/>
  <c r="O402" i="3"/>
  <c r="O402" i="4"/>
  <c r="O402" i="8"/>
  <c r="O402" i="7"/>
  <c r="O403" i="3"/>
  <c r="O403" i="4"/>
  <c r="O403" i="8"/>
  <c r="O403" i="7"/>
  <c r="O404" i="3"/>
  <c r="O404" i="4"/>
  <c r="O404" i="7"/>
  <c r="O404" i="8"/>
  <c r="O405" i="3"/>
  <c r="O405" i="4"/>
  <c r="O405" i="7"/>
  <c r="O405" i="8"/>
  <c r="O406" i="3"/>
  <c r="O406" i="4"/>
  <c r="O406" i="7"/>
  <c r="O406" i="8"/>
  <c r="O407" i="3"/>
  <c r="O407" i="4"/>
  <c r="O407" i="7"/>
  <c r="O407" i="8"/>
  <c r="O408" i="3"/>
  <c r="O408" i="4"/>
  <c r="O408" i="7"/>
  <c r="O408" i="8"/>
  <c r="O409" i="3"/>
  <c r="O409" i="4"/>
  <c r="O409" i="8"/>
  <c r="O409" i="7"/>
  <c r="O410" i="3"/>
  <c r="O410" i="4"/>
  <c r="O410" i="8"/>
  <c r="O410" i="7"/>
  <c r="O411" i="3"/>
  <c r="O411" i="4"/>
  <c r="O411" i="7"/>
  <c r="O411" i="8"/>
  <c r="O412" i="3"/>
  <c r="O412" i="4"/>
  <c r="O412" i="8"/>
  <c r="O412" i="7"/>
  <c r="O413" i="3"/>
  <c r="O413" i="4"/>
  <c r="O413" i="7"/>
  <c r="O413" i="8"/>
  <c r="O414" i="3"/>
  <c r="O414" i="4"/>
  <c r="O414" i="7"/>
  <c r="O414" i="8"/>
  <c r="O415" i="3"/>
  <c r="O415" i="4"/>
  <c r="O415" i="8"/>
  <c r="O415" i="7"/>
  <c r="O416" i="3"/>
  <c r="O416" i="4"/>
  <c r="O416" i="7"/>
  <c r="O416" i="8"/>
  <c r="O417" i="3"/>
  <c r="O417" i="4"/>
  <c r="O417" i="8"/>
  <c r="O417" i="7"/>
  <c r="O418" i="3"/>
  <c r="O418" i="4"/>
  <c r="O418" i="8"/>
  <c r="O418" i="7"/>
  <c r="O419" i="3"/>
  <c r="O419" i="4"/>
  <c r="O419" i="8"/>
  <c r="O419" i="7"/>
  <c r="O420" i="3"/>
  <c r="O420" i="4"/>
  <c r="O420" i="7"/>
  <c r="O420" i="8"/>
  <c r="O421" i="3"/>
  <c r="O421" i="4"/>
  <c r="O421" i="7"/>
  <c r="O421" i="8"/>
  <c r="O422" i="3"/>
  <c r="O422" i="4"/>
  <c r="O422" i="8"/>
  <c r="O422" i="7"/>
  <c r="O423" i="3"/>
  <c r="O423" i="4"/>
  <c r="O423" i="7"/>
  <c r="O423" i="8"/>
  <c r="O424" i="3"/>
  <c r="O424" i="4"/>
  <c r="O424" i="8"/>
  <c r="O424" i="7"/>
  <c r="O425" i="3"/>
  <c r="O425" i="4"/>
  <c r="O425" i="7"/>
  <c r="O425" i="8"/>
  <c r="O426" i="3"/>
  <c r="O426" i="4"/>
  <c r="O426" i="8"/>
  <c r="O426" i="7"/>
  <c r="O427" i="3"/>
  <c r="O427" i="4"/>
  <c r="O427" i="7"/>
  <c r="O427" i="8"/>
  <c r="O428" i="3"/>
  <c r="O428" i="4"/>
  <c r="O428" i="8"/>
  <c r="O428" i="7"/>
  <c r="O429" i="3"/>
  <c r="O429" i="4"/>
  <c r="O429" i="8"/>
  <c r="O429" i="7"/>
  <c r="O430" i="3"/>
  <c r="O430" i="4"/>
  <c r="O430" i="7"/>
  <c r="O430" i="8"/>
  <c r="O431" i="3"/>
  <c r="O431" i="4"/>
  <c r="O431" i="8"/>
  <c r="O431" i="7"/>
  <c r="O432" i="3"/>
  <c r="O432" i="4"/>
  <c r="O432" i="8"/>
  <c r="O432" i="7"/>
  <c r="O433" i="3"/>
  <c r="O433" i="4"/>
  <c r="O433" i="7"/>
  <c r="O433" i="8"/>
  <c r="O434" i="3"/>
  <c r="O434" i="4"/>
  <c r="O434" i="7"/>
  <c r="O434" i="8"/>
  <c r="O435" i="3"/>
  <c r="O435" i="4"/>
  <c r="O435" i="7"/>
  <c r="O435" i="8"/>
  <c r="O436" i="3"/>
  <c r="O436" i="4"/>
  <c r="O436" i="8"/>
  <c r="O436" i="7"/>
  <c r="O437" i="3"/>
  <c r="O437" i="4"/>
  <c r="O437" i="7"/>
  <c r="O437" i="8"/>
  <c r="O438" i="3"/>
  <c r="O438" i="4"/>
  <c r="O438" i="7"/>
  <c r="O438" i="8"/>
  <c r="O439" i="3"/>
  <c r="O439" i="4"/>
  <c r="O439" i="7"/>
  <c r="O439" i="8"/>
  <c r="O440" i="3"/>
  <c r="O440" i="4"/>
  <c r="O440" i="7"/>
  <c r="O440" i="8"/>
  <c r="O441" i="3"/>
  <c r="O441" i="4"/>
  <c r="O441" i="8"/>
  <c r="O441" i="7"/>
  <c r="O442" i="3"/>
  <c r="O442" i="4"/>
  <c r="O442" i="7"/>
  <c r="O442" i="8"/>
  <c r="O443" i="3"/>
  <c r="O443" i="4"/>
  <c r="O443" i="7"/>
  <c r="O443" i="8"/>
  <c r="O444" i="3"/>
  <c r="O444" i="4"/>
  <c r="O444" i="8"/>
  <c r="O444" i="7"/>
  <c r="O445" i="3"/>
  <c r="O445" i="4"/>
  <c r="O445" i="8"/>
  <c r="O445" i="7"/>
  <c r="O446" i="3"/>
  <c r="O446" i="4"/>
  <c r="O446" i="8"/>
  <c r="O446" i="7"/>
  <c r="O447" i="3"/>
  <c r="O447" i="4"/>
  <c r="O447" i="8"/>
  <c r="O447" i="7"/>
  <c r="O448" i="3"/>
  <c r="O448" i="4"/>
  <c r="O448" i="8"/>
  <c r="O448" i="7"/>
  <c r="O449" i="3"/>
  <c r="O449" i="4"/>
  <c r="O449" i="8"/>
  <c r="O449" i="7"/>
  <c r="O450" i="3"/>
  <c r="O450" i="4"/>
  <c r="O450" i="7"/>
  <c r="O450" i="8"/>
  <c r="O451" i="3"/>
  <c r="O451" i="4"/>
  <c r="O451" i="8"/>
  <c r="O451" i="7"/>
  <c r="O452" i="3"/>
  <c r="O452" i="4"/>
  <c r="O452" i="8"/>
  <c r="O452" i="7"/>
  <c r="O453" i="3"/>
  <c r="O453" i="4"/>
  <c r="O453" i="7"/>
  <c r="O453" i="8"/>
  <c r="O454" i="3"/>
  <c r="O454" i="4"/>
  <c r="O454" i="7"/>
  <c r="O454" i="8"/>
  <c r="O455" i="3"/>
  <c r="O455" i="4"/>
  <c r="O455" i="8"/>
  <c r="O455" i="7"/>
  <c r="O456" i="3"/>
  <c r="O456" i="4"/>
  <c r="O456" i="8"/>
  <c r="O456" i="7"/>
  <c r="O457" i="3"/>
  <c r="O457" i="4"/>
  <c r="O457" i="7"/>
  <c r="O457" i="8"/>
  <c r="O458" i="3"/>
  <c r="O458" i="4"/>
  <c r="O458" i="7"/>
  <c r="O458" i="8"/>
  <c r="O459" i="3"/>
  <c r="O459" i="4"/>
  <c r="O459" i="7"/>
  <c r="O459" i="8"/>
  <c r="O460" i="3"/>
  <c r="O460" i="4"/>
  <c r="O460" i="7"/>
  <c r="O460" i="8"/>
  <c r="O461" i="3"/>
  <c r="O461" i="4"/>
  <c r="O461" i="7"/>
  <c r="O461" i="8"/>
  <c r="O462" i="3"/>
  <c r="O462" i="4"/>
  <c r="O462" i="7"/>
  <c r="O462" i="8"/>
  <c r="O463" i="3"/>
  <c r="O463" i="4"/>
  <c r="O463" i="8"/>
  <c r="O463" i="7"/>
  <c r="O464" i="3"/>
  <c r="O464" i="4"/>
  <c r="O464" i="7"/>
  <c r="O464" i="8"/>
  <c r="O465" i="3"/>
  <c r="O465" i="4"/>
  <c r="O465" i="8"/>
  <c r="O465" i="7"/>
  <c r="O466" i="3"/>
  <c r="O466" i="4"/>
  <c r="O466" i="7"/>
  <c r="O466" i="8"/>
  <c r="O467" i="3"/>
  <c r="O467" i="4"/>
  <c r="O467" i="8"/>
  <c r="O467" i="7"/>
  <c r="O468" i="3"/>
  <c r="O468" i="4"/>
  <c r="O468" i="7"/>
  <c r="O468" i="8"/>
  <c r="O469" i="3"/>
  <c r="O469" i="4"/>
  <c r="O469" i="7"/>
  <c r="O469" i="8"/>
  <c r="O470" i="3"/>
  <c r="O470" i="4"/>
  <c r="O470" i="8"/>
  <c r="O470" i="7"/>
  <c r="O471" i="3"/>
  <c r="O471" i="4"/>
  <c r="O471" i="8"/>
  <c r="O471" i="7"/>
  <c r="O472" i="3"/>
  <c r="O472" i="4"/>
  <c r="O472" i="8"/>
  <c r="O472" i="7"/>
  <c r="O473" i="3"/>
  <c r="O473" i="4"/>
  <c r="O473" i="7"/>
  <c r="O473" i="8"/>
  <c r="O474" i="3"/>
  <c r="O474" i="4"/>
  <c r="O474" i="7"/>
  <c r="O474" i="8"/>
  <c r="O475" i="3"/>
  <c r="O475" i="4"/>
  <c r="O475" i="8"/>
  <c r="O475" i="7"/>
  <c r="O476" i="3"/>
  <c r="O476" i="4"/>
  <c r="O476" i="7"/>
  <c r="O476" i="8"/>
  <c r="O477" i="3"/>
  <c r="O477" i="4"/>
  <c r="O477" i="8"/>
  <c r="O477" i="7"/>
  <c r="O478" i="3"/>
  <c r="O478" i="4"/>
  <c r="O478" i="8"/>
  <c r="O478" i="7"/>
  <c r="O479" i="3"/>
  <c r="O479" i="4"/>
  <c r="O479" i="7"/>
  <c r="O479" i="8"/>
  <c r="O480" i="3"/>
  <c r="O480" i="4"/>
  <c r="O480" i="8"/>
  <c r="O480" i="7"/>
  <c r="O481" i="3"/>
  <c r="O481" i="4"/>
  <c r="O481" i="8"/>
  <c r="O481" i="7"/>
  <c r="O482" i="3"/>
  <c r="O482" i="4"/>
  <c r="O482" i="7"/>
  <c r="O482" i="8"/>
  <c r="O483" i="3"/>
  <c r="O483" i="4"/>
  <c r="O483" i="8"/>
  <c r="O483" i="7"/>
  <c r="O484" i="3"/>
  <c r="O484" i="4"/>
  <c r="O484" i="7"/>
  <c r="O484" i="8"/>
  <c r="O485" i="3"/>
  <c r="O485" i="4"/>
  <c r="O485" i="8"/>
  <c r="O485" i="7"/>
  <c r="O486" i="3"/>
  <c r="O486" i="4"/>
  <c r="O486" i="7"/>
  <c r="O486" i="8"/>
  <c r="O487" i="3"/>
  <c r="O487" i="4"/>
  <c r="O487" i="8"/>
  <c r="O487" i="7"/>
  <c r="O488" i="3"/>
  <c r="O488" i="4"/>
  <c r="O488" i="7"/>
  <c r="O488" i="8"/>
  <c r="O489" i="3"/>
  <c r="O489" i="4"/>
  <c r="O489" i="7"/>
  <c r="O489" i="8"/>
  <c r="O490" i="3"/>
  <c r="O490" i="4"/>
  <c r="O490" i="7"/>
  <c r="O490" i="8"/>
  <c r="O3" i="4"/>
  <c r="O3" i="7"/>
  <c r="O3" i="8"/>
  <c r="O3" i="3"/>
  <c r="O5" i="4"/>
  <c r="O5" i="3"/>
  <c r="O5" i="7"/>
  <c r="O5" i="8"/>
  <c r="O7" i="4"/>
  <c r="O7" i="7"/>
  <c r="O7" i="3"/>
  <c r="O7" i="8"/>
  <c r="O10" i="4"/>
  <c r="O10" i="3"/>
  <c r="O10" i="7"/>
  <c r="O10" i="8"/>
  <c r="O11" i="4"/>
  <c r="O11" i="7"/>
  <c r="O11" i="3"/>
  <c r="O11" i="8"/>
  <c r="O13" i="4"/>
  <c r="O13" i="7"/>
  <c r="O13" i="3"/>
  <c r="O13" i="8"/>
  <c r="O14" i="4"/>
  <c r="O14" i="3"/>
  <c r="O14" i="7"/>
  <c r="O14" i="8"/>
  <c r="O15" i="4"/>
  <c r="O15" i="7"/>
  <c r="O15" i="3"/>
  <c r="O15" i="8"/>
  <c r="O18" i="4"/>
  <c r="O18" i="7"/>
  <c r="O18" i="3"/>
  <c r="O18" i="8"/>
  <c r="O20" i="3"/>
  <c r="O20" i="4"/>
  <c r="O20" i="7"/>
  <c r="O20" i="8"/>
  <c r="O22" i="4"/>
  <c r="O22" i="3"/>
  <c r="O22" i="7"/>
  <c r="O22" i="8"/>
  <c r="O24" i="4"/>
  <c r="O24" i="7"/>
  <c r="O24" i="3"/>
  <c r="O24" i="8"/>
  <c r="O25" i="4"/>
  <c r="O25" i="7"/>
  <c r="O25" i="8"/>
  <c r="O25" i="3"/>
  <c r="O27" i="4"/>
  <c r="O27" i="3"/>
  <c r="O27" i="7"/>
  <c r="O27" i="8"/>
  <c r="O29" i="4"/>
  <c r="O29" i="3"/>
  <c r="O29" i="7"/>
  <c r="O29" i="8"/>
  <c r="O32" i="4"/>
  <c r="O32" i="3"/>
  <c r="O32" i="7"/>
  <c r="O32" i="8"/>
  <c r="O33" i="4"/>
  <c r="O33" i="7"/>
  <c r="O33" i="8"/>
  <c r="O33" i="3"/>
  <c r="O70" i="4"/>
  <c r="O70" i="7"/>
  <c r="O70" i="8"/>
  <c r="O70" i="3"/>
  <c r="O71" i="4"/>
  <c r="O71" i="7"/>
  <c r="O71" i="8"/>
  <c r="O71" i="3"/>
  <c r="O72" i="4"/>
  <c r="O72" i="7"/>
  <c r="O72" i="8"/>
  <c r="O72" i="3"/>
  <c r="O73" i="4"/>
  <c r="O73" i="3"/>
  <c r="O73" i="7"/>
  <c r="O73" i="8"/>
  <c r="O74" i="4"/>
  <c r="O74" i="7"/>
  <c r="O74" i="8"/>
  <c r="O74" i="3"/>
  <c r="O75" i="4"/>
  <c r="O75" i="7"/>
  <c r="O75" i="8"/>
  <c r="O75" i="3"/>
  <c r="O76" i="4"/>
  <c r="O76" i="7"/>
  <c r="O76" i="8"/>
  <c r="O76" i="3"/>
  <c r="O77" i="4"/>
  <c r="O77" i="3"/>
  <c r="O77" i="7"/>
  <c r="O77" i="8"/>
  <c r="O78" i="4"/>
  <c r="O78" i="7"/>
  <c r="O78" i="8"/>
  <c r="O78" i="3"/>
  <c r="O79" i="4"/>
  <c r="O79" i="7"/>
  <c r="O79" i="8"/>
  <c r="O79" i="3"/>
  <c r="O80" i="4"/>
  <c r="O80" i="7"/>
  <c r="O80" i="8"/>
  <c r="O80" i="3"/>
  <c r="O81" i="4"/>
  <c r="O81" i="7"/>
  <c r="O81" i="8"/>
  <c r="O81" i="3"/>
  <c r="O82" i="4"/>
  <c r="O82" i="7"/>
  <c r="O82" i="8"/>
  <c r="O82" i="3"/>
  <c r="O83" i="4"/>
  <c r="O83" i="7"/>
  <c r="O83" i="3"/>
  <c r="O83" i="8"/>
  <c r="O84" i="4"/>
  <c r="O84" i="7"/>
  <c r="O84" i="8"/>
  <c r="O84" i="3"/>
  <c r="O85" i="4"/>
  <c r="O85" i="7"/>
  <c r="O85" i="8"/>
  <c r="O85" i="3"/>
  <c r="O86" i="4"/>
  <c r="O86" i="7"/>
  <c r="O86" i="3"/>
  <c r="O86" i="8"/>
  <c r="O87" i="4"/>
  <c r="O87" i="3"/>
  <c r="O87" i="7"/>
  <c r="O87" i="8"/>
  <c r="O88" i="4"/>
  <c r="O88" i="3"/>
  <c r="O88" i="7"/>
  <c r="O88" i="8"/>
  <c r="O89" i="4"/>
  <c r="O89" i="7"/>
  <c r="O89" i="8"/>
  <c r="O89" i="3"/>
  <c r="O90" i="4"/>
  <c r="O90" i="7"/>
  <c r="O90" i="8"/>
  <c r="O90" i="3"/>
  <c r="O91" i="4"/>
  <c r="O91" i="7"/>
  <c r="O91" i="8"/>
  <c r="O91" i="3"/>
  <c r="O92" i="4"/>
  <c r="O92" i="3"/>
  <c r="O92" i="7"/>
  <c r="O92" i="8"/>
  <c r="O93" i="4"/>
  <c r="O93" i="7"/>
  <c r="O93" i="8"/>
  <c r="O93" i="3"/>
  <c r="O94" i="4"/>
  <c r="O94" i="3"/>
  <c r="O94" i="7"/>
  <c r="O94" i="8"/>
  <c r="O95" i="4"/>
  <c r="O95" i="7"/>
  <c r="O95" i="8"/>
  <c r="O95" i="3"/>
  <c r="O96" i="4"/>
  <c r="O96" i="7"/>
  <c r="O96" i="8"/>
  <c r="O96" i="3"/>
  <c r="O97" i="4"/>
  <c r="O97" i="7"/>
  <c r="O97" i="8"/>
  <c r="O97" i="3"/>
  <c r="O98" i="4"/>
  <c r="O98" i="3"/>
  <c r="O98" i="7"/>
  <c r="O98" i="8"/>
  <c r="O99" i="4"/>
  <c r="O99" i="7"/>
  <c r="O99" i="3"/>
  <c r="O99" i="8"/>
  <c r="O100" i="3"/>
  <c r="O100" i="4"/>
  <c r="O100" i="7"/>
  <c r="O100" i="8"/>
  <c r="O101" i="4"/>
  <c r="O101" i="3"/>
  <c r="O101" i="7"/>
  <c r="O101" i="8"/>
  <c r="O102" i="4"/>
  <c r="O102" i="3"/>
  <c r="O102" i="7"/>
  <c r="O102" i="8"/>
  <c r="O103" i="3"/>
  <c r="O103" i="4"/>
  <c r="O103" i="7"/>
  <c r="O103" i="8"/>
  <c r="O104" i="4"/>
  <c r="O104" i="7"/>
  <c r="O104" i="8"/>
  <c r="O104" i="3"/>
  <c r="O105" i="4"/>
  <c r="O105" i="3"/>
  <c r="O105" i="7"/>
  <c r="O105" i="8"/>
  <c r="O106" i="4"/>
  <c r="O106" i="7"/>
  <c r="O106" i="8"/>
  <c r="O106" i="3"/>
  <c r="O107" i="4"/>
  <c r="O107" i="7"/>
  <c r="O107" i="8"/>
  <c r="O107" i="3"/>
  <c r="Z3" i="4"/>
  <c r="O4" i="4"/>
  <c r="O4" i="7"/>
  <c r="O4" i="8"/>
  <c r="O4" i="3"/>
  <c r="O6" i="4"/>
  <c r="O6" i="7"/>
  <c r="O6" i="8"/>
  <c r="O6" i="3"/>
  <c r="O8" i="4"/>
  <c r="O8" i="3"/>
  <c r="O8" i="7"/>
  <c r="O8" i="8"/>
  <c r="O9" i="4"/>
  <c r="O9" i="7"/>
  <c r="O9" i="3"/>
  <c r="O9" i="8"/>
  <c r="O12" i="4"/>
  <c r="O12" i="7"/>
  <c r="O12" i="8"/>
  <c r="O12" i="3"/>
  <c r="K20" i="3"/>
  <c r="K57" i="3"/>
  <c r="K59" i="3"/>
  <c r="K61" i="3"/>
  <c r="K70" i="3"/>
  <c r="K73" i="3"/>
  <c r="K76" i="3"/>
  <c r="K79" i="3"/>
  <c r="K91" i="3"/>
  <c r="K99" i="3"/>
  <c r="K111" i="3"/>
  <c r="K124" i="3"/>
  <c r="K137" i="3"/>
  <c r="K142" i="3"/>
  <c r="K150" i="3"/>
  <c r="K152" i="3"/>
  <c r="K162" i="3"/>
  <c r="K207" i="3"/>
  <c r="K213" i="3"/>
  <c r="K215" i="3"/>
  <c r="K225" i="3"/>
  <c r="K229" i="3"/>
  <c r="K231" i="3"/>
  <c r="K239" i="3"/>
  <c r="K258" i="3"/>
  <c r="K261" i="3"/>
  <c r="K272" i="3"/>
  <c r="K284" i="3"/>
  <c r="K285" i="3"/>
  <c r="K302" i="3"/>
  <c r="K309" i="3"/>
  <c r="K10" i="3"/>
  <c r="K161" i="3"/>
  <c r="K165" i="3"/>
  <c r="K168" i="3"/>
  <c r="K202" i="3"/>
  <c r="K324" i="3"/>
  <c r="K339" i="3"/>
  <c r="K4" i="3"/>
  <c r="K5" i="3"/>
  <c r="K7" i="3"/>
  <c r="K9" i="3"/>
  <c r="K12" i="3"/>
  <c r="K21" i="3"/>
  <c r="K25" i="3"/>
  <c r="K36" i="3"/>
  <c r="K41" i="3"/>
  <c r="K42" i="3"/>
  <c r="K43" i="3"/>
  <c r="K47" i="3"/>
  <c r="K75" i="3"/>
  <c r="K78" i="3"/>
  <c r="K81" i="3"/>
  <c r="K82" i="3"/>
  <c r="K94" i="3"/>
  <c r="K103" i="3"/>
  <c r="K107" i="3"/>
  <c r="K109" i="3"/>
  <c r="K112" i="3"/>
  <c r="K121" i="3"/>
  <c r="K129" i="3"/>
  <c r="K130" i="3"/>
  <c r="K131" i="3"/>
  <c r="K133" i="3"/>
  <c r="K156" i="3"/>
  <c r="K158" i="3"/>
  <c r="K159" i="3"/>
  <c r="K179" i="3"/>
  <c r="K180" i="3"/>
  <c r="K181" i="3"/>
  <c r="K182" i="3"/>
  <c r="K185" i="3"/>
  <c r="K190" i="3"/>
  <c r="K193" i="3"/>
  <c r="K194" i="3"/>
  <c r="K205" i="3"/>
  <c r="K208" i="3"/>
  <c r="K210" i="3"/>
  <c r="K212" i="3"/>
  <c r="K221" i="3"/>
  <c r="K222" i="3"/>
  <c r="K224" i="3"/>
  <c r="K228" i="3"/>
  <c r="K230" i="3"/>
  <c r="K232" i="3"/>
  <c r="K234" i="3"/>
  <c r="K246" i="3"/>
  <c r="K256" i="3"/>
  <c r="K257" i="3"/>
  <c r="K262" i="3"/>
  <c r="K267" i="3"/>
  <c r="K281" i="3"/>
  <c r="K288" i="3"/>
  <c r="K298" i="3"/>
  <c r="K305" i="3"/>
  <c r="K307" i="3"/>
  <c r="K315" i="3"/>
  <c r="K325" i="3"/>
  <c r="K338" i="3"/>
  <c r="K16" i="3"/>
  <c r="K143" i="3"/>
  <c r="K145" i="3"/>
  <c r="K206" i="3"/>
  <c r="K214" i="3"/>
  <c r="K233" i="3"/>
  <c r="K277" i="3"/>
  <c r="K311" i="3"/>
  <c r="K35" i="3"/>
  <c r="K84" i="3"/>
  <c r="K101" i="3"/>
  <c r="K115" i="3"/>
  <c r="K163" i="3"/>
  <c r="K177" i="3"/>
  <c r="K197" i="3"/>
  <c r="K249" i="3"/>
  <c r="K312" i="3"/>
  <c r="K15" i="3"/>
  <c r="K19" i="3"/>
  <c r="K32" i="3"/>
  <c r="K64" i="3"/>
  <c r="K74" i="3"/>
  <c r="K90" i="3"/>
  <c r="K113" i="3"/>
  <c r="K125" i="3"/>
  <c r="K127" i="3"/>
  <c r="K139" i="3"/>
  <c r="K144" i="3"/>
  <c r="K148" i="3"/>
  <c r="K155" i="3"/>
  <c r="K187" i="3"/>
  <c r="K200" i="3"/>
  <c r="K209" i="3"/>
  <c r="K243" i="3"/>
  <c r="K247" i="3"/>
  <c r="K254" i="3"/>
  <c r="K270" i="3"/>
  <c r="K279" i="3"/>
  <c r="K282" i="3"/>
  <c r="K286" i="3"/>
  <c r="K318" i="3"/>
  <c r="K319" i="3"/>
  <c r="K334" i="3"/>
  <c r="K29" i="3"/>
  <c r="K38" i="3"/>
  <c r="K51" i="3"/>
  <c r="K67" i="3"/>
  <c r="K123" i="3"/>
  <c r="K132" i="3"/>
  <c r="K216" i="3"/>
  <c r="K227" i="3"/>
  <c r="K266" i="3"/>
  <c r="K278" i="3"/>
  <c r="K292" i="3"/>
  <c r="K296" i="3"/>
  <c r="K313" i="3"/>
  <c r="K317" i="3"/>
  <c r="K327" i="3"/>
  <c r="K336" i="3"/>
  <c r="K18" i="3"/>
  <c r="K24" i="3"/>
  <c r="K34" i="3"/>
  <c r="K49" i="3"/>
  <c r="K50" i="3"/>
  <c r="K141" i="3"/>
  <c r="K178" i="3"/>
  <c r="K196" i="3"/>
  <c r="K253" i="3"/>
  <c r="K273" i="3"/>
  <c r="K331" i="3"/>
  <c r="K6" i="3"/>
  <c r="K11" i="3"/>
  <c r="K14" i="3"/>
  <c r="K17" i="3"/>
  <c r="K22" i="3"/>
  <c r="K26" i="3"/>
  <c r="K28" i="3"/>
  <c r="K30" i="3"/>
  <c r="K37" i="3"/>
  <c r="K46" i="3"/>
  <c r="K54" i="3"/>
  <c r="K55" i="3"/>
  <c r="K63" i="3"/>
  <c r="K66" i="3"/>
  <c r="K68" i="3"/>
  <c r="K69" i="3"/>
  <c r="K71" i="3"/>
  <c r="K80" i="3"/>
  <c r="K87" i="3"/>
  <c r="K88" i="3"/>
  <c r="K95" i="3"/>
  <c r="K97" i="3"/>
  <c r="K102" i="3"/>
  <c r="K105" i="3"/>
  <c r="K106" i="3"/>
  <c r="K118" i="3"/>
  <c r="K119" i="3"/>
  <c r="K126" i="3"/>
  <c r="K136" i="3"/>
  <c r="K151" i="3"/>
  <c r="K154" i="3"/>
  <c r="K157" i="3"/>
  <c r="K160" i="3"/>
  <c r="K173" i="3"/>
  <c r="K175" i="3"/>
  <c r="K176" i="3"/>
  <c r="K188" i="3"/>
  <c r="K220" i="3"/>
  <c r="K235" i="3"/>
  <c r="K236" i="3"/>
  <c r="K240" i="3"/>
  <c r="K241" i="3"/>
  <c r="K244" i="3"/>
  <c r="K248" i="3"/>
  <c r="K252" i="3"/>
  <c r="K255" i="3"/>
  <c r="K259" i="3"/>
  <c r="K260" i="3"/>
  <c r="K263" i="3"/>
  <c r="K265" i="3"/>
  <c r="K276" i="3"/>
  <c r="K287" i="3"/>
  <c r="K293" i="3"/>
  <c r="K297" i="3"/>
  <c r="K299" i="3"/>
  <c r="K300" i="3"/>
  <c r="K321" i="3"/>
  <c r="K322" i="3"/>
  <c r="K323" i="3"/>
  <c r="K328" i="3"/>
  <c r="K329" i="3"/>
  <c r="K337" i="3"/>
  <c r="K341" i="3"/>
  <c r="K27" i="3"/>
  <c r="K31" i="3"/>
  <c r="K33" i="3"/>
  <c r="K40" i="3"/>
  <c r="K44" i="3"/>
  <c r="K45" i="3"/>
  <c r="K48" i="3"/>
  <c r="K53" i="3"/>
  <c r="K56" i="3"/>
  <c r="K58" i="3"/>
  <c r="K60" i="3"/>
  <c r="K62" i="3"/>
  <c r="K65" i="3"/>
  <c r="K72" i="3"/>
  <c r="K77" i="3"/>
  <c r="K83" i="3"/>
  <c r="K85" i="3"/>
  <c r="K86" i="3"/>
  <c r="K92" i="3"/>
  <c r="K93" i="3"/>
  <c r="K96" i="3"/>
  <c r="K98" i="3"/>
  <c r="K100" i="3"/>
  <c r="K108" i="3"/>
  <c r="K110" i="3"/>
  <c r="K114" i="3"/>
  <c r="K116" i="3"/>
  <c r="K120" i="3"/>
  <c r="K122" i="3"/>
  <c r="K134" i="3"/>
  <c r="K138" i="3"/>
  <c r="K140" i="3"/>
  <c r="K146" i="3"/>
  <c r="K153" i="3"/>
  <c r="K164" i="3"/>
  <c r="K166" i="3"/>
  <c r="K172" i="3"/>
  <c r="K174" i="3"/>
  <c r="K184" i="3"/>
  <c r="K186" i="3"/>
  <c r="K189" i="3"/>
  <c r="K192" i="3"/>
  <c r="K195" i="3"/>
  <c r="K198" i="3"/>
  <c r="K199" i="3"/>
  <c r="K201" i="3"/>
  <c r="K204" i="3"/>
  <c r="K211" i="3"/>
  <c r="K217" i="3"/>
  <c r="K218" i="3"/>
  <c r="K219" i="3"/>
  <c r="K223" i="3"/>
  <c r="K226" i="3"/>
  <c r="K242" i="3"/>
  <c r="K245" i="3"/>
  <c r="K250" i="3"/>
  <c r="K251" i="3"/>
  <c r="K268" i="3"/>
  <c r="K269" i="3"/>
  <c r="K274" i="3"/>
  <c r="K280" i="3"/>
  <c r="K283" i="3"/>
  <c r="K290" i="3"/>
  <c r="K301" i="3"/>
  <c r="K303" i="3"/>
  <c r="K304" i="3"/>
  <c r="K306" i="3"/>
  <c r="K308" i="3"/>
  <c r="K310" i="3"/>
  <c r="K314" i="3"/>
  <c r="K316" i="3"/>
  <c r="K326" i="3"/>
  <c r="K330" i="3"/>
  <c r="K332" i="3"/>
  <c r="K333" i="3"/>
  <c r="K342" i="3"/>
  <c r="K171" i="3"/>
  <c r="K191" i="3"/>
  <c r="K289" i="3"/>
  <c r="K294" i="3"/>
  <c r="K3" i="3"/>
  <c r="K23" i="3"/>
  <c r="K89" i="3"/>
  <c r="K104" i="3"/>
  <c r="K135" i="3"/>
  <c r="K147" i="3"/>
  <c r="K291" i="3"/>
  <c r="K320" i="3"/>
  <c r="K335" i="3"/>
  <c r="K8" i="3"/>
  <c r="K39" i="3"/>
  <c r="K52" i="3"/>
  <c r="K117" i="3"/>
  <c r="K128" i="3"/>
  <c r="K149" i="3"/>
  <c r="K167" i="3"/>
  <c r="K169" i="3"/>
  <c r="K170" i="3"/>
  <c r="K183" i="3"/>
  <c r="K203" i="3"/>
  <c r="K237" i="3"/>
  <c r="K238" i="3"/>
  <c r="K264" i="3"/>
  <c r="K271" i="3"/>
  <c r="K275" i="3"/>
  <c r="K295" i="3"/>
  <c r="K340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13" i="3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6" i="7"/>
  <c r="K187" i="7"/>
  <c r="K188" i="7"/>
  <c r="K193" i="7"/>
  <c r="K194" i="7"/>
  <c r="K202" i="7"/>
  <c r="K215" i="7"/>
  <c r="K230" i="7"/>
  <c r="K236" i="7"/>
  <c r="K245" i="7"/>
  <c r="K246" i="7"/>
  <c r="K248" i="7"/>
  <c r="K250" i="7"/>
  <c r="K259" i="7"/>
  <c r="K270" i="7"/>
  <c r="K283" i="7"/>
  <c r="K289" i="7"/>
  <c r="K290" i="7"/>
  <c r="K297" i="7"/>
  <c r="K299" i="7"/>
  <c r="K302" i="7"/>
  <c r="K310" i="7"/>
  <c r="K315" i="7"/>
  <c r="K320" i="7"/>
  <c r="K326" i="7"/>
  <c r="K330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191" i="7"/>
  <c r="K208" i="7"/>
  <c r="K218" i="7"/>
  <c r="K223" i="7"/>
  <c r="K227" i="7"/>
  <c r="K235" i="7"/>
  <c r="K244" i="7"/>
  <c r="K256" i="7"/>
  <c r="K281" i="7"/>
  <c r="K282" i="7"/>
  <c r="K284" i="7"/>
  <c r="K293" i="7"/>
  <c r="K301" i="7"/>
  <c r="K303" i="7"/>
  <c r="K308" i="7"/>
  <c r="K309" i="7"/>
  <c r="K311" i="7"/>
  <c r="K321" i="7"/>
  <c r="K335" i="7"/>
  <c r="K339" i="7"/>
  <c r="K404" i="7"/>
  <c r="K405" i="7"/>
  <c r="K406" i="7"/>
  <c r="K412" i="7"/>
  <c r="K417" i="7"/>
  <c r="K418" i="7"/>
  <c r="K422" i="7"/>
  <c r="K428" i="7"/>
  <c r="K429" i="7"/>
  <c r="K430" i="7"/>
  <c r="K432" i="7"/>
  <c r="K436" i="7"/>
  <c r="K445" i="7"/>
  <c r="K455" i="7"/>
  <c r="K462" i="7"/>
  <c r="K464" i="7"/>
  <c r="K465" i="7"/>
  <c r="K471" i="7"/>
  <c r="K475" i="7"/>
  <c r="K481" i="7"/>
  <c r="K483" i="7"/>
  <c r="K491" i="7"/>
  <c r="K192" i="7"/>
  <c r="K197" i="7"/>
  <c r="K212" i="7"/>
  <c r="K216" i="7"/>
  <c r="K226" i="7"/>
  <c r="K242" i="7"/>
  <c r="K262" i="7"/>
  <c r="K263" i="7"/>
  <c r="K264" i="7"/>
  <c r="K268" i="7"/>
  <c r="K277" i="7"/>
  <c r="K291" i="7"/>
  <c r="K292" i="7"/>
  <c r="K296" i="7"/>
  <c r="K298" i="7"/>
  <c r="K300" i="7"/>
  <c r="K307" i="7"/>
  <c r="K318" i="7"/>
  <c r="K322" i="7"/>
  <c r="K323" i="7"/>
  <c r="K327" i="7"/>
  <c r="K328" i="7"/>
  <c r="K329" i="7"/>
  <c r="K332" i="7"/>
  <c r="K336" i="7"/>
  <c r="K415" i="7"/>
  <c r="K426" i="7"/>
  <c r="K431" i="7"/>
  <c r="K441" i="7"/>
  <c r="K444" i="7"/>
  <c r="K446" i="7"/>
  <c r="K448" i="7"/>
  <c r="K451" i="7"/>
  <c r="K454" i="7"/>
  <c r="K460" i="7"/>
  <c r="K467" i="7"/>
  <c r="K470" i="7"/>
  <c r="K472" i="7"/>
  <c r="K478" i="7"/>
  <c r="K479" i="7"/>
  <c r="K480" i="7"/>
  <c r="K487" i="7"/>
  <c r="K488" i="7"/>
  <c r="K190" i="7"/>
  <c r="K204" i="7"/>
  <c r="K205" i="7"/>
  <c r="K209" i="7"/>
  <c r="K220" i="7"/>
  <c r="K222" i="7"/>
  <c r="K225" i="7"/>
  <c r="K232" i="7"/>
  <c r="K237" i="7"/>
  <c r="K239" i="7"/>
  <c r="K251" i="7"/>
  <c r="K253" i="7"/>
  <c r="K265" i="7"/>
  <c r="K272" i="7"/>
  <c r="K273" i="7"/>
  <c r="K276" i="7"/>
  <c r="K278" i="7"/>
  <c r="K285" i="7"/>
  <c r="K286" i="7"/>
  <c r="K288" i="7"/>
  <c r="K295" i="7"/>
  <c r="K317" i="7"/>
  <c r="K324" i="7"/>
  <c r="K325" i="7"/>
  <c r="K333" i="7"/>
  <c r="K337" i="7"/>
  <c r="K338" i="7"/>
  <c r="K403" i="7"/>
  <c r="K407" i="7"/>
  <c r="K409" i="7"/>
  <c r="K411" i="7"/>
  <c r="K421" i="7"/>
  <c r="K423" i="7"/>
  <c r="K439" i="7"/>
  <c r="K447" i="7"/>
  <c r="K450" i="7"/>
  <c r="K461" i="7"/>
  <c r="K476" i="7"/>
  <c r="K477" i="7"/>
  <c r="K485" i="7"/>
  <c r="K185" i="7"/>
  <c r="K196" i="7"/>
  <c r="K200" i="7"/>
  <c r="K203" i="7"/>
  <c r="K207" i="7"/>
  <c r="K211" i="7"/>
  <c r="K217" i="7"/>
  <c r="K221" i="7"/>
  <c r="K233" i="7"/>
  <c r="K241" i="7"/>
  <c r="K243" i="7"/>
  <c r="K247" i="7"/>
  <c r="K266" i="7"/>
  <c r="K267" i="7"/>
  <c r="K269" i="7"/>
  <c r="K275" i="7"/>
  <c r="K280" i="7"/>
  <c r="K287" i="7"/>
  <c r="K306" i="7"/>
  <c r="K312" i="7"/>
  <c r="K314" i="7"/>
  <c r="K316" i="7"/>
  <c r="K410" i="7"/>
  <c r="K413" i="7"/>
  <c r="K414" i="7"/>
  <c r="K419" i="7"/>
  <c r="K420" i="7"/>
  <c r="K427" i="7"/>
  <c r="K433" i="7"/>
  <c r="K437" i="7"/>
  <c r="K438" i="7"/>
  <c r="K442" i="7"/>
  <c r="K452" i="7"/>
  <c r="K457" i="7"/>
  <c r="K459" i="7"/>
  <c r="K463" i="7"/>
  <c r="K183" i="7"/>
  <c r="K184" i="7"/>
  <c r="K189" i="7"/>
  <c r="K195" i="7"/>
  <c r="K198" i="7"/>
  <c r="K199" i="7"/>
  <c r="K201" i="7"/>
  <c r="K206" i="7"/>
  <c r="K210" i="7"/>
  <c r="K213" i="7"/>
  <c r="K214" i="7"/>
  <c r="K219" i="7"/>
  <c r="K224" i="7"/>
  <c r="K228" i="7"/>
  <c r="K229" i="7"/>
  <c r="K231" i="7"/>
  <c r="K234" i="7"/>
  <c r="K238" i="7"/>
  <c r="K240" i="7"/>
  <c r="K249" i="7"/>
  <c r="K252" i="7"/>
  <c r="K254" i="7"/>
  <c r="K255" i="7"/>
  <c r="K257" i="7"/>
  <c r="K258" i="7"/>
  <c r="K260" i="7"/>
  <c r="K261" i="7"/>
  <c r="K271" i="7"/>
  <c r="K274" i="7"/>
  <c r="K279" i="7"/>
  <c r="K294" i="7"/>
  <c r="K304" i="7"/>
  <c r="K305" i="7"/>
  <c r="K313" i="7"/>
  <c r="K319" i="7"/>
  <c r="K331" i="7"/>
  <c r="K334" i="7"/>
  <c r="K402" i="7"/>
  <c r="K408" i="7"/>
  <c r="K416" i="7"/>
  <c r="K424" i="7"/>
  <c r="K425" i="7"/>
  <c r="K434" i="7"/>
  <c r="K435" i="7"/>
  <c r="K440" i="7"/>
  <c r="K443" i="7"/>
  <c r="K449" i="7"/>
  <c r="K453" i="7"/>
  <c r="K456" i="7"/>
  <c r="K458" i="7"/>
  <c r="K466" i="7"/>
  <c r="K468" i="7"/>
  <c r="K469" i="7"/>
  <c r="K473" i="7"/>
  <c r="K474" i="7"/>
  <c r="K482" i="7"/>
  <c r="K484" i="7"/>
  <c r="K486" i="7"/>
  <c r="K489" i="7"/>
  <c r="K490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D10" i="7"/>
  <c r="Q10" i="7" s="1"/>
  <c r="R10" i="7" s="1"/>
  <c r="D11" i="7"/>
  <c r="Q11" i="7" s="1"/>
  <c r="R11" i="7" s="1"/>
  <c r="D12" i="7"/>
  <c r="Q12" i="7" s="1"/>
  <c r="R12" i="7" s="1"/>
  <c r="D13" i="7"/>
  <c r="Q13" i="7" s="1"/>
  <c r="R13" i="7" s="1"/>
  <c r="D14" i="7"/>
  <c r="Q14" i="7"/>
  <c r="R14" i="7" s="1"/>
  <c r="D15" i="7"/>
  <c r="Q15" i="7" s="1"/>
  <c r="R15" i="7" s="1"/>
  <c r="D16" i="7"/>
  <c r="Q16" i="7" s="1"/>
  <c r="R16" i="7" s="1"/>
  <c r="D17" i="7"/>
  <c r="Q17" i="7" s="1"/>
  <c r="R17" i="7" s="1"/>
  <c r="D18" i="7"/>
  <c r="Q18" i="7" s="1"/>
  <c r="R18" i="7" s="1"/>
  <c r="D19" i="7"/>
  <c r="Q19" i="7" s="1"/>
  <c r="R19" i="7" s="1"/>
  <c r="D20" i="7"/>
  <c r="Q20" i="7" s="1"/>
  <c r="R20" i="7" s="1"/>
  <c r="D21" i="7"/>
  <c r="Q21" i="7" s="1"/>
  <c r="R21" i="7" s="1"/>
  <c r="D22" i="7"/>
  <c r="Q22" i="7" s="1"/>
  <c r="R22" i="7" s="1"/>
  <c r="D23" i="7"/>
  <c r="Q23" i="7" s="1"/>
  <c r="R23" i="7" s="1"/>
  <c r="D24" i="7"/>
  <c r="Q24" i="7" s="1"/>
  <c r="R24" i="7" s="1"/>
  <c r="D25" i="7"/>
  <c r="Q25" i="7" s="1"/>
  <c r="R25" i="7" s="1"/>
  <c r="D26" i="7"/>
  <c r="Q26" i="7" s="1"/>
  <c r="R26" i="7" s="1"/>
  <c r="D27" i="7"/>
  <c r="Q27" i="7" s="1"/>
  <c r="R27" i="7" s="1"/>
  <c r="D28" i="7"/>
  <c r="Q28" i="7" s="1"/>
  <c r="R28" i="7" s="1"/>
  <c r="D29" i="7"/>
  <c r="Q29" i="7" s="1"/>
  <c r="R29" i="7" s="1"/>
  <c r="D30" i="7"/>
  <c r="Q30" i="7" s="1"/>
  <c r="R30" i="7" s="1"/>
  <c r="D31" i="7"/>
  <c r="Q31" i="7" s="1"/>
  <c r="R31" i="7" s="1"/>
  <c r="D32" i="7"/>
  <c r="Q32" i="7" s="1"/>
  <c r="R32" i="7" s="1"/>
  <c r="D33" i="7"/>
  <c r="Q33" i="7" s="1"/>
  <c r="R33" i="7" s="1"/>
  <c r="D34" i="7"/>
  <c r="Q34" i="7" s="1"/>
  <c r="R34" i="7" s="1"/>
  <c r="D35" i="7"/>
  <c r="Q35" i="7" s="1"/>
  <c r="R35" i="7" s="1"/>
  <c r="D36" i="7"/>
  <c r="Q36" i="7" s="1"/>
  <c r="R36" i="7" s="1"/>
  <c r="D37" i="7"/>
  <c r="Q37" i="7" s="1"/>
  <c r="R37" i="7" s="1"/>
  <c r="D38" i="7"/>
  <c r="Q38" i="7" s="1"/>
  <c r="R38" i="7" s="1"/>
  <c r="D39" i="7"/>
  <c r="Q39" i="7" s="1"/>
  <c r="R39" i="7" s="1"/>
  <c r="D40" i="7"/>
  <c r="Q40" i="7" s="1"/>
  <c r="R40" i="7" s="1"/>
  <c r="D41" i="7"/>
  <c r="Q41" i="7" s="1"/>
  <c r="R41" i="7" s="1"/>
  <c r="D42" i="7"/>
  <c r="Q42" i="7" s="1"/>
  <c r="R42" i="7" s="1"/>
  <c r="D43" i="7"/>
  <c r="Q43" i="7" s="1"/>
  <c r="R43" i="7" s="1"/>
  <c r="D44" i="7"/>
  <c r="Q44" i="7" s="1"/>
  <c r="R44" i="7" s="1"/>
  <c r="D45" i="7"/>
  <c r="Q45" i="7" s="1"/>
  <c r="R45" i="7" s="1"/>
  <c r="D46" i="7"/>
  <c r="Q46" i="7" s="1"/>
  <c r="R46" i="7" s="1"/>
  <c r="D47" i="7"/>
  <c r="Q47" i="7" s="1"/>
  <c r="R47" i="7" s="1"/>
  <c r="D48" i="7"/>
  <c r="Q48" i="7" s="1"/>
  <c r="R48" i="7" s="1"/>
  <c r="D49" i="7"/>
  <c r="Q49" i="7" s="1"/>
  <c r="R49" i="7" s="1"/>
  <c r="D50" i="7"/>
  <c r="Q50" i="7" s="1"/>
  <c r="R50" i="7" s="1"/>
  <c r="D51" i="7"/>
  <c r="Q51" i="7" s="1"/>
  <c r="R51" i="7" s="1"/>
  <c r="D52" i="7"/>
  <c r="Q52" i="7" s="1"/>
  <c r="R52" i="7" s="1"/>
  <c r="D53" i="7"/>
  <c r="Q53" i="7" s="1"/>
  <c r="R53" i="7" s="1"/>
  <c r="D54" i="7"/>
  <c r="Q54" i="7" s="1"/>
  <c r="R54" i="7" s="1"/>
  <c r="D55" i="7"/>
  <c r="Q55" i="7" s="1"/>
  <c r="R55" i="7" s="1"/>
  <c r="D56" i="7"/>
  <c r="Q56" i="7" s="1"/>
  <c r="R56" i="7" s="1"/>
  <c r="D57" i="7"/>
  <c r="Q57" i="7" s="1"/>
  <c r="R57" i="7" s="1"/>
  <c r="D58" i="7"/>
  <c r="Q58" i="7" s="1"/>
  <c r="R58" i="7" s="1"/>
  <c r="D59" i="7"/>
  <c r="Q59" i="7" s="1"/>
  <c r="R59" i="7" s="1"/>
  <c r="D60" i="7"/>
  <c r="Q60" i="7" s="1"/>
  <c r="R60" i="7" s="1"/>
  <c r="D61" i="7"/>
  <c r="Q61" i="7" s="1"/>
  <c r="R61" i="7" s="1"/>
  <c r="D62" i="7"/>
  <c r="Q62" i="7" s="1"/>
  <c r="R62" i="7" s="1"/>
  <c r="D63" i="7"/>
  <c r="Q63" i="7" s="1"/>
  <c r="R63" i="7" s="1"/>
  <c r="D64" i="7"/>
  <c r="Q64" i="7" s="1"/>
  <c r="R64" i="7" s="1"/>
  <c r="D65" i="7"/>
  <c r="Q65" i="7" s="1"/>
  <c r="R65" i="7" s="1"/>
  <c r="D66" i="7"/>
  <c r="Q66" i="7" s="1"/>
  <c r="R66" i="7" s="1"/>
  <c r="D67" i="7"/>
  <c r="Q67" i="7" s="1"/>
  <c r="R67" i="7" s="1"/>
  <c r="D68" i="7"/>
  <c r="Q68" i="7" s="1"/>
  <c r="R68" i="7" s="1"/>
  <c r="D69" i="7"/>
  <c r="Q69" i="7" s="1"/>
  <c r="R69" i="7" s="1"/>
  <c r="D70" i="7"/>
  <c r="Q70" i="7" s="1"/>
  <c r="R70" i="7" s="1"/>
  <c r="D71" i="7"/>
  <c r="Q71" i="7" s="1"/>
  <c r="R71" i="7" s="1"/>
  <c r="D72" i="7"/>
  <c r="Q72" i="7" s="1"/>
  <c r="R72" i="7" s="1"/>
  <c r="D73" i="7"/>
  <c r="Q73" i="7" s="1"/>
  <c r="R73" i="7" s="1"/>
  <c r="D74" i="7"/>
  <c r="Q74" i="7" s="1"/>
  <c r="R74" i="7" s="1"/>
  <c r="D75" i="7"/>
  <c r="Q75" i="7" s="1"/>
  <c r="R75" i="7" s="1"/>
  <c r="D76" i="7"/>
  <c r="Q76" i="7" s="1"/>
  <c r="R76" i="7" s="1"/>
  <c r="D77" i="7"/>
  <c r="Q77" i="7" s="1"/>
  <c r="R77" i="7" s="1"/>
  <c r="D78" i="7"/>
  <c r="Q78" i="7" s="1"/>
  <c r="R78" i="7" s="1"/>
  <c r="D79" i="7"/>
  <c r="Q79" i="7" s="1"/>
  <c r="R79" i="7" s="1"/>
  <c r="D80" i="7"/>
  <c r="Q80" i="7" s="1"/>
  <c r="R80" i="7" s="1"/>
  <c r="D81" i="7"/>
  <c r="Q81" i="7" s="1"/>
  <c r="R81" i="7" s="1"/>
  <c r="D82" i="7"/>
  <c r="Q82" i="7" s="1"/>
  <c r="R82" i="7" s="1"/>
  <c r="D83" i="7"/>
  <c r="Q83" i="7" s="1"/>
  <c r="R83" i="7" s="1"/>
  <c r="D84" i="7"/>
  <c r="Q84" i="7" s="1"/>
  <c r="R84" i="7" s="1"/>
  <c r="D85" i="7"/>
  <c r="Q85" i="7" s="1"/>
  <c r="R85" i="7" s="1"/>
  <c r="D86" i="7"/>
  <c r="Q86" i="7" s="1"/>
  <c r="R86" i="7" s="1"/>
  <c r="D87" i="7"/>
  <c r="Q87" i="7" s="1"/>
  <c r="R87" i="7" s="1"/>
  <c r="D88" i="7"/>
  <c r="Q88" i="7" s="1"/>
  <c r="R88" i="7" s="1"/>
  <c r="D89" i="7"/>
  <c r="Q89" i="7" s="1"/>
  <c r="R89" i="7" s="1"/>
  <c r="D90" i="7"/>
  <c r="Q90" i="7" s="1"/>
  <c r="R90" i="7" s="1"/>
  <c r="D91" i="7"/>
  <c r="Q91" i="7" s="1"/>
  <c r="R91" i="7" s="1"/>
  <c r="D92" i="7"/>
  <c r="Q92" i="7" s="1"/>
  <c r="R92" i="7" s="1"/>
  <c r="D93" i="7"/>
  <c r="Q93" i="7" s="1"/>
  <c r="R93" i="7" s="1"/>
  <c r="D94" i="7"/>
  <c r="Q94" i="7" s="1"/>
  <c r="R94" i="7" s="1"/>
  <c r="D95" i="7"/>
  <c r="Q95" i="7" s="1"/>
  <c r="R95" i="7" s="1"/>
  <c r="D96" i="7"/>
  <c r="Q96" i="7" s="1"/>
  <c r="R96" i="7" s="1"/>
  <c r="D97" i="7"/>
  <c r="Q97" i="7" s="1"/>
  <c r="R97" i="7" s="1"/>
  <c r="D98" i="7"/>
  <c r="Q98" i="7" s="1"/>
  <c r="R98" i="7" s="1"/>
  <c r="D99" i="7"/>
  <c r="Q99" i="7" s="1"/>
  <c r="R99" i="7" s="1"/>
  <c r="D100" i="7"/>
  <c r="Q100" i="7" s="1"/>
  <c r="R100" i="7" s="1"/>
  <c r="D101" i="7"/>
  <c r="Q101" i="7" s="1"/>
  <c r="R101" i="7" s="1"/>
  <c r="D102" i="7"/>
  <c r="Q102" i="7" s="1"/>
  <c r="R102" i="7" s="1"/>
  <c r="D103" i="7"/>
  <c r="Q103" i="7" s="1"/>
  <c r="R103" i="7" s="1"/>
  <c r="D104" i="7"/>
  <c r="Q104" i="7" s="1"/>
  <c r="R104" i="7" s="1"/>
  <c r="D105" i="7"/>
  <c r="Q105" i="7" s="1"/>
  <c r="R105" i="7" s="1"/>
  <c r="D106" i="7"/>
  <c r="Q106" i="7" s="1"/>
  <c r="R106" i="7" s="1"/>
  <c r="D107" i="7"/>
  <c r="Q107" i="7" s="1"/>
  <c r="R107" i="7" s="1"/>
  <c r="D108" i="7"/>
  <c r="Q108" i="7" s="1"/>
  <c r="R108" i="7" s="1"/>
  <c r="D109" i="7"/>
  <c r="Q109" i="7" s="1"/>
  <c r="R109" i="7" s="1"/>
  <c r="D110" i="7"/>
  <c r="Q110" i="7" s="1"/>
  <c r="R110" i="7" s="1"/>
  <c r="D111" i="7"/>
  <c r="Q111" i="7" s="1"/>
  <c r="R111" i="7" s="1"/>
  <c r="D112" i="7"/>
  <c r="Q112" i="7" s="1"/>
  <c r="R112" i="7" s="1"/>
  <c r="D113" i="7"/>
  <c r="Q113" i="7" s="1"/>
  <c r="R113" i="7" s="1"/>
  <c r="D114" i="7"/>
  <c r="Q114" i="7" s="1"/>
  <c r="R114" i="7" s="1"/>
  <c r="D115" i="7"/>
  <c r="Q115" i="7" s="1"/>
  <c r="R115" i="7" s="1"/>
  <c r="D116" i="7"/>
  <c r="Q116" i="7" s="1"/>
  <c r="R116" i="7" s="1"/>
  <c r="D117" i="7"/>
  <c r="Q117" i="7" s="1"/>
  <c r="R117" i="7" s="1"/>
  <c r="D118" i="7"/>
  <c r="Q118" i="7" s="1"/>
  <c r="R118" i="7" s="1"/>
  <c r="D119" i="7"/>
  <c r="Q119" i="7" s="1"/>
  <c r="R119" i="7" s="1"/>
  <c r="D120" i="7"/>
  <c r="Q120" i="7" s="1"/>
  <c r="R120" i="7" s="1"/>
  <c r="D121" i="7"/>
  <c r="Q121" i="7" s="1"/>
  <c r="R121" i="7" s="1"/>
  <c r="D122" i="7"/>
  <c r="Q122" i="7" s="1"/>
  <c r="R122" i="7" s="1"/>
  <c r="D123" i="7"/>
  <c r="Q123" i="7" s="1"/>
  <c r="R123" i="7" s="1"/>
  <c r="D124" i="7"/>
  <c r="Q124" i="7" s="1"/>
  <c r="R124" i="7" s="1"/>
  <c r="D125" i="7"/>
  <c r="Q125" i="7" s="1"/>
  <c r="R125" i="7" s="1"/>
  <c r="D126" i="7"/>
  <c r="Q126" i="7" s="1"/>
  <c r="R126" i="7" s="1"/>
  <c r="D127" i="7"/>
  <c r="Q127" i="7" s="1"/>
  <c r="R127" i="7" s="1"/>
  <c r="D128" i="7"/>
  <c r="Q128" i="7" s="1"/>
  <c r="R128" i="7" s="1"/>
  <c r="D129" i="7"/>
  <c r="Q129" i="7" s="1"/>
  <c r="R129" i="7" s="1"/>
  <c r="D130" i="7"/>
  <c r="Q130" i="7" s="1"/>
  <c r="R130" i="7" s="1"/>
  <c r="D131" i="7"/>
  <c r="Q131" i="7" s="1"/>
  <c r="R131" i="7" s="1"/>
  <c r="D132" i="7"/>
  <c r="Q132" i="7" s="1"/>
  <c r="R132" i="7" s="1"/>
  <c r="D133" i="7"/>
  <c r="Q133" i="7" s="1"/>
  <c r="R133" i="7" s="1"/>
  <c r="D134" i="7"/>
  <c r="Q134" i="7" s="1"/>
  <c r="R134" i="7" s="1"/>
  <c r="D135" i="7"/>
  <c r="Q135" i="7" s="1"/>
  <c r="R135" i="7" s="1"/>
  <c r="D136" i="7"/>
  <c r="Q136" i="7" s="1"/>
  <c r="R136" i="7" s="1"/>
  <c r="D137" i="7"/>
  <c r="Q137" i="7" s="1"/>
  <c r="R137" i="7" s="1"/>
  <c r="D138" i="7"/>
  <c r="Q138" i="7" s="1"/>
  <c r="R138" i="7" s="1"/>
  <c r="D139" i="7"/>
  <c r="Q139" i="7" s="1"/>
  <c r="R139" i="7" s="1"/>
  <c r="D140" i="7"/>
  <c r="Q140" i="7" s="1"/>
  <c r="R140" i="7" s="1"/>
  <c r="D141" i="7"/>
  <c r="Q141" i="7" s="1"/>
  <c r="R141" i="7" s="1"/>
  <c r="D142" i="7"/>
  <c r="Q142" i="7" s="1"/>
  <c r="R142" i="7" s="1"/>
  <c r="D143" i="7"/>
  <c r="Q143" i="7" s="1"/>
  <c r="R143" i="7" s="1"/>
  <c r="D144" i="7"/>
  <c r="Q144" i="7" s="1"/>
  <c r="R144" i="7" s="1"/>
  <c r="D145" i="7"/>
  <c r="Q145" i="7" s="1"/>
  <c r="R145" i="7" s="1"/>
  <c r="D146" i="7"/>
  <c r="Q146" i="7" s="1"/>
  <c r="R146" i="7" s="1"/>
  <c r="D147" i="7"/>
  <c r="Q147" i="7" s="1"/>
  <c r="R147" i="7" s="1"/>
  <c r="D148" i="7"/>
  <c r="Q148" i="7" s="1"/>
  <c r="R148" i="7" s="1"/>
  <c r="D149" i="7"/>
  <c r="Q149" i="7" s="1"/>
  <c r="R149" i="7" s="1"/>
  <c r="D150" i="7"/>
  <c r="Q150" i="7" s="1"/>
  <c r="R150" i="7" s="1"/>
  <c r="D151" i="7"/>
  <c r="Q151" i="7" s="1"/>
  <c r="R151" i="7" s="1"/>
  <c r="D152" i="7"/>
  <c r="Q152" i="7" s="1"/>
  <c r="R152" i="7" s="1"/>
  <c r="D153" i="7"/>
  <c r="Q153" i="7" s="1"/>
  <c r="R153" i="7" s="1"/>
  <c r="D154" i="7"/>
  <c r="Q154" i="7" s="1"/>
  <c r="R154" i="7" s="1"/>
  <c r="D155" i="7"/>
  <c r="Q155" i="7" s="1"/>
  <c r="R155" i="7" s="1"/>
  <c r="D156" i="7"/>
  <c r="Q156" i="7" s="1"/>
  <c r="R156" i="7" s="1"/>
  <c r="D157" i="7"/>
  <c r="Q157" i="7" s="1"/>
  <c r="R157" i="7" s="1"/>
  <c r="D158" i="7"/>
  <c r="Q158" i="7" s="1"/>
  <c r="R158" i="7" s="1"/>
  <c r="D159" i="7"/>
  <c r="Q159" i="7" s="1"/>
  <c r="R159" i="7" s="1"/>
  <c r="D160" i="7"/>
  <c r="Q160" i="7" s="1"/>
  <c r="R160" i="7" s="1"/>
  <c r="D161" i="7"/>
  <c r="Q161" i="7" s="1"/>
  <c r="R161" i="7" s="1"/>
  <c r="D162" i="7"/>
  <c r="Q162" i="7" s="1"/>
  <c r="R162" i="7" s="1"/>
  <c r="D163" i="7"/>
  <c r="Q163" i="7" s="1"/>
  <c r="R163" i="7" s="1"/>
  <c r="D164" i="7"/>
  <c r="Q164" i="7" s="1"/>
  <c r="R164" i="7" s="1"/>
  <c r="D165" i="7"/>
  <c r="Q165" i="7" s="1"/>
  <c r="R165" i="7" s="1"/>
  <c r="D166" i="7"/>
  <c r="Q166" i="7" s="1"/>
  <c r="R166" i="7" s="1"/>
  <c r="D167" i="7"/>
  <c r="Q167" i="7" s="1"/>
  <c r="R167" i="7" s="1"/>
  <c r="D168" i="7"/>
  <c r="Q168" i="7" s="1"/>
  <c r="R168" i="7" s="1"/>
  <c r="D169" i="7"/>
  <c r="Q169" i="7" s="1"/>
  <c r="R169" i="7" s="1"/>
  <c r="D170" i="7"/>
  <c r="Q170" i="7" s="1"/>
  <c r="R170" i="7" s="1"/>
  <c r="D171" i="7"/>
  <c r="Q171" i="7" s="1"/>
  <c r="R171" i="7" s="1"/>
  <c r="D172" i="7"/>
  <c r="Q172" i="7" s="1"/>
  <c r="R172" i="7" s="1"/>
  <c r="D173" i="7"/>
  <c r="Q173" i="7" s="1"/>
  <c r="R173" i="7" s="1"/>
  <c r="D174" i="7"/>
  <c r="Q174" i="7" s="1"/>
  <c r="R174" i="7" s="1"/>
  <c r="D175" i="7"/>
  <c r="Q175" i="7" s="1"/>
  <c r="R175" i="7" s="1"/>
  <c r="D176" i="7"/>
  <c r="Q176" i="7" s="1"/>
  <c r="R176" i="7" s="1"/>
  <c r="D177" i="7"/>
  <c r="Q177" i="7" s="1"/>
  <c r="R177" i="7" s="1"/>
  <c r="D178" i="7"/>
  <c r="Q178" i="7" s="1"/>
  <c r="R178" i="7" s="1"/>
  <c r="D179" i="7"/>
  <c r="Q179" i="7" s="1"/>
  <c r="R179" i="7" s="1"/>
  <c r="D180" i="7"/>
  <c r="Q180" i="7" s="1"/>
  <c r="R180" i="7" s="1"/>
  <c r="D181" i="7"/>
  <c r="Q181" i="7" s="1"/>
  <c r="R181" i="7" s="1"/>
  <c r="D182" i="7"/>
  <c r="Q182" i="7" s="1"/>
  <c r="R182" i="7" s="1"/>
  <c r="D186" i="7"/>
  <c r="Q186" i="7" s="1"/>
  <c r="R186" i="7" s="1"/>
  <c r="D192" i="7"/>
  <c r="Q192" i="7" s="1"/>
  <c r="R192" i="7" s="1"/>
  <c r="D204" i="7"/>
  <c r="Q204" i="7" s="1"/>
  <c r="R204" i="7" s="1"/>
  <c r="D225" i="7"/>
  <c r="Q225" i="7" s="1"/>
  <c r="R225" i="7" s="1"/>
  <c r="D234" i="7"/>
  <c r="Q234" i="7" s="1"/>
  <c r="R234" i="7" s="1"/>
  <c r="D238" i="7"/>
  <c r="Q238" i="7" s="1"/>
  <c r="R238" i="7" s="1"/>
  <c r="D239" i="7"/>
  <c r="Q239" i="7" s="1"/>
  <c r="R239" i="7" s="1"/>
  <c r="D241" i="7"/>
  <c r="Q241" i="7" s="1"/>
  <c r="R241" i="7" s="1"/>
  <c r="D246" i="7"/>
  <c r="Q246" i="7" s="1"/>
  <c r="R246" i="7" s="1"/>
  <c r="D255" i="7"/>
  <c r="Q255" i="7" s="1"/>
  <c r="R255" i="7" s="1"/>
  <c r="D256" i="7"/>
  <c r="Q256" i="7" s="1"/>
  <c r="R256" i="7" s="1"/>
  <c r="D260" i="7"/>
  <c r="Q260" i="7" s="1"/>
  <c r="R260" i="7" s="1"/>
  <c r="D262" i="7"/>
  <c r="Q262" i="7" s="1"/>
  <c r="R262" i="7" s="1"/>
  <c r="D273" i="7"/>
  <c r="Q273" i="7" s="1"/>
  <c r="R273" i="7" s="1"/>
  <c r="D278" i="7"/>
  <c r="Q278" i="7" s="1"/>
  <c r="R278" i="7" s="1"/>
  <c r="D279" i="7"/>
  <c r="Q279" i="7" s="1"/>
  <c r="R279" i="7" s="1"/>
  <c r="D284" i="7"/>
  <c r="Q284" i="7" s="1"/>
  <c r="R284" i="7" s="1"/>
  <c r="D288" i="7"/>
  <c r="Q288" i="7" s="1"/>
  <c r="R288" i="7" s="1"/>
  <c r="D289" i="7"/>
  <c r="Q289" i="7" s="1"/>
  <c r="R289" i="7" s="1"/>
  <c r="D301" i="7"/>
  <c r="Q301" i="7" s="1"/>
  <c r="R301" i="7" s="1"/>
  <c r="D302" i="7"/>
  <c r="Q302" i="7" s="1"/>
  <c r="R302" i="7" s="1"/>
  <c r="D318" i="7"/>
  <c r="Q318" i="7" s="1"/>
  <c r="R318" i="7" s="1"/>
  <c r="D329" i="7"/>
  <c r="Q329" i="7" s="1"/>
  <c r="R329" i="7" s="1"/>
  <c r="D340" i="7"/>
  <c r="Q340" i="7" s="1"/>
  <c r="R340" i="7" s="1"/>
  <c r="D341" i="7"/>
  <c r="Q341" i="7" s="1"/>
  <c r="R341" i="7" s="1"/>
  <c r="D342" i="7"/>
  <c r="Q342" i="7" s="1"/>
  <c r="R342" i="7" s="1"/>
  <c r="D343" i="7"/>
  <c r="Q343" i="7" s="1"/>
  <c r="R343" i="7" s="1"/>
  <c r="D344" i="7"/>
  <c r="Q344" i="7" s="1"/>
  <c r="R344" i="7" s="1"/>
  <c r="D345" i="7"/>
  <c r="Q345" i="7" s="1"/>
  <c r="R345" i="7" s="1"/>
  <c r="D346" i="7"/>
  <c r="Q346" i="7" s="1"/>
  <c r="R346" i="7" s="1"/>
  <c r="D347" i="7"/>
  <c r="Q347" i="7" s="1"/>
  <c r="R347" i="7" s="1"/>
  <c r="D348" i="7"/>
  <c r="Q348" i="7" s="1"/>
  <c r="R348" i="7" s="1"/>
  <c r="D349" i="7"/>
  <c r="Q349" i="7" s="1"/>
  <c r="R349" i="7" s="1"/>
  <c r="D350" i="7"/>
  <c r="Q350" i="7" s="1"/>
  <c r="R350" i="7" s="1"/>
  <c r="D351" i="7"/>
  <c r="Q351" i="7" s="1"/>
  <c r="R351" i="7" s="1"/>
  <c r="D352" i="7"/>
  <c r="Q352" i="7" s="1"/>
  <c r="R352" i="7" s="1"/>
  <c r="D353" i="7"/>
  <c r="Q353" i="7" s="1"/>
  <c r="R353" i="7" s="1"/>
  <c r="D354" i="7"/>
  <c r="Q354" i="7" s="1"/>
  <c r="R354" i="7" s="1"/>
  <c r="D355" i="7"/>
  <c r="Q355" i="7" s="1"/>
  <c r="R355" i="7" s="1"/>
  <c r="D356" i="7"/>
  <c r="Q356" i="7" s="1"/>
  <c r="R356" i="7" s="1"/>
  <c r="D357" i="7"/>
  <c r="Q357" i="7" s="1"/>
  <c r="R357" i="7" s="1"/>
  <c r="D358" i="7"/>
  <c r="Q358" i="7" s="1"/>
  <c r="R358" i="7" s="1"/>
  <c r="D359" i="7"/>
  <c r="Q359" i="7" s="1"/>
  <c r="R359" i="7" s="1"/>
  <c r="D360" i="7"/>
  <c r="Q360" i="7" s="1"/>
  <c r="R360" i="7" s="1"/>
  <c r="D361" i="7"/>
  <c r="Q361" i="7" s="1"/>
  <c r="R361" i="7" s="1"/>
  <c r="D362" i="7"/>
  <c r="Q362" i="7" s="1"/>
  <c r="R362" i="7" s="1"/>
  <c r="D363" i="7"/>
  <c r="Q363" i="7" s="1"/>
  <c r="R363" i="7" s="1"/>
  <c r="D364" i="7"/>
  <c r="Q364" i="7" s="1"/>
  <c r="R364" i="7" s="1"/>
  <c r="D365" i="7"/>
  <c r="Q365" i="7" s="1"/>
  <c r="R365" i="7" s="1"/>
  <c r="D366" i="7"/>
  <c r="Q366" i="7" s="1"/>
  <c r="R366" i="7" s="1"/>
  <c r="D367" i="7"/>
  <c r="Q367" i="7" s="1"/>
  <c r="R367" i="7" s="1"/>
  <c r="D368" i="7"/>
  <c r="Q368" i="7" s="1"/>
  <c r="R368" i="7" s="1"/>
  <c r="D369" i="7"/>
  <c r="Q369" i="7" s="1"/>
  <c r="R369" i="7" s="1"/>
  <c r="D370" i="7"/>
  <c r="Q370" i="7" s="1"/>
  <c r="R370" i="7" s="1"/>
  <c r="D371" i="7"/>
  <c r="Q371" i="7" s="1"/>
  <c r="R371" i="7" s="1"/>
  <c r="D372" i="7"/>
  <c r="Q372" i="7" s="1"/>
  <c r="R372" i="7" s="1"/>
  <c r="D373" i="7"/>
  <c r="Q373" i="7" s="1"/>
  <c r="R373" i="7" s="1"/>
  <c r="D374" i="7"/>
  <c r="Q374" i="7" s="1"/>
  <c r="R374" i="7" s="1"/>
  <c r="D375" i="7"/>
  <c r="Q375" i="7" s="1"/>
  <c r="R375" i="7" s="1"/>
  <c r="D376" i="7"/>
  <c r="Q376" i="7" s="1"/>
  <c r="R376" i="7" s="1"/>
  <c r="D377" i="7"/>
  <c r="Q377" i="7" s="1"/>
  <c r="R377" i="7" s="1"/>
  <c r="D378" i="7"/>
  <c r="Q378" i="7" s="1"/>
  <c r="R378" i="7" s="1"/>
  <c r="D379" i="7"/>
  <c r="Q379" i="7" s="1"/>
  <c r="R379" i="7" s="1"/>
  <c r="D380" i="7"/>
  <c r="Q380" i="7" s="1"/>
  <c r="R380" i="7" s="1"/>
  <c r="D381" i="7"/>
  <c r="Q381" i="7" s="1"/>
  <c r="R381" i="7" s="1"/>
  <c r="D382" i="7"/>
  <c r="Q382" i="7" s="1"/>
  <c r="R382" i="7" s="1"/>
  <c r="D383" i="7"/>
  <c r="Q383" i="7" s="1"/>
  <c r="R383" i="7" s="1"/>
  <c r="D384" i="7"/>
  <c r="Q384" i="7" s="1"/>
  <c r="R384" i="7" s="1"/>
  <c r="D385" i="7"/>
  <c r="Q385" i="7" s="1"/>
  <c r="R385" i="7" s="1"/>
  <c r="D386" i="7"/>
  <c r="Q386" i="7" s="1"/>
  <c r="R386" i="7" s="1"/>
  <c r="D387" i="7"/>
  <c r="Q387" i="7" s="1"/>
  <c r="R387" i="7" s="1"/>
  <c r="D388" i="7"/>
  <c r="Q388" i="7" s="1"/>
  <c r="R388" i="7" s="1"/>
  <c r="D389" i="7"/>
  <c r="Q389" i="7" s="1"/>
  <c r="R389" i="7" s="1"/>
  <c r="D390" i="7"/>
  <c r="Q390" i="7" s="1"/>
  <c r="R390" i="7" s="1"/>
  <c r="D391" i="7"/>
  <c r="Q391" i="7" s="1"/>
  <c r="R391" i="7" s="1"/>
  <c r="D392" i="7"/>
  <c r="Q392" i="7" s="1"/>
  <c r="R392" i="7" s="1"/>
  <c r="D393" i="7"/>
  <c r="Q393" i="7" s="1"/>
  <c r="R393" i="7" s="1"/>
  <c r="D394" i="7"/>
  <c r="Q394" i="7" s="1"/>
  <c r="R394" i="7" s="1"/>
  <c r="D395" i="7"/>
  <c r="Q395" i="7" s="1"/>
  <c r="R395" i="7" s="1"/>
  <c r="D396" i="7"/>
  <c r="Q396" i="7" s="1"/>
  <c r="R396" i="7" s="1"/>
  <c r="D397" i="7"/>
  <c r="Q397" i="7" s="1"/>
  <c r="R397" i="7" s="1"/>
  <c r="D398" i="7"/>
  <c r="Q398" i="7" s="1"/>
  <c r="R398" i="7" s="1"/>
  <c r="D399" i="7"/>
  <c r="Q399" i="7" s="1"/>
  <c r="R399" i="7" s="1"/>
  <c r="D400" i="7"/>
  <c r="Q400" i="7" s="1"/>
  <c r="R400" i="7" s="1"/>
  <c r="D401" i="7"/>
  <c r="Q401" i="7" s="1"/>
  <c r="R401" i="7" s="1"/>
  <c r="D402" i="7"/>
  <c r="Q402" i="7" s="1"/>
  <c r="R402" i="7" s="1"/>
  <c r="D189" i="7"/>
  <c r="Q189" i="7" s="1"/>
  <c r="R189" i="7" s="1"/>
  <c r="D190" i="7"/>
  <c r="Q190" i="7" s="1"/>
  <c r="R190" i="7" s="1"/>
  <c r="D194" i="7"/>
  <c r="Q194" i="7" s="1"/>
  <c r="R194" i="7" s="1"/>
  <c r="D198" i="7"/>
  <c r="Q198" i="7" s="1"/>
  <c r="R198" i="7" s="1"/>
  <c r="D201" i="7"/>
  <c r="Q201" i="7" s="1"/>
  <c r="R201" i="7" s="1"/>
  <c r="D202" i="7"/>
  <c r="Q202" i="7" s="1"/>
  <c r="R202" i="7" s="1"/>
  <c r="D221" i="7"/>
  <c r="Q221" i="7" s="1"/>
  <c r="R221" i="7" s="1"/>
  <c r="D222" i="7"/>
  <c r="Q222" i="7" s="1"/>
  <c r="R222" i="7" s="1"/>
  <c r="D226" i="7"/>
  <c r="Q226" i="7" s="1"/>
  <c r="R226" i="7" s="1"/>
  <c r="D230" i="7"/>
  <c r="Q230" i="7" s="1"/>
  <c r="R230" i="7" s="1"/>
  <c r="D250" i="7"/>
  <c r="Q250" i="7" s="1"/>
  <c r="R250" i="7" s="1"/>
  <c r="D253" i="7"/>
  <c r="Q253" i="7" s="1"/>
  <c r="R253" i="7" s="1"/>
  <c r="D257" i="7"/>
  <c r="Q257" i="7" s="1"/>
  <c r="R257" i="7" s="1"/>
  <c r="D263" i="7"/>
  <c r="Q263" i="7" s="1"/>
  <c r="R263" i="7" s="1"/>
  <c r="D264" i="7"/>
  <c r="Q264" i="7" s="1"/>
  <c r="R264" i="7" s="1"/>
  <c r="D269" i="7"/>
  <c r="Q269" i="7" s="1"/>
  <c r="R269" i="7" s="1"/>
  <c r="D275" i="7"/>
  <c r="Q275" i="7" s="1"/>
  <c r="R275" i="7" s="1"/>
  <c r="D310" i="7"/>
  <c r="Q310" i="7" s="1"/>
  <c r="R310" i="7" s="1"/>
  <c r="D319" i="7"/>
  <c r="Q319" i="7" s="1"/>
  <c r="R319" i="7" s="1"/>
  <c r="D323" i="7"/>
  <c r="Q323" i="7" s="1"/>
  <c r="R323" i="7" s="1"/>
  <c r="D324" i="7"/>
  <c r="Q324" i="7" s="1"/>
  <c r="R324" i="7" s="1"/>
  <c r="D325" i="7"/>
  <c r="Q325" i="7" s="1"/>
  <c r="R325" i="7" s="1"/>
  <c r="D335" i="7"/>
  <c r="Q335" i="7" s="1"/>
  <c r="R335" i="7" s="1"/>
  <c r="D339" i="7"/>
  <c r="Q339" i="7" s="1"/>
  <c r="R339" i="7" s="1"/>
  <c r="D405" i="7"/>
  <c r="Q405" i="7" s="1"/>
  <c r="R405" i="7" s="1"/>
  <c r="D426" i="7"/>
  <c r="Q426" i="7" s="1"/>
  <c r="R426" i="7" s="1"/>
  <c r="D428" i="7"/>
  <c r="Q428" i="7" s="1"/>
  <c r="R428" i="7" s="1"/>
  <c r="D435" i="7"/>
  <c r="Q435" i="7" s="1"/>
  <c r="R435" i="7" s="1"/>
  <c r="D436" i="7"/>
  <c r="Q436" i="7" s="1"/>
  <c r="R436" i="7" s="1"/>
  <c r="D446" i="7"/>
  <c r="Q446" i="7" s="1"/>
  <c r="R446" i="7" s="1"/>
  <c r="D449" i="7"/>
  <c r="Q449" i="7" s="1"/>
  <c r="R449" i="7" s="1"/>
  <c r="D450" i="7"/>
  <c r="Q450" i="7" s="1"/>
  <c r="R450" i="7" s="1"/>
  <c r="D455" i="7"/>
  <c r="Q455" i="7" s="1"/>
  <c r="R455" i="7" s="1"/>
  <c r="D459" i="7"/>
  <c r="Q459" i="7" s="1"/>
  <c r="R459" i="7" s="1"/>
  <c r="D466" i="7"/>
  <c r="Q466" i="7" s="1"/>
  <c r="R466" i="7" s="1"/>
  <c r="Q481" i="7"/>
  <c r="R481" i="7" s="1"/>
  <c r="D481" i="7"/>
  <c r="D485" i="7"/>
  <c r="Q485" i="7"/>
  <c r="R485" i="7" s="1"/>
  <c r="D195" i="7"/>
  <c r="Q195" i="7" s="1"/>
  <c r="R195" i="7" s="1"/>
  <c r="D197" i="7"/>
  <c r="Q197" i="7" s="1"/>
  <c r="R197" i="7" s="1"/>
  <c r="D206" i="7"/>
  <c r="Q206" i="7" s="1"/>
  <c r="R206" i="7" s="1"/>
  <c r="D207" i="7"/>
  <c r="Q207" i="7" s="1"/>
  <c r="R207" i="7" s="1"/>
  <c r="D209" i="7"/>
  <c r="Q209" i="7" s="1"/>
  <c r="R209" i="7" s="1"/>
  <c r="D219" i="7"/>
  <c r="Q219" i="7" s="1"/>
  <c r="R219" i="7" s="1"/>
  <c r="D233" i="7"/>
  <c r="Q233" i="7" s="1"/>
  <c r="R233" i="7" s="1"/>
  <c r="D240" i="7"/>
  <c r="Q240" i="7" s="1"/>
  <c r="R240" i="7" s="1"/>
  <c r="D242" i="7"/>
  <c r="Q242" i="7" s="1"/>
  <c r="R242" i="7" s="1"/>
  <c r="D243" i="7"/>
  <c r="Q243" i="7" s="1"/>
  <c r="R243" i="7" s="1"/>
  <c r="D244" i="7"/>
  <c r="Q244" i="7" s="1"/>
  <c r="R244" i="7" s="1"/>
  <c r="D249" i="7"/>
  <c r="Q249" i="7" s="1"/>
  <c r="R249" i="7" s="1"/>
  <c r="D267" i="7"/>
  <c r="Q267" i="7" s="1"/>
  <c r="R267" i="7" s="1"/>
  <c r="D268" i="7"/>
  <c r="Q268" i="7" s="1"/>
  <c r="R268" i="7" s="1"/>
  <c r="D282" i="7"/>
  <c r="Q282" i="7" s="1"/>
  <c r="R282" i="7" s="1"/>
  <c r="D287" i="7"/>
  <c r="Q287" i="7" s="1"/>
  <c r="R287" i="7" s="1"/>
  <c r="D291" i="7"/>
  <c r="Q291" i="7" s="1"/>
  <c r="R291" i="7" s="1"/>
  <c r="D293" i="7"/>
  <c r="Q293" i="7" s="1"/>
  <c r="R293" i="7" s="1"/>
  <c r="D295" i="7"/>
  <c r="Q295" i="7" s="1"/>
  <c r="R295" i="7" s="1"/>
  <c r="D300" i="7"/>
  <c r="Q300" i="7" s="1"/>
  <c r="R300" i="7" s="1"/>
  <c r="D316" i="7"/>
  <c r="Q316" i="7" s="1"/>
  <c r="R316" i="7" s="1"/>
  <c r="D320" i="7"/>
  <c r="Q320" i="7" s="1"/>
  <c r="R320" i="7" s="1"/>
  <c r="D322" i="7"/>
  <c r="Q322" i="7" s="1"/>
  <c r="R322" i="7" s="1"/>
  <c r="D327" i="7"/>
  <c r="Q327" i="7" s="1"/>
  <c r="R327" i="7" s="1"/>
  <c r="D332" i="7"/>
  <c r="Q332" i="7" s="1"/>
  <c r="R332" i="7" s="1"/>
  <c r="D404" i="7"/>
  <c r="Q404" i="7" s="1"/>
  <c r="R404" i="7" s="1"/>
  <c r="D409" i="7"/>
  <c r="Q409" i="7" s="1"/>
  <c r="R409" i="7" s="1"/>
  <c r="D410" i="7"/>
  <c r="Q410" i="7" s="1"/>
  <c r="R410" i="7" s="1"/>
  <c r="D414" i="7"/>
  <c r="Q414" i="7" s="1"/>
  <c r="R414" i="7" s="1"/>
  <c r="D415" i="7"/>
  <c r="Q415" i="7" s="1"/>
  <c r="R415" i="7" s="1"/>
  <c r="D417" i="7"/>
  <c r="Q417" i="7" s="1"/>
  <c r="R417" i="7" s="1"/>
  <c r="D418" i="7"/>
  <c r="Q418" i="7" s="1"/>
  <c r="R418" i="7" s="1"/>
  <c r="D419" i="7"/>
  <c r="Q419" i="7" s="1"/>
  <c r="R419" i="7" s="1"/>
  <c r="D422" i="7"/>
  <c r="Q422" i="7" s="1"/>
  <c r="R422" i="7" s="1"/>
  <c r="D434" i="7"/>
  <c r="Q434" i="7" s="1"/>
  <c r="R434" i="7" s="1"/>
  <c r="D437" i="7"/>
  <c r="Q437" i="7" s="1"/>
  <c r="R437" i="7" s="1"/>
  <c r="D441" i="7"/>
  <c r="Q441" i="7" s="1"/>
  <c r="R441" i="7" s="1"/>
  <c r="D442" i="7"/>
  <c r="Q442" i="7" s="1"/>
  <c r="R442" i="7" s="1"/>
  <c r="D443" i="7"/>
  <c r="Q443" i="7" s="1"/>
  <c r="R443" i="7" s="1"/>
  <c r="D447" i="7"/>
  <c r="Q447" i="7" s="1"/>
  <c r="R447" i="7" s="1"/>
  <c r="D451" i="7"/>
  <c r="Q451" i="7" s="1"/>
  <c r="R451" i="7" s="1"/>
  <c r="D453" i="7"/>
  <c r="Q453" i="7" s="1"/>
  <c r="R453" i="7" s="1"/>
  <c r="D463" i="7"/>
  <c r="Q463" i="7" s="1"/>
  <c r="R463" i="7" s="1"/>
  <c r="D465" i="7"/>
  <c r="Q465" i="7" s="1"/>
  <c r="R465" i="7" s="1"/>
  <c r="D467" i="7"/>
  <c r="Q467" i="7" s="1"/>
  <c r="R467" i="7" s="1"/>
  <c r="D470" i="7"/>
  <c r="Q470" i="7"/>
  <c r="R470" i="7" s="1"/>
  <c r="D472" i="7"/>
  <c r="Q472" i="7"/>
  <c r="R472" i="7" s="1"/>
  <c r="D473" i="7"/>
  <c r="Q473" i="7"/>
  <c r="R473" i="7" s="1"/>
  <c r="D480" i="7"/>
  <c r="Q480" i="7"/>
  <c r="R480" i="7" s="1"/>
  <c r="Q482" i="7"/>
  <c r="R482" i="7" s="1"/>
  <c r="D482" i="7"/>
  <c r="D483" i="7"/>
  <c r="Q483" i="7"/>
  <c r="R483" i="7" s="1"/>
  <c r="Q487" i="7"/>
  <c r="R487" i="7" s="1"/>
  <c r="D487" i="7"/>
  <c r="D488" i="7"/>
  <c r="Q488" i="7"/>
  <c r="R488" i="7" s="1"/>
  <c r="D184" i="7"/>
  <c r="Q184" i="7" s="1"/>
  <c r="R184" i="7" s="1"/>
  <c r="D188" i="7"/>
  <c r="Q188" i="7" s="1"/>
  <c r="R188" i="7" s="1"/>
  <c r="D193" i="7"/>
  <c r="Q193" i="7" s="1"/>
  <c r="R193" i="7" s="1"/>
  <c r="D205" i="7"/>
  <c r="Q205" i="7" s="1"/>
  <c r="R205" i="7" s="1"/>
  <c r="D215" i="7"/>
  <c r="Q215" i="7" s="1"/>
  <c r="R215" i="7" s="1"/>
  <c r="D218" i="7"/>
  <c r="Q218" i="7" s="1"/>
  <c r="R218" i="7" s="1"/>
  <c r="D224" i="7"/>
  <c r="Q224" i="7" s="1"/>
  <c r="R224" i="7" s="1"/>
  <c r="D231" i="7"/>
  <c r="Q231" i="7" s="1"/>
  <c r="R231" i="7" s="1"/>
  <c r="D248" i="7"/>
  <c r="Q248" i="7" s="1"/>
  <c r="R248" i="7" s="1"/>
  <c r="D251" i="7"/>
  <c r="Q251" i="7" s="1"/>
  <c r="R251" i="7" s="1"/>
  <c r="D254" i="7"/>
  <c r="Q254" i="7" s="1"/>
  <c r="R254" i="7" s="1"/>
  <c r="D270" i="7"/>
  <c r="Q270" i="7" s="1"/>
  <c r="R270" i="7" s="1"/>
  <c r="D272" i="7"/>
  <c r="Q272" i="7" s="1"/>
  <c r="R272" i="7" s="1"/>
  <c r="D276" i="7"/>
  <c r="Q276" i="7" s="1"/>
  <c r="R276" i="7" s="1"/>
  <c r="D277" i="7"/>
  <c r="Q277" i="7" s="1"/>
  <c r="R277" i="7" s="1"/>
  <c r="D290" i="7"/>
  <c r="Q290" i="7" s="1"/>
  <c r="R290" i="7" s="1"/>
  <c r="D292" i="7"/>
  <c r="Q292" i="7" s="1"/>
  <c r="R292" i="7" s="1"/>
  <c r="D305" i="7"/>
  <c r="Q305" i="7" s="1"/>
  <c r="R305" i="7" s="1"/>
  <c r="D312" i="7"/>
  <c r="Q312" i="7" s="1"/>
  <c r="R312" i="7" s="1"/>
  <c r="D326" i="7"/>
  <c r="Q326" i="7" s="1"/>
  <c r="R326" i="7" s="1"/>
  <c r="D328" i="7"/>
  <c r="Q328" i="7" s="1"/>
  <c r="R328" i="7" s="1"/>
  <c r="D333" i="7"/>
  <c r="Q333" i="7" s="1"/>
  <c r="R333" i="7" s="1"/>
  <c r="D336" i="7"/>
  <c r="Q336" i="7" s="1"/>
  <c r="R336" i="7" s="1"/>
  <c r="D338" i="7"/>
  <c r="Q338" i="7" s="1"/>
  <c r="R338" i="7" s="1"/>
  <c r="D403" i="7"/>
  <c r="Q403" i="7" s="1"/>
  <c r="R403" i="7" s="1"/>
  <c r="D407" i="7"/>
  <c r="Q407" i="7" s="1"/>
  <c r="R407" i="7" s="1"/>
  <c r="D413" i="7"/>
  <c r="Q413" i="7" s="1"/>
  <c r="R413" i="7" s="1"/>
  <c r="D424" i="7"/>
  <c r="Q424" i="7" s="1"/>
  <c r="R424" i="7" s="1"/>
  <c r="D427" i="7"/>
  <c r="Q427" i="7" s="1"/>
  <c r="R427" i="7" s="1"/>
  <c r="D432" i="7"/>
  <c r="Q432" i="7" s="1"/>
  <c r="R432" i="7" s="1"/>
  <c r="D440" i="7"/>
  <c r="Q440" i="7" s="1"/>
  <c r="R440" i="7" s="1"/>
  <c r="D444" i="7"/>
  <c r="Q444" i="7" s="1"/>
  <c r="R444" i="7" s="1"/>
  <c r="D445" i="7"/>
  <c r="Q445" i="7" s="1"/>
  <c r="R445" i="7" s="1"/>
  <c r="D448" i="7"/>
  <c r="Q448" i="7" s="1"/>
  <c r="R448" i="7" s="1"/>
  <c r="D474" i="7"/>
  <c r="Q474" i="7"/>
  <c r="R474" i="7" s="1"/>
  <c r="D475" i="7"/>
  <c r="Q475" i="7"/>
  <c r="R475" i="7" s="1"/>
  <c r="D477" i="7"/>
  <c r="Q477" i="7"/>
  <c r="R477" i="7" s="1"/>
  <c r="D484" i="7"/>
  <c r="Q484" i="7"/>
  <c r="R484" i="7" s="1"/>
  <c r="D183" i="7"/>
  <c r="Q183" i="7" s="1"/>
  <c r="R183" i="7" s="1"/>
  <c r="D187" i="7"/>
  <c r="Q187" i="7" s="1"/>
  <c r="R187" i="7" s="1"/>
  <c r="D199" i="7"/>
  <c r="Q199" i="7" s="1"/>
  <c r="R199" i="7" s="1"/>
  <c r="D200" i="7"/>
  <c r="Q200" i="7" s="1"/>
  <c r="R200" i="7" s="1"/>
  <c r="D211" i="7"/>
  <c r="Q211" i="7" s="1"/>
  <c r="R211" i="7" s="1"/>
  <c r="D235" i="7"/>
  <c r="Q235" i="7" s="1"/>
  <c r="R235" i="7" s="1"/>
  <c r="D236" i="7"/>
  <c r="Q236" i="7" s="1"/>
  <c r="R236" i="7" s="1"/>
  <c r="D237" i="7"/>
  <c r="Q237" i="7" s="1"/>
  <c r="R237" i="7" s="1"/>
  <c r="D280" i="7"/>
  <c r="Q280" i="7" s="1"/>
  <c r="R280" i="7" s="1"/>
  <c r="D283" i="7"/>
  <c r="Q283" i="7" s="1"/>
  <c r="R283" i="7" s="1"/>
  <c r="D286" i="7"/>
  <c r="Q286" i="7" s="1"/>
  <c r="R286" i="7" s="1"/>
  <c r="D294" i="7"/>
  <c r="Q294" i="7" s="1"/>
  <c r="R294" i="7" s="1"/>
  <c r="D298" i="7"/>
  <c r="Q298" i="7" s="1"/>
  <c r="R298" i="7" s="1"/>
  <c r="D304" i="7"/>
  <c r="Q304" i="7" s="1"/>
  <c r="R304" i="7" s="1"/>
  <c r="D306" i="7"/>
  <c r="Q306" i="7" s="1"/>
  <c r="R306" i="7" s="1"/>
  <c r="D314" i="7"/>
  <c r="Q314" i="7" s="1"/>
  <c r="R314" i="7" s="1"/>
  <c r="D321" i="7"/>
  <c r="Q321" i="7" s="1"/>
  <c r="R321" i="7" s="1"/>
  <c r="D337" i="7"/>
  <c r="Q337" i="7" s="1"/>
  <c r="R337" i="7" s="1"/>
  <c r="D411" i="7"/>
  <c r="Q411" i="7" s="1"/>
  <c r="R411" i="7" s="1"/>
  <c r="D412" i="7"/>
  <c r="Q412" i="7" s="1"/>
  <c r="R412" i="7" s="1"/>
  <c r="D416" i="7"/>
  <c r="Q416" i="7" s="1"/>
  <c r="R416" i="7" s="1"/>
  <c r="D425" i="7"/>
  <c r="Q425" i="7" s="1"/>
  <c r="R425" i="7" s="1"/>
  <c r="D429" i="7"/>
  <c r="Q429" i="7" s="1"/>
  <c r="R429" i="7" s="1"/>
  <c r="D431" i="7"/>
  <c r="Q431" i="7" s="1"/>
  <c r="R431" i="7" s="1"/>
  <c r="D439" i="7"/>
  <c r="Q439" i="7" s="1"/>
  <c r="R439" i="7" s="1"/>
  <c r="D452" i="7"/>
  <c r="Q452" i="7" s="1"/>
  <c r="R452" i="7" s="1"/>
  <c r="D458" i="7"/>
  <c r="Q458" i="7" s="1"/>
  <c r="R458" i="7" s="1"/>
  <c r="D460" i="7"/>
  <c r="Q460" i="7" s="1"/>
  <c r="R460" i="7" s="1"/>
  <c r="D476" i="7"/>
  <c r="Q476" i="7"/>
  <c r="R476" i="7" s="1"/>
  <c r="Q478" i="7"/>
  <c r="R478" i="7" s="1"/>
  <c r="D478" i="7"/>
  <c r="D486" i="7"/>
  <c r="Q486" i="7"/>
  <c r="R486" i="7" s="1"/>
  <c r="D185" i="7"/>
  <c r="Q185" i="7" s="1"/>
  <c r="R185" i="7" s="1"/>
  <c r="D191" i="7"/>
  <c r="Q191" i="7" s="1"/>
  <c r="R191" i="7" s="1"/>
  <c r="D196" i="7"/>
  <c r="Q196" i="7" s="1"/>
  <c r="R196" i="7" s="1"/>
  <c r="D203" i="7"/>
  <c r="Q203" i="7" s="1"/>
  <c r="R203" i="7" s="1"/>
  <c r="D208" i="7"/>
  <c r="Q208" i="7" s="1"/>
  <c r="R208" i="7" s="1"/>
  <c r="D210" i="7"/>
  <c r="Q210" i="7" s="1"/>
  <c r="R210" i="7" s="1"/>
  <c r="D212" i="7"/>
  <c r="Q212" i="7" s="1"/>
  <c r="R212" i="7" s="1"/>
  <c r="D213" i="7"/>
  <c r="Q213" i="7" s="1"/>
  <c r="R213" i="7" s="1"/>
  <c r="D214" i="7"/>
  <c r="Q214" i="7" s="1"/>
  <c r="R214" i="7" s="1"/>
  <c r="D216" i="7"/>
  <c r="Q216" i="7" s="1"/>
  <c r="R216" i="7" s="1"/>
  <c r="D217" i="7"/>
  <c r="Q217" i="7" s="1"/>
  <c r="R217" i="7" s="1"/>
  <c r="D220" i="7"/>
  <c r="Q220" i="7" s="1"/>
  <c r="R220" i="7" s="1"/>
  <c r="D223" i="7"/>
  <c r="Q223" i="7" s="1"/>
  <c r="R223" i="7" s="1"/>
  <c r="D227" i="7"/>
  <c r="Q227" i="7" s="1"/>
  <c r="R227" i="7" s="1"/>
  <c r="D228" i="7"/>
  <c r="Q228" i="7" s="1"/>
  <c r="R228" i="7" s="1"/>
  <c r="D229" i="7"/>
  <c r="Q229" i="7" s="1"/>
  <c r="R229" i="7" s="1"/>
  <c r="D232" i="7"/>
  <c r="Q232" i="7" s="1"/>
  <c r="R232" i="7" s="1"/>
  <c r="D245" i="7"/>
  <c r="Q245" i="7" s="1"/>
  <c r="R245" i="7" s="1"/>
  <c r="D247" i="7"/>
  <c r="Q247" i="7" s="1"/>
  <c r="R247" i="7" s="1"/>
  <c r="D252" i="7"/>
  <c r="Q252" i="7" s="1"/>
  <c r="R252" i="7" s="1"/>
  <c r="D258" i="7"/>
  <c r="Q258" i="7" s="1"/>
  <c r="R258" i="7" s="1"/>
  <c r="D259" i="7"/>
  <c r="Q259" i="7" s="1"/>
  <c r="R259" i="7" s="1"/>
  <c r="D261" i="7"/>
  <c r="Q261" i="7" s="1"/>
  <c r="R261" i="7" s="1"/>
  <c r="D265" i="7"/>
  <c r="Q265" i="7" s="1"/>
  <c r="R265" i="7" s="1"/>
  <c r="D266" i="7"/>
  <c r="Q266" i="7" s="1"/>
  <c r="R266" i="7" s="1"/>
  <c r="D271" i="7"/>
  <c r="Q271" i="7" s="1"/>
  <c r="R271" i="7" s="1"/>
  <c r="D274" i="7"/>
  <c r="Q274" i="7" s="1"/>
  <c r="R274" i="7" s="1"/>
  <c r="D281" i="7"/>
  <c r="Q281" i="7" s="1"/>
  <c r="R281" i="7" s="1"/>
  <c r="D285" i="7"/>
  <c r="Q285" i="7" s="1"/>
  <c r="R285" i="7" s="1"/>
  <c r="D296" i="7"/>
  <c r="Q296" i="7" s="1"/>
  <c r="R296" i="7" s="1"/>
  <c r="D297" i="7"/>
  <c r="Q297" i="7" s="1"/>
  <c r="R297" i="7" s="1"/>
  <c r="D299" i="7"/>
  <c r="Q299" i="7" s="1"/>
  <c r="R299" i="7" s="1"/>
  <c r="D303" i="7"/>
  <c r="Q303" i="7" s="1"/>
  <c r="R303" i="7" s="1"/>
  <c r="D307" i="7"/>
  <c r="Q307" i="7" s="1"/>
  <c r="R307" i="7" s="1"/>
  <c r="D308" i="7"/>
  <c r="Q308" i="7" s="1"/>
  <c r="R308" i="7" s="1"/>
  <c r="D309" i="7"/>
  <c r="Q309" i="7" s="1"/>
  <c r="R309" i="7" s="1"/>
  <c r="D311" i="7"/>
  <c r="Q311" i="7" s="1"/>
  <c r="R311" i="7" s="1"/>
  <c r="D313" i="7"/>
  <c r="Q313" i="7" s="1"/>
  <c r="R313" i="7" s="1"/>
  <c r="D315" i="7"/>
  <c r="Q315" i="7" s="1"/>
  <c r="R315" i="7" s="1"/>
  <c r="D317" i="7"/>
  <c r="Q317" i="7" s="1"/>
  <c r="R317" i="7" s="1"/>
  <c r="D330" i="7"/>
  <c r="Q330" i="7" s="1"/>
  <c r="R330" i="7" s="1"/>
  <c r="D331" i="7"/>
  <c r="Q331" i="7" s="1"/>
  <c r="R331" i="7" s="1"/>
  <c r="D334" i="7"/>
  <c r="Q334" i="7" s="1"/>
  <c r="R334" i="7" s="1"/>
  <c r="D406" i="7"/>
  <c r="Q406" i="7" s="1"/>
  <c r="R406" i="7" s="1"/>
  <c r="D408" i="7"/>
  <c r="Q408" i="7" s="1"/>
  <c r="R408" i="7" s="1"/>
  <c r="D420" i="7"/>
  <c r="Q420" i="7" s="1"/>
  <c r="R420" i="7" s="1"/>
  <c r="D421" i="7"/>
  <c r="Q421" i="7" s="1"/>
  <c r="R421" i="7" s="1"/>
  <c r="D423" i="7"/>
  <c r="Q423" i="7" s="1"/>
  <c r="R423" i="7" s="1"/>
  <c r="D430" i="7"/>
  <c r="Q430" i="7" s="1"/>
  <c r="R430" i="7" s="1"/>
  <c r="D433" i="7"/>
  <c r="Q433" i="7" s="1"/>
  <c r="R433" i="7" s="1"/>
  <c r="D438" i="7"/>
  <c r="Q438" i="7" s="1"/>
  <c r="R438" i="7" s="1"/>
  <c r="D454" i="7"/>
  <c r="Q454" i="7" s="1"/>
  <c r="R454" i="7" s="1"/>
  <c r="D456" i="7"/>
  <c r="Q456" i="7" s="1"/>
  <c r="R456" i="7" s="1"/>
  <c r="D457" i="7"/>
  <c r="Q457" i="7" s="1"/>
  <c r="R457" i="7" s="1"/>
  <c r="D461" i="7"/>
  <c r="Q461" i="7" s="1"/>
  <c r="R461" i="7" s="1"/>
  <c r="D462" i="7"/>
  <c r="Q462" i="7" s="1"/>
  <c r="R462" i="7" s="1"/>
  <c r="D464" i="7"/>
  <c r="Q464" i="7" s="1"/>
  <c r="R464" i="7" s="1"/>
  <c r="D468" i="7"/>
  <c r="Q468" i="7" s="1"/>
  <c r="R468" i="7" s="1"/>
  <c r="D469" i="7"/>
  <c r="Q469" i="7" s="1"/>
  <c r="R469" i="7" s="1"/>
  <c r="D471" i="7"/>
  <c r="Q471" i="7"/>
  <c r="R471" i="7" s="1"/>
  <c r="Q479" i="7"/>
  <c r="R479" i="7" s="1"/>
  <c r="D479" i="7"/>
  <c r="D489" i="7"/>
  <c r="Q489" i="7"/>
  <c r="R489" i="7" s="1"/>
  <c r="Q490" i="7"/>
  <c r="R490" i="7" s="1"/>
  <c r="D490" i="7"/>
  <c r="D491" i="7"/>
  <c r="Q491" i="7"/>
  <c r="R491" i="7" s="1"/>
  <c r="D3" i="7"/>
  <c r="Q3" i="7" s="1"/>
  <c r="R3" i="7" s="1"/>
  <c r="D4" i="7"/>
  <c r="Q4" i="7" s="1"/>
  <c r="R4" i="7" s="1"/>
  <c r="D5" i="7"/>
  <c r="Q5" i="7" s="1"/>
  <c r="R5" i="7" s="1"/>
  <c r="D6" i="7"/>
  <c r="Q6" i="7" s="1"/>
  <c r="R6" i="7" s="1"/>
  <c r="D7" i="7"/>
  <c r="Q7" i="7" s="1"/>
  <c r="R7" i="7" s="1"/>
  <c r="D8" i="7"/>
  <c r="Q8" i="7" s="1"/>
  <c r="R8" i="7" s="1"/>
  <c r="D9" i="7"/>
  <c r="Q9" i="7" s="1"/>
  <c r="R9" i="7" s="1"/>
  <c r="D17" i="8"/>
  <c r="Q17" i="8" s="1"/>
  <c r="R17" i="8" s="1"/>
  <c r="D18" i="8"/>
  <c r="Q18" i="8" s="1"/>
  <c r="R18" i="8" s="1"/>
  <c r="D22" i="8"/>
  <c r="Q22" i="8" s="1"/>
  <c r="R22" i="8" s="1"/>
  <c r="D30" i="8"/>
  <c r="Q30" i="8" s="1"/>
  <c r="R30" i="8" s="1"/>
  <c r="D31" i="8"/>
  <c r="Q31" i="8" s="1"/>
  <c r="R31" i="8" s="1"/>
  <c r="D38" i="8"/>
  <c r="Q38" i="8" s="1"/>
  <c r="R38" i="8" s="1"/>
  <c r="D41" i="8"/>
  <c r="Q41" i="8" s="1"/>
  <c r="R41" i="8" s="1"/>
  <c r="D43" i="8"/>
  <c r="Q43" i="8" s="1"/>
  <c r="R43" i="8" s="1"/>
  <c r="D45" i="8"/>
  <c r="Q45" i="8" s="1"/>
  <c r="R45" i="8" s="1"/>
  <c r="D46" i="8"/>
  <c r="Q46" i="8" s="1"/>
  <c r="R46" i="8" s="1"/>
  <c r="D47" i="8"/>
  <c r="Q47" i="8" s="1"/>
  <c r="R47" i="8" s="1"/>
  <c r="D48" i="8"/>
  <c r="Q48" i="8" s="1"/>
  <c r="R48" i="8" s="1"/>
  <c r="D50" i="8"/>
  <c r="Q50" i="8" s="1"/>
  <c r="R50" i="8" s="1"/>
  <c r="D51" i="8"/>
  <c r="Q51" i="8" s="1"/>
  <c r="R51" i="8" s="1"/>
  <c r="D52" i="8"/>
  <c r="Q52" i="8" s="1"/>
  <c r="R52" i="8" s="1"/>
  <c r="D53" i="8"/>
  <c r="Q53" i="8" s="1"/>
  <c r="R53" i="8" s="1"/>
  <c r="D55" i="8"/>
  <c r="Q55" i="8" s="1"/>
  <c r="R55" i="8" s="1"/>
  <c r="D59" i="8"/>
  <c r="Q59" i="8" s="1"/>
  <c r="R59" i="8" s="1"/>
  <c r="D65" i="8"/>
  <c r="Q65" i="8" s="1"/>
  <c r="R65" i="8" s="1"/>
  <c r="D133" i="8"/>
  <c r="Q133" i="8" s="1"/>
  <c r="R133" i="8" s="1"/>
  <c r="D136" i="8"/>
  <c r="Q136" i="8" s="1"/>
  <c r="R136" i="8" s="1"/>
  <c r="D138" i="8"/>
  <c r="Q138" i="8" s="1"/>
  <c r="R138" i="8" s="1"/>
  <c r="D145" i="8"/>
  <c r="Q145" i="8" s="1"/>
  <c r="R145" i="8" s="1"/>
  <c r="D146" i="8"/>
  <c r="Q146" i="8" s="1"/>
  <c r="R146" i="8" s="1"/>
  <c r="D147" i="8"/>
  <c r="Q147" i="8" s="1"/>
  <c r="R147" i="8" s="1"/>
  <c r="D148" i="8"/>
  <c r="Q148" i="8" s="1"/>
  <c r="R148" i="8" s="1"/>
  <c r="D149" i="8"/>
  <c r="Q149" i="8" s="1"/>
  <c r="R149" i="8" s="1"/>
  <c r="D150" i="8"/>
  <c r="Q150" i="8" s="1"/>
  <c r="R150" i="8" s="1"/>
  <c r="D151" i="8"/>
  <c r="Q151" i="8" s="1"/>
  <c r="R151" i="8" s="1"/>
  <c r="D152" i="8"/>
  <c r="Q152" i="8" s="1"/>
  <c r="R152" i="8" s="1"/>
  <c r="D153" i="8"/>
  <c r="Q153" i="8" s="1"/>
  <c r="R153" i="8" s="1"/>
  <c r="D154" i="8"/>
  <c r="Q154" i="8" s="1"/>
  <c r="R154" i="8" s="1"/>
  <c r="D155" i="8"/>
  <c r="Q155" i="8" s="1"/>
  <c r="R155" i="8" s="1"/>
  <c r="D156" i="8"/>
  <c r="Q156" i="8" s="1"/>
  <c r="R156" i="8" s="1"/>
  <c r="D157" i="8"/>
  <c r="Q157" i="8" s="1"/>
  <c r="R157" i="8" s="1"/>
  <c r="D158" i="8"/>
  <c r="Q158" i="8" s="1"/>
  <c r="R158" i="8" s="1"/>
  <c r="D159" i="8"/>
  <c r="Q159" i="8" s="1"/>
  <c r="R159" i="8" s="1"/>
  <c r="D160" i="8"/>
  <c r="Q160" i="8" s="1"/>
  <c r="R160" i="8" s="1"/>
  <c r="D161" i="8"/>
  <c r="Q161" i="8" s="1"/>
  <c r="R161" i="8" s="1"/>
  <c r="D162" i="8"/>
  <c r="Q162" i="8" s="1"/>
  <c r="R162" i="8" s="1"/>
  <c r="D163" i="8"/>
  <c r="Q163" i="8" s="1"/>
  <c r="R163" i="8" s="1"/>
  <c r="D164" i="8"/>
  <c r="Q164" i="8" s="1"/>
  <c r="R164" i="8" s="1"/>
  <c r="D165" i="8"/>
  <c r="Q165" i="8" s="1"/>
  <c r="R165" i="8" s="1"/>
  <c r="D166" i="8"/>
  <c r="Q166" i="8" s="1"/>
  <c r="R166" i="8" s="1"/>
  <c r="D167" i="8"/>
  <c r="Q167" i="8" s="1"/>
  <c r="R167" i="8" s="1"/>
  <c r="D168" i="8"/>
  <c r="Q168" i="8" s="1"/>
  <c r="R168" i="8" s="1"/>
  <c r="D169" i="8"/>
  <c r="Q169" i="8" s="1"/>
  <c r="R169" i="8" s="1"/>
  <c r="D170" i="8"/>
  <c r="Q170" i="8" s="1"/>
  <c r="R170" i="8" s="1"/>
  <c r="D171" i="8"/>
  <c r="Q171" i="8" s="1"/>
  <c r="R171" i="8" s="1"/>
  <c r="D172" i="8"/>
  <c r="Q172" i="8" s="1"/>
  <c r="R172" i="8" s="1"/>
  <c r="D173" i="8"/>
  <c r="Q173" i="8" s="1"/>
  <c r="R173" i="8" s="1"/>
  <c r="D174" i="8"/>
  <c r="Q174" i="8" s="1"/>
  <c r="R174" i="8" s="1"/>
  <c r="D175" i="8"/>
  <c r="Q175" i="8" s="1"/>
  <c r="R175" i="8" s="1"/>
  <c r="D176" i="8"/>
  <c r="Q176" i="8" s="1"/>
  <c r="R176" i="8" s="1"/>
  <c r="D177" i="8"/>
  <c r="Q177" i="8" s="1"/>
  <c r="R177" i="8" s="1"/>
  <c r="D178" i="8"/>
  <c r="Q178" i="8" s="1"/>
  <c r="R178" i="8" s="1"/>
  <c r="D179" i="8"/>
  <c r="Q179" i="8" s="1"/>
  <c r="R179" i="8" s="1"/>
  <c r="D180" i="8"/>
  <c r="Q180" i="8" s="1"/>
  <c r="R180" i="8" s="1"/>
  <c r="D181" i="8"/>
  <c r="Q181" i="8" s="1"/>
  <c r="R181" i="8" s="1"/>
  <c r="D182" i="8"/>
  <c r="Q182" i="8" s="1"/>
  <c r="R182" i="8" s="1"/>
  <c r="D183" i="8"/>
  <c r="Q183" i="8" s="1"/>
  <c r="R183" i="8" s="1"/>
  <c r="D184" i="8"/>
  <c r="Q184" i="8" s="1"/>
  <c r="R184" i="8" s="1"/>
  <c r="D185" i="8"/>
  <c r="Q185" i="8" s="1"/>
  <c r="R185" i="8" s="1"/>
  <c r="D186" i="8"/>
  <c r="Q186" i="8" s="1"/>
  <c r="R186" i="8" s="1"/>
  <c r="D187" i="8"/>
  <c r="Q187" i="8" s="1"/>
  <c r="R187" i="8" s="1"/>
  <c r="D188" i="8"/>
  <c r="Q188" i="8" s="1"/>
  <c r="R188" i="8" s="1"/>
  <c r="D189" i="8"/>
  <c r="Q189" i="8" s="1"/>
  <c r="R189" i="8" s="1"/>
  <c r="D190" i="8"/>
  <c r="Q190" i="8" s="1"/>
  <c r="R190" i="8" s="1"/>
  <c r="D191" i="8"/>
  <c r="Q191" i="8" s="1"/>
  <c r="R191" i="8" s="1"/>
  <c r="D192" i="8"/>
  <c r="Q192" i="8" s="1"/>
  <c r="R192" i="8" s="1"/>
  <c r="D193" i="8"/>
  <c r="Q193" i="8" s="1"/>
  <c r="R193" i="8" s="1"/>
  <c r="D194" i="8"/>
  <c r="Q194" i="8" s="1"/>
  <c r="R194" i="8" s="1"/>
  <c r="D195" i="8"/>
  <c r="Q195" i="8" s="1"/>
  <c r="R195" i="8" s="1"/>
  <c r="D196" i="8"/>
  <c r="Q196" i="8" s="1"/>
  <c r="R196" i="8" s="1"/>
  <c r="D197" i="8"/>
  <c r="Q197" i="8" s="1"/>
  <c r="R197" i="8" s="1"/>
  <c r="D198" i="8"/>
  <c r="Q198" i="8" s="1"/>
  <c r="R198" i="8" s="1"/>
  <c r="D199" i="8"/>
  <c r="Q199" i="8" s="1"/>
  <c r="R199" i="8" s="1"/>
  <c r="D200" i="8"/>
  <c r="Q200" i="8" s="1"/>
  <c r="R200" i="8" s="1"/>
  <c r="D201" i="8"/>
  <c r="Q201" i="8" s="1"/>
  <c r="R201" i="8" s="1"/>
  <c r="D202" i="8"/>
  <c r="Q202" i="8" s="1"/>
  <c r="R202" i="8" s="1"/>
  <c r="D203" i="8"/>
  <c r="Q203" i="8" s="1"/>
  <c r="R203" i="8" s="1"/>
  <c r="D204" i="8"/>
  <c r="Q204" i="8" s="1"/>
  <c r="R204" i="8" s="1"/>
  <c r="D205" i="8"/>
  <c r="Q205" i="8" s="1"/>
  <c r="R205" i="8" s="1"/>
  <c r="D206" i="8"/>
  <c r="Q206" i="8" s="1"/>
  <c r="R206" i="8" s="1"/>
  <c r="D207" i="8"/>
  <c r="Q207" i="8" s="1"/>
  <c r="R207" i="8" s="1"/>
  <c r="D208" i="8"/>
  <c r="Q208" i="8" s="1"/>
  <c r="R208" i="8" s="1"/>
  <c r="D209" i="8"/>
  <c r="Q209" i="8" s="1"/>
  <c r="R209" i="8" s="1"/>
  <c r="D210" i="8"/>
  <c r="Q210" i="8" s="1"/>
  <c r="R210" i="8" s="1"/>
  <c r="D211" i="8"/>
  <c r="Q211" i="8" s="1"/>
  <c r="R211" i="8" s="1"/>
  <c r="D212" i="8"/>
  <c r="Q212" i="8" s="1"/>
  <c r="R212" i="8" s="1"/>
  <c r="D213" i="8"/>
  <c r="Q213" i="8" s="1"/>
  <c r="R213" i="8" s="1"/>
  <c r="D214" i="8"/>
  <c r="Q214" i="8" s="1"/>
  <c r="R214" i="8" s="1"/>
  <c r="D215" i="8"/>
  <c r="Q215" i="8" s="1"/>
  <c r="R215" i="8" s="1"/>
  <c r="D216" i="8"/>
  <c r="Q216" i="8" s="1"/>
  <c r="R216" i="8" s="1"/>
  <c r="D217" i="8"/>
  <c r="Q217" i="8" s="1"/>
  <c r="R217" i="8" s="1"/>
  <c r="D218" i="8"/>
  <c r="Q218" i="8" s="1"/>
  <c r="R218" i="8" s="1"/>
  <c r="D219" i="8"/>
  <c r="Q219" i="8" s="1"/>
  <c r="R219" i="8" s="1"/>
  <c r="D220" i="8"/>
  <c r="Q220" i="8" s="1"/>
  <c r="R220" i="8" s="1"/>
  <c r="D221" i="8"/>
  <c r="Q221" i="8" s="1"/>
  <c r="R221" i="8" s="1"/>
  <c r="D222" i="8"/>
  <c r="Q222" i="8" s="1"/>
  <c r="R222" i="8" s="1"/>
  <c r="D223" i="8"/>
  <c r="Q223" i="8" s="1"/>
  <c r="R223" i="8" s="1"/>
  <c r="D224" i="8"/>
  <c r="Q224" i="8" s="1"/>
  <c r="R224" i="8" s="1"/>
  <c r="D225" i="8"/>
  <c r="Q225" i="8" s="1"/>
  <c r="R225" i="8" s="1"/>
  <c r="D226" i="8"/>
  <c r="Q226" i="8" s="1"/>
  <c r="R226" i="8" s="1"/>
  <c r="D227" i="8"/>
  <c r="Q227" i="8" s="1"/>
  <c r="R227" i="8" s="1"/>
  <c r="D228" i="8"/>
  <c r="Q228" i="8" s="1"/>
  <c r="R228" i="8" s="1"/>
  <c r="D229" i="8"/>
  <c r="Q229" i="8" s="1"/>
  <c r="R229" i="8" s="1"/>
  <c r="D230" i="8"/>
  <c r="Q230" i="8" s="1"/>
  <c r="R230" i="8" s="1"/>
  <c r="D231" i="8"/>
  <c r="Q231" i="8" s="1"/>
  <c r="R231" i="8" s="1"/>
  <c r="D232" i="8"/>
  <c r="Q232" i="8" s="1"/>
  <c r="R232" i="8" s="1"/>
  <c r="D233" i="8"/>
  <c r="Q233" i="8" s="1"/>
  <c r="R233" i="8" s="1"/>
  <c r="D234" i="8"/>
  <c r="Q234" i="8" s="1"/>
  <c r="R234" i="8" s="1"/>
  <c r="D235" i="8"/>
  <c r="Q235" i="8" s="1"/>
  <c r="R235" i="8" s="1"/>
  <c r="D236" i="8"/>
  <c r="Q236" i="8" s="1"/>
  <c r="R236" i="8" s="1"/>
  <c r="D237" i="8"/>
  <c r="Q237" i="8" s="1"/>
  <c r="R237" i="8" s="1"/>
  <c r="D238" i="8"/>
  <c r="Q238" i="8" s="1"/>
  <c r="R238" i="8" s="1"/>
  <c r="D239" i="8"/>
  <c r="Q239" i="8" s="1"/>
  <c r="R239" i="8" s="1"/>
  <c r="D240" i="8"/>
  <c r="Q240" i="8" s="1"/>
  <c r="R240" i="8" s="1"/>
  <c r="D241" i="8"/>
  <c r="Q241" i="8" s="1"/>
  <c r="R241" i="8" s="1"/>
  <c r="D242" i="8"/>
  <c r="Q242" i="8" s="1"/>
  <c r="R242" i="8" s="1"/>
  <c r="D243" i="8"/>
  <c r="Q243" i="8" s="1"/>
  <c r="R243" i="8" s="1"/>
  <c r="D244" i="8"/>
  <c r="Q244" i="8" s="1"/>
  <c r="R244" i="8" s="1"/>
  <c r="D245" i="8"/>
  <c r="Q245" i="8" s="1"/>
  <c r="R245" i="8" s="1"/>
  <c r="D246" i="8"/>
  <c r="Q246" i="8" s="1"/>
  <c r="R246" i="8" s="1"/>
  <c r="D247" i="8"/>
  <c r="Q247" i="8" s="1"/>
  <c r="R247" i="8" s="1"/>
  <c r="D248" i="8"/>
  <c r="Q248" i="8" s="1"/>
  <c r="R248" i="8" s="1"/>
  <c r="D249" i="8"/>
  <c r="Q249" i="8" s="1"/>
  <c r="R249" i="8" s="1"/>
  <c r="D250" i="8"/>
  <c r="Q250" i="8" s="1"/>
  <c r="R250" i="8" s="1"/>
  <c r="D251" i="8"/>
  <c r="Q251" i="8" s="1"/>
  <c r="R251" i="8" s="1"/>
  <c r="D252" i="8"/>
  <c r="Q252" i="8" s="1"/>
  <c r="R252" i="8" s="1"/>
  <c r="D253" i="8"/>
  <c r="Q253" i="8" s="1"/>
  <c r="R253" i="8" s="1"/>
  <c r="D254" i="8"/>
  <c r="Q254" i="8" s="1"/>
  <c r="R254" i="8" s="1"/>
  <c r="D255" i="8"/>
  <c r="Q255" i="8" s="1"/>
  <c r="R255" i="8" s="1"/>
  <c r="D256" i="8"/>
  <c r="Q256" i="8" s="1"/>
  <c r="R256" i="8" s="1"/>
  <c r="D257" i="8"/>
  <c r="Q257" i="8" s="1"/>
  <c r="R257" i="8" s="1"/>
  <c r="D258" i="8"/>
  <c r="Q258" i="8" s="1"/>
  <c r="R258" i="8" s="1"/>
  <c r="D259" i="8"/>
  <c r="Q259" i="8" s="1"/>
  <c r="R259" i="8" s="1"/>
  <c r="D260" i="8"/>
  <c r="Q260" i="8" s="1"/>
  <c r="R260" i="8" s="1"/>
  <c r="D261" i="8"/>
  <c r="Q261" i="8" s="1"/>
  <c r="R261" i="8" s="1"/>
  <c r="D262" i="8"/>
  <c r="Q262" i="8" s="1"/>
  <c r="R262" i="8" s="1"/>
  <c r="D263" i="8"/>
  <c r="Q263" i="8" s="1"/>
  <c r="R263" i="8" s="1"/>
  <c r="D264" i="8"/>
  <c r="Q264" i="8" s="1"/>
  <c r="R264" i="8" s="1"/>
  <c r="D265" i="8"/>
  <c r="Q265" i="8" s="1"/>
  <c r="R265" i="8" s="1"/>
  <c r="D266" i="8"/>
  <c r="Q266" i="8" s="1"/>
  <c r="R266" i="8" s="1"/>
  <c r="D267" i="8"/>
  <c r="Q267" i="8" s="1"/>
  <c r="R267" i="8" s="1"/>
  <c r="D268" i="8"/>
  <c r="Q268" i="8" s="1"/>
  <c r="R268" i="8" s="1"/>
  <c r="D269" i="8"/>
  <c r="Q269" i="8" s="1"/>
  <c r="R269" i="8" s="1"/>
  <c r="D270" i="8"/>
  <c r="Q270" i="8" s="1"/>
  <c r="R270" i="8" s="1"/>
  <c r="D271" i="8"/>
  <c r="Q271" i="8" s="1"/>
  <c r="R271" i="8" s="1"/>
  <c r="D272" i="8"/>
  <c r="Q272" i="8" s="1"/>
  <c r="R272" i="8" s="1"/>
  <c r="D273" i="8"/>
  <c r="Q273" i="8" s="1"/>
  <c r="R273" i="8" s="1"/>
  <c r="D274" i="8"/>
  <c r="Q274" i="8" s="1"/>
  <c r="R274" i="8" s="1"/>
  <c r="D275" i="8"/>
  <c r="Q275" i="8" s="1"/>
  <c r="R275" i="8" s="1"/>
  <c r="D276" i="8"/>
  <c r="Q276" i="8" s="1"/>
  <c r="R276" i="8" s="1"/>
  <c r="D277" i="8"/>
  <c r="Q277" i="8" s="1"/>
  <c r="R277" i="8" s="1"/>
  <c r="D278" i="8"/>
  <c r="Q278" i="8" s="1"/>
  <c r="R278" i="8" s="1"/>
  <c r="D279" i="8"/>
  <c r="Q279" i="8" s="1"/>
  <c r="R279" i="8" s="1"/>
  <c r="D280" i="8"/>
  <c r="Q280" i="8" s="1"/>
  <c r="R280" i="8" s="1"/>
  <c r="D281" i="8"/>
  <c r="Q281" i="8" s="1"/>
  <c r="R281" i="8" s="1"/>
  <c r="D282" i="8"/>
  <c r="Q282" i="8" s="1"/>
  <c r="R282" i="8" s="1"/>
  <c r="D283" i="8"/>
  <c r="Q283" i="8" s="1"/>
  <c r="R283" i="8" s="1"/>
  <c r="D284" i="8"/>
  <c r="Q284" i="8" s="1"/>
  <c r="R284" i="8" s="1"/>
  <c r="D285" i="8"/>
  <c r="Q285" i="8" s="1"/>
  <c r="R285" i="8" s="1"/>
  <c r="D286" i="8"/>
  <c r="Q286" i="8" s="1"/>
  <c r="R286" i="8" s="1"/>
  <c r="D287" i="8"/>
  <c r="Q287" i="8" s="1"/>
  <c r="R287" i="8" s="1"/>
  <c r="D288" i="8"/>
  <c r="Q288" i="8" s="1"/>
  <c r="R288" i="8" s="1"/>
  <c r="D289" i="8"/>
  <c r="Q289" i="8" s="1"/>
  <c r="R289" i="8" s="1"/>
  <c r="D290" i="8"/>
  <c r="Q290" i="8" s="1"/>
  <c r="R290" i="8" s="1"/>
  <c r="D291" i="8"/>
  <c r="Q291" i="8" s="1"/>
  <c r="R291" i="8" s="1"/>
  <c r="D292" i="8"/>
  <c r="Q292" i="8" s="1"/>
  <c r="R292" i="8" s="1"/>
  <c r="D293" i="8"/>
  <c r="Q293" i="8" s="1"/>
  <c r="R293" i="8" s="1"/>
  <c r="D294" i="8"/>
  <c r="Q294" i="8" s="1"/>
  <c r="R294" i="8" s="1"/>
  <c r="D295" i="8"/>
  <c r="Q295" i="8" s="1"/>
  <c r="R295" i="8" s="1"/>
  <c r="D296" i="8"/>
  <c r="Q296" i="8" s="1"/>
  <c r="R296" i="8" s="1"/>
  <c r="D297" i="8"/>
  <c r="Q297" i="8" s="1"/>
  <c r="R297" i="8" s="1"/>
  <c r="D298" i="8"/>
  <c r="Q298" i="8" s="1"/>
  <c r="R298" i="8" s="1"/>
  <c r="D299" i="8"/>
  <c r="Q299" i="8" s="1"/>
  <c r="R299" i="8" s="1"/>
  <c r="D300" i="8"/>
  <c r="Q300" i="8" s="1"/>
  <c r="R300" i="8" s="1"/>
  <c r="D301" i="8"/>
  <c r="Q301" i="8" s="1"/>
  <c r="R301" i="8" s="1"/>
  <c r="D302" i="8"/>
  <c r="Q302" i="8" s="1"/>
  <c r="R302" i="8" s="1"/>
  <c r="D303" i="8"/>
  <c r="Q303" i="8" s="1"/>
  <c r="R303" i="8" s="1"/>
  <c r="D304" i="8"/>
  <c r="Q304" i="8" s="1"/>
  <c r="R304" i="8" s="1"/>
  <c r="D305" i="8"/>
  <c r="Q305" i="8" s="1"/>
  <c r="R305" i="8" s="1"/>
  <c r="D306" i="8"/>
  <c r="Q306" i="8" s="1"/>
  <c r="R306" i="8" s="1"/>
  <c r="D307" i="8"/>
  <c r="Q307" i="8" s="1"/>
  <c r="R307" i="8" s="1"/>
  <c r="D308" i="8"/>
  <c r="Q308" i="8" s="1"/>
  <c r="R308" i="8" s="1"/>
  <c r="D309" i="8"/>
  <c r="Q309" i="8" s="1"/>
  <c r="R309" i="8" s="1"/>
  <c r="D310" i="8"/>
  <c r="Q310" i="8" s="1"/>
  <c r="R310" i="8" s="1"/>
  <c r="D311" i="8"/>
  <c r="Q311" i="8" s="1"/>
  <c r="R311" i="8" s="1"/>
  <c r="D312" i="8"/>
  <c r="Q312" i="8" s="1"/>
  <c r="R312" i="8" s="1"/>
  <c r="D313" i="8"/>
  <c r="Q313" i="8" s="1"/>
  <c r="R313" i="8" s="1"/>
  <c r="D314" i="8"/>
  <c r="Q314" i="8" s="1"/>
  <c r="R314" i="8" s="1"/>
  <c r="D315" i="8"/>
  <c r="Q315" i="8" s="1"/>
  <c r="R315" i="8" s="1"/>
  <c r="D316" i="8"/>
  <c r="Q316" i="8" s="1"/>
  <c r="R316" i="8" s="1"/>
  <c r="D317" i="8"/>
  <c r="Q317" i="8" s="1"/>
  <c r="R317" i="8" s="1"/>
  <c r="D318" i="8"/>
  <c r="Q318" i="8" s="1"/>
  <c r="R318" i="8" s="1"/>
  <c r="D319" i="8"/>
  <c r="Q319" i="8" s="1"/>
  <c r="R319" i="8" s="1"/>
  <c r="D320" i="8"/>
  <c r="Q320" i="8" s="1"/>
  <c r="R320" i="8" s="1"/>
  <c r="D321" i="8"/>
  <c r="Q321" i="8" s="1"/>
  <c r="R321" i="8" s="1"/>
  <c r="D322" i="8"/>
  <c r="Q322" i="8" s="1"/>
  <c r="R322" i="8" s="1"/>
  <c r="D323" i="8"/>
  <c r="Q323" i="8" s="1"/>
  <c r="R323" i="8" s="1"/>
  <c r="D324" i="8"/>
  <c r="Q324" i="8" s="1"/>
  <c r="R324" i="8" s="1"/>
  <c r="D325" i="8"/>
  <c r="Q325" i="8" s="1"/>
  <c r="R325" i="8" s="1"/>
  <c r="D326" i="8"/>
  <c r="Q326" i="8" s="1"/>
  <c r="R326" i="8" s="1"/>
  <c r="D327" i="8"/>
  <c r="Q327" i="8" s="1"/>
  <c r="R327" i="8" s="1"/>
  <c r="D328" i="8"/>
  <c r="Q328" i="8" s="1"/>
  <c r="R328" i="8" s="1"/>
  <c r="D329" i="8"/>
  <c r="Q329" i="8" s="1"/>
  <c r="R329" i="8" s="1"/>
  <c r="D330" i="8"/>
  <c r="Q330" i="8" s="1"/>
  <c r="R330" i="8" s="1"/>
  <c r="D331" i="8"/>
  <c r="Q331" i="8" s="1"/>
  <c r="R331" i="8" s="1"/>
  <c r="D332" i="8"/>
  <c r="Q332" i="8" s="1"/>
  <c r="R332" i="8" s="1"/>
  <c r="D333" i="8"/>
  <c r="Q333" i="8" s="1"/>
  <c r="R333" i="8" s="1"/>
  <c r="D334" i="8"/>
  <c r="Q334" i="8" s="1"/>
  <c r="R334" i="8" s="1"/>
  <c r="D335" i="8"/>
  <c r="Q335" i="8" s="1"/>
  <c r="R335" i="8" s="1"/>
  <c r="D336" i="8"/>
  <c r="Q336" i="8" s="1"/>
  <c r="R336" i="8" s="1"/>
  <c r="D337" i="8"/>
  <c r="Q337" i="8" s="1"/>
  <c r="R337" i="8" s="1"/>
  <c r="D338" i="8"/>
  <c r="Q338" i="8" s="1"/>
  <c r="R338" i="8" s="1"/>
  <c r="D339" i="8"/>
  <c r="Q339" i="8" s="1"/>
  <c r="R339" i="8" s="1"/>
  <c r="D340" i="8"/>
  <c r="Q340" i="8" s="1"/>
  <c r="R340" i="8" s="1"/>
  <c r="D341" i="8"/>
  <c r="Q341" i="8" s="1"/>
  <c r="R341" i="8" s="1"/>
  <c r="D342" i="8"/>
  <c r="Q342" i="8" s="1"/>
  <c r="R342" i="8" s="1"/>
  <c r="D343" i="8"/>
  <c r="Q343" i="8" s="1"/>
  <c r="R343" i="8" s="1"/>
  <c r="D344" i="8"/>
  <c r="Q344" i="8" s="1"/>
  <c r="R344" i="8" s="1"/>
  <c r="D345" i="8"/>
  <c r="Q345" i="8" s="1"/>
  <c r="R345" i="8" s="1"/>
  <c r="D346" i="8"/>
  <c r="Q346" i="8" s="1"/>
  <c r="R346" i="8" s="1"/>
  <c r="D347" i="8"/>
  <c r="Q347" i="8" s="1"/>
  <c r="R347" i="8" s="1"/>
  <c r="D348" i="8"/>
  <c r="Q348" i="8" s="1"/>
  <c r="R348" i="8" s="1"/>
  <c r="D349" i="8"/>
  <c r="Q349" i="8" s="1"/>
  <c r="R349" i="8" s="1"/>
  <c r="D350" i="8"/>
  <c r="Q350" i="8" s="1"/>
  <c r="R350" i="8" s="1"/>
  <c r="D3" i="8"/>
  <c r="Q3" i="8" s="1"/>
  <c r="R3" i="8" s="1"/>
  <c r="D4" i="8"/>
  <c r="Q4" i="8" s="1"/>
  <c r="R4" i="8" s="1"/>
  <c r="D7" i="8"/>
  <c r="Q7" i="8" s="1"/>
  <c r="R7" i="8" s="1"/>
  <c r="D11" i="8"/>
  <c r="Q11" i="8" s="1"/>
  <c r="R11" i="8" s="1"/>
  <c r="D12" i="8"/>
  <c r="Q12" i="8" s="1"/>
  <c r="R12" i="8" s="1"/>
  <c r="D20" i="8"/>
  <c r="Q20" i="8" s="1"/>
  <c r="R20" i="8" s="1"/>
  <c r="D33" i="8"/>
  <c r="Q33" i="8" s="1"/>
  <c r="R33" i="8" s="1"/>
  <c r="D57" i="8"/>
  <c r="Q57" i="8" s="1"/>
  <c r="R57" i="8" s="1"/>
  <c r="D134" i="8"/>
  <c r="Q134" i="8" s="1"/>
  <c r="R134" i="8" s="1"/>
  <c r="D355" i="8"/>
  <c r="Q355" i="8" s="1"/>
  <c r="R355" i="8" s="1"/>
  <c r="D364" i="8"/>
  <c r="Q364" i="8" s="1"/>
  <c r="R364" i="8" s="1"/>
  <c r="D370" i="8"/>
  <c r="Q370" i="8" s="1"/>
  <c r="R370" i="8" s="1"/>
  <c r="D373" i="8"/>
  <c r="Q373" i="8" s="1"/>
  <c r="R373" i="8" s="1"/>
  <c r="D396" i="8"/>
  <c r="Q396" i="8" s="1"/>
  <c r="R396" i="8" s="1"/>
  <c r="D404" i="8"/>
  <c r="Q404" i="8" s="1"/>
  <c r="R404" i="8" s="1"/>
  <c r="D405" i="8"/>
  <c r="Q405" i="8" s="1"/>
  <c r="R405" i="8" s="1"/>
  <c r="D409" i="8"/>
  <c r="Q409" i="8" s="1"/>
  <c r="R409" i="8" s="1"/>
  <c r="D410" i="8"/>
  <c r="Q410" i="8" s="1"/>
  <c r="R410" i="8" s="1"/>
  <c r="D411" i="8"/>
  <c r="Q411" i="8" s="1"/>
  <c r="R411" i="8" s="1"/>
  <c r="D412" i="8"/>
  <c r="Q412" i="8" s="1"/>
  <c r="R412" i="8" s="1"/>
  <c r="D413" i="8"/>
  <c r="Q413" i="8" s="1"/>
  <c r="R413" i="8" s="1"/>
  <c r="D414" i="8"/>
  <c r="Q414" i="8" s="1"/>
  <c r="R414" i="8" s="1"/>
  <c r="D415" i="8"/>
  <c r="Q415" i="8" s="1"/>
  <c r="R415" i="8" s="1"/>
  <c r="D416" i="8"/>
  <c r="Q416" i="8" s="1"/>
  <c r="R416" i="8" s="1"/>
  <c r="D417" i="8"/>
  <c r="Q417" i="8" s="1"/>
  <c r="R417" i="8" s="1"/>
  <c r="D418" i="8"/>
  <c r="Q418" i="8" s="1"/>
  <c r="R418" i="8" s="1"/>
  <c r="D419" i="8"/>
  <c r="Q419" i="8" s="1"/>
  <c r="R419" i="8" s="1"/>
  <c r="D420" i="8"/>
  <c r="Q420" i="8" s="1"/>
  <c r="R420" i="8" s="1"/>
  <c r="D421" i="8"/>
  <c r="Q421" i="8" s="1"/>
  <c r="R421" i="8" s="1"/>
  <c r="D422" i="8"/>
  <c r="Q422" i="8" s="1"/>
  <c r="R422" i="8" s="1"/>
  <c r="D423" i="8"/>
  <c r="Q423" i="8" s="1"/>
  <c r="R423" i="8" s="1"/>
  <c r="D424" i="8"/>
  <c r="Q424" i="8" s="1"/>
  <c r="R424" i="8" s="1"/>
  <c r="D425" i="8"/>
  <c r="Q425" i="8" s="1"/>
  <c r="R425" i="8" s="1"/>
  <c r="D426" i="8"/>
  <c r="Q426" i="8" s="1"/>
  <c r="R426" i="8" s="1"/>
  <c r="D427" i="8"/>
  <c r="Q427" i="8" s="1"/>
  <c r="R427" i="8" s="1"/>
  <c r="D428" i="8"/>
  <c r="Q428" i="8" s="1"/>
  <c r="R428" i="8" s="1"/>
  <c r="D429" i="8"/>
  <c r="Q429" i="8" s="1"/>
  <c r="R429" i="8" s="1"/>
  <c r="D430" i="8"/>
  <c r="Q430" i="8" s="1"/>
  <c r="R430" i="8" s="1"/>
  <c r="D431" i="8"/>
  <c r="Q431" i="8" s="1"/>
  <c r="R431" i="8" s="1"/>
  <c r="D432" i="8"/>
  <c r="Q432" i="8" s="1"/>
  <c r="R432" i="8" s="1"/>
  <c r="D433" i="8"/>
  <c r="Q433" i="8" s="1"/>
  <c r="R433" i="8" s="1"/>
  <c r="D434" i="8"/>
  <c r="Q434" i="8" s="1"/>
  <c r="R434" i="8" s="1"/>
  <c r="D435" i="8"/>
  <c r="Q435" i="8" s="1"/>
  <c r="R435" i="8" s="1"/>
  <c r="D436" i="8"/>
  <c r="Q436" i="8" s="1"/>
  <c r="R436" i="8" s="1"/>
  <c r="D437" i="8"/>
  <c r="Q437" i="8" s="1"/>
  <c r="R437" i="8" s="1"/>
  <c r="D438" i="8"/>
  <c r="Q438" i="8" s="1"/>
  <c r="R438" i="8" s="1"/>
  <c r="D439" i="8"/>
  <c r="Q439" i="8" s="1"/>
  <c r="R439" i="8" s="1"/>
  <c r="D440" i="8"/>
  <c r="Q440" i="8" s="1"/>
  <c r="R440" i="8" s="1"/>
  <c r="D441" i="8"/>
  <c r="Q441" i="8" s="1"/>
  <c r="R441" i="8" s="1"/>
  <c r="D442" i="8"/>
  <c r="Q442" i="8" s="1"/>
  <c r="R442" i="8" s="1"/>
  <c r="D443" i="8"/>
  <c r="Q443" i="8" s="1"/>
  <c r="R443" i="8" s="1"/>
  <c r="D444" i="8"/>
  <c r="Q444" i="8" s="1"/>
  <c r="R444" i="8" s="1"/>
  <c r="D445" i="8"/>
  <c r="Q445" i="8" s="1"/>
  <c r="R445" i="8" s="1"/>
  <c r="D446" i="8"/>
  <c r="Q446" i="8" s="1"/>
  <c r="R446" i="8" s="1"/>
  <c r="D447" i="8"/>
  <c r="Q447" i="8" s="1"/>
  <c r="R447" i="8" s="1"/>
  <c r="D448" i="8"/>
  <c r="Q448" i="8" s="1"/>
  <c r="R448" i="8" s="1"/>
  <c r="D449" i="8"/>
  <c r="Q449" i="8" s="1"/>
  <c r="R449" i="8" s="1"/>
  <c r="D450" i="8"/>
  <c r="Q450" i="8" s="1"/>
  <c r="R450" i="8" s="1"/>
  <c r="D451" i="8"/>
  <c r="Q451" i="8" s="1"/>
  <c r="R451" i="8" s="1"/>
  <c r="D452" i="8"/>
  <c r="Q452" i="8" s="1"/>
  <c r="R452" i="8" s="1"/>
  <c r="D453" i="8"/>
  <c r="Q453" i="8" s="1"/>
  <c r="R453" i="8" s="1"/>
  <c r="D454" i="8"/>
  <c r="Q454" i="8" s="1"/>
  <c r="R454" i="8" s="1"/>
  <c r="D455" i="8"/>
  <c r="Q455" i="8" s="1"/>
  <c r="R455" i="8" s="1"/>
  <c r="D456" i="8"/>
  <c r="Q456" i="8" s="1"/>
  <c r="R456" i="8" s="1"/>
  <c r="D457" i="8"/>
  <c r="Q457" i="8" s="1"/>
  <c r="R457" i="8" s="1"/>
  <c r="D458" i="8"/>
  <c r="Q458" i="8" s="1"/>
  <c r="R458" i="8" s="1"/>
  <c r="D459" i="8"/>
  <c r="Q459" i="8" s="1"/>
  <c r="R459" i="8" s="1"/>
  <c r="D460" i="8"/>
  <c r="Q460" i="8" s="1"/>
  <c r="R460" i="8" s="1"/>
  <c r="D461" i="8"/>
  <c r="Q461" i="8" s="1"/>
  <c r="R461" i="8" s="1"/>
  <c r="D462" i="8"/>
  <c r="Q462" i="8" s="1"/>
  <c r="R462" i="8" s="1"/>
  <c r="D463" i="8"/>
  <c r="Q463" i="8" s="1"/>
  <c r="R463" i="8" s="1"/>
  <c r="D464" i="8"/>
  <c r="Q464" i="8" s="1"/>
  <c r="R464" i="8" s="1"/>
  <c r="D465" i="8"/>
  <c r="Q465" i="8" s="1"/>
  <c r="R465" i="8" s="1"/>
  <c r="D466" i="8"/>
  <c r="Q466" i="8" s="1"/>
  <c r="R466" i="8" s="1"/>
  <c r="D467" i="8"/>
  <c r="Q467" i="8" s="1"/>
  <c r="R467" i="8" s="1"/>
  <c r="D468" i="8"/>
  <c r="Q468" i="8" s="1"/>
  <c r="R468" i="8" s="1"/>
  <c r="D469" i="8"/>
  <c r="Q469" i="8" s="1"/>
  <c r="R469" i="8" s="1"/>
  <c r="D470" i="8"/>
  <c r="Q470" i="8"/>
  <c r="R470" i="8" s="1"/>
  <c r="D471" i="8"/>
  <c r="Q471" i="8"/>
  <c r="R471" i="8" s="1"/>
  <c r="D472" i="8"/>
  <c r="Q472" i="8"/>
  <c r="R472" i="8" s="1"/>
  <c r="D473" i="8"/>
  <c r="Q473" i="8"/>
  <c r="R473" i="8" s="1"/>
  <c r="D474" i="8"/>
  <c r="Q474" i="8"/>
  <c r="R474" i="8" s="1"/>
  <c r="D475" i="8"/>
  <c r="Q475" i="8"/>
  <c r="R475" i="8" s="1"/>
  <c r="D476" i="8"/>
  <c r="Q476" i="8"/>
  <c r="R476" i="8" s="1"/>
  <c r="D477" i="8"/>
  <c r="Q477" i="8"/>
  <c r="R477" i="8" s="1"/>
  <c r="D478" i="8"/>
  <c r="Q478" i="8"/>
  <c r="R478" i="8" s="1"/>
  <c r="D479" i="8"/>
  <c r="Q479" i="8"/>
  <c r="R479" i="8" s="1"/>
  <c r="D480" i="8"/>
  <c r="Q480" i="8"/>
  <c r="R480" i="8" s="1"/>
  <c r="D481" i="8"/>
  <c r="Q481" i="8"/>
  <c r="R481" i="8" s="1"/>
  <c r="D482" i="8"/>
  <c r="Q482" i="8"/>
  <c r="R482" i="8" s="1"/>
  <c r="D483" i="8"/>
  <c r="Q483" i="8"/>
  <c r="R483" i="8" s="1"/>
  <c r="D484" i="8"/>
  <c r="Q484" i="8"/>
  <c r="R484" i="8" s="1"/>
  <c r="D485" i="8"/>
  <c r="Q485" i="8"/>
  <c r="R485" i="8" s="1"/>
  <c r="D486" i="8"/>
  <c r="Q486" i="8"/>
  <c r="R486" i="8" s="1"/>
  <c r="D487" i="8"/>
  <c r="Q487" i="8"/>
  <c r="R487" i="8" s="1"/>
  <c r="D488" i="8"/>
  <c r="Q488" i="8"/>
  <c r="R488" i="8" s="1"/>
  <c r="D489" i="8"/>
  <c r="Q489" i="8"/>
  <c r="R489" i="8" s="1"/>
  <c r="D490" i="8"/>
  <c r="Q490" i="8"/>
  <c r="R490" i="8" s="1"/>
  <c r="D491" i="8"/>
  <c r="Q491" i="8"/>
  <c r="R491" i="8" s="1"/>
  <c r="D6" i="8"/>
  <c r="Q6" i="8" s="1"/>
  <c r="R6" i="8" s="1"/>
  <c r="D8" i="8"/>
  <c r="Q8" i="8" s="1"/>
  <c r="R8" i="8" s="1"/>
  <c r="D9" i="8"/>
  <c r="Q9" i="8" s="1"/>
  <c r="R9" i="8" s="1"/>
  <c r="D13" i="8"/>
  <c r="Q13" i="8" s="1"/>
  <c r="R13" i="8" s="1"/>
  <c r="D16" i="8"/>
  <c r="Q16" i="8" s="1"/>
  <c r="R16" i="8" s="1"/>
  <c r="D35" i="8"/>
  <c r="Q35" i="8" s="1"/>
  <c r="R35" i="8" s="1"/>
  <c r="D36" i="8"/>
  <c r="Q36" i="8" s="1"/>
  <c r="R36" i="8" s="1"/>
  <c r="D63" i="8"/>
  <c r="Q63" i="8" s="1"/>
  <c r="R63" i="8" s="1"/>
  <c r="D132" i="8"/>
  <c r="Q132" i="8" s="1"/>
  <c r="R132" i="8" s="1"/>
  <c r="D140" i="8"/>
  <c r="Q140" i="8" s="1"/>
  <c r="R140" i="8" s="1"/>
  <c r="D141" i="8"/>
  <c r="Q141" i="8" s="1"/>
  <c r="R141" i="8" s="1"/>
  <c r="D144" i="8"/>
  <c r="Q144" i="8" s="1"/>
  <c r="R144" i="8" s="1"/>
  <c r="D354" i="8"/>
  <c r="Q354" i="8" s="1"/>
  <c r="R354" i="8" s="1"/>
  <c r="D356" i="8"/>
  <c r="Q356" i="8" s="1"/>
  <c r="R356" i="8" s="1"/>
  <c r="D357" i="8"/>
  <c r="Q357" i="8" s="1"/>
  <c r="R357" i="8" s="1"/>
  <c r="D368" i="8"/>
  <c r="Q368" i="8" s="1"/>
  <c r="R368" i="8" s="1"/>
  <c r="D371" i="8"/>
  <c r="Q371" i="8" s="1"/>
  <c r="R371" i="8" s="1"/>
  <c r="D374" i="8"/>
  <c r="Q374" i="8" s="1"/>
  <c r="R374" i="8" s="1"/>
  <c r="D376" i="8"/>
  <c r="Q376" i="8" s="1"/>
  <c r="R376" i="8" s="1"/>
  <c r="D377" i="8"/>
  <c r="Q377" i="8" s="1"/>
  <c r="R377" i="8" s="1"/>
  <c r="D380" i="8"/>
  <c r="Q380" i="8" s="1"/>
  <c r="R380" i="8" s="1"/>
  <c r="D381" i="8"/>
  <c r="Q381" i="8" s="1"/>
  <c r="R381" i="8" s="1"/>
  <c r="D382" i="8"/>
  <c r="Q382" i="8" s="1"/>
  <c r="R382" i="8" s="1"/>
  <c r="D383" i="8"/>
  <c r="Q383" i="8" s="1"/>
  <c r="R383" i="8" s="1"/>
  <c r="D387" i="8"/>
  <c r="Q387" i="8" s="1"/>
  <c r="R387" i="8" s="1"/>
  <c r="D388" i="8"/>
  <c r="Q388" i="8" s="1"/>
  <c r="R388" i="8" s="1"/>
  <c r="D389" i="8"/>
  <c r="Q389" i="8" s="1"/>
  <c r="R389" i="8" s="1"/>
  <c r="D390" i="8"/>
  <c r="Q390" i="8" s="1"/>
  <c r="R390" i="8" s="1"/>
  <c r="D391" i="8"/>
  <c r="Q391" i="8" s="1"/>
  <c r="R391" i="8" s="1"/>
  <c r="D392" i="8"/>
  <c r="Q392" i="8" s="1"/>
  <c r="R392" i="8" s="1"/>
  <c r="D393" i="8"/>
  <c r="Q393" i="8" s="1"/>
  <c r="R393" i="8" s="1"/>
  <c r="D394" i="8"/>
  <c r="Q394" i="8" s="1"/>
  <c r="R394" i="8" s="1"/>
  <c r="D395" i="8"/>
  <c r="Q395" i="8" s="1"/>
  <c r="R395" i="8" s="1"/>
  <c r="D399" i="8"/>
  <c r="Q399" i="8" s="1"/>
  <c r="R399" i="8" s="1"/>
  <c r="D407" i="8"/>
  <c r="Q407" i="8" s="1"/>
  <c r="R407" i="8" s="1"/>
  <c r="D408" i="8"/>
  <c r="Q408" i="8" s="1"/>
  <c r="R408" i="8" s="1"/>
  <c r="D10" i="8"/>
  <c r="Q10" i="8" s="1"/>
  <c r="R10" i="8" s="1"/>
  <c r="D14" i="8"/>
  <c r="Q14" i="8" s="1"/>
  <c r="R14" i="8" s="1"/>
  <c r="D15" i="8"/>
  <c r="Q15" i="8" s="1"/>
  <c r="R15" i="8" s="1"/>
  <c r="D19" i="8"/>
  <c r="Q19" i="8" s="1"/>
  <c r="R19" i="8" s="1"/>
  <c r="D21" i="8"/>
  <c r="Q21" i="8" s="1"/>
  <c r="R21" i="8" s="1"/>
  <c r="D23" i="8"/>
  <c r="Q23" i="8" s="1"/>
  <c r="R23" i="8" s="1"/>
  <c r="D24" i="8"/>
  <c r="Q24" i="8" s="1"/>
  <c r="R24" i="8" s="1"/>
  <c r="D25" i="8"/>
  <c r="Q25" i="8" s="1"/>
  <c r="R25" i="8" s="1"/>
  <c r="D26" i="8"/>
  <c r="Q26" i="8" s="1"/>
  <c r="R26" i="8" s="1"/>
  <c r="D27" i="8"/>
  <c r="Q27" i="8" s="1"/>
  <c r="R27" i="8" s="1"/>
  <c r="D28" i="8"/>
  <c r="Q28" i="8" s="1"/>
  <c r="R28" i="8" s="1"/>
  <c r="D32" i="8"/>
  <c r="Q32" i="8" s="1"/>
  <c r="R32" i="8" s="1"/>
  <c r="D37" i="8"/>
  <c r="Q37" i="8" s="1"/>
  <c r="R37" i="8" s="1"/>
  <c r="D40" i="8"/>
  <c r="Q40" i="8" s="1"/>
  <c r="R40" i="8" s="1"/>
  <c r="D42" i="8"/>
  <c r="Q42" i="8" s="1"/>
  <c r="R42" i="8" s="1"/>
  <c r="D44" i="8"/>
  <c r="Q44" i="8" s="1"/>
  <c r="R44" i="8" s="1"/>
  <c r="D54" i="8"/>
  <c r="Q54" i="8" s="1"/>
  <c r="R54" i="8" s="1"/>
  <c r="D56" i="8"/>
  <c r="Q56" i="8" s="1"/>
  <c r="R56" i="8" s="1"/>
  <c r="D58" i="8"/>
  <c r="Q58" i="8" s="1"/>
  <c r="R58" i="8" s="1"/>
  <c r="D60" i="8"/>
  <c r="Q60" i="8" s="1"/>
  <c r="R60" i="8" s="1"/>
  <c r="D64" i="8"/>
  <c r="Q64" i="8" s="1"/>
  <c r="R64" i="8" s="1"/>
  <c r="D66" i="8"/>
  <c r="Q66" i="8" s="1"/>
  <c r="R66" i="8" s="1"/>
  <c r="D67" i="8"/>
  <c r="Q67" i="8" s="1"/>
  <c r="R67" i="8" s="1"/>
  <c r="D68" i="8"/>
  <c r="Q68" i="8" s="1"/>
  <c r="R68" i="8" s="1"/>
  <c r="D135" i="8"/>
  <c r="Q135" i="8" s="1"/>
  <c r="R135" i="8" s="1"/>
  <c r="D137" i="8"/>
  <c r="Q137" i="8" s="1"/>
  <c r="R137" i="8" s="1"/>
  <c r="D139" i="8"/>
  <c r="Q139" i="8" s="1"/>
  <c r="R139" i="8" s="1"/>
  <c r="D142" i="8"/>
  <c r="Q142" i="8" s="1"/>
  <c r="R142" i="8" s="1"/>
  <c r="D143" i="8"/>
  <c r="Q143" i="8" s="1"/>
  <c r="R143" i="8" s="1"/>
  <c r="D351" i="8"/>
  <c r="Q351" i="8" s="1"/>
  <c r="R351" i="8" s="1"/>
  <c r="D352" i="8"/>
  <c r="Q352" i="8" s="1"/>
  <c r="R352" i="8" s="1"/>
  <c r="D353" i="8"/>
  <c r="Q353" i="8" s="1"/>
  <c r="R353" i="8" s="1"/>
  <c r="D358" i="8"/>
  <c r="Q358" i="8" s="1"/>
  <c r="R358" i="8" s="1"/>
  <c r="D359" i="8"/>
  <c r="Q359" i="8" s="1"/>
  <c r="R359" i="8" s="1"/>
  <c r="D360" i="8"/>
  <c r="Q360" i="8" s="1"/>
  <c r="R360" i="8" s="1"/>
  <c r="D361" i="8"/>
  <c r="Q361" i="8" s="1"/>
  <c r="R361" i="8" s="1"/>
  <c r="D362" i="8"/>
  <c r="Q362" i="8" s="1"/>
  <c r="R362" i="8" s="1"/>
  <c r="D363" i="8"/>
  <c r="Q363" i="8" s="1"/>
  <c r="R363" i="8" s="1"/>
  <c r="D365" i="8"/>
  <c r="Q365" i="8" s="1"/>
  <c r="R365" i="8" s="1"/>
  <c r="D366" i="8"/>
  <c r="Q366" i="8" s="1"/>
  <c r="R366" i="8" s="1"/>
  <c r="D367" i="8"/>
  <c r="Q367" i="8" s="1"/>
  <c r="R367" i="8" s="1"/>
  <c r="D369" i="8"/>
  <c r="Q369" i="8" s="1"/>
  <c r="R369" i="8" s="1"/>
  <c r="D372" i="8"/>
  <c r="Q372" i="8" s="1"/>
  <c r="R372" i="8" s="1"/>
  <c r="D375" i="8"/>
  <c r="Q375" i="8" s="1"/>
  <c r="R375" i="8" s="1"/>
  <c r="D378" i="8"/>
  <c r="Q378" i="8" s="1"/>
  <c r="R378" i="8" s="1"/>
  <c r="D379" i="8"/>
  <c r="Q379" i="8" s="1"/>
  <c r="R379" i="8" s="1"/>
  <c r="D384" i="8"/>
  <c r="Q384" i="8" s="1"/>
  <c r="R384" i="8" s="1"/>
  <c r="D385" i="8"/>
  <c r="Q385" i="8" s="1"/>
  <c r="R385" i="8" s="1"/>
  <c r="D386" i="8"/>
  <c r="Q386" i="8" s="1"/>
  <c r="R386" i="8" s="1"/>
  <c r="D397" i="8"/>
  <c r="Q397" i="8" s="1"/>
  <c r="R397" i="8" s="1"/>
  <c r="D398" i="8"/>
  <c r="Q398" i="8" s="1"/>
  <c r="R398" i="8" s="1"/>
  <c r="D400" i="8"/>
  <c r="Q400" i="8" s="1"/>
  <c r="R400" i="8" s="1"/>
  <c r="D401" i="8"/>
  <c r="Q401" i="8" s="1"/>
  <c r="R401" i="8" s="1"/>
  <c r="D402" i="8"/>
  <c r="Q402" i="8" s="1"/>
  <c r="R402" i="8" s="1"/>
  <c r="D403" i="8"/>
  <c r="Q403" i="8" s="1"/>
  <c r="R403" i="8" s="1"/>
  <c r="D406" i="8"/>
  <c r="Q406" i="8" s="1"/>
  <c r="R406" i="8" s="1"/>
  <c r="D29" i="8"/>
  <c r="Q29" i="8" s="1"/>
  <c r="R29" i="8" s="1"/>
  <c r="D34" i="8"/>
  <c r="Q34" i="8" s="1"/>
  <c r="R34" i="8" s="1"/>
  <c r="D39" i="8"/>
  <c r="Q39" i="8" s="1"/>
  <c r="R39" i="8" s="1"/>
  <c r="D49" i="8"/>
  <c r="Q49" i="8" s="1"/>
  <c r="R49" i="8" s="1"/>
  <c r="D61" i="8"/>
  <c r="Q61" i="8" s="1"/>
  <c r="R61" i="8" s="1"/>
  <c r="D62" i="8"/>
  <c r="Q62" i="8" s="1"/>
  <c r="R62" i="8" s="1"/>
  <c r="D69" i="8"/>
  <c r="Q69" i="8" s="1"/>
  <c r="R69" i="8" s="1"/>
  <c r="D70" i="8"/>
  <c r="Q70" i="8" s="1"/>
  <c r="R70" i="8" s="1"/>
  <c r="D71" i="8"/>
  <c r="Q71" i="8" s="1"/>
  <c r="R71" i="8" s="1"/>
  <c r="D72" i="8"/>
  <c r="Q72" i="8" s="1"/>
  <c r="R72" i="8" s="1"/>
  <c r="D73" i="8"/>
  <c r="Q73" i="8" s="1"/>
  <c r="R73" i="8" s="1"/>
  <c r="D74" i="8"/>
  <c r="Q74" i="8" s="1"/>
  <c r="R74" i="8" s="1"/>
  <c r="D75" i="8"/>
  <c r="Q75" i="8" s="1"/>
  <c r="R75" i="8" s="1"/>
  <c r="D76" i="8"/>
  <c r="Q76" i="8" s="1"/>
  <c r="R76" i="8" s="1"/>
  <c r="D77" i="8"/>
  <c r="Q77" i="8" s="1"/>
  <c r="R77" i="8" s="1"/>
  <c r="D78" i="8"/>
  <c r="Q78" i="8"/>
  <c r="R78" i="8" s="1"/>
  <c r="D79" i="8"/>
  <c r="Q79" i="8" s="1"/>
  <c r="R79" i="8" s="1"/>
  <c r="D80" i="8"/>
  <c r="Q80" i="8" s="1"/>
  <c r="R80" i="8" s="1"/>
  <c r="D81" i="8"/>
  <c r="Q81" i="8" s="1"/>
  <c r="R81" i="8" s="1"/>
  <c r="D82" i="8"/>
  <c r="Q82" i="8" s="1"/>
  <c r="R82" i="8" s="1"/>
  <c r="D83" i="8"/>
  <c r="Q83" i="8" s="1"/>
  <c r="R83" i="8" s="1"/>
  <c r="D84" i="8"/>
  <c r="Q84" i="8" s="1"/>
  <c r="R84" i="8" s="1"/>
  <c r="D85" i="8"/>
  <c r="Q85" i="8" s="1"/>
  <c r="R85" i="8" s="1"/>
  <c r="D86" i="8"/>
  <c r="Q86" i="8" s="1"/>
  <c r="R86" i="8" s="1"/>
  <c r="D87" i="8"/>
  <c r="Q87" i="8" s="1"/>
  <c r="R87" i="8" s="1"/>
  <c r="D88" i="8"/>
  <c r="Q88" i="8" s="1"/>
  <c r="R88" i="8" s="1"/>
  <c r="D89" i="8"/>
  <c r="Q89" i="8" s="1"/>
  <c r="R89" i="8" s="1"/>
  <c r="D90" i="8"/>
  <c r="Q90" i="8" s="1"/>
  <c r="R90" i="8" s="1"/>
  <c r="D91" i="8"/>
  <c r="Q91" i="8" s="1"/>
  <c r="R91" i="8" s="1"/>
  <c r="D92" i="8"/>
  <c r="Q92" i="8" s="1"/>
  <c r="R92" i="8" s="1"/>
  <c r="D93" i="8"/>
  <c r="Q93" i="8" s="1"/>
  <c r="R93" i="8" s="1"/>
  <c r="D94" i="8"/>
  <c r="Q94" i="8" s="1"/>
  <c r="R94" i="8" s="1"/>
  <c r="D95" i="8"/>
  <c r="Q95" i="8" s="1"/>
  <c r="R95" i="8" s="1"/>
  <c r="D96" i="8"/>
  <c r="Q96" i="8" s="1"/>
  <c r="R96" i="8" s="1"/>
  <c r="D97" i="8"/>
  <c r="Q97" i="8" s="1"/>
  <c r="R97" i="8" s="1"/>
  <c r="D98" i="8"/>
  <c r="Q98" i="8" s="1"/>
  <c r="R98" i="8" s="1"/>
  <c r="D99" i="8"/>
  <c r="Q99" i="8" s="1"/>
  <c r="R99" i="8" s="1"/>
  <c r="D100" i="8"/>
  <c r="Q100" i="8" s="1"/>
  <c r="R100" i="8" s="1"/>
  <c r="D101" i="8"/>
  <c r="Q101" i="8" s="1"/>
  <c r="R101" i="8" s="1"/>
  <c r="D102" i="8"/>
  <c r="Q102" i="8" s="1"/>
  <c r="R102" i="8" s="1"/>
  <c r="D103" i="8"/>
  <c r="Q103" i="8" s="1"/>
  <c r="R103" i="8" s="1"/>
  <c r="D104" i="8"/>
  <c r="Q104" i="8" s="1"/>
  <c r="R104" i="8" s="1"/>
  <c r="D105" i="8"/>
  <c r="Q105" i="8" s="1"/>
  <c r="R105" i="8" s="1"/>
  <c r="D106" i="8"/>
  <c r="Q106" i="8" s="1"/>
  <c r="R106" i="8" s="1"/>
  <c r="D107" i="8"/>
  <c r="Q107" i="8" s="1"/>
  <c r="R107" i="8" s="1"/>
  <c r="D108" i="8"/>
  <c r="Q108" i="8" s="1"/>
  <c r="R108" i="8" s="1"/>
  <c r="D109" i="8"/>
  <c r="Q109" i="8" s="1"/>
  <c r="R109" i="8" s="1"/>
  <c r="D110" i="8"/>
  <c r="Q110" i="8" s="1"/>
  <c r="R110" i="8" s="1"/>
  <c r="D111" i="8"/>
  <c r="Q111" i="8" s="1"/>
  <c r="R111" i="8" s="1"/>
  <c r="D112" i="8"/>
  <c r="Q112" i="8" s="1"/>
  <c r="R112" i="8" s="1"/>
  <c r="D113" i="8"/>
  <c r="Q113" i="8" s="1"/>
  <c r="R113" i="8" s="1"/>
  <c r="D114" i="8"/>
  <c r="Q114" i="8"/>
  <c r="R114" i="8" s="1"/>
  <c r="D115" i="8"/>
  <c r="Q115" i="8" s="1"/>
  <c r="R115" i="8" s="1"/>
  <c r="D116" i="8"/>
  <c r="Q116" i="8" s="1"/>
  <c r="R116" i="8" s="1"/>
  <c r="D117" i="8"/>
  <c r="Q117" i="8" s="1"/>
  <c r="R117" i="8" s="1"/>
  <c r="D118" i="8"/>
  <c r="Q118" i="8" s="1"/>
  <c r="R118" i="8" s="1"/>
  <c r="D119" i="8"/>
  <c r="Q119" i="8" s="1"/>
  <c r="R119" i="8" s="1"/>
  <c r="D120" i="8"/>
  <c r="Q120" i="8" s="1"/>
  <c r="R120" i="8" s="1"/>
  <c r="D121" i="8"/>
  <c r="Q121" i="8" s="1"/>
  <c r="R121" i="8" s="1"/>
  <c r="D122" i="8"/>
  <c r="Q122" i="8" s="1"/>
  <c r="R122" i="8" s="1"/>
  <c r="D123" i="8"/>
  <c r="Q123" i="8" s="1"/>
  <c r="R123" i="8" s="1"/>
  <c r="D124" i="8"/>
  <c r="Q124" i="8" s="1"/>
  <c r="R124" i="8" s="1"/>
  <c r="D125" i="8"/>
  <c r="Q125" i="8" s="1"/>
  <c r="R125" i="8" s="1"/>
  <c r="D126" i="8"/>
  <c r="Q126" i="8" s="1"/>
  <c r="R126" i="8" s="1"/>
  <c r="D127" i="8"/>
  <c r="Q127" i="8" s="1"/>
  <c r="R127" i="8" s="1"/>
  <c r="D128" i="8"/>
  <c r="Q128" i="8" s="1"/>
  <c r="R128" i="8" s="1"/>
  <c r="D129" i="8"/>
  <c r="Q129" i="8" s="1"/>
  <c r="R129" i="8" s="1"/>
  <c r="D130" i="8"/>
  <c r="Q130" i="8" s="1"/>
  <c r="R130" i="8" s="1"/>
  <c r="D131" i="8"/>
  <c r="Q131" i="8" s="1"/>
  <c r="R131" i="8" s="1"/>
  <c r="D5" i="8"/>
  <c r="Q5" i="8" s="1"/>
  <c r="R5" i="8" s="1"/>
  <c r="D10" i="9"/>
  <c r="Q10" i="9" s="1"/>
  <c r="R10" i="9" s="1"/>
  <c r="D11" i="9"/>
  <c r="Q11" i="9" s="1"/>
  <c r="R11" i="9" s="1"/>
  <c r="D12" i="9"/>
  <c r="Q12" i="9" s="1"/>
  <c r="R12" i="9" s="1"/>
  <c r="D13" i="9"/>
  <c r="Q13" i="9" s="1"/>
  <c r="R13" i="9" s="1"/>
  <c r="D14" i="9"/>
  <c r="Q14" i="9" s="1"/>
  <c r="R14" i="9" s="1"/>
  <c r="D15" i="9"/>
  <c r="Q15" i="9" s="1"/>
  <c r="R15" i="9" s="1"/>
  <c r="D16" i="9"/>
  <c r="Q16" i="9" s="1"/>
  <c r="R16" i="9" s="1"/>
  <c r="D17" i="9"/>
  <c r="Q17" i="9" s="1"/>
  <c r="R17" i="9" s="1"/>
  <c r="D18" i="9"/>
  <c r="Q18" i="9" s="1"/>
  <c r="R18" i="9" s="1"/>
  <c r="D19" i="9"/>
  <c r="Q19" i="9" s="1"/>
  <c r="R19" i="9" s="1"/>
  <c r="D20" i="9"/>
  <c r="Q20" i="9" s="1"/>
  <c r="R20" i="9" s="1"/>
  <c r="D21" i="9"/>
  <c r="Q21" i="9" s="1"/>
  <c r="R21" i="9" s="1"/>
  <c r="D22" i="9"/>
  <c r="Q22" i="9" s="1"/>
  <c r="R22" i="9" s="1"/>
  <c r="D23" i="9"/>
  <c r="Q23" i="9" s="1"/>
  <c r="R23" i="9" s="1"/>
  <c r="D24" i="9"/>
  <c r="Q24" i="9" s="1"/>
  <c r="R24" i="9" s="1"/>
  <c r="D25" i="9"/>
  <c r="Q25" i="9" s="1"/>
  <c r="R25" i="9" s="1"/>
  <c r="D26" i="9"/>
  <c r="Q26" i="9" s="1"/>
  <c r="R26" i="9" s="1"/>
  <c r="D27" i="9"/>
  <c r="Q27" i="9" s="1"/>
  <c r="R27" i="9" s="1"/>
  <c r="D28" i="9"/>
  <c r="Q28" i="9" s="1"/>
  <c r="R28" i="9" s="1"/>
  <c r="D29" i="9"/>
  <c r="Q29" i="9" s="1"/>
  <c r="R29" i="9" s="1"/>
  <c r="D30" i="9"/>
  <c r="Q30" i="9" s="1"/>
  <c r="R30" i="9" s="1"/>
  <c r="D31" i="9"/>
  <c r="Q31" i="9" s="1"/>
  <c r="R31" i="9" s="1"/>
  <c r="D32" i="9"/>
  <c r="Q32" i="9" s="1"/>
  <c r="R32" i="9" s="1"/>
  <c r="D33" i="9"/>
  <c r="Q33" i="9" s="1"/>
  <c r="R33" i="9" s="1"/>
  <c r="D34" i="9"/>
  <c r="Q34" i="9" s="1"/>
  <c r="R34" i="9" s="1"/>
  <c r="D35" i="9"/>
  <c r="Q35" i="9" s="1"/>
  <c r="R35" i="9" s="1"/>
  <c r="D36" i="9"/>
  <c r="Q36" i="9" s="1"/>
  <c r="R36" i="9" s="1"/>
  <c r="D37" i="9"/>
  <c r="Q37" i="9" s="1"/>
  <c r="R37" i="9" s="1"/>
  <c r="D38" i="9"/>
  <c r="Q38" i="9" s="1"/>
  <c r="R38" i="9" s="1"/>
  <c r="D39" i="9"/>
  <c r="Q39" i="9" s="1"/>
  <c r="R39" i="9" s="1"/>
  <c r="D40" i="9"/>
  <c r="Q40" i="9" s="1"/>
  <c r="R40" i="9" s="1"/>
  <c r="D41" i="9"/>
  <c r="Q41" i="9" s="1"/>
  <c r="R41" i="9" s="1"/>
  <c r="D42" i="9"/>
  <c r="Q42" i="9" s="1"/>
  <c r="R42" i="9" s="1"/>
  <c r="D43" i="9"/>
  <c r="Q43" i="9" s="1"/>
  <c r="R43" i="9" s="1"/>
  <c r="D44" i="9"/>
  <c r="Q44" i="9" s="1"/>
  <c r="R44" i="9" s="1"/>
  <c r="D45" i="9"/>
  <c r="Q45" i="9" s="1"/>
  <c r="R45" i="9" s="1"/>
  <c r="D46" i="9"/>
  <c r="Q46" i="9" s="1"/>
  <c r="R46" i="9" s="1"/>
  <c r="D47" i="9"/>
  <c r="Q47" i="9" s="1"/>
  <c r="R47" i="9" s="1"/>
  <c r="D48" i="9"/>
  <c r="Q48" i="9" s="1"/>
  <c r="R48" i="9" s="1"/>
  <c r="D49" i="9"/>
  <c r="Q49" i="9" s="1"/>
  <c r="R49" i="9" s="1"/>
  <c r="D50" i="9"/>
  <c r="Q50" i="9" s="1"/>
  <c r="R50" i="9" s="1"/>
  <c r="D51" i="9"/>
  <c r="Q51" i="9" s="1"/>
  <c r="R51" i="9" s="1"/>
  <c r="D52" i="9"/>
  <c r="Q52" i="9" s="1"/>
  <c r="R52" i="9" s="1"/>
  <c r="D53" i="9"/>
  <c r="Q53" i="9" s="1"/>
  <c r="R53" i="9" s="1"/>
  <c r="D54" i="9"/>
  <c r="Q54" i="9" s="1"/>
  <c r="R54" i="9" s="1"/>
  <c r="D55" i="9"/>
  <c r="Q55" i="9" s="1"/>
  <c r="R55" i="9" s="1"/>
  <c r="D56" i="9"/>
  <c r="Q56" i="9" s="1"/>
  <c r="R56" i="9" s="1"/>
  <c r="D57" i="9"/>
  <c r="Q57" i="9" s="1"/>
  <c r="R57" i="9" s="1"/>
  <c r="D58" i="9"/>
  <c r="Q58" i="9" s="1"/>
  <c r="R58" i="9" s="1"/>
  <c r="D59" i="9"/>
  <c r="Q59" i="9" s="1"/>
  <c r="R59" i="9" s="1"/>
  <c r="D60" i="9"/>
  <c r="Q60" i="9" s="1"/>
  <c r="R60" i="9" s="1"/>
  <c r="D61" i="9"/>
  <c r="Q61" i="9" s="1"/>
  <c r="R61" i="9" s="1"/>
  <c r="D62" i="9"/>
  <c r="Q62" i="9" s="1"/>
  <c r="R62" i="9" s="1"/>
  <c r="D63" i="9"/>
  <c r="Q63" i="9" s="1"/>
  <c r="R63" i="9" s="1"/>
  <c r="D64" i="9"/>
  <c r="Q64" i="9" s="1"/>
  <c r="R64" i="9" s="1"/>
  <c r="D65" i="9"/>
  <c r="Q65" i="9" s="1"/>
  <c r="R65" i="9" s="1"/>
  <c r="D66" i="9"/>
  <c r="Q66" i="9" s="1"/>
  <c r="R66" i="9" s="1"/>
  <c r="D67" i="9"/>
  <c r="Q67" i="9" s="1"/>
  <c r="R67" i="9" s="1"/>
  <c r="D68" i="9"/>
  <c r="Q68" i="9" s="1"/>
  <c r="R68" i="9" s="1"/>
  <c r="D69" i="9"/>
  <c r="Q69" i="9" s="1"/>
  <c r="R69" i="9" s="1"/>
  <c r="D70" i="9"/>
  <c r="Q70" i="9" s="1"/>
  <c r="R70" i="9" s="1"/>
  <c r="D71" i="9"/>
  <c r="Q71" i="9" s="1"/>
  <c r="R71" i="9" s="1"/>
  <c r="D72" i="9"/>
  <c r="Q72" i="9" s="1"/>
  <c r="R72" i="9" s="1"/>
  <c r="D73" i="9"/>
  <c r="Q73" i="9" s="1"/>
  <c r="R73" i="9" s="1"/>
  <c r="D74" i="9"/>
  <c r="Q74" i="9" s="1"/>
  <c r="R74" i="9" s="1"/>
  <c r="D75" i="9"/>
  <c r="Q75" i="9" s="1"/>
  <c r="R75" i="9" s="1"/>
  <c r="D76" i="9"/>
  <c r="Q76" i="9" s="1"/>
  <c r="R76" i="9" s="1"/>
  <c r="D77" i="9"/>
  <c r="Q77" i="9" s="1"/>
  <c r="R77" i="9" s="1"/>
  <c r="D78" i="9"/>
  <c r="Q78" i="9" s="1"/>
  <c r="R78" i="9" s="1"/>
  <c r="D79" i="9"/>
  <c r="Q79" i="9" s="1"/>
  <c r="R79" i="9" s="1"/>
  <c r="D83" i="9"/>
  <c r="Q83" i="9" s="1"/>
  <c r="R83" i="9" s="1"/>
  <c r="D88" i="9"/>
  <c r="Q88" i="9" s="1"/>
  <c r="R88" i="9" s="1"/>
  <c r="D93" i="9"/>
  <c r="Q93" i="9" s="1"/>
  <c r="R93" i="9" s="1"/>
  <c r="D95" i="9"/>
  <c r="Q95" i="9" s="1"/>
  <c r="R95" i="9" s="1"/>
  <c r="D100" i="9"/>
  <c r="Q100" i="9" s="1"/>
  <c r="R100" i="9" s="1"/>
  <c r="D102" i="9"/>
  <c r="Q102" i="9" s="1"/>
  <c r="R102" i="9" s="1"/>
  <c r="D106" i="9"/>
  <c r="Q106" i="9" s="1"/>
  <c r="R106" i="9" s="1"/>
  <c r="D107" i="9"/>
  <c r="Q107" i="9" s="1"/>
  <c r="R107" i="9" s="1"/>
  <c r="D108" i="9"/>
  <c r="Q108" i="9" s="1"/>
  <c r="R108" i="9" s="1"/>
  <c r="D109" i="9"/>
  <c r="Q109" i="9" s="1"/>
  <c r="R109" i="9" s="1"/>
  <c r="D127" i="9"/>
  <c r="Q127" i="9" s="1"/>
  <c r="R127" i="9" s="1"/>
  <c r="D141" i="9"/>
  <c r="Q141" i="9" s="1"/>
  <c r="R141" i="9" s="1"/>
  <c r="D145" i="9"/>
  <c r="Q145" i="9" s="1"/>
  <c r="R145" i="9" s="1"/>
  <c r="D146" i="9"/>
  <c r="Q146" i="9" s="1"/>
  <c r="R146" i="9" s="1"/>
  <c r="D170" i="9"/>
  <c r="Q170" i="9" s="1"/>
  <c r="R170" i="9" s="1"/>
  <c r="D204" i="9"/>
  <c r="Q204" i="9" s="1"/>
  <c r="R204" i="9" s="1"/>
  <c r="D205" i="9"/>
  <c r="Q205" i="9" s="1"/>
  <c r="R205" i="9" s="1"/>
  <c r="D206" i="9"/>
  <c r="Q206" i="9" s="1"/>
  <c r="R206" i="9" s="1"/>
  <c r="D207" i="9"/>
  <c r="Q207" i="9" s="1"/>
  <c r="R207" i="9" s="1"/>
  <c r="D208" i="9"/>
  <c r="Q208" i="9"/>
  <c r="R208" i="9" s="1"/>
  <c r="D209" i="9"/>
  <c r="Q209" i="9"/>
  <c r="R209" i="9" s="1"/>
  <c r="D210" i="9"/>
  <c r="Q210" i="9"/>
  <c r="R210" i="9" s="1"/>
  <c r="D211" i="9"/>
  <c r="Q211" i="9"/>
  <c r="R211" i="9" s="1"/>
  <c r="D212" i="9"/>
  <c r="Q212" i="9"/>
  <c r="R212" i="9" s="1"/>
  <c r="D213" i="9"/>
  <c r="Q213" i="9"/>
  <c r="R213" i="9" s="1"/>
  <c r="D214" i="9"/>
  <c r="Q214" i="9"/>
  <c r="R214" i="9" s="1"/>
  <c r="D215" i="9"/>
  <c r="Q215" i="9"/>
  <c r="R215" i="9" s="1"/>
  <c r="D216" i="9"/>
  <c r="Q216" i="9"/>
  <c r="R216" i="9" s="1"/>
  <c r="D217" i="9"/>
  <c r="Q217" i="9"/>
  <c r="R217" i="9" s="1"/>
  <c r="D218" i="9"/>
  <c r="Q218" i="9"/>
  <c r="R218" i="9" s="1"/>
  <c r="D219" i="9"/>
  <c r="Q219" i="9"/>
  <c r="R219" i="9" s="1"/>
  <c r="D220" i="9"/>
  <c r="Q220" i="9"/>
  <c r="R220" i="9" s="1"/>
  <c r="D221" i="9"/>
  <c r="Q221" i="9"/>
  <c r="R221" i="9" s="1"/>
  <c r="D222" i="9"/>
  <c r="Q222" i="9"/>
  <c r="R222" i="9" s="1"/>
  <c r="D223" i="9"/>
  <c r="Q223" i="9"/>
  <c r="R223" i="9" s="1"/>
  <c r="D224" i="9"/>
  <c r="Q224" i="9"/>
  <c r="R224" i="9" s="1"/>
  <c r="D225" i="9"/>
  <c r="Q225" i="9"/>
  <c r="R225" i="9" s="1"/>
  <c r="D226" i="9"/>
  <c r="Q226" i="9"/>
  <c r="R226" i="9" s="1"/>
  <c r="D227" i="9"/>
  <c r="Q227" i="9"/>
  <c r="R227" i="9" s="1"/>
  <c r="D228" i="9"/>
  <c r="Q228" i="9"/>
  <c r="R228" i="9" s="1"/>
  <c r="D229" i="9"/>
  <c r="Q229" i="9"/>
  <c r="R229" i="9" s="1"/>
  <c r="D230" i="9"/>
  <c r="Q230" i="9"/>
  <c r="R230" i="9" s="1"/>
  <c r="D231" i="9"/>
  <c r="Q231" i="9"/>
  <c r="R231" i="9" s="1"/>
  <c r="D232" i="9"/>
  <c r="Q232" i="9"/>
  <c r="R232" i="9" s="1"/>
  <c r="D233" i="9"/>
  <c r="Q233" i="9"/>
  <c r="R233" i="9" s="1"/>
  <c r="D234" i="9"/>
  <c r="Q234" i="9"/>
  <c r="R234" i="9" s="1"/>
  <c r="D235" i="9"/>
  <c r="Q235" i="9"/>
  <c r="R235" i="9" s="1"/>
  <c r="D236" i="9"/>
  <c r="Q236" i="9"/>
  <c r="R236" i="9" s="1"/>
  <c r="D237" i="9"/>
  <c r="Q237" i="9"/>
  <c r="R237" i="9" s="1"/>
  <c r="D238" i="9"/>
  <c r="Q238" i="9"/>
  <c r="R238" i="9" s="1"/>
  <c r="D240" i="9"/>
  <c r="Q240" i="9"/>
  <c r="R240" i="9" s="1"/>
  <c r="D247" i="9"/>
  <c r="Q247" i="9"/>
  <c r="R247" i="9" s="1"/>
  <c r="D249" i="9"/>
  <c r="Q249" i="9"/>
  <c r="R249" i="9" s="1"/>
  <c r="D250" i="9"/>
  <c r="Q250" i="9"/>
  <c r="R250" i="9" s="1"/>
  <c r="D251" i="9"/>
  <c r="Q251" i="9"/>
  <c r="R251" i="9" s="1"/>
  <c r="D253" i="9"/>
  <c r="Q253" i="9" s="1"/>
  <c r="R253" i="9" s="1"/>
  <c r="D259" i="9"/>
  <c r="Q259" i="9" s="1"/>
  <c r="R259" i="9" s="1"/>
  <c r="D260" i="9"/>
  <c r="Q260" i="9"/>
  <c r="R260" i="9" s="1"/>
  <c r="D261" i="9"/>
  <c r="Q261" i="9"/>
  <c r="R261" i="9" s="1"/>
  <c r="D262" i="9"/>
  <c r="Q262" i="9"/>
  <c r="R262" i="9" s="1"/>
  <c r="D263" i="9"/>
  <c r="Q263" i="9"/>
  <c r="R263" i="9" s="1"/>
  <c r="D264" i="9"/>
  <c r="Q264" i="9"/>
  <c r="R264" i="9" s="1"/>
  <c r="D265" i="9"/>
  <c r="Q265" i="9"/>
  <c r="R265" i="9" s="1"/>
  <c r="D266" i="9"/>
  <c r="Q266" i="9"/>
  <c r="R266" i="9" s="1"/>
  <c r="D267" i="9"/>
  <c r="Q267" i="9"/>
  <c r="R267" i="9" s="1"/>
  <c r="D268" i="9"/>
  <c r="Q268" i="9"/>
  <c r="R268" i="9" s="1"/>
  <c r="D269" i="9"/>
  <c r="Q269" i="9"/>
  <c r="R269" i="9" s="1"/>
  <c r="D270" i="9"/>
  <c r="Q270" i="9"/>
  <c r="R270" i="9" s="1"/>
  <c r="D271" i="9"/>
  <c r="Q271" i="9"/>
  <c r="R271" i="9" s="1"/>
  <c r="D272" i="9"/>
  <c r="Q272" i="9"/>
  <c r="R272" i="9" s="1"/>
  <c r="D273" i="9"/>
  <c r="Q273" i="9"/>
  <c r="R273" i="9" s="1"/>
  <c r="D274" i="9"/>
  <c r="Q274" i="9"/>
  <c r="R274" i="9" s="1"/>
  <c r="D275" i="9"/>
  <c r="Q275" i="9"/>
  <c r="R275" i="9" s="1"/>
  <c r="D276" i="9"/>
  <c r="Q276" i="9"/>
  <c r="R276" i="9" s="1"/>
  <c r="D277" i="9"/>
  <c r="Q277" i="9" s="1"/>
  <c r="R277" i="9" s="1"/>
  <c r="D278" i="9"/>
  <c r="Q278" i="9" s="1"/>
  <c r="R278" i="9" s="1"/>
  <c r="D279" i="9"/>
  <c r="Q279" i="9" s="1"/>
  <c r="R279" i="9" s="1"/>
  <c r="D280" i="9"/>
  <c r="Q280" i="9" s="1"/>
  <c r="R280" i="9" s="1"/>
  <c r="D281" i="9"/>
  <c r="Q281" i="9" s="1"/>
  <c r="R281" i="9" s="1"/>
  <c r="D282" i="9"/>
  <c r="Q282" i="9" s="1"/>
  <c r="R282" i="9" s="1"/>
  <c r="D283" i="9"/>
  <c r="Q283" i="9" s="1"/>
  <c r="R283" i="9" s="1"/>
  <c r="D284" i="9"/>
  <c r="Q284" i="9" s="1"/>
  <c r="R284" i="9" s="1"/>
  <c r="D285" i="9"/>
  <c r="Q285" i="9" s="1"/>
  <c r="R285" i="9" s="1"/>
  <c r="D286" i="9"/>
  <c r="Q286" i="9" s="1"/>
  <c r="R286" i="9" s="1"/>
  <c r="D287" i="9"/>
  <c r="Q287" i="9" s="1"/>
  <c r="R287" i="9" s="1"/>
  <c r="D288" i="9"/>
  <c r="Q288" i="9" s="1"/>
  <c r="R288" i="9" s="1"/>
  <c r="D289" i="9"/>
  <c r="Q289" i="9" s="1"/>
  <c r="R289" i="9" s="1"/>
  <c r="D290" i="9"/>
  <c r="Q290" i="9" s="1"/>
  <c r="R290" i="9" s="1"/>
  <c r="D291" i="9"/>
  <c r="Q291" i="9" s="1"/>
  <c r="R291" i="9" s="1"/>
  <c r="D292" i="9"/>
  <c r="Q292" i="9" s="1"/>
  <c r="R292" i="9" s="1"/>
  <c r="D293" i="9"/>
  <c r="Q293" i="9" s="1"/>
  <c r="R293" i="9" s="1"/>
  <c r="D294" i="9"/>
  <c r="Q294" i="9" s="1"/>
  <c r="R294" i="9" s="1"/>
  <c r="D295" i="9"/>
  <c r="Q295" i="9" s="1"/>
  <c r="R295" i="9" s="1"/>
  <c r="D296" i="9"/>
  <c r="Q296" i="9" s="1"/>
  <c r="R296" i="9" s="1"/>
  <c r="D297" i="9"/>
  <c r="Q297" i="9" s="1"/>
  <c r="R297" i="9" s="1"/>
  <c r="D298" i="9"/>
  <c r="Q298" i="9" s="1"/>
  <c r="R298" i="9" s="1"/>
  <c r="D299" i="9"/>
  <c r="Q299" i="9" s="1"/>
  <c r="R299" i="9" s="1"/>
  <c r="D80" i="9"/>
  <c r="Q80" i="9" s="1"/>
  <c r="R80" i="9" s="1"/>
  <c r="D81" i="9"/>
  <c r="Q81" i="9" s="1"/>
  <c r="R81" i="9" s="1"/>
  <c r="D82" i="9"/>
  <c r="Q82" i="9" s="1"/>
  <c r="R82" i="9" s="1"/>
  <c r="D84" i="9"/>
  <c r="Q84" i="9" s="1"/>
  <c r="R84" i="9" s="1"/>
  <c r="D85" i="9"/>
  <c r="Q85" i="9" s="1"/>
  <c r="R85" i="9" s="1"/>
  <c r="D86" i="9"/>
  <c r="Q86" i="9" s="1"/>
  <c r="R86" i="9" s="1"/>
  <c r="D87" i="9"/>
  <c r="Q87" i="9" s="1"/>
  <c r="R87" i="9" s="1"/>
  <c r="D89" i="9"/>
  <c r="Q89" i="9" s="1"/>
  <c r="R89" i="9" s="1"/>
  <c r="D90" i="9"/>
  <c r="Q90" i="9" s="1"/>
  <c r="R90" i="9" s="1"/>
  <c r="D91" i="9"/>
  <c r="Q91" i="9" s="1"/>
  <c r="R91" i="9" s="1"/>
  <c r="D92" i="9"/>
  <c r="Q92" i="9" s="1"/>
  <c r="R92" i="9" s="1"/>
  <c r="D94" i="9"/>
  <c r="Q94" i="9" s="1"/>
  <c r="R94" i="9" s="1"/>
  <c r="D96" i="9"/>
  <c r="Q96" i="9" s="1"/>
  <c r="R96" i="9" s="1"/>
  <c r="D97" i="9"/>
  <c r="Q97" i="9" s="1"/>
  <c r="R97" i="9" s="1"/>
  <c r="D98" i="9"/>
  <c r="Q98" i="9" s="1"/>
  <c r="R98" i="9" s="1"/>
  <c r="D99" i="9"/>
  <c r="Q99" i="9" s="1"/>
  <c r="R99" i="9" s="1"/>
  <c r="D101" i="9"/>
  <c r="Q101" i="9" s="1"/>
  <c r="R101" i="9" s="1"/>
  <c r="D103" i="9"/>
  <c r="Q103" i="9" s="1"/>
  <c r="R103" i="9" s="1"/>
  <c r="D104" i="9"/>
  <c r="Q104" i="9" s="1"/>
  <c r="R104" i="9" s="1"/>
  <c r="D105" i="9"/>
  <c r="Q105" i="9" s="1"/>
  <c r="R105" i="9" s="1"/>
  <c r="D110" i="9"/>
  <c r="Q110" i="9" s="1"/>
  <c r="R110" i="9" s="1"/>
  <c r="D111" i="9"/>
  <c r="Q111" i="9" s="1"/>
  <c r="R111" i="9" s="1"/>
  <c r="D112" i="9"/>
  <c r="Q112" i="9" s="1"/>
  <c r="R112" i="9" s="1"/>
  <c r="D113" i="9"/>
  <c r="Q113" i="9" s="1"/>
  <c r="R113" i="9" s="1"/>
  <c r="D114" i="9"/>
  <c r="Q114" i="9" s="1"/>
  <c r="R114" i="9" s="1"/>
  <c r="D115" i="9"/>
  <c r="Q115" i="9" s="1"/>
  <c r="R115" i="9" s="1"/>
  <c r="D116" i="9"/>
  <c r="Q116" i="9"/>
  <c r="R116" i="9" s="1"/>
  <c r="D117" i="9"/>
  <c r="Q117" i="9" s="1"/>
  <c r="R117" i="9" s="1"/>
  <c r="D118" i="9"/>
  <c r="Q118" i="9"/>
  <c r="R118" i="9" s="1"/>
  <c r="D119" i="9"/>
  <c r="Q119" i="9"/>
  <c r="R119" i="9" s="1"/>
  <c r="D120" i="9"/>
  <c r="Q120" i="9"/>
  <c r="R120" i="9" s="1"/>
  <c r="D121" i="9"/>
  <c r="Q121" i="9"/>
  <c r="R121" i="9" s="1"/>
  <c r="D122" i="9"/>
  <c r="Q122" i="9"/>
  <c r="R122" i="9" s="1"/>
  <c r="D123" i="9"/>
  <c r="Q123" i="9"/>
  <c r="R123" i="9" s="1"/>
  <c r="D124" i="9"/>
  <c r="Q124" i="9"/>
  <c r="R124" i="9" s="1"/>
  <c r="D125" i="9"/>
  <c r="Q125" i="9"/>
  <c r="R125" i="9" s="1"/>
  <c r="D126" i="9"/>
  <c r="Q126" i="9"/>
  <c r="R126" i="9" s="1"/>
  <c r="D128" i="9"/>
  <c r="Q128" i="9"/>
  <c r="R128" i="9" s="1"/>
  <c r="D129" i="9"/>
  <c r="Q129" i="9"/>
  <c r="R129" i="9" s="1"/>
  <c r="D130" i="9"/>
  <c r="Q130" i="9"/>
  <c r="R130" i="9" s="1"/>
  <c r="D131" i="9"/>
  <c r="Q131" i="9"/>
  <c r="R131" i="9" s="1"/>
  <c r="D132" i="9"/>
  <c r="Q132" i="9"/>
  <c r="R132" i="9" s="1"/>
  <c r="D133" i="9"/>
  <c r="Q133" i="9"/>
  <c r="R133" i="9" s="1"/>
  <c r="D134" i="9"/>
  <c r="Q134" i="9"/>
  <c r="R134" i="9" s="1"/>
  <c r="D135" i="9"/>
  <c r="Q135" i="9"/>
  <c r="R135" i="9" s="1"/>
  <c r="D136" i="9"/>
  <c r="Q136" i="9"/>
  <c r="R136" i="9" s="1"/>
  <c r="D137" i="9"/>
  <c r="Q137" i="9"/>
  <c r="R137" i="9" s="1"/>
  <c r="D138" i="9"/>
  <c r="Q138" i="9"/>
  <c r="R138" i="9" s="1"/>
  <c r="D139" i="9"/>
  <c r="Q139" i="9"/>
  <c r="R139" i="9" s="1"/>
  <c r="D140" i="9"/>
  <c r="Q140" i="9"/>
  <c r="R140" i="9" s="1"/>
  <c r="D142" i="9"/>
  <c r="Q142" i="9"/>
  <c r="R142" i="9" s="1"/>
  <c r="D143" i="9"/>
  <c r="Q143" i="9"/>
  <c r="R143" i="9" s="1"/>
  <c r="D144" i="9"/>
  <c r="Q144" i="9"/>
  <c r="R144" i="9" s="1"/>
  <c r="D147" i="9"/>
  <c r="Q147" i="9"/>
  <c r="R147" i="9" s="1"/>
  <c r="D148" i="9"/>
  <c r="Q148" i="9" s="1"/>
  <c r="R148" i="9" s="1"/>
  <c r="D149" i="9"/>
  <c r="Q149" i="9"/>
  <c r="R149" i="9" s="1"/>
  <c r="D150" i="9"/>
  <c r="Q150" i="9"/>
  <c r="R150" i="9" s="1"/>
  <c r="D151" i="9"/>
  <c r="Q151" i="9"/>
  <c r="R151" i="9" s="1"/>
  <c r="D152" i="9"/>
  <c r="Q152" i="9"/>
  <c r="R152" i="9" s="1"/>
  <c r="D153" i="9"/>
  <c r="Q153" i="9"/>
  <c r="R153" i="9" s="1"/>
  <c r="D154" i="9"/>
  <c r="Q154" i="9"/>
  <c r="R154" i="9" s="1"/>
  <c r="D155" i="9"/>
  <c r="Q155" i="9"/>
  <c r="R155" i="9" s="1"/>
  <c r="D156" i="9"/>
  <c r="Q156" i="9"/>
  <c r="R156" i="9" s="1"/>
  <c r="D157" i="9"/>
  <c r="Q157" i="9"/>
  <c r="R157" i="9" s="1"/>
  <c r="D158" i="9"/>
  <c r="Q158" i="9"/>
  <c r="R158" i="9" s="1"/>
  <c r="D159" i="9"/>
  <c r="Q159" i="9"/>
  <c r="R159" i="9" s="1"/>
  <c r="D160" i="9"/>
  <c r="Q160" i="9"/>
  <c r="R160" i="9" s="1"/>
  <c r="D161" i="9"/>
  <c r="Q161" i="9"/>
  <c r="R161" i="9" s="1"/>
  <c r="D162" i="9"/>
  <c r="Q162" i="9"/>
  <c r="R162" i="9" s="1"/>
  <c r="D163" i="9"/>
  <c r="Q163" i="9"/>
  <c r="R163" i="9" s="1"/>
  <c r="D164" i="9"/>
  <c r="Q164" i="9"/>
  <c r="R164" i="9" s="1"/>
  <c r="D165" i="9"/>
  <c r="Q165" i="9"/>
  <c r="R165" i="9" s="1"/>
  <c r="D166" i="9"/>
  <c r="Q166" i="9"/>
  <c r="R166" i="9" s="1"/>
  <c r="D167" i="9"/>
  <c r="Q167" i="9"/>
  <c r="R167" i="9" s="1"/>
  <c r="D168" i="9"/>
  <c r="Q168" i="9"/>
  <c r="R168" i="9" s="1"/>
  <c r="D169" i="9"/>
  <c r="Q169" i="9"/>
  <c r="R169" i="9" s="1"/>
  <c r="D171" i="9"/>
  <c r="Q171" i="9"/>
  <c r="R171" i="9" s="1"/>
  <c r="D172" i="9"/>
  <c r="Q172" i="9"/>
  <c r="R172" i="9" s="1"/>
  <c r="D173" i="9"/>
  <c r="Q173" i="9"/>
  <c r="R173" i="9" s="1"/>
  <c r="D174" i="9"/>
  <c r="Q174" i="9"/>
  <c r="R174" i="9" s="1"/>
  <c r="D175" i="9"/>
  <c r="Q175" i="9"/>
  <c r="R175" i="9" s="1"/>
  <c r="D176" i="9"/>
  <c r="Q176" i="9"/>
  <c r="R176" i="9" s="1"/>
  <c r="D177" i="9"/>
  <c r="Q177" i="9"/>
  <c r="R177" i="9" s="1"/>
  <c r="D178" i="9"/>
  <c r="Q178" i="9"/>
  <c r="R178" i="9" s="1"/>
  <c r="D179" i="9"/>
  <c r="Q179" i="9"/>
  <c r="R179" i="9" s="1"/>
  <c r="D180" i="9"/>
  <c r="Q180" i="9"/>
  <c r="R180" i="9" s="1"/>
  <c r="D181" i="9"/>
  <c r="Q181" i="9"/>
  <c r="R181" i="9" s="1"/>
  <c r="D182" i="9"/>
  <c r="Q182" i="9"/>
  <c r="R182" i="9" s="1"/>
  <c r="D183" i="9"/>
  <c r="Q183" i="9"/>
  <c r="R183" i="9" s="1"/>
  <c r="D184" i="9"/>
  <c r="Q184" i="9"/>
  <c r="R184" i="9" s="1"/>
  <c r="D185" i="9"/>
  <c r="Q185" i="9"/>
  <c r="R185" i="9" s="1"/>
  <c r="D186" i="9"/>
  <c r="Q186" i="9"/>
  <c r="R186" i="9" s="1"/>
  <c r="D187" i="9"/>
  <c r="Q187" i="9"/>
  <c r="R187" i="9" s="1"/>
  <c r="D188" i="9"/>
  <c r="Q188" i="9"/>
  <c r="R188" i="9" s="1"/>
  <c r="D189" i="9"/>
  <c r="Q189" i="9"/>
  <c r="R189" i="9" s="1"/>
  <c r="D190" i="9"/>
  <c r="Q190" i="9"/>
  <c r="R190" i="9" s="1"/>
  <c r="D191" i="9"/>
  <c r="Q191" i="9"/>
  <c r="R191" i="9" s="1"/>
  <c r="D192" i="9"/>
  <c r="Q192" i="9"/>
  <c r="R192" i="9" s="1"/>
  <c r="D193" i="9"/>
  <c r="Q193" i="9"/>
  <c r="R193" i="9" s="1"/>
  <c r="D194" i="9"/>
  <c r="Q194" i="9"/>
  <c r="R194" i="9" s="1"/>
  <c r="D195" i="9"/>
  <c r="Q195" i="9"/>
  <c r="R195" i="9" s="1"/>
  <c r="D196" i="9"/>
  <c r="Q196" i="9"/>
  <c r="R196" i="9" s="1"/>
  <c r="D197" i="9"/>
  <c r="Q197" i="9"/>
  <c r="R197" i="9" s="1"/>
  <c r="D198" i="9"/>
  <c r="Q198" i="9"/>
  <c r="R198" i="9" s="1"/>
  <c r="D199" i="9"/>
  <c r="Q199" i="9"/>
  <c r="R199" i="9" s="1"/>
  <c r="D200" i="9"/>
  <c r="Q200" i="9"/>
  <c r="R200" i="9" s="1"/>
  <c r="D201" i="9"/>
  <c r="Q201" i="9"/>
  <c r="R201" i="9" s="1"/>
  <c r="D202" i="9"/>
  <c r="Q202" i="9"/>
  <c r="R202" i="9" s="1"/>
  <c r="D203" i="9"/>
  <c r="Q203" i="9"/>
  <c r="R203" i="9" s="1"/>
  <c r="D239" i="9"/>
  <c r="Q239" i="9"/>
  <c r="R239" i="9" s="1"/>
  <c r="D241" i="9"/>
  <c r="Q241" i="9"/>
  <c r="R241" i="9" s="1"/>
  <c r="D242" i="9"/>
  <c r="Q242" i="9"/>
  <c r="R242" i="9" s="1"/>
  <c r="D243" i="9"/>
  <c r="Q243" i="9"/>
  <c r="R243" i="9" s="1"/>
  <c r="D244" i="9"/>
  <c r="Q244" i="9"/>
  <c r="R244" i="9" s="1"/>
  <c r="D245" i="9"/>
  <c r="Q245" i="9" s="1"/>
  <c r="R245" i="9" s="1"/>
  <c r="D246" i="9"/>
  <c r="Q246" i="9"/>
  <c r="R246" i="9" s="1"/>
  <c r="D248" i="9"/>
  <c r="Q248" i="9"/>
  <c r="R248" i="9" s="1"/>
  <c r="D252" i="9"/>
  <c r="Q252" i="9"/>
  <c r="R252" i="9" s="1"/>
  <c r="D254" i="9"/>
  <c r="Q254" i="9"/>
  <c r="R254" i="9" s="1"/>
  <c r="D255" i="9"/>
  <c r="Q255" i="9"/>
  <c r="R255" i="9" s="1"/>
  <c r="D256" i="9"/>
  <c r="Q256" i="9"/>
  <c r="R256" i="9" s="1"/>
  <c r="D257" i="9"/>
  <c r="Q257" i="9"/>
  <c r="R257" i="9" s="1"/>
  <c r="D258" i="9"/>
  <c r="Q258" i="9"/>
  <c r="R258" i="9" s="1"/>
  <c r="D300" i="9"/>
  <c r="Q300" i="9"/>
  <c r="R300" i="9" s="1"/>
  <c r="D301" i="9"/>
  <c r="Q301" i="9"/>
  <c r="R301" i="9" s="1"/>
  <c r="D302" i="9"/>
  <c r="Q302" i="9"/>
  <c r="R302" i="9" s="1"/>
  <c r="D303" i="9"/>
  <c r="Q303" i="9"/>
  <c r="R303" i="9" s="1"/>
  <c r="D304" i="9"/>
  <c r="Q304" i="9"/>
  <c r="R304" i="9" s="1"/>
  <c r="D305" i="9"/>
  <c r="Q305" i="9"/>
  <c r="R305" i="9" s="1"/>
  <c r="D306" i="9"/>
  <c r="Q306" i="9"/>
  <c r="R306" i="9" s="1"/>
  <c r="D307" i="9"/>
  <c r="Q307" i="9"/>
  <c r="R307" i="9" s="1"/>
  <c r="D308" i="9"/>
  <c r="Q308" i="9"/>
  <c r="R308" i="9" s="1"/>
  <c r="D309" i="9"/>
  <c r="Q309" i="9"/>
  <c r="R309" i="9" s="1"/>
  <c r="D310" i="9"/>
  <c r="Q310" i="9"/>
  <c r="R310" i="9" s="1"/>
  <c r="D311" i="9"/>
  <c r="Q311" i="9"/>
  <c r="R311" i="9" s="1"/>
  <c r="D312" i="9"/>
  <c r="Q312" i="9"/>
  <c r="R312" i="9" s="1"/>
  <c r="D313" i="9"/>
  <c r="Q313" i="9"/>
  <c r="R313" i="9" s="1"/>
  <c r="D314" i="9"/>
  <c r="Q314" i="9"/>
  <c r="R314" i="9" s="1"/>
  <c r="D315" i="9"/>
  <c r="Q315" i="9"/>
  <c r="R315" i="9" s="1"/>
  <c r="D316" i="9"/>
  <c r="Q316" i="9"/>
  <c r="R316" i="9" s="1"/>
  <c r="D317" i="9"/>
  <c r="Q317" i="9"/>
  <c r="R317" i="9" s="1"/>
  <c r="D318" i="9"/>
  <c r="Q318" i="9"/>
  <c r="R318" i="9" s="1"/>
  <c r="D319" i="9"/>
  <c r="Q319" i="9"/>
  <c r="R319" i="9" s="1"/>
  <c r="D320" i="9"/>
  <c r="Q320" i="9"/>
  <c r="R320" i="9" s="1"/>
  <c r="D321" i="9"/>
  <c r="Q321" i="9"/>
  <c r="R321" i="9" s="1"/>
  <c r="D322" i="9"/>
  <c r="Q322" i="9"/>
  <c r="R322" i="9" s="1"/>
  <c r="D323" i="9"/>
  <c r="Q323" i="9"/>
  <c r="R323" i="9" s="1"/>
  <c r="D324" i="9"/>
  <c r="Q324" i="9"/>
  <c r="R324" i="9" s="1"/>
  <c r="D325" i="9"/>
  <c r="Q325" i="9"/>
  <c r="R325" i="9" s="1"/>
  <c r="D326" i="9"/>
  <c r="Q326" i="9"/>
  <c r="R326" i="9" s="1"/>
  <c r="D327" i="9"/>
  <c r="Q327" i="9"/>
  <c r="R327" i="9" s="1"/>
  <c r="D328" i="9"/>
  <c r="Q328" i="9"/>
  <c r="R328" i="9" s="1"/>
  <c r="D329" i="9"/>
  <c r="Q329" i="9"/>
  <c r="R329" i="9" s="1"/>
  <c r="D330" i="9"/>
  <c r="Q330" i="9"/>
  <c r="R330" i="9" s="1"/>
  <c r="D331" i="9"/>
  <c r="Q331" i="9"/>
  <c r="R331" i="9" s="1"/>
  <c r="D332" i="9"/>
  <c r="Q332" i="9"/>
  <c r="R332" i="9" s="1"/>
  <c r="D333" i="9"/>
  <c r="Q333" i="9"/>
  <c r="R333" i="9" s="1"/>
  <c r="D334" i="9"/>
  <c r="Q334" i="9"/>
  <c r="R334" i="9" s="1"/>
  <c r="D335" i="9"/>
  <c r="Q335" i="9"/>
  <c r="R335" i="9" s="1"/>
  <c r="D336" i="9"/>
  <c r="Q336" i="9" s="1"/>
  <c r="R336" i="9" s="1"/>
  <c r="D337" i="9"/>
  <c r="Q337" i="9" s="1"/>
  <c r="R337" i="9" s="1"/>
  <c r="D338" i="9"/>
  <c r="Q338" i="9" s="1"/>
  <c r="R338" i="9" s="1"/>
  <c r="D339" i="9"/>
  <c r="Q339" i="9" s="1"/>
  <c r="R339" i="9" s="1"/>
  <c r="D340" i="9"/>
  <c r="Q340" i="9" s="1"/>
  <c r="R340" i="9" s="1"/>
  <c r="D341" i="9"/>
  <c r="Q341" i="9" s="1"/>
  <c r="R341" i="9" s="1"/>
  <c r="D342" i="9"/>
  <c r="Q342" i="9" s="1"/>
  <c r="R342" i="9" s="1"/>
  <c r="D343" i="9"/>
  <c r="Q343" i="9" s="1"/>
  <c r="R343" i="9" s="1"/>
  <c r="D344" i="9"/>
  <c r="Q344" i="9" s="1"/>
  <c r="R344" i="9" s="1"/>
  <c r="D345" i="9"/>
  <c r="Q345" i="9" s="1"/>
  <c r="R345" i="9" s="1"/>
  <c r="D346" i="9"/>
  <c r="Q346" i="9" s="1"/>
  <c r="R346" i="9" s="1"/>
  <c r="D347" i="9"/>
  <c r="Q347" i="9" s="1"/>
  <c r="R347" i="9" s="1"/>
  <c r="D348" i="9"/>
  <c r="Q348" i="9" s="1"/>
  <c r="R348" i="9" s="1"/>
  <c r="D349" i="9"/>
  <c r="Q349" i="9" s="1"/>
  <c r="R349" i="9" s="1"/>
  <c r="D350" i="9"/>
  <c r="Q350" i="9" s="1"/>
  <c r="R350" i="9" s="1"/>
  <c r="D351" i="9"/>
  <c r="Q351" i="9" s="1"/>
  <c r="R351" i="9" s="1"/>
  <c r="D352" i="9"/>
  <c r="Q352" i="9" s="1"/>
  <c r="R352" i="9" s="1"/>
  <c r="D353" i="9"/>
  <c r="Q353" i="9" s="1"/>
  <c r="R353" i="9" s="1"/>
  <c r="D354" i="9"/>
  <c r="Q354" i="9" s="1"/>
  <c r="R354" i="9" s="1"/>
  <c r="D355" i="9"/>
  <c r="Q355" i="9" s="1"/>
  <c r="R355" i="9" s="1"/>
  <c r="D356" i="9"/>
  <c r="Q356" i="9" s="1"/>
  <c r="R356" i="9" s="1"/>
  <c r="D357" i="9"/>
  <c r="Q357" i="9" s="1"/>
  <c r="R357" i="9" s="1"/>
  <c r="D358" i="9"/>
  <c r="Q358" i="9" s="1"/>
  <c r="R358" i="9" s="1"/>
  <c r="D359" i="9"/>
  <c r="Q359" i="9" s="1"/>
  <c r="R359" i="9" s="1"/>
  <c r="D360" i="9"/>
  <c r="Q360" i="9" s="1"/>
  <c r="R360" i="9" s="1"/>
  <c r="D361" i="9"/>
  <c r="Q361" i="9" s="1"/>
  <c r="R361" i="9" s="1"/>
  <c r="D362" i="9"/>
  <c r="Q362" i="9" s="1"/>
  <c r="R362" i="9" s="1"/>
  <c r="D363" i="9"/>
  <c r="Q363" i="9" s="1"/>
  <c r="R363" i="9" s="1"/>
  <c r="D364" i="9"/>
  <c r="Q364" i="9" s="1"/>
  <c r="R364" i="9" s="1"/>
  <c r="D365" i="9"/>
  <c r="Q365" i="9" s="1"/>
  <c r="R365" i="9" s="1"/>
  <c r="D366" i="9"/>
  <c r="Q366" i="9" s="1"/>
  <c r="R366" i="9" s="1"/>
  <c r="D367" i="9"/>
  <c r="Q367" i="9" s="1"/>
  <c r="R367" i="9" s="1"/>
  <c r="D368" i="9"/>
  <c r="Q368" i="9" s="1"/>
  <c r="R368" i="9" s="1"/>
  <c r="D369" i="9"/>
  <c r="Q369" i="9" s="1"/>
  <c r="R369" i="9" s="1"/>
  <c r="D370" i="9"/>
  <c r="Q370" i="9" s="1"/>
  <c r="R370" i="9" s="1"/>
  <c r="D371" i="9"/>
  <c r="Q371" i="9" s="1"/>
  <c r="R371" i="9" s="1"/>
  <c r="D372" i="9"/>
  <c r="Q372" i="9" s="1"/>
  <c r="R372" i="9" s="1"/>
  <c r="D373" i="9"/>
  <c r="Q373" i="9" s="1"/>
  <c r="R373" i="9" s="1"/>
  <c r="D374" i="9"/>
  <c r="Q374" i="9" s="1"/>
  <c r="R374" i="9" s="1"/>
  <c r="D375" i="9"/>
  <c r="Q375" i="9" s="1"/>
  <c r="R375" i="9" s="1"/>
  <c r="D376" i="9"/>
  <c r="Q376" i="9" s="1"/>
  <c r="R376" i="9" s="1"/>
  <c r="D377" i="9"/>
  <c r="Q377" i="9" s="1"/>
  <c r="R377" i="9" s="1"/>
  <c r="D378" i="9"/>
  <c r="Q378" i="9" s="1"/>
  <c r="R378" i="9" s="1"/>
  <c r="D379" i="9"/>
  <c r="Q379" i="9" s="1"/>
  <c r="R379" i="9" s="1"/>
  <c r="D380" i="9"/>
  <c r="Q380" i="9" s="1"/>
  <c r="R380" i="9" s="1"/>
  <c r="D381" i="9"/>
  <c r="Q381" i="9" s="1"/>
  <c r="R381" i="9" s="1"/>
  <c r="D382" i="9"/>
  <c r="Q382" i="9" s="1"/>
  <c r="R382" i="9" s="1"/>
  <c r="D383" i="9"/>
  <c r="Q383" i="9" s="1"/>
  <c r="R383" i="9" s="1"/>
  <c r="D384" i="9"/>
  <c r="Q384" i="9" s="1"/>
  <c r="R384" i="9" s="1"/>
  <c r="D385" i="9"/>
  <c r="Q385" i="9" s="1"/>
  <c r="R385" i="9" s="1"/>
  <c r="D386" i="9"/>
  <c r="Q386" i="9" s="1"/>
  <c r="R386" i="9" s="1"/>
  <c r="D387" i="9"/>
  <c r="Q387" i="9" s="1"/>
  <c r="R387" i="9" s="1"/>
  <c r="D388" i="9"/>
  <c r="Q388" i="9" s="1"/>
  <c r="R388" i="9" s="1"/>
  <c r="D389" i="9"/>
  <c r="Q389" i="9" s="1"/>
  <c r="R389" i="9" s="1"/>
  <c r="D390" i="9"/>
  <c r="Q390" i="9" s="1"/>
  <c r="R390" i="9" s="1"/>
  <c r="D391" i="9"/>
  <c r="Q391" i="9" s="1"/>
  <c r="R391" i="9" s="1"/>
  <c r="D392" i="9"/>
  <c r="Q392" i="9" s="1"/>
  <c r="R392" i="9" s="1"/>
  <c r="D393" i="9"/>
  <c r="Q393" i="9" s="1"/>
  <c r="R393" i="9" s="1"/>
  <c r="D394" i="9"/>
  <c r="Q394" i="9" s="1"/>
  <c r="R394" i="9" s="1"/>
  <c r="D395" i="9"/>
  <c r="Q395" i="9" s="1"/>
  <c r="R395" i="9" s="1"/>
  <c r="D396" i="9"/>
  <c r="Q396" i="9" s="1"/>
  <c r="R396" i="9" s="1"/>
  <c r="D397" i="9"/>
  <c r="Q397" i="9" s="1"/>
  <c r="R397" i="9" s="1"/>
  <c r="D398" i="9"/>
  <c r="Q398" i="9" s="1"/>
  <c r="R398" i="9" s="1"/>
  <c r="D399" i="9"/>
  <c r="Q399" i="9" s="1"/>
  <c r="R399" i="9" s="1"/>
  <c r="D400" i="9"/>
  <c r="Q400" i="9" s="1"/>
  <c r="R400" i="9" s="1"/>
  <c r="D401" i="9"/>
  <c r="Q401" i="9"/>
  <c r="R401" i="9" s="1"/>
  <c r="D402" i="9"/>
  <c r="Q402" i="9"/>
  <c r="R402" i="9" s="1"/>
  <c r="D403" i="9"/>
  <c r="Q403" i="9"/>
  <c r="R403" i="9" s="1"/>
  <c r="D404" i="9"/>
  <c r="Q404" i="9"/>
  <c r="R404" i="9" s="1"/>
  <c r="D405" i="9"/>
  <c r="Q405" i="9"/>
  <c r="R405" i="9" s="1"/>
  <c r="D406" i="9"/>
  <c r="Q406" i="9"/>
  <c r="R406" i="9" s="1"/>
  <c r="D407" i="9"/>
  <c r="Q407" i="9"/>
  <c r="R407" i="9" s="1"/>
  <c r="D408" i="9"/>
  <c r="Q408" i="9"/>
  <c r="R408" i="9" s="1"/>
  <c r="D409" i="9"/>
  <c r="Q409" i="9"/>
  <c r="R409" i="9" s="1"/>
  <c r="D410" i="9"/>
  <c r="Q410" i="9"/>
  <c r="R410" i="9" s="1"/>
  <c r="D411" i="9"/>
  <c r="Q411" i="9"/>
  <c r="R411" i="9" s="1"/>
  <c r="D412" i="9"/>
  <c r="Q412" i="9"/>
  <c r="R412" i="9" s="1"/>
  <c r="D413" i="9"/>
  <c r="Q413" i="9"/>
  <c r="R413" i="9" s="1"/>
  <c r="D414" i="9"/>
  <c r="Q414" i="9"/>
  <c r="R414" i="9" s="1"/>
  <c r="D415" i="9"/>
  <c r="Q415" i="9"/>
  <c r="R415" i="9" s="1"/>
  <c r="D416" i="9"/>
  <c r="Q416" i="9"/>
  <c r="R416" i="9" s="1"/>
  <c r="D417" i="9"/>
  <c r="Q417" i="9"/>
  <c r="R417" i="9" s="1"/>
  <c r="D418" i="9"/>
  <c r="Q418" i="9"/>
  <c r="R418" i="9" s="1"/>
  <c r="D419" i="9"/>
  <c r="Q419" i="9"/>
  <c r="R419" i="9" s="1"/>
  <c r="D420" i="9"/>
  <c r="Q420" i="9"/>
  <c r="R420" i="9" s="1"/>
  <c r="D421" i="9"/>
  <c r="Q421" i="9"/>
  <c r="R421" i="9" s="1"/>
  <c r="D422" i="9"/>
  <c r="Q422" i="9"/>
  <c r="R422" i="9" s="1"/>
  <c r="D423" i="9"/>
  <c r="Q423" i="9"/>
  <c r="R423" i="9" s="1"/>
  <c r="D424" i="9"/>
  <c r="Q424" i="9"/>
  <c r="R424" i="9" s="1"/>
  <c r="D425" i="9"/>
  <c r="Q425" i="9"/>
  <c r="R425" i="9" s="1"/>
  <c r="D426" i="9"/>
  <c r="Q426" i="9"/>
  <c r="R426" i="9" s="1"/>
  <c r="D427" i="9"/>
  <c r="Q427" i="9"/>
  <c r="R427" i="9" s="1"/>
  <c r="D428" i="9"/>
  <c r="Q428" i="9"/>
  <c r="R428" i="9" s="1"/>
  <c r="D429" i="9"/>
  <c r="Q429" i="9"/>
  <c r="R429" i="9" s="1"/>
  <c r="D430" i="9"/>
  <c r="Q430" i="9"/>
  <c r="R430" i="9" s="1"/>
  <c r="D431" i="9"/>
  <c r="Q431" i="9"/>
  <c r="R431" i="9" s="1"/>
  <c r="D432" i="9"/>
  <c r="Q432" i="9"/>
  <c r="R432" i="9" s="1"/>
  <c r="D433" i="9"/>
  <c r="Q433" i="9"/>
  <c r="R433" i="9" s="1"/>
  <c r="D434" i="9"/>
  <c r="Q434" i="9"/>
  <c r="R434" i="9" s="1"/>
  <c r="D435" i="9"/>
  <c r="Q435" i="9"/>
  <c r="R435" i="9" s="1"/>
  <c r="D436" i="9"/>
  <c r="Q436" i="9"/>
  <c r="R436" i="9" s="1"/>
  <c r="D437" i="9"/>
  <c r="Q437" i="9"/>
  <c r="R437" i="9" s="1"/>
  <c r="D438" i="9"/>
  <c r="Q438" i="9"/>
  <c r="R438" i="9" s="1"/>
  <c r="D439" i="9"/>
  <c r="Q439" i="9"/>
  <c r="R439" i="9" s="1"/>
  <c r="D440" i="9"/>
  <c r="Q440" i="9"/>
  <c r="R440" i="9" s="1"/>
  <c r="D441" i="9"/>
  <c r="Q441" i="9"/>
  <c r="R441" i="9" s="1"/>
  <c r="D442" i="9"/>
  <c r="Q442" i="9"/>
  <c r="R442" i="9" s="1"/>
  <c r="D443" i="9"/>
  <c r="Q443" i="9"/>
  <c r="R443" i="9" s="1"/>
  <c r="D444" i="9"/>
  <c r="Q444" i="9"/>
  <c r="R444" i="9" s="1"/>
  <c r="D445" i="9"/>
  <c r="Q445" i="9"/>
  <c r="R445" i="9" s="1"/>
  <c r="D446" i="9"/>
  <c r="Q446" i="9"/>
  <c r="R446" i="9" s="1"/>
  <c r="D447" i="9"/>
  <c r="Q447" i="9"/>
  <c r="R447" i="9" s="1"/>
  <c r="D448" i="9"/>
  <c r="Q448" i="9"/>
  <c r="R448" i="9" s="1"/>
  <c r="D449" i="9"/>
  <c r="Q449" i="9"/>
  <c r="R449" i="9" s="1"/>
  <c r="D450" i="9"/>
  <c r="Q450" i="9"/>
  <c r="R450" i="9" s="1"/>
  <c r="D451" i="9"/>
  <c r="Q451" i="9"/>
  <c r="R451" i="9" s="1"/>
  <c r="D452" i="9"/>
  <c r="Q452" i="9"/>
  <c r="R452" i="9" s="1"/>
  <c r="D453" i="9"/>
  <c r="Q453" i="9"/>
  <c r="R453" i="9" s="1"/>
  <c r="D454" i="9"/>
  <c r="Q454" i="9"/>
  <c r="R454" i="9" s="1"/>
  <c r="D455" i="9"/>
  <c r="Q455" i="9"/>
  <c r="R455" i="9" s="1"/>
  <c r="D456" i="9"/>
  <c r="Q456" i="9"/>
  <c r="R456" i="9" s="1"/>
  <c r="D457" i="9"/>
  <c r="Q457" i="9"/>
  <c r="R457" i="9" s="1"/>
  <c r="D458" i="9"/>
  <c r="Q458" i="9"/>
  <c r="R458" i="9" s="1"/>
  <c r="D459" i="9"/>
  <c r="Q459" i="9"/>
  <c r="R459" i="9" s="1"/>
  <c r="D460" i="9"/>
  <c r="Q460" i="9"/>
  <c r="R460" i="9" s="1"/>
  <c r="D461" i="9"/>
  <c r="Q461" i="9"/>
  <c r="R461" i="9" s="1"/>
  <c r="D462" i="9"/>
  <c r="Q462" i="9"/>
  <c r="R462" i="9" s="1"/>
  <c r="D463" i="9"/>
  <c r="Q463" i="9"/>
  <c r="R463" i="9" s="1"/>
  <c r="D464" i="9"/>
  <c r="Q464" i="9"/>
  <c r="R464" i="9" s="1"/>
  <c r="D465" i="9"/>
  <c r="Q465" i="9"/>
  <c r="R465" i="9" s="1"/>
  <c r="D466" i="9"/>
  <c r="Q466" i="9"/>
  <c r="R466" i="9" s="1"/>
  <c r="D467" i="9"/>
  <c r="Q467" i="9"/>
  <c r="R467" i="9" s="1"/>
  <c r="D468" i="9"/>
  <c r="Q468" i="9"/>
  <c r="R468" i="9" s="1"/>
  <c r="D469" i="9"/>
  <c r="Q469" i="9"/>
  <c r="R469" i="9" s="1"/>
  <c r="D470" i="9"/>
  <c r="Q470" i="9"/>
  <c r="R470" i="9" s="1"/>
  <c r="D471" i="9"/>
  <c r="Q471" i="9"/>
  <c r="R471" i="9" s="1"/>
  <c r="D472" i="9"/>
  <c r="Q472" i="9"/>
  <c r="R472" i="9" s="1"/>
  <c r="D473" i="9"/>
  <c r="Q473" i="9"/>
  <c r="R473" i="9" s="1"/>
  <c r="D474" i="9"/>
  <c r="Q474" i="9"/>
  <c r="R474" i="9" s="1"/>
  <c r="D475" i="9"/>
  <c r="Q475" i="9"/>
  <c r="R475" i="9" s="1"/>
  <c r="D476" i="9"/>
  <c r="Q476" i="9"/>
  <c r="R476" i="9" s="1"/>
  <c r="D477" i="9"/>
  <c r="Q477" i="9"/>
  <c r="R477" i="9" s="1"/>
  <c r="D478" i="9"/>
  <c r="Q478" i="9"/>
  <c r="R478" i="9" s="1"/>
  <c r="D479" i="9"/>
  <c r="Q479" i="9"/>
  <c r="R479" i="9" s="1"/>
  <c r="D480" i="9"/>
  <c r="Q480" i="9"/>
  <c r="R480" i="9" s="1"/>
  <c r="D481" i="9"/>
  <c r="Q481" i="9"/>
  <c r="R481" i="9" s="1"/>
  <c r="D482" i="9"/>
  <c r="Q482" i="9"/>
  <c r="R482" i="9" s="1"/>
  <c r="D483" i="9"/>
  <c r="Q483" i="9"/>
  <c r="R483" i="9" s="1"/>
  <c r="D484" i="9"/>
  <c r="Q484" i="9"/>
  <c r="R484" i="9" s="1"/>
  <c r="D485" i="9"/>
  <c r="Q485" i="9"/>
  <c r="R485" i="9" s="1"/>
  <c r="D486" i="9"/>
  <c r="Q486" i="9"/>
  <c r="R486" i="9" s="1"/>
  <c r="D487" i="9"/>
  <c r="Q487" i="9"/>
  <c r="R487" i="9" s="1"/>
  <c r="D488" i="9"/>
  <c r="Q488" i="9"/>
  <c r="R488" i="9" s="1"/>
  <c r="D489" i="9"/>
  <c r="Q489" i="9"/>
  <c r="R489" i="9" s="1"/>
  <c r="D490" i="9"/>
  <c r="Q490" i="9"/>
  <c r="R490" i="9" s="1"/>
  <c r="D491" i="9"/>
  <c r="Q491" i="9"/>
  <c r="R491" i="9" s="1"/>
  <c r="D3" i="9"/>
  <c r="Q3" i="9"/>
  <c r="R3" i="9" s="1"/>
  <c r="D4" i="9"/>
  <c r="Q4" i="9"/>
  <c r="R4" i="9" s="1"/>
  <c r="D5" i="9"/>
  <c r="Q5" i="9"/>
  <c r="R5" i="9" s="1"/>
  <c r="D6" i="9"/>
  <c r="Q6" i="9"/>
  <c r="R6" i="9" s="1"/>
  <c r="D7" i="9"/>
  <c r="Q7" i="9"/>
  <c r="R7" i="9" s="1"/>
  <c r="D8" i="9"/>
  <c r="Q8" i="9"/>
  <c r="R8" i="9" s="1"/>
  <c r="D9" i="9"/>
  <c r="Q9" i="9"/>
  <c r="R9" i="9" s="1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6" i="7"/>
  <c r="AF187" i="7"/>
  <c r="AF198" i="7"/>
  <c r="AF199" i="7"/>
  <c r="AF218" i="7"/>
  <c r="AF220" i="7"/>
  <c r="AF224" i="7"/>
  <c r="AF233" i="7"/>
  <c r="AF239" i="7"/>
  <c r="AF240" i="7"/>
  <c r="AF242" i="7"/>
  <c r="AF247" i="7"/>
  <c r="AF256" i="7"/>
  <c r="AF271" i="7"/>
  <c r="AF276" i="7"/>
  <c r="AF289" i="7"/>
  <c r="AF306" i="7"/>
  <c r="AF307" i="7"/>
  <c r="AF310" i="7"/>
  <c r="AF311" i="7"/>
  <c r="AF313" i="7"/>
  <c r="AF317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183" i="7"/>
  <c r="AF191" i="7"/>
  <c r="AF195" i="7"/>
  <c r="AF197" i="7"/>
  <c r="AF209" i="7"/>
  <c r="AF212" i="7"/>
  <c r="AF213" i="7"/>
  <c r="AF219" i="7"/>
  <c r="AF221" i="7"/>
  <c r="AF227" i="7"/>
  <c r="AF235" i="7"/>
  <c r="AF237" i="7"/>
  <c r="AF252" i="7"/>
  <c r="AF254" i="7"/>
  <c r="AF292" i="7"/>
  <c r="AF300" i="7"/>
  <c r="AF316" i="7"/>
  <c r="AF318" i="7"/>
  <c r="AF323" i="7"/>
  <c r="AF328" i="7"/>
  <c r="AF331" i="7"/>
  <c r="AF403" i="7"/>
  <c r="AF409" i="7"/>
  <c r="AF414" i="7"/>
  <c r="AF421" i="7"/>
  <c r="AF425" i="7"/>
  <c r="AF428" i="7"/>
  <c r="AF434" i="7"/>
  <c r="AF439" i="7"/>
  <c r="AF462" i="7"/>
  <c r="AF465" i="7"/>
  <c r="AF189" i="7"/>
  <c r="AF194" i="7"/>
  <c r="AF214" i="7"/>
  <c r="AF216" i="7"/>
  <c r="AF217" i="7"/>
  <c r="AF234" i="7"/>
  <c r="AF236" i="7"/>
  <c r="AF251" i="7"/>
  <c r="AF264" i="7"/>
  <c r="AF267" i="7"/>
  <c r="AF268" i="7"/>
  <c r="AF278" i="7"/>
  <c r="AF286" i="7"/>
  <c r="AF297" i="7"/>
  <c r="AF298" i="7"/>
  <c r="AF315" i="7"/>
  <c r="AF324" i="7"/>
  <c r="AF325" i="7"/>
  <c r="AF326" i="7"/>
  <c r="AF334" i="7"/>
  <c r="AF338" i="7"/>
  <c r="AF408" i="7"/>
  <c r="AF411" i="7"/>
  <c r="AF416" i="7"/>
  <c r="AF419" i="7"/>
  <c r="AF423" i="7"/>
  <c r="AF427" i="7"/>
  <c r="AF436" i="7"/>
  <c r="AF443" i="7"/>
  <c r="AF445" i="7"/>
  <c r="AF447" i="7"/>
  <c r="AF450" i="7"/>
  <c r="AF451" i="7"/>
  <c r="AF455" i="7"/>
  <c r="AF464" i="7"/>
  <c r="AF469" i="7"/>
  <c r="AF192" i="7"/>
  <c r="AF207" i="7"/>
  <c r="AF210" i="7"/>
  <c r="AF229" i="7"/>
  <c r="AF238" i="7"/>
  <c r="AF243" i="7"/>
  <c r="AF244" i="7"/>
  <c r="AF245" i="7"/>
  <c r="AF253" i="7"/>
  <c r="AF257" i="7"/>
  <c r="AF261" i="7"/>
  <c r="AF262" i="7"/>
  <c r="AF263" i="7"/>
  <c r="AF273" i="7"/>
  <c r="AF283" i="7"/>
  <c r="AF290" i="7"/>
  <c r="AF291" i="7"/>
  <c r="AF293" i="7"/>
  <c r="AF295" i="7"/>
  <c r="AF301" i="7"/>
  <c r="AF303" i="7"/>
  <c r="AF304" i="7"/>
  <c r="AF312" i="7"/>
  <c r="AF319" i="7"/>
  <c r="AF320" i="7"/>
  <c r="AF321" i="7"/>
  <c r="AF322" i="7"/>
  <c r="AF332" i="7"/>
  <c r="AF335" i="7"/>
  <c r="AF402" i="7"/>
  <c r="AF406" i="7"/>
  <c r="AF412" i="7"/>
  <c r="AF420" i="7"/>
  <c r="AF431" i="7"/>
  <c r="AF444" i="7"/>
  <c r="AF446" i="7"/>
  <c r="AF449" i="7"/>
  <c r="AF454" i="7"/>
  <c r="AF460" i="7"/>
  <c r="AF466" i="7"/>
  <c r="AF205" i="7"/>
  <c r="AF208" i="7"/>
  <c r="AF215" i="7"/>
  <c r="AF228" i="7"/>
  <c r="AF246" i="7"/>
  <c r="AF250" i="7"/>
  <c r="AF266" i="7"/>
  <c r="AF279" i="7"/>
  <c r="AF280" i="7"/>
  <c r="AF281" i="7"/>
  <c r="AF284" i="7"/>
  <c r="AF296" i="7"/>
  <c r="AF302" i="7"/>
  <c r="AF314" i="7"/>
  <c r="AF404" i="7"/>
  <c r="AF407" i="7"/>
  <c r="AF410" i="7"/>
  <c r="AF415" i="7"/>
  <c r="AF417" i="7"/>
  <c r="AF418" i="7"/>
  <c r="AF424" i="7"/>
  <c r="AF426" i="7"/>
  <c r="AF430" i="7"/>
  <c r="AF432" i="7"/>
  <c r="AF438" i="7"/>
  <c r="AF440" i="7"/>
  <c r="AF452" i="7"/>
  <c r="AF463" i="7"/>
  <c r="AF182" i="7"/>
  <c r="AF184" i="7"/>
  <c r="AF185" i="7"/>
  <c r="AF188" i="7"/>
  <c r="AF190" i="7"/>
  <c r="AF193" i="7"/>
  <c r="AF196" i="7"/>
  <c r="AF200" i="7"/>
  <c r="AF201" i="7"/>
  <c r="AF202" i="7"/>
  <c r="AF203" i="7"/>
  <c r="AF204" i="7"/>
  <c r="AF206" i="7"/>
  <c r="AF211" i="7"/>
  <c r="AF222" i="7"/>
  <c r="AF223" i="7"/>
  <c r="AF225" i="7"/>
  <c r="AF226" i="7"/>
  <c r="AF230" i="7"/>
  <c r="AF231" i="7"/>
  <c r="AF232" i="7"/>
  <c r="AF241" i="7"/>
  <c r="AF248" i="7"/>
  <c r="AF249" i="7"/>
  <c r="AF255" i="7"/>
  <c r="AF258" i="7"/>
  <c r="AF259" i="7"/>
  <c r="AF260" i="7"/>
  <c r="AF265" i="7"/>
  <c r="AF269" i="7"/>
  <c r="AF270" i="7"/>
  <c r="AF272" i="7"/>
  <c r="AF274" i="7"/>
  <c r="AF275" i="7"/>
  <c r="AF277" i="7"/>
  <c r="AF282" i="7"/>
  <c r="AF285" i="7"/>
  <c r="AF287" i="7"/>
  <c r="AF288" i="7"/>
  <c r="AF294" i="7"/>
  <c r="AF299" i="7"/>
  <c r="AF305" i="7"/>
  <c r="AF308" i="7"/>
  <c r="AF309" i="7"/>
  <c r="AF327" i="7"/>
  <c r="AF329" i="7"/>
  <c r="AF330" i="7"/>
  <c r="AF333" i="7"/>
  <c r="AF336" i="7"/>
  <c r="AF337" i="7"/>
  <c r="AF405" i="7"/>
  <c r="AF413" i="7"/>
  <c r="AF422" i="7"/>
  <c r="AF429" i="7"/>
  <c r="AF433" i="7"/>
  <c r="AF435" i="7"/>
  <c r="AF437" i="7"/>
  <c r="AF441" i="7"/>
  <c r="AF442" i="7"/>
  <c r="AF448" i="7"/>
  <c r="AF453" i="7"/>
  <c r="AF456" i="7"/>
  <c r="AF457" i="7"/>
  <c r="AF458" i="7"/>
  <c r="AF459" i="7"/>
  <c r="AF461" i="7"/>
  <c r="AF467" i="7"/>
  <c r="AF468" i="7"/>
  <c r="AF470" i="7"/>
  <c r="AF2" i="7"/>
  <c r="AF3" i="7"/>
  <c r="AF4" i="7"/>
  <c r="AF5" i="7"/>
  <c r="AF6" i="7"/>
  <c r="AF7" i="7"/>
  <c r="AF8" i="7"/>
  <c r="AF9" i="7"/>
  <c r="AF10" i="7"/>
  <c r="AF11" i="7"/>
  <c r="AF12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7" i="9"/>
  <c r="AF88" i="9"/>
  <c r="AF89" i="9"/>
  <c r="AF92" i="9"/>
  <c r="AF94" i="9"/>
  <c r="AF96" i="9"/>
  <c r="AF102" i="9"/>
  <c r="AF105" i="9"/>
  <c r="AF106" i="9"/>
  <c r="AF107" i="9"/>
  <c r="AF108" i="9"/>
  <c r="AF117" i="9"/>
  <c r="AF122" i="9"/>
  <c r="AF169" i="9"/>
  <c r="AF203" i="9"/>
  <c r="AF204" i="9"/>
  <c r="AF205" i="9"/>
  <c r="AF206" i="9"/>
  <c r="AF207" i="9"/>
  <c r="AF208" i="9"/>
  <c r="AF209" i="9"/>
  <c r="AF210" i="9"/>
  <c r="AF211" i="9"/>
  <c r="AF212" i="9"/>
  <c r="AF213" i="9"/>
  <c r="AF214" i="9"/>
  <c r="AF215" i="9"/>
  <c r="AF216" i="9"/>
  <c r="AF217" i="9"/>
  <c r="AF218" i="9"/>
  <c r="AF219" i="9"/>
  <c r="AF220" i="9"/>
  <c r="AF221" i="9"/>
  <c r="AF222" i="9"/>
  <c r="AF223" i="9"/>
  <c r="AF224" i="9"/>
  <c r="AF225" i="9"/>
  <c r="AF226" i="9"/>
  <c r="AF227" i="9"/>
  <c r="AF228" i="9"/>
  <c r="AF229" i="9"/>
  <c r="AF230" i="9"/>
  <c r="AF231" i="9"/>
  <c r="AF232" i="9"/>
  <c r="AF233" i="9"/>
  <c r="AF234" i="9"/>
  <c r="AF235" i="9"/>
  <c r="AF236" i="9"/>
  <c r="AF237" i="9"/>
  <c r="AF239" i="9"/>
  <c r="AF243" i="9"/>
  <c r="AF244" i="9"/>
  <c r="AF249" i="9"/>
  <c r="AF250" i="9"/>
  <c r="AF259" i="9"/>
  <c r="AF260" i="9"/>
  <c r="AF261" i="9"/>
  <c r="AF262" i="9"/>
  <c r="AF263" i="9"/>
  <c r="AF264" i="9"/>
  <c r="AF265" i="9"/>
  <c r="AF266" i="9"/>
  <c r="AF267" i="9"/>
  <c r="AF268" i="9"/>
  <c r="AF269" i="9"/>
  <c r="AF270" i="9"/>
  <c r="AF271" i="9"/>
  <c r="AF272" i="9"/>
  <c r="AF273" i="9"/>
  <c r="AF274" i="9"/>
  <c r="AF275" i="9"/>
  <c r="AF276" i="9"/>
  <c r="AF277" i="9"/>
  <c r="AF278" i="9"/>
  <c r="AF279" i="9"/>
  <c r="AF280" i="9"/>
  <c r="AF281" i="9"/>
  <c r="AF282" i="9"/>
  <c r="AF283" i="9"/>
  <c r="AF284" i="9"/>
  <c r="AF285" i="9"/>
  <c r="AF286" i="9"/>
  <c r="AF287" i="9"/>
  <c r="AF288" i="9"/>
  <c r="AF289" i="9"/>
  <c r="AF290" i="9"/>
  <c r="AF291" i="9"/>
  <c r="AF292" i="9"/>
  <c r="AF293" i="9"/>
  <c r="AF294" i="9"/>
  <c r="AF295" i="9"/>
  <c r="AF296" i="9"/>
  <c r="AF297" i="9"/>
  <c r="AF298" i="9"/>
  <c r="AF82" i="9"/>
  <c r="AF83" i="9"/>
  <c r="AF84" i="9"/>
  <c r="AF85" i="9"/>
  <c r="AF86" i="9"/>
  <c r="AF90" i="9"/>
  <c r="AF91" i="9"/>
  <c r="AF93" i="9"/>
  <c r="AF95" i="9"/>
  <c r="AF97" i="9"/>
  <c r="AF98" i="9"/>
  <c r="AF99" i="9"/>
  <c r="AF100" i="9"/>
  <c r="AF101" i="9"/>
  <c r="AF103" i="9"/>
  <c r="AF104" i="9"/>
  <c r="AF109" i="9"/>
  <c r="AF110" i="9"/>
  <c r="AF111" i="9"/>
  <c r="AF112" i="9"/>
  <c r="AF113" i="9"/>
  <c r="AF114" i="9"/>
  <c r="AF115" i="9"/>
  <c r="AF116" i="9"/>
  <c r="AF118" i="9"/>
  <c r="AF119" i="9"/>
  <c r="AF120" i="9"/>
  <c r="AF121" i="9"/>
  <c r="AF123" i="9"/>
  <c r="AF124" i="9"/>
  <c r="AF125" i="9"/>
  <c r="AF126" i="9"/>
  <c r="AF127" i="9"/>
  <c r="AF128" i="9"/>
  <c r="AF129" i="9"/>
  <c r="AF130" i="9"/>
  <c r="AF131" i="9"/>
  <c r="AF132" i="9"/>
  <c r="AF133" i="9"/>
  <c r="AF134" i="9"/>
  <c r="AF135" i="9"/>
  <c r="AF136" i="9"/>
  <c r="AF137" i="9"/>
  <c r="AF138" i="9"/>
  <c r="AF139" i="9"/>
  <c r="AF140" i="9"/>
  <c r="AF141" i="9"/>
  <c r="AF142" i="9"/>
  <c r="AF143" i="9"/>
  <c r="AF144" i="9"/>
  <c r="AF145" i="9"/>
  <c r="AF146" i="9"/>
  <c r="AF147" i="9"/>
  <c r="AF148" i="9"/>
  <c r="AF149" i="9"/>
  <c r="AF150" i="9"/>
  <c r="AF151" i="9"/>
  <c r="AF152" i="9"/>
  <c r="AF153" i="9"/>
  <c r="AF154" i="9"/>
  <c r="AF155" i="9"/>
  <c r="AF156" i="9"/>
  <c r="AF157" i="9"/>
  <c r="AF158" i="9"/>
  <c r="AF159" i="9"/>
  <c r="AF160" i="9"/>
  <c r="AF161" i="9"/>
  <c r="AF162" i="9"/>
  <c r="AF163" i="9"/>
  <c r="AF164" i="9"/>
  <c r="AF165" i="9"/>
  <c r="AF166" i="9"/>
  <c r="AF167" i="9"/>
  <c r="AF168" i="9"/>
  <c r="AF170" i="9"/>
  <c r="AF171" i="9"/>
  <c r="AF172" i="9"/>
  <c r="AF173" i="9"/>
  <c r="AF174" i="9"/>
  <c r="AF175" i="9"/>
  <c r="AF176" i="9"/>
  <c r="AF177" i="9"/>
  <c r="AF178" i="9"/>
  <c r="AF179" i="9"/>
  <c r="AF180" i="9"/>
  <c r="AF181" i="9"/>
  <c r="AF182" i="9"/>
  <c r="AF183" i="9"/>
  <c r="AF184" i="9"/>
  <c r="AF185" i="9"/>
  <c r="AF186" i="9"/>
  <c r="AF187" i="9"/>
  <c r="AF188" i="9"/>
  <c r="AF189" i="9"/>
  <c r="AF190" i="9"/>
  <c r="AF191" i="9"/>
  <c r="AF192" i="9"/>
  <c r="AF193" i="9"/>
  <c r="AF194" i="9"/>
  <c r="AF195" i="9"/>
  <c r="AF196" i="9"/>
  <c r="AF197" i="9"/>
  <c r="AF198" i="9"/>
  <c r="AF199" i="9"/>
  <c r="AF200" i="9"/>
  <c r="AF201" i="9"/>
  <c r="AF202" i="9"/>
  <c r="AF238" i="9"/>
  <c r="AF240" i="9"/>
  <c r="AF241" i="9"/>
  <c r="AF242" i="9"/>
  <c r="AF245" i="9"/>
  <c r="AF246" i="9"/>
  <c r="AF247" i="9"/>
  <c r="AF248" i="9"/>
  <c r="AF251" i="9"/>
  <c r="AF252" i="9"/>
  <c r="AF253" i="9"/>
  <c r="AF254" i="9"/>
  <c r="AF255" i="9"/>
  <c r="AF256" i="9"/>
  <c r="AF257" i="9"/>
  <c r="AF258" i="9"/>
  <c r="AF299" i="9"/>
  <c r="AF300" i="9"/>
  <c r="AF301" i="9"/>
  <c r="AF302" i="9"/>
  <c r="AF303" i="9"/>
  <c r="AF304" i="9"/>
  <c r="AF305" i="9"/>
  <c r="AF306" i="9"/>
  <c r="AF307" i="9"/>
  <c r="AF308" i="9"/>
  <c r="AF309" i="9"/>
  <c r="AF310" i="9"/>
  <c r="AF311" i="9"/>
  <c r="AF312" i="9"/>
  <c r="AF313" i="9"/>
  <c r="AF314" i="9"/>
  <c r="AF315" i="9"/>
  <c r="AF316" i="9"/>
  <c r="AF317" i="9"/>
  <c r="AF318" i="9"/>
  <c r="AF319" i="9"/>
  <c r="AF320" i="9"/>
  <c r="AF321" i="9"/>
  <c r="AF322" i="9"/>
  <c r="AF323" i="9"/>
  <c r="AF324" i="9"/>
  <c r="AF325" i="9"/>
  <c r="AF326" i="9"/>
  <c r="AF327" i="9"/>
  <c r="AF328" i="9"/>
  <c r="AF329" i="9"/>
  <c r="AF330" i="9"/>
  <c r="AF331" i="9"/>
  <c r="AF332" i="9"/>
  <c r="AF333" i="9"/>
  <c r="AF334" i="9"/>
  <c r="AF335" i="9"/>
  <c r="AF336" i="9"/>
  <c r="AF337" i="9"/>
  <c r="AF338" i="9"/>
  <c r="AF339" i="9"/>
  <c r="AF340" i="9"/>
  <c r="AF341" i="9"/>
  <c r="AF342" i="9"/>
  <c r="AF343" i="9"/>
  <c r="AF344" i="9"/>
  <c r="AF345" i="9"/>
  <c r="AF346" i="9"/>
  <c r="AF347" i="9"/>
  <c r="AF348" i="9"/>
  <c r="AF349" i="9"/>
  <c r="AF350" i="9"/>
  <c r="AF351" i="9"/>
  <c r="AF352" i="9"/>
  <c r="AF353" i="9"/>
  <c r="AF354" i="9"/>
  <c r="AF355" i="9"/>
  <c r="AF356" i="9"/>
  <c r="AF357" i="9"/>
  <c r="AF358" i="9"/>
  <c r="AF359" i="9"/>
  <c r="AF360" i="9"/>
  <c r="AF361" i="9"/>
  <c r="AF362" i="9"/>
  <c r="AF363" i="9"/>
  <c r="AF364" i="9"/>
  <c r="AF365" i="9"/>
  <c r="AF366" i="9"/>
  <c r="AF367" i="9"/>
  <c r="AF368" i="9"/>
  <c r="AF369" i="9"/>
  <c r="AF370" i="9"/>
  <c r="AF371" i="9"/>
  <c r="AF372" i="9"/>
  <c r="AF373" i="9"/>
  <c r="AF374" i="9"/>
  <c r="AF375" i="9"/>
  <c r="AF376" i="9"/>
  <c r="AF377" i="9"/>
  <c r="AF378" i="9"/>
  <c r="AF379" i="9"/>
  <c r="AF380" i="9"/>
  <c r="AF381" i="9"/>
  <c r="AF382" i="9"/>
  <c r="AF383" i="9"/>
  <c r="AF384" i="9"/>
  <c r="AF385" i="9"/>
  <c r="AF386" i="9"/>
  <c r="AF387" i="9"/>
  <c r="AF388" i="9"/>
  <c r="AF389" i="9"/>
  <c r="AF390" i="9"/>
  <c r="AF391" i="9"/>
  <c r="AF392" i="9"/>
  <c r="AF393" i="9"/>
  <c r="AF394" i="9"/>
  <c r="AF395" i="9"/>
  <c r="AF396" i="9"/>
  <c r="AF397" i="9"/>
  <c r="AF398" i="9"/>
  <c r="AF399" i="9"/>
  <c r="AF400" i="9"/>
  <c r="AF401" i="9"/>
  <c r="AF402" i="9"/>
  <c r="AF403" i="9"/>
  <c r="AF404" i="9"/>
  <c r="AF405" i="9"/>
  <c r="AF406" i="9"/>
  <c r="AF407" i="9"/>
  <c r="AF408" i="9"/>
  <c r="AF409" i="9"/>
  <c r="AF410" i="9"/>
  <c r="AF411" i="9"/>
  <c r="AF412" i="9"/>
  <c r="AF413" i="9"/>
  <c r="AF414" i="9"/>
  <c r="AF415" i="9"/>
  <c r="AF416" i="9"/>
  <c r="AF417" i="9"/>
  <c r="AF418" i="9"/>
  <c r="AF419" i="9"/>
  <c r="AF420" i="9"/>
  <c r="AF421" i="9"/>
  <c r="AF422" i="9"/>
  <c r="AF423" i="9"/>
  <c r="AF424" i="9"/>
  <c r="AF425" i="9"/>
  <c r="AF426" i="9"/>
  <c r="AF427" i="9"/>
  <c r="AF428" i="9"/>
  <c r="AF429" i="9"/>
  <c r="AF430" i="9"/>
  <c r="AF431" i="9"/>
  <c r="AF432" i="9"/>
  <c r="AF433" i="9"/>
  <c r="AF434" i="9"/>
  <c r="AF435" i="9"/>
  <c r="AF436" i="9"/>
  <c r="AF437" i="9"/>
  <c r="AF438" i="9"/>
  <c r="AF439" i="9"/>
  <c r="AF440" i="9"/>
  <c r="AF441" i="9"/>
  <c r="AF442" i="9"/>
  <c r="AF443" i="9"/>
  <c r="AF444" i="9"/>
  <c r="AF445" i="9"/>
  <c r="AF446" i="9"/>
  <c r="AF447" i="9"/>
  <c r="AF448" i="9"/>
  <c r="AF449" i="9"/>
  <c r="AF450" i="9"/>
  <c r="AF451" i="9"/>
  <c r="AF452" i="9"/>
  <c r="AF453" i="9"/>
  <c r="AF454" i="9"/>
  <c r="AF455" i="9"/>
  <c r="AF456" i="9"/>
  <c r="AF457" i="9"/>
  <c r="AF458" i="9"/>
  <c r="AF459" i="9"/>
  <c r="AF460" i="9"/>
  <c r="AF461" i="9"/>
  <c r="AF462" i="9"/>
  <c r="AF463" i="9"/>
  <c r="AF464" i="9"/>
  <c r="AF465" i="9"/>
  <c r="AF466" i="9"/>
  <c r="AF467" i="9"/>
  <c r="AF468" i="9"/>
  <c r="AF469" i="9"/>
  <c r="AF470" i="9"/>
  <c r="AF2" i="9"/>
  <c r="AF3" i="9"/>
  <c r="AF4" i="9"/>
  <c r="AF5" i="9"/>
  <c r="AF6" i="9"/>
  <c r="AF7" i="9"/>
  <c r="AF8" i="9"/>
  <c r="AF9" i="9"/>
  <c r="AF10" i="9"/>
  <c r="AF11" i="9"/>
  <c r="AF13" i="8"/>
  <c r="AF14" i="8"/>
  <c r="AF21" i="8"/>
  <c r="AF23" i="8"/>
  <c r="AF25" i="8"/>
  <c r="AF30" i="8"/>
  <c r="AF33" i="8"/>
  <c r="AF36" i="8"/>
  <c r="AF38" i="8"/>
  <c r="AF40" i="8"/>
  <c r="AF45" i="8"/>
  <c r="AF47" i="8"/>
  <c r="AF53" i="8"/>
  <c r="AF54" i="8"/>
  <c r="AF57" i="8"/>
  <c r="AF61" i="8"/>
  <c r="AF63" i="8"/>
  <c r="AF67" i="8"/>
  <c r="AF131" i="8"/>
  <c r="AF133" i="8"/>
  <c r="AF134" i="8"/>
  <c r="AF135" i="8"/>
  <c r="AF137" i="8"/>
  <c r="AF139" i="8"/>
  <c r="AF143" i="8"/>
  <c r="AF350" i="8"/>
  <c r="AF351" i="8"/>
  <c r="AF352" i="8"/>
  <c r="AF353" i="8"/>
  <c r="AF354" i="8"/>
  <c r="AF358" i="8"/>
  <c r="AF359" i="8"/>
  <c r="AF361" i="8"/>
  <c r="AF362" i="8"/>
  <c r="AF364" i="8"/>
  <c r="AF365" i="8"/>
  <c r="AF366" i="8"/>
  <c r="AF367" i="8"/>
  <c r="AF368" i="8"/>
  <c r="AF369" i="8"/>
  <c r="AF372" i="8"/>
  <c r="AF374" i="8"/>
  <c r="AF375" i="8"/>
  <c r="AF376" i="8"/>
  <c r="AF377" i="8"/>
  <c r="AF378" i="8"/>
  <c r="AF381" i="8"/>
  <c r="AF382" i="8"/>
  <c r="AF383" i="8"/>
  <c r="AF384" i="8"/>
  <c r="AF385" i="8"/>
  <c r="AF387" i="8"/>
  <c r="AF388" i="8"/>
  <c r="AF391" i="8"/>
  <c r="AF395" i="8"/>
  <c r="AF396" i="8"/>
  <c r="AF397" i="8"/>
  <c r="AF400" i="8"/>
  <c r="AF401" i="8"/>
  <c r="AF402" i="8"/>
  <c r="AF403" i="8"/>
  <c r="AF404" i="8"/>
  <c r="AF405" i="8"/>
  <c r="AF407" i="8"/>
  <c r="AF18" i="8"/>
  <c r="AF19" i="8"/>
  <c r="AF27" i="8"/>
  <c r="AF28" i="8"/>
  <c r="AF31" i="8"/>
  <c r="AF37" i="8"/>
  <c r="AF41" i="8"/>
  <c r="AF42" i="8"/>
  <c r="AF43" i="8"/>
  <c r="AF49" i="8"/>
  <c r="AF52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1" i="8"/>
  <c r="AF17" i="8"/>
  <c r="AF20" i="8"/>
  <c r="AF26" i="8"/>
  <c r="AF29" i="8"/>
  <c r="AF34" i="8"/>
  <c r="AF35" i="8"/>
  <c r="AF39" i="8"/>
  <c r="AF44" i="8"/>
  <c r="AF48" i="8"/>
  <c r="AF50" i="8"/>
  <c r="AF56" i="8"/>
  <c r="AF59" i="8"/>
  <c r="AF60" i="8"/>
  <c r="AF62" i="8"/>
  <c r="AF132" i="8"/>
  <c r="AF136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4" i="8"/>
  <c r="AF6" i="8"/>
  <c r="AF9" i="8"/>
  <c r="AF32" i="8"/>
  <c r="AF58" i="8"/>
  <c r="AF65" i="8"/>
  <c r="AF66" i="8"/>
  <c r="AF141" i="8"/>
  <c r="AF142" i="8"/>
  <c r="AF357" i="8"/>
  <c r="AF360" i="8"/>
  <c r="AF371" i="8"/>
  <c r="AF398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2" i="8"/>
  <c r="AF5" i="8"/>
  <c r="AF7" i="8"/>
  <c r="AF12" i="8"/>
  <c r="AF15" i="8"/>
  <c r="AF16" i="8"/>
  <c r="AF22" i="8"/>
  <c r="AF24" i="8"/>
  <c r="AF46" i="8"/>
  <c r="AF51" i="8"/>
  <c r="AF55" i="8"/>
  <c r="AF64" i="8"/>
  <c r="AF138" i="8"/>
  <c r="AF140" i="8"/>
  <c r="AF355" i="8"/>
  <c r="AF356" i="8"/>
  <c r="AF363" i="8"/>
  <c r="AF370" i="8"/>
  <c r="AF373" i="8"/>
  <c r="AF379" i="8"/>
  <c r="AF380" i="8"/>
  <c r="AF386" i="8"/>
  <c r="AF389" i="8"/>
  <c r="AF390" i="8"/>
  <c r="AF392" i="8"/>
  <c r="AF393" i="8"/>
  <c r="AF394" i="8"/>
  <c r="AF399" i="8"/>
  <c r="AF406" i="8"/>
  <c r="AF3" i="8"/>
  <c r="AF8" i="8"/>
  <c r="AF10" i="8"/>
  <c r="D10" i="4"/>
  <c r="Q10" i="4"/>
  <c r="R10" i="4" s="1"/>
  <c r="D11" i="4"/>
  <c r="Q11" i="4"/>
  <c r="R11" i="4" s="1"/>
  <c r="D12" i="4"/>
  <c r="Q12" i="4"/>
  <c r="R12" i="4" s="1"/>
  <c r="D13" i="4"/>
  <c r="Q13" i="4" s="1"/>
  <c r="R13" i="4" s="1"/>
  <c r="D14" i="4"/>
  <c r="Q14" i="4"/>
  <c r="R14" i="4" s="1"/>
  <c r="D15" i="4"/>
  <c r="Q15" i="4"/>
  <c r="R15" i="4" s="1"/>
  <c r="D16" i="4"/>
  <c r="Q16" i="4"/>
  <c r="R16" i="4" s="1"/>
  <c r="D17" i="4"/>
  <c r="Q17" i="4"/>
  <c r="R17" i="4" s="1"/>
  <c r="D18" i="4"/>
  <c r="Q18" i="4"/>
  <c r="R18" i="4" s="1"/>
  <c r="D19" i="4"/>
  <c r="Q19" i="4"/>
  <c r="R19" i="4" s="1"/>
  <c r="D20" i="4"/>
  <c r="Q20" i="4"/>
  <c r="R20" i="4" s="1"/>
  <c r="D21" i="4"/>
  <c r="Q21" i="4"/>
  <c r="R21" i="4" s="1"/>
  <c r="D22" i="4"/>
  <c r="Q22" i="4"/>
  <c r="R22" i="4" s="1"/>
  <c r="D23" i="4"/>
  <c r="Q23" i="4"/>
  <c r="R23" i="4" s="1"/>
  <c r="D24" i="4"/>
  <c r="Q24" i="4"/>
  <c r="R24" i="4" s="1"/>
  <c r="D25" i="4"/>
  <c r="Q25" i="4"/>
  <c r="R25" i="4" s="1"/>
  <c r="D26" i="4"/>
  <c r="Q26" i="4"/>
  <c r="R26" i="4" s="1"/>
  <c r="D27" i="4"/>
  <c r="Q27" i="4"/>
  <c r="R27" i="4" s="1"/>
  <c r="D28" i="4"/>
  <c r="Q28" i="4"/>
  <c r="R28" i="4" s="1"/>
  <c r="D29" i="4"/>
  <c r="Q29" i="4"/>
  <c r="R29" i="4" s="1"/>
  <c r="D30" i="4"/>
  <c r="Q30" i="4"/>
  <c r="R30" i="4" s="1"/>
  <c r="D31" i="4"/>
  <c r="Q31" i="4"/>
  <c r="R31" i="4" s="1"/>
  <c r="D32" i="4"/>
  <c r="Q32" i="4"/>
  <c r="R32" i="4" s="1"/>
  <c r="D33" i="4"/>
  <c r="Q33" i="4"/>
  <c r="R33" i="4" s="1"/>
  <c r="D34" i="4"/>
  <c r="Q34" i="4"/>
  <c r="R34" i="4" s="1"/>
  <c r="D35" i="4"/>
  <c r="Q35" i="4"/>
  <c r="R35" i="4" s="1"/>
  <c r="D36" i="4"/>
  <c r="Q36" i="4"/>
  <c r="R36" i="4" s="1"/>
  <c r="D37" i="4"/>
  <c r="Q37" i="4"/>
  <c r="R37" i="4" s="1"/>
  <c r="D38" i="4"/>
  <c r="Q38" i="4"/>
  <c r="R38" i="4" s="1"/>
  <c r="D39" i="4"/>
  <c r="Q39" i="4"/>
  <c r="R39" i="4" s="1"/>
  <c r="D40" i="4"/>
  <c r="Q40" i="4"/>
  <c r="R40" i="4" s="1"/>
  <c r="D41" i="4"/>
  <c r="Q41" i="4"/>
  <c r="R41" i="4" s="1"/>
  <c r="D42" i="4"/>
  <c r="Q42" i="4" s="1"/>
  <c r="R42" i="4" s="1"/>
  <c r="D43" i="4"/>
  <c r="Q43" i="4" s="1"/>
  <c r="R43" i="4" s="1"/>
  <c r="D44" i="4"/>
  <c r="Q44" i="4" s="1"/>
  <c r="R44" i="4" s="1"/>
  <c r="D45" i="4"/>
  <c r="Q45" i="4" s="1"/>
  <c r="R45" i="4" s="1"/>
  <c r="D46" i="4"/>
  <c r="Q46" i="4" s="1"/>
  <c r="R46" i="4" s="1"/>
  <c r="D47" i="4"/>
  <c r="Q47" i="4" s="1"/>
  <c r="R47" i="4" s="1"/>
  <c r="D48" i="4"/>
  <c r="Q48" i="4" s="1"/>
  <c r="R48" i="4" s="1"/>
  <c r="D49" i="4"/>
  <c r="Q49" i="4" s="1"/>
  <c r="R49" i="4" s="1"/>
  <c r="D50" i="4"/>
  <c r="Q50" i="4" s="1"/>
  <c r="R50" i="4" s="1"/>
  <c r="D51" i="4"/>
  <c r="Q51" i="4" s="1"/>
  <c r="R51" i="4" s="1"/>
  <c r="D52" i="4"/>
  <c r="Q52" i="4" s="1"/>
  <c r="R52" i="4" s="1"/>
  <c r="D53" i="4"/>
  <c r="Q53" i="4" s="1"/>
  <c r="R53" i="4" s="1"/>
  <c r="D54" i="4"/>
  <c r="Q54" i="4" s="1"/>
  <c r="R54" i="4" s="1"/>
  <c r="D55" i="4"/>
  <c r="Q55" i="4" s="1"/>
  <c r="R55" i="4" s="1"/>
  <c r="D56" i="4"/>
  <c r="Q56" i="4" s="1"/>
  <c r="R56" i="4" s="1"/>
  <c r="D57" i="4"/>
  <c r="Q57" i="4" s="1"/>
  <c r="R57" i="4" s="1"/>
  <c r="D58" i="4"/>
  <c r="Q58" i="4" s="1"/>
  <c r="R58" i="4" s="1"/>
  <c r="D59" i="4"/>
  <c r="Q59" i="4" s="1"/>
  <c r="R59" i="4" s="1"/>
  <c r="D60" i="4"/>
  <c r="Q60" i="4" s="1"/>
  <c r="R60" i="4" s="1"/>
  <c r="D61" i="4"/>
  <c r="Q61" i="4" s="1"/>
  <c r="R61" i="4" s="1"/>
  <c r="D62" i="4"/>
  <c r="Q62" i="4" s="1"/>
  <c r="R62" i="4" s="1"/>
  <c r="D63" i="4"/>
  <c r="Q63" i="4" s="1"/>
  <c r="R63" i="4" s="1"/>
  <c r="D64" i="4"/>
  <c r="Q64" i="4" s="1"/>
  <c r="R64" i="4" s="1"/>
  <c r="D65" i="4"/>
  <c r="Q65" i="4"/>
  <c r="R65" i="4" s="1"/>
  <c r="D66" i="4"/>
  <c r="Q66" i="4"/>
  <c r="R66" i="4" s="1"/>
  <c r="D67" i="4"/>
  <c r="Q67" i="4"/>
  <c r="R67" i="4" s="1"/>
  <c r="D68" i="4"/>
  <c r="Q68" i="4"/>
  <c r="R68" i="4" s="1"/>
  <c r="D69" i="4"/>
  <c r="Q69" i="4"/>
  <c r="R69" i="4" s="1"/>
  <c r="D70" i="4"/>
  <c r="Q70" i="4"/>
  <c r="R70" i="4" s="1"/>
  <c r="D71" i="4"/>
  <c r="Q71" i="4"/>
  <c r="R71" i="4" s="1"/>
  <c r="D72" i="4"/>
  <c r="Q72" i="4"/>
  <c r="R72" i="4" s="1"/>
  <c r="D73" i="4"/>
  <c r="Q73" i="4"/>
  <c r="R73" i="4" s="1"/>
  <c r="D74" i="4"/>
  <c r="Q74" i="4"/>
  <c r="R74" i="4" s="1"/>
  <c r="D75" i="4"/>
  <c r="Q75" i="4"/>
  <c r="R75" i="4" s="1"/>
  <c r="D76" i="4"/>
  <c r="Q76" i="4"/>
  <c r="R76" i="4" s="1"/>
  <c r="D77" i="4"/>
  <c r="Q77" i="4"/>
  <c r="R77" i="4" s="1"/>
  <c r="D78" i="4"/>
  <c r="Q78" i="4"/>
  <c r="R78" i="4" s="1"/>
  <c r="D79" i="4"/>
  <c r="Q79" i="4"/>
  <c r="R79" i="4" s="1"/>
  <c r="D80" i="4"/>
  <c r="Q80" i="4"/>
  <c r="R80" i="4" s="1"/>
  <c r="D81" i="4"/>
  <c r="Q81" i="4"/>
  <c r="R81" i="4" s="1"/>
  <c r="D82" i="4"/>
  <c r="Q82" i="4"/>
  <c r="R82" i="4" s="1"/>
  <c r="D83" i="4"/>
  <c r="Q83" i="4"/>
  <c r="R83" i="4" s="1"/>
  <c r="D84" i="4"/>
  <c r="Q84" i="4"/>
  <c r="R84" i="4" s="1"/>
  <c r="D85" i="4"/>
  <c r="Q85" i="4"/>
  <c r="R85" i="4" s="1"/>
  <c r="D86" i="4"/>
  <c r="Q86" i="4"/>
  <c r="R86" i="4" s="1"/>
  <c r="D87" i="4"/>
  <c r="Q87" i="4"/>
  <c r="R87" i="4" s="1"/>
  <c r="D88" i="4"/>
  <c r="Q88" i="4"/>
  <c r="R88" i="4" s="1"/>
  <c r="D89" i="4"/>
  <c r="Q89" i="4"/>
  <c r="R89" i="4" s="1"/>
  <c r="D90" i="4"/>
  <c r="Q90" i="4"/>
  <c r="R90" i="4" s="1"/>
  <c r="D91" i="4"/>
  <c r="Q91" i="4"/>
  <c r="R91" i="4" s="1"/>
  <c r="D92" i="4"/>
  <c r="Q92" i="4"/>
  <c r="R92" i="4" s="1"/>
  <c r="D93" i="4"/>
  <c r="Q93" i="4"/>
  <c r="R93" i="4" s="1"/>
  <c r="D94" i="4"/>
  <c r="Q94" i="4"/>
  <c r="R94" i="4" s="1"/>
  <c r="D95" i="4"/>
  <c r="Q95" i="4"/>
  <c r="R95" i="4" s="1"/>
  <c r="D96" i="4"/>
  <c r="Q96" i="4"/>
  <c r="R96" i="4" s="1"/>
  <c r="D97" i="4"/>
  <c r="Q97" i="4"/>
  <c r="R97" i="4" s="1"/>
  <c r="D98" i="4"/>
  <c r="Q98" i="4"/>
  <c r="R98" i="4" s="1"/>
  <c r="D99" i="4"/>
  <c r="Q99" i="4"/>
  <c r="R99" i="4" s="1"/>
  <c r="D100" i="4"/>
  <c r="Q100" i="4"/>
  <c r="R100" i="4" s="1"/>
  <c r="D101" i="4"/>
  <c r="Q101" i="4"/>
  <c r="R101" i="4" s="1"/>
  <c r="D102" i="4"/>
  <c r="Q102" i="4"/>
  <c r="R102" i="4" s="1"/>
  <c r="D103" i="4"/>
  <c r="Q103" i="4"/>
  <c r="R103" i="4" s="1"/>
  <c r="D104" i="4"/>
  <c r="Q104" i="4"/>
  <c r="R104" i="4" s="1"/>
  <c r="D105" i="4"/>
  <c r="Q105" i="4"/>
  <c r="R105" i="4" s="1"/>
  <c r="D106" i="4"/>
  <c r="Q106" i="4"/>
  <c r="R106" i="4" s="1"/>
  <c r="D107" i="4"/>
  <c r="Q107" i="4"/>
  <c r="R107" i="4" s="1"/>
  <c r="D108" i="4"/>
  <c r="Q108" i="4"/>
  <c r="R108" i="4" s="1"/>
  <c r="D109" i="4"/>
  <c r="Q109" i="4"/>
  <c r="R109" i="4" s="1"/>
  <c r="D110" i="4"/>
  <c r="Q110" i="4"/>
  <c r="R110" i="4" s="1"/>
  <c r="D111" i="4"/>
  <c r="Q111" i="4"/>
  <c r="R111" i="4" s="1"/>
  <c r="D112" i="4"/>
  <c r="Q112" i="4"/>
  <c r="R112" i="4" s="1"/>
  <c r="D113" i="4"/>
  <c r="Q113" i="4"/>
  <c r="R113" i="4" s="1"/>
  <c r="D114" i="4"/>
  <c r="Q114" i="4"/>
  <c r="R114" i="4" s="1"/>
  <c r="D115" i="4"/>
  <c r="Q115" i="4"/>
  <c r="R115" i="4" s="1"/>
  <c r="D116" i="4"/>
  <c r="Q116" i="4" s="1"/>
  <c r="R116" i="4" s="1"/>
  <c r="D117" i="4"/>
  <c r="Q117" i="4" s="1"/>
  <c r="R117" i="4" s="1"/>
  <c r="D118" i="4"/>
  <c r="Q118" i="4"/>
  <c r="R118" i="4" s="1"/>
  <c r="D119" i="4"/>
  <c r="Q119" i="4" s="1"/>
  <c r="R119" i="4" s="1"/>
  <c r="D120" i="4"/>
  <c r="Q120" i="4" s="1"/>
  <c r="R120" i="4" s="1"/>
  <c r="D121" i="4"/>
  <c r="Q121" i="4"/>
  <c r="R121" i="4" s="1"/>
  <c r="D122" i="4"/>
  <c r="Q122" i="4" s="1"/>
  <c r="R122" i="4" s="1"/>
  <c r="D123" i="4"/>
  <c r="Q123" i="4" s="1"/>
  <c r="R123" i="4" s="1"/>
  <c r="D124" i="4"/>
  <c r="Q124" i="4" s="1"/>
  <c r="R124" i="4" s="1"/>
  <c r="D125" i="4"/>
  <c r="Q125" i="4" s="1"/>
  <c r="R125" i="4" s="1"/>
  <c r="D126" i="4"/>
  <c r="Q126" i="4" s="1"/>
  <c r="R126" i="4" s="1"/>
  <c r="D127" i="4"/>
  <c r="Q127" i="4" s="1"/>
  <c r="R127" i="4" s="1"/>
  <c r="D128" i="4"/>
  <c r="Q128" i="4" s="1"/>
  <c r="R128" i="4" s="1"/>
  <c r="D129" i="4"/>
  <c r="Q129" i="4" s="1"/>
  <c r="R129" i="4" s="1"/>
  <c r="D130" i="4"/>
  <c r="Q130" i="4"/>
  <c r="R130" i="4" s="1"/>
  <c r="D131" i="4"/>
  <c r="Q131" i="4" s="1"/>
  <c r="R131" i="4" s="1"/>
  <c r="D132" i="4"/>
  <c r="Q132" i="4" s="1"/>
  <c r="R132" i="4" s="1"/>
  <c r="D133" i="4"/>
  <c r="Q133" i="4" s="1"/>
  <c r="R133" i="4" s="1"/>
  <c r="D134" i="4"/>
  <c r="Q134" i="4" s="1"/>
  <c r="R134" i="4" s="1"/>
  <c r="D135" i="4"/>
  <c r="Q135" i="4" s="1"/>
  <c r="R135" i="4" s="1"/>
  <c r="D136" i="4"/>
  <c r="Q136" i="4" s="1"/>
  <c r="R136" i="4" s="1"/>
  <c r="D137" i="4"/>
  <c r="Q137" i="4" s="1"/>
  <c r="R137" i="4" s="1"/>
  <c r="D138" i="4"/>
  <c r="Q138" i="4" s="1"/>
  <c r="R138" i="4" s="1"/>
  <c r="D139" i="4"/>
  <c r="Q139" i="4" s="1"/>
  <c r="R139" i="4" s="1"/>
  <c r="D140" i="4"/>
  <c r="Q140" i="4" s="1"/>
  <c r="R140" i="4" s="1"/>
  <c r="D141" i="4"/>
  <c r="Q141" i="4" s="1"/>
  <c r="R141" i="4" s="1"/>
  <c r="D142" i="4"/>
  <c r="Q142" i="4"/>
  <c r="R142" i="4" s="1"/>
  <c r="D143" i="4"/>
  <c r="Q143" i="4" s="1"/>
  <c r="R143" i="4" s="1"/>
  <c r="D144" i="4"/>
  <c r="Q144" i="4" s="1"/>
  <c r="R144" i="4" s="1"/>
  <c r="D145" i="4"/>
  <c r="Q145" i="4" s="1"/>
  <c r="R145" i="4" s="1"/>
  <c r="D146" i="4"/>
  <c r="Q146" i="4" s="1"/>
  <c r="R146" i="4" s="1"/>
  <c r="D147" i="4"/>
  <c r="Q147" i="4" s="1"/>
  <c r="R147" i="4" s="1"/>
  <c r="D148" i="4"/>
  <c r="Q148" i="4" s="1"/>
  <c r="R148" i="4" s="1"/>
  <c r="D149" i="4"/>
  <c r="Q149" i="4" s="1"/>
  <c r="R149" i="4" s="1"/>
  <c r="D150" i="4"/>
  <c r="Q150" i="4" s="1"/>
  <c r="R150" i="4" s="1"/>
  <c r="D151" i="4"/>
  <c r="Q151" i="4" s="1"/>
  <c r="R151" i="4" s="1"/>
  <c r="D152" i="4"/>
  <c r="Q152" i="4" s="1"/>
  <c r="R152" i="4" s="1"/>
  <c r="D153" i="4"/>
  <c r="Q153" i="4" s="1"/>
  <c r="R153" i="4" s="1"/>
  <c r="D154" i="4"/>
  <c r="Q154" i="4" s="1"/>
  <c r="R154" i="4" s="1"/>
  <c r="D155" i="4"/>
  <c r="Q155" i="4" s="1"/>
  <c r="R155" i="4" s="1"/>
  <c r="D156" i="4"/>
  <c r="Q156" i="4" s="1"/>
  <c r="R156" i="4" s="1"/>
  <c r="D157" i="4"/>
  <c r="Q157" i="4" s="1"/>
  <c r="R157" i="4" s="1"/>
  <c r="D158" i="4"/>
  <c r="Q158" i="4" s="1"/>
  <c r="R158" i="4" s="1"/>
  <c r="D159" i="4"/>
  <c r="Q159" i="4" s="1"/>
  <c r="R159" i="4" s="1"/>
  <c r="D160" i="4"/>
  <c r="Q160" i="4" s="1"/>
  <c r="R160" i="4" s="1"/>
  <c r="D161" i="4"/>
  <c r="Q161" i="4" s="1"/>
  <c r="R161" i="4" s="1"/>
  <c r="D162" i="4"/>
  <c r="Q162" i="4" s="1"/>
  <c r="R162" i="4" s="1"/>
  <c r="D163" i="4"/>
  <c r="Q163" i="4" s="1"/>
  <c r="R163" i="4" s="1"/>
  <c r="D164" i="4"/>
  <c r="Q164" i="4" s="1"/>
  <c r="R164" i="4" s="1"/>
  <c r="D165" i="4"/>
  <c r="Q165" i="4" s="1"/>
  <c r="R165" i="4" s="1"/>
  <c r="D166" i="4"/>
  <c r="Q166" i="4" s="1"/>
  <c r="R166" i="4" s="1"/>
  <c r="D167" i="4"/>
  <c r="Q167" i="4" s="1"/>
  <c r="R167" i="4" s="1"/>
  <c r="D168" i="4"/>
  <c r="Q168" i="4" s="1"/>
  <c r="R168" i="4" s="1"/>
  <c r="D169" i="4"/>
  <c r="Q169" i="4" s="1"/>
  <c r="R169" i="4" s="1"/>
  <c r="D170" i="4"/>
  <c r="Q170" i="4" s="1"/>
  <c r="R170" i="4" s="1"/>
  <c r="D171" i="4"/>
  <c r="Q171" i="4" s="1"/>
  <c r="R171" i="4" s="1"/>
  <c r="D172" i="4"/>
  <c r="Q172" i="4" s="1"/>
  <c r="R172" i="4" s="1"/>
  <c r="D173" i="4"/>
  <c r="Q173" i="4" s="1"/>
  <c r="R173" i="4" s="1"/>
  <c r="D174" i="4"/>
  <c r="Q174" i="4" s="1"/>
  <c r="R174" i="4" s="1"/>
  <c r="D175" i="4"/>
  <c r="Q175" i="4" s="1"/>
  <c r="R175" i="4" s="1"/>
  <c r="D176" i="4"/>
  <c r="Q176" i="4" s="1"/>
  <c r="R176" i="4" s="1"/>
  <c r="D177" i="4"/>
  <c r="Q177" i="4" s="1"/>
  <c r="R177" i="4" s="1"/>
  <c r="D178" i="4"/>
  <c r="Q178" i="4" s="1"/>
  <c r="R178" i="4" s="1"/>
  <c r="D179" i="4"/>
  <c r="Q179" i="4"/>
  <c r="R179" i="4" s="1"/>
  <c r="D180" i="4"/>
  <c r="Q180" i="4" s="1"/>
  <c r="R180" i="4" s="1"/>
  <c r="D181" i="4"/>
  <c r="Q181" i="4" s="1"/>
  <c r="R181" i="4" s="1"/>
  <c r="D182" i="4"/>
  <c r="Q182" i="4" s="1"/>
  <c r="R182" i="4" s="1"/>
  <c r="D183" i="4"/>
  <c r="Q183" i="4" s="1"/>
  <c r="R183" i="4" s="1"/>
  <c r="D184" i="4"/>
  <c r="Q184" i="4" s="1"/>
  <c r="R184" i="4" s="1"/>
  <c r="D185" i="4"/>
  <c r="Q185" i="4" s="1"/>
  <c r="R185" i="4" s="1"/>
  <c r="D186" i="4"/>
  <c r="Q186" i="4" s="1"/>
  <c r="R186" i="4" s="1"/>
  <c r="D187" i="4"/>
  <c r="Q187" i="4" s="1"/>
  <c r="R187" i="4" s="1"/>
  <c r="D188" i="4"/>
  <c r="Q188" i="4" s="1"/>
  <c r="R188" i="4" s="1"/>
  <c r="D189" i="4"/>
  <c r="Q189" i="4" s="1"/>
  <c r="R189" i="4" s="1"/>
  <c r="D190" i="4"/>
  <c r="Q190" i="4" s="1"/>
  <c r="R190" i="4" s="1"/>
  <c r="D191" i="4"/>
  <c r="Q191" i="4" s="1"/>
  <c r="R191" i="4" s="1"/>
  <c r="D192" i="4"/>
  <c r="Q192" i="4" s="1"/>
  <c r="R192" i="4" s="1"/>
  <c r="D193" i="4"/>
  <c r="Q193" i="4" s="1"/>
  <c r="R193" i="4" s="1"/>
  <c r="D194" i="4"/>
  <c r="Q194" i="4" s="1"/>
  <c r="R194" i="4" s="1"/>
  <c r="D195" i="4"/>
  <c r="Q195" i="4" s="1"/>
  <c r="R195" i="4" s="1"/>
  <c r="D196" i="4"/>
  <c r="Q196" i="4" s="1"/>
  <c r="R196" i="4" s="1"/>
  <c r="D197" i="4"/>
  <c r="Q197" i="4" s="1"/>
  <c r="R197" i="4" s="1"/>
  <c r="D198" i="4"/>
  <c r="Q198" i="4" s="1"/>
  <c r="R198" i="4" s="1"/>
  <c r="D199" i="4"/>
  <c r="Q199" i="4" s="1"/>
  <c r="R199" i="4" s="1"/>
  <c r="D200" i="4"/>
  <c r="Q200" i="4" s="1"/>
  <c r="R200" i="4" s="1"/>
  <c r="D201" i="4"/>
  <c r="Q201" i="4" s="1"/>
  <c r="R201" i="4" s="1"/>
  <c r="D202" i="4"/>
  <c r="Q202" i="4" s="1"/>
  <c r="R202" i="4" s="1"/>
  <c r="D203" i="4"/>
  <c r="Q203" i="4" s="1"/>
  <c r="R203" i="4" s="1"/>
  <c r="D204" i="4"/>
  <c r="Q204" i="4" s="1"/>
  <c r="R204" i="4" s="1"/>
  <c r="D205" i="4"/>
  <c r="Q205" i="4" s="1"/>
  <c r="R205" i="4" s="1"/>
  <c r="D206" i="4"/>
  <c r="Q206" i="4" s="1"/>
  <c r="R206" i="4" s="1"/>
  <c r="D207" i="4"/>
  <c r="Q207" i="4" s="1"/>
  <c r="R207" i="4" s="1"/>
  <c r="D208" i="4"/>
  <c r="Q208" i="4" s="1"/>
  <c r="R208" i="4" s="1"/>
  <c r="D209" i="4"/>
  <c r="Q209" i="4" s="1"/>
  <c r="R209" i="4" s="1"/>
  <c r="D210" i="4"/>
  <c r="Q210" i="4" s="1"/>
  <c r="R210" i="4" s="1"/>
  <c r="D211" i="4"/>
  <c r="Q211" i="4" s="1"/>
  <c r="R211" i="4" s="1"/>
  <c r="D212" i="4"/>
  <c r="Q212" i="4" s="1"/>
  <c r="R212" i="4" s="1"/>
  <c r="D213" i="4"/>
  <c r="Q213" i="4" s="1"/>
  <c r="R213" i="4" s="1"/>
  <c r="D214" i="4"/>
  <c r="Q214" i="4" s="1"/>
  <c r="R214" i="4" s="1"/>
  <c r="D215" i="4"/>
  <c r="Q215" i="4" s="1"/>
  <c r="R215" i="4" s="1"/>
  <c r="D216" i="4"/>
  <c r="Q216" i="4" s="1"/>
  <c r="R216" i="4" s="1"/>
  <c r="D217" i="4"/>
  <c r="Q217" i="4" s="1"/>
  <c r="R217" i="4" s="1"/>
  <c r="D218" i="4"/>
  <c r="Q218" i="4" s="1"/>
  <c r="R218" i="4" s="1"/>
  <c r="D219" i="4"/>
  <c r="Q219" i="4" s="1"/>
  <c r="R219" i="4" s="1"/>
  <c r="D220" i="4"/>
  <c r="Q220" i="4" s="1"/>
  <c r="R220" i="4" s="1"/>
  <c r="D221" i="4"/>
  <c r="Q221" i="4" s="1"/>
  <c r="R221" i="4" s="1"/>
  <c r="D222" i="4"/>
  <c r="Q222" i="4" s="1"/>
  <c r="R222" i="4" s="1"/>
  <c r="D223" i="4"/>
  <c r="Q223" i="4" s="1"/>
  <c r="R223" i="4" s="1"/>
  <c r="D224" i="4"/>
  <c r="Q224" i="4" s="1"/>
  <c r="R224" i="4" s="1"/>
  <c r="D225" i="4"/>
  <c r="Q225" i="4" s="1"/>
  <c r="R225" i="4" s="1"/>
  <c r="D226" i="4"/>
  <c r="Q226" i="4" s="1"/>
  <c r="R226" i="4" s="1"/>
  <c r="D227" i="4"/>
  <c r="Q227" i="4" s="1"/>
  <c r="R227" i="4" s="1"/>
  <c r="D228" i="4"/>
  <c r="Q228" i="4" s="1"/>
  <c r="R228" i="4" s="1"/>
  <c r="D229" i="4"/>
  <c r="Q229" i="4" s="1"/>
  <c r="R229" i="4" s="1"/>
  <c r="D230" i="4"/>
  <c r="Q230" i="4" s="1"/>
  <c r="R230" i="4" s="1"/>
  <c r="D231" i="4"/>
  <c r="Q231" i="4" s="1"/>
  <c r="R231" i="4" s="1"/>
  <c r="D232" i="4"/>
  <c r="Q232" i="4" s="1"/>
  <c r="R232" i="4" s="1"/>
  <c r="D233" i="4"/>
  <c r="Q233" i="4" s="1"/>
  <c r="R233" i="4" s="1"/>
  <c r="D234" i="4"/>
  <c r="Q234" i="4" s="1"/>
  <c r="R234" i="4" s="1"/>
  <c r="D235" i="4"/>
  <c r="Q235" i="4" s="1"/>
  <c r="R235" i="4" s="1"/>
  <c r="D236" i="4"/>
  <c r="Q236" i="4" s="1"/>
  <c r="R236" i="4" s="1"/>
  <c r="D237" i="4"/>
  <c r="Q237" i="4" s="1"/>
  <c r="R237" i="4" s="1"/>
  <c r="D238" i="4"/>
  <c r="Q238" i="4" s="1"/>
  <c r="R238" i="4" s="1"/>
  <c r="D239" i="4"/>
  <c r="Q239" i="4" s="1"/>
  <c r="R239" i="4" s="1"/>
  <c r="D240" i="4"/>
  <c r="Q240" i="4" s="1"/>
  <c r="R240" i="4" s="1"/>
  <c r="D241" i="4"/>
  <c r="Q241" i="4" s="1"/>
  <c r="R241" i="4" s="1"/>
  <c r="D242" i="4"/>
  <c r="Q242" i="4" s="1"/>
  <c r="R242" i="4" s="1"/>
  <c r="D243" i="4"/>
  <c r="Q243" i="4" s="1"/>
  <c r="R243" i="4" s="1"/>
  <c r="D244" i="4"/>
  <c r="Q244" i="4" s="1"/>
  <c r="R244" i="4" s="1"/>
  <c r="D245" i="4"/>
  <c r="Q245" i="4"/>
  <c r="R245" i="4" s="1"/>
  <c r="D246" i="4"/>
  <c r="Q246" i="4" s="1"/>
  <c r="R246" i="4" s="1"/>
  <c r="D247" i="4"/>
  <c r="Q247" i="4" s="1"/>
  <c r="R247" i="4" s="1"/>
  <c r="D248" i="4"/>
  <c r="Q248" i="4" s="1"/>
  <c r="R248" i="4" s="1"/>
  <c r="D249" i="4"/>
  <c r="Q249" i="4" s="1"/>
  <c r="R249" i="4" s="1"/>
  <c r="D250" i="4"/>
  <c r="Q250" i="4" s="1"/>
  <c r="R250" i="4" s="1"/>
  <c r="D251" i="4"/>
  <c r="Q251" i="4" s="1"/>
  <c r="R251" i="4" s="1"/>
  <c r="D252" i="4"/>
  <c r="Q252" i="4" s="1"/>
  <c r="R252" i="4" s="1"/>
  <c r="D253" i="4"/>
  <c r="Q253" i="4" s="1"/>
  <c r="R253" i="4" s="1"/>
  <c r="D254" i="4"/>
  <c r="Q254" i="4" s="1"/>
  <c r="R254" i="4" s="1"/>
  <c r="D255" i="4"/>
  <c r="Q255" i="4" s="1"/>
  <c r="R255" i="4" s="1"/>
  <c r="D256" i="4"/>
  <c r="Q256" i="4" s="1"/>
  <c r="R256" i="4" s="1"/>
  <c r="D257" i="4"/>
  <c r="Q257" i="4" s="1"/>
  <c r="R257" i="4" s="1"/>
  <c r="D258" i="4"/>
  <c r="Q258" i="4" s="1"/>
  <c r="R258" i="4" s="1"/>
  <c r="D259" i="4"/>
  <c r="Q259" i="4" s="1"/>
  <c r="R259" i="4" s="1"/>
  <c r="D260" i="4"/>
  <c r="Q260" i="4" s="1"/>
  <c r="R260" i="4" s="1"/>
  <c r="D261" i="4"/>
  <c r="Q261" i="4" s="1"/>
  <c r="R261" i="4" s="1"/>
  <c r="D262" i="4"/>
  <c r="Q262" i="4" s="1"/>
  <c r="R262" i="4" s="1"/>
  <c r="D263" i="4"/>
  <c r="Q263" i="4" s="1"/>
  <c r="R263" i="4" s="1"/>
  <c r="D264" i="4"/>
  <c r="Q264" i="4" s="1"/>
  <c r="R264" i="4" s="1"/>
  <c r="D265" i="4"/>
  <c r="Q265" i="4" s="1"/>
  <c r="R265" i="4" s="1"/>
  <c r="D266" i="4"/>
  <c r="Q266" i="4" s="1"/>
  <c r="R266" i="4" s="1"/>
  <c r="D267" i="4"/>
  <c r="Q267" i="4" s="1"/>
  <c r="R267" i="4" s="1"/>
  <c r="D268" i="4"/>
  <c r="Q268" i="4" s="1"/>
  <c r="R268" i="4" s="1"/>
  <c r="D269" i="4"/>
  <c r="Q269" i="4" s="1"/>
  <c r="R269" i="4" s="1"/>
  <c r="D270" i="4"/>
  <c r="Q270" i="4" s="1"/>
  <c r="R270" i="4" s="1"/>
  <c r="D271" i="4"/>
  <c r="Q271" i="4" s="1"/>
  <c r="R271" i="4" s="1"/>
  <c r="D272" i="4"/>
  <c r="Q272" i="4" s="1"/>
  <c r="R272" i="4" s="1"/>
  <c r="D273" i="4"/>
  <c r="Q273" i="4" s="1"/>
  <c r="R273" i="4" s="1"/>
  <c r="D274" i="4"/>
  <c r="Q274" i="4" s="1"/>
  <c r="R274" i="4" s="1"/>
  <c r="D275" i="4"/>
  <c r="Q275" i="4" s="1"/>
  <c r="R275" i="4" s="1"/>
  <c r="D276" i="4"/>
  <c r="Q276" i="4" s="1"/>
  <c r="R276" i="4" s="1"/>
  <c r="D277" i="4"/>
  <c r="Q277" i="4" s="1"/>
  <c r="R277" i="4" s="1"/>
  <c r="D278" i="4"/>
  <c r="Q278" i="4" s="1"/>
  <c r="R278" i="4" s="1"/>
  <c r="D279" i="4"/>
  <c r="Q279" i="4"/>
  <c r="R279" i="4" s="1"/>
  <c r="D280" i="4"/>
  <c r="Q280" i="4" s="1"/>
  <c r="R280" i="4" s="1"/>
  <c r="D281" i="4"/>
  <c r="Q281" i="4" s="1"/>
  <c r="R281" i="4" s="1"/>
  <c r="D282" i="4"/>
  <c r="Q282" i="4" s="1"/>
  <c r="R282" i="4" s="1"/>
  <c r="D283" i="4"/>
  <c r="Q283" i="4"/>
  <c r="R283" i="4" s="1"/>
  <c r="D284" i="4"/>
  <c r="Q284" i="4" s="1"/>
  <c r="R284" i="4" s="1"/>
  <c r="D285" i="4"/>
  <c r="Q285" i="4" s="1"/>
  <c r="R285" i="4" s="1"/>
  <c r="D286" i="4"/>
  <c r="Q286" i="4" s="1"/>
  <c r="R286" i="4" s="1"/>
  <c r="D287" i="4"/>
  <c r="Q287" i="4" s="1"/>
  <c r="R287" i="4" s="1"/>
  <c r="D288" i="4"/>
  <c r="Q288" i="4" s="1"/>
  <c r="R288" i="4" s="1"/>
  <c r="D289" i="4"/>
  <c r="Q289" i="4" s="1"/>
  <c r="R289" i="4" s="1"/>
  <c r="D290" i="4"/>
  <c r="Q290" i="4" s="1"/>
  <c r="R290" i="4" s="1"/>
  <c r="D291" i="4"/>
  <c r="Q291" i="4" s="1"/>
  <c r="R291" i="4" s="1"/>
  <c r="D292" i="4"/>
  <c r="Q292" i="4"/>
  <c r="R292" i="4" s="1"/>
  <c r="D293" i="4"/>
  <c r="Q293" i="4" s="1"/>
  <c r="R293" i="4" s="1"/>
  <c r="D294" i="4"/>
  <c r="Q294" i="4" s="1"/>
  <c r="R294" i="4" s="1"/>
  <c r="D295" i="4"/>
  <c r="Q295" i="4" s="1"/>
  <c r="R295" i="4" s="1"/>
  <c r="D296" i="4"/>
  <c r="Q296" i="4" s="1"/>
  <c r="R296" i="4" s="1"/>
  <c r="D297" i="4"/>
  <c r="Q297" i="4" s="1"/>
  <c r="R297" i="4" s="1"/>
  <c r="D298" i="4"/>
  <c r="Q298" i="4" s="1"/>
  <c r="R298" i="4" s="1"/>
  <c r="D299" i="4"/>
  <c r="Q299" i="4" s="1"/>
  <c r="R299" i="4" s="1"/>
  <c r="D300" i="4"/>
  <c r="Q300" i="4" s="1"/>
  <c r="R300" i="4" s="1"/>
  <c r="D301" i="4"/>
  <c r="Q301" i="4" s="1"/>
  <c r="R301" i="4" s="1"/>
  <c r="D302" i="4"/>
  <c r="Q302" i="4" s="1"/>
  <c r="R302" i="4" s="1"/>
  <c r="D303" i="4"/>
  <c r="Q303" i="4" s="1"/>
  <c r="R303" i="4" s="1"/>
  <c r="D304" i="4"/>
  <c r="Q304" i="4" s="1"/>
  <c r="R304" i="4" s="1"/>
  <c r="D305" i="4"/>
  <c r="Q305" i="4" s="1"/>
  <c r="R305" i="4" s="1"/>
  <c r="D306" i="4"/>
  <c r="Q306" i="4" s="1"/>
  <c r="R306" i="4" s="1"/>
  <c r="D307" i="4"/>
  <c r="Q307" i="4" s="1"/>
  <c r="R307" i="4" s="1"/>
  <c r="D308" i="4"/>
  <c r="Q308" i="4" s="1"/>
  <c r="R308" i="4" s="1"/>
  <c r="D309" i="4"/>
  <c r="Q309" i="4" s="1"/>
  <c r="R309" i="4" s="1"/>
  <c r="D310" i="4"/>
  <c r="Q310" i="4" s="1"/>
  <c r="R310" i="4" s="1"/>
  <c r="D311" i="4"/>
  <c r="Q311" i="4" s="1"/>
  <c r="R311" i="4" s="1"/>
  <c r="D312" i="4"/>
  <c r="Q312" i="4" s="1"/>
  <c r="R312" i="4" s="1"/>
  <c r="D313" i="4"/>
  <c r="Q313" i="4" s="1"/>
  <c r="R313" i="4" s="1"/>
  <c r="D314" i="4"/>
  <c r="Q314" i="4" s="1"/>
  <c r="R314" i="4" s="1"/>
  <c r="D315" i="4"/>
  <c r="Q315" i="4" s="1"/>
  <c r="R315" i="4" s="1"/>
  <c r="D316" i="4"/>
  <c r="Q316" i="4" s="1"/>
  <c r="R316" i="4" s="1"/>
  <c r="D317" i="4"/>
  <c r="Q317" i="4" s="1"/>
  <c r="R317" i="4" s="1"/>
  <c r="D318" i="4"/>
  <c r="Q318" i="4" s="1"/>
  <c r="R318" i="4" s="1"/>
  <c r="D319" i="4"/>
  <c r="Q319" i="4" s="1"/>
  <c r="R319" i="4" s="1"/>
  <c r="D320" i="4"/>
  <c r="Q320" i="4" s="1"/>
  <c r="R320" i="4" s="1"/>
  <c r="D321" i="4"/>
  <c r="Q321" i="4" s="1"/>
  <c r="R321" i="4" s="1"/>
  <c r="D322" i="4"/>
  <c r="Q322" i="4" s="1"/>
  <c r="R322" i="4" s="1"/>
  <c r="D323" i="4"/>
  <c r="Q323" i="4" s="1"/>
  <c r="R323" i="4" s="1"/>
  <c r="D324" i="4"/>
  <c r="Q324" i="4" s="1"/>
  <c r="R324" i="4" s="1"/>
  <c r="D325" i="4"/>
  <c r="Q325" i="4" s="1"/>
  <c r="R325" i="4" s="1"/>
  <c r="D326" i="4"/>
  <c r="Q326" i="4" s="1"/>
  <c r="R326" i="4" s="1"/>
  <c r="D327" i="4"/>
  <c r="Q327" i="4" s="1"/>
  <c r="R327" i="4" s="1"/>
  <c r="D328" i="4"/>
  <c r="Q328" i="4" s="1"/>
  <c r="R328" i="4" s="1"/>
  <c r="D329" i="4"/>
  <c r="Q329" i="4"/>
  <c r="R329" i="4" s="1"/>
  <c r="D330" i="4"/>
  <c r="Q330" i="4" s="1"/>
  <c r="R330" i="4" s="1"/>
  <c r="D331" i="4"/>
  <c r="Q331" i="4" s="1"/>
  <c r="R331" i="4" s="1"/>
  <c r="D332" i="4"/>
  <c r="Q332" i="4" s="1"/>
  <c r="R332" i="4" s="1"/>
  <c r="D333" i="4"/>
  <c r="Q333" i="4" s="1"/>
  <c r="R333" i="4" s="1"/>
  <c r="D334" i="4"/>
  <c r="Q334" i="4" s="1"/>
  <c r="R334" i="4" s="1"/>
  <c r="D335" i="4"/>
  <c r="Q335" i="4" s="1"/>
  <c r="R335" i="4" s="1"/>
  <c r="D336" i="4"/>
  <c r="Q336" i="4" s="1"/>
  <c r="R336" i="4" s="1"/>
  <c r="D337" i="4"/>
  <c r="Q337" i="4" s="1"/>
  <c r="R337" i="4" s="1"/>
  <c r="D338" i="4"/>
  <c r="Q338" i="4" s="1"/>
  <c r="R338" i="4" s="1"/>
  <c r="D339" i="4"/>
  <c r="Q339" i="4" s="1"/>
  <c r="R339" i="4" s="1"/>
  <c r="D340" i="4"/>
  <c r="Q340" i="4" s="1"/>
  <c r="R340" i="4" s="1"/>
  <c r="D341" i="4"/>
  <c r="Q341" i="4" s="1"/>
  <c r="R341" i="4" s="1"/>
  <c r="D342" i="4"/>
  <c r="Q342" i="4" s="1"/>
  <c r="R342" i="4" s="1"/>
  <c r="D343" i="4"/>
  <c r="Q343" i="4" s="1"/>
  <c r="R343" i="4" s="1"/>
  <c r="D344" i="4"/>
  <c r="Q344" i="4" s="1"/>
  <c r="R344" i="4" s="1"/>
  <c r="D345" i="4"/>
  <c r="Q345" i="4" s="1"/>
  <c r="R345" i="4" s="1"/>
  <c r="D346" i="4"/>
  <c r="Q346" i="4" s="1"/>
  <c r="R346" i="4" s="1"/>
  <c r="D347" i="4"/>
  <c r="Q347" i="4"/>
  <c r="R347" i="4" s="1"/>
  <c r="D348" i="4"/>
  <c r="Q348" i="4" s="1"/>
  <c r="R348" i="4" s="1"/>
  <c r="D349" i="4"/>
  <c r="Q349" i="4" s="1"/>
  <c r="R349" i="4" s="1"/>
  <c r="D350" i="4"/>
  <c r="Q350" i="4" s="1"/>
  <c r="R350" i="4" s="1"/>
  <c r="D351" i="4"/>
  <c r="Q351" i="4" s="1"/>
  <c r="R351" i="4" s="1"/>
  <c r="D352" i="4"/>
  <c r="Q352" i="4" s="1"/>
  <c r="R352" i="4" s="1"/>
  <c r="D353" i="4"/>
  <c r="Q353" i="4" s="1"/>
  <c r="R353" i="4" s="1"/>
  <c r="D354" i="4"/>
  <c r="Q354" i="4" s="1"/>
  <c r="R354" i="4" s="1"/>
  <c r="D355" i="4"/>
  <c r="Q355" i="4" s="1"/>
  <c r="R355" i="4" s="1"/>
  <c r="D356" i="4"/>
  <c r="Q356" i="4" s="1"/>
  <c r="R356" i="4" s="1"/>
  <c r="D357" i="4"/>
  <c r="Q357" i="4" s="1"/>
  <c r="R357" i="4" s="1"/>
  <c r="D358" i="4"/>
  <c r="Q358" i="4" s="1"/>
  <c r="R358" i="4" s="1"/>
  <c r="D359" i="4"/>
  <c r="Q359" i="4" s="1"/>
  <c r="R359" i="4" s="1"/>
  <c r="D360" i="4"/>
  <c r="Q360" i="4" s="1"/>
  <c r="R360" i="4" s="1"/>
  <c r="D361" i="4"/>
  <c r="Q361" i="4" s="1"/>
  <c r="R361" i="4" s="1"/>
  <c r="D362" i="4"/>
  <c r="Q362" i="4" s="1"/>
  <c r="R362" i="4" s="1"/>
  <c r="D363" i="4"/>
  <c r="Q363" i="4" s="1"/>
  <c r="R363" i="4" s="1"/>
  <c r="D364" i="4"/>
  <c r="Q364" i="4" s="1"/>
  <c r="R364" i="4" s="1"/>
  <c r="D365" i="4"/>
  <c r="Q365" i="4" s="1"/>
  <c r="R365" i="4" s="1"/>
  <c r="D366" i="4"/>
  <c r="Q366" i="4" s="1"/>
  <c r="R366" i="4" s="1"/>
  <c r="D367" i="4"/>
  <c r="Q367" i="4" s="1"/>
  <c r="R367" i="4" s="1"/>
  <c r="D368" i="4"/>
  <c r="Q368" i="4" s="1"/>
  <c r="R368" i="4" s="1"/>
  <c r="D369" i="4"/>
  <c r="Q369" i="4" s="1"/>
  <c r="R369" i="4" s="1"/>
  <c r="D370" i="4"/>
  <c r="Q370" i="4" s="1"/>
  <c r="R370" i="4" s="1"/>
  <c r="D371" i="4"/>
  <c r="Q371" i="4" s="1"/>
  <c r="R371" i="4" s="1"/>
  <c r="D372" i="4"/>
  <c r="Q372" i="4" s="1"/>
  <c r="R372" i="4" s="1"/>
  <c r="D373" i="4"/>
  <c r="Q373" i="4" s="1"/>
  <c r="R373" i="4" s="1"/>
  <c r="D374" i="4"/>
  <c r="Q374" i="4" s="1"/>
  <c r="R374" i="4" s="1"/>
  <c r="D375" i="4"/>
  <c r="Q375" i="4" s="1"/>
  <c r="R375" i="4" s="1"/>
  <c r="D376" i="4"/>
  <c r="Q376" i="4" s="1"/>
  <c r="R376" i="4" s="1"/>
  <c r="D377" i="4"/>
  <c r="Q377" i="4" s="1"/>
  <c r="R377" i="4" s="1"/>
  <c r="D378" i="4"/>
  <c r="Q378" i="4" s="1"/>
  <c r="R378" i="4" s="1"/>
  <c r="D379" i="4"/>
  <c r="Q379" i="4" s="1"/>
  <c r="R379" i="4" s="1"/>
  <c r="D380" i="4"/>
  <c r="Q380" i="4" s="1"/>
  <c r="R380" i="4" s="1"/>
  <c r="D381" i="4"/>
  <c r="Q381" i="4" s="1"/>
  <c r="R381" i="4" s="1"/>
  <c r="D382" i="4"/>
  <c r="Q382" i="4" s="1"/>
  <c r="R382" i="4" s="1"/>
  <c r="D383" i="4"/>
  <c r="Q383" i="4" s="1"/>
  <c r="R383" i="4" s="1"/>
  <c r="D384" i="4"/>
  <c r="Q384" i="4" s="1"/>
  <c r="R384" i="4" s="1"/>
  <c r="D385" i="4"/>
  <c r="Q385" i="4" s="1"/>
  <c r="R385" i="4" s="1"/>
  <c r="D386" i="4"/>
  <c r="Q386" i="4" s="1"/>
  <c r="R386" i="4" s="1"/>
  <c r="D387" i="4"/>
  <c r="Q387" i="4" s="1"/>
  <c r="R387" i="4" s="1"/>
  <c r="D388" i="4"/>
  <c r="Q388" i="4" s="1"/>
  <c r="R388" i="4" s="1"/>
  <c r="D389" i="4"/>
  <c r="Q389" i="4" s="1"/>
  <c r="R389" i="4" s="1"/>
  <c r="D390" i="4"/>
  <c r="Q390" i="4" s="1"/>
  <c r="R390" i="4" s="1"/>
  <c r="D391" i="4"/>
  <c r="Q391" i="4" s="1"/>
  <c r="R391" i="4" s="1"/>
  <c r="D392" i="4"/>
  <c r="Q392" i="4" s="1"/>
  <c r="R392" i="4" s="1"/>
  <c r="D393" i="4"/>
  <c r="Q393" i="4" s="1"/>
  <c r="R393" i="4" s="1"/>
  <c r="D394" i="4"/>
  <c r="Q394" i="4" s="1"/>
  <c r="R394" i="4" s="1"/>
  <c r="D395" i="4"/>
  <c r="Q395" i="4" s="1"/>
  <c r="R395" i="4" s="1"/>
  <c r="D396" i="4"/>
  <c r="Q396" i="4" s="1"/>
  <c r="R396" i="4" s="1"/>
  <c r="D397" i="4"/>
  <c r="Q397" i="4" s="1"/>
  <c r="R397" i="4" s="1"/>
  <c r="D398" i="4"/>
  <c r="Q398" i="4" s="1"/>
  <c r="R398" i="4" s="1"/>
  <c r="D399" i="4"/>
  <c r="Q399" i="4"/>
  <c r="R399" i="4" s="1"/>
  <c r="D400" i="4"/>
  <c r="Q400" i="4" s="1"/>
  <c r="R400" i="4" s="1"/>
  <c r="D401" i="4"/>
  <c r="Q401" i="4" s="1"/>
  <c r="R401" i="4" s="1"/>
  <c r="D402" i="4"/>
  <c r="Q402" i="4" s="1"/>
  <c r="R402" i="4" s="1"/>
  <c r="D403" i="4"/>
  <c r="Q403" i="4" s="1"/>
  <c r="R403" i="4" s="1"/>
  <c r="D404" i="4"/>
  <c r="Q404" i="4"/>
  <c r="R404" i="4" s="1"/>
  <c r="D405" i="4"/>
  <c r="Q405" i="4" s="1"/>
  <c r="R405" i="4" s="1"/>
  <c r="D406" i="4"/>
  <c r="Q406" i="4" s="1"/>
  <c r="R406" i="4" s="1"/>
  <c r="D407" i="4"/>
  <c r="Q407" i="4" s="1"/>
  <c r="R407" i="4" s="1"/>
  <c r="D408" i="4"/>
  <c r="Q408" i="4" s="1"/>
  <c r="R408" i="4" s="1"/>
  <c r="D409" i="4"/>
  <c r="Q409" i="4"/>
  <c r="R409" i="4" s="1"/>
  <c r="D410" i="4"/>
  <c r="Q410" i="4"/>
  <c r="R410" i="4" s="1"/>
  <c r="D411" i="4"/>
  <c r="Q411" i="4"/>
  <c r="R411" i="4" s="1"/>
  <c r="D412" i="4"/>
  <c r="Q412" i="4"/>
  <c r="R412" i="4" s="1"/>
  <c r="D413" i="4"/>
  <c r="Q413" i="4"/>
  <c r="R413" i="4" s="1"/>
  <c r="D414" i="4"/>
  <c r="Q414" i="4"/>
  <c r="R414" i="4" s="1"/>
  <c r="D415" i="4"/>
  <c r="Q415" i="4"/>
  <c r="R415" i="4" s="1"/>
  <c r="D416" i="4"/>
  <c r="Q416" i="4"/>
  <c r="R416" i="4" s="1"/>
  <c r="D417" i="4"/>
  <c r="Q417" i="4"/>
  <c r="R417" i="4" s="1"/>
  <c r="D418" i="4"/>
  <c r="Q418" i="4"/>
  <c r="R418" i="4" s="1"/>
  <c r="D419" i="4"/>
  <c r="Q419" i="4"/>
  <c r="R419" i="4" s="1"/>
  <c r="D420" i="4"/>
  <c r="Q420" i="4"/>
  <c r="R420" i="4" s="1"/>
  <c r="D421" i="4"/>
  <c r="Q421" i="4"/>
  <c r="R421" i="4" s="1"/>
  <c r="D422" i="4"/>
  <c r="Q422" i="4"/>
  <c r="R422" i="4" s="1"/>
  <c r="D423" i="4"/>
  <c r="Q423" i="4"/>
  <c r="R423" i="4" s="1"/>
  <c r="D424" i="4"/>
  <c r="Q424" i="4"/>
  <c r="R424" i="4" s="1"/>
  <c r="D425" i="4"/>
  <c r="Q425" i="4"/>
  <c r="R425" i="4" s="1"/>
  <c r="D426" i="4"/>
  <c r="Q426" i="4"/>
  <c r="R426" i="4" s="1"/>
  <c r="D427" i="4"/>
  <c r="Q427" i="4"/>
  <c r="R427" i="4" s="1"/>
  <c r="D428" i="4"/>
  <c r="Q428" i="4"/>
  <c r="R428" i="4" s="1"/>
  <c r="D429" i="4"/>
  <c r="Q429" i="4"/>
  <c r="R429" i="4" s="1"/>
  <c r="D430" i="4"/>
  <c r="Q430" i="4"/>
  <c r="R430" i="4" s="1"/>
  <c r="D431" i="4"/>
  <c r="Q431" i="4"/>
  <c r="R431" i="4" s="1"/>
  <c r="D432" i="4"/>
  <c r="Q432" i="4"/>
  <c r="R432" i="4" s="1"/>
  <c r="D433" i="4"/>
  <c r="Q433" i="4"/>
  <c r="R433" i="4" s="1"/>
  <c r="D434" i="4"/>
  <c r="Q434" i="4"/>
  <c r="R434" i="4" s="1"/>
  <c r="D435" i="4"/>
  <c r="Q435" i="4"/>
  <c r="R435" i="4" s="1"/>
  <c r="D436" i="4"/>
  <c r="Q436" i="4"/>
  <c r="R436" i="4" s="1"/>
  <c r="D437" i="4"/>
  <c r="Q437" i="4"/>
  <c r="R437" i="4" s="1"/>
  <c r="D438" i="4"/>
  <c r="Q438" i="4"/>
  <c r="R438" i="4" s="1"/>
  <c r="D439" i="4"/>
  <c r="Q439" i="4"/>
  <c r="R439" i="4" s="1"/>
  <c r="D440" i="4"/>
  <c r="Q440" i="4"/>
  <c r="R440" i="4" s="1"/>
  <c r="D441" i="4"/>
  <c r="Q441" i="4"/>
  <c r="R441" i="4" s="1"/>
  <c r="D442" i="4"/>
  <c r="Q442" i="4"/>
  <c r="R442" i="4" s="1"/>
  <c r="D443" i="4"/>
  <c r="Q443" i="4"/>
  <c r="R443" i="4" s="1"/>
  <c r="D444" i="4"/>
  <c r="Q444" i="4"/>
  <c r="R444" i="4" s="1"/>
  <c r="D445" i="4"/>
  <c r="Q445" i="4"/>
  <c r="R445" i="4" s="1"/>
  <c r="D446" i="4"/>
  <c r="Q446" i="4"/>
  <c r="R446" i="4" s="1"/>
  <c r="D447" i="4"/>
  <c r="Q447" i="4"/>
  <c r="R447" i="4" s="1"/>
  <c r="D448" i="4"/>
  <c r="Q448" i="4"/>
  <c r="R448" i="4" s="1"/>
  <c r="D449" i="4"/>
  <c r="Q449" i="4"/>
  <c r="R449" i="4" s="1"/>
  <c r="D450" i="4"/>
  <c r="Q450" i="4"/>
  <c r="R450" i="4" s="1"/>
  <c r="D451" i="4"/>
  <c r="Q451" i="4"/>
  <c r="R451" i="4" s="1"/>
  <c r="D452" i="4"/>
  <c r="Q452" i="4"/>
  <c r="R452" i="4" s="1"/>
  <c r="D453" i="4"/>
  <c r="Q453" i="4"/>
  <c r="R453" i="4" s="1"/>
  <c r="D454" i="4"/>
  <c r="Q454" i="4"/>
  <c r="R454" i="4" s="1"/>
  <c r="D455" i="4"/>
  <c r="Q455" i="4"/>
  <c r="R455" i="4" s="1"/>
  <c r="D456" i="4"/>
  <c r="Q456" i="4"/>
  <c r="R456" i="4" s="1"/>
  <c r="D457" i="4"/>
  <c r="Q457" i="4"/>
  <c r="R457" i="4" s="1"/>
  <c r="D458" i="4"/>
  <c r="Q458" i="4"/>
  <c r="R458" i="4" s="1"/>
  <c r="D459" i="4"/>
  <c r="Q459" i="4"/>
  <c r="R459" i="4" s="1"/>
  <c r="D460" i="4"/>
  <c r="Q460" i="4"/>
  <c r="R460" i="4" s="1"/>
  <c r="D461" i="4"/>
  <c r="Q461" i="4"/>
  <c r="R461" i="4" s="1"/>
  <c r="D462" i="4"/>
  <c r="Q462" i="4"/>
  <c r="R462" i="4" s="1"/>
  <c r="D463" i="4"/>
  <c r="Q463" i="4"/>
  <c r="R463" i="4" s="1"/>
  <c r="D464" i="4"/>
  <c r="Q464" i="4"/>
  <c r="R464" i="4" s="1"/>
  <c r="D465" i="4"/>
  <c r="Q465" i="4"/>
  <c r="R465" i="4" s="1"/>
  <c r="D466" i="4"/>
  <c r="Q466" i="4"/>
  <c r="R466" i="4" s="1"/>
  <c r="D467" i="4"/>
  <c r="Q467" i="4"/>
  <c r="R467" i="4" s="1"/>
  <c r="D468" i="4"/>
  <c r="Q468" i="4"/>
  <c r="R468" i="4" s="1"/>
  <c r="D469" i="4"/>
  <c r="Q469" i="4"/>
  <c r="R469" i="4" s="1"/>
  <c r="D470" i="4"/>
  <c r="Q470" i="4"/>
  <c r="R470" i="4" s="1"/>
  <c r="D471" i="4"/>
  <c r="Q471" i="4"/>
  <c r="R471" i="4" s="1"/>
  <c r="D472" i="4"/>
  <c r="Q472" i="4"/>
  <c r="R472" i="4" s="1"/>
  <c r="D473" i="4"/>
  <c r="Q473" i="4"/>
  <c r="R473" i="4" s="1"/>
  <c r="D474" i="4"/>
  <c r="Q474" i="4"/>
  <c r="R474" i="4" s="1"/>
  <c r="D475" i="4"/>
  <c r="Q475" i="4"/>
  <c r="R475" i="4" s="1"/>
  <c r="D476" i="4"/>
  <c r="Q476" i="4"/>
  <c r="R476" i="4" s="1"/>
  <c r="D477" i="4"/>
  <c r="Q477" i="4"/>
  <c r="R477" i="4" s="1"/>
  <c r="D478" i="4"/>
  <c r="Q478" i="4" s="1"/>
  <c r="R478" i="4" s="1"/>
  <c r="D479" i="4"/>
  <c r="Q479" i="4"/>
  <c r="R479" i="4" s="1"/>
  <c r="D480" i="4"/>
  <c r="Q480" i="4"/>
  <c r="R480" i="4" s="1"/>
  <c r="D481" i="4"/>
  <c r="Q481" i="4"/>
  <c r="R481" i="4" s="1"/>
  <c r="D482" i="4"/>
  <c r="Q482" i="4"/>
  <c r="R482" i="4" s="1"/>
  <c r="D483" i="4"/>
  <c r="Q483" i="4"/>
  <c r="R483" i="4" s="1"/>
  <c r="D484" i="4"/>
  <c r="Q484" i="4"/>
  <c r="R484" i="4" s="1"/>
  <c r="D485" i="4"/>
  <c r="Q485" i="4"/>
  <c r="R485" i="4" s="1"/>
  <c r="D486" i="4"/>
  <c r="Q486" i="4"/>
  <c r="R486" i="4" s="1"/>
  <c r="D487" i="4"/>
  <c r="Q487" i="4" s="1"/>
  <c r="R487" i="4" s="1"/>
  <c r="D488" i="4"/>
  <c r="Q488" i="4"/>
  <c r="R488" i="4" s="1"/>
  <c r="D489" i="4"/>
  <c r="Q489" i="4"/>
  <c r="R489" i="4" s="1"/>
  <c r="D490" i="4"/>
  <c r="Q490" i="4"/>
  <c r="R490" i="4" s="1"/>
  <c r="D491" i="4"/>
  <c r="Q491" i="4"/>
  <c r="R491" i="4" s="1"/>
  <c r="D3" i="4"/>
  <c r="Q3" i="4"/>
  <c r="R3" i="4" s="1"/>
  <c r="D4" i="4"/>
  <c r="Q4" i="4"/>
  <c r="R4" i="4" s="1"/>
  <c r="D5" i="4"/>
  <c r="Q5" i="4"/>
  <c r="R5" i="4" s="1"/>
  <c r="D6" i="4"/>
  <c r="Q6" i="4" s="1"/>
  <c r="R6" i="4" s="1"/>
  <c r="D7" i="4"/>
  <c r="Q7" i="4" s="1"/>
  <c r="R7" i="4" s="1"/>
  <c r="D8" i="4"/>
  <c r="Q8" i="4" s="1"/>
  <c r="R8" i="4" s="1"/>
  <c r="D9" i="4"/>
  <c r="Q9" i="4" s="1"/>
  <c r="R9" i="4" s="1"/>
  <c r="D10" i="5"/>
  <c r="Q10" i="5" s="1"/>
  <c r="R10" i="5" s="1"/>
  <c r="D11" i="5"/>
  <c r="Q11" i="5"/>
  <c r="R11" i="5" s="1"/>
  <c r="D12" i="5"/>
  <c r="Q12" i="5" s="1"/>
  <c r="R12" i="5" s="1"/>
  <c r="D13" i="5"/>
  <c r="Q13" i="5" s="1"/>
  <c r="R13" i="5" s="1"/>
  <c r="D14" i="5"/>
  <c r="Q14" i="5" s="1"/>
  <c r="R14" i="5" s="1"/>
  <c r="D15" i="5"/>
  <c r="Q15" i="5" s="1"/>
  <c r="R15" i="5" s="1"/>
  <c r="D16" i="5"/>
  <c r="Q16" i="5"/>
  <c r="R16" i="5" s="1"/>
  <c r="D17" i="5"/>
  <c r="Q17" i="5" s="1"/>
  <c r="R17" i="5" s="1"/>
  <c r="D18" i="5"/>
  <c r="Q18" i="5"/>
  <c r="R18" i="5" s="1"/>
  <c r="D19" i="5"/>
  <c r="Q19" i="5" s="1"/>
  <c r="R19" i="5" s="1"/>
  <c r="D20" i="5"/>
  <c r="Q20" i="5" s="1"/>
  <c r="R20" i="5" s="1"/>
  <c r="D21" i="5"/>
  <c r="Q21" i="5" s="1"/>
  <c r="R21" i="5" s="1"/>
  <c r="D22" i="5"/>
  <c r="Q22" i="5" s="1"/>
  <c r="R22" i="5" s="1"/>
  <c r="D23" i="5"/>
  <c r="Q23" i="5" s="1"/>
  <c r="R23" i="5" s="1"/>
  <c r="D24" i="5"/>
  <c r="Q24" i="5" s="1"/>
  <c r="R24" i="5" s="1"/>
  <c r="D25" i="5"/>
  <c r="Q25" i="5" s="1"/>
  <c r="R25" i="5" s="1"/>
  <c r="D26" i="5"/>
  <c r="Q26" i="5"/>
  <c r="R26" i="5" s="1"/>
  <c r="D27" i="5"/>
  <c r="Q27" i="5" s="1"/>
  <c r="R27" i="5" s="1"/>
  <c r="D28" i="5"/>
  <c r="Q28" i="5" s="1"/>
  <c r="R28" i="5" s="1"/>
  <c r="D29" i="5"/>
  <c r="Q29" i="5" s="1"/>
  <c r="R29" i="5" s="1"/>
  <c r="D30" i="5"/>
  <c r="Q30" i="5" s="1"/>
  <c r="R30" i="5" s="1"/>
  <c r="D31" i="5"/>
  <c r="Q31" i="5"/>
  <c r="R31" i="5" s="1"/>
  <c r="D32" i="5"/>
  <c r="Q32" i="5" s="1"/>
  <c r="R32" i="5" s="1"/>
  <c r="D33" i="5"/>
  <c r="Q33" i="5" s="1"/>
  <c r="R33" i="5" s="1"/>
  <c r="D34" i="5"/>
  <c r="Q34" i="5" s="1"/>
  <c r="R34" i="5" s="1"/>
  <c r="D35" i="5"/>
  <c r="Q35" i="5" s="1"/>
  <c r="R35" i="5" s="1"/>
  <c r="D36" i="5"/>
  <c r="Q36" i="5" s="1"/>
  <c r="R36" i="5" s="1"/>
  <c r="D37" i="5"/>
  <c r="Q37" i="5" s="1"/>
  <c r="R37" i="5" s="1"/>
  <c r="D45" i="5"/>
  <c r="Q45" i="5" s="1"/>
  <c r="R45" i="5" s="1"/>
  <c r="D108" i="5"/>
  <c r="Q108" i="5" s="1"/>
  <c r="R108" i="5" s="1"/>
  <c r="D131" i="5"/>
  <c r="Q131" i="5" s="1"/>
  <c r="R131" i="5" s="1"/>
  <c r="D144" i="5"/>
  <c r="Q144" i="5" s="1"/>
  <c r="R144" i="5" s="1"/>
  <c r="D152" i="5"/>
  <c r="Q152" i="5" s="1"/>
  <c r="R152" i="5" s="1"/>
  <c r="D171" i="5"/>
  <c r="Q171" i="5" s="1"/>
  <c r="R171" i="5" s="1"/>
  <c r="D180" i="5"/>
  <c r="Q180" i="5" s="1"/>
  <c r="R180" i="5" s="1"/>
  <c r="D182" i="5"/>
  <c r="Q182" i="5" s="1"/>
  <c r="R182" i="5" s="1"/>
  <c r="D188" i="5"/>
  <c r="Q188" i="5" s="1"/>
  <c r="R188" i="5" s="1"/>
  <c r="D194" i="5"/>
  <c r="Q194" i="5" s="1"/>
  <c r="R194" i="5" s="1"/>
  <c r="D199" i="5"/>
  <c r="Q199" i="5" s="1"/>
  <c r="R199" i="5" s="1"/>
  <c r="D204" i="5"/>
  <c r="Q204" i="5" s="1"/>
  <c r="R204" i="5" s="1"/>
  <c r="D205" i="5"/>
  <c r="Q205" i="5" s="1"/>
  <c r="R205" i="5" s="1"/>
  <c r="D209" i="5"/>
  <c r="Q209" i="5" s="1"/>
  <c r="R209" i="5" s="1"/>
  <c r="D235" i="5"/>
  <c r="Q235" i="5" s="1"/>
  <c r="R235" i="5" s="1"/>
  <c r="D257" i="5"/>
  <c r="Q257" i="5" s="1"/>
  <c r="R257" i="5" s="1"/>
  <c r="D276" i="5"/>
  <c r="Q276" i="5" s="1"/>
  <c r="R276" i="5" s="1"/>
  <c r="D279" i="5"/>
  <c r="Q279" i="5" s="1"/>
  <c r="R279" i="5" s="1"/>
  <c r="D284" i="5"/>
  <c r="Q284" i="5" s="1"/>
  <c r="R284" i="5" s="1"/>
  <c r="D305" i="5"/>
  <c r="Q305" i="5" s="1"/>
  <c r="R305" i="5" s="1"/>
  <c r="D312" i="5"/>
  <c r="Q312" i="5" s="1"/>
  <c r="R312" i="5" s="1"/>
  <c r="D332" i="5"/>
  <c r="Q332" i="5" s="1"/>
  <c r="R332" i="5" s="1"/>
  <c r="D334" i="5"/>
  <c r="Q334" i="5" s="1"/>
  <c r="R334" i="5" s="1"/>
  <c r="D355" i="5"/>
  <c r="Q355" i="5" s="1"/>
  <c r="R355" i="5" s="1"/>
  <c r="D403" i="5"/>
  <c r="Q403" i="5" s="1"/>
  <c r="R403" i="5" s="1"/>
  <c r="D404" i="5"/>
  <c r="Q404" i="5" s="1"/>
  <c r="R404" i="5" s="1"/>
  <c r="D424" i="5"/>
  <c r="Q424" i="5" s="1"/>
  <c r="R424" i="5" s="1"/>
  <c r="D436" i="5"/>
  <c r="Q436" i="5" s="1"/>
  <c r="R436" i="5" s="1"/>
  <c r="D444" i="5"/>
  <c r="Q444" i="5"/>
  <c r="R444" i="5" s="1"/>
  <c r="D457" i="5"/>
  <c r="Q457" i="5" s="1"/>
  <c r="R457" i="5" s="1"/>
  <c r="D458" i="5"/>
  <c r="Q458" i="5" s="1"/>
  <c r="R458" i="5" s="1"/>
  <c r="D74" i="5"/>
  <c r="Q74" i="5" s="1"/>
  <c r="R74" i="5" s="1"/>
  <c r="D149" i="5"/>
  <c r="Q149" i="5" s="1"/>
  <c r="R149" i="5" s="1"/>
  <c r="D153" i="5"/>
  <c r="Q153" i="5" s="1"/>
  <c r="R153" i="5" s="1"/>
  <c r="D155" i="5"/>
  <c r="Q155" i="5" s="1"/>
  <c r="R155" i="5" s="1"/>
  <c r="D158" i="5"/>
  <c r="Q158" i="5" s="1"/>
  <c r="R158" i="5" s="1"/>
  <c r="D224" i="5"/>
  <c r="Q224" i="5" s="1"/>
  <c r="R224" i="5" s="1"/>
  <c r="D230" i="5"/>
  <c r="Q230" i="5" s="1"/>
  <c r="R230" i="5" s="1"/>
  <c r="D238" i="5"/>
  <c r="Q238" i="5" s="1"/>
  <c r="R238" i="5" s="1"/>
  <c r="D246" i="5"/>
  <c r="Q246" i="5" s="1"/>
  <c r="R246" i="5" s="1"/>
  <c r="D250" i="5"/>
  <c r="Q250" i="5" s="1"/>
  <c r="R250" i="5" s="1"/>
  <c r="D258" i="5"/>
  <c r="Q258" i="5" s="1"/>
  <c r="R258" i="5" s="1"/>
  <c r="D262" i="5"/>
  <c r="Q262" i="5" s="1"/>
  <c r="R262" i="5" s="1"/>
  <c r="D272" i="5"/>
  <c r="Q272" i="5" s="1"/>
  <c r="R272" i="5" s="1"/>
  <c r="D296" i="5"/>
  <c r="Q296" i="5" s="1"/>
  <c r="R296" i="5" s="1"/>
  <c r="D391" i="5"/>
  <c r="Q391" i="5" s="1"/>
  <c r="R391" i="5" s="1"/>
  <c r="D398" i="5"/>
  <c r="Q398" i="5" s="1"/>
  <c r="R398" i="5" s="1"/>
  <c r="D428" i="5"/>
  <c r="Q428" i="5" s="1"/>
  <c r="R428" i="5" s="1"/>
  <c r="D42" i="5"/>
  <c r="Q42" i="5" s="1"/>
  <c r="R42" i="5" s="1"/>
  <c r="D60" i="5"/>
  <c r="Q60" i="5" s="1"/>
  <c r="R60" i="5" s="1"/>
  <c r="D63" i="5"/>
  <c r="Q63" i="5" s="1"/>
  <c r="R63" i="5" s="1"/>
  <c r="D69" i="5"/>
  <c r="Q69" i="5" s="1"/>
  <c r="R69" i="5" s="1"/>
  <c r="D70" i="5"/>
  <c r="Q70" i="5" s="1"/>
  <c r="R70" i="5" s="1"/>
  <c r="D73" i="5"/>
  <c r="Q73" i="5" s="1"/>
  <c r="R73" i="5" s="1"/>
  <c r="D75" i="5"/>
  <c r="Q75" i="5" s="1"/>
  <c r="R75" i="5" s="1"/>
  <c r="D77" i="5"/>
  <c r="Q77" i="5" s="1"/>
  <c r="R77" i="5" s="1"/>
  <c r="D80" i="5"/>
  <c r="Q80" i="5" s="1"/>
  <c r="R80" i="5" s="1"/>
  <c r="D82" i="5"/>
  <c r="Q82" i="5" s="1"/>
  <c r="R82" i="5" s="1"/>
  <c r="D91" i="5"/>
  <c r="Q91" i="5" s="1"/>
  <c r="R91" i="5" s="1"/>
  <c r="D114" i="5"/>
  <c r="Q114" i="5" s="1"/>
  <c r="R114" i="5" s="1"/>
  <c r="D136" i="5"/>
  <c r="Q136" i="5" s="1"/>
  <c r="R136" i="5" s="1"/>
  <c r="D142" i="5"/>
  <c r="Q142" i="5" s="1"/>
  <c r="R142" i="5" s="1"/>
  <c r="D147" i="5"/>
  <c r="Q147" i="5" s="1"/>
  <c r="R147" i="5" s="1"/>
  <c r="D160" i="5"/>
  <c r="Q160" i="5" s="1"/>
  <c r="R160" i="5" s="1"/>
  <c r="D167" i="5"/>
  <c r="Q167" i="5" s="1"/>
  <c r="R167" i="5" s="1"/>
  <c r="D176" i="5"/>
  <c r="Q176" i="5" s="1"/>
  <c r="R176" i="5" s="1"/>
  <c r="D184" i="5"/>
  <c r="Q184" i="5" s="1"/>
  <c r="R184" i="5" s="1"/>
  <c r="D185" i="5"/>
  <c r="Q185" i="5" s="1"/>
  <c r="R185" i="5" s="1"/>
  <c r="D186" i="5"/>
  <c r="Q186" i="5" s="1"/>
  <c r="R186" i="5" s="1"/>
  <c r="D187" i="5"/>
  <c r="Q187" i="5" s="1"/>
  <c r="R187" i="5" s="1"/>
  <c r="D202" i="5"/>
  <c r="Q202" i="5" s="1"/>
  <c r="R202" i="5" s="1"/>
  <c r="D208" i="5"/>
  <c r="Q208" i="5" s="1"/>
  <c r="R208" i="5" s="1"/>
  <c r="D217" i="5"/>
  <c r="Q217" i="5" s="1"/>
  <c r="R217" i="5" s="1"/>
  <c r="D222" i="5"/>
  <c r="Q222" i="5" s="1"/>
  <c r="R222" i="5" s="1"/>
  <c r="D228" i="5"/>
  <c r="Q228" i="5" s="1"/>
  <c r="R228" i="5" s="1"/>
  <c r="D234" i="5"/>
  <c r="Q234" i="5" s="1"/>
  <c r="R234" i="5" s="1"/>
  <c r="D236" i="5"/>
  <c r="Q236" i="5" s="1"/>
  <c r="R236" i="5" s="1"/>
  <c r="D244" i="5"/>
  <c r="Q244" i="5" s="1"/>
  <c r="R244" i="5" s="1"/>
  <c r="D252" i="5"/>
  <c r="Q252" i="5" s="1"/>
  <c r="R252" i="5" s="1"/>
  <c r="D254" i="5"/>
  <c r="Q254" i="5" s="1"/>
  <c r="R254" i="5" s="1"/>
  <c r="D259" i="5"/>
  <c r="Q259" i="5" s="1"/>
  <c r="R259" i="5" s="1"/>
  <c r="D261" i="5"/>
  <c r="Q261" i="5" s="1"/>
  <c r="R261" i="5" s="1"/>
  <c r="D266" i="5"/>
  <c r="Q266" i="5" s="1"/>
  <c r="R266" i="5" s="1"/>
  <c r="D269" i="5"/>
  <c r="Q269" i="5" s="1"/>
  <c r="R269" i="5" s="1"/>
  <c r="D270" i="5"/>
  <c r="Q270" i="5" s="1"/>
  <c r="R270" i="5" s="1"/>
  <c r="D273" i="5"/>
  <c r="Q273" i="5" s="1"/>
  <c r="R273" i="5" s="1"/>
  <c r="D300" i="5"/>
  <c r="Q300" i="5" s="1"/>
  <c r="R300" i="5" s="1"/>
  <c r="D310" i="5"/>
  <c r="Q310" i="5" s="1"/>
  <c r="R310" i="5" s="1"/>
  <c r="D311" i="5"/>
  <c r="Q311" i="5" s="1"/>
  <c r="R311" i="5" s="1"/>
  <c r="D315" i="5"/>
  <c r="Q315" i="5" s="1"/>
  <c r="R315" i="5" s="1"/>
  <c r="D316" i="5"/>
  <c r="Q316" i="5" s="1"/>
  <c r="R316" i="5" s="1"/>
  <c r="D323" i="5"/>
  <c r="Q323" i="5" s="1"/>
  <c r="R323" i="5" s="1"/>
  <c r="D327" i="5"/>
  <c r="Q327" i="5" s="1"/>
  <c r="R327" i="5" s="1"/>
  <c r="D330" i="5"/>
  <c r="Q330" i="5" s="1"/>
  <c r="R330" i="5" s="1"/>
  <c r="D339" i="5"/>
  <c r="Q339" i="5" s="1"/>
  <c r="R339" i="5" s="1"/>
  <c r="D344" i="5"/>
  <c r="Q344" i="5" s="1"/>
  <c r="R344" i="5" s="1"/>
  <c r="D345" i="5"/>
  <c r="Q345" i="5" s="1"/>
  <c r="R345" i="5" s="1"/>
  <c r="D346" i="5"/>
  <c r="Q346" i="5" s="1"/>
  <c r="R346" i="5" s="1"/>
  <c r="D347" i="5"/>
  <c r="Q347" i="5" s="1"/>
  <c r="R347" i="5" s="1"/>
  <c r="D366" i="5"/>
  <c r="Q366" i="5" s="1"/>
  <c r="R366" i="5" s="1"/>
  <c r="D369" i="5"/>
  <c r="Q369" i="5" s="1"/>
  <c r="R369" i="5" s="1"/>
  <c r="D382" i="5"/>
  <c r="Q382" i="5" s="1"/>
  <c r="R382" i="5" s="1"/>
  <c r="D392" i="5"/>
  <c r="Q392" i="5" s="1"/>
  <c r="R392" i="5" s="1"/>
  <c r="D393" i="5"/>
  <c r="Q393" i="5" s="1"/>
  <c r="R393" i="5" s="1"/>
  <c r="D397" i="5"/>
  <c r="Q397" i="5" s="1"/>
  <c r="R397" i="5" s="1"/>
  <c r="D411" i="5"/>
  <c r="Q411" i="5" s="1"/>
  <c r="R411" i="5" s="1"/>
  <c r="D415" i="5"/>
  <c r="Q415" i="5" s="1"/>
  <c r="R415" i="5" s="1"/>
  <c r="D422" i="5"/>
  <c r="Q422" i="5" s="1"/>
  <c r="R422" i="5" s="1"/>
  <c r="D431" i="5"/>
  <c r="Q431" i="5" s="1"/>
  <c r="R431" i="5" s="1"/>
  <c r="D440" i="5"/>
  <c r="Q440" i="5" s="1"/>
  <c r="R440" i="5" s="1"/>
  <c r="D443" i="5"/>
  <c r="Q443" i="5" s="1"/>
  <c r="R443" i="5" s="1"/>
  <c r="D445" i="5"/>
  <c r="Q445" i="5" s="1"/>
  <c r="R445" i="5" s="1"/>
  <c r="D447" i="5"/>
  <c r="Q447" i="5" s="1"/>
  <c r="R447" i="5" s="1"/>
  <c r="D454" i="5"/>
  <c r="Q454" i="5" s="1"/>
  <c r="R454" i="5" s="1"/>
  <c r="D473" i="5"/>
  <c r="Q473" i="5" s="1"/>
  <c r="R473" i="5" s="1"/>
  <c r="D138" i="5"/>
  <c r="Q138" i="5" s="1"/>
  <c r="R138" i="5" s="1"/>
  <c r="D214" i="5"/>
  <c r="Q214" i="5" s="1"/>
  <c r="R214" i="5" s="1"/>
  <c r="D218" i="5"/>
  <c r="Q218" i="5" s="1"/>
  <c r="R218" i="5" s="1"/>
  <c r="D227" i="5"/>
  <c r="Q227" i="5" s="1"/>
  <c r="R227" i="5" s="1"/>
  <c r="D237" i="5"/>
  <c r="Q237" i="5" s="1"/>
  <c r="R237" i="5" s="1"/>
  <c r="D247" i="5"/>
  <c r="Q247" i="5" s="1"/>
  <c r="R247" i="5" s="1"/>
  <c r="D251" i="5"/>
  <c r="Q251" i="5" s="1"/>
  <c r="R251" i="5" s="1"/>
  <c r="D267" i="5"/>
  <c r="Q267" i="5" s="1"/>
  <c r="R267" i="5" s="1"/>
  <c r="D278" i="5"/>
  <c r="Q278" i="5" s="1"/>
  <c r="R278" i="5" s="1"/>
  <c r="D282" i="5"/>
  <c r="Q282" i="5" s="1"/>
  <c r="R282" i="5" s="1"/>
  <c r="D283" i="5"/>
  <c r="Q283" i="5" s="1"/>
  <c r="R283" i="5" s="1"/>
  <c r="D297" i="5"/>
  <c r="Q297" i="5" s="1"/>
  <c r="R297" i="5" s="1"/>
  <c r="D314" i="5"/>
  <c r="Q314" i="5" s="1"/>
  <c r="R314" i="5" s="1"/>
  <c r="D320" i="5"/>
  <c r="Q320" i="5" s="1"/>
  <c r="R320" i="5" s="1"/>
  <c r="D326" i="5"/>
  <c r="Q326" i="5" s="1"/>
  <c r="R326" i="5" s="1"/>
  <c r="D340" i="5"/>
  <c r="Q340" i="5" s="1"/>
  <c r="R340" i="5" s="1"/>
  <c r="D351" i="5"/>
  <c r="Q351" i="5" s="1"/>
  <c r="R351" i="5" s="1"/>
  <c r="D373" i="5"/>
  <c r="Q373" i="5" s="1"/>
  <c r="R373" i="5" s="1"/>
  <c r="D378" i="5"/>
  <c r="Q378" i="5" s="1"/>
  <c r="R378" i="5" s="1"/>
  <c r="D380" i="5"/>
  <c r="Q380" i="5" s="1"/>
  <c r="R380" i="5" s="1"/>
  <c r="D406" i="5"/>
  <c r="Q406" i="5" s="1"/>
  <c r="R406" i="5" s="1"/>
  <c r="D438" i="5"/>
  <c r="Q438" i="5" s="1"/>
  <c r="R438" i="5" s="1"/>
  <c r="D459" i="5"/>
  <c r="Q459" i="5" s="1"/>
  <c r="R459" i="5" s="1"/>
  <c r="D484" i="5"/>
  <c r="Q484" i="5" s="1"/>
  <c r="R484" i="5" s="1"/>
  <c r="D489" i="5"/>
  <c r="Q489" i="5" s="1"/>
  <c r="R489" i="5" s="1"/>
  <c r="D39" i="5"/>
  <c r="Q39" i="5" s="1"/>
  <c r="R39" i="5" s="1"/>
  <c r="D87" i="5"/>
  <c r="Q87" i="5" s="1"/>
  <c r="R87" i="5" s="1"/>
  <c r="D122" i="5"/>
  <c r="Q122" i="5" s="1"/>
  <c r="R122" i="5" s="1"/>
  <c r="D132" i="5"/>
  <c r="Q132" i="5" s="1"/>
  <c r="R132" i="5" s="1"/>
  <c r="D196" i="5"/>
  <c r="Q196" i="5" s="1"/>
  <c r="R196" i="5" s="1"/>
  <c r="D201" i="5"/>
  <c r="Q201" i="5" s="1"/>
  <c r="R201" i="5" s="1"/>
  <c r="D219" i="5"/>
  <c r="Q219" i="5" s="1"/>
  <c r="R219" i="5" s="1"/>
  <c r="D280" i="5"/>
  <c r="Q280" i="5" s="1"/>
  <c r="R280" i="5" s="1"/>
  <c r="D293" i="5"/>
  <c r="Q293" i="5" s="1"/>
  <c r="R293" i="5" s="1"/>
  <c r="D298" i="5"/>
  <c r="Q298" i="5" s="1"/>
  <c r="R298" i="5" s="1"/>
  <c r="D348" i="5"/>
  <c r="Q348" i="5" s="1"/>
  <c r="R348" i="5" s="1"/>
  <c r="D359" i="5"/>
  <c r="Q359" i="5" s="1"/>
  <c r="R359" i="5" s="1"/>
  <c r="D365" i="5"/>
  <c r="Q365" i="5" s="1"/>
  <c r="R365" i="5" s="1"/>
  <c r="D377" i="5"/>
  <c r="Q377" i="5" s="1"/>
  <c r="R377" i="5" s="1"/>
  <c r="D400" i="5"/>
  <c r="Q400" i="5" s="1"/>
  <c r="R400" i="5" s="1"/>
  <c r="D423" i="5"/>
  <c r="Q423" i="5" s="1"/>
  <c r="R423" i="5" s="1"/>
  <c r="D453" i="5"/>
  <c r="Q453" i="5" s="1"/>
  <c r="R453" i="5" s="1"/>
  <c r="D481" i="5"/>
  <c r="Q481" i="5" s="1"/>
  <c r="R481" i="5" s="1"/>
  <c r="D482" i="5"/>
  <c r="Q482" i="5" s="1"/>
  <c r="R482" i="5" s="1"/>
  <c r="D486" i="5"/>
  <c r="Q486" i="5" s="1"/>
  <c r="R486" i="5" s="1"/>
  <c r="D38" i="5"/>
  <c r="Q38" i="5" s="1"/>
  <c r="R38" i="5" s="1"/>
  <c r="D40" i="5"/>
  <c r="Q40" i="5" s="1"/>
  <c r="R40" i="5" s="1"/>
  <c r="D56" i="5"/>
  <c r="Q56" i="5" s="1"/>
  <c r="R56" i="5" s="1"/>
  <c r="D59" i="5"/>
  <c r="Q59" i="5" s="1"/>
  <c r="R59" i="5" s="1"/>
  <c r="D65" i="5"/>
  <c r="Q65" i="5" s="1"/>
  <c r="R65" i="5" s="1"/>
  <c r="D66" i="5"/>
  <c r="Q66" i="5" s="1"/>
  <c r="R66" i="5" s="1"/>
  <c r="D81" i="5"/>
  <c r="Q81" i="5" s="1"/>
  <c r="R81" i="5" s="1"/>
  <c r="D92" i="5"/>
  <c r="Q92" i="5" s="1"/>
  <c r="R92" i="5" s="1"/>
  <c r="D134" i="5"/>
  <c r="Q134" i="5" s="1"/>
  <c r="R134" i="5" s="1"/>
  <c r="D137" i="5"/>
  <c r="Q137" i="5" s="1"/>
  <c r="R137" i="5" s="1"/>
  <c r="D157" i="5"/>
  <c r="Q157" i="5" s="1"/>
  <c r="R157" i="5" s="1"/>
  <c r="D161" i="5"/>
  <c r="Q161" i="5" s="1"/>
  <c r="R161" i="5" s="1"/>
  <c r="D165" i="5"/>
  <c r="Q165" i="5" s="1"/>
  <c r="R165" i="5" s="1"/>
  <c r="D175" i="5"/>
  <c r="Q175" i="5" s="1"/>
  <c r="R175" i="5" s="1"/>
  <c r="D179" i="5"/>
  <c r="Q179" i="5" s="1"/>
  <c r="R179" i="5" s="1"/>
  <c r="D207" i="5"/>
  <c r="Q207" i="5" s="1"/>
  <c r="R207" i="5" s="1"/>
  <c r="D243" i="5"/>
  <c r="Q243" i="5" s="1"/>
  <c r="R243" i="5" s="1"/>
  <c r="D268" i="5"/>
  <c r="Q268" i="5" s="1"/>
  <c r="R268" i="5" s="1"/>
  <c r="D275" i="5"/>
  <c r="Q275" i="5" s="1"/>
  <c r="R275" i="5" s="1"/>
  <c r="D289" i="5"/>
  <c r="Q289" i="5" s="1"/>
  <c r="R289" i="5" s="1"/>
  <c r="D306" i="5"/>
  <c r="Q306" i="5" s="1"/>
  <c r="R306" i="5" s="1"/>
  <c r="D350" i="5"/>
  <c r="Q350" i="5" s="1"/>
  <c r="R350" i="5" s="1"/>
  <c r="D356" i="5"/>
  <c r="Q356" i="5" s="1"/>
  <c r="R356" i="5" s="1"/>
  <c r="D395" i="5"/>
  <c r="Q395" i="5" s="1"/>
  <c r="R395" i="5" s="1"/>
  <c r="D399" i="5"/>
  <c r="Q399" i="5" s="1"/>
  <c r="R399" i="5" s="1"/>
  <c r="D401" i="5"/>
  <c r="Q401" i="5" s="1"/>
  <c r="R401" i="5" s="1"/>
  <c r="D425" i="5"/>
  <c r="Q425" i="5" s="1"/>
  <c r="R425" i="5" s="1"/>
  <c r="D430" i="5"/>
  <c r="Q430" i="5" s="1"/>
  <c r="R430" i="5" s="1"/>
  <c r="D441" i="5"/>
  <c r="Q441" i="5" s="1"/>
  <c r="R441" i="5" s="1"/>
  <c r="D467" i="5"/>
  <c r="Q467" i="5" s="1"/>
  <c r="R467" i="5" s="1"/>
  <c r="D44" i="5"/>
  <c r="Q44" i="5" s="1"/>
  <c r="R44" i="5" s="1"/>
  <c r="D68" i="5"/>
  <c r="Q68" i="5" s="1"/>
  <c r="R68" i="5" s="1"/>
  <c r="D76" i="5"/>
  <c r="Q76" i="5" s="1"/>
  <c r="R76" i="5" s="1"/>
  <c r="D84" i="5"/>
  <c r="Q84" i="5" s="1"/>
  <c r="R84" i="5" s="1"/>
  <c r="D113" i="5"/>
  <c r="Q113" i="5" s="1"/>
  <c r="R113" i="5" s="1"/>
  <c r="D116" i="5"/>
  <c r="Q116" i="5" s="1"/>
  <c r="R116" i="5" s="1"/>
  <c r="D127" i="5"/>
  <c r="Q127" i="5" s="1"/>
  <c r="R127" i="5" s="1"/>
  <c r="D133" i="5"/>
  <c r="Q133" i="5" s="1"/>
  <c r="R133" i="5" s="1"/>
  <c r="D140" i="5"/>
  <c r="Q140" i="5" s="1"/>
  <c r="R140" i="5" s="1"/>
  <c r="D154" i="5"/>
  <c r="Q154" i="5" s="1"/>
  <c r="R154" i="5" s="1"/>
  <c r="D162" i="5"/>
  <c r="Q162" i="5" s="1"/>
  <c r="R162" i="5" s="1"/>
  <c r="D220" i="5"/>
  <c r="Q220" i="5" s="1"/>
  <c r="R220" i="5" s="1"/>
  <c r="D221" i="5"/>
  <c r="Q221" i="5" s="1"/>
  <c r="R221" i="5" s="1"/>
  <c r="D232" i="5"/>
  <c r="Q232" i="5" s="1"/>
  <c r="R232" i="5" s="1"/>
  <c r="D281" i="5"/>
  <c r="Q281" i="5" s="1"/>
  <c r="R281" i="5" s="1"/>
  <c r="D304" i="5"/>
  <c r="Q304" i="5" s="1"/>
  <c r="R304" i="5" s="1"/>
  <c r="D353" i="5"/>
  <c r="Q353" i="5" s="1"/>
  <c r="R353" i="5" s="1"/>
  <c r="D384" i="5"/>
  <c r="Q384" i="5" s="1"/>
  <c r="R384" i="5" s="1"/>
  <c r="D417" i="5"/>
  <c r="Q417" i="5" s="1"/>
  <c r="R417" i="5" s="1"/>
  <c r="D426" i="5"/>
  <c r="Q426" i="5" s="1"/>
  <c r="R426" i="5" s="1"/>
  <c r="D465" i="5"/>
  <c r="Q465" i="5" s="1"/>
  <c r="R465" i="5" s="1"/>
  <c r="D55" i="5"/>
  <c r="Q55" i="5" s="1"/>
  <c r="R55" i="5" s="1"/>
  <c r="D83" i="5"/>
  <c r="Q83" i="5" s="1"/>
  <c r="R83" i="5" s="1"/>
  <c r="D100" i="5"/>
  <c r="Q100" i="5" s="1"/>
  <c r="R100" i="5" s="1"/>
  <c r="D106" i="5"/>
  <c r="Q106" i="5" s="1"/>
  <c r="R106" i="5" s="1"/>
  <c r="D124" i="5"/>
  <c r="Q124" i="5" s="1"/>
  <c r="R124" i="5" s="1"/>
  <c r="D148" i="5"/>
  <c r="Q148" i="5" s="1"/>
  <c r="R148" i="5" s="1"/>
  <c r="D164" i="5"/>
  <c r="Q164" i="5" s="1"/>
  <c r="R164" i="5" s="1"/>
  <c r="D168" i="5"/>
  <c r="Q168" i="5" s="1"/>
  <c r="R168" i="5" s="1"/>
  <c r="D181" i="5"/>
  <c r="Q181" i="5" s="1"/>
  <c r="R181" i="5" s="1"/>
  <c r="D189" i="5"/>
  <c r="Q189" i="5" s="1"/>
  <c r="R189" i="5" s="1"/>
  <c r="D195" i="5"/>
  <c r="Q195" i="5" s="1"/>
  <c r="R195" i="5" s="1"/>
  <c r="D206" i="5"/>
  <c r="Q206" i="5" s="1"/>
  <c r="R206" i="5" s="1"/>
  <c r="D271" i="5"/>
  <c r="Q271" i="5" s="1"/>
  <c r="R271" i="5" s="1"/>
  <c r="D285" i="5"/>
  <c r="Q285" i="5" s="1"/>
  <c r="R285" i="5" s="1"/>
  <c r="D287" i="5"/>
  <c r="Q287" i="5" s="1"/>
  <c r="R287" i="5" s="1"/>
  <c r="D349" i="5"/>
  <c r="Q349" i="5" s="1"/>
  <c r="R349" i="5" s="1"/>
  <c r="D390" i="5"/>
  <c r="Q390" i="5" s="1"/>
  <c r="R390" i="5" s="1"/>
  <c r="D420" i="5"/>
  <c r="Q420" i="5" s="1"/>
  <c r="R420" i="5" s="1"/>
  <c r="D455" i="5"/>
  <c r="Q455" i="5" s="1"/>
  <c r="R455" i="5" s="1"/>
  <c r="D41" i="5"/>
  <c r="Q41" i="5" s="1"/>
  <c r="R41" i="5" s="1"/>
  <c r="D43" i="5"/>
  <c r="Q43" i="5" s="1"/>
  <c r="R43" i="5" s="1"/>
  <c r="D48" i="5"/>
  <c r="Q48" i="5" s="1"/>
  <c r="R48" i="5" s="1"/>
  <c r="D57" i="5"/>
  <c r="Q57" i="5" s="1"/>
  <c r="R57" i="5" s="1"/>
  <c r="D61" i="5"/>
  <c r="Q61" i="5" s="1"/>
  <c r="R61" i="5" s="1"/>
  <c r="D86" i="5"/>
  <c r="Q86" i="5" s="1"/>
  <c r="R86" i="5" s="1"/>
  <c r="D88" i="5"/>
  <c r="Q88" i="5" s="1"/>
  <c r="R88" i="5" s="1"/>
  <c r="D90" i="5"/>
  <c r="Q90" i="5" s="1"/>
  <c r="R90" i="5" s="1"/>
  <c r="D94" i="5"/>
  <c r="Q94" i="5" s="1"/>
  <c r="R94" i="5" s="1"/>
  <c r="D96" i="5"/>
  <c r="Q96" i="5" s="1"/>
  <c r="R96" i="5" s="1"/>
  <c r="D98" i="5"/>
  <c r="Q98" i="5" s="1"/>
  <c r="R98" i="5" s="1"/>
  <c r="D99" i="5"/>
  <c r="Q99" i="5" s="1"/>
  <c r="R99" i="5" s="1"/>
  <c r="D103" i="5"/>
  <c r="Q103" i="5" s="1"/>
  <c r="R103" i="5" s="1"/>
  <c r="D104" i="5"/>
  <c r="Q104" i="5" s="1"/>
  <c r="R104" i="5" s="1"/>
  <c r="D105" i="5"/>
  <c r="Q105" i="5" s="1"/>
  <c r="R105" i="5" s="1"/>
  <c r="D107" i="5"/>
  <c r="Q107" i="5" s="1"/>
  <c r="R107" i="5" s="1"/>
  <c r="D111" i="5"/>
  <c r="Q111" i="5" s="1"/>
  <c r="R111" i="5" s="1"/>
  <c r="D115" i="5"/>
  <c r="Q115" i="5" s="1"/>
  <c r="R115" i="5" s="1"/>
  <c r="D119" i="5"/>
  <c r="Q119" i="5" s="1"/>
  <c r="R119" i="5" s="1"/>
  <c r="D121" i="5"/>
  <c r="Q121" i="5" s="1"/>
  <c r="R121" i="5" s="1"/>
  <c r="D126" i="5"/>
  <c r="Q126" i="5" s="1"/>
  <c r="R126" i="5" s="1"/>
  <c r="D129" i="5"/>
  <c r="Q129" i="5" s="1"/>
  <c r="R129" i="5" s="1"/>
  <c r="D130" i="5"/>
  <c r="Q130" i="5" s="1"/>
  <c r="R130" i="5" s="1"/>
  <c r="D135" i="5"/>
  <c r="Q135" i="5" s="1"/>
  <c r="R135" i="5" s="1"/>
  <c r="D143" i="5"/>
  <c r="Q143" i="5" s="1"/>
  <c r="R143" i="5" s="1"/>
  <c r="D145" i="5"/>
  <c r="Q145" i="5" s="1"/>
  <c r="R145" i="5" s="1"/>
  <c r="D151" i="5"/>
  <c r="Q151" i="5" s="1"/>
  <c r="R151" i="5" s="1"/>
  <c r="D159" i="5"/>
  <c r="Q159" i="5" s="1"/>
  <c r="R159" i="5" s="1"/>
  <c r="D163" i="5"/>
  <c r="Q163" i="5" s="1"/>
  <c r="R163" i="5" s="1"/>
  <c r="D166" i="5"/>
  <c r="Q166" i="5" s="1"/>
  <c r="R166" i="5" s="1"/>
  <c r="D172" i="5"/>
  <c r="Q172" i="5" s="1"/>
  <c r="R172" i="5" s="1"/>
  <c r="D174" i="5"/>
  <c r="Q174" i="5" s="1"/>
  <c r="R174" i="5" s="1"/>
  <c r="D178" i="5"/>
  <c r="Q178" i="5" s="1"/>
  <c r="R178" i="5" s="1"/>
  <c r="D183" i="5"/>
  <c r="Q183" i="5" s="1"/>
  <c r="R183" i="5" s="1"/>
  <c r="D191" i="5"/>
  <c r="Q191" i="5" s="1"/>
  <c r="R191" i="5" s="1"/>
  <c r="D197" i="5"/>
  <c r="Q197" i="5" s="1"/>
  <c r="R197" i="5" s="1"/>
  <c r="D198" i="5"/>
  <c r="Q198" i="5" s="1"/>
  <c r="R198" i="5" s="1"/>
  <c r="D200" i="5"/>
  <c r="Q200" i="5" s="1"/>
  <c r="R200" i="5" s="1"/>
  <c r="D203" i="5"/>
  <c r="Q203" i="5" s="1"/>
  <c r="R203" i="5" s="1"/>
  <c r="D211" i="5"/>
  <c r="Q211" i="5" s="1"/>
  <c r="R211" i="5" s="1"/>
  <c r="D212" i="5"/>
  <c r="Q212" i="5" s="1"/>
  <c r="R212" i="5" s="1"/>
  <c r="D213" i="5"/>
  <c r="Q213" i="5" s="1"/>
  <c r="R213" i="5" s="1"/>
  <c r="D215" i="5"/>
  <c r="Q215" i="5" s="1"/>
  <c r="R215" i="5" s="1"/>
  <c r="D223" i="5"/>
  <c r="Q223" i="5" s="1"/>
  <c r="R223" i="5" s="1"/>
  <c r="D226" i="5"/>
  <c r="Q226" i="5" s="1"/>
  <c r="R226" i="5" s="1"/>
  <c r="D229" i="5"/>
  <c r="Q229" i="5" s="1"/>
  <c r="R229" i="5" s="1"/>
  <c r="D249" i="5"/>
  <c r="Q249" i="5" s="1"/>
  <c r="R249" i="5" s="1"/>
  <c r="D256" i="5"/>
  <c r="Q256" i="5" s="1"/>
  <c r="R256" i="5" s="1"/>
  <c r="D265" i="5"/>
  <c r="Q265" i="5" s="1"/>
  <c r="R265" i="5" s="1"/>
  <c r="D290" i="5"/>
  <c r="Q290" i="5" s="1"/>
  <c r="R290" i="5" s="1"/>
  <c r="D295" i="5"/>
  <c r="Q295" i="5" s="1"/>
  <c r="R295" i="5" s="1"/>
  <c r="D299" i="5"/>
  <c r="Q299" i="5" s="1"/>
  <c r="R299" i="5" s="1"/>
  <c r="D318" i="5"/>
  <c r="Q318" i="5" s="1"/>
  <c r="R318" i="5" s="1"/>
  <c r="D319" i="5"/>
  <c r="Q319" i="5" s="1"/>
  <c r="R319" i="5" s="1"/>
  <c r="D325" i="5"/>
  <c r="Q325" i="5" s="1"/>
  <c r="R325" i="5" s="1"/>
  <c r="D328" i="5"/>
  <c r="Q328" i="5" s="1"/>
  <c r="R328" i="5" s="1"/>
  <c r="D329" i="5"/>
  <c r="Q329" i="5" s="1"/>
  <c r="R329" i="5" s="1"/>
  <c r="D331" i="5"/>
  <c r="Q331" i="5" s="1"/>
  <c r="R331" i="5" s="1"/>
  <c r="D333" i="5"/>
  <c r="Q333" i="5" s="1"/>
  <c r="R333" i="5" s="1"/>
  <c r="D335" i="5"/>
  <c r="Q335" i="5" s="1"/>
  <c r="R335" i="5" s="1"/>
  <c r="D338" i="5"/>
  <c r="Q338" i="5" s="1"/>
  <c r="R338" i="5" s="1"/>
  <c r="D341" i="5"/>
  <c r="Q341" i="5" s="1"/>
  <c r="R341" i="5" s="1"/>
  <c r="D343" i="5"/>
  <c r="Q343" i="5" s="1"/>
  <c r="R343" i="5" s="1"/>
  <c r="D357" i="5"/>
  <c r="Q357" i="5" s="1"/>
  <c r="R357" i="5" s="1"/>
  <c r="D358" i="5"/>
  <c r="Q358" i="5" s="1"/>
  <c r="R358" i="5" s="1"/>
  <c r="D360" i="5"/>
  <c r="Q360" i="5" s="1"/>
  <c r="R360" i="5" s="1"/>
  <c r="D362" i="5"/>
  <c r="Q362" i="5" s="1"/>
  <c r="R362" i="5" s="1"/>
  <c r="D376" i="5"/>
  <c r="Q376" i="5" s="1"/>
  <c r="R376" i="5" s="1"/>
  <c r="D385" i="5"/>
  <c r="Q385" i="5" s="1"/>
  <c r="R385" i="5" s="1"/>
  <c r="D386" i="5"/>
  <c r="Q386" i="5" s="1"/>
  <c r="R386" i="5" s="1"/>
  <c r="D388" i="5"/>
  <c r="Q388" i="5" s="1"/>
  <c r="R388" i="5" s="1"/>
  <c r="D389" i="5"/>
  <c r="Q389" i="5" s="1"/>
  <c r="R389" i="5" s="1"/>
  <c r="D402" i="5"/>
  <c r="Q402" i="5" s="1"/>
  <c r="R402" i="5" s="1"/>
  <c r="D409" i="5"/>
  <c r="Q409" i="5" s="1"/>
  <c r="R409" i="5" s="1"/>
  <c r="D413" i="5"/>
  <c r="Q413" i="5" s="1"/>
  <c r="R413" i="5" s="1"/>
  <c r="D416" i="5"/>
  <c r="Q416" i="5" s="1"/>
  <c r="R416" i="5" s="1"/>
  <c r="D418" i="5"/>
  <c r="Q418" i="5" s="1"/>
  <c r="R418" i="5" s="1"/>
  <c r="D421" i="5"/>
  <c r="Q421" i="5" s="1"/>
  <c r="R421" i="5" s="1"/>
  <c r="D427" i="5"/>
  <c r="Q427" i="5" s="1"/>
  <c r="R427" i="5" s="1"/>
  <c r="D429" i="5"/>
  <c r="Q429" i="5" s="1"/>
  <c r="R429" i="5" s="1"/>
  <c r="D433" i="5"/>
  <c r="Q433" i="5" s="1"/>
  <c r="R433" i="5" s="1"/>
  <c r="D434" i="5"/>
  <c r="Q434" i="5" s="1"/>
  <c r="R434" i="5" s="1"/>
  <c r="D439" i="5"/>
  <c r="Q439" i="5" s="1"/>
  <c r="R439" i="5" s="1"/>
  <c r="D442" i="5"/>
  <c r="Q442" i="5" s="1"/>
  <c r="R442" i="5" s="1"/>
  <c r="D448" i="5"/>
  <c r="Q448" i="5" s="1"/>
  <c r="R448" i="5" s="1"/>
  <c r="D450" i="5"/>
  <c r="Q450" i="5" s="1"/>
  <c r="R450" i="5" s="1"/>
  <c r="D452" i="5"/>
  <c r="Q452" i="5" s="1"/>
  <c r="R452" i="5" s="1"/>
  <c r="D456" i="5"/>
  <c r="Q456" i="5" s="1"/>
  <c r="R456" i="5" s="1"/>
  <c r="D461" i="5"/>
  <c r="Q461" i="5" s="1"/>
  <c r="R461" i="5" s="1"/>
  <c r="D462" i="5"/>
  <c r="Q462" i="5" s="1"/>
  <c r="R462" i="5" s="1"/>
  <c r="D463" i="5"/>
  <c r="Q463" i="5" s="1"/>
  <c r="R463" i="5" s="1"/>
  <c r="D466" i="5"/>
  <c r="Q466" i="5" s="1"/>
  <c r="R466" i="5" s="1"/>
  <c r="D470" i="5"/>
  <c r="Q470" i="5" s="1"/>
  <c r="R470" i="5" s="1"/>
  <c r="D471" i="5"/>
  <c r="Q471" i="5" s="1"/>
  <c r="R471" i="5" s="1"/>
  <c r="D474" i="5"/>
  <c r="Q474" i="5" s="1"/>
  <c r="R474" i="5" s="1"/>
  <c r="D477" i="5"/>
  <c r="Q477" i="5" s="1"/>
  <c r="R477" i="5" s="1"/>
  <c r="D479" i="5"/>
  <c r="Q479" i="5" s="1"/>
  <c r="R479" i="5" s="1"/>
  <c r="D483" i="5"/>
  <c r="Q483" i="5" s="1"/>
  <c r="R483" i="5" s="1"/>
  <c r="D485" i="5"/>
  <c r="Q485" i="5" s="1"/>
  <c r="R485" i="5" s="1"/>
  <c r="D488" i="5"/>
  <c r="Q488" i="5" s="1"/>
  <c r="R488" i="5" s="1"/>
  <c r="D490" i="5"/>
  <c r="Q490" i="5" s="1"/>
  <c r="R490" i="5" s="1"/>
  <c r="D46" i="5"/>
  <c r="Q46" i="5" s="1"/>
  <c r="R46" i="5" s="1"/>
  <c r="D47" i="5"/>
  <c r="Q47" i="5" s="1"/>
  <c r="R47" i="5" s="1"/>
  <c r="D49" i="5"/>
  <c r="Q49" i="5" s="1"/>
  <c r="R49" i="5" s="1"/>
  <c r="D51" i="5"/>
  <c r="Q51" i="5" s="1"/>
  <c r="R51" i="5" s="1"/>
  <c r="D52" i="5"/>
  <c r="Q52" i="5" s="1"/>
  <c r="R52" i="5" s="1"/>
  <c r="D53" i="5"/>
  <c r="Q53" i="5" s="1"/>
  <c r="R53" i="5" s="1"/>
  <c r="D54" i="5"/>
  <c r="Q54" i="5" s="1"/>
  <c r="R54" i="5" s="1"/>
  <c r="D58" i="5"/>
  <c r="Q58" i="5" s="1"/>
  <c r="R58" i="5" s="1"/>
  <c r="D62" i="5"/>
  <c r="Q62" i="5" s="1"/>
  <c r="R62" i="5" s="1"/>
  <c r="D64" i="5"/>
  <c r="Q64" i="5" s="1"/>
  <c r="R64" i="5" s="1"/>
  <c r="D67" i="5"/>
  <c r="Q67" i="5"/>
  <c r="R67" i="5" s="1"/>
  <c r="D71" i="5"/>
  <c r="Q71" i="5" s="1"/>
  <c r="R71" i="5" s="1"/>
  <c r="D72" i="5"/>
  <c r="Q72" i="5" s="1"/>
  <c r="R72" i="5" s="1"/>
  <c r="D78" i="5"/>
  <c r="Q78" i="5" s="1"/>
  <c r="R78" i="5" s="1"/>
  <c r="D79" i="5"/>
  <c r="Q79" i="5" s="1"/>
  <c r="R79" i="5" s="1"/>
  <c r="D85" i="5"/>
  <c r="Q85" i="5" s="1"/>
  <c r="R85" i="5" s="1"/>
  <c r="D89" i="5"/>
  <c r="Q89" i="5" s="1"/>
  <c r="R89" i="5" s="1"/>
  <c r="D93" i="5"/>
  <c r="Q93" i="5" s="1"/>
  <c r="R93" i="5" s="1"/>
  <c r="D95" i="5"/>
  <c r="Q95" i="5" s="1"/>
  <c r="R95" i="5" s="1"/>
  <c r="D97" i="5"/>
  <c r="Q97" i="5" s="1"/>
  <c r="R97" i="5" s="1"/>
  <c r="D109" i="5"/>
  <c r="Q109" i="5" s="1"/>
  <c r="R109" i="5" s="1"/>
  <c r="D110" i="5"/>
  <c r="Q110" i="5" s="1"/>
  <c r="R110" i="5" s="1"/>
  <c r="D112" i="5"/>
  <c r="Q112" i="5" s="1"/>
  <c r="R112" i="5" s="1"/>
  <c r="D117" i="5"/>
  <c r="Q117" i="5" s="1"/>
  <c r="R117" i="5" s="1"/>
  <c r="D118" i="5"/>
  <c r="Q118" i="5" s="1"/>
  <c r="R118" i="5" s="1"/>
  <c r="D120" i="5"/>
  <c r="Q120" i="5" s="1"/>
  <c r="R120" i="5" s="1"/>
  <c r="D123" i="5"/>
  <c r="Q123" i="5" s="1"/>
  <c r="R123" i="5" s="1"/>
  <c r="D125" i="5"/>
  <c r="Q125" i="5" s="1"/>
  <c r="R125" i="5" s="1"/>
  <c r="D139" i="5"/>
  <c r="Q139" i="5" s="1"/>
  <c r="R139" i="5" s="1"/>
  <c r="D141" i="5"/>
  <c r="Q141" i="5" s="1"/>
  <c r="R141" i="5" s="1"/>
  <c r="D146" i="5"/>
  <c r="Q146" i="5" s="1"/>
  <c r="R146" i="5" s="1"/>
  <c r="D150" i="5"/>
  <c r="Q150" i="5" s="1"/>
  <c r="R150" i="5" s="1"/>
  <c r="D169" i="5"/>
  <c r="Q169" i="5" s="1"/>
  <c r="R169" i="5" s="1"/>
  <c r="D170" i="5"/>
  <c r="Q170" i="5" s="1"/>
  <c r="R170" i="5" s="1"/>
  <c r="D177" i="5"/>
  <c r="Q177" i="5" s="1"/>
  <c r="R177" i="5" s="1"/>
  <c r="D190" i="5"/>
  <c r="Q190" i="5" s="1"/>
  <c r="R190" i="5" s="1"/>
  <c r="D192" i="5"/>
  <c r="Q192" i="5" s="1"/>
  <c r="R192" i="5" s="1"/>
  <c r="D210" i="5"/>
  <c r="Q210" i="5" s="1"/>
  <c r="R210" i="5" s="1"/>
  <c r="D216" i="5"/>
  <c r="Q216" i="5" s="1"/>
  <c r="R216" i="5" s="1"/>
  <c r="D225" i="5"/>
  <c r="Q225" i="5" s="1"/>
  <c r="R225" i="5" s="1"/>
  <c r="D233" i="5"/>
  <c r="Q233" i="5" s="1"/>
  <c r="R233" i="5" s="1"/>
  <c r="D239" i="5"/>
  <c r="Q239" i="5" s="1"/>
  <c r="R239" i="5" s="1"/>
  <c r="D240" i="5"/>
  <c r="Q240" i="5" s="1"/>
  <c r="R240" i="5" s="1"/>
  <c r="D241" i="5"/>
  <c r="Q241" i="5" s="1"/>
  <c r="R241" i="5" s="1"/>
  <c r="D242" i="5"/>
  <c r="Q242" i="5" s="1"/>
  <c r="R242" i="5" s="1"/>
  <c r="D245" i="5"/>
  <c r="Q245" i="5" s="1"/>
  <c r="R245" i="5" s="1"/>
  <c r="D248" i="5"/>
  <c r="Q248" i="5" s="1"/>
  <c r="R248" i="5" s="1"/>
  <c r="D255" i="5"/>
  <c r="Q255" i="5" s="1"/>
  <c r="R255" i="5" s="1"/>
  <c r="D260" i="5"/>
  <c r="Q260" i="5" s="1"/>
  <c r="R260" i="5" s="1"/>
  <c r="D263" i="5"/>
  <c r="Q263" i="5" s="1"/>
  <c r="R263" i="5" s="1"/>
  <c r="D277" i="5"/>
  <c r="Q277" i="5" s="1"/>
  <c r="R277" i="5" s="1"/>
  <c r="D286" i="5"/>
  <c r="Q286" i="5" s="1"/>
  <c r="R286" i="5" s="1"/>
  <c r="D292" i="5"/>
  <c r="Q292" i="5" s="1"/>
  <c r="R292" i="5" s="1"/>
  <c r="D301" i="5"/>
  <c r="Q301" i="5" s="1"/>
  <c r="R301" i="5" s="1"/>
  <c r="D302" i="5"/>
  <c r="Q302" i="5" s="1"/>
  <c r="R302" i="5" s="1"/>
  <c r="D303" i="5"/>
  <c r="Q303" i="5" s="1"/>
  <c r="R303" i="5" s="1"/>
  <c r="D307" i="5"/>
  <c r="Q307" i="5" s="1"/>
  <c r="R307" i="5" s="1"/>
  <c r="D308" i="5"/>
  <c r="Q308" i="5" s="1"/>
  <c r="R308" i="5" s="1"/>
  <c r="D309" i="5"/>
  <c r="Q309" i="5" s="1"/>
  <c r="R309" i="5" s="1"/>
  <c r="D313" i="5"/>
  <c r="Q313" i="5" s="1"/>
  <c r="R313" i="5" s="1"/>
  <c r="D317" i="5"/>
  <c r="Q317" i="5" s="1"/>
  <c r="R317" i="5" s="1"/>
  <c r="D321" i="5"/>
  <c r="Q321" i="5" s="1"/>
  <c r="R321" i="5" s="1"/>
  <c r="D322" i="5"/>
  <c r="Q322" i="5" s="1"/>
  <c r="R322" i="5" s="1"/>
  <c r="D324" i="5"/>
  <c r="Q324" i="5" s="1"/>
  <c r="R324" i="5" s="1"/>
  <c r="D336" i="5"/>
  <c r="Q336" i="5" s="1"/>
  <c r="R336" i="5" s="1"/>
  <c r="D337" i="5"/>
  <c r="Q337" i="5" s="1"/>
  <c r="R337" i="5" s="1"/>
  <c r="D342" i="5"/>
  <c r="Q342" i="5" s="1"/>
  <c r="R342" i="5" s="1"/>
  <c r="D354" i="5"/>
  <c r="Q354" i="5" s="1"/>
  <c r="R354" i="5" s="1"/>
  <c r="D361" i="5"/>
  <c r="Q361" i="5" s="1"/>
  <c r="R361" i="5" s="1"/>
  <c r="D363" i="5"/>
  <c r="Q363" i="5" s="1"/>
  <c r="R363" i="5" s="1"/>
  <c r="D364" i="5"/>
  <c r="Q364" i="5" s="1"/>
  <c r="R364" i="5" s="1"/>
  <c r="D368" i="5"/>
  <c r="Q368" i="5" s="1"/>
  <c r="R368" i="5" s="1"/>
  <c r="D370" i="5"/>
  <c r="Q370" i="5" s="1"/>
  <c r="R370" i="5" s="1"/>
  <c r="D371" i="5"/>
  <c r="Q371" i="5" s="1"/>
  <c r="R371" i="5" s="1"/>
  <c r="D374" i="5"/>
  <c r="Q374" i="5" s="1"/>
  <c r="R374" i="5" s="1"/>
  <c r="D375" i="5"/>
  <c r="Q375" i="5" s="1"/>
  <c r="R375" i="5" s="1"/>
  <c r="D379" i="5"/>
  <c r="Q379" i="5" s="1"/>
  <c r="R379" i="5" s="1"/>
  <c r="D381" i="5"/>
  <c r="Q381" i="5" s="1"/>
  <c r="R381" i="5" s="1"/>
  <c r="D387" i="5"/>
  <c r="Q387" i="5" s="1"/>
  <c r="R387" i="5" s="1"/>
  <c r="D394" i="5"/>
  <c r="Q394" i="5" s="1"/>
  <c r="R394" i="5" s="1"/>
  <c r="D396" i="5"/>
  <c r="Q396" i="5" s="1"/>
  <c r="R396" i="5" s="1"/>
  <c r="D405" i="5"/>
  <c r="Q405" i="5" s="1"/>
  <c r="R405" i="5" s="1"/>
  <c r="D407" i="5"/>
  <c r="Q407" i="5" s="1"/>
  <c r="R407" i="5" s="1"/>
  <c r="D408" i="5"/>
  <c r="Q408" i="5" s="1"/>
  <c r="R408" i="5" s="1"/>
  <c r="D410" i="5"/>
  <c r="Q410" i="5" s="1"/>
  <c r="R410" i="5" s="1"/>
  <c r="D412" i="5"/>
  <c r="Q412" i="5" s="1"/>
  <c r="R412" i="5" s="1"/>
  <c r="D414" i="5"/>
  <c r="Q414" i="5" s="1"/>
  <c r="R414" i="5" s="1"/>
  <c r="D419" i="5"/>
  <c r="Q419" i="5" s="1"/>
  <c r="R419" i="5" s="1"/>
  <c r="D432" i="5"/>
  <c r="Q432" i="5" s="1"/>
  <c r="R432" i="5" s="1"/>
  <c r="D446" i="5"/>
  <c r="Q446" i="5" s="1"/>
  <c r="R446" i="5" s="1"/>
  <c r="D449" i="5"/>
  <c r="Q449" i="5" s="1"/>
  <c r="R449" i="5" s="1"/>
  <c r="D460" i="5"/>
  <c r="Q460" i="5" s="1"/>
  <c r="R460" i="5" s="1"/>
  <c r="D464" i="5"/>
  <c r="Q464" i="5" s="1"/>
  <c r="R464" i="5" s="1"/>
  <c r="D468" i="5"/>
  <c r="Q468" i="5" s="1"/>
  <c r="R468" i="5" s="1"/>
  <c r="D469" i="5"/>
  <c r="Q469" i="5" s="1"/>
  <c r="R469" i="5" s="1"/>
  <c r="D472" i="5"/>
  <c r="Q472" i="5" s="1"/>
  <c r="R472" i="5" s="1"/>
  <c r="D480" i="5"/>
  <c r="Q480" i="5" s="1"/>
  <c r="R480" i="5" s="1"/>
  <c r="D491" i="5"/>
  <c r="Q491" i="5"/>
  <c r="R491" i="5" s="1"/>
  <c r="D50" i="5"/>
  <c r="Q50" i="5" s="1"/>
  <c r="R50" i="5" s="1"/>
  <c r="D101" i="5"/>
  <c r="Q101" i="5" s="1"/>
  <c r="R101" i="5" s="1"/>
  <c r="D173" i="5"/>
  <c r="Q173" i="5" s="1"/>
  <c r="R173" i="5" s="1"/>
  <c r="D193" i="5"/>
  <c r="Q193" i="5" s="1"/>
  <c r="R193" i="5" s="1"/>
  <c r="D288" i="5"/>
  <c r="Q288" i="5" s="1"/>
  <c r="R288" i="5" s="1"/>
  <c r="D291" i="5"/>
  <c r="Q291" i="5" s="1"/>
  <c r="R291" i="5" s="1"/>
  <c r="D367" i="5"/>
  <c r="Q367" i="5" s="1"/>
  <c r="R367" i="5" s="1"/>
  <c r="D383" i="5"/>
  <c r="Q383" i="5" s="1"/>
  <c r="R383" i="5" s="1"/>
  <c r="D435" i="5"/>
  <c r="Q435" i="5" s="1"/>
  <c r="R435" i="5" s="1"/>
  <c r="D102" i="5"/>
  <c r="Q102" i="5" s="1"/>
  <c r="R102" i="5" s="1"/>
  <c r="D128" i="5"/>
  <c r="Q128" i="5" s="1"/>
  <c r="R128" i="5" s="1"/>
  <c r="D156" i="5"/>
  <c r="Q156" i="5" s="1"/>
  <c r="R156" i="5" s="1"/>
  <c r="D231" i="5"/>
  <c r="Q231" i="5" s="1"/>
  <c r="R231" i="5" s="1"/>
  <c r="D253" i="5"/>
  <c r="Q253" i="5" s="1"/>
  <c r="R253" i="5" s="1"/>
  <c r="D264" i="5"/>
  <c r="Q264" i="5" s="1"/>
  <c r="R264" i="5" s="1"/>
  <c r="D274" i="5"/>
  <c r="Q274" i="5" s="1"/>
  <c r="R274" i="5" s="1"/>
  <c r="D294" i="5"/>
  <c r="Q294" i="5" s="1"/>
  <c r="R294" i="5" s="1"/>
  <c r="D352" i="5"/>
  <c r="Q352" i="5" s="1"/>
  <c r="R352" i="5" s="1"/>
  <c r="D372" i="5"/>
  <c r="Q372" i="5" s="1"/>
  <c r="R372" i="5" s="1"/>
  <c r="D437" i="5"/>
  <c r="Q437" i="5" s="1"/>
  <c r="R437" i="5" s="1"/>
  <c r="D451" i="5"/>
  <c r="Q451" i="5" s="1"/>
  <c r="R451" i="5" s="1"/>
  <c r="D475" i="5"/>
  <c r="Q475" i="5" s="1"/>
  <c r="R475" i="5" s="1"/>
  <c r="D476" i="5"/>
  <c r="Q476" i="5" s="1"/>
  <c r="R476" i="5" s="1"/>
  <c r="D478" i="5"/>
  <c r="Q478" i="5" s="1"/>
  <c r="R478" i="5" s="1"/>
  <c r="D487" i="5"/>
  <c r="Q487" i="5" s="1"/>
  <c r="R487" i="5" s="1"/>
  <c r="D3" i="5"/>
  <c r="Q3" i="5" s="1"/>
  <c r="R3" i="5" s="1"/>
  <c r="D4" i="5"/>
  <c r="Q4" i="5" s="1"/>
  <c r="R4" i="5" s="1"/>
  <c r="D5" i="5"/>
  <c r="Q5" i="5" s="1"/>
  <c r="R5" i="5" s="1"/>
  <c r="D6" i="5"/>
  <c r="Q6" i="5" s="1"/>
  <c r="R6" i="5" s="1"/>
  <c r="D7" i="5"/>
  <c r="Q7" i="5" s="1"/>
  <c r="R7" i="5" s="1"/>
  <c r="D8" i="5"/>
  <c r="Q8" i="5" s="1"/>
  <c r="R8" i="5" s="1"/>
  <c r="D9" i="5"/>
  <c r="Q9" i="5" s="1"/>
  <c r="R9" i="5" s="1"/>
  <c r="D32" i="3"/>
  <c r="Q32" i="3" s="1"/>
  <c r="R32" i="3" s="1"/>
  <c r="D37" i="3"/>
  <c r="Q37" i="3" s="1"/>
  <c r="R37" i="3" s="1"/>
  <c r="D55" i="3"/>
  <c r="Q55" i="3" s="1"/>
  <c r="R55" i="3" s="1"/>
  <c r="D64" i="3"/>
  <c r="Q64" i="3" s="1"/>
  <c r="R64" i="3" s="1"/>
  <c r="D106" i="3"/>
  <c r="Q106" i="3" s="1"/>
  <c r="R106" i="3" s="1"/>
  <c r="D114" i="3"/>
  <c r="Q114" i="3" s="1"/>
  <c r="R114" i="3" s="1"/>
  <c r="D130" i="3"/>
  <c r="Q130" i="3" s="1"/>
  <c r="R130" i="3" s="1"/>
  <c r="D137" i="3"/>
  <c r="Q137" i="3" s="1"/>
  <c r="R137" i="3" s="1"/>
  <c r="D162" i="3"/>
  <c r="Q162" i="3" s="1"/>
  <c r="R162" i="3" s="1"/>
  <c r="D171" i="3"/>
  <c r="Q171" i="3" s="1"/>
  <c r="R171" i="3" s="1"/>
  <c r="D175" i="3"/>
  <c r="Q175" i="3" s="1"/>
  <c r="R175" i="3" s="1"/>
  <c r="D193" i="3"/>
  <c r="Q193" i="3" s="1"/>
  <c r="R193" i="3" s="1"/>
  <c r="D254" i="3"/>
  <c r="Q254" i="3" s="1"/>
  <c r="R254" i="3" s="1"/>
  <c r="D257" i="3"/>
  <c r="Q257" i="3" s="1"/>
  <c r="R257" i="3" s="1"/>
  <c r="D267" i="3"/>
  <c r="Q267" i="3" s="1"/>
  <c r="R267" i="3" s="1"/>
  <c r="D297" i="3"/>
  <c r="Q297" i="3" s="1"/>
  <c r="R297" i="3" s="1"/>
  <c r="D304" i="3"/>
  <c r="Q304" i="3" s="1"/>
  <c r="R304" i="3" s="1"/>
  <c r="D316" i="3"/>
  <c r="Q316" i="3" s="1"/>
  <c r="R316" i="3" s="1"/>
  <c r="D328" i="3"/>
  <c r="Q328" i="3" s="1"/>
  <c r="R328" i="3" s="1"/>
  <c r="D3" i="3"/>
  <c r="Q3" i="3" s="1"/>
  <c r="R3" i="3" s="1"/>
  <c r="D8" i="3"/>
  <c r="Q8" i="3" s="1"/>
  <c r="R8" i="3" s="1"/>
  <c r="D21" i="3"/>
  <c r="Q21" i="3" s="1"/>
  <c r="R21" i="3" s="1"/>
  <c r="D25" i="3"/>
  <c r="Q25" i="3" s="1"/>
  <c r="R25" i="3" s="1"/>
  <c r="D93" i="3"/>
  <c r="Q93" i="3" s="1"/>
  <c r="R93" i="3" s="1"/>
  <c r="D98" i="3"/>
  <c r="Q98" i="3" s="1"/>
  <c r="R98" i="3" s="1"/>
  <c r="D124" i="3"/>
  <c r="Q124" i="3" s="1"/>
  <c r="R124" i="3" s="1"/>
  <c r="D185" i="3"/>
  <c r="Q185" i="3" s="1"/>
  <c r="R185" i="3" s="1"/>
  <c r="D222" i="3"/>
  <c r="Q222" i="3" s="1"/>
  <c r="R222" i="3" s="1"/>
  <c r="D244" i="3"/>
  <c r="Q244" i="3" s="1"/>
  <c r="R244" i="3" s="1"/>
  <c r="D333" i="3"/>
  <c r="Q333" i="3" s="1"/>
  <c r="R333" i="3" s="1"/>
  <c r="D339" i="3"/>
  <c r="Q339" i="3" s="1"/>
  <c r="R339" i="3" s="1"/>
  <c r="D17" i="3"/>
  <c r="Q17" i="3" s="1"/>
  <c r="R17" i="3" s="1"/>
  <c r="D179" i="3"/>
  <c r="Q179" i="3" s="1"/>
  <c r="R179" i="3" s="1"/>
  <c r="D190" i="3"/>
  <c r="Q190" i="3" s="1"/>
  <c r="R190" i="3" s="1"/>
  <c r="D197" i="3"/>
  <c r="Q197" i="3" s="1"/>
  <c r="R197" i="3" s="1"/>
  <c r="D217" i="3"/>
  <c r="Q217" i="3" s="1"/>
  <c r="R217" i="3" s="1"/>
  <c r="D227" i="3"/>
  <c r="Q227" i="3" s="1"/>
  <c r="R227" i="3" s="1"/>
  <c r="D265" i="3"/>
  <c r="Q265" i="3" s="1"/>
  <c r="R265" i="3" s="1"/>
  <c r="D275" i="3"/>
  <c r="Q275" i="3" s="1"/>
  <c r="R275" i="3" s="1"/>
  <c r="D323" i="3"/>
  <c r="Q323" i="3" s="1"/>
  <c r="R323" i="3" s="1"/>
  <c r="D6" i="3"/>
  <c r="Q6" i="3" s="1"/>
  <c r="R6" i="3" s="1"/>
  <c r="D9" i="3"/>
  <c r="Q9" i="3" s="1"/>
  <c r="R9" i="3" s="1"/>
  <c r="D12" i="3"/>
  <c r="Q12" i="3" s="1"/>
  <c r="R12" i="3" s="1"/>
  <c r="D13" i="3"/>
  <c r="Q13" i="3" s="1"/>
  <c r="R13" i="3" s="1"/>
  <c r="D15" i="3"/>
  <c r="Q15" i="3" s="1"/>
  <c r="R15" i="3" s="1"/>
  <c r="D16" i="3"/>
  <c r="Q16" i="3" s="1"/>
  <c r="R16" i="3" s="1"/>
  <c r="D24" i="3"/>
  <c r="Q24" i="3" s="1"/>
  <c r="R24" i="3" s="1"/>
  <c r="D28" i="3"/>
  <c r="Q28" i="3" s="1"/>
  <c r="R28" i="3" s="1"/>
  <c r="D34" i="3"/>
  <c r="Q34" i="3" s="1"/>
  <c r="R34" i="3" s="1"/>
  <c r="D47" i="3"/>
  <c r="Q47" i="3" s="1"/>
  <c r="R47" i="3" s="1"/>
  <c r="D48" i="3"/>
  <c r="Q48" i="3" s="1"/>
  <c r="R48" i="3" s="1"/>
  <c r="D49" i="3"/>
  <c r="Q49" i="3" s="1"/>
  <c r="R49" i="3" s="1"/>
  <c r="D52" i="3"/>
  <c r="Q52" i="3" s="1"/>
  <c r="R52" i="3" s="1"/>
  <c r="D53" i="3"/>
  <c r="Q53" i="3" s="1"/>
  <c r="R53" i="3" s="1"/>
  <c r="D58" i="3"/>
  <c r="Q58" i="3" s="1"/>
  <c r="R58" i="3" s="1"/>
  <c r="D60" i="3"/>
  <c r="Q60" i="3" s="1"/>
  <c r="R60" i="3" s="1"/>
  <c r="D69" i="3"/>
  <c r="Q69" i="3"/>
  <c r="R69" i="3" s="1"/>
  <c r="D71" i="3"/>
  <c r="Q71" i="3" s="1"/>
  <c r="R71" i="3" s="1"/>
  <c r="D73" i="3"/>
  <c r="Q73" i="3" s="1"/>
  <c r="R73" i="3" s="1"/>
  <c r="D79" i="3"/>
  <c r="Q79" i="3" s="1"/>
  <c r="R79" i="3" s="1"/>
  <c r="D88" i="3"/>
  <c r="Q88" i="3" s="1"/>
  <c r="R88" i="3" s="1"/>
  <c r="D94" i="3"/>
  <c r="Q94" i="3" s="1"/>
  <c r="R94" i="3" s="1"/>
  <c r="D96" i="3"/>
  <c r="Q96" i="3" s="1"/>
  <c r="R96" i="3" s="1"/>
  <c r="D99" i="3"/>
  <c r="Q99" i="3" s="1"/>
  <c r="R99" i="3" s="1"/>
  <c r="D102" i="3"/>
  <c r="Q102" i="3" s="1"/>
  <c r="R102" i="3" s="1"/>
  <c r="D104" i="3"/>
  <c r="Q104" i="3" s="1"/>
  <c r="R104" i="3" s="1"/>
  <c r="D107" i="3"/>
  <c r="Q107" i="3"/>
  <c r="R107" i="3" s="1"/>
  <c r="D113" i="3"/>
  <c r="Q113" i="3" s="1"/>
  <c r="R113" i="3" s="1"/>
  <c r="D115" i="3"/>
  <c r="Q115" i="3" s="1"/>
  <c r="R115" i="3" s="1"/>
  <c r="D120" i="3"/>
  <c r="Q120" i="3" s="1"/>
  <c r="R120" i="3" s="1"/>
  <c r="D121" i="3"/>
  <c r="Q121" i="3" s="1"/>
  <c r="R121" i="3" s="1"/>
  <c r="D125" i="3"/>
  <c r="Q125" i="3" s="1"/>
  <c r="R125" i="3" s="1"/>
  <c r="D131" i="3"/>
  <c r="Q131" i="3" s="1"/>
  <c r="R131" i="3" s="1"/>
  <c r="D143" i="3"/>
  <c r="Q143" i="3"/>
  <c r="R143" i="3" s="1"/>
  <c r="D144" i="3"/>
  <c r="Q144" i="3" s="1"/>
  <c r="R144" i="3" s="1"/>
  <c r="D145" i="3"/>
  <c r="Q145" i="3" s="1"/>
  <c r="R145" i="3" s="1"/>
  <c r="D148" i="3"/>
  <c r="Q148" i="3" s="1"/>
  <c r="R148" i="3" s="1"/>
  <c r="D149" i="3"/>
  <c r="Q149" i="3" s="1"/>
  <c r="R149" i="3" s="1"/>
  <c r="D150" i="3"/>
  <c r="Q150" i="3" s="1"/>
  <c r="R150" i="3" s="1"/>
  <c r="D151" i="3"/>
  <c r="Q151" i="3" s="1"/>
  <c r="R151" i="3" s="1"/>
  <c r="D159" i="3"/>
  <c r="Q159" i="3" s="1"/>
  <c r="R159" i="3" s="1"/>
  <c r="D160" i="3"/>
  <c r="Q160" i="3" s="1"/>
  <c r="R160" i="3" s="1"/>
  <c r="D163" i="3"/>
  <c r="Q163" i="3" s="1"/>
  <c r="R163" i="3" s="1"/>
  <c r="D165" i="3"/>
  <c r="Q165" i="3" s="1"/>
  <c r="R165" i="3" s="1"/>
  <c r="D166" i="3"/>
  <c r="Q166" i="3" s="1"/>
  <c r="R166" i="3" s="1"/>
  <c r="D170" i="3"/>
  <c r="Q170" i="3" s="1"/>
  <c r="R170" i="3" s="1"/>
  <c r="D177" i="3"/>
  <c r="Q177" i="3" s="1"/>
  <c r="R177" i="3" s="1"/>
  <c r="D183" i="3"/>
  <c r="Q183" i="3" s="1"/>
  <c r="R183" i="3" s="1"/>
  <c r="D184" i="3"/>
  <c r="Q184" i="3" s="1"/>
  <c r="R184" i="3" s="1"/>
  <c r="D188" i="3"/>
  <c r="Q188" i="3" s="1"/>
  <c r="R188" i="3" s="1"/>
  <c r="D200" i="3"/>
  <c r="Q200" i="3" s="1"/>
  <c r="R200" i="3" s="1"/>
  <c r="D201" i="3"/>
  <c r="Q201" i="3" s="1"/>
  <c r="R201" i="3" s="1"/>
  <c r="D205" i="3"/>
  <c r="Q205" i="3" s="1"/>
  <c r="R205" i="3" s="1"/>
  <c r="D208" i="3"/>
  <c r="Q208" i="3" s="1"/>
  <c r="R208" i="3" s="1"/>
  <c r="D212" i="3"/>
  <c r="Q212" i="3" s="1"/>
  <c r="R212" i="3" s="1"/>
  <c r="D230" i="3"/>
  <c r="Q230" i="3" s="1"/>
  <c r="R230" i="3" s="1"/>
  <c r="D233" i="3"/>
  <c r="Q233" i="3" s="1"/>
  <c r="R233" i="3" s="1"/>
  <c r="D240" i="3"/>
  <c r="Q240" i="3" s="1"/>
  <c r="R240" i="3" s="1"/>
  <c r="D245" i="3"/>
  <c r="Q245" i="3" s="1"/>
  <c r="R245" i="3" s="1"/>
  <c r="D249" i="3"/>
  <c r="Q249" i="3" s="1"/>
  <c r="R249" i="3" s="1"/>
  <c r="D250" i="3"/>
  <c r="Q250" i="3" s="1"/>
  <c r="R250" i="3" s="1"/>
  <c r="D252" i="3"/>
  <c r="Q252" i="3" s="1"/>
  <c r="R252" i="3" s="1"/>
  <c r="D260" i="3"/>
  <c r="Q260" i="3" s="1"/>
  <c r="R260" i="3" s="1"/>
  <c r="D261" i="3"/>
  <c r="Q261" i="3" s="1"/>
  <c r="R261" i="3" s="1"/>
  <c r="D268" i="3"/>
  <c r="Q268" i="3" s="1"/>
  <c r="R268" i="3" s="1"/>
  <c r="D270" i="3"/>
  <c r="Q270" i="3" s="1"/>
  <c r="R270" i="3" s="1"/>
  <c r="D273" i="3"/>
  <c r="Q273" i="3" s="1"/>
  <c r="R273" i="3" s="1"/>
  <c r="D287" i="3"/>
  <c r="Q287" i="3" s="1"/>
  <c r="R287" i="3" s="1"/>
  <c r="D291" i="3"/>
  <c r="Q291" i="3" s="1"/>
  <c r="R291" i="3" s="1"/>
  <c r="D292" i="3"/>
  <c r="Q292" i="3" s="1"/>
  <c r="R292" i="3" s="1"/>
  <c r="D294" i="3"/>
  <c r="Q294" i="3" s="1"/>
  <c r="R294" i="3" s="1"/>
  <c r="D311" i="3"/>
  <c r="Q311" i="3" s="1"/>
  <c r="R311" i="3" s="1"/>
  <c r="D312" i="3"/>
  <c r="Q312" i="3" s="1"/>
  <c r="R312" i="3" s="1"/>
  <c r="D320" i="3"/>
  <c r="Q320" i="3" s="1"/>
  <c r="R320" i="3" s="1"/>
  <c r="D325" i="3"/>
  <c r="Q325" i="3" s="1"/>
  <c r="R325" i="3" s="1"/>
  <c r="D329" i="3"/>
  <c r="Q329" i="3" s="1"/>
  <c r="R329" i="3" s="1"/>
  <c r="D331" i="3"/>
  <c r="Q331" i="3" s="1"/>
  <c r="R331" i="3" s="1"/>
  <c r="D332" i="3"/>
  <c r="Q332" i="3" s="1"/>
  <c r="R332" i="3" s="1"/>
  <c r="D338" i="3"/>
  <c r="Q338" i="3" s="1"/>
  <c r="R338" i="3" s="1"/>
  <c r="D341" i="3"/>
  <c r="Q341" i="3" s="1"/>
  <c r="R341" i="3" s="1"/>
  <c r="D342" i="3"/>
  <c r="Q342" i="3" s="1"/>
  <c r="R342" i="3" s="1"/>
  <c r="D7" i="3"/>
  <c r="Q7" i="3" s="1"/>
  <c r="R7" i="3" s="1"/>
  <c r="D29" i="3"/>
  <c r="Q29" i="3"/>
  <c r="R29" i="3" s="1"/>
  <c r="D31" i="3"/>
  <c r="Q31" i="3" s="1"/>
  <c r="R31" i="3" s="1"/>
  <c r="D36" i="3"/>
  <c r="Q36" i="3" s="1"/>
  <c r="R36" i="3" s="1"/>
  <c r="D43" i="3"/>
  <c r="Q43" i="3" s="1"/>
  <c r="R43" i="3" s="1"/>
  <c r="D61" i="3"/>
  <c r="Q61" i="3"/>
  <c r="R61" i="3" s="1"/>
  <c r="D63" i="3"/>
  <c r="Q63" i="3" s="1"/>
  <c r="R63" i="3" s="1"/>
  <c r="D65" i="3"/>
  <c r="Q65" i="3" s="1"/>
  <c r="R65" i="3" s="1"/>
  <c r="D67" i="3"/>
  <c r="Q67" i="3" s="1"/>
  <c r="R67" i="3" s="1"/>
  <c r="D74" i="3"/>
  <c r="Q74" i="3" s="1"/>
  <c r="R74" i="3" s="1"/>
  <c r="D75" i="3"/>
  <c r="Q75" i="3" s="1"/>
  <c r="R75" i="3" s="1"/>
  <c r="D78" i="3"/>
  <c r="Q78" i="3" s="1"/>
  <c r="R78" i="3" s="1"/>
  <c r="D81" i="3"/>
  <c r="Q81" i="3" s="1"/>
  <c r="R81" i="3" s="1"/>
  <c r="D82" i="3"/>
  <c r="Q82" i="3" s="1"/>
  <c r="R82" i="3" s="1"/>
  <c r="D84" i="3"/>
  <c r="Q84" i="3" s="1"/>
  <c r="R84" i="3" s="1"/>
  <c r="D86" i="3"/>
  <c r="Q86" i="3" s="1"/>
  <c r="R86" i="3" s="1"/>
  <c r="D87" i="3"/>
  <c r="Q87" i="3" s="1"/>
  <c r="R87" i="3" s="1"/>
  <c r="D89" i="3"/>
  <c r="Q89" i="3" s="1"/>
  <c r="R89" i="3" s="1"/>
  <c r="D101" i="3"/>
  <c r="Q101" i="3" s="1"/>
  <c r="R101" i="3" s="1"/>
  <c r="D109" i="3"/>
  <c r="Q109" i="3" s="1"/>
  <c r="R109" i="3" s="1"/>
  <c r="D129" i="3"/>
  <c r="Q129" i="3" s="1"/>
  <c r="R129" i="3" s="1"/>
  <c r="D132" i="3"/>
  <c r="Q132" i="3" s="1"/>
  <c r="R132" i="3" s="1"/>
  <c r="D133" i="3"/>
  <c r="Q133" i="3" s="1"/>
  <c r="R133" i="3" s="1"/>
  <c r="D139" i="3"/>
  <c r="Q139" i="3" s="1"/>
  <c r="R139" i="3" s="1"/>
  <c r="D140" i="3"/>
  <c r="Q140" i="3" s="1"/>
  <c r="R140" i="3" s="1"/>
  <c r="D141" i="3"/>
  <c r="Q141" i="3" s="1"/>
  <c r="R141" i="3" s="1"/>
  <c r="D142" i="3"/>
  <c r="Q142" i="3" s="1"/>
  <c r="R142" i="3" s="1"/>
  <c r="D146" i="3"/>
  <c r="Q146" i="3" s="1"/>
  <c r="R146" i="3" s="1"/>
  <c r="D154" i="3"/>
  <c r="Q154" i="3" s="1"/>
  <c r="R154" i="3" s="1"/>
  <c r="D155" i="3"/>
  <c r="Q155" i="3" s="1"/>
  <c r="R155" i="3" s="1"/>
  <c r="D157" i="3"/>
  <c r="Q157" i="3" s="1"/>
  <c r="R157" i="3" s="1"/>
  <c r="D164" i="3"/>
  <c r="Q164" i="3" s="1"/>
  <c r="R164" i="3" s="1"/>
  <c r="D167" i="3"/>
  <c r="Q167" i="3" s="1"/>
  <c r="R167" i="3" s="1"/>
  <c r="D172" i="3"/>
  <c r="Q172" i="3" s="1"/>
  <c r="R172" i="3" s="1"/>
  <c r="D173" i="3"/>
  <c r="Q173" i="3" s="1"/>
  <c r="R173" i="3" s="1"/>
  <c r="D174" i="3"/>
  <c r="Q174" i="3" s="1"/>
  <c r="R174" i="3" s="1"/>
  <c r="D189" i="3"/>
  <c r="Q189" i="3" s="1"/>
  <c r="R189" i="3" s="1"/>
  <c r="D191" i="3"/>
  <c r="Q191" i="3" s="1"/>
  <c r="R191" i="3" s="1"/>
  <c r="D192" i="3"/>
  <c r="Q192" i="3" s="1"/>
  <c r="R192" i="3" s="1"/>
  <c r="D198" i="3"/>
  <c r="Q198" i="3" s="1"/>
  <c r="R198" i="3" s="1"/>
  <c r="D203" i="3"/>
  <c r="Q203" i="3" s="1"/>
  <c r="R203" i="3" s="1"/>
  <c r="D209" i="3"/>
  <c r="Q209" i="3" s="1"/>
  <c r="R209" i="3" s="1"/>
  <c r="D211" i="3"/>
  <c r="Q211" i="3" s="1"/>
  <c r="R211" i="3" s="1"/>
  <c r="D214" i="3"/>
  <c r="Q214" i="3" s="1"/>
  <c r="R214" i="3" s="1"/>
  <c r="D215" i="3"/>
  <c r="Q215" i="3" s="1"/>
  <c r="R215" i="3" s="1"/>
  <c r="D224" i="3"/>
  <c r="Q224" i="3" s="1"/>
  <c r="R224" i="3" s="1"/>
  <c r="D226" i="3"/>
  <c r="Q226" i="3" s="1"/>
  <c r="R226" i="3" s="1"/>
  <c r="D229" i="3"/>
  <c r="Q229" i="3" s="1"/>
  <c r="R229" i="3" s="1"/>
  <c r="D235" i="3"/>
  <c r="Q235" i="3" s="1"/>
  <c r="R235" i="3" s="1"/>
  <c r="D237" i="3"/>
  <c r="Q237" i="3" s="1"/>
  <c r="R237" i="3" s="1"/>
  <c r="D239" i="3"/>
  <c r="Q239" i="3" s="1"/>
  <c r="R239" i="3" s="1"/>
  <c r="D243" i="3"/>
  <c r="Q243" i="3" s="1"/>
  <c r="R243" i="3" s="1"/>
  <c r="D248" i="3"/>
  <c r="Q248" i="3" s="1"/>
  <c r="R248" i="3" s="1"/>
  <c r="D251" i="3"/>
  <c r="Q251" i="3" s="1"/>
  <c r="R251" i="3" s="1"/>
  <c r="D263" i="3"/>
  <c r="Q263" i="3" s="1"/>
  <c r="R263" i="3" s="1"/>
  <c r="D266" i="3"/>
  <c r="Q266" i="3" s="1"/>
  <c r="R266" i="3" s="1"/>
  <c r="D271" i="3"/>
  <c r="Q271" i="3" s="1"/>
  <c r="R271" i="3" s="1"/>
  <c r="D278" i="3"/>
  <c r="Q278" i="3" s="1"/>
  <c r="R278" i="3" s="1"/>
  <c r="D279" i="3"/>
  <c r="Q279" i="3" s="1"/>
  <c r="R279" i="3" s="1"/>
  <c r="D289" i="3"/>
  <c r="Q289" i="3" s="1"/>
  <c r="R289" i="3" s="1"/>
  <c r="D290" i="3"/>
  <c r="Q290" i="3" s="1"/>
  <c r="R290" i="3" s="1"/>
  <c r="D301" i="3"/>
  <c r="Q301" i="3" s="1"/>
  <c r="R301" i="3" s="1"/>
  <c r="D308" i="3"/>
  <c r="Q308" i="3" s="1"/>
  <c r="R308" i="3" s="1"/>
  <c r="D313" i="3"/>
  <c r="Q313" i="3" s="1"/>
  <c r="R313" i="3" s="1"/>
  <c r="D317" i="3"/>
  <c r="Q317" i="3" s="1"/>
  <c r="R317" i="3" s="1"/>
  <c r="D319" i="3"/>
  <c r="Q319" i="3" s="1"/>
  <c r="R319" i="3" s="1"/>
  <c r="D321" i="3"/>
  <c r="Q321" i="3" s="1"/>
  <c r="R321" i="3" s="1"/>
  <c r="D324" i="3"/>
  <c r="Q324" i="3" s="1"/>
  <c r="R324" i="3" s="1"/>
  <c r="D327" i="3"/>
  <c r="Q327" i="3" s="1"/>
  <c r="R327" i="3" s="1"/>
  <c r="D334" i="3"/>
  <c r="Q334" i="3" s="1"/>
  <c r="R334" i="3" s="1"/>
  <c r="D336" i="3"/>
  <c r="Q336" i="3" s="1"/>
  <c r="R336" i="3" s="1"/>
  <c r="D340" i="3"/>
  <c r="Q340" i="3" s="1"/>
  <c r="R340" i="3" s="1"/>
  <c r="D33" i="3"/>
  <c r="Q33" i="3" s="1"/>
  <c r="R33" i="3" s="1"/>
  <c r="D100" i="3"/>
  <c r="Q100" i="3" s="1"/>
  <c r="R100" i="3" s="1"/>
  <c r="D153" i="3"/>
  <c r="Q153" i="3" s="1"/>
  <c r="R153" i="3" s="1"/>
  <c r="D234" i="3"/>
  <c r="Q234" i="3" s="1"/>
  <c r="R234" i="3" s="1"/>
  <c r="D238" i="3"/>
  <c r="Q238" i="3" s="1"/>
  <c r="R238" i="3" s="1"/>
  <c r="D282" i="3"/>
  <c r="Q282" i="3" s="1"/>
  <c r="R282" i="3" s="1"/>
  <c r="D300" i="3"/>
  <c r="Q300" i="3" s="1"/>
  <c r="R300" i="3" s="1"/>
  <c r="D337" i="3"/>
  <c r="Q337" i="3" s="1"/>
  <c r="R337" i="3" s="1"/>
  <c r="D42" i="3"/>
  <c r="Q42" i="3" s="1"/>
  <c r="R42" i="3" s="1"/>
  <c r="D126" i="3"/>
  <c r="Q126" i="3" s="1"/>
  <c r="R126" i="3" s="1"/>
  <c r="D135" i="3"/>
  <c r="Q135" i="3" s="1"/>
  <c r="R135" i="3" s="1"/>
  <c r="D138" i="3"/>
  <c r="Q138" i="3" s="1"/>
  <c r="R138" i="3" s="1"/>
  <c r="D196" i="3"/>
  <c r="Q196" i="3" s="1"/>
  <c r="R196" i="3" s="1"/>
  <c r="D206" i="3"/>
  <c r="Q206" i="3" s="1"/>
  <c r="R206" i="3" s="1"/>
  <c r="D219" i="3"/>
  <c r="Q219" i="3" s="1"/>
  <c r="R219" i="3" s="1"/>
  <c r="D246" i="3"/>
  <c r="Q246" i="3" s="1"/>
  <c r="R246" i="3" s="1"/>
  <c r="D253" i="3"/>
  <c r="Q253" i="3" s="1"/>
  <c r="R253" i="3" s="1"/>
  <c r="D276" i="3"/>
  <c r="Q276" i="3" s="1"/>
  <c r="R276" i="3" s="1"/>
  <c r="D281" i="3"/>
  <c r="Q281" i="3" s="1"/>
  <c r="R281" i="3" s="1"/>
  <c r="D296" i="3"/>
  <c r="Q296" i="3" s="1"/>
  <c r="R296" i="3" s="1"/>
  <c r="D310" i="3"/>
  <c r="Q310" i="3" s="1"/>
  <c r="R310" i="3" s="1"/>
  <c r="D22" i="3"/>
  <c r="Q22" i="3" s="1"/>
  <c r="R22" i="3" s="1"/>
  <c r="D44" i="3"/>
  <c r="Q44" i="3" s="1"/>
  <c r="R44" i="3" s="1"/>
  <c r="D51" i="3"/>
  <c r="Q51" i="3" s="1"/>
  <c r="R51" i="3" s="1"/>
  <c r="D57" i="3"/>
  <c r="Q57" i="3" s="1"/>
  <c r="R57" i="3" s="1"/>
  <c r="D62" i="3"/>
  <c r="Q62" i="3" s="1"/>
  <c r="R62" i="3" s="1"/>
  <c r="D116" i="3"/>
  <c r="Q116" i="3" s="1"/>
  <c r="R116" i="3" s="1"/>
  <c r="D195" i="3"/>
  <c r="Q195" i="3" s="1"/>
  <c r="R195" i="3" s="1"/>
  <c r="D269" i="3"/>
  <c r="Q269" i="3" s="1"/>
  <c r="R269" i="3" s="1"/>
  <c r="D280" i="3"/>
  <c r="Q280" i="3" s="1"/>
  <c r="R280" i="3" s="1"/>
  <c r="D343" i="3"/>
  <c r="Q343" i="3" s="1"/>
  <c r="R343" i="3" s="1"/>
  <c r="D344" i="3"/>
  <c r="Q344" i="3" s="1"/>
  <c r="R344" i="3" s="1"/>
  <c r="D345" i="3"/>
  <c r="Q345" i="3" s="1"/>
  <c r="R345" i="3" s="1"/>
  <c r="D346" i="3"/>
  <c r="Q346" i="3" s="1"/>
  <c r="R346" i="3" s="1"/>
  <c r="D347" i="3"/>
  <c r="Q347" i="3" s="1"/>
  <c r="R347" i="3" s="1"/>
  <c r="D348" i="3"/>
  <c r="Q348" i="3" s="1"/>
  <c r="R348" i="3" s="1"/>
  <c r="D349" i="3"/>
  <c r="Q349" i="3" s="1"/>
  <c r="R349" i="3" s="1"/>
  <c r="D350" i="3"/>
  <c r="Q350" i="3" s="1"/>
  <c r="R350" i="3" s="1"/>
  <c r="D351" i="3"/>
  <c r="Q351" i="3" s="1"/>
  <c r="R351" i="3" s="1"/>
  <c r="D352" i="3"/>
  <c r="Q352" i="3" s="1"/>
  <c r="R352" i="3" s="1"/>
  <c r="D353" i="3"/>
  <c r="Q353" i="3" s="1"/>
  <c r="R353" i="3" s="1"/>
  <c r="D354" i="3"/>
  <c r="Q354" i="3" s="1"/>
  <c r="R354" i="3" s="1"/>
  <c r="D355" i="3"/>
  <c r="Q355" i="3" s="1"/>
  <c r="R355" i="3" s="1"/>
  <c r="D356" i="3"/>
  <c r="Q356" i="3" s="1"/>
  <c r="R356" i="3" s="1"/>
  <c r="D357" i="3"/>
  <c r="Q357" i="3" s="1"/>
  <c r="R357" i="3" s="1"/>
  <c r="D358" i="3"/>
  <c r="Q358" i="3" s="1"/>
  <c r="R358" i="3" s="1"/>
  <c r="D359" i="3"/>
  <c r="Q359" i="3" s="1"/>
  <c r="R359" i="3" s="1"/>
  <c r="D360" i="3"/>
  <c r="Q360" i="3" s="1"/>
  <c r="R360" i="3" s="1"/>
  <c r="D361" i="3"/>
  <c r="Q361" i="3" s="1"/>
  <c r="R361" i="3" s="1"/>
  <c r="D362" i="3"/>
  <c r="Q362" i="3" s="1"/>
  <c r="R362" i="3" s="1"/>
  <c r="D363" i="3"/>
  <c r="Q363" i="3" s="1"/>
  <c r="R363" i="3" s="1"/>
  <c r="D364" i="3"/>
  <c r="Q364" i="3" s="1"/>
  <c r="R364" i="3" s="1"/>
  <c r="D365" i="3"/>
  <c r="Q365" i="3" s="1"/>
  <c r="R365" i="3" s="1"/>
  <c r="D366" i="3"/>
  <c r="Q366" i="3" s="1"/>
  <c r="R366" i="3" s="1"/>
  <c r="D367" i="3"/>
  <c r="Q367" i="3" s="1"/>
  <c r="R367" i="3" s="1"/>
  <c r="D368" i="3"/>
  <c r="Q368" i="3" s="1"/>
  <c r="R368" i="3" s="1"/>
  <c r="D369" i="3"/>
  <c r="Q369" i="3" s="1"/>
  <c r="R369" i="3" s="1"/>
  <c r="D370" i="3"/>
  <c r="Q370" i="3" s="1"/>
  <c r="R370" i="3" s="1"/>
  <c r="D371" i="3"/>
  <c r="Q371" i="3" s="1"/>
  <c r="R371" i="3" s="1"/>
  <c r="D372" i="3"/>
  <c r="Q372" i="3" s="1"/>
  <c r="R372" i="3" s="1"/>
  <c r="D373" i="3"/>
  <c r="Q373" i="3" s="1"/>
  <c r="R373" i="3" s="1"/>
  <c r="D374" i="3"/>
  <c r="Q374" i="3" s="1"/>
  <c r="R374" i="3" s="1"/>
  <c r="D375" i="3"/>
  <c r="Q375" i="3" s="1"/>
  <c r="R375" i="3" s="1"/>
  <c r="D376" i="3"/>
  <c r="Q376" i="3" s="1"/>
  <c r="R376" i="3" s="1"/>
  <c r="D377" i="3"/>
  <c r="Q377" i="3" s="1"/>
  <c r="R377" i="3" s="1"/>
  <c r="D378" i="3"/>
  <c r="Q378" i="3" s="1"/>
  <c r="R378" i="3" s="1"/>
  <c r="D379" i="3"/>
  <c r="Q379" i="3" s="1"/>
  <c r="R379" i="3" s="1"/>
  <c r="D380" i="3"/>
  <c r="Q380" i="3" s="1"/>
  <c r="R380" i="3" s="1"/>
  <c r="D381" i="3"/>
  <c r="Q381" i="3" s="1"/>
  <c r="R381" i="3" s="1"/>
  <c r="D382" i="3"/>
  <c r="Q382" i="3" s="1"/>
  <c r="R382" i="3" s="1"/>
  <c r="D383" i="3"/>
  <c r="Q383" i="3" s="1"/>
  <c r="R383" i="3" s="1"/>
  <c r="D384" i="3"/>
  <c r="Q384" i="3" s="1"/>
  <c r="R384" i="3" s="1"/>
  <c r="D385" i="3"/>
  <c r="Q385" i="3" s="1"/>
  <c r="R385" i="3" s="1"/>
  <c r="D386" i="3"/>
  <c r="Q386" i="3" s="1"/>
  <c r="R386" i="3" s="1"/>
  <c r="D387" i="3"/>
  <c r="Q387" i="3" s="1"/>
  <c r="R387" i="3" s="1"/>
  <c r="D388" i="3"/>
  <c r="Q388" i="3" s="1"/>
  <c r="R388" i="3" s="1"/>
  <c r="D389" i="3"/>
  <c r="Q389" i="3" s="1"/>
  <c r="R389" i="3" s="1"/>
  <c r="D390" i="3"/>
  <c r="Q390" i="3" s="1"/>
  <c r="R390" i="3" s="1"/>
  <c r="D391" i="3"/>
  <c r="Q391" i="3" s="1"/>
  <c r="R391" i="3" s="1"/>
  <c r="D392" i="3"/>
  <c r="Q392" i="3" s="1"/>
  <c r="R392" i="3" s="1"/>
  <c r="D393" i="3"/>
  <c r="Q393" i="3" s="1"/>
  <c r="R393" i="3" s="1"/>
  <c r="D394" i="3"/>
  <c r="Q394" i="3" s="1"/>
  <c r="R394" i="3" s="1"/>
  <c r="D395" i="3"/>
  <c r="Q395" i="3" s="1"/>
  <c r="R395" i="3" s="1"/>
  <c r="D396" i="3"/>
  <c r="Q396" i="3" s="1"/>
  <c r="R396" i="3" s="1"/>
  <c r="D397" i="3"/>
  <c r="Q397" i="3" s="1"/>
  <c r="R397" i="3" s="1"/>
  <c r="D398" i="3"/>
  <c r="Q398" i="3" s="1"/>
  <c r="R398" i="3" s="1"/>
  <c r="D399" i="3"/>
  <c r="Q399" i="3" s="1"/>
  <c r="R399" i="3" s="1"/>
  <c r="D400" i="3"/>
  <c r="Q400" i="3" s="1"/>
  <c r="R400" i="3" s="1"/>
  <c r="D401" i="3"/>
  <c r="Q401" i="3" s="1"/>
  <c r="R401" i="3" s="1"/>
  <c r="D402" i="3"/>
  <c r="Q402" i="3" s="1"/>
  <c r="R402" i="3" s="1"/>
  <c r="D403" i="3"/>
  <c r="Q403" i="3" s="1"/>
  <c r="R403" i="3" s="1"/>
  <c r="D404" i="3"/>
  <c r="Q404" i="3" s="1"/>
  <c r="R404" i="3" s="1"/>
  <c r="D405" i="3"/>
  <c r="Q405" i="3" s="1"/>
  <c r="R405" i="3" s="1"/>
  <c r="D406" i="3"/>
  <c r="Q406" i="3" s="1"/>
  <c r="R406" i="3" s="1"/>
  <c r="D407" i="3"/>
  <c r="Q407" i="3" s="1"/>
  <c r="R407" i="3" s="1"/>
  <c r="D408" i="3"/>
  <c r="Q408" i="3" s="1"/>
  <c r="R408" i="3" s="1"/>
  <c r="D409" i="3"/>
  <c r="Q409" i="3" s="1"/>
  <c r="R409" i="3" s="1"/>
  <c r="D410" i="3"/>
  <c r="Q410" i="3" s="1"/>
  <c r="R410" i="3" s="1"/>
  <c r="D411" i="3"/>
  <c r="Q411" i="3" s="1"/>
  <c r="R411" i="3" s="1"/>
  <c r="D412" i="3"/>
  <c r="Q412" i="3" s="1"/>
  <c r="R412" i="3" s="1"/>
  <c r="D413" i="3"/>
  <c r="Q413" i="3" s="1"/>
  <c r="R413" i="3" s="1"/>
  <c r="D414" i="3"/>
  <c r="Q414" i="3" s="1"/>
  <c r="R414" i="3" s="1"/>
  <c r="D415" i="3"/>
  <c r="Q415" i="3" s="1"/>
  <c r="R415" i="3" s="1"/>
  <c r="D416" i="3"/>
  <c r="Q416" i="3" s="1"/>
  <c r="R416" i="3" s="1"/>
  <c r="D417" i="3"/>
  <c r="Q417" i="3" s="1"/>
  <c r="R417" i="3" s="1"/>
  <c r="D418" i="3"/>
  <c r="Q418" i="3" s="1"/>
  <c r="R418" i="3" s="1"/>
  <c r="D419" i="3"/>
  <c r="Q419" i="3" s="1"/>
  <c r="R419" i="3" s="1"/>
  <c r="D420" i="3"/>
  <c r="Q420" i="3" s="1"/>
  <c r="R420" i="3" s="1"/>
  <c r="D421" i="3"/>
  <c r="Q421" i="3" s="1"/>
  <c r="R421" i="3" s="1"/>
  <c r="D422" i="3"/>
  <c r="Q422" i="3" s="1"/>
  <c r="R422" i="3" s="1"/>
  <c r="D423" i="3"/>
  <c r="Q423" i="3" s="1"/>
  <c r="R423" i="3" s="1"/>
  <c r="D424" i="3"/>
  <c r="Q424" i="3" s="1"/>
  <c r="R424" i="3" s="1"/>
  <c r="D425" i="3"/>
  <c r="Q425" i="3" s="1"/>
  <c r="R425" i="3" s="1"/>
  <c r="D426" i="3"/>
  <c r="Q426" i="3" s="1"/>
  <c r="R426" i="3" s="1"/>
  <c r="D427" i="3"/>
  <c r="Q427" i="3" s="1"/>
  <c r="R427" i="3" s="1"/>
  <c r="D428" i="3"/>
  <c r="Q428" i="3" s="1"/>
  <c r="R428" i="3" s="1"/>
  <c r="D429" i="3"/>
  <c r="Q429" i="3" s="1"/>
  <c r="R429" i="3" s="1"/>
  <c r="D430" i="3"/>
  <c r="Q430" i="3" s="1"/>
  <c r="R430" i="3" s="1"/>
  <c r="D431" i="3"/>
  <c r="Q431" i="3" s="1"/>
  <c r="R431" i="3" s="1"/>
  <c r="D432" i="3"/>
  <c r="Q432" i="3" s="1"/>
  <c r="R432" i="3" s="1"/>
  <c r="D433" i="3"/>
  <c r="Q433" i="3" s="1"/>
  <c r="R433" i="3" s="1"/>
  <c r="D434" i="3"/>
  <c r="Q434" i="3" s="1"/>
  <c r="R434" i="3" s="1"/>
  <c r="D435" i="3"/>
  <c r="Q435" i="3" s="1"/>
  <c r="R435" i="3" s="1"/>
  <c r="D436" i="3"/>
  <c r="Q436" i="3" s="1"/>
  <c r="R436" i="3" s="1"/>
  <c r="D437" i="3"/>
  <c r="Q437" i="3" s="1"/>
  <c r="R437" i="3" s="1"/>
  <c r="D438" i="3"/>
  <c r="Q438" i="3" s="1"/>
  <c r="R438" i="3" s="1"/>
  <c r="D439" i="3"/>
  <c r="Q439" i="3" s="1"/>
  <c r="R439" i="3" s="1"/>
  <c r="D440" i="3"/>
  <c r="Q440" i="3" s="1"/>
  <c r="R440" i="3" s="1"/>
  <c r="D441" i="3"/>
  <c r="Q441" i="3" s="1"/>
  <c r="R441" i="3" s="1"/>
  <c r="D442" i="3"/>
  <c r="Q442" i="3" s="1"/>
  <c r="R442" i="3" s="1"/>
  <c r="D443" i="3"/>
  <c r="Q443" i="3" s="1"/>
  <c r="R443" i="3" s="1"/>
  <c r="D444" i="3"/>
  <c r="Q444" i="3" s="1"/>
  <c r="R444" i="3" s="1"/>
  <c r="D445" i="3"/>
  <c r="Q445" i="3" s="1"/>
  <c r="R445" i="3" s="1"/>
  <c r="D446" i="3"/>
  <c r="Q446" i="3" s="1"/>
  <c r="R446" i="3" s="1"/>
  <c r="D447" i="3"/>
  <c r="Q447" i="3" s="1"/>
  <c r="R447" i="3" s="1"/>
  <c r="D448" i="3"/>
  <c r="Q448" i="3" s="1"/>
  <c r="R448" i="3" s="1"/>
  <c r="D449" i="3"/>
  <c r="Q449" i="3" s="1"/>
  <c r="R449" i="3" s="1"/>
  <c r="D450" i="3"/>
  <c r="Q450" i="3" s="1"/>
  <c r="R450" i="3" s="1"/>
  <c r="D451" i="3"/>
  <c r="Q451" i="3" s="1"/>
  <c r="R451" i="3" s="1"/>
  <c r="D452" i="3"/>
  <c r="Q452" i="3" s="1"/>
  <c r="R452" i="3" s="1"/>
  <c r="D453" i="3"/>
  <c r="Q453" i="3" s="1"/>
  <c r="R453" i="3" s="1"/>
  <c r="D454" i="3"/>
  <c r="Q454" i="3" s="1"/>
  <c r="R454" i="3" s="1"/>
  <c r="D455" i="3"/>
  <c r="Q455" i="3" s="1"/>
  <c r="R455" i="3" s="1"/>
  <c r="D456" i="3"/>
  <c r="Q456" i="3" s="1"/>
  <c r="R456" i="3" s="1"/>
  <c r="D457" i="3"/>
  <c r="Q457" i="3" s="1"/>
  <c r="R457" i="3" s="1"/>
  <c r="D458" i="3"/>
  <c r="Q458" i="3" s="1"/>
  <c r="R458" i="3" s="1"/>
  <c r="D459" i="3"/>
  <c r="Q459" i="3" s="1"/>
  <c r="R459" i="3" s="1"/>
  <c r="D460" i="3"/>
  <c r="Q460" i="3" s="1"/>
  <c r="R460" i="3" s="1"/>
  <c r="D461" i="3"/>
  <c r="Q461" i="3" s="1"/>
  <c r="R461" i="3" s="1"/>
  <c r="D462" i="3"/>
  <c r="Q462" i="3" s="1"/>
  <c r="R462" i="3" s="1"/>
  <c r="D463" i="3"/>
  <c r="Q463" i="3" s="1"/>
  <c r="R463" i="3" s="1"/>
  <c r="D464" i="3"/>
  <c r="Q464" i="3" s="1"/>
  <c r="R464" i="3" s="1"/>
  <c r="D465" i="3"/>
  <c r="Q465" i="3" s="1"/>
  <c r="R465" i="3" s="1"/>
  <c r="D466" i="3"/>
  <c r="Q466" i="3" s="1"/>
  <c r="R466" i="3" s="1"/>
  <c r="D467" i="3"/>
  <c r="Q467" i="3" s="1"/>
  <c r="R467" i="3" s="1"/>
  <c r="D468" i="3"/>
  <c r="Q468" i="3" s="1"/>
  <c r="R468" i="3" s="1"/>
  <c r="D469" i="3"/>
  <c r="Q469" i="3" s="1"/>
  <c r="R469" i="3" s="1"/>
  <c r="D470" i="3"/>
  <c r="Q470" i="3" s="1"/>
  <c r="R470" i="3" s="1"/>
  <c r="D471" i="3"/>
  <c r="Q471" i="3" s="1"/>
  <c r="R471" i="3" s="1"/>
  <c r="D472" i="3"/>
  <c r="Q472" i="3" s="1"/>
  <c r="R472" i="3" s="1"/>
  <c r="D473" i="3"/>
  <c r="Q473" i="3" s="1"/>
  <c r="R473" i="3" s="1"/>
  <c r="D474" i="3"/>
  <c r="Q474" i="3" s="1"/>
  <c r="R474" i="3" s="1"/>
  <c r="D475" i="3"/>
  <c r="Q475" i="3" s="1"/>
  <c r="R475" i="3" s="1"/>
  <c r="D476" i="3"/>
  <c r="Q476" i="3" s="1"/>
  <c r="R476" i="3" s="1"/>
  <c r="D477" i="3"/>
  <c r="Q477" i="3" s="1"/>
  <c r="R477" i="3" s="1"/>
  <c r="D478" i="3"/>
  <c r="Q478" i="3" s="1"/>
  <c r="R478" i="3" s="1"/>
  <c r="D479" i="3"/>
  <c r="Q479" i="3" s="1"/>
  <c r="R479" i="3" s="1"/>
  <c r="D480" i="3"/>
  <c r="Q480" i="3" s="1"/>
  <c r="R480" i="3" s="1"/>
  <c r="D481" i="3"/>
  <c r="Q481" i="3" s="1"/>
  <c r="R481" i="3" s="1"/>
  <c r="D482" i="3"/>
  <c r="Q482" i="3" s="1"/>
  <c r="R482" i="3" s="1"/>
  <c r="D483" i="3"/>
  <c r="Q483" i="3" s="1"/>
  <c r="R483" i="3" s="1"/>
  <c r="D484" i="3"/>
  <c r="Q484" i="3" s="1"/>
  <c r="R484" i="3" s="1"/>
  <c r="D485" i="3"/>
  <c r="Q485" i="3" s="1"/>
  <c r="R485" i="3" s="1"/>
  <c r="D486" i="3"/>
  <c r="Q486" i="3" s="1"/>
  <c r="R486" i="3" s="1"/>
  <c r="D487" i="3"/>
  <c r="Q487" i="3" s="1"/>
  <c r="R487" i="3" s="1"/>
  <c r="D488" i="3"/>
  <c r="Q488" i="3" s="1"/>
  <c r="R488" i="3" s="1"/>
  <c r="D489" i="3"/>
  <c r="Q489" i="3" s="1"/>
  <c r="R489" i="3" s="1"/>
  <c r="D490" i="3"/>
  <c r="Q490" i="3"/>
  <c r="R490" i="3" s="1"/>
  <c r="D491" i="3"/>
  <c r="Q491" i="3"/>
  <c r="R491" i="3" s="1"/>
  <c r="D4" i="3"/>
  <c r="Q4" i="3" s="1"/>
  <c r="R4" i="3" s="1"/>
  <c r="D5" i="3"/>
  <c r="Q5" i="3" s="1"/>
  <c r="R5" i="3" s="1"/>
  <c r="D10" i="3"/>
  <c r="Q10" i="3" s="1"/>
  <c r="R10" i="3" s="1"/>
  <c r="D23" i="3"/>
  <c r="Q23" i="3" s="1"/>
  <c r="R23" i="3" s="1"/>
  <c r="D50" i="3"/>
  <c r="Q50" i="3" s="1"/>
  <c r="R50" i="3" s="1"/>
  <c r="D54" i="3"/>
  <c r="Q54" i="3" s="1"/>
  <c r="R54" i="3" s="1"/>
  <c r="D76" i="3"/>
  <c r="Q76" i="3" s="1"/>
  <c r="R76" i="3" s="1"/>
  <c r="D83" i="3"/>
  <c r="Q83" i="3" s="1"/>
  <c r="R83" i="3" s="1"/>
  <c r="D85" i="3"/>
  <c r="Q85" i="3" s="1"/>
  <c r="R85" i="3" s="1"/>
  <c r="D95" i="3"/>
  <c r="Q95" i="3" s="1"/>
  <c r="R95" i="3" s="1"/>
  <c r="D110" i="3"/>
  <c r="Q110" i="3" s="1"/>
  <c r="R110" i="3" s="1"/>
  <c r="D127" i="3"/>
  <c r="Q127" i="3" s="1"/>
  <c r="R127" i="3" s="1"/>
  <c r="D134" i="3"/>
  <c r="Q134" i="3" s="1"/>
  <c r="R134" i="3" s="1"/>
  <c r="D158" i="3"/>
  <c r="Q158" i="3" s="1"/>
  <c r="R158" i="3" s="1"/>
  <c r="D176" i="3"/>
  <c r="Q176" i="3" s="1"/>
  <c r="R176" i="3" s="1"/>
  <c r="D178" i="3"/>
  <c r="Q178" i="3" s="1"/>
  <c r="R178" i="3" s="1"/>
  <c r="D182" i="3"/>
  <c r="Q182" i="3" s="1"/>
  <c r="R182" i="3" s="1"/>
  <c r="D202" i="3"/>
  <c r="Q202" i="3" s="1"/>
  <c r="R202" i="3" s="1"/>
  <c r="D213" i="3"/>
  <c r="Q213" i="3" s="1"/>
  <c r="R213" i="3" s="1"/>
  <c r="D218" i="3"/>
  <c r="Q218" i="3" s="1"/>
  <c r="R218" i="3" s="1"/>
  <c r="D221" i="3"/>
  <c r="Q221" i="3" s="1"/>
  <c r="R221" i="3" s="1"/>
  <c r="D259" i="3"/>
  <c r="Q259" i="3" s="1"/>
  <c r="R259" i="3" s="1"/>
  <c r="D277" i="3"/>
  <c r="Q277" i="3" s="1"/>
  <c r="R277" i="3" s="1"/>
  <c r="D285" i="3"/>
  <c r="Q285" i="3" s="1"/>
  <c r="R285" i="3" s="1"/>
  <c r="D309" i="3"/>
  <c r="Q309" i="3" s="1"/>
  <c r="R309" i="3" s="1"/>
  <c r="D314" i="3"/>
  <c r="Q314" i="3" s="1"/>
  <c r="R314" i="3" s="1"/>
  <c r="D326" i="3"/>
  <c r="Q326" i="3" s="1"/>
  <c r="R326" i="3" s="1"/>
  <c r="D27" i="3"/>
  <c r="Q27" i="3" s="1"/>
  <c r="R27" i="3" s="1"/>
  <c r="D56" i="3"/>
  <c r="Q56" i="3" s="1"/>
  <c r="R56" i="3" s="1"/>
  <c r="D70" i="3"/>
  <c r="Q70" i="3" s="1"/>
  <c r="R70" i="3" s="1"/>
  <c r="D72" i="3"/>
  <c r="Q72" i="3" s="1"/>
  <c r="R72" i="3" s="1"/>
  <c r="D122" i="3"/>
  <c r="Q122" i="3" s="1"/>
  <c r="R122" i="3" s="1"/>
  <c r="D181" i="3"/>
  <c r="Q181" i="3" s="1"/>
  <c r="R181" i="3" s="1"/>
  <c r="D255" i="3"/>
  <c r="Q255" i="3" s="1"/>
  <c r="R255" i="3" s="1"/>
  <c r="D18" i="3"/>
  <c r="Q18" i="3" s="1"/>
  <c r="R18" i="3" s="1"/>
  <c r="D19" i="3"/>
  <c r="Q19" i="3" s="1"/>
  <c r="R19" i="3" s="1"/>
  <c r="D20" i="3"/>
  <c r="Q20" i="3" s="1"/>
  <c r="R20" i="3" s="1"/>
  <c r="D26" i="3"/>
  <c r="Q26" i="3" s="1"/>
  <c r="R26" i="3" s="1"/>
  <c r="D30" i="3"/>
  <c r="Q30" i="3" s="1"/>
  <c r="R30" i="3" s="1"/>
  <c r="D35" i="3"/>
  <c r="Q35" i="3" s="1"/>
  <c r="R35" i="3" s="1"/>
  <c r="D38" i="3"/>
  <c r="Q38" i="3"/>
  <c r="R38" i="3" s="1"/>
  <c r="D39" i="3"/>
  <c r="Q39" i="3" s="1"/>
  <c r="R39" i="3" s="1"/>
  <c r="D40" i="3"/>
  <c r="Q40" i="3" s="1"/>
  <c r="R40" i="3" s="1"/>
  <c r="D41" i="3"/>
  <c r="Q41" i="3" s="1"/>
  <c r="R41" i="3" s="1"/>
  <c r="D45" i="3"/>
  <c r="Q45" i="3" s="1"/>
  <c r="R45" i="3" s="1"/>
  <c r="D46" i="3"/>
  <c r="Q46" i="3" s="1"/>
  <c r="R46" i="3" s="1"/>
  <c r="D59" i="3"/>
  <c r="Q59" i="3" s="1"/>
  <c r="R59" i="3" s="1"/>
  <c r="D66" i="3"/>
  <c r="Q66" i="3"/>
  <c r="R66" i="3" s="1"/>
  <c r="D68" i="3"/>
  <c r="Q68" i="3" s="1"/>
  <c r="R68" i="3" s="1"/>
  <c r="D77" i="3"/>
  <c r="Q77" i="3" s="1"/>
  <c r="R77" i="3" s="1"/>
  <c r="D80" i="3"/>
  <c r="Q80" i="3" s="1"/>
  <c r="R80" i="3" s="1"/>
  <c r="D90" i="3"/>
  <c r="Q90" i="3" s="1"/>
  <c r="R90" i="3" s="1"/>
  <c r="D97" i="3"/>
  <c r="Q97" i="3" s="1"/>
  <c r="R97" i="3" s="1"/>
  <c r="D103" i="3"/>
  <c r="Q103" i="3" s="1"/>
  <c r="R103" i="3" s="1"/>
  <c r="D105" i="3"/>
  <c r="Q105" i="3" s="1"/>
  <c r="R105" i="3" s="1"/>
  <c r="D108" i="3"/>
  <c r="Q108" i="3" s="1"/>
  <c r="R108" i="3" s="1"/>
  <c r="D111" i="3"/>
  <c r="Q111" i="3" s="1"/>
  <c r="R111" i="3" s="1"/>
  <c r="D112" i="3"/>
  <c r="Q112" i="3" s="1"/>
  <c r="R112" i="3" s="1"/>
  <c r="D117" i="3"/>
  <c r="Q117" i="3" s="1"/>
  <c r="R117" i="3" s="1"/>
  <c r="D118" i="3"/>
  <c r="Q118" i="3"/>
  <c r="R118" i="3" s="1"/>
  <c r="D119" i="3"/>
  <c r="Q119" i="3" s="1"/>
  <c r="R119" i="3" s="1"/>
  <c r="D123" i="3"/>
  <c r="Q123" i="3" s="1"/>
  <c r="R123" i="3" s="1"/>
  <c r="D147" i="3"/>
  <c r="Q147" i="3" s="1"/>
  <c r="R147" i="3" s="1"/>
  <c r="D152" i="3"/>
  <c r="Q152" i="3" s="1"/>
  <c r="R152" i="3" s="1"/>
  <c r="D156" i="3"/>
  <c r="Q156" i="3"/>
  <c r="R156" i="3" s="1"/>
  <c r="D161" i="3"/>
  <c r="Q161" i="3" s="1"/>
  <c r="R161" i="3" s="1"/>
  <c r="D168" i="3"/>
  <c r="Q168" i="3" s="1"/>
  <c r="R168" i="3" s="1"/>
  <c r="D169" i="3"/>
  <c r="Q169" i="3" s="1"/>
  <c r="R169" i="3" s="1"/>
  <c r="D180" i="3"/>
  <c r="Q180" i="3" s="1"/>
  <c r="R180" i="3" s="1"/>
  <c r="D187" i="3"/>
  <c r="Q187" i="3" s="1"/>
  <c r="R187" i="3" s="1"/>
  <c r="D194" i="3"/>
  <c r="Q194" i="3" s="1"/>
  <c r="R194" i="3" s="1"/>
  <c r="D199" i="3"/>
  <c r="Q199" i="3" s="1"/>
  <c r="R199" i="3" s="1"/>
  <c r="D207" i="3"/>
  <c r="Q207" i="3" s="1"/>
  <c r="R207" i="3" s="1"/>
  <c r="D210" i="3"/>
  <c r="Q210" i="3" s="1"/>
  <c r="R210" i="3" s="1"/>
  <c r="D223" i="3"/>
  <c r="Q223" i="3" s="1"/>
  <c r="R223" i="3" s="1"/>
  <c r="D225" i="3"/>
  <c r="Q225" i="3" s="1"/>
  <c r="R225" i="3" s="1"/>
  <c r="D228" i="3"/>
  <c r="Q228" i="3" s="1"/>
  <c r="R228" i="3" s="1"/>
  <c r="D231" i="3"/>
  <c r="Q231" i="3" s="1"/>
  <c r="R231" i="3" s="1"/>
  <c r="D236" i="3"/>
  <c r="Q236" i="3" s="1"/>
  <c r="R236" i="3" s="1"/>
  <c r="D241" i="3"/>
  <c r="Q241" i="3" s="1"/>
  <c r="R241" i="3" s="1"/>
  <c r="D242" i="3"/>
  <c r="Q242" i="3" s="1"/>
  <c r="R242" i="3" s="1"/>
  <c r="D247" i="3"/>
  <c r="Q247" i="3" s="1"/>
  <c r="R247" i="3" s="1"/>
  <c r="D256" i="3"/>
  <c r="Q256" i="3" s="1"/>
  <c r="R256" i="3" s="1"/>
  <c r="D258" i="3"/>
  <c r="Q258" i="3" s="1"/>
  <c r="R258" i="3" s="1"/>
  <c r="D262" i="3"/>
  <c r="Q262" i="3" s="1"/>
  <c r="R262" i="3" s="1"/>
  <c r="D274" i="3"/>
  <c r="Q274" i="3" s="1"/>
  <c r="R274" i="3" s="1"/>
  <c r="D283" i="3"/>
  <c r="Q283" i="3" s="1"/>
  <c r="R283" i="3" s="1"/>
  <c r="D284" i="3"/>
  <c r="Q284" i="3" s="1"/>
  <c r="R284" i="3" s="1"/>
  <c r="D286" i="3"/>
  <c r="Q286" i="3" s="1"/>
  <c r="R286" i="3" s="1"/>
  <c r="D293" i="3"/>
  <c r="Q293" i="3" s="1"/>
  <c r="R293" i="3" s="1"/>
  <c r="D295" i="3"/>
  <c r="Q295" i="3" s="1"/>
  <c r="R295" i="3" s="1"/>
  <c r="D299" i="3"/>
  <c r="Q299" i="3" s="1"/>
  <c r="R299" i="3" s="1"/>
  <c r="D302" i="3"/>
  <c r="Q302" i="3" s="1"/>
  <c r="R302" i="3" s="1"/>
  <c r="D303" i="3"/>
  <c r="Q303" i="3" s="1"/>
  <c r="R303" i="3" s="1"/>
  <c r="D305" i="3"/>
  <c r="Q305" i="3" s="1"/>
  <c r="R305" i="3" s="1"/>
  <c r="D306" i="3"/>
  <c r="Q306" i="3" s="1"/>
  <c r="R306" i="3" s="1"/>
  <c r="D315" i="3"/>
  <c r="Q315" i="3" s="1"/>
  <c r="R315" i="3" s="1"/>
  <c r="D318" i="3"/>
  <c r="Q318" i="3" s="1"/>
  <c r="R318" i="3" s="1"/>
  <c r="D322" i="3"/>
  <c r="Q322" i="3" s="1"/>
  <c r="R322" i="3" s="1"/>
  <c r="D335" i="3"/>
  <c r="Q335" i="3" s="1"/>
  <c r="R335" i="3" s="1"/>
  <c r="D11" i="3"/>
  <c r="Q11" i="3" s="1"/>
  <c r="R11" i="3" s="1"/>
  <c r="D14" i="3"/>
  <c r="Q14" i="3" s="1"/>
  <c r="R14" i="3" s="1"/>
  <c r="D91" i="3"/>
  <c r="Q91" i="3" s="1"/>
  <c r="R91" i="3" s="1"/>
  <c r="D92" i="3"/>
  <c r="Q92" i="3" s="1"/>
  <c r="R92" i="3" s="1"/>
  <c r="D136" i="3"/>
  <c r="Q136" i="3" s="1"/>
  <c r="R136" i="3" s="1"/>
  <c r="D186" i="3"/>
  <c r="Q186" i="3" s="1"/>
  <c r="R186" i="3" s="1"/>
  <c r="D204" i="3"/>
  <c r="Q204" i="3" s="1"/>
  <c r="R204" i="3" s="1"/>
  <c r="D232" i="3"/>
  <c r="Q232" i="3" s="1"/>
  <c r="R232" i="3" s="1"/>
  <c r="D264" i="3"/>
  <c r="Q264" i="3" s="1"/>
  <c r="R264" i="3" s="1"/>
  <c r="D272" i="3"/>
  <c r="Q272" i="3" s="1"/>
  <c r="R272" i="3" s="1"/>
  <c r="D330" i="3"/>
  <c r="Q330" i="3" s="1"/>
  <c r="R330" i="3" s="1"/>
  <c r="D128" i="3"/>
  <c r="Q128" i="3" s="1"/>
  <c r="R128" i="3" s="1"/>
  <c r="D216" i="3"/>
  <c r="Q216" i="3" s="1"/>
  <c r="R216" i="3" s="1"/>
  <c r="D220" i="3"/>
  <c r="Q220" i="3"/>
  <c r="R220" i="3" s="1"/>
  <c r="D288" i="3"/>
  <c r="Q288" i="3" s="1"/>
  <c r="R288" i="3" s="1"/>
  <c r="D298" i="3"/>
  <c r="Q298" i="3" s="1"/>
  <c r="R298" i="3" s="1"/>
  <c r="D307" i="3"/>
  <c r="Q307" i="3" s="1"/>
  <c r="R307" i="3" s="1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F408" i="4"/>
  <c r="AF409" i="4"/>
  <c r="AF410" i="4"/>
  <c r="AF411" i="4"/>
  <c r="AF412" i="4"/>
  <c r="AF413" i="4"/>
  <c r="AF414" i="4"/>
  <c r="AF415" i="4"/>
  <c r="AF416" i="4"/>
  <c r="AF417" i="4"/>
  <c r="AF418" i="4"/>
  <c r="AF419" i="4"/>
  <c r="AF420" i="4"/>
  <c r="AF421" i="4"/>
  <c r="AF422" i="4"/>
  <c r="AF423" i="4"/>
  <c r="AF424" i="4"/>
  <c r="AF425" i="4"/>
  <c r="AF426" i="4"/>
  <c r="AF427" i="4"/>
  <c r="AF428" i="4"/>
  <c r="AF429" i="4"/>
  <c r="AF430" i="4"/>
  <c r="AF431" i="4"/>
  <c r="AF432" i="4"/>
  <c r="AF433" i="4"/>
  <c r="AF434" i="4"/>
  <c r="AF435" i="4"/>
  <c r="AF436" i="4"/>
  <c r="AF437" i="4"/>
  <c r="AF438" i="4"/>
  <c r="AF439" i="4"/>
  <c r="AF440" i="4"/>
  <c r="AF441" i="4"/>
  <c r="AF442" i="4"/>
  <c r="AF443" i="4"/>
  <c r="AF444" i="4"/>
  <c r="AF445" i="4"/>
  <c r="AF446" i="4"/>
  <c r="AF447" i="4"/>
  <c r="AF448" i="4"/>
  <c r="AF449" i="4"/>
  <c r="AF450" i="4"/>
  <c r="AF451" i="4"/>
  <c r="AF452" i="4"/>
  <c r="AF453" i="4"/>
  <c r="AF454" i="4"/>
  <c r="AF455" i="4"/>
  <c r="AF456" i="4"/>
  <c r="AF457" i="4"/>
  <c r="AF458" i="4"/>
  <c r="AF459" i="4"/>
  <c r="AF460" i="4"/>
  <c r="AF461" i="4"/>
  <c r="AF462" i="4"/>
  <c r="AF463" i="4"/>
  <c r="AF464" i="4"/>
  <c r="AF465" i="4"/>
  <c r="AF466" i="4"/>
  <c r="AF467" i="4"/>
  <c r="AF468" i="4"/>
  <c r="AF469" i="4"/>
  <c r="AF470" i="4"/>
  <c r="AF471" i="4"/>
  <c r="AF472" i="4"/>
  <c r="AF473" i="4"/>
  <c r="AF474" i="4"/>
  <c r="AF475" i="4"/>
  <c r="AF476" i="4"/>
  <c r="AF477" i="4"/>
  <c r="AF478" i="4"/>
  <c r="AF479" i="4"/>
  <c r="AF480" i="4"/>
  <c r="AF481" i="4"/>
  <c r="AF482" i="4"/>
  <c r="AF483" i="4"/>
  <c r="AF484" i="4"/>
  <c r="AF485" i="4"/>
  <c r="AF486" i="4"/>
  <c r="AF487" i="4"/>
  <c r="AF488" i="4"/>
  <c r="AF489" i="4"/>
  <c r="AF490" i="4"/>
  <c r="AF491" i="4"/>
  <c r="AF2" i="4"/>
  <c r="AF3" i="4"/>
  <c r="AF4" i="4"/>
  <c r="AF5" i="4"/>
  <c r="AF6" i="4"/>
  <c r="AF7" i="4"/>
  <c r="AF8" i="4"/>
  <c r="AF9" i="4"/>
  <c r="AF10" i="4"/>
  <c r="AF11" i="4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42" i="5"/>
  <c r="AF50" i="5"/>
  <c r="AF65" i="5"/>
  <c r="AF66" i="5"/>
  <c r="AF93" i="5"/>
  <c r="AF98" i="5"/>
  <c r="AF148" i="5"/>
  <c r="AF160" i="5"/>
  <c r="AF171" i="5"/>
  <c r="AF195" i="5"/>
  <c r="AF206" i="5"/>
  <c r="AF211" i="5"/>
  <c r="AF212" i="5"/>
  <c r="AF213" i="5"/>
  <c r="AF217" i="5"/>
  <c r="AF240" i="5"/>
  <c r="AF245" i="5"/>
  <c r="AF246" i="5"/>
  <c r="AF259" i="5"/>
  <c r="AF262" i="5"/>
  <c r="AF274" i="5"/>
  <c r="AF280" i="5"/>
  <c r="AF296" i="5"/>
  <c r="AF304" i="5"/>
  <c r="AF306" i="5"/>
  <c r="AF311" i="5"/>
  <c r="AF314" i="5"/>
  <c r="AF335" i="5"/>
  <c r="AF348" i="5"/>
  <c r="AF353" i="5"/>
  <c r="AF357" i="5"/>
  <c r="AF376" i="5"/>
  <c r="AF401" i="5"/>
  <c r="AF404" i="5"/>
  <c r="AF419" i="5"/>
  <c r="AF426" i="5"/>
  <c r="AF429" i="5"/>
  <c r="AF435" i="5"/>
  <c r="AF440" i="5"/>
  <c r="AF448" i="5"/>
  <c r="AF482" i="5"/>
  <c r="AF484" i="5"/>
  <c r="AF485" i="5"/>
  <c r="AF64" i="5"/>
  <c r="AF67" i="5"/>
  <c r="AF83" i="5"/>
  <c r="AF85" i="5"/>
  <c r="AF134" i="5"/>
  <c r="AF163" i="5"/>
  <c r="AF222" i="5"/>
  <c r="AF236" i="5"/>
  <c r="AF244" i="5"/>
  <c r="AF374" i="5"/>
  <c r="AF375" i="5"/>
  <c r="AF412" i="5"/>
  <c r="AF453" i="5"/>
  <c r="AF464" i="5"/>
  <c r="AF471" i="5"/>
  <c r="AF477" i="5"/>
  <c r="AF488" i="5"/>
  <c r="AF38" i="5"/>
  <c r="AF45" i="5"/>
  <c r="AF48" i="5"/>
  <c r="AF53" i="5"/>
  <c r="AF59" i="5"/>
  <c r="AF60" i="5"/>
  <c r="AF69" i="5"/>
  <c r="AF87" i="5"/>
  <c r="AF96" i="5"/>
  <c r="AF107" i="5"/>
  <c r="AF112" i="5"/>
  <c r="AF114" i="5"/>
  <c r="AF118" i="5"/>
  <c r="AF122" i="5"/>
  <c r="AF126" i="5"/>
  <c r="AF132" i="5"/>
  <c r="AF138" i="5"/>
  <c r="AF147" i="5"/>
  <c r="AF151" i="5"/>
  <c r="AF155" i="5"/>
  <c r="AF169" i="5"/>
  <c r="AF170" i="5"/>
  <c r="AF187" i="5"/>
  <c r="AF192" i="5"/>
  <c r="AF200" i="5"/>
  <c r="AF208" i="5"/>
  <c r="AF214" i="5"/>
  <c r="AF221" i="5"/>
  <c r="AF223" i="5"/>
  <c r="AF237" i="5"/>
  <c r="AF238" i="5"/>
  <c r="AF239" i="5"/>
  <c r="AF241" i="5"/>
  <c r="AF248" i="5"/>
  <c r="AF270" i="5"/>
  <c r="AF272" i="5"/>
  <c r="AF300" i="5"/>
  <c r="AF312" i="5"/>
  <c r="AF319" i="5"/>
  <c r="AF321" i="5"/>
  <c r="AF328" i="5"/>
  <c r="AF330" i="5"/>
  <c r="AF334" i="5"/>
  <c r="AF342" i="5"/>
  <c r="AF345" i="5"/>
  <c r="AF350" i="5"/>
  <c r="AF354" i="5"/>
  <c r="AF380" i="5"/>
  <c r="AF391" i="5"/>
  <c r="AF396" i="5"/>
  <c r="AF408" i="5"/>
  <c r="AF422" i="5"/>
  <c r="AF434" i="5"/>
  <c r="AF443" i="5"/>
  <c r="AF445" i="5"/>
  <c r="AF447" i="5"/>
  <c r="AF454" i="5"/>
  <c r="AF455" i="5"/>
  <c r="AF462" i="5"/>
  <c r="AF466" i="5"/>
  <c r="AF469" i="5"/>
  <c r="AF470" i="5"/>
  <c r="AF474" i="5"/>
  <c r="AF479" i="5"/>
  <c r="AF483" i="5"/>
  <c r="AF172" i="5"/>
  <c r="AF209" i="5"/>
  <c r="AF224" i="5"/>
  <c r="AF242" i="5"/>
  <c r="AF251" i="5"/>
  <c r="AF257" i="5"/>
  <c r="AF261" i="5"/>
  <c r="AF268" i="5"/>
  <c r="AF358" i="5"/>
  <c r="AF421" i="5"/>
  <c r="AF439" i="5"/>
  <c r="AF463" i="5"/>
  <c r="AF465" i="5"/>
  <c r="AF472" i="5"/>
  <c r="AF478" i="5"/>
  <c r="AF82" i="5"/>
  <c r="AF140" i="5"/>
  <c r="AF145" i="5"/>
  <c r="AF161" i="5"/>
  <c r="AF164" i="5"/>
  <c r="AF266" i="5"/>
  <c r="AF283" i="5"/>
  <c r="AF288" i="5"/>
  <c r="AF290" i="5"/>
  <c r="AF315" i="5"/>
  <c r="AF356" i="5"/>
  <c r="AF377" i="5"/>
  <c r="AF400" i="5"/>
  <c r="AF403" i="5"/>
  <c r="AF414" i="5"/>
  <c r="AF431" i="5"/>
  <c r="AF52" i="5"/>
  <c r="AF57" i="5"/>
  <c r="AF63" i="5"/>
  <c r="AF78" i="5"/>
  <c r="AF104" i="5"/>
  <c r="AF105" i="5"/>
  <c r="AF135" i="5"/>
  <c r="AF137" i="5"/>
  <c r="AF154" i="5"/>
  <c r="AF181" i="5"/>
  <c r="AF196" i="5"/>
  <c r="AF199" i="5"/>
  <c r="AF226" i="5"/>
  <c r="AF276" i="5"/>
  <c r="AF281" i="5"/>
  <c r="AF295" i="5"/>
  <c r="AF309" i="5"/>
  <c r="AF339" i="5"/>
  <c r="AF392" i="5"/>
  <c r="AF410" i="5"/>
  <c r="AF424" i="5"/>
  <c r="AF425" i="5"/>
  <c r="AF428" i="5"/>
  <c r="AF444" i="5"/>
  <c r="AF457" i="5"/>
  <c r="AF459" i="5"/>
  <c r="AF486" i="5"/>
  <c r="AF39" i="5"/>
  <c r="AF68" i="5"/>
  <c r="AF70" i="5"/>
  <c r="AF103" i="5"/>
  <c r="AF119" i="5"/>
  <c r="AF133" i="5"/>
  <c r="AF146" i="5"/>
  <c r="AF189" i="5"/>
  <c r="AF201" i="5"/>
  <c r="AF225" i="5"/>
  <c r="AF229" i="5"/>
  <c r="AF234" i="5"/>
  <c r="AF250" i="5"/>
  <c r="AF253" i="5"/>
  <c r="AF273" i="5"/>
  <c r="AF278" i="5"/>
  <c r="AF362" i="5"/>
  <c r="AF409" i="5"/>
  <c r="AF44" i="5"/>
  <c r="AF80" i="5"/>
  <c r="AF101" i="5"/>
  <c r="AF111" i="5"/>
  <c r="AF113" i="5"/>
  <c r="AF128" i="5"/>
  <c r="AF141" i="5"/>
  <c r="AF232" i="5"/>
  <c r="AF263" i="5"/>
  <c r="AF264" i="5"/>
  <c r="AF285" i="5"/>
  <c r="AF287" i="5"/>
  <c r="AF302" i="5"/>
  <c r="AF320" i="5"/>
  <c r="AF343" i="5"/>
  <c r="AF359" i="5"/>
  <c r="AF386" i="5"/>
  <c r="AF398" i="5"/>
  <c r="AF402" i="5"/>
  <c r="AF411" i="5"/>
  <c r="AF452" i="5"/>
  <c r="AF460" i="5"/>
  <c r="AF468" i="5"/>
  <c r="AF46" i="5"/>
  <c r="AF47" i="5"/>
  <c r="AF51" i="5"/>
  <c r="AF54" i="5"/>
  <c r="AF89" i="5"/>
  <c r="AF90" i="5"/>
  <c r="AF91" i="5"/>
  <c r="AF95" i="5"/>
  <c r="AF100" i="5"/>
  <c r="AF102" i="5"/>
  <c r="AF110" i="5"/>
  <c r="AF115" i="5"/>
  <c r="AF116" i="5"/>
  <c r="AF117" i="5"/>
  <c r="AF136" i="5"/>
  <c r="AF144" i="5"/>
  <c r="AF156" i="5"/>
  <c r="AF158" i="5"/>
  <c r="AF162" i="5"/>
  <c r="AF168" i="5"/>
  <c r="AF174" i="5"/>
  <c r="AF175" i="5"/>
  <c r="AF180" i="5"/>
  <c r="AF182" i="5"/>
  <c r="AF186" i="5"/>
  <c r="AF190" i="5"/>
  <c r="AF193" i="5"/>
  <c r="AF194" i="5"/>
  <c r="AF202" i="5"/>
  <c r="AF207" i="5"/>
  <c r="AF215" i="5"/>
  <c r="AF216" i="5"/>
  <c r="AF218" i="5"/>
  <c r="AF219" i="5"/>
  <c r="AF220" i="5"/>
  <c r="AF228" i="5"/>
  <c r="AF230" i="5"/>
  <c r="AF256" i="5"/>
  <c r="AF260" i="5"/>
  <c r="AF267" i="5"/>
  <c r="AF277" i="5"/>
  <c r="AF289" i="5"/>
  <c r="AF291" i="5"/>
  <c r="AF299" i="5"/>
  <c r="AF308" i="5"/>
  <c r="AF310" i="5"/>
  <c r="AF316" i="5"/>
  <c r="AF324" i="5"/>
  <c r="AF326" i="5"/>
  <c r="AF327" i="5"/>
  <c r="AF331" i="5"/>
  <c r="AF332" i="5"/>
  <c r="AF336" i="5"/>
  <c r="AF338" i="5"/>
  <c r="AF340" i="5"/>
  <c r="AF349" i="5"/>
  <c r="AF361" i="5"/>
  <c r="AF364" i="5"/>
  <c r="AF366" i="5"/>
  <c r="AF371" i="5"/>
  <c r="AF381" i="5"/>
  <c r="AF382" i="5"/>
  <c r="AF384" i="5"/>
  <c r="AF385" i="5"/>
  <c r="AF387" i="5"/>
  <c r="AF388" i="5"/>
  <c r="AF390" i="5"/>
  <c r="AF394" i="5"/>
  <c r="AF399" i="5"/>
  <c r="AF416" i="5"/>
  <c r="AF417" i="5"/>
  <c r="AF420" i="5"/>
  <c r="AF423" i="5"/>
  <c r="AF432" i="5"/>
  <c r="AF433" i="5"/>
  <c r="AF436" i="5"/>
  <c r="AF437" i="5"/>
  <c r="AF438" i="5"/>
  <c r="AF441" i="5"/>
  <c r="AF442" i="5"/>
  <c r="AF449" i="5"/>
  <c r="AF456" i="5"/>
  <c r="AF458" i="5"/>
  <c r="AF467" i="5"/>
  <c r="AF476" i="5"/>
  <c r="AF481" i="5"/>
  <c r="AF487" i="5"/>
  <c r="AF489" i="5"/>
  <c r="AF491" i="5"/>
  <c r="AF40" i="5"/>
  <c r="AF41" i="5"/>
  <c r="AF43" i="5"/>
  <c r="AF55" i="5"/>
  <c r="AF56" i="5"/>
  <c r="AF58" i="5"/>
  <c r="AF61" i="5"/>
  <c r="AF62" i="5"/>
  <c r="AF71" i="5"/>
  <c r="AF72" i="5"/>
  <c r="AF73" i="5"/>
  <c r="AF74" i="5"/>
  <c r="AF75" i="5"/>
  <c r="AF76" i="5"/>
  <c r="AF77" i="5"/>
  <c r="AF79" i="5"/>
  <c r="AF81" i="5"/>
  <c r="AF84" i="5"/>
  <c r="AF86" i="5"/>
  <c r="AF88" i="5"/>
  <c r="AF92" i="5"/>
  <c r="AF94" i="5"/>
  <c r="AF97" i="5"/>
  <c r="AF106" i="5"/>
  <c r="AF108" i="5"/>
  <c r="AF109" i="5"/>
  <c r="AF120" i="5"/>
  <c r="AF121" i="5"/>
  <c r="AF123" i="5"/>
  <c r="AF124" i="5"/>
  <c r="AF125" i="5"/>
  <c r="AF127" i="5"/>
  <c r="AF129" i="5"/>
  <c r="AF130" i="5"/>
  <c r="AF131" i="5"/>
  <c r="AF143" i="5"/>
  <c r="AF149" i="5"/>
  <c r="AF152" i="5"/>
  <c r="AF153" i="5"/>
  <c r="AF157" i="5"/>
  <c r="AF159" i="5"/>
  <c r="AF165" i="5"/>
  <c r="AF166" i="5"/>
  <c r="AF167" i="5"/>
  <c r="AF173" i="5"/>
  <c r="AF177" i="5"/>
  <c r="AF178" i="5"/>
  <c r="AF179" i="5"/>
  <c r="AF183" i="5"/>
  <c r="AF184" i="5"/>
  <c r="AF185" i="5"/>
  <c r="AF191" i="5"/>
  <c r="AF197" i="5"/>
  <c r="AF198" i="5"/>
  <c r="AF203" i="5"/>
  <c r="AF204" i="5"/>
  <c r="AF205" i="5"/>
  <c r="AF210" i="5"/>
  <c r="AF227" i="5"/>
  <c r="AF231" i="5"/>
  <c r="AF233" i="5"/>
  <c r="AF235" i="5"/>
  <c r="AF243" i="5"/>
  <c r="AF247" i="5"/>
  <c r="AF249" i="5"/>
  <c r="AF252" i="5"/>
  <c r="AF254" i="5"/>
  <c r="AF255" i="5"/>
  <c r="AF258" i="5"/>
  <c r="AF265" i="5"/>
  <c r="AF271" i="5"/>
  <c r="AF275" i="5"/>
  <c r="AF279" i="5"/>
  <c r="AF284" i="5"/>
  <c r="AF292" i="5"/>
  <c r="AF293" i="5"/>
  <c r="AF301" i="5"/>
  <c r="AF303" i="5"/>
  <c r="AF305" i="5"/>
  <c r="AF307" i="5"/>
  <c r="AF313" i="5"/>
  <c r="AF318" i="5"/>
  <c r="AF322" i="5"/>
  <c r="AF323" i="5"/>
  <c r="AF325" i="5"/>
  <c r="AF329" i="5"/>
  <c r="AF333" i="5"/>
  <c r="AF337" i="5"/>
  <c r="AF341" i="5"/>
  <c r="AF344" i="5"/>
  <c r="AF346" i="5"/>
  <c r="AF347" i="5"/>
  <c r="AF351" i="5"/>
  <c r="AF352" i="5"/>
  <c r="AF355" i="5"/>
  <c r="AF365" i="5"/>
  <c r="AF368" i="5"/>
  <c r="AF369" i="5"/>
  <c r="AF372" i="5"/>
  <c r="AF373" i="5"/>
  <c r="AF379" i="5"/>
  <c r="AF383" i="5"/>
  <c r="AF389" i="5"/>
  <c r="AF395" i="5"/>
  <c r="AF397" i="5"/>
  <c r="AF405" i="5"/>
  <c r="AF406" i="5"/>
  <c r="AF407" i="5"/>
  <c r="AF413" i="5"/>
  <c r="AF415" i="5"/>
  <c r="AF418" i="5"/>
  <c r="AF427" i="5"/>
  <c r="AF446" i="5"/>
  <c r="AF450" i="5"/>
  <c r="AF451" i="5"/>
  <c r="AF461" i="5"/>
  <c r="AF473" i="5"/>
  <c r="AF475" i="5"/>
  <c r="AF480" i="5"/>
  <c r="AF490" i="5"/>
  <c r="AF142" i="5"/>
  <c r="AF176" i="5"/>
  <c r="AF188" i="5"/>
  <c r="AF282" i="5"/>
  <c r="AF286" i="5"/>
  <c r="AF297" i="5"/>
  <c r="AF317" i="5"/>
  <c r="AF363" i="5"/>
  <c r="AF370" i="5"/>
  <c r="AF393" i="5"/>
  <c r="AF49" i="5"/>
  <c r="AF99" i="5"/>
  <c r="AF139" i="5"/>
  <c r="AF150" i="5"/>
  <c r="AF269" i="5"/>
  <c r="AF294" i="5"/>
  <c r="AF298" i="5"/>
  <c r="AF360" i="5"/>
  <c r="AF367" i="5"/>
  <c r="AF378" i="5"/>
  <c r="AF430" i="5"/>
  <c r="AF2" i="5"/>
  <c r="AF3" i="5"/>
  <c r="AF4" i="5"/>
  <c r="AF5" i="5"/>
  <c r="AF6" i="5"/>
  <c r="AF7" i="5"/>
  <c r="AF8" i="5"/>
  <c r="AF9" i="5"/>
  <c r="AF10" i="5"/>
  <c r="AF11" i="5"/>
  <c r="AF13" i="3"/>
  <c r="AF17" i="3"/>
  <c r="AF27" i="3"/>
  <c r="AF29" i="3"/>
  <c r="AF40" i="3"/>
  <c r="AF47" i="3"/>
  <c r="AF67" i="3"/>
  <c r="AF71" i="3"/>
  <c r="AF72" i="3"/>
  <c r="AF78" i="3"/>
  <c r="AF79" i="3"/>
  <c r="AF81" i="3"/>
  <c r="AF93" i="3"/>
  <c r="AF95" i="3"/>
  <c r="AF96" i="3"/>
  <c r="AF100" i="3"/>
  <c r="AF106" i="3"/>
  <c r="AF107" i="3"/>
  <c r="AF111" i="3"/>
  <c r="AF117" i="3"/>
  <c r="AF119" i="3"/>
  <c r="AF133" i="3"/>
  <c r="AF142" i="3"/>
  <c r="AF163" i="3"/>
  <c r="AF170" i="3"/>
  <c r="AF173" i="3"/>
  <c r="AF182" i="3"/>
  <c r="AF190" i="3"/>
  <c r="AF192" i="3"/>
  <c r="AF196" i="3"/>
  <c r="AF211" i="3"/>
  <c r="AF213" i="3"/>
  <c r="AF214" i="3"/>
  <c r="AF216" i="3"/>
  <c r="AF219" i="3"/>
  <c r="AF231" i="3"/>
  <c r="AF240" i="3"/>
  <c r="AF253" i="3"/>
  <c r="AF255" i="3"/>
  <c r="AF263" i="3"/>
  <c r="AF264" i="3"/>
  <c r="AF270" i="3"/>
  <c r="AF273" i="3"/>
  <c r="AF281" i="3"/>
  <c r="AF291" i="3"/>
  <c r="AF300" i="3"/>
  <c r="AF304" i="3"/>
  <c r="AF305" i="3"/>
  <c r="AF306" i="3"/>
  <c r="AF319" i="3"/>
  <c r="AF331" i="3"/>
  <c r="AF334" i="3"/>
  <c r="AF338" i="3"/>
  <c r="AF76" i="3"/>
  <c r="AF97" i="3"/>
  <c r="AF160" i="3"/>
  <c r="AF205" i="3"/>
  <c r="AF265" i="3"/>
  <c r="AF286" i="3"/>
  <c r="AF3" i="3"/>
  <c r="AF7" i="3"/>
  <c r="AF101" i="3"/>
  <c r="AF122" i="3"/>
  <c r="AF141" i="3"/>
  <c r="AF207" i="3"/>
  <c r="AF249" i="3"/>
  <c r="AF19" i="3"/>
  <c r="AF42" i="3"/>
  <c r="AF49" i="3"/>
  <c r="AF50" i="3"/>
  <c r="AF56" i="3"/>
  <c r="AF61" i="3"/>
  <c r="AF74" i="3"/>
  <c r="AF103" i="3"/>
  <c r="AF155" i="3"/>
  <c r="AF161" i="3"/>
  <c r="AF166" i="3"/>
  <c r="AF172" i="3"/>
  <c r="AF181" i="3"/>
  <c r="AF186" i="3"/>
  <c r="AF197" i="3"/>
  <c r="AF206" i="3"/>
  <c r="AF268" i="3"/>
  <c r="AF294" i="3"/>
  <c r="AF296" i="3"/>
  <c r="AF298" i="3"/>
  <c r="AF307" i="3"/>
  <c r="AF323" i="3"/>
  <c r="AF26" i="3"/>
  <c r="AF165" i="3"/>
  <c r="AF169" i="3"/>
  <c r="AF247" i="3"/>
  <c r="AF297" i="3"/>
  <c r="AF312" i="3"/>
  <c r="AF318" i="3"/>
  <c r="AF35" i="3"/>
  <c r="AF86" i="3"/>
  <c r="AF175" i="3"/>
  <c r="AF218" i="3"/>
  <c r="AF271" i="3"/>
  <c r="AF272" i="3"/>
  <c r="AF275" i="3"/>
  <c r="AF277" i="3"/>
  <c r="AF288" i="3"/>
  <c r="AF2" i="3"/>
  <c r="AF4" i="3"/>
  <c r="AF6" i="3"/>
  <c r="AF9" i="3"/>
  <c r="AF10" i="3"/>
  <c r="AF11" i="3"/>
  <c r="AF15" i="3"/>
  <c r="AF18" i="3"/>
  <c r="AF20" i="3"/>
  <c r="AF21" i="3"/>
  <c r="AF22" i="3"/>
  <c r="AF24" i="3"/>
  <c r="AF25" i="3"/>
  <c r="AF32" i="3"/>
  <c r="AF37" i="3"/>
  <c r="AF39" i="3"/>
  <c r="AF44" i="3"/>
  <c r="AF45" i="3"/>
  <c r="AF48" i="3"/>
  <c r="AF51" i="3"/>
  <c r="AF55" i="3"/>
  <c r="AF57" i="3"/>
  <c r="AF62" i="3"/>
  <c r="AF63" i="3"/>
  <c r="AF64" i="3"/>
  <c r="AF66" i="3"/>
  <c r="AF69" i="3"/>
  <c r="AF75" i="3"/>
  <c r="AF80" i="3"/>
  <c r="AF82" i="3"/>
  <c r="AF84" i="3"/>
  <c r="AF85" i="3"/>
  <c r="AF89" i="3"/>
  <c r="AF90" i="3"/>
  <c r="AF91" i="3"/>
  <c r="AF99" i="3"/>
  <c r="AF104" i="3"/>
  <c r="AF105" i="3"/>
  <c r="AF109" i="3"/>
  <c r="AF110" i="3"/>
  <c r="AF112" i="3"/>
  <c r="AF114" i="3"/>
  <c r="AF121" i="3"/>
  <c r="AF131" i="3"/>
  <c r="AF134" i="3"/>
  <c r="AF137" i="3"/>
  <c r="AF143" i="3"/>
  <c r="AF144" i="3"/>
  <c r="AF145" i="3"/>
  <c r="AF148" i="3"/>
  <c r="AF149" i="3"/>
  <c r="AF157" i="3"/>
  <c r="AF158" i="3"/>
  <c r="AF167" i="3"/>
  <c r="AF174" i="3"/>
  <c r="AF178" i="3"/>
  <c r="AF180" i="3"/>
  <c r="AF184" i="3"/>
  <c r="AF185" i="3"/>
  <c r="AF191" i="3"/>
  <c r="AF195" i="3"/>
  <c r="AF198" i="3"/>
  <c r="AF199" i="3"/>
  <c r="AF200" i="3"/>
  <c r="AF204" i="3"/>
  <c r="AF210" i="3"/>
  <c r="AF215" i="3"/>
  <c r="AF217" i="3"/>
  <c r="AF221" i="3"/>
  <c r="AF222" i="3"/>
  <c r="AF224" i="3"/>
  <c r="AF225" i="3"/>
  <c r="AF227" i="3"/>
  <c r="AF237" i="3"/>
  <c r="AF243" i="3"/>
  <c r="AF252" i="3"/>
  <c r="AF256" i="3"/>
  <c r="AF258" i="3"/>
  <c r="AF259" i="3"/>
  <c r="AF260" i="3"/>
  <c r="AF261" i="3"/>
  <c r="AF269" i="3"/>
  <c r="AF274" i="3"/>
  <c r="AF279" i="3"/>
  <c r="AF280" i="3"/>
  <c r="AF282" i="3"/>
  <c r="AF284" i="3"/>
  <c r="AF289" i="3"/>
  <c r="AF290" i="3"/>
  <c r="AF299" i="3"/>
  <c r="AF317" i="3"/>
  <c r="AF320" i="3"/>
  <c r="AF321" i="3"/>
  <c r="AF326" i="3"/>
  <c r="AF330" i="3"/>
  <c r="AF336" i="3"/>
  <c r="AF28" i="3"/>
  <c r="AF30" i="3"/>
  <c r="AF31" i="3"/>
  <c r="AF33" i="3"/>
  <c r="AF34" i="3"/>
  <c r="AF36" i="3"/>
  <c r="AF41" i="3"/>
  <c r="AF43" i="3"/>
  <c r="AF46" i="3"/>
  <c r="AF53" i="3"/>
  <c r="AF58" i="3"/>
  <c r="AF59" i="3"/>
  <c r="AF65" i="3"/>
  <c r="AF68" i="3"/>
  <c r="AF70" i="3"/>
  <c r="AF73" i="3"/>
  <c r="AF77" i="3"/>
  <c r="AF87" i="3"/>
  <c r="AF88" i="3"/>
  <c r="AF113" i="3"/>
  <c r="AF115" i="3"/>
  <c r="AF116" i="3"/>
  <c r="AF118" i="3"/>
  <c r="AF120" i="3"/>
  <c r="AF123" i="3"/>
  <c r="AF127" i="3"/>
  <c r="AF128" i="3"/>
  <c r="AF140" i="3"/>
  <c r="AF147" i="3"/>
  <c r="AF150" i="3"/>
  <c r="AF151" i="3"/>
  <c r="AF154" i="3"/>
  <c r="AF156" i="3"/>
  <c r="AF168" i="3"/>
  <c r="AF171" i="3"/>
  <c r="AF177" i="3"/>
  <c r="AF188" i="3"/>
  <c r="AF189" i="3"/>
  <c r="AF193" i="3"/>
  <c r="AF201" i="3"/>
  <c r="AF202" i="3"/>
  <c r="AF203" i="3"/>
  <c r="AF208" i="3"/>
  <c r="AF220" i="3"/>
  <c r="AF223" i="3"/>
  <c r="AF226" i="3"/>
  <c r="AF229" i="3"/>
  <c r="AF230" i="3"/>
  <c r="AF233" i="3"/>
  <c r="AF238" i="3"/>
  <c r="AF239" i="3"/>
  <c r="AF241" i="3"/>
  <c r="AF242" i="3"/>
  <c r="AF245" i="3"/>
  <c r="AF248" i="3"/>
  <c r="AF250" i="3"/>
  <c r="AF251" i="3"/>
  <c r="AF254" i="3"/>
  <c r="AF257" i="3"/>
  <c r="AF262" i="3"/>
  <c r="AF267" i="3"/>
  <c r="AF285" i="3"/>
  <c r="AF287" i="3"/>
  <c r="AF292" i="3"/>
  <c r="AF293" i="3"/>
  <c r="AF301" i="3"/>
  <c r="AF302" i="3"/>
  <c r="AF303" i="3"/>
  <c r="AF308" i="3"/>
  <c r="AF309" i="3"/>
  <c r="AF313" i="3"/>
  <c r="AF316" i="3"/>
  <c r="AF324" i="3"/>
  <c r="AF325" i="3"/>
  <c r="AF327" i="3"/>
  <c r="AF329" i="3"/>
  <c r="AF332" i="3"/>
  <c r="AF333" i="3"/>
  <c r="AF337" i="3"/>
  <c r="AF341" i="3"/>
  <c r="AF12" i="3"/>
  <c r="AF14" i="3"/>
  <c r="AF146" i="3"/>
  <c r="AF209" i="3"/>
  <c r="AF244" i="3"/>
  <c r="AF322" i="3"/>
  <c r="AF335" i="3"/>
  <c r="AF16" i="3"/>
  <c r="AF153" i="3"/>
  <c r="AF235" i="3"/>
  <c r="AF266" i="3"/>
  <c r="AF276" i="3"/>
  <c r="AF328" i="3"/>
  <c r="AF339" i="3"/>
  <c r="AF23" i="3"/>
  <c r="AF176" i="3"/>
  <c r="AF187" i="3"/>
  <c r="AF212" i="3"/>
  <c r="AF236" i="3"/>
  <c r="AF295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52" i="3"/>
  <c r="AF54" i="3"/>
  <c r="AF60" i="3"/>
  <c r="AF83" i="3"/>
  <c r="AF94" i="3"/>
  <c r="AF98" i="3"/>
  <c r="AF102" i="3"/>
  <c r="AF126" i="3"/>
  <c r="AF130" i="3"/>
  <c r="AF132" i="3"/>
  <c r="AF135" i="3"/>
  <c r="AF136" i="3"/>
  <c r="AF138" i="3"/>
  <c r="AF139" i="3"/>
  <c r="AF152" i="3"/>
  <c r="AF159" i="3"/>
  <c r="AF162" i="3"/>
  <c r="AF164" i="3"/>
  <c r="AF183" i="3"/>
  <c r="AF194" i="3"/>
  <c r="AF228" i="3"/>
  <c r="AF232" i="3"/>
  <c r="AF234" i="3"/>
  <c r="AF246" i="3"/>
  <c r="AF278" i="3"/>
  <c r="AF310" i="3"/>
  <c r="AF311" i="3"/>
  <c r="AF314" i="3"/>
  <c r="AF315" i="3"/>
  <c r="AF38" i="3"/>
  <c r="AF92" i="3"/>
  <c r="AF108" i="3"/>
  <c r="AF124" i="3"/>
  <c r="AF125" i="3"/>
  <c r="AF129" i="3"/>
  <c r="AF179" i="3"/>
  <c r="AF283" i="3"/>
  <c r="AF340" i="3"/>
  <c r="AF5" i="3"/>
  <c r="AF8" i="3"/>
  <c r="O491" i="4"/>
  <c r="O491" i="3"/>
  <c r="AC123" i="6"/>
  <c r="AB124" i="6"/>
  <c r="AC315" i="6"/>
  <c r="AB316" i="6"/>
  <c r="AC207" i="6"/>
  <c r="AB208" i="6"/>
  <c r="AC465" i="6"/>
  <c r="AB466" i="6"/>
  <c r="AC87" i="6"/>
  <c r="AB88" i="6"/>
  <c r="AC100" i="6"/>
  <c r="AB101" i="6"/>
  <c r="AC159" i="6"/>
  <c r="AB160" i="6"/>
  <c r="AC185" i="6"/>
  <c r="AB186" i="6"/>
  <c r="AC219" i="6"/>
  <c r="AB220" i="6"/>
  <c r="AC267" i="6"/>
  <c r="AB268" i="6"/>
  <c r="AC366" i="6"/>
  <c r="AB367" i="6"/>
  <c r="AC378" i="6"/>
  <c r="AB379" i="6"/>
  <c r="AC171" i="6"/>
  <c r="AB172" i="6"/>
  <c r="AC27" i="6"/>
  <c r="AB28" i="6"/>
  <c r="AC64" i="6"/>
  <c r="AB65" i="6"/>
  <c r="AC3" i="6"/>
  <c r="AB4" i="6"/>
  <c r="AC136" i="6"/>
  <c r="AB137" i="6"/>
  <c r="AC280" i="6"/>
  <c r="AB281" i="6"/>
  <c r="AC39" i="6"/>
  <c r="AB40" i="6"/>
  <c r="AC196" i="6"/>
  <c r="AB197" i="6"/>
  <c r="AC291" i="6"/>
  <c r="AB292" i="6"/>
  <c r="AC351" i="6"/>
  <c r="AB352" i="6"/>
  <c r="P5" i="5"/>
  <c r="S5" i="5"/>
  <c r="P5" i="4"/>
  <c r="S5" i="4"/>
  <c r="AB113" i="6" l="1"/>
  <c r="AC112" i="6"/>
  <c r="AB330" i="6"/>
  <c r="AC329" i="6"/>
  <c r="AB308" i="6"/>
  <c r="AC307" i="6"/>
  <c r="AC232" i="6"/>
  <c r="AB233" i="6"/>
  <c r="AB18" i="6"/>
  <c r="AC17" i="6"/>
  <c r="AC52" i="6"/>
  <c r="AB53" i="6"/>
  <c r="AC78" i="6"/>
  <c r="AB79" i="6"/>
  <c r="AC148" i="6"/>
  <c r="AB149" i="6"/>
  <c r="AB246" i="6"/>
  <c r="AC245" i="6"/>
  <c r="AC256" i="6"/>
  <c r="AB257" i="6"/>
  <c r="AC340" i="6"/>
  <c r="AB341" i="6"/>
  <c r="AC237" i="8"/>
  <c r="AB238" i="8"/>
  <c r="AC319" i="8"/>
  <c r="AB320" i="8"/>
  <c r="AC367" i="9"/>
  <c r="AB368" i="9"/>
  <c r="AC195" i="7"/>
  <c r="AB196" i="7"/>
  <c r="AC244" i="7"/>
  <c r="AB245" i="7"/>
  <c r="AC279" i="7"/>
  <c r="AB280" i="7"/>
  <c r="AC461" i="7"/>
  <c r="AB462" i="7"/>
  <c r="AC339" i="8"/>
  <c r="AB340" i="8"/>
  <c r="AC412" i="8"/>
  <c r="AB413" i="8"/>
  <c r="AC481" i="8"/>
  <c r="AB482" i="8"/>
  <c r="AC482" i="8" s="1"/>
  <c r="AC70" i="9"/>
  <c r="AB71" i="9"/>
  <c r="AC123" i="9"/>
  <c r="AB124" i="9"/>
  <c r="AC140" i="9"/>
  <c r="AB141" i="9"/>
  <c r="AC148" i="9"/>
  <c r="AB149" i="9"/>
  <c r="AC169" i="9"/>
  <c r="AB170" i="9"/>
  <c r="AC170" i="9" s="1"/>
  <c r="AC203" i="9"/>
  <c r="AB204" i="9"/>
  <c r="AC243" i="9"/>
  <c r="AB244" i="9"/>
  <c r="AC259" i="9"/>
  <c r="AB260" i="9"/>
  <c r="AC347" i="9"/>
  <c r="AB348" i="9"/>
  <c r="AC428" i="9"/>
  <c r="AB429" i="9"/>
  <c r="AC438" i="9"/>
  <c r="AB439" i="9"/>
  <c r="AC453" i="9"/>
  <c r="AB454" i="9"/>
  <c r="AC481" i="9"/>
  <c r="AB482" i="9"/>
  <c r="AC482" i="9" s="1"/>
  <c r="AC10" i="9"/>
  <c r="AB11" i="9"/>
  <c r="P7" i="5"/>
  <c r="S7" i="5"/>
  <c r="J8" i="5"/>
  <c r="P7" i="4"/>
  <c r="S7" i="4"/>
  <c r="J8" i="4"/>
  <c r="S7" i="3"/>
  <c r="J8" i="3"/>
  <c r="P7" i="3"/>
  <c r="P7" i="2"/>
  <c r="S7" i="2"/>
  <c r="J8" i="2"/>
  <c r="Z3" i="6"/>
  <c r="T3" i="6"/>
  <c r="E3" i="10" s="1"/>
  <c r="S4" i="6"/>
  <c r="P4" i="6"/>
  <c r="J5" i="6"/>
  <c r="AO6" i="7"/>
  <c r="J4" i="7"/>
  <c r="AI3" i="7"/>
  <c r="S3" i="7"/>
  <c r="P3" i="7"/>
  <c r="L3" i="8"/>
  <c r="AI3" i="8"/>
  <c r="J4" i="8"/>
  <c r="AO6" i="8"/>
  <c r="S3" i="8"/>
  <c r="P3" i="8"/>
  <c r="L3" i="9"/>
  <c r="AO6" i="9"/>
  <c r="J4" i="9"/>
  <c r="AI3" i="9"/>
  <c r="S3" i="9"/>
  <c r="P3" i="9"/>
  <c r="E18" i="6"/>
  <c r="E20" i="6"/>
  <c r="E33" i="6"/>
  <c r="E34" i="6"/>
  <c r="E63" i="6"/>
  <c r="E67" i="6"/>
  <c r="E70" i="6"/>
  <c r="E71" i="6"/>
  <c r="E75" i="6"/>
  <c r="E89" i="6"/>
  <c r="E10" i="6"/>
  <c r="E21" i="6"/>
  <c r="E48" i="6"/>
  <c r="E54" i="6"/>
  <c r="E103" i="6"/>
  <c r="E105" i="6"/>
  <c r="E110" i="6"/>
  <c r="E128" i="6"/>
  <c r="E135" i="6"/>
  <c r="E240" i="6"/>
  <c r="E265" i="6"/>
  <c r="E266" i="6"/>
  <c r="E310" i="6"/>
  <c r="E330" i="6"/>
  <c r="E343" i="6"/>
  <c r="E344" i="6"/>
  <c r="E346" i="6"/>
  <c r="E356" i="6"/>
  <c r="E357" i="6"/>
  <c r="E361" i="6"/>
  <c r="E362" i="6"/>
  <c r="E363" i="6"/>
  <c r="E367" i="6"/>
  <c r="E368" i="6"/>
  <c r="E369" i="6"/>
  <c r="E370" i="6"/>
  <c r="E371" i="6"/>
  <c r="E373" i="6"/>
  <c r="E374" i="6"/>
  <c r="E376" i="6"/>
  <c r="E377" i="6"/>
  <c r="E379" i="6"/>
  <c r="E381" i="6"/>
  <c r="E383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" i="6"/>
  <c r="E9" i="6"/>
  <c r="E11" i="6"/>
  <c r="E15" i="6"/>
  <c r="E25" i="6"/>
  <c r="E30" i="6"/>
  <c r="E35" i="6"/>
  <c r="E53" i="6"/>
  <c r="E56" i="6"/>
  <c r="E57" i="6"/>
  <c r="E62" i="6"/>
  <c r="E66" i="6"/>
  <c r="E72" i="6"/>
  <c r="E76" i="6"/>
  <c r="E80" i="6"/>
  <c r="E82" i="6"/>
  <c r="E90" i="6"/>
  <c r="E91" i="6"/>
  <c r="E95" i="6"/>
  <c r="E98" i="6"/>
  <c r="E108" i="6"/>
  <c r="E157" i="6"/>
  <c r="E162" i="6"/>
  <c r="E166" i="6"/>
  <c r="E168" i="6"/>
  <c r="E169" i="6"/>
  <c r="E179" i="6"/>
  <c r="E182" i="6"/>
  <c r="E191" i="6"/>
  <c r="E193" i="6"/>
  <c r="E214" i="6"/>
  <c r="E233" i="6"/>
  <c r="E235" i="6"/>
  <c r="E236" i="6"/>
  <c r="E239" i="6"/>
  <c r="E244" i="6"/>
  <c r="E245" i="6"/>
  <c r="E247" i="6"/>
  <c r="E248" i="6"/>
  <c r="E253" i="6"/>
  <c r="E274" i="6"/>
  <c r="E278" i="6"/>
  <c r="E282" i="6"/>
  <c r="E283" i="6"/>
  <c r="E284" i="6"/>
  <c r="E286" i="6"/>
  <c r="E291" i="6"/>
  <c r="E292" i="6"/>
  <c r="E296" i="6"/>
  <c r="E298" i="6"/>
  <c r="E311" i="6"/>
  <c r="E315" i="6"/>
  <c r="E317" i="6"/>
  <c r="E319" i="6"/>
  <c r="E320" i="6"/>
  <c r="E323" i="6"/>
  <c r="E324" i="6"/>
  <c r="E328" i="6"/>
  <c r="E329" i="6"/>
  <c r="E331" i="6"/>
  <c r="E333" i="6"/>
  <c r="E334" i="6"/>
  <c r="E341" i="6"/>
  <c r="E348" i="6"/>
  <c r="E349" i="6"/>
  <c r="E351" i="6"/>
  <c r="E353" i="6"/>
  <c r="E354" i="6"/>
  <c r="E355" i="6"/>
  <c r="E358" i="6"/>
  <c r="E359" i="6"/>
  <c r="E360" i="6"/>
  <c r="E364" i="6"/>
  <c r="E365" i="6"/>
  <c r="E366" i="6"/>
  <c r="E372" i="6"/>
  <c r="E375" i="6"/>
  <c r="E378" i="6"/>
  <c r="E380" i="6"/>
  <c r="E382" i="6"/>
  <c r="E384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19" i="6"/>
  <c r="E41" i="6"/>
  <c r="E61" i="6"/>
  <c r="E77" i="6"/>
  <c r="E79" i="6"/>
  <c r="E88" i="6"/>
  <c r="E106" i="6"/>
  <c r="E138" i="6"/>
  <c r="E150" i="6"/>
  <c r="E160" i="6"/>
  <c r="E188" i="6"/>
  <c r="E211" i="6"/>
  <c r="E222" i="6"/>
  <c r="E264" i="6"/>
  <c r="E306" i="6"/>
  <c r="E313" i="6"/>
  <c r="E316" i="6"/>
  <c r="E321" i="6"/>
  <c r="E338" i="6"/>
  <c r="E339" i="6"/>
  <c r="E26" i="6"/>
  <c r="E31" i="6"/>
  <c r="E43" i="6"/>
  <c r="E58" i="6"/>
  <c r="E149" i="6"/>
  <c r="E164" i="6"/>
  <c r="E165" i="6"/>
  <c r="E173" i="6"/>
  <c r="E184" i="6"/>
  <c r="E196" i="6"/>
  <c r="E202" i="6"/>
  <c r="E227" i="6"/>
  <c r="E229" i="6"/>
  <c r="E249" i="6"/>
  <c r="E308" i="6"/>
  <c r="E332" i="6"/>
  <c r="E352" i="6"/>
  <c r="E7" i="6"/>
  <c r="E12" i="6"/>
  <c r="E27" i="6"/>
  <c r="E38" i="6"/>
  <c r="E40" i="6"/>
  <c r="E47" i="6"/>
  <c r="E49" i="6"/>
  <c r="E85" i="6"/>
  <c r="E102" i="6"/>
  <c r="E107" i="6"/>
  <c r="E109" i="6"/>
  <c r="E113" i="6"/>
  <c r="E120" i="6"/>
  <c r="E136" i="6"/>
  <c r="E140" i="6"/>
  <c r="E154" i="6"/>
  <c r="E159" i="6"/>
  <c r="E189" i="6"/>
  <c r="E190" i="6"/>
  <c r="E206" i="6"/>
  <c r="E220" i="6"/>
  <c r="E254" i="6"/>
  <c r="E256" i="6"/>
  <c r="E258" i="6"/>
  <c r="E269" i="6"/>
  <c r="E273" i="6"/>
  <c r="E279" i="6"/>
  <c r="E290" i="6"/>
  <c r="E293" i="6"/>
  <c r="E301" i="6"/>
  <c r="E318" i="6"/>
  <c r="E325" i="6"/>
  <c r="E336" i="6"/>
  <c r="E340" i="6"/>
  <c r="E342" i="6"/>
  <c r="E345" i="6"/>
  <c r="E347" i="6"/>
  <c r="E23" i="6"/>
  <c r="E24" i="6"/>
  <c r="E28" i="6"/>
  <c r="E37" i="6"/>
  <c r="E39" i="6"/>
  <c r="E59" i="6"/>
  <c r="E64" i="6"/>
  <c r="E93" i="6"/>
  <c r="E111" i="6"/>
  <c r="E145" i="6"/>
  <c r="E170" i="6"/>
  <c r="E192" i="6"/>
  <c r="E194" i="6"/>
  <c r="E201" i="6"/>
  <c r="E205" i="6"/>
  <c r="E260" i="6"/>
  <c r="E294" i="6"/>
  <c r="E300" i="6"/>
  <c r="E304" i="6"/>
  <c r="E307" i="6"/>
  <c r="E309" i="6"/>
  <c r="E314" i="6"/>
  <c r="E337" i="6"/>
  <c r="E17" i="6"/>
  <c r="E46" i="6"/>
  <c r="E73" i="6"/>
  <c r="E92" i="6"/>
  <c r="E96" i="6"/>
  <c r="E99" i="6"/>
  <c r="E116" i="6"/>
  <c r="E117" i="6"/>
  <c r="E174" i="6"/>
  <c r="E180" i="6"/>
  <c r="E200" i="6"/>
  <c r="E213" i="6"/>
  <c r="E234" i="6"/>
  <c r="E241" i="6"/>
  <c r="E261" i="6"/>
  <c r="E5" i="6"/>
  <c r="E8" i="6"/>
  <c r="E13" i="6"/>
  <c r="E14" i="6"/>
  <c r="E36" i="6"/>
  <c r="E42" i="6"/>
  <c r="E44" i="6"/>
  <c r="E45" i="6"/>
  <c r="E51" i="6"/>
  <c r="E52" i="6"/>
  <c r="E55" i="6"/>
  <c r="E65" i="6"/>
  <c r="E68" i="6"/>
  <c r="E74" i="6"/>
  <c r="E81" i="6"/>
  <c r="E84" i="6"/>
  <c r="E86" i="6"/>
  <c r="E94" i="6"/>
  <c r="E100" i="6"/>
  <c r="E101" i="6"/>
  <c r="E104" i="6"/>
  <c r="E112" i="6"/>
  <c r="E114" i="6"/>
  <c r="E119" i="6"/>
  <c r="E121" i="6"/>
  <c r="E122" i="6"/>
  <c r="E124" i="6"/>
  <c r="E130" i="6"/>
  <c r="E131" i="6"/>
  <c r="E132" i="6"/>
  <c r="E134" i="6"/>
  <c r="E139" i="6"/>
  <c r="E142" i="6"/>
  <c r="E143" i="6"/>
  <c r="E144" i="6"/>
  <c r="E147" i="6"/>
  <c r="E151" i="6"/>
  <c r="E152" i="6"/>
  <c r="E153" i="6"/>
  <c r="E158" i="6"/>
  <c r="E167" i="6"/>
  <c r="E176" i="6"/>
  <c r="E177" i="6"/>
  <c r="E181" i="6"/>
  <c r="E185" i="6"/>
  <c r="E186" i="6"/>
  <c r="E187" i="6"/>
  <c r="E199" i="6"/>
  <c r="E203" i="6"/>
  <c r="E207" i="6"/>
  <c r="E208" i="6"/>
  <c r="E212" i="6"/>
  <c r="E215" i="6"/>
  <c r="E216" i="6"/>
  <c r="E218" i="6"/>
  <c r="E219" i="6"/>
  <c r="E221" i="6"/>
  <c r="E224" i="6"/>
  <c r="E230" i="6"/>
  <c r="E232" i="6"/>
  <c r="E246" i="6"/>
  <c r="E255" i="6"/>
  <c r="E259" i="6"/>
  <c r="E262" i="6"/>
  <c r="E271" i="6"/>
  <c r="E272" i="6"/>
  <c r="E276" i="6"/>
  <c r="E277" i="6"/>
  <c r="E285" i="6"/>
  <c r="E287" i="6"/>
  <c r="E288" i="6"/>
  <c r="E289" i="6"/>
  <c r="E295" i="6"/>
  <c r="E299" i="6"/>
  <c r="E302" i="6"/>
  <c r="E303" i="6"/>
  <c r="E305" i="6"/>
  <c r="E312" i="6"/>
  <c r="E322" i="6"/>
  <c r="E326" i="6"/>
  <c r="E327" i="6"/>
  <c r="E335" i="6"/>
  <c r="E350" i="6"/>
  <c r="E3" i="6"/>
  <c r="E6" i="6"/>
  <c r="E16" i="6"/>
  <c r="E22" i="6"/>
  <c r="E29" i="6"/>
  <c r="E32" i="6"/>
  <c r="E123" i="6"/>
  <c r="E126" i="6"/>
  <c r="E127" i="6"/>
  <c r="E137" i="6"/>
  <c r="E141" i="6"/>
  <c r="E148" i="6"/>
  <c r="E155" i="6"/>
  <c r="E156" i="6"/>
  <c r="E161" i="6"/>
  <c r="E163" i="6"/>
  <c r="E175" i="6"/>
  <c r="E178" i="6"/>
  <c r="E197" i="6"/>
  <c r="E198" i="6"/>
  <c r="E204" i="6"/>
  <c r="E210" i="6"/>
  <c r="E217" i="6"/>
  <c r="E225" i="6"/>
  <c r="E238" i="6"/>
  <c r="E250" i="6"/>
  <c r="E251" i="6"/>
  <c r="E252" i="6"/>
  <c r="E257" i="6"/>
  <c r="E263" i="6"/>
  <c r="E270" i="6"/>
  <c r="E275" i="6"/>
  <c r="E280" i="6"/>
  <c r="E281" i="6"/>
  <c r="E297" i="6"/>
  <c r="E50" i="6"/>
  <c r="E60" i="6"/>
  <c r="E69" i="6"/>
  <c r="E78" i="6"/>
  <c r="E118" i="6"/>
  <c r="E125" i="6"/>
  <c r="E171" i="6"/>
  <c r="E183" i="6"/>
  <c r="E195" i="6"/>
  <c r="E209" i="6"/>
  <c r="E231" i="6"/>
  <c r="E237" i="6"/>
  <c r="E242" i="6"/>
  <c r="E243" i="6"/>
  <c r="E267" i="6"/>
  <c r="E83" i="6"/>
  <c r="E87" i="6"/>
  <c r="E97" i="6"/>
  <c r="E115" i="6"/>
  <c r="E129" i="6"/>
  <c r="E133" i="6"/>
  <c r="E146" i="6"/>
  <c r="E172" i="6"/>
  <c r="E223" i="6"/>
  <c r="E226" i="6"/>
  <c r="E228" i="6"/>
  <c r="E268" i="6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91" i="2"/>
  <c r="E190" i="2"/>
  <c r="E230" i="2"/>
  <c r="E261" i="2"/>
  <c r="E325" i="2"/>
  <c r="E370" i="2"/>
  <c r="E384" i="2"/>
  <c r="E448" i="2"/>
  <c r="E83" i="2"/>
  <c r="E90" i="2"/>
  <c r="E118" i="2"/>
  <c r="E120" i="2"/>
  <c r="E161" i="2"/>
  <c r="E172" i="2"/>
  <c r="E173" i="2"/>
  <c r="E212" i="2"/>
  <c r="E218" i="2"/>
  <c r="E247" i="2"/>
  <c r="E275" i="2"/>
  <c r="E287" i="2"/>
  <c r="E296" i="2"/>
  <c r="E299" i="2"/>
  <c r="E312" i="2"/>
  <c r="E316" i="2"/>
  <c r="E353" i="2"/>
  <c r="E356" i="2"/>
  <c r="E362" i="2"/>
  <c r="E376" i="2"/>
  <c r="E385" i="2"/>
  <c r="E402" i="2"/>
  <c r="E410" i="2"/>
  <c r="E424" i="2"/>
  <c r="E427" i="2"/>
  <c r="E437" i="2"/>
  <c r="E439" i="2"/>
  <c r="E444" i="2"/>
  <c r="E470" i="2"/>
  <c r="E485" i="2"/>
  <c r="E491" i="2"/>
  <c r="E78" i="2"/>
  <c r="E89" i="2"/>
  <c r="E115" i="2"/>
  <c r="E194" i="2"/>
  <c r="E286" i="2"/>
  <c r="E300" i="2"/>
  <c r="E380" i="2"/>
  <c r="E394" i="2"/>
  <c r="E453" i="2"/>
  <c r="E488" i="2"/>
  <c r="E495" i="2"/>
  <c r="E80" i="2"/>
  <c r="E81" i="2"/>
  <c r="E82" i="2"/>
  <c r="E93" i="2"/>
  <c r="E99" i="2"/>
  <c r="E102" i="2"/>
  <c r="E112" i="2"/>
  <c r="E117" i="2"/>
  <c r="E126" i="2"/>
  <c r="E130" i="2"/>
  <c r="E131" i="2"/>
  <c r="E136" i="2"/>
  <c r="E137" i="2"/>
  <c r="E144" i="2"/>
  <c r="E147" i="2"/>
  <c r="E159" i="2"/>
  <c r="E162" i="2"/>
  <c r="E168" i="2"/>
  <c r="E182" i="2"/>
  <c r="E184" i="2"/>
  <c r="E188" i="2"/>
  <c r="E192" i="2"/>
  <c r="E198" i="2"/>
  <c r="E200" i="2"/>
  <c r="E205" i="2"/>
  <c r="E222" i="2"/>
  <c r="E227" i="2"/>
  <c r="E228" i="2"/>
  <c r="E233" i="2"/>
  <c r="E245" i="2"/>
  <c r="E246" i="2"/>
  <c r="E250" i="2"/>
  <c r="E255" i="2"/>
  <c r="E258" i="2"/>
  <c r="E259" i="2"/>
  <c r="E270" i="2"/>
  <c r="E271" i="2"/>
  <c r="E280" i="2"/>
  <c r="E282" i="2"/>
  <c r="E305" i="2"/>
  <c r="E306" i="2"/>
  <c r="E308" i="2"/>
  <c r="E329" i="2"/>
  <c r="E333" i="2"/>
  <c r="E339" i="2"/>
  <c r="E344" i="2"/>
  <c r="E348" i="2"/>
  <c r="E349" i="2"/>
  <c r="E359" i="2"/>
  <c r="E383" i="2"/>
  <c r="E387" i="2"/>
  <c r="E391" i="2"/>
  <c r="E393" i="2"/>
  <c r="E397" i="2"/>
  <c r="E399" i="2"/>
  <c r="E400" i="2"/>
  <c r="E404" i="2"/>
  <c r="E409" i="2"/>
  <c r="E420" i="2"/>
  <c r="E447" i="2"/>
  <c r="E460" i="2"/>
  <c r="E463" i="2"/>
  <c r="E465" i="2"/>
  <c r="E471" i="2"/>
  <c r="E473" i="2"/>
  <c r="E474" i="2"/>
  <c r="E482" i="2"/>
  <c r="E484" i="2"/>
  <c r="E493" i="2"/>
  <c r="E494" i="2"/>
  <c r="E501" i="2"/>
  <c r="E141" i="2"/>
  <c r="E170" i="2"/>
  <c r="E189" i="2"/>
  <c r="E209" i="2"/>
  <c r="E294" i="2"/>
  <c r="E357" i="2"/>
  <c r="E382" i="2"/>
  <c r="E461" i="2"/>
  <c r="E498" i="2"/>
  <c r="E85" i="2"/>
  <c r="E109" i="2"/>
  <c r="E116" i="2"/>
  <c r="E195" i="2"/>
  <c r="E217" i="2"/>
  <c r="E232" i="2"/>
  <c r="E244" i="2"/>
  <c r="E273" i="2"/>
  <c r="E301" i="2"/>
  <c r="E321" i="2"/>
  <c r="E452" i="2"/>
  <c r="E490" i="2"/>
  <c r="E110" i="2"/>
  <c r="E113" i="2"/>
  <c r="E122" i="2"/>
  <c r="E125" i="2"/>
  <c r="E140" i="2"/>
  <c r="E150" i="2"/>
  <c r="E210" i="2"/>
  <c r="E236" i="2"/>
  <c r="E237" i="2"/>
  <c r="E239" i="2"/>
  <c r="E251" i="2"/>
  <c r="E277" i="2"/>
  <c r="E281" i="2"/>
  <c r="E288" i="2"/>
  <c r="E290" i="2"/>
  <c r="E328" i="2"/>
  <c r="E350" i="2"/>
  <c r="E365" i="2"/>
  <c r="E392" i="2"/>
  <c r="E406" i="2"/>
  <c r="E414" i="2"/>
  <c r="E415" i="2"/>
  <c r="E433" i="2"/>
  <c r="E446" i="2"/>
  <c r="E457" i="2"/>
  <c r="E462" i="2"/>
  <c r="E475" i="2"/>
  <c r="E480" i="2"/>
  <c r="E487" i="2"/>
  <c r="E489" i="2"/>
  <c r="E95" i="2"/>
  <c r="E97" i="2"/>
  <c r="E101" i="2"/>
  <c r="E129" i="2"/>
  <c r="E181" i="2"/>
  <c r="E201" i="2"/>
  <c r="E214" i="2"/>
  <c r="E242" i="2"/>
  <c r="E267" i="2"/>
  <c r="E317" i="2"/>
  <c r="E318" i="2"/>
  <c r="E342" i="2"/>
  <c r="E375" i="2"/>
  <c r="E431" i="2"/>
  <c r="E478" i="2"/>
  <c r="E497" i="2"/>
  <c r="E92" i="2"/>
  <c r="E234" i="2"/>
  <c r="E243" i="2"/>
  <c r="E289" i="2"/>
  <c r="E307" i="2"/>
  <c r="E326" i="2"/>
  <c r="E378" i="2"/>
  <c r="E386" i="2"/>
  <c r="E412" i="2"/>
  <c r="E417" i="2"/>
  <c r="E499" i="2"/>
  <c r="E84" i="2"/>
  <c r="E87" i="2"/>
  <c r="E94" i="2"/>
  <c r="E96" i="2"/>
  <c r="E108" i="2"/>
  <c r="E124" i="2"/>
  <c r="E127" i="2"/>
  <c r="E128" i="2"/>
  <c r="E132" i="2"/>
  <c r="E134" i="2"/>
  <c r="E142" i="2"/>
  <c r="E145" i="2"/>
  <c r="E146" i="2"/>
  <c r="E149" i="2"/>
  <c r="E151" i="2"/>
  <c r="E153" i="2"/>
  <c r="E157" i="2"/>
  <c r="E165" i="2"/>
  <c r="E167" i="2"/>
  <c r="E169" i="2"/>
  <c r="E171" i="2"/>
  <c r="E174" i="2"/>
  <c r="E180" i="2"/>
  <c r="E183" i="2"/>
  <c r="E187" i="2"/>
  <c r="E196" i="2"/>
  <c r="E197" i="2"/>
  <c r="E216" i="2"/>
  <c r="E221" i="2"/>
  <c r="E226" i="2"/>
  <c r="E241" i="2"/>
  <c r="E252" i="2"/>
  <c r="E253" i="2"/>
  <c r="E256" i="2"/>
  <c r="E262" i="2"/>
  <c r="E263" i="2"/>
  <c r="E264" i="2"/>
  <c r="E266" i="2"/>
  <c r="E268" i="2"/>
  <c r="E272" i="2"/>
  <c r="E276" i="2"/>
  <c r="E278" i="2"/>
  <c r="E279" i="2"/>
  <c r="E283" i="2"/>
  <c r="E284" i="2"/>
  <c r="E291" i="2"/>
  <c r="E295" i="2"/>
  <c r="E297" i="2"/>
  <c r="E298" i="2"/>
  <c r="E303" i="2"/>
  <c r="E313" i="2"/>
  <c r="E315" i="2"/>
  <c r="E320" i="2"/>
  <c r="E324" i="2"/>
  <c r="E327" i="2"/>
  <c r="E330" i="2"/>
  <c r="E332" i="2"/>
  <c r="E334" i="2"/>
  <c r="E335" i="2"/>
  <c r="E338" i="2"/>
  <c r="E343" i="2"/>
  <c r="E346" i="2"/>
  <c r="E347" i="2"/>
  <c r="E360" i="2"/>
  <c r="E363" i="2"/>
  <c r="E366" i="2"/>
  <c r="E367" i="2"/>
  <c r="E371" i="2"/>
  <c r="E379" i="2"/>
  <c r="E381" i="2"/>
  <c r="E390" i="2"/>
  <c r="E395" i="2"/>
  <c r="E396" i="2"/>
  <c r="E398" i="2"/>
  <c r="E403" i="2"/>
  <c r="E405" i="2"/>
  <c r="E408" i="2"/>
  <c r="E411" i="2"/>
  <c r="E418" i="2"/>
  <c r="E425" i="2"/>
  <c r="E430" i="2"/>
  <c r="E440" i="2"/>
  <c r="E454" i="2"/>
  <c r="E458" i="2"/>
  <c r="E466" i="2"/>
  <c r="E469" i="2"/>
  <c r="E481" i="2"/>
  <c r="E483" i="2"/>
  <c r="E486" i="2"/>
  <c r="E492" i="2"/>
  <c r="E496" i="2"/>
  <c r="E500" i="2"/>
  <c r="E502" i="2"/>
  <c r="E77" i="2"/>
  <c r="E79" i="2"/>
  <c r="E88" i="2"/>
  <c r="E98" i="2"/>
  <c r="E100" i="2"/>
  <c r="E103" i="2"/>
  <c r="E104" i="2"/>
  <c r="E111" i="2"/>
  <c r="E114" i="2"/>
  <c r="E119" i="2"/>
  <c r="E121" i="2"/>
  <c r="E123" i="2"/>
  <c r="E133" i="2"/>
  <c r="E135" i="2"/>
  <c r="E138" i="2"/>
  <c r="E139" i="2"/>
  <c r="E143" i="2"/>
  <c r="E148" i="2"/>
  <c r="E152" i="2"/>
  <c r="E154" i="2"/>
  <c r="E155" i="2"/>
  <c r="E156" i="2"/>
  <c r="E158" i="2"/>
  <c r="E160" i="2"/>
  <c r="E163" i="2"/>
  <c r="E164" i="2"/>
  <c r="E166" i="2"/>
  <c r="E175" i="2"/>
  <c r="E176" i="2"/>
  <c r="E177" i="2"/>
  <c r="E178" i="2"/>
  <c r="E179" i="2"/>
  <c r="E185" i="2"/>
  <c r="E186" i="2"/>
  <c r="E191" i="2"/>
  <c r="E193" i="2"/>
  <c r="E199" i="2"/>
  <c r="E203" i="2"/>
  <c r="E204" i="2"/>
  <c r="E208" i="2"/>
  <c r="E211" i="2"/>
  <c r="E213" i="2"/>
  <c r="E215" i="2"/>
  <c r="E219" i="2"/>
  <c r="E220" i="2"/>
  <c r="E224" i="2"/>
  <c r="E225" i="2"/>
  <c r="E229" i="2"/>
  <c r="E231" i="2"/>
  <c r="E235" i="2"/>
  <c r="E238" i="2"/>
  <c r="E240" i="2"/>
  <c r="E248" i="2"/>
  <c r="E254" i="2"/>
  <c r="E257" i="2"/>
  <c r="E260" i="2"/>
  <c r="E265" i="2"/>
  <c r="E274" i="2"/>
  <c r="E285" i="2"/>
  <c r="E292" i="2"/>
  <c r="E293" i="2"/>
  <c r="E302" i="2"/>
  <c r="E304" i="2"/>
  <c r="E309" i="2"/>
  <c r="E310" i="2"/>
  <c r="E311" i="2"/>
  <c r="E314" i="2"/>
  <c r="E319" i="2"/>
  <c r="E322" i="2"/>
  <c r="E331" i="2"/>
  <c r="E337" i="2"/>
  <c r="E340" i="2"/>
  <c r="E341" i="2"/>
  <c r="E351" i="2"/>
  <c r="E354" i="2"/>
  <c r="E355" i="2"/>
  <c r="E358" i="2"/>
  <c r="E361" i="2"/>
  <c r="E364" i="2"/>
  <c r="E369" i="2"/>
  <c r="E374" i="2"/>
  <c r="E388" i="2"/>
  <c r="E389" i="2"/>
  <c r="E401" i="2"/>
  <c r="E407" i="2"/>
  <c r="E416" i="2"/>
  <c r="E419" i="2"/>
  <c r="E421" i="2"/>
  <c r="E422" i="2"/>
  <c r="E426" i="2"/>
  <c r="E428" i="2"/>
  <c r="E432" i="2"/>
  <c r="E434" i="2"/>
  <c r="E435" i="2"/>
  <c r="E436" i="2"/>
  <c r="E438" i="2"/>
  <c r="E441" i="2"/>
  <c r="E442" i="2"/>
  <c r="E443" i="2"/>
  <c r="E445" i="2"/>
  <c r="E449" i="2"/>
  <c r="E450" i="2"/>
  <c r="E451" i="2"/>
  <c r="E455" i="2"/>
  <c r="E456" i="2"/>
  <c r="E459" i="2"/>
  <c r="E464" i="2"/>
  <c r="E467" i="2"/>
  <c r="E468" i="2"/>
  <c r="E472" i="2"/>
  <c r="E476" i="2"/>
  <c r="E479" i="2"/>
  <c r="E503" i="2"/>
  <c r="E105" i="2"/>
  <c r="E106" i="2"/>
  <c r="E207" i="2"/>
  <c r="E269" i="2"/>
  <c r="E323" i="2"/>
  <c r="E373" i="2"/>
  <c r="E377" i="2"/>
  <c r="E413" i="2"/>
  <c r="E423" i="2"/>
  <c r="E429" i="2"/>
  <c r="E86" i="2"/>
  <c r="E107" i="2"/>
  <c r="E202" i="2"/>
  <c r="E206" i="2"/>
  <c r="E223" i="2"/>
  <c r="E249" i="2"/>
  <c r="E336" i="2"/>
  <c r="E345" i="2"/>
  <c r="E352" i="2"/>
  <c r="E368" i="2"/>
  <c r="E372" i="2"/>
  <c r="E477" i="2"/>
  <c r="E3" i="2"/>
  <c r="E4" i="2"/>
  <c r="E5" i="2"/>
  <c r="E6" i="2"/>
  <c r="E7" i="2"/>
  <c r="E8" i="2"/>
  <c r="E9" i="2"/>
  <c r="S4" i="3"/>
  <c r="P4" i="3"/>
  <c r="S5" i="3"/>
  <c r="P5" i="3"/>
  <c r="S3" i="3"/>
  <c r="P3" i="3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6" i="7"/>
  <c r="E192" i="7"/>
  <c r="E204" i="7"/>
  <c r="E225" i="7"/>
  <c r="E234" i="7"/>
  <c r="E238" i="7"/>
  <c r="E239" i="7"/>
  <c r="E241" i="7"/>
  <c r="E246" i="7"/>
  <c r="E255" i="7"/>
  <c r="E256" i="7"/>
  <c r="E260" i="7"/>
  <c r="E262" i="7"/>
  <c r="E273" i="7"/>
  <c r="E278" i="7"/>
  <c r="E279" i="7"/>
  <c r="E284" i="7"/>
  <c r="E288" i="7"/>
  <c r="E289" i="7"/>
  <c r="E301" i="7"/>
  <c r="E302" i="7"/>
  <c r="E318" i="7"/>
  <c r="E32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189" i="7"/>
  <c r="E190" i="7"/>
  <c r="E194" i="7"/>
  <c r="E198" i="7"/>
  <c r="E201" i="7"/>
  <c r="E202" i="7"/>
  <c r="E221" i="7"/>
  <c r="E222" i="7"/>
  <c r="E226" i="7"/>
  <c r="E230" i="7"/>
  <c r="E250" i="7"/>
  <c r="E253" i="7"/>
  <c r="E257" i="7"/>
  <c r="E263" i="7"/>
  <c r="E264" i="7"/>
  <c r="E269" i="7"/>
  <c r="E275" i="7"/>
  <c r="E310" i="7"/>
  <c r="E319" i="7"/>
  <c r="E323" i="7"/>
  <c r="E324" i="7"/>
  <c r="E325" i="7"/>
  <c r="E335" i="7"/>
  <c r="E339" i="7"/>
  <c r="E405" i="7"/>
  <c r="E426" i="7"/>
  <c r="E428" i="7"/>
  <c r="E435" i="7"/>
  <c r="E436" i="7"/>
  <c r="E446" i="7"/>
  <c r="E449" i="7"/>
  <c r="E450" i="7"/>
  <c r="E455" i="7"/>
  <c r="E459" i="7"/>
  <c r="E466" i="7"/>
  <c r="E481" i="7"/>
  <c r="E485" i="7"/>
  <c r="E195" i="7"/>
  <c r="E197" i="7"/>
  <c r="E206" i="7"/>
  <c r="E207" i="7"/>
  <c r="E209" i="7"/>
  <c r="E219" i="7"/>
  <c r="E233" i="7"/>
  <c r="E240" i="7"/>
  <c r="E242" i="7"/>
  <c r="E243" i="7"/>
  <c r="E244" i="7"/>
  <c r="E249" i="7"/>
  <c r="E267" i="7"/>
  <c r="E268" i="7"/>
  <c r="E282" i="7"/>
  <c r="E287" i="7"/>
  <c r="E291" i="7"/>
  <c r="E293" i="7"/>
  <c r="E295" i="7"/>
  <c r="E300" i="7"/>
  <c r="E316" i="7"/>
  <c r="E320" i="7"/>
  <c r="E322" i="7"/>
  <c r="E327" i="7"/>
  <c r="E332" i="7"/>
  <c r="E404" i="7"/>
  <c r="E409" i="7"/>
  <c r="E410" i="7"/>
  <c r="E414" i="7"/>
  <c r="E415" i="7"/>
  <c r="E417" i="7"/>
  <c r="E418" i="7"/>
  <c r="E419" i="7"/>
  <c r="E422" i="7"/>
  <c r="E434" i="7"/>
  <c r="E437" i="7"/>
  <c r="E441" i="7"/>
  <c r="E442" i="7"/>
  <c r="E443" i="7"/>
  <c r="E447" i="7"/>
  <c r="E451" i="7"/>
  <c r="E453" i="7"/>
  <c r="E463" i="7"/>
  <c r="E465" i="7"/>
  <c r="E467" i="7"/>
  <c r="E470" i="7"/>
  <c r="E472" i="7"/>
  <c r="E473" i="7"/>
  <c r="E480" i="7"/>
  <c r="E482" i="7"/>
  <c r="E483" i="7"/>
  <c r="E487" i="7"/>
  <c r="E488" i="7"/>
  <c r="E184" i="7"/>
  <c r="E188" i="7"/>
  <c r="E193" i="7"/>
  <c r="E205" i="7"/>
  <c r="E215" i="7"/>
  <c r="E218" i="7"/>
  <c r="E224" i="7"/>
  <c r="E231" i="7"/>
  <c r="E248" i="7"/>
  <c r="E251" i="7"/>
  <c r="E254" i="7"/>
  <c r="E270" i="7"/>
  <c r="E272" i="7"/>
  <c r="E276" i="7"/>
  <c r="E277" i="7"/>
  <c r="E290" i="7"/>
  <c r="E292" i="7"/>
  <c r="E305" i="7"/>
  <c r="E312" i="7"/>
  <c r="E326" i="7"/>
  <c r="E328" i="7"/>
  <c r="E333" i="7"/>
  <c r="E336" i="7"/>
  <c r="E338" i="7"/>
  <c r="E403" i="7"/>
  <c r="E407" i="7"/>
  <c r="E413" i="7"/>
  <c r="E424" i="7"/>
  <c r="E427" i="7"/>
  <c r="E432" i="7"/>
  <c r="E440" i="7"/>
  <c r="E444" i="7"/>
  <c r="E445" i="7"/>
  <c r="E448" i="7"/>
  <c r="E474" i="7"/>
  <c r="E475" i="7"/>
  <c r="E477" i="7"/>
  <c r="E484" i="7"/>
  <c r="E183" i="7"/>
  <c r="E187" i="7"/>
  <c r="E199" i="7"/>
  <c r="E200" i="7"/>
  <c r="E211" i="7"/>
  <c r="E235" i="7"/>
  <c r="E236" i="7"/>
  <c r="E237" i="7"/>
  <c r="E280" i="7"/>
  <c r="E283" i="7"/>
  <c r="E286" i="7"/>
  <c r="E294" i="7"/>
  <c r="E298" i="7"/>
  <c r="E304" i="7"/>
  <c r="E306" i="7"/>
  <c r="E314" i="7"/>
  <c r="E321" i="7"/>
  <c r="E337" i="7"/>
  <c r="E411" i="7"/>
  <c r="E412" i="7"/>
  <c r="E416" i="7"/>
  <c r="E425" i="7"/>
  <c r="E429" i="7"/>
  <c r="E431" i="7"/>
  <c r="E439" i="7"/>
  <c r="E452" i="7"/>
  <c r="E458" i="7"/>
  <c r="E460" i="7"/>
  <c r="E476" i="7"/>
  <c r="E478" i="7"/>
  <c r="E486" i="7"/>
  <c r="E185" i="7"/>
  <c r="E191" i="7"/>
  <c r="E196" i="7"/>
  <c r="E203" i="7"/>
  <c r="E208" i="7"/>
  <c r="E210" i="7"/>
  <c r="E212" i="7"/>
  <c r="E213" i="7"/>
  <c r="E214" i="7"/>
  <c r="E216" i="7"/>
  <c r="E217" i="7"/>
  <c r="E220" i="7"/>
  <c r="E223" i="7"/>
  <c r="E227" i="7"/>
  <c r="E228" i="7"/>
  <c r="E229" i="7"/>
  <c r="E232" i="7"/>
  <c r="E245" i="7"/>
  <c r="E247" i="7"/>
  <c r="E252" i="7"/>
  <c r="E258" i="7"/>
  <c r="E259" i="7"/>
  <c r="E261" i="7"/>
  <c r="E265" i="7"/>
  <c r="E266" i="7"/>
  <c r="E271" i="7"/>
  <c r="E274" i="7"/>
  <c r="E281" i="7"/>
  <c r="E285" i="7"/>
  <c r="E296" i="7"/>
  <c r="E297" i="7"/>
  <c r="E299" i="7"/>
  <c r="E303" i="7"/>
  <c r="E307" i="7"/>
  <c r="E308" i="7"/>
  <c r="E309" i="7"/>
  <c r="E311" i="7"/>
  <c r="E313" i="7"/>
  <c r="E315" i="7"/>
  <c r="E317" i="7"/>
  <c r="E330" i="7"/>
  <c r="E331" i="7"/>
  <c r="E334" i="7"/>
  <c r="E406" i="7"/>
  <c r="E408" i="7"/>
  <c r="E420" i="7"/>
  <c r="E421" i="7"/>
  <c r="E423" i="7"/>
  <c r="E430" i="7"/>
  <c r="E433" i="7"/>
  <c r="E438" i="7"/>
  <c r="E454" i="7"/>
  <c r="E456" i="7"/>
  <c r="E457" i="7"/>
  <c r="E461" i="7"/>
  <c r="E462" i="7"/>
  <c r="E464" i="7"/>
  <c r="E468" i="7"/>
  <c r="E469" i="7"/>
  <c r="E471" i="7"/>
  <c r="E479" i="7"/>
  <c r="E489" i="7"/>
  <c r="E490" i="7"/>
  <c r="E491" i="7"/>
  <c r="E3" i="7"/>
  <c r="E4" i="7"/>
  <c r="E5" i="7"/>
  <c r="E6" i="7"/>
  <c r="E7" i="7"/>
  <c r="E8" i="7"/>
  <c r="E9" i="7"/>
  <c r="E17" i="8"/>
  <c r="E18" i="8"/>
  <c r="E22" i="8"/>
  <c r="E30" i="8"/>
  <c r="E31" i="8"/>
  <c r="E38" i="8"/>
  <c r="E41" i="8"/>
  <c r="E43" i="8"/>
  <c r="E45" i="8"/>
  <c r="E46" i="8"/>
  <c r="E47" i="8"/>
  <c r="E48" i="8"/>
  <c r="E50" i="8"/>
  <c r="E51" i="8"/>
  <c r="E52" i="8"/>
  <c r="E53" i="8"/>
  <c r="E55" i="8"/>
  <c r="E59" i="8"/>
  <c r="E65" i="8"/>
  <c r="E133" i="8"/>
  <c r="E136" i="8"/>
  <c r="E138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" i="8"/>
  <c r="F3" i="8" s="1"/>
  <c r="G3" i="8" s="1"/>
  <c r="AE3" i="8"/>
  <c r="E4" i="8"/>
  <c r="E7" i="8"/>
  <c r="E11" i="8"/>
  <c r="E12" i="8"/>
  <c r="E20" i="8"/>
  <c r="E33" i="8"/>
  <c r="E57" i="8"/>
  <c r="E134" i="8"/>
  <c r="E355" i="8"/>
  <c r="E364" i="8"/>
  <c r="E370" i="8"/>
  <c r="E373" i="8"/>
  <c r="E396" i="8"/>
  <c r="E404" i="8"/>
  <c r="E405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6" i="8"/>
  <c r="E8" i="8"/>
  <c r="E9" i="8"/>
  <c r="E13" i="8"/>
  <c r="E16" i="8"/>
  <c r="E35" i="8"/>
  <c r="E36" i="8"/>
  <c r="E63" i="8"/>
  <c r="E132" i="8"/>
  <c r="E140" i="8"/>
  <c r="E141" i="8"/>
  <c r="E144" i="8"/>
  <c r="E354" i="8"/>
  <c r="E356" i="8"/>
  <c r="E357" i="8"/>
  <c r="E368" i="8"/>
  <c r="E371" i="8"/>
  <c r="E374" i="8"/>
  <c r="E376" i="8"/>
  <c r="E377" i="8"/>
  <c r="E380" i="8"/>
  <c r="E381" i="8"/>
  <c r="E382" i="8"/>
  <c r="E383" i="8"/>
  <c r="E387" i="8"/>
  <c r="E388" i="8"/>
  <c r="E389" i="8"/>
  <c r="E390" i="8"/>
  <c r="E391" i="8"/>
  <c r="E392" i="8"/>
  <c r="E393" i="8"/>
  <c r="E394" i="8"/>
  <c r="E395" i="8"/>
  <c r="E399" i="8"/>
  <c r="E407" i="8"/>
  <c r="E408" i="8"/>
  <c r="E10" i="8"/>
  <c r="E14" i="8"/>
  <c r="E15" i="8"/>
  <c r="E19" i="8"/>
  <c r="E21" i="8"/>
  <c r="E23" i="8"/>
  <c r="E24" i="8"/>
  <c r="E25" i="8"/>
  <c r="E26" i="8"/>
  <c r="E27" i="8"/>
  <c r="E28" i="8"/>
  <c r="E32" i="8"/>
  <c r="E37" i="8"/>
  <c r="E40" i="8"/>
  <c r="E42" i="8"/>
  <c r="E44" i="8"/>
  <c r="E54" i="8"/>
  <c r="E56" i="8"/>
  <c r="E58" i="8"/>
  <c r="E60" i="8"/>
  <c r="E64" i="8"/>
  <c r="E66" i="8"/>
  <c r="E67" i="8"/>
  <c r="E68" i="8"/>
  <c r="E135" i="8"/>
  <c r="E137" i="8"/>
  <c r="E139" i="8"/>
  <c r="E142" i="8"/>
  <c r="E143" i="8"/>
  <c r="E351" i="8"/>
  <c r="E352" i="8"/>
  <c r="E353" i="8"/>
  <c r="E358" i="8"/>
  <c r="E359" i="8"/>
  <c r="E360" i="8"/>
  <c r="E361" i="8"/>
  <c r="E362" i="8"/>
  <c r="E363" i="8"/>
  <c r="E365" i="8"/>
  <c r="E366" i="8"/>
  <c r="E367" i="8"/>
  <c r="E369" i="8"/>
  <c r="E372" i="8"/>
  <c r="E375" i="8"/>
  <c r="E378" i="8"/>
  <c r="E379" i="8"/>
  <c r="E384" i="8"/>
  <c r="E385" i="8"/>
  <c r="E386" i="8"/>
  <c r="E397" i="8"/>
  <c r="E398" i="8"/>
  <c r="E400" i="8"/>
  <c r="E401" i="8"/>
  <c r="E402" i="8"/>
  <c r="E403" i="8"/>
  <c r="E406" i="8"/>
  <c r="E29" i="8"/>
  <c r="E34" i="8"/>
  <c r="E39" i="8"/>
  <c r="E49" i="8"/>
  <c r="E61" i="8"/>
  <c r="E62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5" i="8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3" i="9"/>
  <c r="E88" i="9"/>
  <c r="E93" i="9"/>
  <c r="E95" i="9"/>
  <c r="E100" i="9"/>
  <c r="E102" i="9"/>
  <c r="E106" i="9"/>
  <c r="E107" i="9"/>
  <c r="E108" i="9"/>
  <c r="E109" i="9"/>
  <c r="E127" i="9"/>
  <c r="E141" i="9"/>
  <c r="E145" i="9"/>
  <c r="E146" i="9"/>
  <c r="E170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40" i="9"/>
  <c r="E247" i="9"/>
  <c r="E249" i="9"/>
  <c r="E250" i="9"/>
  <c r="E251" i="9"/>
  <c r="E253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80" i="9"/>
  <c r="E81" i="9"/>
  <c r="E82" i="9"/>
  <c r="E84" i="9"/>
  <c r="E85" i="9"/>
  <c r="E86" i="9"/>
  <c r="E87" i="9"/>
  <c r="E89" i="9"/>
  <c r="E90" i="9"/>
  <c r="E91" i="9"/>
  <c r="E92" i="9"/>
  <c r="E94" i="9"/>
  <c r="E96" i="9"/>
  <c r="E97" i="9"/>
  <c r="E98" i="9"/>
  <c r="E99" i="9"/>
  <c r="E101" i="9"/>
  <c r="E103" i="9"/>
  <c r="E104" i="9"/>
  <c r="E105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2" i="9"/>
  <c r="E143" i="9"/>
  <c r="E144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39" i="9"/>
  <c r="E241" i="9"/>
  <c r="E242" i="9"/>
  <c r="E243" i="9"/>
  <c r="E244" i="9"/>
  <c r="E245" i="9"/>
  <c r="E246" i="9"/>
  <c r="E248" i="9"/>
  <c r="E252" i="9"/>
  <c r="E254" i="9"/>
  <c r="E255" i="9"/>
  <c r="E256" i="9"/>
  <c r="E257" i="9"/>
  <c r="E258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3" i="9"/>
  <c r="F3" i="9" s="1"/>
  <c r="G3" i="9" s="1"/>
  <c r="AE3" i="9"/>
  <c r="E4" i="9"/>
  <c r="E5" i="9"/>
  <c r="E6" i="9"/>
  <c r="E7" i="9"/>
  <c r="E8" i="9"/>
  <c r="E9" i="9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3" i="4"/>
  <c r="E4" i="4"/>
  <c r="E5" i="4"/>
  <c r="E6" i="4"/>
  <c r="E7" i="4"/>
  <c r="E8" i="4"/>
  <c r="E9" i="4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45" i="5"/>
  <c r="E108" i="5"/>
  <c r="E131" i="5"/>
  <c r="E144" i="5"/>
  <c r="E152" i="5"/>
  <c r="E171" i="5"/>
  <c r="E180" i="5"/>
  <c r="E182" i="5"/>
  <c r="E188" i="5"/>
  <c r="E194" i="5"/>
  <c r="E199" i="5"/>
  <c r="E204" i="5"/>
  <c r="E205" i="5"/>
  <c r="E209" i="5"/>
  <c r="E235" i="5"/>
  <c r="E257" i="5"/>
  <c r="E276" i="5"/>
  <c r="E279" i="5"/>
  <c r="E284" i="5"/>
  <c r="E305" i="5"/>
  <c r="E312" i="5"/>
  <c r="E332" i="5"/>
  <c r="E334" i="5"/>
  <c r="E355" i="5"/>
  <c r="E403" i="5"/>
  <c r="E404" i="5"/>
  <c r="E424" i="5"/>
  <c r="E436" i="5"/>
  <c r="E444" i="5"/>
  <c r="E457" i="5"/>
  <c r="E458" i="5"/>
  <c r="E74" i="5"/>
  <c r="E149" i="5"/>
  <c r="E153" i="5"/>
  <c r="E155" i="5"/>
  <c r="E158" i="5"/>
  <c r="E224" i="5"/>
  <c r="E230" i="5"/>
  <c r="E238" i="5"/>
  <c r="E246" i="5"/>
  <c r="E250" i="5"/>
  <c r="E258" i="5"/>
  <c r="E262" i="5"/>
  <c r="E272" i="5"/>
  <c r="E296" i="5"/>
  <c r="E391" i="5"/>
  <c r="E398" i="5"/>
  <c r="E428" i="5"/>
  <c r="E42" i="5"/>
  <c r="E60" i="5"/>
  <c r="E63" i="5"/>
  <c r="E69" i="5"/>
  <c r="E70" i="5"/>
  <c r="E73" i="5"/>
  <c r="E75" i="5"/>
  <c r="E77" i="5"/>
  <c r="E80" i="5"/>
  <c r="E82" i="5"/>
  <c r="E91" i="5"/>
  <c r="E114" i="5"/>
  <c r="E136" i="5"/>
  <c r="E142" i="5"/>
  <c r="E147" i="5"/>
  <c r="E160" i="5"/>
  <c r="E167" i="5"/>
  <c r="E176" i="5"/>
  <c r="E184" i="5"/>
  <c r="E185" i="5"/>
  <c r="E186" i="5"/>
  <c r="E187" i="5"/>
  <c r="E202" i="5"/>
  <c r="E208" i="5"/>
  <c r="E217" i="5"/>
  <c r="E222" i="5"/>
  <c r="E228" i="5"/>
  <c r="E234" i="5"/>
  <c r="E236" i="5"/>
  <c r="E244" i="5"/>
  <c r="E252" i="5"/>
  <c r="E254" i="5"/>
  <c r="E259" i="5"/>
  <c r="E261" i="5"/>
  <c r="E266" i="5"/>
  <c r="E269" i="5"/>
  <c r="E270" i="5"/>
  <c r="E273" i="5"/>
  <c r="E300" i="5"/>
  <c r="E310" i="5"/>
  <c r="E311" i="5"/>
  <c r="E315" i="5"/>
  <c r="E316" i="5"/>
  <c r="E323" i="5"/>
  <c r="E327" i="5"/>
  <c r="E330" i="5"/>
  <c r="E339" i="5"/>
  <c r="E344" i="5"/>
  <c r="E345" i="5"/>
  <c r="E346" i="5"/>
  <c r="E347" i="5"/>
  <c r="E366" i="5"/>
  <c r="E369" i="5"/>
  <c r="E382" i="5"/>
  <c r="E392" i="5"/>
  <c r="E393" i="5"/>
  <c r="E397" i="5"/>
  <c r="E411" i="5"/>
  <c r="E415" i="5"/>
  <c r="E422" i="5"/>
  <c r="E431" i="5"/>
  <c r="E440" i="5"/>
  <c r="E443" i="5"/>
  <c r="E445" i="5"/>
  <c r="E447" i="5"/>
  <c r="E454" i="5"/>
  <c r="E473" i="5"/>
  <c r="E138" i="5"/>
  <c r="E214" i="5"/>
  <c r="E218" i="5"/>
  <c r="E227" i="5"/>
  <c r="E237" i="5"/>
  <c r="E247" i="5"/>
  <c r="E251" i="5"/>
  <c r="E267" i="5"/>
  <c r="E278" i="5"/>
  <c r="E282" i="5"/>
  <c r="E283" i="5"/>
  <c r="E297" i="5"/>
  <c r="E314" i="5"/>
  <c r="E320" i="5"/>
  <c r="E326" i="5"/>
  <c r="E340" i="5"/>
  <c r="E351" i="5"/>
  <c r="E373" i="5"/>
  <c r="E378" i="5"/>
  <c r="E380" i="5"/>
  <c r="E406" i="5"/>
  <c r="E438" i="5"/>
  <c r="E459" i="5"/>
  <c r="E484" i="5"/>
  <c r="E489" i="5"/>
  <c r="E39" i="5"/>
  <c r="E87" i="5"/>
  <c r="E122" i="5"/>
  <c r="E132" i="5"/>
  <c r="E196" i="5"/>
  <c r="E201" i="5"/>
  <c r="E219" i="5"/>
  <c r="E280" i="5"/>
  <c r="E293" i="5"/>
  <c r="E298" i="5"/>
  <c r="E348" i="5"/>
  <c r="E359" i="5"/>
  <c r="E365" i="5"/>
  <c r="E377" i="5"/>
  <c r="E400" i="5"/>
  <c r="E423" i="5"/>
  <c r="E453" i="5"/>
  <c r="E481" i="5"/>
  <c r="E482" i="5"/>
  <c r="E486" i="5"/>
  <c r="E38" i="5"/>
  <c r="E40" i="5"/>
  <c r="E56" i="5"/>
  <c r="E59" i="5"/>
  <c r="E65" i="5"/>
  <c r="E66" i="5"/>
  <c r="E81" i="5"/>
  <c r="E92" i="5"/>
  <c r="E134" i="5"/>
  <c r="E137" i="5"/>
  <c r="E157" i="5"/>
  <c r="E161" i="5"/>
  <c r="E165" i="5"/>
  <c r="E175" i="5"/>
  <c r="E179" i="5"/>
  <c r="E207" i="5"/>
  <c r="E243" i="5"/>
  <c r="E268" i="5"/>
  <c r="E275" i="5"/>
  <c r="E289" i="5"/>
  <c r="E306" i="5"/>
  <c r="E350" i="5"/>
  <c r="E356" i="5"/>
  <c r="E395" i="5"/>
  <c r="E399" i="5"/>
  <c r="E401" i="5"/>
  <c r="E425" i="5"/>
  <c r="E430" i="5"/>
  <c r="E441" i="5"/>
  <c r="E467" i="5"/>
  <c r="E44" i="5"/>
  <c r="E68" i="5"/>
  <c r="E76" i="5"/>
  <c r="E84" i="5"/>
  <c r="E113" i="5"/>
  <c r="E116" i="5"/>
  <c r="E127" i="5"/>
  <c r="E133" i="5"/>
  <c r="E140" i="5"/>
  <c r="E154" i="5"/>
  <c r="E162" i="5"/>
  <c r="E220" i="5"/>
  <c r="E221" i="5"/>
  <c r="E232" i="5"/>
  <c r="E281" i="5"/>
  <c r="E304" i="5"/>
  <c r="E353" i="5"/>
  <c r="E384" i="5"/>
  <c r="E417" i="5"/>
  <c r="E426" i="5"/>
  <c r="E465" i="5"/>
  <c r="E55" i="5"/>
  <c r="E83" i="5"/>
  <c r="E100" i="5"/>
  <c r="E106" i="5"/>
  <c r="E124" i="5"/>
  <c r="E148" i="5"/>
  <c r="E164" i="5"/>
  <c r="E168" i="5"/>
  <c r="E181" i="5"/>
  <c r="E189" i="5"/>
  <c r="E195" i="5"/>
  <c r="E206" i="5"/>
  <c r="E271" i="5"/>
  <c r="E285" i="5"/>
  <c r="E287" i="5"/>
  <c r="E349" i="5"/>
  <c r="E390" i="5"/>
  <c r="E420" i="5"/>
  <c r="E455" i="5"/>
  <c r="E41" i="5"/>
  <c r="E43" i="5"/>
  <c r="E48" i="5"/>
  <c r="E57" i="5"/>
  <c r="E61" i="5"/>
  <c r="E86" i="5"/>
  <c r="E88" i="5"/>
  <c r="E90" i="5"/>
  <c r="E94" i="5"/>
  <c r="E96" i="5"/>
  <c r="E98" i="5"/>
  <c r="E99" i="5"/>
  <c r="E103" i="5"/>
  <c r="E104" i="5"/>
  <c r="E105" i="5"/>
  <c r="E107" i="5"/>
  <c r="E111" i="5"/>
  <c r="E115" i="5"/>
  <c r="E119" i="5"/>
  <c r="E121" i="5"/>
  <c r="E126" i="5"/>
  <c r="E129" i="5"/>
  <c r="E130" i="5"/>
  <c r="E135" i="5"/>
  <c r="E143" i="5"/>
  <c r="E145" i="5"/>
  <c r="E151" i="5"/>
  <c r="E159" i="5"/>
  <c r="E163" i="5"/>
  <c r="E166" i="5"/>
  <c r="E172" i="5"/>
  <c r="E174" i="5"/>
  <c r="E178" i="5"/>
  <c r="E183" i="5"/>
  <c r="E191" i="5"/>
  <c r="E197" i="5"/>
  <c r="E198" i="5"/>
  <c r="E200" i="5"/>
  <c r="E203" i="5"/>
  <c r="E211" i="5"/>
  <c r="E212" i="5"/>
  <c r="E213" i="5"/>
  <c r="E215" i="5"/>
  <c r="E223" i="5"/>
  <c r="E226" i="5"/>
  <c r="E229" i="5"/>
  <c r="E249" i="5"/>
  <c r="E256" i="5"/>
  <c r="E265" i="5"/>
  <c r="E290" i="5"/>
  <c r="E295" i="5"/>
  <c r="E299" i="5"/>
  <c r="E318" i="5"/>
  <c r="E319" i="5"/>
  <c r="E325" i="5"/>
  <c r="E328" i="5"/>
  <c r="E329" i="5"/>
  <c r="E331" i="5"/>
  <c r="E333" i="5"/>
  <c r="E335" i="5"/>
  <c r="E338" i="5"/>
  <c r="E341" i="5"/>
  <c r="E343" i="5"/>
  <c r="E357" i="5"/>
  <c r="E358" i="5"/>
  <c r="E360" i="5"/>
  <c r="E362" i="5"/>
  <c r="E376" i="5"/>
  <c r="E385" i="5"/>
  <c r="E386" i="5"/>
  <c r="E388" i="5"/>
  <c r="E389" i="5"/>
  <c r="E402" i="5"/>
  <c r="E409" i="5"/>
  <c r="E413" i="5"/>
  <c r="E416" i="5"/>
  <c r="E418" i="5"/>
  <c r="E421" i="5"/>
  <c r="E427" i="5"/>
  <c r="E429" i="5"/>
  <c r="E433" i="5"/>
  <c r="E434" i="5"/>
  <c r="E439" i="5"/>
  <c r="E442" i="5"/>
  <c r="E448" i="5"/>
  <c r="E450" i="5"/>
  <c r="E452" i="5"/>
  <c r="E456" i="5"/>
  <c r="E461" i="5"/>
  <c r="E462" i="5"/>
  <c r="E463" i="5"/>
  <c r="E466" i="5"/>
  <c r="E470" i="5"/>
  <c r="E471" i="5"/>
  <c r="E474" i="5"/>
  <c r="E477" i="5"/>
  <c r="E479" i="5"/>
  <c r="E483" i="5"/>
  <c r="E485" i="5"/>
  <c r="E488" i="5"/>
  <c r="E490" i="5"/>
  <c r="E46" i="5"/>
  <c r="E47" i="5"/>
  <c r="E49" i="5"/>
  <c r="E51" i="5"/>
  <c r="E52" i="5"/>
  <c r="E53" i="5"/>
  <c r="E54" i="5"/>
  <c r="E58" i="5"/>
  <c r="E62" i="5"/>
  <c r="E64" i="5"/>
  <c r="E67" i="5"/>
  <c r="E71" i="5"/>
  <c r="E72" i="5"/>
  <c r="E78" i="5"/>
  <c r="E79" i="5"/>
  <c r="E85" i="5"/>
  <c r="E89" i="5"/>
  <c r="E93" i="5"/>
  <c r="E95" i="5"/>
  <c r="E97" i="5"/>
  <c r="E109" i="5"/>
  <c r="E110" i="5"/>
  <c r="E112" i="5"/>
  <c r="E117" i="5"/>
  <c r="E118" i="5"/>
  <c r="E120" i="5"/>
  <c r="E123" i="5"/>
  <c r="E125" i="5"/>
  <c r="E139" i="5"/>
  <c r="E141" i="5"/>
  <c r="E146" i="5"/>
  <c r="E150" i="5"/>
  <c r="E169" i="5"/>
  <c r="E170" i="5"/>
  <c r="E177" i="5"/>
  <c r="E190" i="5"/>
  <c r="E192" i="5"/>
  <c r="E210" i="5"/>
  <c r="E216" i="5"/>
  <c r="E225" i="5"/>
  <c r="E233" i="5"/>
  <c r="E239" i="5"/>
  <c r="E240" i="5"/>
  <c r="E241" i="5"/>
  <c r="E242" i="5"/>
  <c r="E245" i="5"/>
  <c r="E248" i="5"/>
  <c r="E255" i="5"/>
  <c r="E260" i="5"/>
  <c r="E263" i="5"/>
  <c r="E277" i="5"/>
  <c r="E286" i="5"/>
  <c r="E292" i="5"/>
  <c r="E301" i="5"/>
  <c r="E302" i="5"/>
  <c r="E303" i="5"/>
  <c r="E307" i="5"/>
  <c r="E308" i="5"/>
  <c r="E309" i="5"/>
  <c r="E313" i="5"/>
  <c r="E317" i="5"/>
  <c r="E321" i="5"/>
  <c r="E322" i="5"/>
  <c r="E324" i="5"/>
  <c r="E336" i="5"/>
  <c r="E337" i="5"/>
  <c r="E342" i="5"/>
  <c r="E354" i="5"/>
  <c r="E361" i="5"/>
  <c r="E363" i="5"/>
  <c r="E364" i="5"/>
  <c r="E368" i="5"/>
  <c r="E370" i="5"/>
  <c r="E371" i="5"/>
  <c r="E374" i="5"/>
  <c r="E375" i="5"/>
  <c r="E379" i="5"/>
  <c r="E381" i="5"/>
  <c r="E387" i="5"/>
  <c r="E394" i="5"/>
  <c r="E396" i="5"/>
  <c r="E405" i="5"/>
  <c r="E407" i="5"/>
  <c r="E408" i="5"/>
  <c r="E410" i="5"/>
  <c r="E412" i="5"/>
  <c r="E414" i="5"/>
  <c r="E419" i="5"/>
  <c r="E432" i="5"/>
  <c r="E446" i="5"/>
  <c r="E449" i="5"/>
  <c r="E460" i="5"/>
  <c r="E464" i="5"/>
  <c r="E468" i="5"/>
  <c r="E469" i="5"/>
  <c r="E472" i="5"/>
  <c r="E480" i="5"/>
  <c r="E491" i="5"/>
  <c r="E50" i="5"/>
  <c r="E101" i="5"/>
  <c r="E173" i="5"/>
  <c r="E193" i="5"/>
  <c r="E288" i="5"/>
  <c r="E291" i="5"/>
  <c r="E367" i="5"/>
  <c r="E383" i="5"/>
  <c r="E435" i="5"/>
  <c r="E102" i="5"/>
  <c r="E128" i="5"/>
  <c r="E156" i="5"/>
  <c r="E231" i="5"/>
  <c r="E253" i="5"/>
  <c r="E264" i="5"/>
  <c r="E274" i="5"/>
  <c r="E294" i="5"/>
  <c r="E352" i="5"/>
  <c r="E372" i="5"/>
  <c r="E437" i="5"/>
  <c r="E451" i="5"/>
  <c r="E475" i="5"/>
  <c r="E476" i="5"/>
  <c r="E478" i="5"/>
  <c r="E487" i="5"/>
  <c r="E3" i="5"/>
  <c r="E4" i="5"/>
  <c r="E5" i="5"/>
  <c r="E6" i="5"/>
  <c r="E7" i="5"/>
  <c r="E8" i="5"/>
  <c r="E9" i="5"/>
  <c r="E32" i="3"/>
  <c r="E37" i="3"/>
  <c r="E55" i="3"/>
  <c r="E64" i="3"/>
  <c r="E106" i="3"/>
  <c r="E114" i="3"/>
  <c r="E130" i="3"/>
  <c r="E137" i="3"/>
  <c r="E162" i="3"/>
  <c r="E171" i="3"/>
  <c r="E175" i="3"/>
  <c r="E193" i="3"/>
  <c r="E254" i="3"/>
  <c r="E257" i="3"/>
  <c r="E267" i="3"/>
  <c r="E297" i="3"/>
  <c r="E304" i="3"/>
  <c r="E316" i="3"/>
  <c r="E328" i="3"/>
  <c r="E3" i="3"/>
  <c r="E8" i="3"/>
  <c r="E21" i="3"/>
  <c r="E25" i="3"/>
  <c r="E93" i="3"/>
  <c r="E98" i="3"/>
  <c r="E124" i="3"/>
  <c r="E185" i="3"/>
  <c r="E222" i="3"/>
  <c r="E244" i="3"/>
  <c r="E333" i="3"/>
  <c r="E339" i="3"/>
  <c r="E17" i="3"/>
  <c r="E179" i="3"/>
  <c r="E190" i="3"/>
  <c r="E197" i="3"/>
  <c r="E217" i="3"/>
  <c r="E227" i="3"/>
  <c r="E265" i="3"/>
  <c r="E275" i="3"/>
  <c r="E323" i="3"/>
  <c r="E6" i="3"/>
  <c r="E9" i="3"/>
  <c r="E12" i="3"/>
  <c r="E13" i="3"/>
  <c r="E15" i="3"/>
  <c r="E16" i="3"/>
  <c r="E24" i="3"/>
  <c r="E28" i="3"/>
  <c r="E34" i="3"/>
  <c r="E47" i="3"/>
  <c r="E48" i="3"/>
  <c r="E49" i="3"/>
  <c r="E52" i="3"/>
  <c r="E53" i="3"/>
  <c r="E58" i="3"/>
  <c r="E60" i="3"/>
  <c r="E69" i="3"/>
  <c r="E71" i="3"/>
  <c r="E73" i="3"/>
  <c r="E79" i="3"/>
  <c r="E88" i="3"/>
  <c r="E94" i="3"/>
  <c r="E96" i="3"/>
  <c r="E99" i="3"/>
  <c r="E102" i="3"/>
  <c r="E104" i="3"/>
  <c r="E107" i="3"/>
  <c r="E113" i="3"/>
  <c r="E115" i="3"/>
  <c r="E120" i="3"/>
  <c r="E121" i="3"/>
  <c r="E125" i="3"/>
  <c r="E131" i="3"/>
  <c r="E143" i="3"/>
  <c r="E144" i="3"/>
  <c r="E145" i="3"/>
  <c r="E148" i="3"/>
  <c r="E149" i="3"/>
  <c r="E150" i="3"/>
  <c r="E151" i="3"/>
  <c r="E159" i="3"/>
  <c r="E160" i="3"/>
  <c r="E163" i="3"/>
  <c r="E165" i="3"/>
  <c r="E166" i="3"/>
  <c r="E170" i="3"/>
  <c r="E177" i="3"/>
  <c r="E183" i="3"/>
  <c r="E184" i="3"/>
  <c r="E188" i="3"/>
  <c r="E200" i="3"/>
  <c r="E201" i="3"/>
  <c r="E205" i="3"/>
  <c r="E208" i="3"/>
  <c r="E212" i="3"/>
  <c r="E230" i="3"/>
  <c r="E233" i="3"/>
  <c r="E240" i="3"/>
  <c r="E245" i="3"/>
  <c r="E249" i="3"/>
  <c r="E250" i="3"/>
  <c r="E252" i="3"/>
  <c r="E260" i="3"/>
  <c r="E261" i="3"/>
  <c r="E268" i="3"/>
  <c r="E270" i="3"/>
  <c r="E273" i="3"/>
  <c r="E287" i="3"/>
  <c r="E291" i="3"/>
  <c r="E292" i="3"/>
  <c r="E294" i="3"/>
  <c r="E311" i="3"/>
  <c r="E312" i="3"/>
  <c r="E320" i="3"/>
  <c r="E325" i="3"/>
  <c r="E329" i="3"/>
  <c r="E331" i="3"/>
  <c r="E332" i="3"/>
  <c r="E338" i="3"/>
  <c r="E341" i="3"/>
  <c r="E342" i="3"/>
  <c r="E7" i="3"/>
  <c r="E29" i="3"/>
  <c r="E31" i="3"/>
  <c r="E36" i="3"/>
  <c r="E43" i="3"/>
  <c r="E61" i="3"/>
  <c r="E63" i="3"/>
  <c r="E65" i="3"/>
  <c r="E67" i="3"/>
  <c r="E74" i="3"/>
  <c r="E75" i="3"/>
  <c r="E78" i="3"/>
  <c r="E81" i="3"/>
  <c r="E82" i="3"/>
  <c r="E84" i="3"/>
  <c r="E86" i="3"/>
  <c r="E87" i="3"/>
  <c r="E89" i="3"/>
  <c r="E101" i="3"/>
  <c r="E109" i="3"/>
  <c r="E129" i="3"/>
  <c r="E132" i="3"/>
  <c r="E133" i="3"/>
  <c r="E139" i="3"/>
  <c r="E140" i="3"/>
  <c r="E141" i="3"/>
  <c r="E142" i="3"/>
  <c r="E146" i="3"/>
  <c r="E154" i="3"/>
  <c r="E155" i="3"/>
  <c r="E157" i="3"/>
  <c r="E164" i="3"/>
  <c r="E167" i="3"/>
  <c r="E172" i="3"/>
  <c r="E173" i="3"/>
  <c r="E174" i="3"/>
  <c r="E189" i="3"/>
  <c r="E191" i="3"/>
  <c r="E192" i="3"/>
  <c r="E198" i="3"/>
  <c r="E203" i="3"/>
  <c r="E209" i="3"/>
  <c r="E211" i="3"/>
  <c r="E214" i="3"/>
  <c r="E215" i="3"/>
  <c r="E224" i="3"/>
  <c r="E226" i="3"/>
  <c r="E229" i="3"/>
  <c r="E235" i="3"/>
  <c r="E237" i="3"/>
  <c r="E239" i="3"/>
  <c r="E243" i="3"/>
  <c r="E248" i="3"/>
  <c r="E251" i="3"/>
  <c r="E263" i="3"/>
  <c r="E266" i="3"/>
  <c r="E271" i="3"/>
  <c r="E278" i="3"/>
  <c r="E279" i="3"/>
  <c r="E289" i="3"/>
  <c r="E290" i="3"/>
  <c r="E301" i="3"/>
  <c r="E308" i="3"/>
  <c r="E313" i="3"/>
  <c r="E317" i="3"/>
  <c r="E319" i="3"/>
  <c r="E321" i="3"/>
  <c r="E324" i="3"/>
  <c r="E327" i="3"/>
  <c r="E334" i="3"/>
  <c r="E336" i="3"/>
  <c r="E340" i="3"/>
  <c r="E33" i="3"/>
  <c r="E100" i="3"/>
  <c r="E153" i="3"/>
  <c r="E234" i="3"/>
  <c r="E238" i="3"/>
  <c r="E282" i="3"/>
  <c r="E300" i="3"/>
  <c r="E337" i="3"/>
  <c r="E42" i="3"/>
  <c r="E126" i="3"/>
  <c r="E135" i="3"/>
  <c r="E138" i="3"/>
  <c r="E196" i="3"/>
  <c r="E206" i="3"/>
  <c r="E219" i="3"/>
  <c r="E246" i="3"/>
  <c r="E253" i="3"/>
  <c r="E276" i="3"/>
  <c r="E281" i="3"/>
  <c r="E296" i="3"/>
  <c r="E310" i="3"/>
  <c r="E22" i="3"/>
  <c r="E44" i="3"/>
  <c r="E51" i="3"/>
  <c r="E57" i="3"/>
  <c r="E62" i="3"/>
  <c r="E116" i="3"/>
  <c r="E195" i="3"/>
  <c r="E269" i="3"/>
  <c r="E280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" i="3"/>
  <c r="E5" i="3"/>
  <c r="E10" i="3"/>
  <c r="E23" i="3"/>
  <c r="E50" i="3"/>
  <c r="E54" i="3"/>
  <c r="E76" i="3"/>
  <c r="E83" i="3"/>
  <c r="E85" i="3"/>
  <c r="E95" i="3"/>
  <c r="E110" i="3"/>
  <c r="E127" i="3"/>
  <c r="E134" i="3"/>
  <c r="E158" i="3"/>
  <c r="E176" i="3"/>
  <c r="E178" i="3"/>
  <c r="E182" i="3"/>
  <c r="E202" i="3"/>
  <c r="E213" i="3"/>
  <c r="E218" i="3"/>
  <c r="E221" i="3"/>
  <c r="E259" i="3"/>
  <c r="E277" i="3"/>
  <c r="E285" i="3"/>
  <c r="E309" i="3"/>
  <c r="E314" i="3"/>
  <c r="E326" i="3"/>
  <c r="E27" i="3"/>
  <c r="E56" i="3"/>
  <c r="E70" i="3"/>
  <c r="E72" i="3"/>
  <c r="E122" i="3"/>
  <c r="E181" i="3"/>
  <c r="E255" i="3"/>
  <c r="E18" i="3"/>
  <c r="E19" i="3"/>
  <c r="E20" i="3"/>
  <c r="E26" i="3"/>
  <c r="E30" i="3"/>
  <c r="E35" i="3"/>
  <c r="E38" i="3"/>
  <c r="E39" i="3"/>
  <c r="E40" i="3"/>
  <c r="E41" i="3"/>
  <c r="E45" i="3"/>
  <c r="E46" i="3"/>
  <c r="E59" i="3"/>
  <c r="E66" i="3"/>
  <c r="E68" i="3"/>
  <c r="E77" i="3"/>
  <c r="E80" i="3"/>
  <c r="E90" i="3"/>
  <c r="E97" i="3"/>
  <c r="E103" i="3"/>
  <c r="E105" i="3"/>
  <c r="E108" i="3"/>
  <c r="E111" i="3"/>
  <c r="E112" i="3"/>
  <c r="E117" i="3"/>
  <c r="E118" i="3"/>
  <c r="E119" i="3"/>
  <c r="E123" i="3"/>
  <c r="E147" i="3"/>
  <c r="E152" i="3"/>
  <c r="E156" i="3"/>
  <c r="E161" i="3"/>
  <c r="E168" i="3"/>
  <c r="E169" i="3"/>
  <c r="E180" i="3"/>
  <c r="E187" i="3"/>
  <c r="E194" i="3"/>
  <c r="E199" i="3"/>
  <c r="E207" i="3"/>
  <c r="E210" i="3"/>
  <c r="E223" i="3"/>
  <c r="E225" i="3"/>
  <c r="E228" i="3"/>
  <c r="E231" i="3"/>
  <c r="E236" i="3"/>
  <c r="E241" i="3"/>
  <c r="E242" i="3"/>
  <c r="E247" i="3"/>
  <c r="E256" i="3"/>
  <c r="E258" i="3"/>
  <c r="E262" i="3"/>
  <c r="E274" i="3"/>
  <c r="E283" i="3"/>
  <c r="E284" i="3"/>
  <c r="E286" i="3"/>
  <c r="E293" i="3"/>
  <c r="E295" i="3"/>
  <c r="E299" i="3"/>
  <c r="E302" i="3"/>
  <c r="E303" i="3"/>
  <c r="E305" i="3"/>
  <c r="E306" i="3"/>
  <c r="E315" i="3"/>
  <c r="E318" i="3"/>
  <c r="E322" i="3"/>
  <c r="E335" i="3"/>
  <c r="E11" i="3"/>
  <c r="E14" i="3"/>
  <c r="E91" i="3"/>
  <c r="E92" i="3"/>
  <c r="E136" i="3"/>
  <c r="E186" i="3"/>
  <c r="E204" i="3"/>
  <c r="E232" i="3"/>
  <c r="E264" i="3"/>
  <c r="E272" i="3"/>
  <c r="E330" i="3"/>
  <c r="E128" i="3"/>
  <c r="E216" i="3"/>
  <c r="E220" i="3"/>
  <c r="E288" i="3"/>
  <c r="E298" i="3"/>
  <c r="E307" i="3"/>
  <c r="AB125" i="6"/>
  <c r="AC124" i="6"/>
  <c r="AB317" i="6"/>
  <c r="AC316" i="6"/>
  <c r="AB209" i="6"/>
  <c r="AC208" i="6"/>
  <c r="AB467" i="6"/>
  <c r="AC466" i="6"/>
  <c r="AB89" i="6"/>
  <c r="AC88" i="6"/>
  <c r="AB102" i="6"/>
  <c r="AC101" i="6"/>
  <c r="AB161" i="6"/>
  <c r="AC160" i="6"/>
  <c r="AB187" i="6"/>
  <c r="AC186" i="6"/>
  <c r="AB221" i="6"/>
  <c r="AC220" i="6"/>
  <c r="AB269" i="6"/>
  <c r="AC268" i="6"/>
  <c r="AB368" i="6"/>
  <c r="AC367" i="6"/>
  <c r="AB380" i="6"/>
  <c r="AC379" i="6"/>
  <c r="AB173" i="6"/>
  <c r="AC172" i="6"/>
  <c r="AB29" i="6"/>
  <c r="AC28" i="6"/>
  <c r="AB66" i="6"/>
  <c r="AC65" i="6"/>
  <c r="AB5" i="6"/>
  <c r="AC4" i="6"/>
  <c r="AI4" i="6" s="1"/>
  <c r="AB138" i="6"/>
  <c r="AC137" i="6"/>
  <c r="AB282" i="6"/>
  <c r="AC281" i="6"/>
  <c r="AB41" i="6"/>
  <c r="AC40" i="6"/>
  <c r="AB198" i="6"/>
  <c r="AC197" i="6"/>
  <c r="AB293" i="6"/>
  <c r="AC292" i="6"/>
  <c r="AB353" i="6"/>
  <c r="AC352" i="6"/>
  <c r="AC82" i="7"/>
  <c r="AB83" i="7"/>
  <c r="AC100" i="7"/>
  <c r="AB101" i="7"/>
  <c r="AC129" i="7"/>
  <c r="AB130" i="7"/>
  <c r="AC162" i="7"/>
  <c r="AB163" i="7"/>
  <c r="AC303" i="7"/>
  <c r="AB304" i="7"/>
  <c r="AC341" i="7"/>
  <c r="AB342" i="7"/>
  <c r="AC389" i="7"/>
  <c r="AB390" i="7"/>
  <c r="AC257" i="7"/>
  <c r="AB258" i="7"/>
  <c r="AC317" i="7"/>
  <c r="AB318" i="7"/>
  <c r="AC402" i="7"/>
  <c r="AB403" i="7"/>
  <c r="AC412" i="7"/>
  <c r="AB413" i="7"/>
  <c r="AC424" i="7"/>
  <c r="AB425" i="7"/>
  <c r="AC435" i="7"/>
  <c r="AB436" i="7"/>
  <c r="AC472" i="7"/>
  <c r="AB473" i="7"/>
  <c r="AC207" i="7"/>
  <c r="AB208" i="7"/>
  <c r="AC220" i="7"/>
  <c r="AB221" i="7"/>
  <c r="AC267" i="7"/>
  <c r="AB268" i="7"/>
  <c r="AC291" i="7"/>
  <c r="AB292" i="7"/>
  <c r="AC327" i="7"/>
  <c r="AB328" i="7"/>
  <c r="AC448" i="7"/>
  <c r="AB449" i="7"/>
  <c r="AC185" i="7"/>
  <c r="AB186" i="7"/>
  <c r="AC231" i="7"/>
  <c r="AB232" i="7"/>
  <c r="AC485" i="7"/>
  <c r="AB486" i="7"/>
  <c r="AC10" i="7"/>
  <c r="AB11" i="7"/>
  <c r="AC27" i="8"/>
  <c r="AB28" i="8"/>
  <c r="AC178" i="8"/>
  <c r="AB179" i="8"/>
  <c r="AC191" i="8"/>
  <c r="AB192" i="8"/>
  <c r="AC201" i="8"/>
  <c r="AB202" i="8"/>
  <c r="AC220" i="8"/>
  <c r="AB221" i="8"/>
  <c r="AC258" i="8"/>
  <c r="AB259" i="8"/>
  <c r="AC269" i="8"/>
  <c r="AB270" i="8"/>
  <c r="AC311" i="8"/>
  <c r="AB312" i="8"/>
  <c r="AC452" i="8"/>
  <c r="AB453" i="8"/>
  <c r="AC40" i="8"/>
  <c r="AB41" i="8"/>
  <c r="AC52" i="8"/>
  <c r="AB53" i="8"/>
  <c r="AC394" i="8"/>
  <c r="AB395" i="8"/>
  <c r="AC17" i="8"/>
  <c r="AB18" i="8"/>
  <c r="AC64" i="8"/>
  <c r="AB65" i="8"/>
  <c r="AC132" i="8"/>
  <c r="AB133" i="8"/>
  <c r="AC136" i="8"/>
  <c r="AB137" i="8"/>
  <c r="AC351" i="8"/>
  <c r="AB352" i="8"/>
  <c r="AC367" i="8"/>
  <c r="AB368" i="8"/>
  <c r="AC375" i="8"/>
  <c r="AB376" i="8"/>
  <c r="AC400" i="8"/>
  <c r="AB401" i="8"/>
  <c r="AC4" i="8"/>
  <c r="AB5" i="8"/>
  <c r="AC31" i="9"/>
  <c r="AB32" i="9"/>
  <c r="AC214" i="9"/>
  <c r="AB215" i="9"/>
  <c r="AC238" i="9"/>
  <c r="AB239" i="9"/>
  <c r="AC270" i="9"/>
  <c r="AB271" i="9"/>
  <c r="AC299" i="9"/>
  <c r="AB300" i="9"/>
  <c r="AC80" i="9"/>
  <c r="AB81" i="9"/>
  <c r="AC88" i="9"/>
  <c r="AB89" i="9"/>
  <c r="AC99" i="9"/>
  <c r="AB100" i="9"/>
  <c r="AC115" i="9"/>
  <c r="AB116" i="9"/>
  <c r="S6" i="3"/>
  <c r="P6" i="3"/>
  <c r="AB114" i="6" l="1"/>
  <c r="AC113" i="6"/>
  <c r="AB331" i="6"/>
  <c r="AC330" i="6"/>
  <c r="AB309" i="6"/>
  <c r="AC308" i="6"/>
  <c r="AB239" i="8"/>
  <c r="AC238" i="8"/>
  <c r="AB321" i="8"/>
  <c r="AC320" i="8"/>
  <c r="AB369" i="9"/>
  <c r="AC368" i="9"/>
  <c r="AB234" i="6"/>
  <c r="AC233" i="6"/>
  <c r="AB19" i="6"/>
  <c r="AC18" i="6"/>
  <c r="AB54" i="6"/>
  <c r="AC53" i="6"/>
  <c r="AB80" i="6"/>
  <c r="AC79" i="6"/>
  <c r="AC149" i="6"/>
  <c r="AB150" i="6"/>
  <c r="AC246" i="6"/>
  <c r="AB247" i="6"/>
  <c r="AB258" i="6"/>
  <c r="AC257" i="6"/>
  <c r="AB342" i="6"/>
  <c r="AC341" i="6"/>
  <c r="AB197" i="7"/>
  <c r="AC196" i="7"/>
  <c r="AB463" i="7"/>
  <c r="AC462" i="7"/>
  <c r="AB341" i="8"/>
  <c r="AC340" i="8"/>
  <c r="AB414" i="8"/>
  <c r="AC413" i="8"/>
  <c r="AB72" i="9"/>
  <c r="AC71" i="9"/>
  <c r="AB125" i="9"/>
  <c r="AC124" i="9"/>
  <c r="AB205" i="9"/>
  <c r="AC204" i="9"/>
  <c r="AB349" i="9"/>
  <c r="AC348" i="9"/>
  <c r="AB430" i="9"/>
  <c r="AC429" i="9"/>
  <c r="AB440" i="9"/>
  <c r="AC439" i="9"/>
  <c r="AB455" i="9"/>
  <c r="AC454" i="9"/>
  <c r="AB246" i="7"/>
  <c r="AC245" i="7"/>
  <c r="AC280" i="7"/>
  <c r="AB281" i="7"/>
  <c r="AB142" i="9"/>
  <c r="AC141" i="9"/>
  <c r="AC149" i="9"/>
  <c r="AB150" i="9"/>
  <c r="AC244" i="9"/>
  <c r="AB245" i="9"/>
  <c r="AB261" i="9"/>
  <c r="AC260" i="9"/>
  <c r="AB12" i="9"/>
  <c r="AC11" i="9"/>
  <c r="P8" i="5"/>
  <c r="S8" i="5"/>
  <c r="J9" i="5"/>
  <c r="P8" i="4"/>
  <c r="S8" i="4"/>
  <c r="J9" i="4"/>
  <c r="P8" i="3"/>
  <c r="S8" i="3"/>
  <c r="J9" i="3"/>
  <c r="P8" i="2"/>
  <c r="S8" i="2"/>
  <c r="J9" i="2"/>
  <c r="P5" i="6"/>
  <c r="S5" i="6"/>
  <c r="J6" i="6"/>
  <c r="P4" i="7"/>
  <c r="S4" i="7"/>
  <c r="AI4" i="7"/>
  <c r="J5" i="7"/>
  <c r="Z3" i="8"/>
  <c r="T3" i="8"/>
  <c r="M3" i="10" s="1"/>
  <c r="S4" i="8"/>
  <c r="J5" i="8"/>
  <c r="P4" i="8"/>
  <c r="AI4" i="8"/>
  <c r="Z3" i="9"/>
  <c r="T3" i="9"/>
  <c r="Q3" i="10" s="1"/>
  <c r="R3" i="10" s="1"/>
  <c r="P4" i="9"/>
  <c r="S4" i="9"/>
  <c r="AI4" i="9"/>
  <c r="J5" i="9"/>
  <c r="F3" i="6"/>
  <c r="F3" i="2"/>
  <c r="F4" i="8"/>
  <c r="AE4" i="8" s="1"/>
  <c r="M4" i="8"/>
  <c r="G4" i="8"/>
  <c r="AD3" i="8"/>
  <c r="L4" i="8"/>
  <c r="M4" i="9"/>
  <c r="L4" i="9"/>
  <c r="F4" i="9"/>
  <c r="AD3" i="9"/>
  <c r="F3" i="4"/>
  <c r="F3" i="5"/>
  <c r="AB126" i="6"/>
  <c r="AC125" i="6"/>
  <c r="AB318" i="6"/>
  <c r="AC317" i="6"/>
  <c r="AB210" i="6"/>
  <c r="AC209" i="6"/>
  <c r="AB468" i="6"/>
  <c r="AC467" i="6"/>
  <c r="AB90" i="6"/>
  <c r="AC89" i="6"/>
  <c r="AB103" i="6"/>
  <c r="AC102" i="6"/>
  <c r="AB162" i="6"/>
  <c r="AC161" i="6"/>
  <c r="AB188" i="6"/>
  <c r="AC187" i="6"/>
  <c r="AB222" i="6"/>
  <c r="AC221" i="6"/>
  <c r="AB270" i="6"/>
  <c r="AC269" i="6"/>
  <c r="AB369" i="6"/>
  <c r="AC368" i="6"/>
  <c r="AB381" i="6"/>
  <c r="AC380" i="6"/>
  <c r="AB174" i="6"/>
  <c r="AC173" i="6"/>
  <c r="AB343" i="6"/>
  <c r="AC342" i="6"/>
  <c r="AB30" i="6"/>
  <c r="AC29" i="6"/>
  <c r="AB67" i="6"/>
  <c r="AC66" i="6"/>
  <c r="AB6" i="6"/>
  <c r="AC5" i="6"/>
  <c r="AI5" i="6" s="1"/>
  <c r="AB139" i="6"/>
  <c r="AC138" i="6"/>
  <c r="AB283" i="6"/>
  <c r="AC282" i="6"/>
  <c r="AB42" i="6"/>
  <c r="AC41" i="6"/>
  <c r="AB199" i="6"/>
  <c r="AC198" i="6"/>
  <c r="AB294" i="6"/>
  <c r="AC293" i="6"/>
  <c r="AB354" i="6"/>
  <c r="AC353" i="6"/>
  <c r="AB84" i="7"/>
  <c r="AC83" i="7"/>
  <c r="AB102" i="7"/>
  <c r="AC101" i="7"/>
  <c r="AB131" i="7"/>
  <c r="AC130" i="7"/>
  <c r="AB164" i="7"/>
  <c r="AC163" i="7"/>
  <c r="AB305" i="7"/>
  <c r="AC304" i="7"/>
  <c r="AB343" i="7"/>
  <c r="AC342" i="7"/>
  <c r="AB391" i="7"/>
  <c r="AC390" i="7"/>
  <c r="AB259" i="7"/>
  <c r="AC258" i="7"/>
  <c r="AB319" i="7"/>
  <c r="AC318" i="7"/>
  <c r="AB404" i="7"/>
  <c r="AC403" i="7"/>
  <c r="AB414" i="7"/>
  <c r="AC413" i="7"/>
  <c r="AB426" i="7"/>
  <c r="AC425" i="7"/>
  <c r="AB437" i="7"/>
  <c r="AC436" i="7"/>
  <c r="AB474" i="7"/>
  <c r="AC473" i="7"/>
  <c r="AB209" i="7"/>
  <c r="AC208" i="7"/>
  <c r="AB222" i="7"/>
  <c r="AC221" i="7"/>
  <c r="AB269" i="7"/>
  <c r="AC268" i="7"/>
  <c r="AB293" i="7"/>
  <c r="AC292" i="7"/>
  <c r="AB329" i="7"/>
  <c r="AC328" i="7"/>
  <c r="AB450" i="7"/>
  <c r="AC449" i="7"/>
  <c r="AB187" i="7"/>
  <c r="AC186" i="7"/>
  <c r="AB233" i="7"/>
  <c r="AC232" i="7"/>
  <c r="AB487" i="7"/>
  <c r="AC486" i="7"/>
  <c r="AB12" i="7"/>
  <c r="AC11" i="7"/>
  <c r="AB29" i="8"/>
  <c r="AC28" i="8"/>
  <c r="AB180" i="8"/>
  <c r="AC179" i="8"/>
  <c r="AB193" i="8"/>
  <c r="AC192" i="8"/>
  <c r="AB203" i="8"/>
  <c r="AC202" i="8"/>
  <c r="AB222" i="8"/>
  <c r="AC221" i="8"/>
  <c r="AB260" i="8"/>
  <c r="AC259" i="8"/>
  <c r="AB271" i="8"/>
  <c r="AC270" i="8"/>
  <c r="AB313" i="8"/>
  <c r="AC312" i="8"/>
  <c r="AB454" i="8"/>
  <c r="AC453" i="8"/>
  <c r="AB42" i="8"/>
  <c r="AC41" i="8"/>
  <c r="AB54" i="8"/>
  <c r="AC53" i="8"/>
  <c r="AB396" i="8"/>
  <c r="AC395" i="8"/>
  <c r="AB19" i="8"/>
  <c r="AC18" i="8"/>
  <c r="AB66" i="8"/>
  <c r="AC65" i="8"/>
  <c r="AB134" i="8"/>
  <c r="AC134" i="8" s="1"/>
  <c r="AC133" i="8"/>
  <c r="AB138" i="8"/>
  <c r="AC137" i="8"/>
  <c r="AB353" i="8"/>
  <c r="AC352" i="8"/>
  <c r="AB369" i="8"/>
  <c r="AC368" i="8"/>
  <c r="AB377" i="8"/>
  <c r="AC376" i="8"/>
  <c r="AB402" i="8"/>
  <c r="AC401" i="8"/>
  <c r="AB6" i="8"/>
  <c r="AC5" i="8"/>
  <c r="AB33" i="9"/>
  <c r="AC32" i="9"/>
  <c r="AB216" i="9"/>
  <c r="AC215" i="9"/>
  <c r="AB240" i="9"/>
  <c r="AC239" i="9"/>
  <c r="AB272" i="9"/>
  <c r="AC271" i="9"/>
  <c r="AB301" i="9"/>
  <c r="AC300" i="9"/>
  <c r="AB82" i="9"/>
  <c r="AC81" i="9"/>
  <c r="AB90" i="9"/>
  <c r="AC89" i="9"/>
  <c r="AB101" i="9"/>
  <c r="AC100" i="9"/>
  <c r="AB117" i="9"/>
  <c r="AC116" i="9"/>
  <c r="AB115" i="6" l="1"/>
  <c r="AC114" i="6"/>
  <c r="AB332" i="6"/>
  <c r="AC331" i="6"/>
  <c r="AB310" i="6"/>
  <c r="AC309" i="6"/>
  <c r="AB240" i="8"/>
  <c r="AC239" i="8"/>
  <c r="AB322" i="8"/>
  <c r="AC321" i="8"/>
  <c r="AB370" i="9"/>
  <c r="AC369" i="9"/>
  <c r="AB235" i="6"/>
  <c r="AC234" i="6"/>
  <c r="AB20" i="6"/>
  <c r="AC19" i="6"/>
  <c r="AB55" i="6"/>
  <c r="AC54" i="6"/>
  <c r="AB81" i="6"/>
  <c r="AC80" i="6"/>
  <c r="AB151" i="6"/>
  <c r="AC150" i="6"/>
  <c r="AB248" i="6"/>
  <c r="AC247" i="6"/>
  <c r="AC258" i="6"/>
  <c r="AB259" i="6"/>
  <c r="AB198" i="7"/>
  <c r="AC197" i="7"/>
  <c r="AB464" i="7"/>
  <c r="AC463" i="7"/>
  <c r="AB342" i="8"/>
  <c r="AC341" i="8"/>
  <c r="AB415" i="8"/>
  <c r="AC414" i="8"/>
  <c r="AB73" i="9"/>
  <c r="AC72" i="9"/>
  <c r="AB126" i="9"/>
  <c r="AC125" i="9"/>
  <c r="AB206" i="9"/>
  <c r="AC206" i="9" s="1"/>
  <c r="AC205" i="9"/>
  <c r="AB350" i="9"/>
  <c r="AC350" i="9" s="1"/>
  <c r="AC349" i="9"/>
  <c r="AB431" i="9"/>
  <c r="AC430" i="9"/>
  <c r="AB441" i="9"/>
  <c r="AC440" i="9"/>
  <c r="AB456" i="9"/>
  <c r="AC455" i="9"/>
  <c r="AC246" i="7"/>
  <c r="AB247" i="7"/>
  <c r="AB282" i="7"/>
  <c r="AC281" i="7"/>
  <c r="AB143" i="9"/>
  <c r="AC142" i="9"/>
  <c r="AB151" i="9"/>
  <c r="AC150" i="9"/>
  <c r="AB246" i="9"/>
  <c r="AC245" i="9"/>
  <c r="AB262" i="9"/>
  <c r="AC261" i="9"/>
  <c r="AC12" i="9"/>
  <c r="AB13" i="9"/>
  <c r="P9" i="5"/>
  <c r="S9" i="5"/>
  <c r="J10" i="5"/>
  <c r="P9" i="4"/>
  <c r="S9" i="4"/>
  <c r="J10" i="4"/>
  <c r="P9" i="3"/>
  <c r="S9" i="3"/>
  <c r="J10" i="3"/>
  <c r="P9" i="2"/>
  <c r="S9" i="2"/>
  <c r="J10" i="2"/>
  <c r="P6" i="6"/>
  <c r="J7" i="6"/>
  <c r="S6" i="6"/>
  <c r="P5" i="7"/>
  <c r="S5" i="7"/>
  <c r="AI5" i="7"/>
  <c r="J6" i="7"/>
  <c r="P5" i="8"/>
  <c r="S5" i="8"/>
  <c r="AI5" i="8"/>
  <c r="J6" i="8"/>
  <c r="P5" i="9"/>
  <c r="S5" i="9"/>
  <c r="AI5" i="9"/>
  <c r="J6" i="9"/>
  <c r="AE3" i="6"/>
  <c r="G3" i="6"/>
  <c r="AE3" i="2"/>
  <c r="G3" i="2"/>
  <c r="AD4" i="8"/>
  <c r="F5" i="8"/>
  <c r="AE5" i="8" s="1"/>
  <c r="L5" i="8"/>
  <c r="M5" i="8"/>
  <c r="G5" i="8"/>
  <c r="Z4" i="8"/>
  <c r="T4" i="8"/>
  <c r="Z4" i="9"/>
  <c r="T4" i="9"/>
  <c r="AE3" i="4"/>
  <c r="G3" i="4"/>
  <c r="AE3" i="5"/>
  <c r="G3" i="5"/>
  <c r="AB127" i="6"/>
  <c r="AC126" i="6"/>
  <c r="AB319" i="6"/>
  <c r="AC318" i="6"/>
  <c r="AB211" i="6"/>
  <c r="AC210" i="6"/>
  <c r="AB469" i="6"/>
  <c r="AC468" i="6"/>
  <c r="AB91" i="6"/>
  <c r="AC90" i="6"/>
  <c r="AB104" i="6"/>
  <c r="AC103" i="6"/>
  <c r="AB163" i="6"/>
  <c r="AC162" i="6"/>
  <c r="AB189" i="6"/>
  <c r="AC188" i="6"/>
  <c r="AB223" i="6"/>
  <c r="AC222" i="6"/>
  <c r="AB271" i="6"/>
  <c r="AC270" i="6"/>
  <c r="AB370" i="6"/>
  <c r="AC369" i="6"/>
  <c r="AB382" i="6"/>
  <c r="AC381" i="6"/>
  <c r="AB175" i="6"/>
  <c r="AC174" i="6"/>
  <c r="AB344" i="6"/>
  <c r="AC343" i="6"/>
  <c r="AB31" i="6"/>
  <c r="AC30" i="6"/>
  <c r="AB68" i="6"/>
  <c r="AC67" i="6"/>
  <c r="AB7" i="6"/>
  <c r="AC6" i="6"/>
  <c r="AI6" i="6" s="1"/>
  <c r="AB140" i="6"/>
  <c r="AC139" i="6"/>
  <c r="AB284" i="6"/>
  <c r="AC283" i="6"/>
  <c r="AB43" i="6"/>
  <c r="AC42" i="6"/>
  <c r="AB200" i="6"/>
  <c r="AC199" i="6"/>
  <c r="AB295" i="6"/>
  <c r="AC294" i="6"/>
  <c r="AB355" i="6"/>
  <c r="AC354" i="6"/>
  <c r="AB85" i="7"/>
  <c r="AC84" i="7"/>
  <c r="AB103" i="7"/>
  <c r="AC102" i="7"/>
  <c r="AB132" i="7"/>
  <c r="AC131" i="7"/>
  <c r="AB165" i="7"/>
  <c r="AC164" i="7"/>
  <c r="AB306" i="7"/>
  <c r="AC305" i="7"/>
  <c r="AB344" i="7"/>
  <c r="AC343" i="7"/>
  <c r="AB392" i="7"/>
  <c r="AC391" i="7"/>
  <c r="AB260" i="7"/>
  <c r="AC259" i="7"/>
  <c r="AB320" i="7"/>
  <c r="AC319" i="7"/>
  <c r="AB405" i="7"/>
  <c r="AC404" i="7"/>
  <c r="AB415" i="7"/>
  <c r="AC414" i="7"/>
  <c r="AB427" i="7"/>
  <c r="AC426" i="7"/>
  <c r="AB438" i="7"/>
  <c r="AC437" i="7"/>
  <c r="AB475" i="7"/>
  <c r="AC474" i="7"/>
  <c r="AB210" i="7"/>
  <c r="AC209" i="7"/>
  <c r="AB223" i="7"/>
  <c r="AC222" i="7"/>
  <c r="AB270" i="7"/>
  <c r="AC269" i="7"/>
  <c r="AB294" i="7"/>
  <c r="AC293" i="7"/>
  <c r="AB330" i="7"/>
  <c r="AC329" i="7"/>
  <c r="AB451" i="7"/>
  <c r="AC450" i="7"/>
  <c r="AB188" i="7"/>
  <c r="AC187" i="7"/>
  <c r="AB234" i="7"/>
  <c r="AC233" i="7"/>
  <c r="AB488" i="7"/>
  <c r="AC487" i="7"/>
  <c r="AB13" i="7"/>
  <c r="AC12" i="7"/>
  <c r="AB30" i="8"/>
  <c r="AC29" i="8"/>
  <c r="AB181" i="8"/>
  <c r="AC180" i="8"/>
  <c r="AB194" i="8"/>
  <c r="AC194" i="8" s="1"/>
  <c r="AC193" i="8"/>
  <c r="AB204" i="8"/>
  <c r="AC203" i="8"/>
  <c r="AB223" i="8"/>
  <c r="AC222" i="8"/>
  <c r="AB261" i="8"/>
  <c r="AC260" i="8"/>
  <c r="AB272" i="8"/>
  <c r="AC271" i="8"/>
  <c r="AB314" i="8"/>
  <c r="AC314" i="8" s="1"/>
  <c r="AC313" i="8"/>
  <c r="AB455" i="8"/>
  <c r="AC454" i="8"/>
  <c r="AB43" i="8"/>
  <c r="AC42" i="8"/>
  <c r="AB55" i="8"/>
  <c r="AC54" i="8"/>
  <c r="AB397" i="8"/>
  <c r="AC396" i="8"/>
  <c r="AB20" i="8"/>
  <c r="AC19" i="8"/>
  <c r="AB67" i="8"/>
  <c r="AC66" i="8"/>
  <c r="AB139" i="8"/>
  <c r="AC138" i="8"/>
  <c r="AB354" i="8"/>
  <c r="AC353" i="8"/>
  <c r="AB370" i="8"/>
  <c r="AC369" i="8"/>
  <c r="AB378" i="8"/>
  <c r="AC377" i="8"/>
  <c r="AB403" i="8"/>
  <c r="AC402" i="8"/>
  <c r="AB7" i="8"/>
  <c r="AC6" i="8"/>
  <c r="AB34" i="9"/>
  <c r="AC33" i="9"/>
  <c r="AB217" i="9"/>
  <c r="AC216" i="9"/>
  <c r="AB241" i="9"/>
  <c r="AC240" i="9"/>
  <c r="AB273" i="9"/>
  <c r="AC272" i="9"/>
  <c r="AB302" i="9"/>
  <c r="AC302" i="9" s="1"/>
  <c r="AC301" i="9"/>
  <c r="AB83" i="9"/>
  <c r="AC82" i="9"/>
  <c r="AB91" i="9"/>
  <c r="AC90" i="9"/>
  <c r="AB102" i="9"/>
  <c r="AC101" i="9"/>
  <c r="AB118" i="9"/>
  <c r="AC117" i="9"/>
  <c r="AE4" i="9"/>
  <c r="G4" i="9"/>
  <c r="AC115" i="6" l="1"/>
  <c r="AB116" i="6"/>
  <c r="AB333" i="6"/>
  <c r="AC332" i="6"/>
  <c r="AB311" i="6"/>
  <c r="AC310" i="6"/>
  <c r="AB241" i="8"/>
  <c r="AC240" i="8"/>
  <c r="AB323" i="8"/>
  <c r="AC322" i="8"/>
  <c r="AB371" i="9"/>
  <c r="AC370" i="9"/>
  <c r="AC235" i="6"/>
  <c r="AB236" i="6"/>
  <c r="AB21" i="6"/>
  <c r="AC20" i="6"/>
  <c r="AB56" i="6"/>
  <c r="AC55" i="6"/>
  <c r="AB82" i="6"/>
  <c r="AC81" i="6"/>
  <c r="AB152" i="6"/>
  <c r="AC151" i="6"/>
  <c r="AC248" i="6"/>
  <c r="AB249" i="6"/>
  <c r="AB260" i="6"/>
  <c r="AC259" i="6"/>
  <c r="AB248" i="7"/>
  <c r="AC247" i="7"/>
  <c r="AC282" i="7"/>
  <c r="AB283" i="7"/>
  <c r="AB144" i="9"/>
  <c r="AC143" i="9"/>
  <c r="AB152" i="9"/>
  <c r="AC151" i="9"/>
  <c r="AB247" i="9"/>
  <c r="AC246" i="9"/>
  <c r="AC262" i="9"/>
  <c r="AB263" i="9"/>
  <c r="AB14" i="9"/>
  <c r="AC14" i="9" s="1"/>
  <c r="AC13" i="9"/>
  <c r="AC198" i="7"/>
  <c r="AB199" i="7"/>
  <c r="AC464" i="7"/>
  <c r="AB465" i="7"/>
  <c r="AB343" i="8"/>
  <c r="AC342" i="8"/>
  <c r="AB416" i="8"/>
  <c r="AC415" i="8"/>
  <c r="AB74" i="9"/>
  <c r="AC74" i="9" s="1"/>
  <c r="AC73" i="9"/>
  <c r="AC126" i="9"/>
  <c r="AB127" i="9"/>
  <c r="AB432" i="9"/>
  <c r="AC431" i="9"/>
  <c r="AB442" i="9"/>
  <c r="AC441" i="9"/>
  <c r="AB457" i="9"/>
  <c r="AC456" i="9"/>
  <c r="P10" i="5"/>
  <c r="S10" i="5"/>
  <c r="J11" i="5"/>
  <c r="P10" i="4"/>
  <c r="S10" i="4"/>
  <c r="J11" i="4"/>
  <c r="J11" i="3"/>
  <c r="P10" i="3"/>
  <c r="S10" i="3"/>
  <c r="P10" i="2"/>
  <c r="S10" i="2"/>
  <c r="J11" i="2"/>
  <c r="P7" i="6"/>
  <c r="S7" i="6"/>
  <c r="J8" i="6"/>
  <c r="P6" i="7"/>
  <c r="S6" i="7"/>
  <c r="AI6" i="7"/>
  <c r="J7" i="7"/>
  <c r="S6" i="8"/>
  <c r="P6" i="8"/>
  <c r="J7" i="8"/>
  <c r="AI6" i="8"/>
  <c r="P6" i="9"/>
  <c r="S6" i="9"/>
  <c r="AI6" i="9"/>
  <c r="J7" i="9"/>
  <c r="M4" i="6"/>
  <c r="L4" i="6"/>
  <c r="F4" i="6"/>
  <c r="AD3" i="6"/>
  <c r="M4" i="2"/>
  <c r="L4" i="2"/>
  <c r="F4" i="2"/>
  <c r="AD3" i="2"/>
  <c r="Z5" i="8"/>
  <c r="T5" i="8"/>
  <c r="M6" i="8"/>
  <c r="F6" i="8"/>
  <c r="AE6" i="8" s="1"/>
  <c r="AD5" i="8"/>
  <c r="G6" i="8"/>
  <c r="L6" i="8"/>
  <c r="M4" i="4"/>
  <c r="L4" i="4"/>
  <c r="F4" i="4"/>
  <c r="AD3" i="4"/>
  <c r="M4" i="5"/>
  <c r="L4" i="5"/>
  <c r="F4" i="5"/>
  <c r="AD3" i="5"/>
  <c r="AB128" i="6"/>
  <c r="AC127" i="6"/>
  <c r="AB320" i="6"/>
  <c r="AC319" i="6"/>
  <c r="AB212" i="6"/>
  <c r="AC211" i="6"/>
  <c r="AB470" i="6"/>
  <c r="AC470" i="6" s="1"/>
  <c r="AC469" i="6"/>
  <c r="AB92" i="6"/>
  <c r="AC91" i="6"/>
  <c r="AB105" i="6"/>
  <c r="AC104" i="6"/>
  <c r="AB164" i="6"/>
  <c r="AC163" i="6"/>
  <c r="AB190" i="6"/>
  <c r="AC189" i="6"/>
  <c r="AB224" i="6"/>
  <c r="AC223" i="6"/>
  <c r="AB272" i="6"/>
  <c r="AC271" i="6"/>
  <c r="AB371" i="6"/>
  <c r="AC370" i="6"/>
  <c r="AB383" i="6"/>
  <c r="AC382" i="6"/>
  <c r="AB176" i="6"/>
  <c r="AC175" i="6"/>
  <c r="AB345" i="6"/>
  <c r="AC344" i="6"/>
  <c r="AB32" i="6"/>
  <c r="AC31" i="6"/>
  <c r="AB69" i="6"/>
  <c r="AC68" i="6"/>
  <c r="AB8" i="6"/>
  <c r="AC7" i="6"/>
  <c r="AI7" i="6" s="1"/>
  <c r="AB141" i="6"/>
  <c r="AC140" i="6"/>
  <c r="AB285" i="6"/>
  <c r="AC284" i="6"/>
  <c r="AB44" i="6"/>
  <c r="AC43" i="6"/>
  <c r="AB201" i="6"/>
  <c r="AC200" i="6"/>
  <c r="AB296" i="6"/>
  <c r="AC295" i="6"/>
  <c r="AB356" i="6"/>
  <c r="AC355" i="6"/>
  <c r="AB86" i="7"/>
  <c r="AC86" i="7" s="1"/>
  <c r="AC85" i="7"/>
  <c r="AB104" i="7"/>
  <c r="AC103" i="7"/>
  <c r="AB133" i="7"/>
  <c r="AC132" i="7"/>
  <c r="AB166" i="7"/>
  <c r="AC165" i="7"/>
  <c r="AB307" i="7"/>
  <c r="AC306" i="7"/>
  <c r="AB345" i="7"/>
  <c r="AC344" i="7"/>
  <c r="AB393" i="7"/>
  <c r="AC392" i="7"/>
  <c r="AB261" i="7"/>
  <c r="AC260" i="7"/>
  <c r="AB321" i="7"/>
  <c r="AC320" i="7"/>
  <c r="AB406" i="7"/>
  <c r="AC405" i="7"/>
  <c r="AB416" i="7"/>
  <c r="AC415" i="7"/>
  <c r="AB428" i="7"/>
  <c r="AC427" i="7"/>
  <c r="AB439" i="7"/>
  <c r="AC438" i="7"/>
  <c r="AB476" i="7"/>
  <c r="AC475" i="7"/>
  <c r="AB211" i="7"/>
  <c r="AC210" i="7"/>
  <c r="AB224" i="7"/>
  <c r="AC223" i="7"/>
  <c r="AB249" i="7"/>
  <c r="AC248" i="7"/>
  <c r="AB271" i="7"/>
  <c r="AC270" i="7"/>
  <c r="AB295" i="7"/>
  <c r="AC294" i="7"/>
  <c r="AB331" i="7"/>
  <c r="AC330" i="7"/>
  <c r="AB452" i="7"/>
  <c r="AC451" i="7"/>
  <c r="AB189" i="7"/>
  <c r="AC188" i="7"/>
  <c r="AB235" i="7"/>
  <c r="AC234" i="7"/>
  <c r="AB489" i="7"/>
  <c r="AC488" i="7"/>
  <c r="AB14" i="7"/>
  <c r="AC14" i="7" s="1"/>
  <c r="AC13" i="7"/>
  <c r="AB31" i="8"/>
  <c r="AC30" i="8"/>
  <c r="AB182" i="8"/>
  <c r="AC182" i="8" s="1"/>
  <c r="AC181" i="8"/>
  <c r="AB205" i="8"/>
  <c r="AC204" i="8"/>
  <c r="AB224" i="8"/>
  <c r="AC223" i="8"/>
  <c r="AB262" i="8"/>
  <c r="AC261" i="8"/>
  <c r="AB273" i="8"/>
  <c r="AC272" i="8"/>
  <c r="AB456" i="8"/>
  <c r="AC455" i="8"/>
  <c r="AB44" i="8"/>
  <c r="AC43" i="8"/>
  <c r="AB56" i="8"/>
  <c r="AC55" i="8"/>
  <c r="AB398" i="8"/>
  <c r="AC398" i="8" s="1"/>
  <c r="AC397" i="8"/>
  <c r="AB21" i="8"/>
  <c r="AC20" i="8"/>
  <c r="AB68" i="8"/>
  <c r="AC67" i="8"/>
  <c r="AB140" i="8"/>
  <c r="AC139" i="8"/>
  <c r="AB355" i="8"/>
  <c r="AC354" i="8"/>
  <c r="AB371" i="8"/>
  <c r="AC370" i="8"/>
  <c r="AB379" i="8"/>
  <c r="AC378" i="8"/>
  <c r="AB404" i="8"/>
  <c r="AC403" i="8"/>
  <c r="AB8" i="8"/>
  <c r="AC7" i="8"/>
  <c r="AB35" i="9"/>
  <c r="AC34" i="9"/>
  <c r="AB218" i="9"/>
  <c r="AC218" i="9" s="1"/>
  <c r="AC217" i="9"/>
  <c r="AB242" i="9"/>
  <c r="AC242" i="9" s="1"/>
  <c r="AC241" i="9"/>
  <c r="AB274" i="9"/>
  <c r="AC273" i="9"/>
  <c r="AB84" i="9"/>
  <c r="AC83" i="9"/>
  <c r="AB92" i="9"/>
  <c r="AC91" i="9"/>
  <c r="AB103" i="9"/>
  <c r="AC102" i="9"/>
  <c r="AB119" i="9"/>
  <c r="AC118" i="9"/>
  <c r="M5" i="9"/>
  <c r="L5" i="9"/>
  <c r="F5" i="9"/>
  <c r="AD4" i="9"/>
  <c r="AC116" i="6" l="1"/>
  <c r="AB117" i="6"/>
  <c r="AC333" i="6"/>
  <c r="AB334" i="6"/>
  <c r="AC311" i="6"/>
  <c r="AB312" i="6"/>
  <c r="AB242" i="8"/>
  <c r="AC242" i="8" s="1"/>
  <c r="AC241" i="8"/>
  <c r="AB324" i="8"/>
  <c r="AC323" i="8"/>
  <c r="AB372" i="9"/>
  <c r="AC371" i="9"/>
  <c r="AB237" i="6"/>
  <c r="AC236" i="6"/>
  <c r="AB22" i="6"/>
  <c r="AC21" i="6"/>
  <c r="AB57" i="6"/>
  <c r="AC56" i="6"/>
  <c r="AB83" i="6"/>
  <c r="AC82" i="6"/>
  <c r="AB153" i="6"/>
  <c r="AC152" i="6"/>
  <c r="AB250" i="6"/>
  <c r="AC249" i="6"/>
  <c r="AB261" i="6"/>
  <c r="AC260" i="6"/>
  <c r="AB284" i="7"/>
  <c r="AC283" i="7"/>
  <c r="AB145" i="9"/>
  <c r="AC144" i="9"/>
  <c r="AB153" i="9"/>
  <c r="AC152" i="9"/>
  <c r="AB248" i="9"/>
  <c r="AC247" i="9"/>
  <c r="AB264" i="9"/>
  <c r="AC263" i="9"/>
  <c r="AC199" i="7"/>
  <c r="AB200" i="7"/>
  <c r="AB466" i="7"/>
  <c r="AC465" i="7"/>
  <c r="AB344" i="8"/>
  <c r="AC343" i="8"/>
  <c r="AB417" i="8"/>
  <c r="AC416" i="8"/>
  <c r="AC127" i="9"/>
  <c r="AB128" i="9"/>
  <c r="AB433" i="9"/>
  <c r="AC432" i="9"/>
  <c r="AB443" i="9"/>
  <c r="AC442" i="9"/>
  <c r="AB458" i="9"/>
  <c r="AC458" i="9" s="1"/>
  <c r="AC457" i="9"/>
  <c r="AE4" i="5"/>
  <c r="G4" i="5"/>
  <c r="P11" i="5"/>
  <c r="S11" i="5"/>
  <c r="J12" i="5"/>
  <c r="P11" i="4"/>
  <c r="S11" i="4"/>
  <c r="J12" i="4"/>
  <c r="J12" i="3"/>
  <c r="P11" i="3"/>
  <c r="S11" i="3"/>
  <c r="P11" i="2"/>
  <c r="S11" i="2"/>
  <c r="J12" i="2"/>
  <c r="J9" i="6"/>
  <c r="S8" i="6"/>
  <c r="P8" i="6"/>
  <c r="P7" i="7"/>
  <c r="S7" i="7"/>
  <c r="AI7" i="7"/>
  <c r="J8" i="7"/>
  <c r="S7" i="8"/>
  <c r="AI7" i="8"/>
  <c r="J8" i="8"/>
  <c r="P7" i="8"/>
  <c r="P7" i="9"/>
  <c r="S7" i="9"/>
  <c r="AI7" i="9"/>
  <c r="J8" i="9"/>
  <c r="Z4" i="6"/>
  <c r="T4" i="6"/>
  <c r="Z4" i="2"/>
  <c r="T4" i="2"/>
  <c r="E4" i="10" s="1"/>
  <c r="F7" i="8"/>
  <c r="AE7" i="8" s="1"/>
  <c r="L7" i="8"/>
  <c r="AD6" i="8"/>
  <c r="G7" i="8"/>
  <c r="M7" i="8"/>
  <c r="Z6" i="8"/>
  <c r="T6" i="8"/>
  <c r="Z4" i="4"/>
  <c r="T4" i="4"/>
  <c r="M4" i="10" s="1"/>
  <c r="Z4" i="5"/>
  <c r="T4" i="5"/>
  <c r="Q4" i="10" s="1"/>
  <c r="R4" i="10" s="1"/>
  <c r="AB129" i="6"/>
  <c r="AC128" i="6"/>
  <c r="AB321" i="6"/>
  <c r="AC320" i="6"/>
  <c r="AB213" i="6"/>
  <c r="AC212" i="6"/>
  <c r="AB93" i="6"/>
  <c r="AC92" i="6"/>
  <c r="AB106" i="6"/>
  <c r="AC105" i="6"/>
  <c r="AB165" i="6"/>
  <c r="AC164" i="6"/>
  <c r="AB191" i="6"/>
  <c r="AC190" i="6"/>
  <c r="AB225" i="6"/>
  <c r="AC224" i="6"/>
  <c r="AB273" i="6"/>
  <c r="AC272" i="6"/>
  <c r="AB372" i="6"/>
  <c r="AC371" i="6"/>
  <c r="AB384" i="6"/>
  <c r="AC383" i="6"/>
  <c r="AB177" i="6"/>
  <c r="AC176" i="6"/>
  <c r="AB346" i="6"/>
  <c r="AC345" i="6"/>
  <c r="AB33" i="6"/>
  <c r="AC32" i="6"/>
  <c r="AB70" i="6"/>
  <c r="AC69" i="6"/>
  <c r="AB9" i="6"/>
  <c r="AC8" i="6"/>
  <c r="AI8" i="6" s="1"/>
  <c r="AB142" i="6"/>
  <c r="AC141" i="6"/>
  <c r="AB286" i="6"/>
  <c r="AC285" i="6"/>
  <c r="AB45" i="6"/>
  <c r="AC44" i="6"/>
  <c r="AB202" i="6"/>
  <c r="AC201" i="6"/>
  <c r="AB297" i="6"/>
  <c r="AC296" i="6"/>
  <c r="AB357" i="6"/>
  <c r="AC356" i="6"/>
  <c r="AB105" i="7"/>
  <c r="AC104" i="7"/>
  <c r="AB134" i="7"/>
  <c r="AC134" i="7" s="1"/>
  <c r="AC133" i="7"/>
  <c r="AB167" i="7"/>
  <c r="AC166" i="7"/>
  <c r="AB308" i="7"/>
  <c r="AC307" i="7"/>
  <c r="AB346" i="7"/>
  <c r="AC345" i="7"/>
  <c r="AB394" i="7"/>
  <c r="AC393" i="7"/>
  <c r="AB262" i="7"/>
  <c r="AC261" i="7"/>
  <c r="AB322" i="7"/>
  <c r="AC321" i="7"/>
  <c r="AB407" i="7"/>
  <c r="AC406" i="7"/>
  <c r="AB417" i="7"/>
  <c r="AC416" i="7"/>
  <c r="AB429" i="7"/>
  <c r="AC428" i="7"/>
  <c r="AB440" i="7"/>
  <c r="AC439" i="7"/>
  <c r="AB477" i="7"/>
  <c r="AC476" i="7"/>
  <c r="AB212" i="7"/>
  <c r="AC211" i="7"/>
  <c r="AB225" i="7"/>
  <c r="AC224" i="7"/>
  <c r="AB250" i="7"/>
  <c r="AC249" i="7"/>
  <c r="AB272" i="7"/>
  <c r="AC271" i="7"/>
  <c r="AB296" i="7"/>
  <c r="AC295" i="7"/>
  <c r="AB332" i="7"/>
  <c r="AC331" i="7"/>
  <c r="AB453" i="7"/>
  <c r="AC452" i="7"/>
  <c r="AB190" i="7"/>
  <c r="AC189" i="7"/>
  <c r="AB236" i="7"/>
  <c r="AC235" i="7"/>
  <c r="AB490" i="7"/>
  <c r="AC489" i="7"/>
  <c r="AB32" i="8"/>
  <c r="AC31" i="8"/>
  <c r="AB206" i="8"/>
  <c r="AC206" i="8" s="1"/>
  <c r="AC205" i="8"/>
  <c r="AB225" i="8"/>
  <c r="AC224" i="8"/>
  <c r="AB263" i="8"/>
  <c r="AC262" i="8"/>
  <c r="AB274" i="8"/>
  <c r="AC273" i="8"/>
  <c r="AB457" i="8"/>
  <c r="AC456" i="8"/>
  <c r="AB45" i="8"/>
  <c r="AC44" i="8"/>
  <c r="AB57" i="8"/>
  <c r="AC56" i="8"/>
  <c r="AB22" i="8"/>
  <c r="AC21" i="8"/>
  <c r="AB69" i="8"/>
  <c r="AC68" i="8"/>
  <c r="AB141" i="8"/>
  <c r="AC140" i="8"/>
  <c r="AB356" i="8"/>
  <c r="AC355" i="8"/>
  <c r="AB372" i="8"/>
  <c r="AC371" i="8"/>
  <c r="AB380" i="8"/>
  <c r="AC379" i="8"/>
  <c r="AB405" i="8"/>
  <c r="AC404" i="8"/>
  <c r="AB9" i="8"/>
  <c r="AC8" i="8"/>
  <c r="AB36" i="9"/>
  <c r="AC35" i="9"/>
  <c r="AB275" i="9"/>
  <c r="AC274" i="9"/>
  <c r="AB85" i="9"/>
  <c r="AC84" i="9"/>
  <c r="AB93" i="9"/>
  <c r="AC92" i="9"/>
  <c r="AB104" i="9"/>
  <c r="AC103" i="9"/>
  <c r="AB120" i="9"/>
  <c r="AC119" i="9"/>
  <c r="Z5" i="9"/>
  <c r="T5" i="9"/>
  <c r="AE4" i="6"/>
  <c r="G4" i="6"/>
  <c r="AE4" i="2"/>
  <c r="G4" i="2"/>
  <c r="AE4" i="4"/>
  <c r="G4" i="4"/>
  <c r="AE5" i="9"/>
  <c r="G5" i="9"/>
  <c r="AC117" i="6" l="1"/>
  <c r="AB118" i="6"/>
  <c r="AC334" i="6"/>
  <c r="AB335" i="6"/>
  <c r="AC312" i="6"/>
  <c r="AB313" i="6"/>
  <c r="AB325" i="8"/>
  <c r="AC324" i="8"/>
  <c r="AB373" i="9"/>
  <c r="AC372" i="9"/>
  <c r="AB238" i="6"/>
  <c r="AC237" i="6"/>
  <c r="AB23" i="6"/>
  <c r="AC22" i="6"/>
  <c r="AB58" i="6"/>
  <c r="AC57" i="6"/>
  <c r="AB84" i="6"/>
  <c r="AC83" i="6"/>
  <c r="AB154" i="6"/>
  <c r="AC153" i="6"/>
  <c r="AB251" i="6"/>
  <c r="AC250" i="6"/>
  <c r="AB262" i="6"/>
  <c r="AC261" i="6"/>
  <c r="AB285" i="7"/>
  <c r="AC284" i="7"/>
  <c r="AB146" i="9"/>
  <c r="AC146" i="9" s="1"/>
  <c r="AC145" i="9"/>
  <c r="AB154" i="9"/>
  <c r="AC153" i="9"/>
  <c r="AB249" i="9"/>
  <c r="AC248" i="9"/>
  <c r="AB265" i="9"/>
  <c r="AC264" i="9"/>
  <c r="AC200" i="7"/>
  <c r="AB201" i="7"/>
  <c r="AC466" i="7"/>
  <c r="AB467" i="7"/>
  <c r="AB345" i="8"/>
  <c r="AC344" i="8"/>
  <c r="AB418" i="8"/>
  <c r="AC417" i="8"/>
  <c r="AC128" i="9"/>
  <c r="AB129" i="9"/>
  <c r="AB434" i="9"/>
  <c r="AC434" i="9" s="1"/>
  <c r="AC433" i="9"/>
  <c r="AB444" i="9"/>
  <c r="AC443" i="9"/>
  <c r="AD4" i="5"/>
  <c r="F5" i="5"/>
  <c r="AE5" i="5" s="1"/>
  <c r="G5" i="5"/>
  <c r="L5" i="5"/>
  <c r="M5" i="5"/>
  <c r="P12" i="5"/>
  <c r="S12" i="5"/>
  <c r="J13" i="5"/>
  <c r="P12" i="4"/>
  <c r="S12" i="4"/>
  <c r="J13" i="4"/>
  <c r="P12" i="3"/>
  <c r="S12" i="3"/>
  <c r="J13" i="3"/>
  <c r="P12" i="2"/>
  <c r="S12" i="2"/>
  <c r="J13" i="2"/>
  <c r="P9" i="6"/>
  <c r="S9" i="6"/>
  <c r="J10" i="6"/>
  <c r="P8" i="7"/>
  <c r="S8" i="7"/>
  <c r="AI8" i="7"/>
  <c r="J9" i="7"/>
  <c r="P8" i="8"/>
  <c r="AI8" i="8"/>
  <c r="S8" i="8"/>
  <c r="J9" i="8"/>
  <c r="P8" i="9"/>
  <c r="S8" i="9"/>
  <c r="AI8" i="9"/>
  <c r="J9" i="9"/>
  <c r="Z7" i="8"/>
  <c r="T7" i="8"/>
  <c r="L8" i="8"/>
  <c r="F8" i="8"/>
  <c r="AE8" i="8" s="1"/>
  <c r="AD7" i="8"/>
  <c r="M8" i="8"/>
  <c r="G8" i="8"/>
  <c r="AD5" i="5"/>
  <c r="F6" i="5"/>
  <c r="AE6" i="5" s="1"/>
  <c r="G6" i="5"/>
  <c r="L6" i="5"/>
  <c r="M6" i="5"/>
  <c r="Z5" i="5"/>
  <c r="T5" i="5"/>
  <c r="Q5" i="10" s="1"/>
  <c r="R5" i="10" s="1"/>
  <c r="AB130" i="6"/>
  <c r="AC129" i="6"/>
  <c r="AB322" i="6"/>
  <c r="AC321" i="6"/>
  <c r="AB214" i="6"/>
  <c r="AC213" i="6"/>
  <c r="AB94" i="6"/>
  <c r="AC93" i="6"/>
  <c r="AB107" i="6"/>
  <c r="AC106" i="6"/>
  <c r="AB166" i="6"/>
  <c r="AC165" i="6"/>
  <c r="AB192" i="6"/>
  <c r="AC191" i="6"/>
  <c r="AB226" i="6"/>
  <c r="AC225" i="6"/>
  <c r="AB274" i="6"/>
  <c r="AC273" i="6"/>
  <c r="AB373" i="6"/>
  <c r="AC372" i="6"/>
  <c r="AB385" i="6"/>
  <c r="AC384" i="6"/>
  <c r="AB178" i="6"/>
  <c r="AC177" i="6"/>
  <c r="AB347" i="6"/>
  <c r="AC346" i="6"/>
  <c r="AB34" i="6"/>
  <c r="AC33" i="6"/>
  <c r="AB71" i="6"/>
  <c r="AC70" i="6"/>
  <c r="AB10" i="6"/>
  <c r="AC9" i="6"/>
  <c r="AI9" i="6" s="1"/>
  <c r="AB143" i="6"/>
  <c r="AC142" i="6"/>
  <c r="AB287" i="6"/>
  <c r="AC286" i="6"/>
  <c r="AB46" i="6"/>
  <c r="AC45" i="6"/>
  <c r="AB203" i="6"/>
  <c r="AC202" i="6"/>
  <c r="AB298" i="6"/>
  <c r="AC297" i="6"/>
  <c r="AB358" i="6"/>
  <c r="AC357" i="6"/>
  <c r="AB106" i="7"/>
  <c r="AC105" i="7"/>
  <c r="AB168" i="7"/>
  <c r="AC167" i="7"/>
  <c r="AB309" i="7"/>
  <c r="AC308" i="7"/>
  <c r="AB347" i="7"/>
  <c r="AC346" i="7"/>
  <c r="AB395" i="7"/>
  <c r="AC394" i="7"/>
  <c r="AB263" i="7"/>
  <c r="AC262" i="7"/>
  <c r="AB323" i="7"/>
  <c r="AC322" i="7"/>
  <c r="AB408" i="7"/>
  <c r="AC407" i="7"/>
  <c r="AB418" i="7"/>
  <c r="AC417" i="7"/>
  <c r="AB430" i="7"/>
  <c r="AC429" i="7"/>
  <c r="AB441" i="7"/>
  <c r="AC440" i="7"/>
  <c r="AB478" i="7"/>
  <c r="AC477" i="7"/>
  <c r="AB213" i="7"/>
  <c r="AC212" i="7"/>
  <c r="AB226" i="7"/>
  <c r="AC225" i="7"/>
  <c r="AB251" i="7"/>
  <c r="AC250" i="7"/>
  <c r="AB273" i="7"/>
  <c r="AC272" i="7"/>
  <c r="AB297" i="7"/>
  <c r="AC296" i="7"/>
  <c r="AB333" i="7"/>
  <c r="AC332" i="7"/>
  <c r="AB454" i="7"/>
  <c r="AC453" i="7"/>
  <c r="AB191" i="7"/>
  <c r="AC190" i="7"/>
  <c r="AB237" i="7"/>
  <c r="AC236" i="7"/>
  <c r="AB491" i="7"/>
  <c r="AC491" i="7" s="1"/>
  <c r="AC490" i="7"/>
  <c r="AB33" i="8"/>
  <c r="AC32" i="8"/>
  <c r="AB226" i="8"/>
  <c r="AC225" i="8"/>
  <c r="AB264" i="8"/>
  <c r="AC263" i="8"/>
  <c r="AB275" i="8"/>
  <c r="AC274" i="8"/>
  <c r="AB458" i="8"/>
  <c r="AC458" i="8" s="1"/>
  <c r="AC457" i="8"/>
  <c r="AB46" i="8"/>
  <c r="AC45" i="8"/>
  <c r="AB58" i="8"/>
  <c r="AC57" i="8"/>
  <c r="AB23" i="8"/>
  <c r="AC22" i="8"/>
  <c r="AB70" i="8"/>
  <c r="AC69" i="8"/>
  <c r="AB142" i="8"/>
  <c r="AC141" i="8"/>
  <c r="AB357" i="8"/>
  <c r="AC356" i="8"/>
  <c r="AB373" i="8"/>
  <c r="AC372" i="8"/>
  <c r="AB381" i="8"/>
  <c r="AC380" i="8"/>
  <c r="AB406" i="8"/>
  <c r="AC405" i="8"/>
  <c r="AB10" i="8"/>
  <c r="AC9" i="8"/>
  <c r="AB37" i="9"/>
  <c r="AC36" i="9"/>
  <c r="AB276" i="9"/>
  <c r="AC275" i="9"/>
  <c r="AB86" i="9"/>
  <c r="AC86" i="9" s="1"/>
  <c r="AC85" i="9"/>
  <c r="AB94" i="9"/>
  <c r="AC93" i="9"/>
  <c r="AB105" i="9"/>
  <c r="AC104" i="9"/>
  <c r="AB121" i="9"/>
  <c r="AC120" i="9"/>
  <c r="M5" i="6"/>
  <c r="L5" i="6"/>
  <c r="F5" i="6"/>
  <c r="AD4" i="6"/>
  <c r="M5" i="2"/>
  <c r="L5" i="2"/>
  <c r="F5" i="2"/>
  <c r="AD4" i="2"/>
  <c r="M5" i="4"/>
  <c r="L5" i="4"/>
  <c r="F5" i="4"/>
  <c r="AD4" i="4"/>
  <c r="M6" i="9"/>
  <c r="L6" i="9"/>
  <c r="F6" i="9"/>
  <c r="AD5" i="9"/>
  <c r="AC118" i="6" l="1"/>
  <c r="AB119" i="6"/>
  <c r="AC335" i="6"/>
  <c r="AB336" i="6"/>
  <c r="AC313" i="6"/>
  <c r="AB314" i="6"/>
  <c r="AC314" i="6" s="1"/>
  <c r="AB326" i="8"/>
  <c r="AC326" i="8" s="1"/>
  <c r="AC325" i="8"/>
  <c r="AB374" i="9"/>
  <c r="AC374" i="9" s="1"/>
  <c r="AC373" i="9"/>
  <c r="AB239" i="6"/>
  <c r="AC238" i="6"/>
  <c r="AB24" i="6"/>
  <c r="AC23" i="6"/>
  <c r="AB59" i="6"/>
  <c r="AC58" i="6"/>
  <c r="AB85" i="6"/>
  <c r="AC84" i="6"/>
  <c r="AB155" i="6"/>
  <c r="AC154" i="6"/>
  <c r="AB252" i="6"/>
  <c r="AC251" i="6"/>
  <c r="AB263" i="6"/>
  <c r="AC262" i="6"/>
  <c r="AB286" i="7"/>
  <c r="AC285" i="7"/>
  <c r="AB155" i="9"/>
  <c r="AC154" i="9"/>
  <c r="AB250" i="9"/>
  <c r="AC249" i="9"/>
  <c r="AB266" i="9"/>
  <c r="AC266" i="9" s="1"/>
  <c r="AC265" i="9"/>
  <c r="AB202" i="7"/>
  <c r="AC201" i="7"/>
  <c r="AC467" i="7"/>
  <c r="AB468" i="7"/>
  <c r="AB346" i="8"/>
  <c r="AC345" i="8"/>
  <c r="AB419" i="8"/>
  <c r="AC418" i="8"/>
  <c r="AB130" i="9"/>
  <c r="AC129" i="9"/>
  <c r="AB445" i="9"/>
  <c r="AC444" i="9"/>
  <c r="P13" i="5"/>
  <c r="S13" i="5"/>
  <c r="J14" i="5"/>
  <c r="P13" i="4"/>
  <c r="S13" i="4"/>
  <c r="J14" i="4"/>
  <c r="S13" i="3"/>
  <c r="J14" i="3"/>
  <c r="P13" i="3"/>
  <c r="P13" i="2"/>
  <c r="S13" i="2"/>
  <c r="J14" i="2"/>
  <c r="J11" i="6"/>
  <c r="P10" i="6"/>
  <c r="S10" i="6"/>
  <c r="P9" i="7"/>
  <c r="S9" i="7"/>
  <c r="AI9" i="7"/>
  <c r="J10" i="7"/>
  <c r="S9" i="8"/>
  <c r="J10" i="8"/>
  <c r="AI9" i="8"/>
  <c r="P9" i="8"/>
  <c r="P9" i="9"/>
  <c r="S9" i="9"/>
  <c r="AI9" i="9"/>
  <c r="J10" i="9"/>
  <c r="Z8" i="8"/>
  <c r="T8" i="8"/>
  <c r="M9" i="8"/>
  <c r="AD8" i="8"/>
  <c r="F9" i="8"/>
  <c r="AE9" i="8" s="1"/>
  <c r="G9" i="8"/>
  <c r="L9" i="8"/>
  <c r="AD6" i="5"/>
  <c r="F7" i="5"/>
  <c r="AE7" i="5" s="1"/>
  <c r="G7" i="5"/>
  <c r="L7" i="5"/>
  <c r="M7" i="5"/>
  <c r="Z6" i="5"/>
  <c r="T6" i="5"/>
  <c r="AB131" i="6"/>
  <c r="AC130" i="6"/>
  <c r="AB323" i="6"/>
  <c r="AC322" i="6"/>
  <c r="AB215" i="6"/>
  <c r="AC214" i="6"/>
  <c r="AB95" i="6"/>
  <c r="AC94" i="6"/>
  <c r="AB108" i="6"/>
  <c r="AC107" i="6"/>
  <c r="AB167" i="6"/>
  <c r="AC166" i="6"/>
  <c r="AB193" i="6"/>
  <c r="AC192" i="6"/>
  <c r="AB227" i="6"/>
  <c r="AC226" i="6"/>
  <c r="AB275" i="6"/>
  <c r="AC274" i="6"/>
  <c r="AB374" i="6"/>
  <c r="AC374" i="6" s="1"/>
  <c r="AC373" i="6"/>
  <c r="AB386" i="6"/>
  <c r="AC386" i="6" s="1"/>
  <c r="AC385" i="6"/>
  <c r="AB179" i="6"/>
  <c r="AC178" i="6"/>
  <c r="AB348" i="6"/>
  <c r="AC347" i="6"/>
  <c r="AB35" i="6"/>
  <c r="AC34" i="6"/>
  <c r="AB72" i="6"/>
  <c r="AC71" i="6"/>
  <c r="AB11" i="6"/>
  <c r="AC10" i="6"/>
  <c r="AI10" i="6" s="1"/>
  <c r="AB144" i="6"/>
  <c r="AC143" i="6"/>
  <c r="AB288" i="6"/>
  <c r="AC287" i="6"/>
  <c r="AB47" i="6"/>
  <c r="AC46" i="6"/>
  <c r="AB204" i="6"/>
  <c r="AC203" i="6"/>
  <c r="AB299" i="6"/>
  <c r="AC298" i="6"/>
  <c r="AB359" i="6"/>
  <c r="AC358" i="6"/>
  <c r="AB107" i="7"/>
  <c r="AC106" i="7"/>
  <c r="AB169" i="7"/>
  <c r="AC168" i="7"/>
  <c r="AB310" i="7"/>
  <c r="AC309" i="7"/>
  <c r="AB348" i="7"/>
  <c r="AC347" i="7"/>
  <c r="AB396" i="7"/>
  <c r="AC395" i="7"/>
  <c r="AB264" i="7"/>
  <c r="AC263" i="7"/>
  <c r="AB324" i="7"/>
  <c r="AC323" i="7"/>
  <c r="AB409" i="7"/>
  <c r="AC408" i="7"/>
  <c r="AB419" i="7"/>
  <c r="AC418" i="7"/>
  <c r="AB431" i="7"/>
  <c r="AC430" i="7"/>
  <c r="AB442" i="7"/>
  <c r="AC441" i="7"/>
  <c r="AB479" i="7"/>
  <c r="AC478" i="7"/>
  <c r="AB214" i="7"/>
  <c r="AC213" i="7"/>
  <c r="AB227" i="7"/>
  <c r="AC226" i="7"/>
  <c r="AB252" i="7"/>
  <c r="AC251" i="7"/>
  <c r="AB274" i="7"/>
  <c r="AC273" i="7"/>
  <c r="AB298" i="7"/>
  <c r="AC297" i="7"/>
  <c r="AB334" i="7"/>
  <c r="AC333" i="7"/>
  <c r="AB455" i="7"/>
  <c r="AC454" i="7"/>
  <c r="AB192" i="7"/>
  <c r="AC191" i="7"/>
  <c r="AB238" i="7"/>
  <c r="AC237" i="7"/>
  <c r="AB34" i="8"/>
  <c r="AC33" i="8"/>
  <c r="AB227" i="8"/>
  <c r="AC226" i="8"/>
  <c r="AB265" i="8"/>
  <c r="AC264" i="8"/>
  <c r="AB276" i="8"/>
  <c r="AC275" i="8"/>
  <c r="AB47" i="8"/>
  <c r="AC46" i="8"/>
  <c r="AB59" i="8"/>
  <c r="AC58" i="8"/>
  <c r="AB24" i="8"/>
  <c r="AC23" i="8"/>
  <c r="AB71" i="8"/>
  <c r="AC70" i="8"/>
  <c r="AB143" i="8"/>
  <c r="AC142" i="8"/>
  <c r="AB358" i="8"/>
  <c r="AC357" i="8"/>
  <c r="AB374" i="8"/>
  <c r="AC374" i="8" s="1"/>
  <c r="AC373" i="8"/>
  <c r="AB382" i="8"/>
  <c r="AC381" i="8"/>
  <c r="AB407" i="8"/>
  <c r="AC406" i="8"/>
  <c r="AB11" i="8"/>
  <c r="AC10" i="8"/>
  <c r="AB38" i="9"/>
  <c r="AC38" i="9" s="1"/>
  <c r="AC37" i="9"/>
  <c r="AB277" i="9"/>
  <c r="AC276" i="9"/>
  <c r="AB95" i="9"/>
  <c r="AC94" i="9"/>
  <c r="AB106" i="9"/>
  <c r="AC105" i="9"/>
  <c r="AB122" i="9"/>
  <c r="AC122" i="9" s="1"/>
  <c r="AC121" i="9"/>
  <c r="Z5" i="6"/>
  <c r="T5" i="6"/>
  <c r="Z5" i="2"/>
  <c r="T5" i="2"/>
  <c r="E5" i="10" s="1"/>
  <c r="Z5" i="4"/>
  <c r="T5" i="4"/>
  <c r="M5" i="10" s="1"/>
  <c r="Z6" i="9"/>
  <c r="T6" i="9"/>
  <c r="AE5" i="6"/>
  <c r="G5" i="6"/>
  <c r="AE5" i="2"/>
  <c r="G5" i="2"/>
  <c r="AE5" i="4"/>
  <c r="G5" i="4"/>
  <c r="AE6" i="9"/>
  <c r="G6" i="9"/>
  <c r="AB120" i="6" l="1"/>
  <c r="AC119" i="6"/>
  <c r="AC336" i="6"/>
  <c r="AB337" i="6"/>
  <c r="AB240" i="6"/>
  <c r="AC239" i="6"/>
  <c r="AB25" i="6"/>
  <c r="AC24" i="6"/>
  <c r="AC59" i="6"/>
  <c r="AB60" i="6"/>
  <c r="AB86" i="6"/>
  <c r="AC86" i="6" s="1"/>
  <c r="AC85" i="6"/>
  <c r="AB156" i="6"/>
  <c r="AC155" i="6"/>
  <c r="AC252" i="6"/>
  <c r="AB253" i="6"/>
  <c r="AB264" i="6"/>
  <c r="AC263" i="6"/>
  <c r="AB287" i="7"/>
  <c r="AC286" i="7"/>
  <c r="AB156" i="9"/>
  <c r="AC155" i="9"/>
  <c r="AB251" i="9"/>
  <c r="AC250" i="9"/>
  <c r="AB203" i="7"/>
  <c r="AC202" i="7"/>
  <c r="AC468" i="7"/>
  <c r="AB469" i="7"/>
  <c r="AB347" i="8"/>
  <c r="AC346" i="8"/>
  <c r="AB420" i="8"/>
  <c r="AC419" i="8"/>
  <c r="AC130" i="9"/>
  <c r="AB131" i="9"/>
  <c r="AB446" i="9"/>
  <c r="AC446" i="9" s="1"/>
  <c r="AC445" i="9"/>
  <c r="P14" i="5"/>
  <c r="S14" i="5"/>
  <c r="J15" i="5"/>
  <c r="P14" i="4"/>
  <c r="S14" i="4"/>
  <c r="J15" i="4"/>
  <c r="J15" i="3"/>
  <c r="S14" i="3"/>
  <c r="P14" i="3"/>
  <c r="P14" i="2"/>
  <c r="S14" i="2"/>
  <c r="J15" i="2"/>
  <c r="P11" i="6"/>
  <c r="J12" i="6"/>
  <c r="S11" i="6"/>
  <c r="P10" i="7"/>
  <c r="S10" i="7"/>
  <c r="AI10" i="7"/>
  <c r="J11" i="7"/>
  <c r="S10" i="8"/>
  <c r="P10" i="8"/>
  <c r="J11" i="8"/>
  <c r="AI10" i="8"/>
  <c r="P10" i="9"/>
  <c r="S10" i="9"/>
  <c r="AI10" i="9"/>
  <c r="J11" i="9"/>
  <c r="AD9" i="8"/>
  <c r="F10" i="8"/>
  <c r="L10" i="8"/>
  <c r="M10" i="8"/>
  <c r="Z9" i="8"/>
  <c r="T9" i="8"/>
  <c r="AD7" i="5"/>
  <c r="F8" i="5"/>
  <c r="AE8" i="5" s="1"/>
  <c r="G8" i="5"/>
  <c r="L8" i="5"/>
  <c r="M8" i="5"/>
  <c r="Z7" i="5"/>
  <c r="T7" i="5"/>
  <c r="AB132" i="6"/>
  <c r="AC131" i="6"/>
  <c r="AB324" i="6"/>
  <c r="AC323" i="6"/>
  <c r="AB216" i="6"/>
  <c r="AC215" i="6"/>
  <c r="AB96" i="6"/>
  <c r="AC95" i="6"/>
  <c r="AB109" i="6"/>
  <c r="AC108" i="6"/>
  <c r="AB168" i="6"/>
  <c r="AC167" i="6"/>
  <c r="AB194" i="6"/>
  <c r="AC194" i="6" s="1"/>
  <c r="AC193" i="6"/>
  <c r="AB228" i="6"/>
  <c r="AC227" i="6"/>
  <c r="AB276" i="6"/>
  <c r="AC275" i="6"/>
  <c r="AB26" i="6"/>
  <c r="AC26" i="6" s="1"/>
  <c r="AC25" i="6"/>
  <c r="AB180" i="6"/>
  <c r="AC179" i="6"/>
  <c r="AB254" i="6"/>
  <c r="AC254" i="6" s="1"/>
  <c r="AC253" i="6"/>
  <c r="AB349" i="6"/>
  <c r="AC348" i="6"/>
  <c r="AB36" i="6"/>
  <c r="AC35" i="6"/>
  <c r="AB73" i="6"/>
  <c r="AC72" i="6"/>
  <c r="AB12" i="6"/>
  <c r="AC11" i="6"/>
  <c r="AI11" i="6" s="1"/>
  <c r="AB61" i="6"/>
  <c r="AC60" i="6"/>
  <c r="AB145" i="6"/>
  <c r="AC144" i="6"/>
  <c r="AB157" i="6"/>
  <c r="AC156" i="6"/>
  <c r="AB265" i="6"/>
  <c r="AC264" i="6"/>
  <c r="AB289" i="6"/>
  <c r="AC288" i="6"/>
  <c r="AB48" i="6"/>
  <c r="AC47" i="6"/>
  <c r="AB205" i="6"/>
  <c r="AC204" i="6"/>
  <c r="AB241" i="6"/>
  <c r="AC240" i="6"/>
  <c r="AB300" i="6"/>
  <c r="AC299" i="6"/>
  <c r="AB360" i="6"/>
  <c r="AC359" i="6"/>
  <c r="AB108" i="7"/>
  <c r="AC107" i="7"/>
  <c r="AB170" i="7"/>
  <c r="AC170" i="7" s="1"/>
  <c r="AC169" i="7"/>
  <c r="AB288" i="7"/>
  <c r="AC287" i="7"/>
  <c r="AB311" i="7"/>
  <c r="AC310" i="7"/>
  <c r="AB349" i="7"/>
  <c r="AC348" i="7"/>
  <c r="AB397" i="7"/>
  <c r="AC396" i="7"/>
  <c r="AB265" i="7"/>
  <c r="AC264" i="7"/>
  <c r="AB325" i="7"/>
  <c r="AC324" i="7"/>
  <c r="AB410" i="7"/>
  <c r="AC410" i="7" s="1"/>
  <c r="AC409" i="7"/>
  <c r="AB420" i="7"/>
  <c r="AC419" i="7"/>
  <c r="AB432" i="7"/>
  <c r="AC431" i="7"/>
  <c r="AB443" i="7"/>
  <c r="AC442" i="7"/>
  <c r="AB480" i="7"/>
  <c r="AC479" i="7"/>
  <c r="AB215" i="7"/>
  <c r="AC214" i="7"/>
  <c r="AB228" i="7"/>
  <c r="AC227" i="7"/>
  <c r="AB253" i="7"/>
  <c r="AC252" i="7"/>
  <c r="AB275" i="7"/>
  <c r="AC274" i="7"/>
  <c r="AB299" i="7"/>
  <c r="AC298" i="7"/>
  <c r="AB335" i="7"/>
  <c r="AC334" i="7"/>
  <c r="AB456" i="7"/>
  <c r="AC455" i="7"/>
  <c r="AB193" i="7"/>
  <c r="AC192" i="7"/>
  <c r="AB239" i="7"/>
  <c r="AC238" i="7"/>
  <c r="AB35" i="8"/>
  <c r="AC34" i="8"/>
  <c r="AB228" i="8"/>
  <c r="AC227" i="8"/>
  <c r="AB266" i="8"/>
  <c r="AC266" i="8" s="1"/>
  <c r="AC265" i="8"/>
  <c r="AB277" i="8"/>
  <c r="AC276" i="8"/>
  <c r="AB48" i="8"/>
  <c r="AC47" i="8"/>
  <c r="AB60" i="8"/>
  <c r="AC59" i="8"/>
  <c r="AB25" i="8"/>
  <c r="AC24" i="8"/>
  <c r="AB72" i="8"/>
  <c r="AC71" i="8"/>
  <c r="AB144" i="8"/>
  <c r="AC143" i="8"/>
  <c r="AB359" i="8"/>
  <c r="AC358" i="8"/>
  <c r="AB383" i="8"/>
  <c r="AC382" i="8"/>
  <c r="AB408" i="8"/>
  <c r="AC407" i="8"/>
  <c r="AB12" i="8"/>
  <c r="AC11" i="8"/>
  <c r="AB157" i="9"/>
  <c r="AC156" i="9"/>
  <c r="AB252" i="9"/>
  <c r="AC251" i="9"/>
  <c r="AB278" i="9"/>
  <c r="AC278" i="9" s="1"/>
  <c r="AC277" i="9"/>
  <c r="AB96" i="9"/>
  <c r="AC95" i="9"/>
  <c r="AB107" i="9"/>
  <c r="AC106" i="9"/>
  <c r="AD5" i="6"/>
  <c r="M6" i="6"/>
  <c r="F6" i="6"/>
  <c r="AE6" i="6" s="1"/>
  <c r="L6" i="6"/>
  <c r="G6" i="6"/>
  <c r="M6" i="2"/>
  <c r="L6" i="2"/>
  <c r="F6" i="2"/>
  <c r="AD5" i="2"/>
  <c r="M6" i="4"/>
  <c r="L6" i="4"/>
  <c r="F6" i="4"/>
  <c r="AD5" i="4"/>
  <c r="M7" i="9"/>
  <c r="L7" i="9"/>
  <c r="F7" i="9"/>
  <c r="AD6" i="9"/>
  <c r="Q6" i="10"/>
  <c r="R6" i="10" s="1"/>
  <c r="AB121" i="6" l="1"/>
  <c r="AC120" i="6"/>
  <c r="AC337" i="6"/>
  <c r="AB338" i="6"/>
  <c r="AC338" i="6" s="1"/>
  <c r="AC203" i="7"/>
  <c r="AB204" i="7"/>
  <c r="AC469" i="7"/>
  <c r="AB470" i="7"/>
  <c r="AC470" i="7" s="1"/>
  <c r="AB348" i="8"/>
  <c r="AC347" i="8"/>
  <c r="AB421" i="8"/>
  <c r="AC420" i="8"/>
  <c r="AB132" i="9"/>
  <c r="AC131" i="9"/>
  <c r="P15" i="5"/>
  <c r="S15" i="5"/>
  <c r="J16" i="5"/>
  <c r="P15" i="4"/>
  <c r="S15" i="4"/>
  <c r="J16" i="4"/>
  <c r="P15" i="3"/>
  <c r="J16" i="3"/>
  <c r="S15" i="3"/>
  <c r="P15" i="2"/>
  <c r="S15" i="2"/>
  <c r="J16" i="2"/>
  <c r="P12" i="6"/>
  <c r="S12" i="6"/>
  <c r="J13" i="6"/>
  <c r="P11" i="7"/>
  <c r="S11" i="7"/>
  <c r="AI11" i="7"/>
  <c r="J12" i="7"/>
  <c r="AI11" i="8"/>
  <c r="S11" i="8"/>
  <c r="P11" i="8"/>
  <c r="J12" i="8"/>
  <c r="P11" i="9"/>
  <c r="S11" i="9"/>
  <c r="AI11" i="9"/>
  <c r="J12" i="9"/>
  <c r="Z10" i="8"/>
  <c r="T10" i="8"/>
  <c r="AD8" i="5"/>
  <c r="F9" i="5"/>
  <c r="L9" i="5"/>
  <c r="M9" i="5"/>
  <c r="Z8" i="5"/>
  <c r="T8" i="5"/>
  <c r="AB133" i="6"/>
  <c r="AC132" i="6"/>
  <c r="AB325" i="6"/>
  <c r="AC324" i="6"/>
  <c r="AB217" i="6"/>
  <c r="AC216" i="6"/>
  <c r="AB97" i="6"/>
  <c r="AC96" i="6"/>
  <c r="AB110" i="6"/>
  <c r="AC110" i="6" s="1"/>
  <c r="AC109" i="6"/>
  <c r="AB169" i="6"/>
  <c r="AC168" i="6"/>
  <c r="AB229" i="6"/>
  <c r="AC228" i="6"/>
  <c r="AB277" i="6"/>
  <c r="AC276" i="6"/>
  <c r="AB181" i="6"/>
  <c r="AC180" i="6"/>
  <c r="AB350" i="6"/>
  <c r="AC350" i="6" s="1"/>
  <c r="AC349" i="6"/>
  <c r="AB37" i="6"/>
  <c r="AC36" i="6"/>
  <c r="AB74" i="6"/>
  <c r="AC74" i="6" s="1"/>
  <c r="AC73" i="6"/>
  <c r="AB13" i="6"/>
  <c r="AC12" i="6"/>
  <c r="AI12" i="6" s="1"/>
  <c r="AB62" i="6"/>
  <c r="AC62" i="6" s="1"/>
  <c r="AC61" i="6"/>
  <c r="AB146" i="6"/>
  <c r="AC146" i="6" s="1"/>
  <c r="AC145" i="6"/>
  <c r="AB158" i="6"/>
  <c r="AC158" i="6" s="1"/>
  <c r="AC157" i="6"/>
  <c r="AB266" i="6"/>
  <c r="AC266" i="6" s="1"/>
  <c r="AC265" i="6"/>
  <c r="AB290" i="6"/>
  <c r="AC290" i="6" s="1"/>
  <c r="AC289" i="6"/>
  <c r="AB49" i="6"/>
  <c r="AC48" i="6"/>
  <c r="AB206" i="6"/>
  <c r="AC206" i="6" s="1"/>
  <c r="AC205" i="6"/>
  <c r="AB242" i="6"/>
  <c r="AC242" i="6" s="1"/>
  <c r="AC241" i="6"/>
  <c r="AB301" i="6"/>
  <c r="AC300" i="6"/>
  <c r="AB361" i="6"/>
  <c r="AC360" i="6"/>
  <c r="AB109" i="7"/>
  <c r="AC108" i="7"/>
  <c r="AB289" i="7"/>
  <c r="AC288" i="7"/>
  <c r="AB312" i="7"/>
  <c r="AC311" i="7"/>
  <c r="AB350" i="7"/>
  <c r="AC350" i="7" s="1"/>
  <c r="AC349" i="7"/>
  <c r="AB398" i="7"/>
  <c r="AC398" i="7" s="1"/>
  <c r="AC397" i="7"/>
  <c r="AB266" i="7"/>
  <c r="AC266" i="7" s="1"/>
  <c r="AC265" i="7"/>
  <c r="AB326" i="7"/>
  <c r="AC326" i="7" s="1"/>
  <c r="AC325" i="7"/>
  <c r="AB421" i="7"/>
  <c r="AC420" i="7"/>
  <c r="AB433" i="7"/>
  <c r="AC432" i="7"/>
  <c r="AB444" i="7"/>
  <c r="AC443" i="7"/>
  <c r="AB481" i="7"/>
  <c r="AC480" i="7"/>
  <c r="AB216" i="7"/>
  <c r="AC215" i="7"/>
  <c r="AB229" i="7"/>
  <c r="AC228" i="7"/>
  <c r="AB254" i="7"/>
  <c r="AC254" i="7" s="1"/>
  <c r="AC253" i="7"/>
  <c r="AB276" i="7"/>
  <c r="AC275" i="7"/>
  <c r="AB300" i="7"/>
  <c r="AC299" i="7"/>
  <c r="AB336" i="7"/>
  <c r="AC335" i="7"/>
  <c r="AB457" i="7"/>
  <c r="AC456" i="7"/>
  <c r="AB194" i="7"/>
  <c r="AC194" i="7" s="1"/>
  <c r="AC193" i="7"/>
  <c r="AB240" i="7"/>
  <c r="AC239" i="7"/>
  <c r="AB36" i="8"/>
  <c r="AC35" i="8"/>
  <c r="AB229" i="8"/>
  <c r="AC228" i="8"/>
  <c r="AB278" i="8"/>
  <c r="AC278" i="8" s="1"/>
  <c r="AC277" i="8"/>
  <c r="AB49" i="8"/>
  <c r="AC48" i="8"/>
  <c r="AB61" i="8"/>
  <c r="AC60" i="8"/>
  <c r="AB26" i="8"/>
  <c r="AC26" i="8" s="1"/>
  <c r="AC25" i="8"/>
  <c r="AB73" i="8"/>
  <c r="AC72" i="8"/>
  <c r="AB145" i="8"/>
  <c r="AC144" i="8"/>
  <c r="AB360" i="8"/>
  <c r="AC359" i="8"/>
  <c r="AB384" i="8"/>
  <c r="AC383" i="8"/>
  <c r="AB409" i="8"/>
  <c r="AC408" i="8"/>
  <c r="AB13" i="8"/>
  <c r="AC12" i="8"/>
  <c r="AB158" i="9"/>
  <c r="AC158" i="9" s="1"/>
  <c r="AC157" i="9"/>
  <c r="AB253" i="9"/>
  <c r="AC252" i="9"/>
  <c r="AB97" i="9"/>
  <c r="AC96" i="9"/>
  <c r="AB108" i="9"/>
  <c r="AC107" i="9"/>
  <c r="Z6" i="6"/>
  <c r="T6" i="6"/>
  <c r="F7" i="6"/>
  <c r="AE7" i="6" s="1"/>
  <c r="G7" i="6"/>
  <c r="AD6" i="6"/>
  <c r="L7" i="6"/>
  <c r="M7" i="6"/>
  <c r="Z6" i="2"/>
  <c r="T6" i="2"/>
  <c r="Z6" i="4"/>
  <c r="T6" i="4"/>
  <c r="M6" i="10" s="1"/>
  <c r="Z7" i="9"/>
  <c r="T7" i="9"/>
  <c r="Q7" i="10" s="1"/>
  <c r="R7" i="10" s="1"/>
  <c r="AE10" i="8"/>
  <c r="G10" i="8"/>
  <c r="AE6" i="2"/>
  <c r="G6" i="2"/>
  <c r="AE6" i="4"/>
  <c r="G6" i="4"/>
  <c r="AE7" i="9"/>
  <c r="G7" i="9"/>
  <c r="AC121" i="6" l="1"/>
  <c r="AB122" i="6"/>
  <c r="AC122" i="6" s="1"/>
  <c r="E6" i="10"/>
  <c r="AC204" i="7"/>
  <c r="AB205" i="7"/>
  <c r="AB349" i="8"/>
  <c r="AC348" i="8"/>
  <c r="AB422" i="8"/>
  <c r="AC422" i="8" s="1"/>
  <c r="AC421" i="8"/>
  <c r="AC132" i="9"/>
  <c r="AB133" i="9"/>
  <c r="P16" i="5"/>
  <c r="S16" i="5"/>
  <c r="J17" i="5"/>
  <c r="P16" i="4"/>
  <c r="S16" i="4"/>
  <c r="J17" i="4"/>
  <c r="P16" i="3"/>
  <c r="S16" i="3"/>
  <c r="J17" i="3"/>
  <c r="P16" i="2"/>
  <c r="S16" i="2"/>
  <c r="J17" i="2"/>
  <c r="S13" i="6"/>
  <c r="J14" i="6"/>
  <c r="P13" i="6"/>
  <c r="P12" i="7"/>
  <c r="S12" i="7"/>
  <c r="AI12" i="7"/>
  <c r="J13" i="7"/>
  <c r="P12" i="8"/>
  <c r="S12" i="8"/>
  <c r="AI12" i="8"/>
  <c r="J13" i="8"/>
  <c r="P12" i="9"/>
  <c r="S12" i="9"/>
  <c r="AI12" i="9"/>
  <c r="J13" i="9"/>
  <c r="Z9" i="5"/>
  <c r="T9" i="5"/>
  <c r="AB134" i="6"/>
  <c r="AC134" i="6" s="1"/>
  <c r="AC133" i="6"/>
  <c r="AB326" i="6"/>
  <c r="AC326" i="6" s="1"/>
  <c r="AC325" i="6"/>
  <c r="AB218" i="6"/>
  <c r="AC218" i="6" s="1"/>
  <c r="AC217" i="6"/>
  <c r="AB98" i="6"/>
  <c r="AC98" i="6" s="1"/>
  <c r="AC97" i="6"/>
  <c r="AB170" i="6"/>
  <c r="AC170" i="6" s="1"/>
  <c r="AC169" i="6"/>
  <c r="AB230" i="6"/>
  <c r="AC230" i="6" s="1"/>
  <c r="AC229" i="6"/>
  <c r="AB278" i="6"/>
  <c r="AC278" i="6" s="1"/>
  <c r="AC277" i="6"/>
  <c r="AB182" i="6"/>
  <c r="AC182" i="6" s="1"/>
  <c r="AC181" i="6"/>
  <c r="AB38" i="6"/>
  <c r="AC38" i="6" s="1"/>
  <c r="AC37" i="6"/>
  <c r="AB14" i="6"/>
  <c r="AC14" i="6" s="1"/>
  <c r="AC13" i="6"/>
  <c r="AI13" i="6" s="1"/>
  <c r="AB50" i="6"/>
  <c r="AC50" i="6" s="1"/>
  <c r="AC49" i="6"/>
  <c r="AB302" i="6"/>
  <c r="AC302" i="6" s="1"/>
  <c r="AC301" i="6"/>
  <c r="AB362" i="6"/>
  <c r="AC362" i="6" s="1"/>
  <c r="AC361" i="6"/>
  <c r="AB110" i="7"/>
  <c r="AC110" i="7" s="1"/>
  <c r="AC109" i="7"/>
  <c r="AB290" i="7"/>
  <c r="AC290" i="7" s="1"/>
  <c r="AC289" i="7"/>
  <c r="AB313" i="7"/>
  <c r="AC312" i="7"/>
  <c r="AB422" i="7"/>
  <c r="AC422" i="7" s="1"/>
  <c r="AC421" i="7"/>
  <c r="AB434" i="7"/>
  <c r="AC434" i="7" s="1"/>
  <c r="AC433" i="7"/>
  <c r="AB445" i="7"/>
  <c r="AC444" i="7"/>
  <c r="AB482" i="7"/>
  <c r="AC482" i="7" s="1"/>
  <c r="AC481" i="7"/>
  <c r="AB217" i="7"/>
  <c r="AC216" i="7"/>
  <c r="AB230" i="7"/>
  <c r="AC230" i="7" s="1"/>
  <c r="AC229" i="7"/>
  <c r="AB277" i="7"/>
  <c r="AC276" i="7"/>
  <c r="AB301" i="7"/>
  <c r="AC300" i="7"/>
  <c r="AB337" i="7"/>
  <c r="AC336" i="7"/>
  <c r="AB458" i="7"/>
  <c r="AC458" i="7" s="1"/>
  <c r="AC457" i="7"/>
  <c r="AB241" i="7"/>
  <c r="AC240" i="7"/>
  <c r="AB37" i="8"/>
  <c r="AC36" i="8"/>
  <c r="AB230" i="8"/>
  <c r="AC230" i="8" s="1"/>
  <c r="AC229" i="8"/>
  <c r="AB50" i="8"/>
  <c r="AC50" i="8" s="1"/>
  <c r="AC49" i="8"/>
  <c r="AB62" i="8"/>
  <c r="AC62" i="8" s="1"/>
  <c r="AC61" i="8"/>
  <c r="AB74" i="8"/>
  <c r="AC74" i="8" s="1"/>
  <c r="AC73" i="8"/>
  <c r="AB146" i="8"/>
  <c r="AC146" i="8" s="1"/>
  <c r="AC145" i="8"/>
  <c r="AB361" i="8"/>
  <c r="AC360" i="8"/>
  <c r="AB385" i="8"/>
  <c r="AC384" i="8"/>
  <c r="AB410" i="8"/>
  <c r="AC410" i="8" s="1"/>
  <c r="AC409" i="8"/>
  <c r="AB14" i="8"/>
  <c r="AC14" i="8" s="1"/>
  <c r="AC13" i="8"/>
  <c r="AB254" i="9"/>
  <c r="AC254" i="9" s="1"/>
  <c r="AC253" i="9"/>
  <c r="AB98" i="9"/>
  <c r="AC98" i="9" s="1"/>
  <c r="AC97" i="9"/>
  <c r="AB109" i="9"/>
  <c r="AC108" i="9"/>
  <c r="AD7" i="6"/>
  <c r="L8" i="6"/>
  <c r="F8" i="6"/>
  <c r="M8" i="6"/>
  <c r="Z7" i="6"/>
  <c r="T7" i="6"/>
  <c r="M11" i="8"/>
  <c r="L11" i="8"/>
  <c r="F11" i="8"/>
  <c r="AD10" i="8"/>
  <c r="M7" i="2"/>
  <c r="L7" i="2"/>
  <c r="F7" i="2"/>
  <c r="AD6" i="2"/>
  <c r="M7" i="4"/>
  <c r="L7" i="4"/>
  <c r="F7" i="4"/>
  <c r="AD6" i="4"/>
  <c r="M8" i="9"/>
  <c r="L8" i="9"/>
  <c r="F8" i="9"/>
  <c r="AD7" i="9"/>
  <c r="AE9" i="5"/>
  <c r="G9" i="5"/>
  <c r="AB206" i="7" l="1"/>
  <c r="AC206" i="7" s="1"/>
  <c r="AC205" i="7"/>
  <c r="AB350" i="8"/>
  <c r="AC350" i="8" s="1"/>
  <c r="AC349" i="8"/>
  <c r="AC133" i="9"/>
  <c r="AB134" i="9"/>
  <c r="AC134" i="9" s="1"/>
  <c r="AE7" i="4"/>
  <c r="G7" i="4"/>
  <c r="P17" i="5"/>
  <c r="S17" i="5"/>
  <c r="J18" i="5"/>
  <c r="P17" i="4"/>
  <c r="S17" i="4"/>
  <c r="J18" i="4"/>
  <c r="S17" i="3"/>
  <c r="J18" i="3"/>
  <c r="P17" i="3"/>
  <c r="P17" i="2"/>
  <c r="S17" i="2"/>
  <c r="J18" i="2"/>
  <c r="J15" i="6"/>
  <c r="S14" i="6"/>
  <c r="AI14" i="6"/>
  <c r="P14" i="6"/>
  <c r="P13" i="7"/>
  <c r="S13" i="7"/>
  <c r="AI13" i="7"/>
  <c r="J14" i="7"/>
  <c r="P13" i="8"/>
  <c r="J14" i="8"/>
  <c r="S13" i="8"/>
  <c r="AI13" i="8"/>
  <c r="P13" i="9"/>
  <c r="S13" i="9"/>
  <c r="AI13" i="9"/>
  <c r="J14" i="9"/>
  <c r="AB314" i="7"/>
  <c r="AC314" i="7" s="1"/>
  <c r="AC313" i="7"/>
  <c r="AB446" i="7"/>
  <c r="AC446" i="7" s="1"/>
  <c r="AC445" i="7"/>
  <c r="AB218" i="7"/>
  <c r="AC218" i="7" s="1"/>
  <c r="AC217" i="7"/>
  <c r="AB278" i="7"/>
  <c r="AC278" i="7" s="1"/>
  <c r="AC277" i="7"/>
  <c r="AB302" i="7"/>
  <c r="AC302" i="7" s="1"/>
  <c r="AC301" i="7"/>
  <c r="AB338" i="7"/>
  <c r="AC338" i="7" s="1"/>
  <c r="AC337" i="7"/>
  <c r="AB242" i="7"/>
  <c r="AC242" i="7" s="1"/>
  <c r="AC241" i="7"/>
  <c r="AB38" i="8"/>
  <c r="AC38" i="8" s="1"/>
  <c r="AC37" i="8"/>
  <c r="AB362" i="8"/>
  <c r="AC362" i="8" s="1"/>
  <c r="AC361" i="8"/>
  <c r="AB386" i="8"/>
  <c r="AC386" i="8" s="1"/>
  <c r="AC385" i="8"/>
  <c r="AB110" i="9"/>
  <c r="AC110" i="9" s="1"/>
  <c r="AC109" i="9"/>
  <c r="Z8" i="6"/>
  <c r="T8" i="6"/>
  <c r="Z11" i="8"/>
  <c r="T11" i="8"/>
  <c r="Z7" i="2"/>
  <c r="T7" i="2"/>
  <c r="E7" i="10" s="1"/>
  <c r="Z7" i="4"/>
  <c r="T7" i="4"/>
  <c r="M7" i="10" s="1"/>
  <c r="Z8" i="9"/>
  <c r="T8" i="9"/>
  <c r="Q8" i="10" s="1"/>
  <c r="R8" i="10" s="1"/>
  <c r="M10" i="5"/>
  <c r="L10" i="5"/>
  <c r="F10" i="5"/>
  <c r="AD9" i="5"/>
  <c r="AE8" i="6"/>
  <c r="G8" i="6"/>
  <c r="AE11" i="8"/>
  <c r="G11" i="8"/>
  <c r="AE7" i="2"/>
  <c r="G7" i="2"/>
  <c r="AE8" i="9"/>
  <c r="G8" i="9"/>
  <c r="AD7" i="4" l="1"/>
  <c r="F8" i="4"/>
  <c r="L8" i="4"/>
  <c r="M8" i="4"/>
  <c r="AE8" i="4"/>
  <c r="G8" i="4"/>
  <c r="P18" i="5"/>
  <c r="S18" i="5"/>
  <c r="J19" i="5"/>
  <c r="P18" i="4"/>
  <c r="S18" i="4"/>
  <c r="J19" i="4"/>
  <c r="S18" i="3"/>
  <c r="P18" i="3"/>
  <c r="J19" i="3"/>
  <c r="P18" i="2"/>
  <c r="S18" i="2"/>
  <c r="J19" i="2"/>
  <c r="S15" i="6"/>
  <c r="AI15" i="6"/>
  <c r="J16" i="6"/>
  <c r="P15" i="6"/>
  <c r="P14" i="7"/>
  <c r="S14" i="7"/>
  <c r="AI14" i="7"/>
  <c r="J15" i="7"/>
  <c r="P14" i="8"/>
  <c r="S14" i="8"/>
  <c r="AI14" i="8"/>
  <c r="J15" i="8"/>
  <c r="P14" i="9"/>
  <c r="S14" i="9"/>
  <c r="AI14" i="9"/>
  <c r="J15" i="9"/>
  <c r="AD8" i="4"/>
  <c r="F9" i="4"/>
  <c r="AE9" i="4" s="1"/>
  <c r="Z10" i="5"/>
  <c r="T10" i="5"/>
  <c r="AD8" i="6"/>
  <c r="L9" i="6"/>
  <c r="M9" i="6"/>
  <c r="F9" i="6"/>
  <c r="AD11" i="8"/>
  <c r="M12" i="8"/>
  <c r="L12" i="8"/>
  <c r="F12" i="8"/>
  <c r="M8" i="2"/>
  <c r="L8" i="2"/>
  <c r="F8" i="2"/>
  <c r="AD7" i="2"/>
  <c r="M9" i="9"/>
  <c r="L9" i="9"/>
  <c r="F9" i="9"/>
  <c r="AD8" i="9"/>
  <c r="AE10" i="5"/>
  <c r="G10" i="5"/>
  <c r="Z8" i="4" l="1"/>
  <c r="T8" i="4"/>
  <c r="M8" i="10" s="1"/>
  <c r="G9" i="4"/>
  <c r="L9" i="4"/>
  <c r="M9" i="4"/>
  <c r="AE12" i="8"/>
  <c r="G12" i="8"/>
  <c r="AE8" i="2"/>
  <c r="G8" i="2"/>
  <c r="P19" i="5"/>
  <c r="S19" i="5"/>
  <c r="J20" i="5"/>
  <c r="P19" i="4"/>
  <c r="S19" i="4"/>
  <c r="J20" i="4"/>
  <c r="P19" i="3"/>
  <c r="S19" i="3"/>
  <c r="J20" i="3"/>
  <c r="P19" i="2"/>
  <c r="S19" i="2"/>
  <c r="J20" i="2"/>
  <c r="AI16" i="6"/>
  <c r="P16" i="6"/>
  <c r="S16" i="6"/>
  <c r="J17" i="6"/>
  <c r="P15" i="7"/>
  <c r="S15" i="7"/>
  <c r="AI15" i="7"/>
  <c r="J16" i="7"/>
  <c r="J16" i="8"/>
  <c r="S15" i="8"/>
  <c r="P15" i="8"/>
  <c r="AI15" i="8"/>
  <c r="P15" i="9"/>
  <c r="S15" i="9"/>
  <c r="AI15" i="9"/>
  <c r="J16" i="9"/>
  <c r="AD9" i="4"/>
  <c r="Z9" i="6"/>
  <c r="T9" i="6"/>
  <c r="Z12" i="8"/>
  <c r="T12" i="8"/>
  <c r="Z8" i="2"/>
  <c r="T8" i="2"/>
  <c r="E8" i="10" s="1"/>
  <c r="Z9" i="9"/>
  <c r="T9" i="9"/>
  <c r="Q9" i="10" s="1"/>
  <c r="R9" i="10" s="1"/>
  <c r="M11" i="5"/>
  <c r="L11" i="5"/>
  <c r="F11" i="5"/>
  <c r="AD10" i="5"/>
  <c r="AE9" i="6"/>
  <c r="G9" i="6"/>
  <c r="AE9" i="9"/>
  <c r="G9" i="9"/>
  <c r="F10" i="4" l="1"/>
  <c r="AE10" i="4" s="1"/>
  <c r="G10" i="4"/>
  <c r="L10" i="4"/>
  <c r="M10" i="4"/>
  <c r="Z9" i="4"/>
  <c r="T9" i="4"/>
  <c r="M9" i="10" s="1"/>
  <c r="AD12" i="8"/>
  <c r="M13" i="8"/>
  <c r="F13" i="8"/>
  <c r="L13" i="8"/>
  <c r="F9" i="2"/>
  <c r="AE9" i="2" s="1"/>
  <c r="G9" i="2"/>
  <c r="M9" i="2"/>
  <c r="AD8" i="2"/>
  <c r="L9" i="2"/>
  <c r="P20" i="5"/>
  <c r="S20" i="5"/>
  <c r="J21" i="5"/>
  <c r="P20" i="4"/>
  <c r="S20" i="4"/>
  <c r="J21" i="4"/>
  <c r="S20" i="3"/>
  <c r="J21" i="3"/>
  <c r="P20" i="3"/>
  <c r="P20" i="2"/>
  <c r="S20" i="2"/>
  <c r="J21" i="2"/>
  <c r="S17" i="6"/>
  <c r="AI17" i="6"/>
  <c r="J18" i="6"/>
  <c r="P17" i="6"/>
  <c r="P16" i="7"/>
  <c r="S16" i="7"/>
  <c r="AI16" i="7"/>
  <c r="J17" i="7"/>
  <c r="P16" i="8"/>
  <c r="S16" i="8"/>
  <c r="J17" i="8"/>
  <c r="AI16" i="8"/>
  <c r="P16" i="9"/>
  <c r="S16" i="9"/>
  <c r="AI16" i="9"/>
  <c r="J17" i="9"/>
  <c r="Z11" i="5"/>
  <c r="T11" i="5"/>
  <c r="M10" i="6"/>
  <c r="F10" i="6"/>
  <c r="L10" i="6"/>
  <c r="AD9" i="6"/>
  <c r="M10" i="9"/>
  <c r="L10" i="9"/>
  <c r="F10" i="9"/>
  <c r="AD9" i="9"/>
  <c r="AE11" i="5"/>
  <c r="G11" i="5"/>
  <c r="AD10" i="4" l="1"/>
  <c r="F11" i="4"/>
  <c r="AE11" i="4" s="1"/>
  <c r="G11" i="4"/>
  <c r="L11" i="4"/>
  <c r="M11" i="4"/>
  <c r="Z10" i="4"/>
  <c r="T10" i="4"/>
  <c r="M10" i="10" s="1"/>
  <c r="AE13" i="8"/>
  <c r="G13" i="8"/>
  <c r="Z13" i="8"/>
  <c r="T13" i="8"/>
  <c r="AD9" i="2"/>
  <c r="F10" i="2"/>
  <c r="AE10" i="2" s="1"/>
  <c r="G10" i="2"/>
  <c r="L10" i="2"/>
  <c r="T10" i="2" s="1"/>
  <c r="M10" i="2"/>
  <c r="Z9" i="2"/>
  <c r="T9" i="2"/>
  <c r="E9" i="10" s="1"/>
  <c r="P21" i="5"/>
  <c r="S21" i="5"/>
  <c r="J22" i="5"/>
  <c r="P21" i="4"/>
  <c r="S21" i="4"/>
  <c r="J22" i="4"/>
  <c r="S21" i="3"/>
  <c r="P21" i="3"/>
  <c r="J22" i="3"/>
  <c r="P21" i="2"/>
  <c r="S21" i="2"/>
  <c r="J22" i="2"/>
  <c r="S18" i="6"/>
  <c r="P18" i="6"/>
  <c r="AI18" i="6"/>
  <c r="J19" i="6"/>
  <c r="P17" i="7"/>
  <c r="S17" i="7"/>
  <c r="AI17" i="7"/>
  <c r="J18" i="7"/>
  <c r="S17" i="8"/>
  <c r="P17" i="8"/>
  <c r="AI17" i="8"/>
  <c r="J18" i="8"/>
  <c r="P17" i="9"/>
  <c r="S17" i="9"/>
  <c r="AI17" i="9"/>
  <c r="J18" i="9"/>
  <c r="Z10" i="2"/>
  <c r="Z10" i="6"/>
  <c r="T10" i="6"/>
  <c r="Z10" i="9"/>
  <c r="T10" i="9"/>
  <c r="Q10" i="10" s="1"/>
  <c r="R10" i="10" s="1"/>
  <c r="M12" i="5"/>
  <c r="L12" i="5"/>
  <c r="F12" i="5"/>
  <c r="AD11" i="5"/>
  <c r="AE10" i="6"/>
  <c r="G10" i="6"/>
  <c r="AE10" i="9"/>
  <c r="G10" i="9"/>
  <c r="AD11" i="4" l="1"/>
  <c r="F12" i="4"/>
  <c r="AE12" i="4" s="1"/>
  <c r="G12" i="4"/>
  <c r="L12" i="4"/>
  <c r="M12" i="4"/>
  <c r="Z11" i="4"/>
  <c r="T11" i="4"/>
  <c r="M11" i="10" s="1"/>
  <c r="AD10" i="2"/>
  <c r="F11" i="2"/>
  <c r="M11" i="2"/>
  <c r="L11" i="2"/>
  <c r="M14" i="8"/>
  <c r="F14" i="8"/>
  <c r="L14" i="8"/>
  <c r="AD13" i="8"/>
  <c r="P22" i="5"/>
  <c r="S22" i="5"/>
  <c r="J23" i="5"/>
  <c r="P22" i="4"/>
  <c r="S22" i="4"/>
  <c r="J23" i="4"/>
  <c r="S22" i="3"/>
  <c r="P22" i="3"/>
  <c r="J23" i="3"/>
  <c r="P22" i="2"/>
  <c r="S22" i="2"/>
  <c r="J23" i="2"/>
  <c r="S19" i="6"/>
  <c r="P19" i="6"/>
  <c r="AI19" i="6"/>
  <c r="J20" i="6"/>
  <c r="P18" i="7"/>
  <c r="S18" i="7"/>
  <c r="AI18" i="7"/>
  <c r="J19" i="7"/>
  <c r="P18" i="8"/>
  <c r="S18" i="8"/>
  <c r="J19" i="8"/>
  <c r="AI18" i="8"/>
  <c r="P18" i="9"/>
  <c r="S18" i="9"/>
  <c r="AI18" i="9"/>
  <c r="J19" i="9"/>
  <c r="Z12" i="5"/>
  <c r="T12" i="5"/>
  <c r="L11" i="6"/>
  <c r="F11" i="6"/>
  <c r="AE11" i="6" s="1"/>
  <c r="M11" i="6"/>
  <c r="G11" i="6"/>
  <c r="AD10" i="6"/>
  <c r="M11" i="9"/>
  <c r="L11" i="9"/>
  <c r="F11" i="9"/>
  <c r="AD10" i="9"/>
  <c r="E10" i="10"/>
  <c r="AE11" i="2"/>
  <c r="G11" i="2"/>
  <c r="AE12" i="5"/>
  <c r="G12" i="5"/>
  <c r="AD12" i="4" l="1"/>
  <c r="F13" i="4"/>
  <c r="L13" i="4"/>
  <c r="M13" i="4"/>
  <c r="T12" i="4"/>
  <c r="M12" i="10" s="1"/>
  <c r="Z12" i="4"/>
  <c r="T11" i="2"/>
  <c r="Z11" i="2"/>
  <c r="T14" i="8"/>
  <c r="Z14" i="8"/>
  <c r="AE14" i="8"/>
  <c r="G14" i="8"/>
  <c r="P23" i="5"/>
  <c r="S23" i="5"/>
  <c r="J24" i="5"/>
  <c r="P23" i="4"/>
  <c r="S23" i="4"/>
  <c r="J24" i="4"/>
  <c r="J24" i="3"/>
  <c r="S23" i="3"/>
  <c r="P23" i="3"/>
  <c r="P23" i="2"/>
  <c r="S23" i="2"/>
  <c r="J24" i="2"/>
  <c r="AI20" i="6"/>
  <c r="J21" i="6"/>
  <c r="P20" i="6"/>
  <c r="S20" i="6"/>
  <c r="P19" i="7"/>
  <c r="S19" i="7"/>
  <c r="AI19" i="7"/>
  <c r="J20" i="7"/>
  <c r="J20" i="8"/>
  <c r="P19" i="8"/>
  <c r="AI19" i="8"/>
  <c r="S19" i="8"/>
  <c r="P19" i="9"/>
  <c r="S19" i="9"/>
  <c r="AI19" i="9"/>
  <c r="J20" i="9"/>
  <c r="Z11" i="6"/>
  <c r="T11" i="6"/>
  <c r="AD11" i="6"/>
  <c r="M12" i="6"/>
  <c r="F12" i="6"/>
  <c r="L12" i="6"/>
  <c r="Z11" i="9"/>
  <c r="T11" i="9"/>
  <c r="Q11" i="10" s="1"/>
  <c r="R11" i="10" s="1"/>
  <c r="M12" i="2"/>
  <c r="L12" i="2"/>
  <c r="F12" i="2"/>
  <c r="AD11" i="2"/>
  <c r="M13" i="5"/>
  <c r="L13" i="5"/>
  <c r="F13" i="5"/>
  <c r="AD12" i="5"/>
  <c r="AE11" i="9"/>
  <c r="G11" i="9"/>
  <c r="E11" i="10" l="1"/>
  <c r="AE13" i="4"/>
  <c r="G13" i="4"/>
  <c r="Z13" i="4"/>
  <c r="T13" i="4"/>
  <c r="M13" i="10" s="1"/>
  <c r="AD14" i="8"/>
  <c r="F15" i="8"/>
  <c r="L15" i="8"/>
  <c r="M15" i="8"/>
  <c r="P24" i="5"/>
  <c r="S24" i="5"/>
  <c r="J25" i="5"/>
  <c r="P24" i="4"/>
  <c r="S24" i="4"/>
  <c r="J25" i="4"/>
  <c r="P24" i="3"/>
  <c r="J25" i="3"/>
  <c r="S24" i="3"/>
  <c r="P24" i="2"/>
  <c r="S24" i="2"/>
  <c r="J25" i="2"/>
  <c r="AI21" i="6"/>
  <c r="J22" i="6"/>
  <c r="P21" i="6"/>
  <c r="S21" i="6"/>
  <c r="P20" i="7"/>
  <c r="S20" i="7"/>
  <c r="AI20" i="7"/>
  <c r="J21" i="7"/>
  <c r="S20" i="8"/>
  <c r="J21" i="8"/>
  <c r="P20" i="8"/>
  <c r="AI20" i="8"/>
  <c r="P20" i="9"/>
  <c r="S20" i="9"/>
  <c r="AI20" i="9"/>
  <c r="J21" i="9"/>
  <c r="Z12" i="6"/>
  <c r="T12" i="6"/>
  <c r="Z12" i="2"/>
  <c r="T12" i="2"/>
  <c r="E12" i="10" s="1"/>
  <c r="Z13" i="5"/>
  <c r="T13" i="5"/>
  <c r="M12" i="9"/>
  <c r="L12" i="9"/>
  <c r="F12" i="9"/>
  <c r="AD11" i="9"/>
  <c r="AE12" i="6"/>
  <c r="G12" i="6"/>
  <c r="AE12" i="2"/>
  <c r="G12" i="2"/>
  <c r="AE13" i="5"/>
  <c r="G13" i="5"/>
  <c r="M14" i="4" l="1"/>
  <c r="L14" i="4"/>
  <c r="F14" i="4"/>
  <c r="AD13" i="4"/>
  <c r="T15" i="8"/>
  <c r="Z15" i="8"/>
  <c r="AE15" i="8"/>
  <c r="G15" i="8"/>
  <c r="P25" i="5"/>
  <c r="S25" i="5"/>
  <c r="J26" i="5"/>
  <c r="P25" i="4"/>
  <c r="S25" i="4"/>
  <c r="J26" i="4"/>
  <c r="S25" i="3"/>
  <c r="P25" i="3"/>
  <c r="J26" i="3"/>
  <c r="P25" i="2"/>
  <c r="S25" i="2"/>
  <c r="J26" i="2"/>
  <c r="AI22" i="6"/>
  <c r="J23" i="6"/>
  <c r="P22" i="6"/>
  <c r="S22" i="6"/>
  <c r="P21" i="7"/>
  <c r="S21" i="7"/>
  <c r="AI21" i="7"/>
  <c r="J22" i="7"/>
  <c r="P21" i="8"/>
  <c r="AI21" i="8"/>
  <c r="S21" i="8"/>
  <c r="J22" i="8"/>
  <c r="P21" i="9"/>
  <c r="S21" i="9"/>
  <c r="AI21" i="9"/>
  <c r="J22" i="9"/>
  <c r="Z12" i="9"/>
  <c r="T12" i="9"/>
  <c r="Q12" i="10" s="1"/>
  <c r="R12" i="10" s="1"/>
  <c r="M13" i="6"/>
  <c r="L13" i="6"/>
  <c r="AD12" i="6"/>
  <c r="F13" i="6"/>
  <c r="M13" i="2"/>
  <c r="L13" i="2"/>
  <c r="F13" i="2"/>
  <c r="AD12" i="2"/>
  <c r="M14" i="5"/>
  <c r="L14" i="5"/>
  <c r="F14" i="5"/>
  <c r="AD13" i="5"/>
  <c r="AE12" i="9"/>
  <c r="G12" i="9"/>
  <c r="Z14" i="4" l="1"/>
  <c r="T14" i="4"/>
  <c r="M14" i="10" s="1"/>
  <c r="G14" i="4"/>
  <c r="AE14" i="4"/>
  <c r="F16" i="8"/>
  <c r="L16" i="8"/>
  <c r="AD15" i="8"/>
  <c r="M16" i="8"/>
  <c r="AE14" i="5"/>
  <c r="G14" i="5"/>
  <c r="P26" i="5"/>
  <c r="S26" i="5"/>
  <c r="J27" i="5"/>
  <c r="P26" i="4"/>
  <c r="S26" i="4"/>
  <c r="J27" i="4"/>
  <c r="P26" i="3"/>
  <c r="S26" i="3"/>
  <c r="J27" i="3"/>
  <c r="P26" i="2"/>
  <c r="S26" i="2"/>
  <c r="J27" i="2"/>
  <c r="AI23" i="6"/>
  <c r="P23" i="6"/>
  <c r="J24" i="6"/>
  <c r="S23" i="6"/>
  <c r="P22" i="7"/>
  <c r="S22" i="7"/>
  <c r="AI22" i="7"/>
  <c r="J23" i="7"/>
  <c r="P22" i="8"/>
  <c r="J23" i="8"/>
  <c r="S22" i="8"/>
  <c r="AI22" i="8"/>
  <c r="P22" i="9"/>
  <c r="S22" i="9"/>
  <c r="AI22" i="9"/>
  <c r="J23" i="9"/>
  <c r="Z13" i="6"/>
  <c r="T13" i="6"/>
  <c r="Z13" i="2"/>
  <c r="T13" i="2"/>
  <c r="E13" i="10" s="1"/>
  <c r="Z14" i="5"/>
  <c r="T14" i="5"/>
  <c r="AD14" i="5"/>
  <c r="F15" i="5"/>
  <c r="AE15" i="5" s="1"/>
  <c r="G15" i="5"/>
  <c r="L15" i="5"/>
  <c r="M15" i="5"/>
  <c r="M13" i="9"/>
  <c r="L13" i="9"/>
  <c r="F13" i="9"/>
  <c r="AD12" i="9"/>
  <c r="AE13" i="6"/>
  <c r="G13" i="6"/>
  <c r="AE13" i="2"/>
  <c r="G13" i="2"/>
  <c r="AD14" i="4" l="1"/>
  <c r="F15" i="4"/>
  <c r="L15" i="4"/>
  <c r="M15" i="4"/>
  <c r="AE16" i="8"/>
  <c r="G16" i="8"/>
  <c r="F17" i="8"/>
  <c r="M17" i="8"/>
  <c r="L17" i="8"/>
  <c r="AD16" i="8"/>
  <c r="T16" i="8"/>
  <c r="Z16" i="8"/>
  <c r="P27" i="5"/>
  <c r="S27" i="5"/>
  <c r="J28" i="5"/>
  <c r="P27" i="4"/>
  <c r="S27" i="4"/>
  <c r="J28" i="4"/>
  <c r="J28" i="3"/>
  <c r="S27" i="3"/>
  <c r="P27" i="3"/>
  <c r="P27" i="2"/>
  <c r="S27" i="2"/>
  <c r="J28" i="2"/>
  <c r="S24" i="6"/>
  <c r="AI24" i="6"/>
  <c r="J25" i="6"/>
  <c r="P24" i="6"/>
  <c r="P23" i="7"/>
  <c r="S23" i="7"/>
  <c r="AI23" i="7"/>
  <c r="J24" i="7"/>
  <c r="J24" i="8"/>
  <c r="AI23" i="8"/>
  <c r="P23" i="8"/>
  <c r="S23" i="8"/>
  <c r="P23" i="9"/>
  <c r="S23" i="9"/>
  <c r="AI23" i="9"/>
  <c r="J24" i="9"/>
  <c r="AD15" i="5"/>
  <c r="F16" i="5"/>
  <c r="AE16" i="5" s="1"/>
  <c r="G16" i="5"/>
  <c r="L16" i="5"/>
  <c r="M16" i="5"/>
  <c r="Z15" i="5"/>
  <c r="T15" i="5"/>
  <c r="Z13" i="9"/>
  <c r="T13" i="9"/>
  <c r="Q13" i="10" s="1"/>
  <c r="R13" i="10" s="1"/>
  <c r="L14" i="6"/>
  <c r="F14" i="6"/>
  <c r="M14" i="6"/>
  <c r="AD13" i="6"/>
  <c r="M14" i="2"/>
  <c r="L14" i="2"/>
  <c r="F14" i="2"/>
  <c r="AD13" i="2"/>
  <c r="AE13" i="9"/>
  <c r="G13" i="9"/>
  <c r="G15" i="4" l="1"/>
  <c r="AE15" i="4"/>
  <c r="Z15" i="4"/>
  <c r="T15" i="4"/>
  <c r="M15" i="10" s="1"/>
  <c r="AE14" i="6"/>
  <c r="G14" i="6"/>
  <c r="T17" i="8"/>
  <c r="Z17" i="8"/>
  <c r="AE17" i="8"/>
  <c r="G17" i="8"/>
  <c r="P28" i="5"/>
  <c r="S28" i="5"/>
  <c r="J29" i="5"/>
  <c r="P28" i="4"/>
  <c r="S28" i="4"/>
  <c r="J29" i="4"/>
  <c r="J29" i="3"/>
  <c r="P28" i="3"/>
  <c r="S28" i="3"/>
  <c r="P28" i="2"/>
  <c r="S28" i="2"/>
  <c r="J29" i="2"/>
  <c r="P25" i="6"/>
  <c r="S25" i="6"/>
  <c r="AI25" i="6"/>
  <c r="J26" i="6"/>
  <c r="P24" i="7"/>
  <c r="S24" i="7"/>
  <c r="AI24" i="7"/>
  <c r="J25" i="7"/>
  <c r="S24" i="8"/>
  <c r="J25" i="8"/>
  <c r="P24" i="8"/>
  <c r="AI24" i="8"/>
  <c r="P24" i="9"/>
  <c r="S24" i="9"/>
  <c r="AI24" i="9"/>
  <c r="J25" i="9"/>
  <c r="AD16" i="5"/>
  <c r="F17" i="5"/>
  <c r="AE17" i="5" s="1"/>
  <c r="G17" i="5"/>
  <c r="L17" i="5"/>
  <c r="M17" i="5"/>
  <c r="Z16" i="5"/>
  <c r="T16" i="5"/>
  <c r="Z14" i="6"/>
  <c r="T14" i="6"/>
  <c r="C76" i="1"/>
  <c r="AL6" i="7" s="1"/>
  <c r="G2" i="7" s="1"/>
  <c r="F15" i="6"/>
  <c r="L15" i="6"/>
  <c r="AD14" i="6"/>
  <c r="M15" i="6"/>
  <c r="Z14" i="2"/>
  <c r="T14" i="2"/>
  <c r="M14" i="9"/>
  <c r="L14" i="9"/>
  <c r="F14" i="9"/>
  <c r="AD13" i="9"/>
  <c r="AE14" i="2"/>
  <c r="G14" i="2"/>
  <c r="AD15" i="4" l="1"/>
  <c r="M16" i="4"/>
  <c r="F16" i="4"/>
  <c r="L16" i="4"/>
  <c r="E14" i="10"/>
  <c r="F18" i="8"/>
  <c r="L18" i="8"/>
  <c r="M18" i="8"/>
  <c r="AD17" i="8"/>
  <c r="AE15" i="6"/>
  <c r="G15" i="6"/>
  <c r="P29" i="5"/>
  <c r="S29" i="5"/>
  <c r="J30" i="5"/>
  <c r="P29" i="4"/>
  <c r="S29" i="4"/>
  <c r="J30" i="4"/>
  <c r="J30" i="3"/>
  <c r="P29" i="3"/>
  <c r="S29" i="3"/>
  <c r="P29" i="2"/>
  <c r="S29" i="2"/>
  <c r="J30" i="2"/>
  <c r="P26" i="6"/>
  <c r="AI26" i="6"/>
  <c r="S26" i="6"/>
  <c r="J27" i="6"/>
  <c r="P25" i="7"/>
  <c r="S25" i="7"/>
  <c r="AI25" i="7"/>
  <c r="J26" i="7"/>
  <c r="P25" i="8"/>
  <c r="S25" i="8"/>
  <c r="J26" i="8"/>
  <c r="AI25" i="8"/>
  <c r="P25" i="9"/>
  <c r="S25" i="9"/>
  <c r="AI25" i="9"/>
  <c r="J26" i="9"/>
  <c r="AD17" i="5"/>
  <c r="F18" i="5"/>
  <c r="L18" i="5"/>
  <c r="M18" i="5"/>
  <c r="Z17" i="5"/>
  <c r="T17" i="5"/>
  <c r="M3" i="7"/>
  <c r="L3" i="7"/>
  <c r="F3" i="7"/>
  <c r="Z15" i="6"/>
  <c r="T15" i="6"/>
  <c r="Z14" i="9"/>
  <c r="T14" i="9"/>
  <c r="Q14" i="10" s="1"/>
  <c r="R14" i="10" s="1"/>
  <c r="M15" i="2"/>
  <c r="L15" i="2"/>
  <c r="F15" i="2"/>
  <c r="AD14" i="2"/>
  <c r="B76" i="1"/>
  <c r="AL6" i="3" s="1"/>
  <c r="G2" i="3" s="1"/>
  <c r="AE14" i="9"/>
  <c r="G14" i="9"/>
  <c r="G16" i="4" l="1"/>
  <c r="AE16" i="4"/>
  <c r="T16" i="4"/>
  <c r="M16" i="10" s="1"/>
  <c r="Z16" i="4"/>
  <c r="M16" i="6"/>
  <c r="F16" i="6"/>
  <c r="AE16" i="6" s="1"/>
  <c r="L16" i="6"/>
  <c r="G16" i="6"/>
  <c r="AD15" i="6"/>
  <c r="AE18" i="5"/>
  <c r="G18" i="5"/>
  <c r="T18" i="8"/>
  <c r="Z18" i="8"/>
  <c r="AE18" i="8"/>
  <c r="G18" i="8"/>
  <c r="P30" i="5"/>
  <c r="S30" i="5"/>
  <c r="J31" i="5"/>
  <c r="P30" i="4"/>
  <c r="S30" i="4"/>
  <c r="J31" i="4"/>
  <c r="P30" i="3"/>
  <c r="S30" i="3"/>
  <c r="J31" i="3"/>
  <c r="P30" i="2"/>
  <c r="S30" i="2"/>
  <c r="J31" i="2"/>
  <c r="S27" i="6"/>
  <c r="AI27" i="6"/>
  <c r="P27" i="6"/>
  <c r="J28" i="6"/>
  <c r="P26" i="7"/>
  <c r="S26" i="7"/>
  <c r="AI26" i="7"/>
  <c r="J27" i="7"/>
  <c r="S26" i="8"/>
  <c r="J27" i="8"/>
  <c r="P26" i="8"/>
  <c r="AI26" i="8"/>
  <c r="P26" i="9"/>
  <c r="S26" i="9"/>
  <c r="AI26" i="9"/>
  <c r="J27" i="9"/>
  <c r="AD18" i="5"/>
  <c r="F19" i="5"/>
  <c r="L19" i="5"/>
  <c r="M19" i="5"/>
  <c r="Z18" i="5"/>
  <c r="T18" i="5"/>
  <c r="Z3" i="7"/>
  <c r="T3" i="7"/>
  <c r="Z16" i="6"/>
  <c r="T16" i="6"/>
  <c r="AD16" i="6"/>
  <c r="F17" i="6"/>
  <c r="L17" i="6"/>
  <c r="M17" i="6"/>
  <c r="Z15" i="2"/>
  <c r="T15" i="2"/>
  <c r="E15" i="10" s="1"/>
  <c r="F3" i="3"/>
  <c r="M3" i="3"/>
  <c r="L3" i="3"/>
  <c r="M15" i="9"/>
  <c r="L15" i="9"/>
  <c r="F15" i="9"/>
  <c r="AD14" i="9"/>
  <c r="AE3" i="7"/>
  <c r="G3" i="7"/>
  <c r="AE15" i="2"/>
  <c r="G15" i="2"/>
  <c r="AD16" i="4" l="1"/>
  <c r="F17" i="4"/>
  <c r="L17" i="4"/>
  <c r="M17" i="4"/>
  <c r="AE17" i="6"/>
  <c r="G17" i="6"/>
  <c r="M19" i="8"/>
  <c r="AD18" i="8"/>
  <c r="L19" i="8"/>
  <c r="F19" i="8"/>
  <c r="AE19" i="8" s="1"/>
  <c r="G19" i="8"/>
  <c r="AE19" i="5"/>
  <c r="G19" i="5"/>
  <c r="P31" i="5"/>
  <c r="S31" i="5"/>
  <c r="J32" i="5"/>
  <c r="P31" i="4"/>
  <c r="S31" i="4"/>
  <c r="J32" i="4"/>
  <c r="S31" i="3"/>
  <c r="P31" i="3"/>
  <c r="J32" i="3"/>
  <c r="P31" i="2"/>
  <c r="S31" i="2"/>
  <c r="J32" i="2"/>
  <c r="J29" i="6"/>
  <c r="AI28" i="6"/>
  <c r="P28" i="6"/>
  <c r="S28" i="6"/>
  <c r="P27" i="7"/>
  <c r="S27" i="7"/>
  <c r="AI27" i="7"/>
  <c r="J28" i="7"/>
  <c r="P27" i="8"/>
  <c r="AI27" i="8"/>
  <c r="J28" i="8"/>
  <c r="S27" i="8"/>
  <c r="P27" i="9"/>
  <c r="S27" i="9"/>
  <c r="AI27" i="9"/>
  <c r="J28" i="9"/>
  <c r="AD19" i="5"/>
  <c r="F20" i="5"/>
  <c r="AE20" i="5" s="1"/>
  <c r="G20" i="5"/>
  <c r="L20" i="5"/>
  <c r="M20" i="5"/>
  <c r="Z19" i="5"/>
  <c r="T19" i="5"/>
  <c r="F18" i="6"/>
  <c r="AE18" i="6" s="1"/>
  <c r="L18" i="6"/>
  <c r="G18" i="6"/>
  <c r="M18" i="6"/>
  <c r="AD17" i="6"/>
  <c r="Z17" i="6"/>
  <c r="T17" i="6"/>
  <c r="Z3" i="3"/>
  <c r="T3" i="3"/>
  <c r="I3" i="10" s="1"/>
  <c r="Z15" i="9"/>
  <c r="T15" i="9"/>
  <c r="Q15" i="10" s="1"/>
  <c r="R15" i="10" s="1"/>
  <c r="M4" i="7"/>
  <c r="L4" i="7"/>
  <c r="F4" i="7"/>
  <c r="AD3" i="7"/>
  <c r="M16" i="2"/>
  <c r="L16" i="2"/>
  <c r="F16" i="2"/>
  <c r="AD15" i="2"/>
  <c r="AE3" i="3"/>
  <c r="G3" i="3"/>
  <c r="AE15" i="9"/>
  <c r="G15" i="9"/>
  <c r="AE17" i="4" l="1"/>
  <c r="G17" i="4"/>
  <c r="T17" i="4"/>
  <c r="M17" i="10" s="1"/>
  <c r="Z17" i="4"/>
  <c r="T19" i="8"/>
  <c r="Z19" i="8"/>
  <c r="M20" i="8"/>
  <c r="L20" i="8"/>
  <c r="AD19" i="8"/>
  <c r="F20" i="8"/>
  <c r="P32" i="5"/>
  <c r="S32" i="5"/>
  <c r="J33" i="5"/>
  <c r="P32" i="4"/>
  <c r="S32" i="4"/>
  <c r="J33" i="4"/>
  <c r="S32" i="3"/>
  <c r="J33" i="3"/>
  <c r="P32" i="3"/>
  <c r="P32" i="2"/>
  <c r="S32" i="2"/>
  <c r="J33" i="2"/>
  <c r="AI29" i="6"/>
  <c r="J30" i="6"/>
  <c r="P29" i="6"/>
  <c r="S29" i="6"/>
  <c r="P28" i="7"/>
  <c r="S28" i="7"/>
  <c r="AI28" i="7"/>
  <c r="J29" i="7"/>
  <c r="P28" i="8"/>
  <c r="AI28" i="8"/>
  <c r="J29" i="8"/>
  <c r="S28" i="8"/>
  <c r="P28" i="9"/>
  <c r="S28" i="9"/>
  <c r="AI28" i="9"/>
  <c r="J29" i="9"/>
  <c r="AD20" i="5"/>
  <c r="F21" i="5"/>
  <c r="AE21" i="5" s="1"/>
  <c r="G21" i="5"/>
  <c r="L21" i="5"/>
  <c r="M21" i="5"/>
  <c r="Z20" i="5"/>
  <c r="T20" i="5"/>
  <c r="Z18" i="6"/>
  <c r="T18" i="6"/>
  <c r="M19" i="6"/>
  <c r="L19" i="6"/>
  <c r="F19" i="6"/>
  <c r="AD18" i="6"/>
  <c r="Z4" i="7"/>
  <c r="T4" i="7"/>
  <c r="Z16" i="2"/>
  <c r="T16" i="2"/>
  <c r="E16" i="10" s="1"/>
  <c r="L4" i="3"/>
  <c r="F4" i="3"/>
  <c r="M4" i="3"/>
  <c r="AD3" i="3"/>
  <c r="M16" i="9"/>
  <c r="L16" i="9"/>
  <c r="F16" i="9"/>
  <c r="AD15" i="9"/>
  <c r="AE4" i="7"/>
  <c r="G4" i="7"/>
  <c r="AE16" i="2"/>
  <c r="G16" i="2"/>
  <c r="AD17" i="4" l="1"/>
  <c r="M18" i="4"/>
  <c r="F18" i="4"/>
  <c r="L18" i="4"/>
  <c r="T20" i="8"/>
  <c r="Z20" i="8"/>
  <c r="AE20" i="8"/>
  <c r="G20" i="8"/>
  <c r="P33" i="5"/>
  <c r="S33" i="5"/>
  <c r="J34" i="5"/>
  <c r="P33" i="4"/>
  <c r="S33" i="4"/>
  <c r="J34" i="4"/>
  <c r="J34" i="3"/>
  <c r="P33" i="3"/>
  <c r="S33" i="3"/>
  <c r="P33" i="2"/>
  <c r="S33" i="2"/>
  <c r="J34" i="2"/>
  <c r="J31" i="6"/>
  <c r="P30" i="6"/>
  <c r="S30" i="6"/>
  <c r="AI30" i="6"/>
  <c r="P29" i="7"/>
  <c r="S29" i="7"/>
  <c r="AI29" i="7"/>
  <c r="J30" i="7"/>
  <c r="P29" i="8"/>
  <c r="S29" i="8"/>
  <c r="J30" i="8"/>
  <c r="AI29" i="8"/>
  <c r="P29" i="9"/>
  <c r="S29" i="9"/>
  <c r="AI29" i="9"/>
  <c r="J30" i="9"/>
  <c r="AD21" i="5"/>
  <c r="F22" i="5"/>
  <c r="L22" i="5"/>
  <c r="M22" i="5"/>
  <c r="Z21" i="5"/>
  <c r="T21" i="5"/>
  <c r="Z19" i="6"/>
  <c r="T19" i="6"/>
  <c r="Z4" i="3"/>
  <c r="T4" i="3"/>
  <c r="I4" i="10" s="1"/>
  <c r="Z16" i="9"/>
  <c r="T16" i="9"/>
  <c r="Q16" i="10" s="1"/>
  <c r="R16" i="10" s="1"/>
  <c r="M5" i="7"/>
  <c r="L5" i="7"/>
  <c r="F5" i="7"/>
  <c r="AD4" i="7"/>
  <c r="M17" i="2"/>
  <c r="L17" i="2"/>
  <c r="F17" i="2"/>
  <c r="AD16" i="2"/>
  <c r="AE19" i="6"/>
  <c r="G19" i="6"/>
  <c r="AE4" i="3"/>
  <c r="G4" i="3"/>
  <c r="AE16" i="9"/>
  <c r="G16" i="9"/>
  <c r="G18" i="4" l="1"/>
  <c r="AE18" i="4"/>
  <c r="T18" i="4"/>
  <c r="M18" i="10" s="1"/>
  <c r="Z18" i="4"/>
  <c r="F21" i="8"/>
  <c r="AE21" i="8" s="1"/>
  <c r="M21" i="8"/>
  <c r="AD20" i="8"/>
  <c r="L21" i="8"/>
  <c r="G21" i="8"/>
  <c r="AE22" i="5"/>
  <c r="G22" i="5"/>
  <c r="P34" i="5"/>
  <c r="S34" i="5"/>
  <c r="J35" i="5"/>
  <c r="P34" i="4"/>
  <c r="S34" i="4"/>
  <c r="J35" i="4"/>
  <c r="P34" i="3"/>
  <c r="J35" i="3"/>
  <c r="S34" i="3"/>
  <c r="P34" i="2"/>
  <c r="S34" i="2"/>
  <c r="J35" i="2"/>
  <c r="P31" i="6"/>
  <c r="AI31" i="6"/>
  <c r="J32" i="6"/>
  <c r="S31" i="6"/>
  <c r="P30" i="7"/>
  <c r="S30" i="7"/>
  <c r="AI30" i="7"/>
  <c r="J31" i="7"/>
  <c r="P30" i="8"/>
  <c r="AI30" i="8"/>
  <c r="J31" i="8"/>
  <c r="S30" i="8"/>
  <c r="P30" i="9"/>
  <c r="S30" i="9"/>
  <c r="AI30" i="9"/>
  <c r="J31" i="9"/>
  <c r="Z22" i="5"/>
  <c r="T22" i="5"/>
  <c r="Z5" i="7"/>
  <c r="T5" i="7"/>
  <c r="Z17" i="2"/>
  <c r="T17" i="2"/>
  <c r="E17" i="10" s="1"/>
  <c r="L20" i="6"/>
  <c r="F20" i="6"/>
  <c r="AD19" i="6"/>
  <c r="M20" i="6"/>
  <c r="F5" i="3"/>
  <c r="AD4" i="3"/>
  <c r="M5" i="3"/>
  <c r="L5" i="3"/>
  <c r="M17" i="9"/>
  <c r="L17" i="9"/>
  <c r="F17" i="9"/>
  <c r="AD16" i="9"/>
  <c r="AE5" i="7"/>
  <c r="G5" i="7"/>
  <c r="AE17" i="2"/>
  <c r="G17" i="2"/>
  <c r="AD18" i="4" l="1"/>
  <c r="F19" i="4"/>
  <c r="L19" i="4"/>
  <c r="M19" i="4"/>
  <c r="AE5" i="3"/>
  <c r="G5" i="3"/>
  <c r="T21" i="8"/>
  <c r="Z21" i="8"/>
  <c r="M22" i="8"/>
  <c r="L22" i="8"/>
  <c r="AD21" i="8"/>
  <c r="F22" i="8"/>
  <c r="AD22" i="5"/>
  <c r="F23" i="5"/>
  <c r="AE23" i="5" s="1"/>
  <c r="G23" i="5"/>
  <c r="L23" i="5"/>
  <c r="M23" i="5"/>
  <c r="P35" i="5"/>
  <c r="S35" i="5"/>
  <c r="J36" i="5"/>
  <c r="P35" i="4"/>
  <c r="S35" i="4"/>
  <c r="J36" i="4"/>
  <c r="J36" i="3"/>
  <c r="P35" i="3"/>
  <c r="S35" i="3"/>
  <c r="P35" i="2"/>
  <c r="S35" i="2"/>
  <c r="J36" i="2"/>
  <c r="S32" i="6"/>
  <c r="J33" i="6"/>
  <c r="P32" i="6"/>
  <c r="AI32" i="6"/>
  <c r="P31" i="7"/>
  <c r="S31" i="7"/>
  <c r="AI31" i="7"/>
  <c r="J32" i="7"/>
  <c r="P31" i="8"/>
  <c r="J32" i="8"/>
  <c r="S31" i="8"/>
  <c r="AI31" i="8"/>
  <c r="P31" i="9"/>
  <c r="S31" i="9"/>
  <c r="AI31" i="9"/>
  <c r="J32" i="9"/>
  <c r="Z20" i="6"/>
  <c r="T20" i="6"/>
  <c r="Z5" i="3"/>
  <c r="T5" i="3"/>
  <c r="I5" i="10" s="1"/>
  <c r="M6" i="3"/>
  <c r="L6" i="3"/>
  <c r="Z17" i="9"/>
  <c r="T17" i="9"/>
  <c r="Q17" i="10" s="1"/>
  <c r="R17" i="10" s="1"/>
  <c r="M6" i="7"/>
  <c r="L6" i="7"/>
  <c r="F6" i="7"/>
  <c r="AD5" i="7"/>
  <c r="M18" i="2"/>
  <c r="L18" i="2"/>
  <c r="F18" i="2"/>
  <c r="AD17" i="2"/>
  <c r="AE20" i="6"/>
  <c r="G20" i="6"/>
  <c r="AE17" i="9"/>
  <c r="G17" i="9"/>
  <c r="G19" i="4" l="1"/>
  <c r="AE19" i="4"/>
  <c r="T19" i="4"/>
  <c r="M19" i="10" s="1"/>
  <c r="Z19" i="4"/>
  <c r="AD5" i="3"/>
  <c r="F6" i="3"/>
  <c r="T22" i="8"/>
  <c r="Z22" i="8"/>
  <c r="G22" i="8"/>
  <c r="AE22" i="8"/>
  <c r="AD23" i="5"/>
  <c r="L24" i="5"/>
  <c r="M24" i="5"/>
  <c r="F24" i="5"/>
  <c r="AE24" i="5" s="1"/>
  <c r="T23" i="5"/>
  <c r="Z23" i="5"/>
  <c r="P36" i="5"/>
  <c r="S36" i="5"/>
  <c r="J37" i="5"/>
  <c r="P36" i="4"/>
  <c r="S36" i="4"/>
  <c r="J37" i="4"/>
  <c r="P36" i="3"/>
  <c r="S36" i="3"/>
  <c r="J37" i="3"/>
  <c r="P36" i="2"/>
  <c r="S36" i="2"/>
  <c r="J37" i="2"/>
  <c r="AI33" i="6"/>
  <c r="P33" i="6"/>
  <c r="S33" i="6"/>
  <c r="J34" i="6"/>
  <c r="P32" i="7"/>
  <c r="S32" i="7"/>
  <c r="AI32" i="7"/>
  <c r="J33" i="7"/>
  <c r="AI32" i="8"/>
  <c r="S32" i="8"/>
  <c r="J33" i="8"/>
  <c r="P32" i="8"/>
  <c r="P32" i="9"/>
  <c r="S32" i="9"/>
  <c r="AI32" i="9"/>
  <c r="J33" i="9"/>
  <c r="Z6" i="3"/>
  <c r="T6" i="3"/>
  <c r="Z6" i="7"/>
  <c r="T6" i="7"/>
  <c r="Z18" i="2"/>
  <c r="T18" i="2"/>
  <c r="E18" i="10" s="1"/>
  <c r="M21" i="6"/>
  <c r="AD20" i="6"/>
  <c r="L21" i="6"/>
  <c r="F21" i="6"/>
  <c r="M18" i="9"/>
  <c r="L18" i="9"/>
  <c r="F18" i="9"/>
  <c r="AD17" i="9"/>
  <c r="G24" i="5"/>
  <c r="AE6" i="7"/>
  <c r="G6" i="7"/>
  <c r="AE18" i="2"/>
  <c r="G18" i="2"/>
  <c r="M20" i="4" l="1"/>
  <c r="AD19" i="4"/>
  <c r="F20" i="4"/>
  <c r="L20" i="4"/>
  <c r="G6" i="3"/>
  <c r="AE6" i="3"/>
  <c r="Z24" i="5"/>
  <c r="T24" i="5"/>
  <c r="F23" i="8"/>
  <c r="AD22" i="8"/>
  <c r="L23" i="8"/>
  <c r="M23" i="8"/>
  <c r="P37" i="5"/>
  <c r="S37" i="5"/>
  <c r="J38" i="5"/>
  <c r="P37" i="4"/>
  <c r="S37" i="4"/>
  <c r="J38" i="4"/>
  <c r="S37" i="3"/>
  <c r="P37" i="3"/>
  <c r="J38" i="3"/>
  <c r="P37" i="2"/>
  <c r="S37" i="2"/>
  <c r="J38" i="2"/>
  <c r="AI34" i="6"/>
  <c r="J35" i="6"/>
  <c r="P34" i="6"/>
  <c r="S34" i="6"/>
  <c r="P33" i="7"/>
  <c r="S33" i="7"/>
  <c r="AI33" i="7"/>
  <c r="J34" i="7"/>
  <c r="P33" i="8"/>
  <c r="AI33" i="8"/>
  <c r="J34" i="8"/>
  <c r="S33" i="8"/>
  <c r="P33" i="9"/>
  <c r="S33" i="9"/>
  <c r="AI33" i="9"/>
  <c r="J34" i="9"/>
  <c r="Z21" i="6"/>
  <c r="T21" i="6"/>
  <c r="Z18" i="9"/>
  <c r="T18" i="9"/>
  <c r="Q18" i="10" s="1"/>
  <c r="R18" i="10" s="1"/>
  <c r="M25" i="5"/>
  <c r="L25" i="5"/>
  <c r="F25" i="5"/>
  <c r="AD24" i="5"/>
  <c r="M7" i="7"/>
  <c r="L7" i="7"/>
  <c r="F7" i="7"/>
  <c r="AD6" i="7"/>
  <c r="M19" i="2"/>
  <c r="L19" i="2"/>
  <c r="F19" i="2"/>
  <c r="AD18" i="2"/>
  <c r="I6" i="10"/>
  <c r="AE21" i="6"/>
  <c r="G21" i="6"/>
  <c r="AE18" i="9"/>
  <c r="G18" i="9"/>
  <c r="G20" i="4" l="1"/>
  <c r="AE20" i="4"/>
  <c r="T20" i="4"/>
  <c r="M20" i="10" s="1"/>
  <c r="Z20" i="4"/>
  <c r="L7" i="3"/>
  <c r="M7" i="3"/>
  <c r="AD6" i="3"/>
  <c r="F7" i="3"/>
  <c r="G23" i="8"/>
  <c r="AE23" i="8"/>
  <c r="T23" i="8"/>
  <c r="Z23" i="8"/>
  <c r="P38" i="5"/>
  <c r="J39" i="5"/>
  <c r="S38" i="5"/>
  <c r="P38" i="4"/>
  <c r="S38" i="4"/>
  <c r="J39" i="4"/>
  <c r="S38" i="3"/>
  <c r="P38" i="3"/>
  <c r="J39" i="3"/>
  <c r="P38" i="2"/>
  <c r="S38" i="2"/>
  <c r="J39" i="2"/>
  <c r="P35" i="6"/>
  <c r="S35" i="6"/>
  <c r="J36" i="6"/>
  <c r="AI35" i="6"/>
  <c r="P34" i="7"/>
  <c r="S34" i="7"/>
  <c r="AI34" i="7"/>
  <c r="J35" i="7"/>
  <c r="P34" i="8"/>
  <c r="AI34" i="8"/>
  <c r="S34" i="8"/>
  <c r="J35" i="8"/>
  <c r="P34" i="9"/>
  <c r="S34" i="9"/>
  <c r="AI34" i="9"/>
  <c r="J35" i="9"/>
  <c r="Z25" i="5"/>
  <c r="T25" i="5"/>
  <c r="Z7" i="7"/>
  <c r="T7" i="7"/>
  <c r="Z19" i="2"/>
  <c r="T19" i="2"/>
  <c r="E19" i="10" s="1"/>
  <c r="L22" i="6"/>
  <c r="F22" i="6"/>
  <c r="AE22" i="6" s="1"/>
  <c r="AD21" i="6"/>
  <c r="M22" i="6"/>
  <c r="G22" i="6"/>
  <c r="M19" i="9"/>
  <c r="L19" i="9"/>
  <c r="F19" i="9"/>
  <c r="AD18" i="9"/>
  <c r="AE25" i="5"/>
  <c r="G25" i="5"/>
  <c r="AE7" i="3"/>
  <c r="G7" i="3"/>
  <c r="AE7" i="7"/>
  <c r="G7" i="7"/>
  <c r="AE19" i="2"/>
  <c r="G19" i="2"/>
  <c r="L21" i="4" l="1"/>
  <c r="F21" i="4"/>
  <c r="AD20" i="4"/>
  <c r="M21" i="4"/>
  <c r="T7" i="3"/>
  <c r="I7" i="10" s="1"/>
  <c r="Z7" i="3"/>
  <c r="L24" i="8"/>
  <c r="AD23" i="8"/>
  <c r="M24" i="8"/>
  <c r="F24" i="8"/>
  <c r="S39" i="5"/>
  <c r="J40" i="5"/>
  <c r="P39" i="5"/>
  <c r="P39" i="4"/>
  <c r="S39" i="4"/>
  <c r="J40" i="4"/>
  <c r="S39" i="3"/>
  <c r="P39" i="3"/>
  <c r="J40" i="3"/>
  <c r="P39" i="2"/>
  <c r="S39" i="2"/>
  <c r="J40" i="2"/>
  <c r="P36" i="6"/>
  <c r="S36" i="6"/>
  <c r="J37" i="6"/>
  <c r="AI36" i="6"/>
  <c r="P35" i="7"/>
  <c r="S35" i="7"/>
  <c r="AI35" i="7"/>
  <c r="J36" i="7"/>
  <c r="S35" i="8"/>
  <c r="AI35" i="8"/>
  <c r="J36" i="8"/>
  <c r="P35" i="8"/>
  <c r="P35" i="9"/>
  <c r="S35" i="9"/>
  <c r="AI35" i="9"/>
  <c r="J36" i="9"/>
  <c r="Z22" i="6"/>
  <c r="T22" i="6"/>
  <c r="AD22" i="6"/>
  <c r="F23" i="6"/>
  <c r="L23" i="6"/>
  <c r="M23" i="6"/>
  <c r="Z19" i="9"/>
  <c r="T19" i="9"/>
  <c r="Q19" i="10" s="1"/>
  <c r="R19" i="10" s="1"/>
  <c r="M26" i="5"/>
  <c r="L26" i="5"/>
  <c r="F26" i="5"/>
  <c r="AD25" i="5"/>
  <c r="M8" i="3"/>
  <c r="L8" i="3"/>
  <c r="AD7" i="3"/>
  <c r="F8" i="3"/>
  <c r="M8" i="7"/>
  <c r="L8" i="7"/>
  <c r="F8" i="7"/>
  <c r="AD7" i="7"/>
  <c r="M20" i="2"/>
  <c r="L20" i="2"/>
  <c r="F20" i="2"/>
  <c r="AD19" i="2"/>
  <c r="AE19" i="9"/>
  <c r="G19" i="9"/>
  <c r="Z21" i="4" l="1"/>
  <c r="T21" i="4"/>
  <c r="M21" i="10" s="1"/>
  <c r="G21" i="4"/>
  <c r="AE21" i="4"/>
  <c r="T24" i="8"/>
  <c r="Z24" i="8"/>
  <c r="AE24" i="8"/>
  <c r="G24" i="8"/>
  <c r="S40" i="5"/>
  <c r="J41" i="5"/>
  <c r="P40" i="5"/>
  <c r="P40" i="4"/>
  <c r="S40" i="4"/>
  <c r="J41" i="4"/>
  <c r="P40" i="3"/>
  <c r="J41" i="3"/>
  <c r="S40" i="3"/>
  <c r="P40" i="2"/>
  <c r="S40" i="2"/>
  <c r="J41" i="2"/>
  <c r="J38" i="6"/>
  <c r="S37" i="6"/>
  <c r="P37" i="6"/>
  <c r="AI37" i="6"/>
  <c r="P36" i="7"/>
  <c r="S36" i="7"/>
  <c r="AI36" i="7"/>
  <c r="J37" i="7"/>
  <c r="AI36" i="8"/>
  <c r="J37" i="8"/>
  <c r="P36" i="8"/>
  <c r="S36" i="8"/>
  <c r="P36" i="9"/>
  <c r="S36" i="9"/>
  <c r="AI36" i="9"/>
  <c r="J37" i="9"/>
  <c r="Z23" i="6"/>
  <c r="T23" i="6"/>
  <c r="Z26" i="5"/>
  <c r="T26" i="5"/>
  <c r="Z8" i="3"/>
  <c r="T8" i="3"/>
  <c r="Z8" i="7"/>
  <c r="T8" i="7"/>
  <c r="Z20" i="2"/>
  <c r="T20" i="2"/>
  <c r="E20" i="10" s="1"/>
  <c r="M20" i="9"/>
  <c r="L20" i="9"/>
  <c r="F20" i="9"/>
  <c r="AD19" i="9"/>
  <c r="AE23" i="6"/>
  <c r="G23" i="6"/>
  <c r="AE26" i="5"/>
  <c r="G26" i="5"/>
  <c r="AE8" i="3"/>
  <c r="G8" i="3"/>
  <c r="AE8" i="7"/>
  <c r="G8" i="7"/>
  <c r="AE20" i="2"/>
  <c r="G20" i="2"/>
  <c r="L22" i="4" l="1"/>
  <c r="AD21" i="4"/>
  <c r="F22" i="4"/>
  <c r="M22" i="4"/>
  <c r="F25" i="8"/>
  <c r="M25" i="8"/>
  <c r="AD24" i="8"/>
  <c r="L25" i="8"/>
  <c r="S41" i="5"/>
  <c r="J42" i="5"/>
  <c r="P41" i="5"/>
  <c r="P41" i="4"/>
  <c r="S41" i="4"/>
  <c r="J42" i="4"/>
  <c r="S41" i="3"/>
  <c r="J42" i="3"/>
  <c r="P41" i="3"/>
  <c r="P41" i="2"/>
  <c r="S41" i="2"/>
  <c r="J42" i="2"/>
  <c r="P38" i="6"/>
  <c r="S38" i="6"/>
  <c r="AI38" i="6"/>
  <c r="J39" i="6"/>
  <c r="P37" i="7"/>
  <c r="S37" i="7"/>
  <c r="AI37" i="7"/>
  <c r="J38" i="7"/>
  <c r="S37" i="8"/>
  <c r="P37" i="8"/>
  <c r="J38" i="8"/>
  <c r="AI37" i="8"/>
  <c r="P37" i="9"/>
  <c r="S37" i="9"/>
  <c r="AI37" i="9"/>
  <c r="J38" i="9"/>
  <c r="Z20" i="9"/>
  <c r="T20" i="9"/>
  <c r="Q20" i="10" s="1"/>
  <c r="R20" i="10" s="1"/>
  <c r="L24" i="6"/>
  <c r="M24" i="6"/>
  <c r="F24" i="6"/>
  <c r="AD23" i="6"/>
  <c r="M27" i="5"/>
  <c r="L27" i="5"/>
  <c r="F27" i="5"/>
  <c r="AD26" i="5"/>
  <c r="L9" i="3"/>
  <c r="M9" i="3"/>
  <c r="F9" i="3"/>
  <c r="AD8" i="3"/>
  <c r="M9" i="7"/>
  <c r="L9" i="7"/>
  <c r="F9" i="7"/>
  <c r="AD8" i="7"/>
  <c r="M21" i="2"/>
  <c r="L21" i="2"/>
  <c r="F21" i="2"/>
  <c r="AD20" i="2"/>
  <c r="I8" i="10"/>
  <c r="AE20" i="9"/>
  <c r="G20" i="9"/>
  <c r="T22" i="4" l="1"/>
  <c r="M22" i="10" s="1"/>
  <c r="Z22" i="4"/>
  <c r="G22" i="4"/>
  <c r="AE22" i="4"/>
  <c r="AE25" i="8"/>
  <c r="G25" i="8"/>
  <c r="AE24" i="6"/>
  <c r="G24" i="6"/>
  <c r="F26" i="8"/>
  <c r="AD25" i="8"/>
  <c r="L26" i="8"/>
  <c r="M26" i="8"/>
  <c r="T25" i="8"/>
  <c r="Z25" i="8"/>
  <c r="S42" i="5"/>
  <c r="J43" i="5"/>
  <c r="P42" i="5"/>
  <c r="P42" i="4"/>
  <c r="S42" i="4"/>
  <c r="J43" i="4"/>
  <c r="P42" i="3"/>
  <c r="S42" i="3"/>
  <c r="J43" i="3"/>
  <c r="P42" i="2"/>
  <c r="S42" i="2"/>
  <c r="J43" i="2"/>
  <c r="S39" i="6"/>
  <c r="P39" i="6"/>
  <c r="AI39" i="6"/>
  <c r="J40" i="6"/>
  <c r="P38" i="7"/>
  <c r="S38" i="7"/>
  <c r="AI38" i="7"/>
  <c r="J39" i="7"/>
  <c r="J39" i="8"/>
  <c r="P38" i="8"/>
  <c r="S38" i="8"/>
  <c r="AI38" i="8"/>
  <c r="P38" i="9"/>
  <c r="S38" i="9"/>
  <c r="AI38" i="9"/>
  <c r="J39" i="9"/>
  <c r="Z24" i="6"/>
  <c r="T24" i="6"/>
  <c r="M25" i="6"/>
  <c r="L25" i="6"/>
  <c r="AD24" i="6"/>
  <c r="F25" i="6"/>
  <c r="Z27" i="5"/>
  <c r="T27" i="5"/>
  <c r="Z9" i="3"/>
  <c r="T9" i="3"/>
  <c r="Z9" i="7"/>
  <c r="T9" i="7"/>
  <c r="Z21" i="2"/>
  <c r="T21" i="2"/>
  <c r="E21" i="10" s="1"/>
  <c r="M21" i="9"/>
  <c r="L21" i="9"/>
  <c r="F21" i="9"/>
  <c r="AD20" i="9"/>
  <c r="AE27" i="5"/>
  <c r="G27" i="5"/>
  <c r="AE9" i="3"/>
  <c r="G9" i="3"/>
  <c r="AE9" i="7"/>
  <c r="G9" i="7"/>
  <c r="AE21" i="2"/>
  <c r="G21" i="2"/>
  <c r="AD22" i="4" l="1"/>
  <c r="F23" i="4"/>
  <c r="L23" i="4"/>
  <c r="M23" i="4"/>
  <c r="T26" i="8"/>
  <c r="Z26" i="8"/>
  <c r="AE26" i="8"/>
  <c r="G26" i="8"/>
  <c r="J44" i="5"/>
  <c r="S43" i="5"/>
  <c r="P43" i="5"/>
  <c r="P43" i="4"/>
  <c r="S43" i="4"/>
  <c r="J44" i="4"/>
  <c r="S43" i="3"/>
  <c r="J44" i="3"/>
  <c r="P43" i="3"/>
  <c r="P43" i="2"/>
  <c r="S43" i="2"/>
  <c r="J44" i="2"/>
  <c r="S40" i="6"/>
  <c r="J41" i="6"/>
  <c r="P40" i="6"/>
  <c r="AI40" i="6"/>
  <c r="P39" i="7"/>
  <c r="S39" i="7"/>
  <c r="AI39" i="7"/>
  <c r="J40" i="7"/>
  <c r="P39" i="8"/>
  <c r="J40" i="8"/>
  <c r="S39" i="8"/>
  <c r="AI39" i="8"/>
  <c r="P39" i="9"/>
  <c r="S39" i="9"/>
  <c r="AI39" i="9"/>
  <c r="J40" i="9"/>
  <c r="Z25" i="6"/>
  <c r="T25" i="6"/>
  <c r="Z21" i="9"/>
  <c r="T21" i="9"/>
  <c r="Q21" i="10" s="1"/>
  <c r="R21" i="10" s="1"/>
  <c r="M28" i="5"/>
  <c r="L28" i="5"/>
  <c r="F28" i="5"/>
  <c r="AD27" i="5"/>
  <c r="L10" i="3"/>
  <c r="M10" i="3"/>
  <c r="AD9" i="3"/>
  <c r="F10" i="3"/>
  <c r="M10" i="7"/>
  <c r="L10" i="7"/>
  <c r="F10" i="7"/>
  <c r="AD9" i="7"/>
  <c r="M22" i="2"/>
  <c r="L22" i="2"/>
  <c r="F22" i="2"/>
  <c r="AD21" i="2"/>
  <c r="I9" i="10"/>
  <c r="AE25" i="6"/>
  <c r="G25" i="6"/>
  <c r="AE21" i="9"/>
  <c r="G21" i="9"/>
  <c r="G23" i="4" l="1"/>
  <c r="AE23" i="4"/>
  <c r="T23" i="4"/>
  <c r="M23" i="10" s="1"/>
  <c r="Z23" i="4"/>
  <c r="M27" i="8"/>
  <c r="AD26" i="8"/>
  <c r="L27" i="8"/>
  <c r="F27" i="8"/>
  <c r="AE27" i="8" s="1"/>
  <c r="G27" i="8"/>
  <c r="J45" i="5"/>
  <c r="S44" i="5"/>
  <c r="P44" i="5"/>
  <c r="P44" i="4"/>
  <c r="S44" i="4"/>
  <c r="J45" i="4"/>
  <c r="J45" i="3"/>
  <c r="S44" i="3"/>
  <c r="P44" i="3"/>
  <c r="P44" i="2"/>
  <c r="S44" i="2"/>
  <c r="J45" i="2"/>
  <c r="P41" i="6"/>
  <c r="S41" i="6"/>
  <c r="AI41" i="6"/>
  <c r="J42" i="6"/>
  <c r="P40" i="7"/>
  <c r="S40" i="7"/>
  <c r="AI40" i="7"/>
  <c r="J41" i="7"/>
  <c r="P40" i="8"/>
  <c r="S40" i="8"/>
  <c r="AI40" i="8"/>
  <c r="J41" i="8"/>
  <c r="P40" i="9"/>
  <c r="S40" i="9"/>
  <c r="AI40" i="9"/>
  <c r="J41" i="9"/>
  <c r="Z28" i="5"/>
  <c r="T28" i="5"/>
  <c r="Z10" i="3"/>
  <c r="T10" i="3"/>
  <c r="Z10" i="7"/>
  <c r="T10" i="7"/>
  <c r="Z22" i="2"/>
  <c r="T22" i="2"/>
  <c r="E22" i="10" s="1"/>
  <c r="AD25" i="6"/>
  <c r="M26" i="6"/>
  <c r="L26" i="6"/>
  <c r="F26" i="6"/>
  <c r="M22" i="9"/>
  <c r="L22" i="9"/>
  <c r="F22" i="9"/>
  <c r="AD21" i="9"/>
  <c r="AE28" i="5"/>
  <c r="G28" i="5"/>
  <c r="AE10" i="3"/>
  <c r="G10" i="3"/>
  <c r="AE10" i="7"/>
  <c r="G10" i="7"/>
  <c r="AE22" i="2"/>
  <c r="G22" i="2"/>
  <c r="M24" i="4" l="1"/>
  <c r="AD23" i="4"/>
  <c r="F24" i="4"/>
  <c r="L24" i="4"/>
  <c r="T27" i="8"/>
  <c r="Z27" i="8"/>
  <c r="M28" i="8"/>
  <c r="F28" i="8"/>
  <c r="L28" i="8"/>
  <c r="AD27" i="8"/>
  <c r="P45" i="5"/>
  <c r="S45" i="5"/>
  <c r="J46" i="5"/>
  <c r="P45" i="4"/>
  <c r="S45" i="4"/>
  <c r="J46" i="4"/>
  <c r="S45" i="3"/>
  <c r="P45" i="3"/>
  <c r="J46" i="3"/>
  <c r="P45" i="2"/>
  <c r="S45" i="2"/>
  <c r="J46" i="2"/>
  <c r="P42" i="6"/>
  <c r="AI42" i="6"/>
  <c r="S42" i="6"/>
  <c r="J43" i="6"/>
  <c r="P41" i="7"/>
  <c r="S41" i="7"/>
  <c r="AI41" i="7"/>
  <c r="J42" i="7"/>
  <c r="J42" i="8"/>
  <c r="P41" i="8"/>
  <c r="S41" i="8"/>
  <c r="AI41" i="8"/>
  <c r="P41" i="9"/>
  <c r="S41" i="9"/>
  <c r="AI41" i="9"/>
  <c r="J42" i="9"/>
  <c r="Z26" i="6"/>
  <c r="T26" i="6"/>
  <c r="Z22" i="9"/>
  <c r="T22" i="9"/>
  <c r="Q22" i="10" s="1"/>
  <c r="R22" i="10" s="1"/>
  <c r="M29" i="5"/>
  <c r="L29" i="5"/>
  <c r="F29" i="5"/>
  <c r="AD28" i="5"/>
  <c r="M11" i="3"/>
  <c r="F11" i="3"/>
  <c r="AE11" i="3" s="1"/>
  <c r="L11" i="3"/>
  <c r="G11" i="3"/>
  <c r="AD10" i="3"/>
  <c r="M11" i="7"/>
  <c r="L11" i="7"/>
  <c r="F11" i="7"/>
  <c r="AD10" i="7"/>
  <c r="M23" i="2"/>
  <c r="L23" i="2"/>
  <c r="F23" i="2"/>
  <c r="AD22" i="2"/>
  <c r="I10" i="10"/>
  <c r="AE26" i="6"/>
  <c r="G26" i="6"/>
  <c r="AE22" i="9"/>
  <c r="G22" i="9"/>
  <c r="G24" i="4" l="1"/>
  <c r="AE24" i="4"/>
  <c r="T24" i="4"/>
  <c r="M24" i="10" s="1"/>
  <c r="Z24" i="4"/>
  <c r="G28" i="8"/>
  <c r="AE28" i="8"/>
  <c r="T28" i="8"/>
  <c r="Z28" i="8"/>
  <c r="S46" i="5"/>
  <c r="J47" i="5"/>
  <c r="P46" i="5"/>
  <c r="P46" i="4"/>
  <c r="S46" i="4"/>
  <c r="J47" i="4"/>
  <c r="P46" i="3"/>
  <c r="S46" i="3"/>
  <c r="J47" i="3"/>
  <c r="P46" i="2"/>
  <c r="S46" i="2"/>
  <c r="J47" i="2"/>
  <c r="S43" i="6"/>
  <c r="P43" i="6"/>
  <c r="J44" i="6"/>
  <c r="AI43" i="6"/>
  <c r="P42" i="7"/>
  <c r="S42" i="7"/>
  <c r="AI42" i="7"/>
  <c r="J43" i="7"/>
  <c r="P42" i="8"/>
  <c r="AI42" i="8"/>
  <c r="S42" i="8"/>
  <c r="J43" i="8"/>
  <c r="P42" i="9"/>
  <c r="S42" i="9"/>
  <c r="AI42" i="9"/>
  <c r="J43" i="9"/>
  <c r="Z29" i="5"/>
  <c r="T29" i="5"/>
  <c r="Z11" i="3"/>
  <c r="T11" i="3"/>
  <c r="AD11" i="3"/>
  <c r="M12" i="3"/>
  <c r="F12" i="3"/>
  <c r="L12" i="3"/>
  <c r="Z11" i="7"/>
  <c r="T11" i="7"/>
  <c r="Z23" i="2"/>
  <c r="T23" i="2"/>
  <c r="E23" i="10" s="1"/>
  <c r="M27" i="6"/>
  <c r="L27" i="6"/>
  <c r="AD26" i="6"/>
  <c r="F27" i="6"/>
  <c r="M23" i="9"/>
  <c r="L23" i="9"/>
  <c r="F23" i="9"/>
  <c r="AD22" i="9"/>
  <c r="AE29" i="5"/>
  <c r="G29" i="5"/>
  <c r="AE11" i="7"/>
  <c r="G11" i="7"/>
  <c r="AE23" i="2"/>
  <c r="G23" i="2"/>
  <c r="M25" i="4" l="1"/>
  <c r="L25" i="4"/>
  <c r="F25" i="4"/>
  <c r="AD24" i="4"/>
  <c r="F29" i="8"/>
  <c r="M29" i="8"/>
  <c r="L29" i="8"/>
  <c r="AD28" i="8"/>
  <c r="P47" i="5"/>
  <c r="J48" i="5"/>
  <c r="S47" i="5"/>
  <c r="P47" i="4"/>
  <c r="S47" i="4"/>
  <c r="J48" i="4"/>
  <c r="S47" i="3"/>
  <c r="P47" i="3"/>
  <c r="J48" i="3"/>
  <c r="P47" i="2"/>
  <c r="S47" i="2"/>
  <c r="J48" i="2"/>
  <c r="AI44" i="6"/>
  <c r="P44" i="6"/>
  <c r="S44" i="6"/>
  <c r="J45" i="6"/>
  <c r="P43" i="7"/>
  <c r="S43" i="7"/>
  <c r="AI43" i="7"/>
  <c r="J44" i="7"/>
  <c r="AI43" i="8"/>
  <c r="S43" i="8"/>
  <c r="J44" i="8"/>
  <c r="P43" i="8"/>
  <c r="P43" i="9"/>
  <c r="S43" i="9"/>
  <c r="AI43" i="9"/>
  <c r="J44" i="9"/>
  <c r="Z12" i="3"/>
  <c r="T12" i="3"/>
  <c r="Z27" i="6"/>
  <c r="T27" i="6"/>
  <c r="Z23" i="9"/>
  <c r="T23" i="9"/>
  <c r="Q23" i="10" s="1"/>
  <c r="R23" i="10" s="1"/>
  <c r="M30" i="5"/>
  <c r="L30" i="5"/>
  <c r="F30" i="5"/>
  <c r="AD29" i="5"/>
  <c r="M12" i="7"/>
  <c r="L12" i="7"/>
  <c r="F12" i="7"/>
  <c r="AD11" i="7"/>
  <c r="M24" i="2"/>
  <c r="L24" i="2"/>
  <c r="F24" i="2"/>
  <c r="AD23" i="2"/>
  <c r="I11" i="10"/>
  <c r="AE12" i="3"/>
  <c r="G12" i="3"/>
  <c r="AE27" i="6"/>
  <c r="G27" i="6"/>
  <c r="AE23" i="9"/>
  <c r="G23" i="9"/>
  <c r="Z25" i="4" l="1"/>
  <c r="T25" i="4"/>
  <c r="M25" i="10" s="1"/>
  <c r="AE25" i="4"/>
  <c r="G25" i="4"/>
  <c r="G29" i="8"/>
  <c r="AE29" i="8"/>
  <c r="T29" i="8"/>
  <c r="Z29" i="8"/>
  <c r="J49" i="5"/>
  <c r="P48" i="5"/>
  <c r="S48" i="5"/>
  <c r="P48" i="4"/>
  <c r="S48" i="4"/>
  <c r="J49" i="4"/>
  <c r="P48" i="3"/>
  <c r="S48" i="3"/>
  <c r="J49" i="3"/>
  <c r="P48" i="2"/>
  <c r="S48" i="2"/>
  <c r="J49" i="2"/>
  <c r="S45" i="6"/>
  <c r="J46" i="6"/>
  <c r="P45" i="6"/>
  <c r="AI45" i="6"/>
  <c r="P44" i="7"/>
  <c r="S44" i="7"/>
  <c r="AI44" i="7"/>
  <c r="J45" i="7"/>
  <c r="J45" i="8"/>
  <c r="P44" i="8"/>
  <c r="AI44" i="8"/>
  <c r="S44" i="8"/>
  <c r="P44" i="9"/>
  <c r="S44" i="9"/>
  <c r="AI44" i="9"/>
  <c r="J45" i="9"/>
  <c r="Z30" i="5"/>
  <c r="T30" i="5"/>
  <c r="Z12" i="7"/>
  <c r="T12" i="7"/>
  <c r="I12" i="10" s="1"/>
  <c r="Z24" i="2"/>
  <c r="T24" i="2"/>
  <c r="E24" i="10" s="1"/>
  <c r="AD12" i="3"/>
  <c r="L13" i="3"/>
  <c r="M13" i="3"/>
  <c r="F13" i="3"/>
  <c r="L28" i="6"/>
  <c r="F28" i="6"/>
  <c r="AE28" i="6" s="1"/>
  <c r="AD27" i="6"/>
  <c r="M28" i="6"/>
  <c r="G28" i="6"/>
  <c r="M24" i="9"/>
  <c r="L24" i="9"/>
  <c r="F24" i="9"/>
  <c r="AD23" i="9"/>
  <c r="AE30" i="5"/>
  <c r="G30" i="5"/>
  <c r="AE12" i="7"/>
  <c r="G12" i="7"/>
  <c r="AE24" i="2"/>
  <c r="G24" i="2"/>
  <c r="M26" i="4" l="1"/>
  <c r="L26" i="4"/>
  <c r="F26" i="4"/>
  <c r="AE26" i="4" s="1"/>
  <c r="AD25" i="4"/>
  <c r="G26" i="4"/>
  <c r="M30" i="8"/>
  <c r="AD29" i="8"/>
  <c r="F30" i="8"/>
  <c r="L30" i="8"/>
  <c r="S49" i="5"/>
  <c r="P49" i="5"/>
  <c r="J50" i="5"/>
  <c r="P49" i="4"/>
  <c r="S49" i="4"/>
  <c r="J50" i="4"/>
  <c r="S49" i="3"/>
  <c r="J50" i="3"/>
  <c r="P49" i="3"/>
  <c r="P49" i="2"/>
  <c r="S49" i="2"/>
  <c r="J50" i="2"/>
  <c r="P46" i="6"/>
  <c r="AI46" i="6"/>
  <c r="J47" i="6"/>
  <c r="S46" i="6"/>
  <c r="P45" i="7"/>
  <c r="S45" i="7"/>
  <c r="AI45" i="7"/>
  <c r="J46" i="7"/>
  <c r="AI45" i="8"/>
  <c r="S45" i="8"/>
  <c r="P45" i="8"/>
  <c r="J46" i="8"/>
  <c r="P45" i="9"/>
  <c r="S45" i="9"/>
  <c r="AI45" i="9"/>
  <c r="J46" i="9"/>
  <c r="Z13" i="3"/>
  <c r="T13" i="3"/>
  <c r="Z28" i="6"/>
  <c r="T28" i="6"/>
  <c r="L29" i="6"/>
  <c r="F29" i="6"/>
  <c r="M29" i="6"/>
  <c r="AD28" i="6"/>
  <c r="Z24" i="9"/>
  <c r="T24" i="9"/>
  <c r="Q24" i="10" s="1"/>
  <c r="R24" i="10" s="1"/>
  <c r="M31" i="5"/>
  <c r="L31" i="5"/>
  <c r="F31" i="5"/>
  <c r="AD30" i="5"/>
  <c r="M13" i="7"/>
  <c r="L13" i="7"/>
  <c r="F13" i="7"/>
  <c r="AD12" i="7"/>
  <c r="M25" i="2"/>
  <c r="L25" i="2"/>
  <c r="F25" i="2"/>
  <c r="AD24" i="2"/>
  <c r="AE13" i="3"/>
  <c r="G13" i="3"/>
  <c r="AE24" i="9"/>
  <c r="G24" i="9"/>
  <c r="T26" i="4" l="1"/>
  <c r="M26" i="10" s="1"/>
  <c r="Z26" i="4"/>
  <c r="AD26" i="4"/>
  <c r="F27" i="4"/>
  <c r="L27" i="4"/>
  <c r="M27" i="4"/>
  <c r="G30" i="8"/>
  <c r="AE30" i="8"/>
  <c r="T30" i="8"/>
  <c r="Z30" i="8"/>
  <c r="J51" i="5"/>
  <c r="S50" i="5"/>
  <c r="P50" i="5"/>
  <c r="P50" i="4"/>
  <c r="S50" i="4"/>
  <c r="J51" i="4"/>
  <c r="P50" i="3"/>
  <c r="S50" i="3"/>
  <c r="J51" i="3"/>
  <c r="P50" i="2"/>
  <c r="S50" i="2"/>
  <c r="J51" i="2"/>
  <c r="P47" i="6"/>
  <c r="S47" i="6"/>
  <c r="AI47" i="6"/>
  <c r="J48" i="6"/>
  <c r="P46" i="7"/>
  <c r="S46" i="7"/>
  <c r="AI46" i="7"/>
  <c r="J47" i="7"/>
  <c r="S46" i="8"/>
  <c r="J47" i="8"/>
  <c r="AI46" i="8"/>
  <c r="P46" i="8"/>
  <c r="P46" i="9"/>
  <c r="S46" i="9"/>
  <c r="AI46" i="9"/>
  <c r="J47" i="9"/>
  <c r="Z29" i="6"/>
  <c r="T29" i="6"/>
  <c r="Z31" i="5"/>
  <c r="T31" i="5"/>
  <c r="Z13" i="7"/>
  <c r="T13" i="7"/>
  <c r="I13" i="10" s="1"/>
  <c r="Z25" i="2"/>
  <c r="T25" i="2"/>
  <c r="E25" i="10" s="1"/>
  <c r="L14" i="3"/>
  <c r="F14" i="3"/>
  <c r="AE14" i="3" s="1"/>
  <c r="M14" i="3"/>
  <c r="AD13" i="3"/>
  <c r="G14" i="3"/>
  <c r="M25" i="9"/>
  <c r="L25" i="9"/>
  <c r="F25" i="9"/>
  <c r="AD24" i="9"/>
  <c r="AE29" i="6"/>
  <c r="G29" i="6"/>
  <c r="AE31" i="5"/>
  <c r="G31" i="5"/>
  <c r="AE13" i="7"/>
  <c r="G13" i="7"/>
  <c r="AE25" i="2"/>
  <c r="G25" i="2"/>
  <c r="G27" i="4" l="1"/>
  <c r="AE27" i="4"/>
  <c r="T27" i="4"/>
  <c r="M27" i="10" s="1"/>
  <c r="Z27" i="4"/>
  <c r="L31" i="8"/>
  <c r="AD30" i="8"/>
  <c r="F31" i="8"/>
  <c r="M31" i="8"/>
  <c r="S51" i="5"/>
  <c r="J52" i="5"/>
  <c r="P51" i="5"/>
  <c r="P51" i="4"/>
  <c r="S51" i="4"/>
  <c r="J52" i="4"/>
  <c r="S51" i="3"/>
  <c r="J52" i="3"/>
  <c r="P51" i="3"/>
  <c r="P51" i="2"/>
  <c r="S51" i="2"/>
  <c r="J52" i="2"/>
  <c r="J49" i="6"/>
  <c r="P48" i="6"/>
  <c r="S48" i="6"/>
  <c r="AI48" i="6"/>
  <c r="P47" i="7"/>
  <c r="S47" i="7"/>
  <c r="AI47" i="7"/>
  <c r="J48" i="7"/>
  <c r="AI47" i="8"/>
  <c r="S47" i="8"/>
  <c r="J48" i="8"/>
  <c r="P47" i="8"/>
  <c r="P47" i="9"/>
  <c r="S47" i="9"/>
  <c r="AI47" i="9"/>
  <c r="J48" i="9"/>
  <c r="Z14" i="3"/>
  <c r="T14" i="3"/>
  <c r="L15" i="3"/>
  <c r="AD14" i="3"/>
  <c r="M15" i="3"/>
  <c r="F15" i="3"/>
  <c r="Z25" i="9"/>
  <c r="T25" i="9"/>
  <c r="Q25" i="10" s="1"/>
  <c r="R25" i="10" s="1"/>
  <c r="L30" i="6"/>
  <c r="F30" i="6"/>
  <c r="AE30" i="6" s="1"/>
  <c r="M30" i="6"/>
  <c r="AD29" i="6"/>
  <c r="G30" i="6"/>
  <c r="M32" i="5"/>
  <c r="L32" i="5"/>
  <c r="F32" i="5"/>
  <c r="AD31" i="5"/>
  <c r="M14" i="7"/>
  <c r="L14" i="7"/>
  <c r="F14" i="7"/>
  <c r="AD13" i="7"/>
  <c r="M26" i="2"/>
  <c r="L26" i="2"/>
  <c r="F26" i="2"/>
  <c r="AD25" i="2"/>
  <c r="AE25" i="9"/>
  <c r="G25" i="9"/>
  <c r="AD27" i="4" l="1"/>
  <c r="F28" i="4"/>
  <c r="L28" i="4"/>
  <c r="M28" i="4"/>
  <c r="T31" i="8"/>
  <c r="Z31" i="8"/>
  <c r="G31" i="8"/>
  <c r="AE31" i="8"/>
  <c r="AE26" i="2"/>
  <c r="G26" i="2"/>
  <c r="S52" i="5"/>
  <c r="J53" i="5"/>
  <c r="P52" i="5"/>
  <c r="P52" i="4"/>
  <c r="S52" i="4"/>
  <c r="J53" i="4"/>
  <c r="J53" i="3"/>
  <c r="P52" i="3"/>
  <c r="S52" i="3"/>
  <c r="P52" i="2"/>
  <c r="S52" i="2"/>
  <c r="J53" i="2"/>
  <c r="J50" i="6"/>
  <c r="P49" i="6"/>
  <c r="AI49" i="6"/>
  <c r="S49" i="6"/>
  <c r="P48" i="7"/>
  <c r="S48" i="7"/>
  <c r="AI48" i="7"/>
  <c r="J49" i="7"/>
  <c r="P48" i="8"/>
  <c r="S48" i="8"/>
  <c r="AI48" i="8"/>
  <c r="J49" i="8"/>
  <c r="P48" i="9"/>
  <c r="S48" i="9"/>
  <c r="AI48" i="9"/>
  <c r="J49" i="9"/>
  <c r="Z15" i="3"/>
  <c r="T15" i="3"/>
  <c r="Z30" i="6"/>
  <c r="T30" i="6"/>
  <c r="F31" i="6"/>
  <c r="AE31" i="6" s="1"/>
  <c r="L31" i="6"/>
  <c r="G31" i="6"/>
  <c r="M31" i="6"/>
  <c r="AD30" i="6"/>
  <c r="Z32" i="5"/>
  <c r="T32" i="5"/>
  <c r="Z14" i="7"/>
  <c r="T14" i="7"/>
  <c r="I14" i="10" s="1"/>
  <c r="Z26" i="2"/>
  <c r="T26" i="2"/>
  <c r="E26" i="10" s="1"/>
  <c r="M26" i="9"/>
  <c r="L26" i="9"/>
  <c r="F26" i="9"/>
  <c r="AD25" i="9"/>
  <c r="AE15" i="3"/>
  <c r="G15" i="3"/>
  <c r="AE32" i="5"/>
  <c r="G32" i="5"/>
  <c r="AE14" i="7"/>
  <c r="G14" i="7"/>
  <c r="G28" i="4" l="1"/>
  <c r="AE28" i="4"/>
  <c r="T28" i="4"/>
  <c r="M28" i="10" s="1"/>
  <c r="Z28" i="4"/>
  <c r="AD26" i="2"/>
  <c r="F27" i="2"/>
  <c r="AE27" i="2" s="1"/>
  <c r="G27" i="2"/>
  <c r="L27" i="2"/>
  <c r="M27" i="2"/>
  <c r="AE26" i="9"/>
  <c r="G26" i="9"/>
  <c r="L32" i="8"/>
  <c r="AD31" i="8"/>
  <c r="F32" i="8"/>
  <c r="M32" i="8"/>
  <c r="P53" i="5"/>
  <c r="J54" i="5"/>
  <c r="S53" i="5"/>
  <c r="P53" i="4"/>
  <c r="S53" i="4"/>
  <c r="J54" i="4"/>
  <c r="S53" i="3"/>
  <c r="J54" i="3"/>
  <c r="P53" i="3"/>
  <c r="P53" i="2"/>
  <c r="S53" i="2"/>
  <c r="J54" i="2"/>
  <c r="J51" i="6"/>
  <c r="AI50" i="6"/>
  <c r="P50" i="6"/>
  <c r="S50" i="6"/>
  <c r="P49" i="7"/>
  <c r="S49" i="7"/>
  <c r="AI49" i="7"/>
  <c r="J50" i="7"/>
  <c r="J50" i="8"/>
  <c r="P49" i="8"/>
  <c r="AI49" i="8"/>
  <c r="S49" i="8"/>
  <c r="P49" i="9"/>
  <c r="S49" i="9"/>
  <c r="AI49" i="9"/>
  <c r="J50" i="9"/>
  <c r="Z31" i="6"/>
  <c r="T31" i="6"/>
  <c r="AD31" i="6"/>
  <c r="F32" i="6"/>
  <c r="AE32" i="6" s="1"/>
  <c r="M32" i="6"/>
  <c r="G32" i="6"/>
  <c r="L32" i="6"/>
  <c r="Z26" i="9"/>
  <c r="T26" i="9"/>
  <c r="Q26" i="10" s="1"/>
  <c r="R26" i="10" s="1"/>
  <c r="AD15" i="3"/>
  <c r="F16" i="3"/>
  <c r="M16" i="3"/>
  <c r="L16" i="3"/>
  <c r="M33" i="5"/>
  <c r="L33" i="5"/>
  <c r="F33" i="5"/>
  <c r="AD32" i="5"/>
  <c r="M15" i="7"/>
  <c r="L15" i="7"/>
  <c r="F15" i="7"/>
  <c r="AD14" i="7"/>
  <c r="AD28" i="4" l="1"/>
  <c r="F29" i="4"/>
  <c r="L29" i="4"/>
  <c r="M29" i="4"/>
  <c r="F28" i="2"/>
  <c r="AD27" i="2"/>
  <c r="L28" i="2"/>
  <c r="M28" i="2"/>
  <c r="Z27" i="2"/>
  <c r="T27" i="2"/>
  <c r="E27" i="10" s="1"/>
  <c r="AD26" i="9"/>
  <c r="F27" i="9"/>
  <c r="AE27" i="9" s="1"/>
  <c r="G27" i="9"/>
  <c r="L27" i="9"/>
  <c r="M27" i="9"/>
  <c r="T32" i="8"/>
  <c r="Z32" i="8"/>
  <c r="G32" i="8"/>
  <c r="AE32" i="8"/>
  <c r="AE33" i="5"/>
  <c r="G33" i="5"/>
  <c r="P54" i="5"/>
  <c r="J55" i="5"/>
  <c r="S54" i="5"/>
  <c r="P54" i="4"/>
  <c r="S54" i="4"/>
  <c r="J55" i="4"/>
  <c r="P54" i="3"/>
  <c r="J55" i="3"/>
  <c r="S54" i="3"/>
  <c r="P54" i="2"/>
  <c r="S54" i="2"/>
  <c r="J55" i="2"/>
  <c r="AI51" i="6"/>
  <c r="P51" i="6"/>
  <c r="J52" i="6"/>
  <c r="S51" i="6"/>
  <c r="P50" i="7"/>
  <c r="S50" i="7"/>
  <c r="AI50" i="7"/>
  <c r="J51" i="7"/>
  <c r="P50" i="8"/>
  <c r="AI50" i="8"/>
  <c r="S50" i="8"/>
  <c r="J51" i="8"/>
  <c r="P50" i="9"/>
  <c r="S50" i="9"/>
  <c r="AI50" i="9"/>
  <c r="J51" i="9"/>
  <c r="L33" i="6"/>
  <c r="AD32" i="6"/>
  <c r="M33" i="6"/>
  <c r="F33" i="6"/>
  <c r="Z32" i="6"/>
  <c r="T32" i="6"/>
  <c r="AD27" i="9"/>
  <c r="F28" i="9"/>
  <c r="AE28" i="9" s="1"/>
  <c r="G28" i="9"/>
  <c r="L28" i="9"/>
  <c r="M28" i="9"/>
  <c r="Z27" i="9"/>
  <c r="T27" i="9"/>
  <c r="Q27" i="10" s="1"/>
  <c r="R27" i="10" s="1"/>
  <c r="Z16" i="3"/>
  <c r="T16" i="3"/>
  <c r="Z33" i="5"/>
  <c r="T33" i="5"/>
  <c r="Z15" i="7"/>
  <c r="T15" i="7"/>
  <c r="I15" i="10" s="1"/>
  <c r="AE16" i="3"/>
  <c r="G16" i="3"/>
  <c r="AE15" i="7"/>
  <c r="G15" i="7"/>
  <c r="G29" i="4" l="1"/>
  <c r="AE29" i="4"/>
  <c r="T29" i="4"/>
  <c r="M29" i="10" s="1"/>
  <c r="Z29" i="4"/>
  <c r="AE28" i="2"/>
  <c r="G28" i="2"/>
  <c r="Z28" i="2"/>
  <c r="T28" i="2"/>
  <c r="E28" i="10" s="1"/>
  <c r="AD32" i="8"/>
  <c r="L33" i="8"/>
  <c r="F33" i="8"/>
  <c r="M33" i="8"/>
  <c r="AD33" i="5"/>
  <c r="F34" i="5"/>
  <c r="L34" i="5"/>
  <c r="M34" i="5"/>
  <c r="AE33" i="6"/>
  <c r="G33" i="6"/>
  <c r="J56" i="5"/>
  <c r="P55" i="5"/>
  <c r="S55" i="5"/>
  <c r="P55" i="4"/>
  <c r="S55" i="4"/>
  <c r="J56" i="4"/>
  <c r="P55" i="3"/>
  <c r="S55" i="3"/>
  <c r="J56" i="3"/>
  <c r="P55" i="2"/>
  <c r="S55" i="2"/>
  <c r="J56" i="2"/>
  <c r="S52" i="6"/>
  <c r="AI52" i="6"/>
  <c r="P52" i="6"/>
  <c r="J53" i="6"/>
  <c r="P51" i="7"/>
  <c r="S51" i="7"/>
  <c r="AI51" i="7"/>
  <c r="J52" i="7"/>
  <c r="S51" i="8"/>
  <c r="P51" i="8"/>
  <c r="AI51" i="8"/>
  <c r="J52" i="8"/>
  <c r="P51" i="9"/>
  <c r="S51" i="9"/>
  <c r="AI51" i="9"/>
  <c r="J52" i="9"/>
  <c r="Z33" i="6"/>
  <c r="T33" i="6"/>
  <c r="AD28" i="9"/>
  <c r="F29" i="9"/>
  <c r="AE29" i="9" s="1"/>
  <c r="G29" i="9"/>
  <c r="L29" i="9"/>
  <c r="M29" i="9"/>
  <c r="Z28" i="9"/>
  <c r="T28" i="9"/>
  <c r="Q28" i="10" s="1"/>
  <c r="R28" i="10" s="1"/>
  <c r="L17" i="3"/>
  <c r="AD16" i="3"/>
  <c r="M17" i="3"/>
  <c r="F17" i="3"/>
  <c r="M16" i="7"/>
  <c r="L16" i="7"/>
  <c r="F16" i="7"/>
  <c r="AD15" i="7"/>
  <c r="F30" i="4" l="1"/>
  <c r="M30" i="4"/>
  <c r="AD29" i="4"/>
  <c r="L30" i="4"/>
  <c r="M29" i="2"/>
  <c r="F29" i="2"/>
  <c r="L29" i="2"/>
  <c r="AD28" i="2"/>
  <c r="Z34" i="5"/>
  <c r="T34" i="5"/>
  <c r="L34" i="6"/>
  <c r="AD33" i="6"/>
  <c r="F34" i="6"/>
  <c r="AE34" i="6" s="1"/>
  <c r="G34" i="6"/>
  <c r="M34" i="6"/>
  <c r="T33" i="8"/>
  <c r="Z33" i="8"/>
  <c r="G33" i="8"/>
  <c r="AE33" i="8"/>
  <c r="AE34" i="5"/>
  <c r="G34" i="5"/>
  <c r="S56" i="5"/>
  <c r="J57" i="5"/>
  <c r="P56" i="5"/>
  <c r="P56" i="4"/>
  <c r="S56" i="4"/>
  <c r="J57" i="4"/>
  <c r="P56" i="3"/>
  <c r="S56" i="3"/>
  <c r="J57" i="3"/>
  <c r="P56" i="2"/>
  <c r="S56" i="2"/>
  <c r="J57" i="2"/>
  <c r="P53" i="6"/>
  <c r="J54" i="6"/>
  <c r="S53" i="6"/>
  <c r="AI53" i="6"/>
  <c r="P52" i="7"/>
  <c r="S52" i="7"/>
  <c r="AI52" i="7"/>
  <c r="J53" i="7"/>
  <c r="AI52" i="8"/>
  <c r="J53" i="8"/>
  <c r="P52" i="8"/>
  <c r="S52" i="8"/>
  <c r="P52" i="9"/>
  <c r="S52" i="9"/>
  <c r="AI52" i="9"/>
  <c r="J53" i="9"/>
  <c r="AD29" i="9"/>
  <c r="F30" i="9"/>
  <c r="L30" i="9"/>
  <c r="M30" i="9"/>
  <c r="Z29" i="9"/>
  <c r="T29" i="9"/>
  <c r="Q29" i="10" s="1"/>
  <c r="R29" i="10" s="1"/>
  <c r="Z17" i="3"/>
  <c r="T17" i="3"/>
  <c r="Z16" i="7"/>
  <c r="T16" i="7"/>
  <c r="I16" i="10" s="1"/>
  <c r="AE17" i="3"/>
  <c r="G17" i="3"/>
  <c r="AE16" i="7"/>
  <c r="G16" i="7"/>
  <c r="G30" i="4" l="1"/>
  <c r="AE30" i="4"/>
  <c r="T30" i="4"/>
  <c r="M30" i="10" s="1"/>
  <c r="Z30" i="4"/>
  <c r="AE29" i="2"/>
  <c r="G29" i="2"/>
  <c r="Z29" i="2"/>
  <c r="T29" i="2"/>
  <c r="E29" i="10" s="1"/>
  <c r="T34" i="6"/>
  <c r="Z34" i="6"/>
  <c r="AD34" i="6"/>
  <c r="L35" i="6"/>
  <c r="F35" i="6"/>
  <c r="M35" i="6"/>
  <c r="M34" i="8"/>
  <c r="L34" i="8"/>
  <c r="F34" i="8"/>
  <c r="AD33" i="8"/>
  <c r="AD34" i="5"/>
  <c r="M35" i="5"/>
  <c r="L35" i="5"/>
  <c r="F35" i="5"/>
  <c r="S57" i="5"/>
  <c r="J58" i="5"/>
  <c r="P57" i="5"/>
  <c r="P57" i="4"/>
  <c r="S57" i="4"/>
  <c r="J58" i="4"/>
  <c r="P57" i="3"/>
  <c r="J58" i="3"/>
  <c r="S57" i="3"/>
  <c r="P57" i="2"/>
  <c r="S57" i="2"/>
  <c r="J58" i="2"/>
  <c r="S54" i="6"/>
  <c r="J55" i="6"/>
  <c r="AI54" i="6"/>
  <c r="P54" i="6"/>
  <c r="P53" i="7"/>
  <c r="S53" i="7"/>
  <c r="AI53" i="7"/>
  <c r="J54" i="7"/>
  <c r="P53" i="8"/>
  <c r="AI53" i="8"/>
  <c r="S53" i="8"/>
  <c r="J54" i="8"/>
  <c r="P53" i="9"/>
  <c r="S53" i="9"/>
  <c r="AI53" i="9"/>
  <c r="J54" i="9"/>
  <c r="Z30" i="9"/>
  <c r="T30" i="9"/>
  <c r="Q30" i="10" s="1"/>
  <c r="R30" i="10" s="1"/>
  <c r="M18" i="3"/>
  <c r="L18" i="3"/>
  <c r="F18" i="3"/>
  <c r="AD17" i="3"/>
  <c r="M17" i="7"/>
  <c r="L17" i="7"/>
  <c r="F17" i="7"/>
  <c r="AD16" i="7"/>
  <c r="AE30" i="9"/>
  <c r="G30" i="9"/>
  <c r="AD30" i="4" l="1"/>
  <c r="F31" i="4"/>
  <c r="L31" i="4"/>
  <c r="M31" i="4"/>
  <c r="M30" i="2"/>
  <c r="L30" i="2"/>
  <c r="F30" i="2"/>
  <c r="AD29" i="2"/>
  <c r="Z35" i="6"/>
  <c r="T35" i="6"/>
  <c r="G35" i="6"/>
  <c r="AE35" i="6"/>
  <c r="T34" i="8"/>
  <c r="Z34" i="8"/>
  <c r="AE34" i="8"/>
  <c r="G34" i="8"/>
  <c r="T35" i="5"/>
  <c r="Z35" i="5"/>
  <c r="AE35" i="5"/>
  <c r="G35" i="5"/>
  <c r="AE30" i="2"/>
  <c r="G30" i="2"/>
  <c r="S58" i="5"/>
  <c r="J59" i="5"/>
  <c r="P58" i="5"/>
  <c r="P58" i="4"/>
  <c r="S58" i="4"/>
  <c r="J59" i="4"/>
  <c r="S58" i="3"/>
  <c r="J59" i="3"/>
  <c r="P58" i="3"/>
  <c r="P58" i="2"/>
  <c r="S58" i="2"/>
  <c r="J59" i="2"/>
  <c r="P55" i="6"/>
  <c r="AI55" i="6"/>
  <c r="J56" i="6"/>
  <c r="S55" i="6"/>
  <c r="P54" i="7"/>
  <c r="S54" i="7"/>
  <c r="AI54" i="7"/>
  <c r="J55" i="7"/>
  <c r="P54" i="8"/>
  <c r="AI54" i="8"/>
  <c r="S54" i="8"/>
  <c r="J55" i="8"/>
  <c r="P54" i="9"/>
  <c r="S54" i="9"/>
  <c r="AI54" i="9"/>
  <c r="J55" i="9"/>
  <c r="Z30" i="2"/>
  <c r="T30" i="2"/>
  <c r="E30" i="10" s="1"/>
  <c r="AD30" i="2"/>
  <c r="F31" i="2"/>
  <c r="AE31" i="2" s="1"/>
  <c r="G31" i="2"/>
  <c r="L31" i="2"/>
  <c r="M31" i="2"/>
  <c r="Z18" i="3"/>
  <c r="T18" i="3"/>
  <c r="Z17" i="7"/>
  <c r="T17" i="7"/>
  <c r="I17" i="10" s="1"/>
  <c r="L36" i="6"/>
  <c r="AD35" i="6"/>
  <c r="M36" i="6"/>
  <c r="F36" i="6"/>
  <c r="M31" i="9"/>
  <c r="L31" i="9"/>
  <c r="F31" i="9"/>
  <c r="AD30" i="9"/>
  <c r="AE18" i="3"/>
  <c r="G18" i="3"/>
  <c r="AE17" i="7"/>
  <c r="G17" i="7"/>
  <c r="G31" i="4" l="1"/>
  <c r="AE31" i="4"/>
  <c r="T31" i="4"/>
  <c r="M31" i="10" s="1"/>
  <c r="Z31" i="4"/>
  <c r="F35" i="8"/>
  <c r="AD34" i="8"/>
  <c r="L35" i="8"/>
  <c r="M35" i="8"/>
  <c r="AD35" i="5"/>
  <c r="F36" i="5"/>
  <c r="AE36" i="5" s="1"/>
  <c r="L36" i="5"/>
  <c r="M36" i="5"/>
  <c r="G36" i="5"/>
  <c r="J60" i="5"/>
  <c r="P59" i="5"/>
  <c r="S59" i="5"/>
  <c r="P59" i="4"/>
  <c r="S59" i="4"/>
  <c r="J60" i="4"/>
  <c r="P59" i="3"/>
  <c r="S59" i="3"/>
  <c r="J60" i="3"/>
  <c r="P59" i="2"/>
  <c r="S59" i="2"/>
  <c r="J60" i="2"/>
  <c r="P56" i="6"/>
  <c r="S56" i="6"/>
  <c r="J57" i="6"/>
  <c r="AI56" i="6"/>
  <c r="P55" i="7"/>
  <c r="S55" i="7"/>
  <c r="AI55" i="7"/>
  <c r="J56" i="7"/>
  <c r="S55" i="8"/>
  <c r="P55" i="8"/>
  <c r="AI55" i="8"/>
  <c r="J56" i="8"/>
  <c r="P55" i="9"/>
  <c r="S55" i="9"/>
  <c r="AI55" i="9"/>
  <c r="J56" i="9"/>
  <c r="AD31" i="2"/>
  <c r="F32" i="2"/>
  <c r="AE32" i="2" s="1"/>
  <c r="G32" i="2"/>
  <c r="L32" i="2"/>
  <c r="M32" i="2"/>
  <c r="Z31" i="2"/>
  <c r="T31" i="2"/>
  <c r="E31" i="10" s="1"/>
  <c r="Z36" i="6"/>
  <c r="T36" i="6"/>
  <c r="Z31" i="9"/>
  <c r="T31" i="9"/>
  <c r="Q31" i="10" s="1"/>
  <c r="R31" i="10" s="1"/>
  <c r="F19" i="3"/>
  <c r="AE19" i="3" s="1"/>
  <c r="L19" i="3"/>
  <c r="M19" i="3"/>
  <c r="G19" i="3"/>
  <c r="AD18" i="3"/>
  <c r="M18" i="7"/>
  <c r="L18" i="7"/>
  <c r="F18" i="7"/>
  <c r="AD17" i="7"/>
  <c r="AE36" i="6"/>
  <c r="G36" i="6"/>
  <c r="AE31" i="9"/>
  <c r="G31" i="9"/>
  <c r="AD31" i="4" l="1"/>
  <c r="F32" i="4"/>
  <c r="L32" i="4"/>
  <c r="M32" i="4"/>
  <c r="G35" i="8"/>
  <c r="AE35" i="8"/>
  <c r="T35" i="8"/>
  <c r="Z35" i="8"/>
  <c r="T36" i="5"/>
  <c r="Z36" i="5"/>
  <c r="AD36" i="5"/>
  <c r="F37" i="5"/>
  <c r="L37" i="5"/>
  <c r="M37" i="5"/>
  <c r="J61" i="5"/>
  <c r="P60" i="5"/>
  <c r="S60" i="5"/>
  <c r="P60" i="4"/>
  <c r="S60" i="4"/>
  <c r="J61" i="4"/>
  <c r="J61" i="3"/>
  <c r="P60" i="3"/>
  <c r="S60" i="3"/>
  <c r="P60" i="2"/>
  <c r="S60" i="2"/>
  <c r="J61" i="2"/>
  <c r="P57" i="6"/>
  <c r="S57" i="6"/>
  <c r="J58" i="6"/>
  <c r="AI57" i="6"/>
  <c r="P56" i="7"/>
  <c r="S56" i="7"/>
  <c r="AI56" i="7"/>
  <c r="J57" i="7"/>
  <c r="J57" i="8"/>
  <c r="P56" i="8"/>
  <c r="S56" i="8"/>
  <c r="AI56" i="8"/>
  <c r="P56" i="9"/>
  <c r="S56" i="9"/>
  <c r="AI56" i="9"/>
  <c r="J57" i="9"/>
  <c r="AD32" i="2"/>
  <c r="F33" i="2"/>
  <c r="L33" i="2"/>
  <c r="M33" i="2"/>
  <c r="Z32" i="2"/>
  <c r="T32" i="2"/>
  <c r="E32" i="10" s="1"/>
  <c r="Z19" i="3"/>
  <c r="T19" i="3"/>
  <c r="AD19" i="3"/>
  <c r="F20" i="3"/>
  <c r="AE20" i="3" s="1"/>
  <c r="M20" i="3"/>
  <c r="G20" i="3"/>
  <c r="L20" i="3"/>
  <c r="Z18" i="7"/>
  <c r="T18" i="7"/>
  <c r="I18" i="10" s="1"/>
  <c r="M37" i="6"/>
  <c r="F37" i="6"/>
  <c r="L37" i="6"/>
  <c r="AD36" i="6"/>
  <c r="M32" i="9"/>
  <c r="L32" i="9"/>
  <c r="F32" i="9"/>
  <c r="AD31" i="9"/>
  <c r="AE18" i="7"/>
  <c r="G18" i="7"/>
  <c r="G32" i="4" l="1"/>
  <c r="AE32" i="4"/>
  <c r="T32" i="4"/>
  <c r="M32" i="10" s="1"/>
  <c r="Z32" i="4"/>
  <c r="AE33" i="2"/>
  <c r="G33" i="2"/>
  <c r="M36" i="8"/>
  <c r="F36" i="8"/>
  <c r="AE36" i="8" s="1"/>
  <c r="L36" i="8"/>
  <c r="G36" i="8"/>
  <c r="AD35" i="8"/>
  <c r="G37" i="5"/>
  <c r="AE37" i="5"/>
  <c r="Z37" i="5"/>
  <c r="T37" i="5"/>
  <c r="J62" i="5"/>
  <c r="S61" i="5"/>
  <c r="P61" i="5"/>
  <c r="P61" i="4"/>
  <c r="S61" i="4"/>
  <c r="J62" i="4"/>
  <c r="S61" i="3"/>
  <c r="P61" i="3"/>
  <c r="J62" i="3"/>
  <c r="P61" i="2"/>
  <c r="S61" i="2"/>
  <c r="J62" i="2"/>
  <c r="S58" i="6"/>
  <c r="J59" i="6"/>
  <c r="P58" i="6"/>
  <c r="AI58" i="6"/>
  <c r="P57" i="7"/>
  <c r="S57" i="7"/>
  <c r="AI57" i="7"/>
  <c r="J58" i="7"/>
  <c r="S57" i="8"/>
  <c r="J58" i="8"/>
  <c r="P57" i="8"/>
  <c r="AI57" i="8"/>
  <c r="P57" i="9"/>
  <c r="S57" i="9"/>
  <c r="AI57" i="9"/>
  <c r="J58" i="9"/>
  <c r="AD33" i="2"/>
  <c r="F34" i="2"/>
  <c r="AE34" i="2" s="1"/>
  <c r="G34" i="2"/>
  <c r="L34" i="2"/>
  <c r="M34" i="2"/>
  <c r="Z33" i="2"/>
  <c r="T33" i="2"/>
  <c r="E33" i="10" s="1"/>
  <c r="AD20" i="3"/>
  <c r="M21" i="3"/>
  <c r="F21" i="3"/>
  <c r="L21" i="3"/>
  <c r="Z20" i="3"/>
  <c r="T20" i="3"/>
  <c r="Z37" i="6"/>
  <c r="T37" i="6"/>
  <c r="Z32" i="9"/>
  <c r="T32" i="9"/>
  <c r="Q32" i="10" s="1"/>
  <c r="R32" i="10" s="1"/>
  <c r="M19" i="7"/>
  <c r="L19" i="7"/>
  <c r="F19" i="7"/>
  <c r="AD18" i="7"/>
  <c r="AE37" i="6"/>
  <c r="G37" i="6"/>
  <c r="AE32" i="9"/>
  <c r="G32" i="9"/>
  <c r="M33" i="4" l="1"/>
  <c r="AD32" i="4"/>
  <c r="F33" i="4"/>
  <c r="L33" i="4"/>
  <c r="Z36" i="8"/>
  <c r="T36" i="8"/>
  <c r="M37" i="8"/>
  <c r="L37" i="8"/>
  <c r="F37" i="8"/>
  <c r="AD36" i="8"/>
  <c r="AD37" i="5"/>
  <c r="M38" i="5"/>
  <c r="F38" i="5"/>
  <c r="L38" i="5"/>
  <c r="J63" i="5"/>
  <c r="P62" i="5"/>
  <c r="S62" i="5"/>
  <c r="P62" i="4"/>
  <c r="S62" i="4"/>
  <c r="J63" i="4"/>
  <c r="P62" i="3"/>
  <c r="S62" i="3"/>
  <c r="J63" i="3"/>
  <c r="P62" i="2"/>
  <c r="S62" i="2"/>
  <c r="J63" i="2"/>
  <c r="P59" i="6"/>
  <c r="S59" i="6"/>
  <c r="J60" i="6"/>
  <c r="AI59" i="6"/>
  <c r="P58" i="7"/>
  <c r="S58" i="7"/>
  <c r="AI58" i="7"/>
  <c r="J59" i="7"/>
  <c r="AI58" i="8"/>
  <c r="S58" i="8"/>
  <c r="P58" i="8"/>
  <c r="J59" i="8"/>
  <c r="P58" i="9"/>
  <c r="S58" i="9"/>
  <c r="AI58" i="9"/>
  <c r="J59" i="9"/>
  <c r="AD34" i="2"/>
  <c r="F35" i="2"/>
  <c r="AE35" i="2" s="1"/>
  <c r="G35" i="2"/>
  <c r="L35" i="2"/>
  <c r="M35" i="2"/>
  <c r="Z34" i="2"/>
  <c r="T34" i="2"/>
  <c r="E34" i="10" s="1"/>
  <c r="Z21" i="3"/>
  <c r="T21" i="3"/>
  <c r="Z19" i="7"/>
  <c r="T19" i="7"/>
  <c r="I19" i="10" s="1"/>
  <c r="M38" i="6"/>
  <c r="F38" i="6"/>
  <c r="L38" i="6"/>
  <c r="AD37" i="6"/>
  <c r="M33" i="9"/>
  <c r="L33" i="9"/>
  <c r="F33" i="9"/>
  <c r="AD32" i="9"/>
  <c r="AE21" i="3"/>
  <c r="G21" i="3"/>
  <c r="AE19" i="7"/>
  <c r="G19" i="7"/>
  <c r="AE33" i="4" l="1"/>
  <c r="G33" i="4"/>
  <c r="T33" i="4"/>
  <c r="M33" i="10" s="1"/>
  <c r="Z33" i="4"/>
  <c r="T37" i="8"/>
  <c r="Z37" i="8"/>
  <c r="G38" i="5"/>
  <c r="AE38" i="5"/>
  <c r="T38" i="5"/>
  <c r="Z38" i="5"/>
  <c r="AE37" i="8"/>
  <c r="G37" i="8"/>
  <c r="AE38" i="6"/>
  <c r="G38" i="6"/>
  <c r="AE33" i="9"/>
  <c r="G33" i="9"/>
  <c r="S63" i="5"/>
  <c r="P63" i="5"/>
  <c r="J64" i="5"/>
  <c r="P63" i="4"/>
  <c r="S63" i="4"/>
  <c r="J64" i="4"/>
  <c r="S63" i="3"/>
  <c r="J64" i="3"/>
  <c r="P63" i="3"/>
  <c r="P63" i="2"/>
  <c r="S63" i="2"/>
  <c r="J64" i="2"/>
  <c r="P60" i="6"/>
  <c r="AI60" i="6"/>
  <c r="S60" i="6"/>
  <c r="J61" i="6"/>
  <c r="P59" i="7"/>
  <c r="S59" i="7"/>
  <c r="AI59" i="7"/>
  <c r="J60" i="7"/>
  <c r="P59" i="8"/>
  <c r="AI59" i="8"/>
  <c r="S59" i="8"/>
  <c r="J60" i="8"/>
  <c r="P59" i="9"/>
  <c r="S59" i="9"/>
  <c r="AI59" i="9"/>
  <c r="J60" i="9"/>
  <c r="AD35" i="2"/>
  <c r="F36" i="2"/>
  <c r="AE36" i="2" s="1"/>
  <c r="G36" i="2"/>
  <c r="L36" i="2"/>
  <c r="M36" i="2"/>
  <c r="Z35" i="2"/>
  <c r="T35" i="2"/>
  <c r="E35" i="10" s="1"/>
  <c r="F39" i="6"/>
  <c r="AE39" i="6" s="1"/>
  <c r="AD38" i="6"/>
  <c r="L39" i="6"/>
  <c r="G39" i="6"/>
  <c r="M39" i="6"/>
  <c r="Z38" i="6"/>
  <c r="T38" i="6"/>
  <c r="Z33" i="9"/>
  <c r="T33" i="9"/>
  <c r="Q33" i="10" s="1"/>
  <c r="R33" i="10" s="1"/>
  <c r="AD33" i="9"/>
  <c r="F34" i="9"/>
  <c r="L34" i="9"/>
  <c r="M34" i="9"/>
  <c r="L22" i="3"/>
  <c r="F22" i="3"/>
  <c r="M22" i="3"/>
  <c r="AD21" i="3"/>
  <c r="M20" i="7"/>
  <c r="L20" i="7"/>
  <c r="F20" i="7"/>
  <c r="AD19" i="7"/>
  <c r="AD33" i="4" l="1"/>
  <c r="F34" i="4"/>
  <c r="L34" i="4"/>
  <c r="M34" i="4"/>
  <c r="AE34" i="9"/>
  <c r="G34" i="9"/>
  <c r="AE22" i="3"/>
  <c r="G22" i="3"/>
  <c r="F39" i="5"/>
  <c r="M39" i="5"/>
  <c r="AD38" i="5"/>
  <c r="L39" i="5"/>
  <c r="F38" i="8"/>
  <c r="AE38" i="8" s="1"/>
  <c r="M38" i="8"/>
  <c r="L38" i="8"/>
  <c r="AD37" i="8"/>
  <c r="G38" i="8"/>
  <c r="S64" i="5"/>
  <c r="J65" i="5"/>
  <c r="P64" i="5"/>
  <c r="P64" i="4"/>
  <c r="S64" i="4"/>
  <c r="J65" i="4"/>
  <c r="P64" i="3"/>
  <c r="S64" i="3"/>
  <c r="J65" i="3"/>
  <c r="P64" i="2"/>
  <c r="S64" i="2"/>
  <c r="J65" i="2"/>
  <c r="S61" i="6"/>
  <c r="J62" i="6"/>
  <c r="P61" i="6"/>
  <c r="AI61" i="6"/>
  <c r="P60" i="7"/>
  <c r="S60" i="7"/>
  <c r="AI60" i="7"/>
  <c r="J61" i="7"/>
  <c r="S60" i="8"/>
  <c r="J61" i="8"/>
  <c r="P60" i="8"/>
  <c r="AI60" i="8"/>
  <c r="P60" i="9"/>
  <c r="S60" i="9"/>
  <c r="AI60" i="9"/>
  <c r="J61" i="9"/>
  <c r="AD36" i="2"/>
  <c r="F37" i="2"/>
  <c r="L37" i="2"/>
  <c r="M37" i="2"/>
  <c r="Z36" i="2"/>
  <c r="T36" i="2"/>
  <c r="E36" i="10" s="1"/>
  <c r="Z39" i="6"/>
  <c r="T39" i="6"/>
  <c r="L40" i="6"/>
  <c r="AD39" i="6"/>
  <c r="M40" i="6"/>
  <c r="F40" i="6"/>
  <c r="L35" i="9"/>
  <c r="M35" i="9"/>
  <c r="Z34" i="9"/>
  <c r="T34" i="9"/>
  <c r="Q34" i="10" s="1"/>
  <c r="R34" i="10" s="1"/>
  <c r="Z22" i="3"/>
  <c r="T22" i="3"/>
  <c r="AD22" i="3"/>
  <c r="L23" i="3"/>
  <c r="F23" i="3"/>
  <c r="M23" i="3"/>
  <c r="Z20" i="7"/>
  <c r="T20" i="7"/>
  <c r="I20" i="10" s="1"/>
  <c r="AE20" i="7"/>
  <c r="G20" i="7"/>
  <c r="G34" i="4" l="1"/>
  <c r="AE34" i="4"/>
  <c r="Z34" i="4"/>
  <c r="T34" i="4"/>
  <c r="M34" i="10" s="1"/>
  <c r="F35" i="9"/>
  <c r="AD34" i="9"/>
  <c r="G39" i="5"/>
  <c r="AE39" i="5"/>
  <c r="Z39" i="5"/>
  <c r="T39" i="5"/>
  <c r="Z38" i="8"/>
  <c r="T38" i="8"/>
  <c r="L39" i="8"/>
  <c r="F39" i="8"/>
  <c r="M39" i="8"/>
  <c r="AD38" i="8"/>
  <c r="AE40" i="6"/>
  <c r="G40" i="6"/>
  <c r="F41" i="6" s="1"/>
  <c r="AE23" i="3"/>
  <c r="G23" i="3"/>
  <c r="J66" i="5"/>
  <c r="P65" i="5"/>
  <c r="S65" i="5"/>
  <c r="P65" i="4"/>
  <c r="S65" i="4"/>
  <c r="J66" i="4"/>
  <c r="P65" i="3"/>
  <c r="J66" i="3"/>
  <c r="S65" i="3"/>
  <c r="P65" i="2"/>
  <c r="S65" i="2"/>
  <c r="J66" i="2"/>
  <c r="J63" i="6"/>
  <c r="S62" i="6"/>
  <c r="P62" i="6"/>
  <c r="AI62" i="6"/>
  <c r="P61" i="7"/>
  <c r="S61" i="7"/>
  <c r="AI61" i="7"/>
  <c r="J62" i="7"/>
  <c r="J62" i="8"/>
  <c r="AI61" i="8"/>
  <c r="P61" i="8"/>
  <c r="S61" i="8"/>
  <c r="P61" i="9"/>
  <c r="S61" i="9"/>
  <c r="AI61" i="9"/>
  <c r="J62" i="9"/>
  <c r="Z37" i="2"/>
  <c r="T37" i="2"/>
  <c r="E37" i="10" s="1"/>
  <c r="Z40" i="6"/>
  <c r="T40" i="6"/>
  <c r="L41" i="6"/>
  <c r="M41" i="6"/>
  <c r="AD40" i="6"/>
  <c r="Z35" i="9"/>
  <c r="T35" i="9"/>
  <c r="Q35" i="10" s="1"/>
  <c r="R35" i="10" s="1"/>
  <c r="Z23" i="3"/>
  <c r="T23" i="3"/>
  <c r="AD23" i="3"/>
  <c r="F24" i="3"/>
  <c r="AE24" i="3" s="1"/>
  <c r="M24" i="3"/>
  <c r="L24" i="3"/>
  <c r="G24" i="3"/>
  <c r="M21" i="7"/>
  <c r="L21" i="7"/>
  <c r="F21" i="7"/>
  <c r="AD20" i="7"/>
  <c r="AE37" i="2"/>
  <c r="G37" i="2"/>
  <c r="L35" i="4" l="1"/>
  <c r="AD34" i="4"/>
  <c r="F35" i="4"/>
  <c r="M35" i="4"/>
  <c r="G35" i="9"/>
  <c r="AE35" i="9"/>
  <c r="F40" i="5"/>
  <c r="AE40" i="5" s="1"/>
  <c r="AD39" i="5"/>
  <c r="G40" i="5"/>
  <c r="M40" i="5"/>
  <c r="L40" i="5"/>
  <c r="T39" i="8"/>
  <c r="Z39" i="8"/>
  <c r="G39" i="8"/>
  <c r="AE39" i="8"/>
  <c r="G41" i="6"/>
  <c r="AE41" i="6"/>
  <c r="S66" i="5"/>
  <c r="J67" i="5"/>
  <c r="P66" i="5"/>
  <c r="P66" i="4"/>
  <c r="S66" i="4"/>
  <c r="J67" i="4"/>
  <c r="P66" i="3"/>
  <c r="S66" i="3"/>
  <c r="J67" i="3"/>
  <c r="P66" i="2"/>
  <c r="S66" i="2"/>
  <c r="J67" i="2"/>
  <c r="J64" i="6"/>
  <c r="S63" i="6"/>
  <c r="AI63" i="6"/>
  <c r="P63" i="6"/>
  <c r="P62" i="7"/>
  <c r="S62" i="7"/>
  <c r="AI62" i="7"/>
  <c r="J63" i="7"/>
  <c r="P62" i="8"/>
  <c r="S62" i="8"/>
  <c r="AI62" i="8"/>
  <c r="J63" i="8"/>
  <c r="P62" i="9"/>
  <c r="S62" i="9"/>
  <c r="AI62" i="9"/>
  <c r="J63" i="9"/>
  <c r="Z41" i="6"/>
  <c r="T41" i="6"/>
  <c r="Z24" i="3"/>
  <c r="T24" i="3"/>
  <c r="L25" i="3"/>
  <c r="F25" i="3"/>
  <c r="AD24" i="3"/>
  <c r="M25" i="3"/>
  <c r="Z21" i="7"/>
  <c r="T21" i="7"/>
  <c r="I21" i="10" s="1"/>
  <c r="M38" i="2"/>
  <c r="L38" i="2"/>
  <c r="F38" i="2"/>
  <c r="AD37" i="2"/>
  <c r="AE21" i="7"/>
  <c r="G21" i="7"/>
  <c r="Z35" i="4" l="1"/>
  <c r="T35" i="4"/>
  <c r="M35" i="10" s="1"/>
  <c r="AE35" i="4"/>
  <c r="G35" i="4"/>
  <c r="F36" i="9"/>
  <c r="L36" i="9"/>
  <c r="M36" i="9"/>
  <c r="AD35" i="9"/>
  <c r="AD40" i="5"/>
  <c r="F41" i="5"/>
  <c r="L41" i="5"/>
  <c r="M41" i="5"/>
  <c r="Z40" i="5"/>
  <c r="T40" i="5"/>
  <c r="L40" i="8"/>
  <c r="F40" i="8"/>
  <c r="AD39" i="8"/>
  <c r="M40" i="8"/>
  <c r="L42" i="6"/>
  <c r="M42" i="6"/>
  <c r="AD41" i="6"/>
  <c r="F42" i="6"/>
  <c r="J68" i="5"/>
  <c r="P67" i="5"/>
  <c r="S67" i="5"/>
  <c r="P67" i="4"/>
  <c r="S67" i="4"/>
  <c r="J68" i="4"/>
  <c r="J68" i="3"/>
  <c r="P67" i="3"/>
  <c r="S67" i="3"/>
  <c r="P67" i="2"/>
  <c r="S67" i="2"/>
  <c r="J68" i="2"/>
  <c r="P64" i="6"/>
  <c r="AI64" i="6"/>
  <c r="J65" i="6"/>
  <c r="S64" i="6"/>
  <c r="P63" i="7"/>
  <c r="S63" i="7"/>
  <c r="AI63" i="7"/>
  <c r="J64" i="7"/>
  <c r="AI63" i="8"/>
  <c r="P63" i="8"/>
  <c r="S63" i="8"/>
  <c r="J64" i="8"/>
  <c r="P63" i="9"/>
  <c r="S63" i="9"/>
  <c r="AI63" i="9"/>
  <c r="J64" i="9"/>
  <c r="Z25" i="3"/>
  <c r="T25" i="3"/>
  <c r="Z38" i="2"/>
  <c r="T38" i="2"/>
  <c r="E38" i="10" s="1"/>
  <c r="M22" i="7"/>
  <c r="L22" i="7"/>
  <c r="F22" i="7"/>
  <c r="AD21" i="7"/>
  <c r="AE25" i="3"/>
  <c r="G25" i="3"/>
  <c r="AE38" i="2"/>
  <c r="G38" i="2"/>
  <c r="AD35" i="4" l="1"/>
  <c r="F36" i="4"/>
  <c r="L36" i="4"/>
  <c r="M36" i="4"/>
  <c r="G36" i="9"/>
  <c r="AE36" i="9"/>
  <c r="Z36" i="9"/>
  <c r="T36" i="9"/>
  <c r="Q36" i="10" s="1"/>
  <c r="R36" i="10" s="1"/>
  <c r="AE40" i="8"/>
  <c r="G40" i="8"/>
  <c r="Z42" i="6"/>
  <c r="T42" i="6"/>
  <c r="AE42" i="6"/>
  <c r="G42" i="6"/>
  <c r="T41" i="5"/>
  <c r="Z41" i="5"/>
  <c r="T40" i="8"/>
  <c r="Z40" i="8"/>
  <c r="AE41" i="5"/>
  <c r="G41" i="5"/>
  <c r="AE22" i="7"/>
  <c r="G22" i="7"/>
  <c r="P68" i="5"/>
  <c r="S68" i="5"/>
  <c r="J69" i="5"/>
  <c r="P68" i="4"/>
  <c r="S68" i="4"/>
  <c r="J69" i="4"/>
  <c r="S68" i="3"/>
  <c r="P68" i="3"/>
  <c r="J69" i="3"/>
  <c r="P68" i="2"/>
  <c r="S68" i="2"/>
  <c r="J69" i="2"/>
  <c r="P65" i="6"/>
  <c r="AI65" i="6"/>
  <c r="S65" i="6"/>
  <c r="J66" i="6"/>
  <c r="P64" i="7"/>
  <c r="S64" i="7"/>
  <c r="AI64" i="7"/>
  <c r="J65" i="7"/>
  <c r="P64" i="8"/>
  <c r="AI64" i="8"/>
  <c r="S64" i="8"/>
  <c r="J65" i="8"/>
  <c r="P64" i="9"/>
  <c r="S64" i="9"/>
  <c r="AI64" i="9"/>
  <c r="J65" i="9"/>
  <c r="Z22" i="7"/>
  <c r="T22" i="7"/>
  <c r="I22" i="10" s="1"/>
  <c r="L26" i="3"/>
  <c r="M26" i="3"/>
  <c r="F26" i="3"/>
  <c r="AD25" i="3"/>
  <c r="M39" i="2"/>
  <c r="L39" i="2"/>
  <c r="F39" i="2"/>
  <c r="AD38" i="2"/>
  <c r="G36" i="4" l="1"/>
  <c r="AE36" i="4"/>
  <c r="T36" i="4"/>
  <c r="M36" i="10" s="1"/>
  <c r="Z36" i="4"/>
  <c r="AD36" i="9"/>
  <c r="F37" i="9"/>
  <c r="L37" i="9"/>
  <c r="M37" i="9"/>
  <c r="L41" i="8"/>
  <c r="M41" i="8"/>
  <c r="F41" i="8"/>
  <c r="AD40" i="8"/>
  <c r="L43" i="6"/>
  <c r="M43" i="6"/>
  <c r="AD42" i="6"/>
  <c r="F43" i="6"/>
  <c r="AD22" i="7"/>
  <c r="F23" i="7"/>
  <c r="AE23" i="7" s="1"/>
  <c r="Z41" i="8"/>
  <c r="T41" i="8"/>
  <c r="G41" i="8"/>
  <c r="AE41" i="8"/>
  <c r="AD41" i="5"/>
  <c r="M42" i="5"/>
  <c r="L42" i="5"/>
  <c r="F42" i="5"/>
  <c r="AE42" i="5" s="1"/>
  <c r="G42" i="5"/>
  <c r="G23" i="7"/>
  <c r="AD23" i="7" s="1"/>
  <c r="L23" i="7"/>
  <c r="M23" i="7"/>
  <c r="P69" i="5"/>
  <c r="S69" i="5"/>
  <c r="J70" i="5"/>
  <c r="P69" i="4"/>
  <c r="S69" i="4"/>
  <c r="J70" i="4"/>
  <c r="P69" i="3"/>
  <c r="J70" i="3"/>
  <c r="S69" i="3"/>
  <c r="P69" i="2"/>
  <c r="S69" i="2"/>
  <c r="J70" i="2"/>
  <c r="S66" i="6"/>
  <c r="J67" i="6"/>
  <c r="P66" i="6"/>
  <c r="AI66" i="6"/>
  <c r="P65" i="7"/>
  <c r="S65" i="7"/>
  <c r="AI65" i="7"/>
  <c r="J66" i="7"/>
  <c r="AI65" i="8"/>
  <c r="S65" i="8"/>
  <c r="P65" i="8"/>
  <c r="J66" i="8"/>
  <c r="P65" i="9"/>
  <c r="S65" i="9"/>
  <c r="AI65" i="9"/>
  <c r="J66" i="9"/>
  <c r="Z43" i="6"/>
  <c r="T43" i="6"/>
  <c r="Z26" i="3"/>
  <c r="T26" i="3"/>
  <c r="Z39" i="2"/>
  <c r="T39" i="2"/>
  <c r="E39" i="10" s="1"/>
  <c r="AE43" i="6"/>
  <c r="G43" i="6"/>
  <c r="AE26" i="3"/>
  <c r="G26" i="3"/>
  <c r="AE39" i="2"/>
  <c r="G39" i="2"/>
  <c r="AD36" i="4" l="1"/>
  <c r="F37" i="4"/>
  <c r="L37" i="4"/>
  <c r="M37" i="4"/>
  <c r="G37" i="9"/>
  <c r="AE37" i="9"/>
  <c r="T37" i="9"/>
  <c r="Q37" i="10" s="1"/>
  <c r="R37" i="10" s="1"/>
  <c r="Z37" i="9"/>
  <c r="L42" i="8"/>
  <c r="M42" i="8"/>
  <c r="AD41" i="8"/>
  <c r="F42" i="8"/>
  <c r="Z42" i="5"/>
  <c r="T42" i="5"/>
  <c r="L43" i="5"/>
  <c r="AD42" i="5"/>
  <c r="F43" i="5"/>
  <c r="M43" i="5"/>
  <c r="F24" i="7"/>
  <c r="AE24" i="7" s="1"/>
  <c r="G24" i="7"/>
  <c r="L24" i="7"/>
  <c r="M24" i="7"/>
  <c r="Z23" i="7"/>
  <c r="T23" i="7"/>
  <c r="I23" i="10" s="1"/>
  <c r="J71" i="5"/>
  <c r="P70" i="5"/>
  <c r="S70" i="5"/>
  <c r="P70" i="4"/>
  <c r="S70" i="4"/>
  <c r="J71" i="4"/>
  <c r="P70" i="3"/>
  <c r="S70" i="3"/>
  <c r="J71" i="3"/>
  <c r="P70" i="2"/>
  <c r="S70" i="2"/>
  <c r="J71" i="2"/>
  <c r="AI67" i="6"/>
  <c r="P67" i="6"/>
  <c r="S67" i="6"/>
  <c r="J68" i="6"/>
  <c r="P66" i="7"/>
  <c r="S66" i="7"/>
  <c r="AI66" i="7"/>
  <c r="J67" i="7"/>
  <c r="J67" i="8"/>
  <c r="S66" i="8"/>
  <c r="P66" i="8"/>
  <c r="AI66" i="8"/>
  <c r="P66" i="9"/>
  <c r="S66" i="9"/>
  <c r="AI66" i="9"/>
  <c r="J67" i="9"/>
  <c r="M44" i="6"/>
  <c r="AD43" i="6"/>
  <c r="L44" i="6"/>
  <c r="F44" i="6"/>
  <c r="AE44" i="6" s="1"/>
  <c r="G44" i="6"/>
  <c r="M27" i="3"/>
  <c r="F27" i="3"/>
  <c r="L27" i="3"/>
  <c r="AD26" i="3"/>
  <c r="M40" i="2"/>
  <c r="L40" i="2"/>
  <c r="F40" i="2"/>
  <c r="AD39" i="2"/>
  <c r="AE37" i="4" l="1"/>
  <c r="G37" i="4"/>
  <c r="T37" i="4"/>
  <c r="M37" i="10" s="1"/>
  <c r="Z37" i="4"/>
  <c r="AD37" i="9"/>
  <c r="F38" i="9"/>
  <c r="L38" i="9"/>
  <c r="M38" i="9"/>
  <c r="Z24" i="7"/>
  <c r="T24" i="7"/>
  <c r="I24" i="10" s="1"/>
  <c r="T42" i="8"/>
  <c r="Z42" i="8"/>
  <c r="T43" i="5"/>
  <c r="Z43" i="5"/>
  <c r="G43" i="5"/>
  <c r="AE43" i="5"/>
  <c r="AE42" i="8"/>
  <c r="G42" i="8"/>
  <c r="AD24" i="7"/>
  <c r="F25" i="7"/>
  <c r="AE25" i="7" s="1"/>
  <c r="G25" i="7"/>
  <c r="L25" i="7"/>
  <c r="M25" i="7"/>
  <c r="AE40" i="2"/>
  <c r="G40" i="2"/>
  <c r="J72" i="5"/>
  <c r="P71" i="5"/>
  <c r="S71" i="5"/>
  <c r="P71" i="4"/>
  <c r="S71" i="4"/>
  <c r="J72" i="4"/>
  <c r="P71" i="3"/>
  <c r="S71" i="3"/>
  <c r="J72" i="3"/>
  <c r="P71" i="2"/>
  <c r="S71" i="2"/>
  <c r="J72" i="2"/>
  <c r="P68" i="6"/>
  <c r="S68" i="6"/>
  <c r="AI68" i="6"/>
  <c r="J69" i="6"/>
  <c r="P67" i="7"/>
  <c r="S67" i="7"/>
  <c r="AI67" i="7"/>
  <c r="J68" i="7"/>
  <c r="P67" i="8"/>
  <c r="S67" i="8"/>
  <c r="AI67" i="8"/>
  <c r="J68" i="8"/>
  <c r="P67" i="9"/>
  <c r="S67" i="9"/>
  <c r="AI67" i="9"/>
  <c r="J68" i="9"/>
  <c r="AD25" i="7"/>
  <c r="Z44" i="6"/>
  <c r="T44" i="6"/>
  <c r="AD44" i="6"/>
  <c r="F45" i="6"/>
  <c r="M45" i="6"/>
  <c r="L45" i="6"/>
  <c r="Z27" i="3"/>
  <c r="T27" i="3"/>
  <c r="Z40" i="2"/>
  <c r="T40" i="2"/>
  <c r="E40" i="10" s="1"/>
  <c r="AE27" i="3"/>
  <c r="G27" i="3"/>
  <c r="M38" i="4" l="1"/>
  <c r="L38" i="4"/>
  <c r="F38" i="4"/>
  <c r="AD37" i="4"/>
  <c r="G38" i="9"/>
  <c r="AE38" i="9"/>
  <c r="T38" i="9"/>
  <c r="Q38" i="10" s="1"/>
  <c r="R38" i="10" s="1"/>
  <c r="Z38" i="9"/>
  <c r="F26" i="7"/>
  <c r="AE26" i="7" s="1"/>
  <c r="G26" i="7"/>
  <c r="L26" i="7"/>
  <c r="M26" i="7"/>
  <c r="Z25" i="7"/>
  <c r="T25" i="7"/>
  <c r="I25" i="10" s="1"/>
  <c r="AD40" i="2"/>
  <c r="F41" i="2"/>
  <c r="L41" i="2"/>
  <c r="M41" i="2"/>
  <c r="F44" i="5"/>
  <c r="AD43" i="5"/>
  <c r="L44" i="5"/>
  <c r="M44" i="5"/>
  <c r="F43" i="8"/>
  <c r="L43" i="8"/>
  <c r="M43" i="8"/>
  <c r="AD42" i="8"/>
  <c r="J73" i="5"/>
  <c r="P72" i="5"/>
  <c r="S72" i="5"/>
  <c r="P72" i="4"/>
  <c r="S72" i="4"/>
  <c r="J73" i="4"/>
  <c r="S72" i="3"/>
  <c r="P72" i="3"/>
  <c r="J73" i="3"/>
  <c r="P72" i="2"/>
  <c r="S72" i="2"/>
  <c r="J73" i="2"/>
  <c r="J70" i="6"/>
  <c r="P69" i="6"/>
  <c r="S69" i="6"/>
  <c r="AI69" i="6"/>
  <c r="P68" i="7"/>
  <c r="S68" i="7"/>
  <c r="AI68" i="7"/>
  <c r="J69" i="7"/>
  <c r="AI68" i="8"/>
  <c r="J69" i="8"/>
  <c r="P68" i="8"/>
  <c r="S68" i="8"/>
  <c r="P68" i="9"/>
  <c r="S68" i="9"/>
  <c r="AI68" i="9"/>
  <c r="J69" i="9"/>
  <c r="AD26" i="7"/>
  <c r="F27" i="7"/>
  <c r="AE27" i="7" s="1"/>
  <c r="G27" i="7"/>
  <c r="L27" i="7"/>
  <c r="M27" i="7"/>
  <c r="Z26" i="7"/>
  <c r="T26" i="7"/>
  <c r="I26" i="10" s="1"/>
  <c r="Z45" i="6"/>
  <c r="T45" i="6"/>
  <c r="Z41" i="2"/>
  <c r="T41" i="2"/>
  <c r="E41" i="10" s="1"/>
  <c r="L28" i="3"/>
  <c r="AD27" i="3"/>
  <c r="M28" i="3"/>
  <c r="F28" i="3"/>
  <c r="AE45" i="6"/>
  <c r="G45" i="6"/>
  <c r="AE41" i="2"/>
  <c r="G41" i="2"/>
  <c r="T38" i="4" l="1"/>
  <c r="M38" i="10" s="1"/>
  <c r="Z38" i="4"/>
  <c r="AD38" i="9"/>
  <c r="F39" i="9"/>
  <c r="L39" i="9"/>
  <c r="M39" i="9"/>
  <c r="AE38" i="4"/>
  <c r="G38" i="4"/>
  <c r="G44" i="5"/>
  <c r="AE44" i="5"/>
  <c r="T44" i="5"/>
  <c r="Z44" i="5"/>
  <c r="T43" i="8"/>
  <c r="Z43" i="8"/>
  <c r="AE43" i="8"/>
  <c r="G43" i="8"/>
  <c r="P73" i="5"/>
  <c r="S73" i="5"/>
  <c r="J74" i="5"/>
  <c r="P73" i="4"/>
  <c r="S73" i="4"/>
  <c r="J74" i="4"/>
  <c r="P73" i="3"/>
  <c r="S73" i="3"/>
  <c r="J74" i="3"/>
  <c r="P73" i="2"/>
  <c r="S73" i="2"/>
  <c r="J74" i="2"/>
  <c r="AI70" i="6"/>
  <c r="P70" i="6"/>
  <c r="S70" i="6"/>
  <c r="J71" i="6"/>
  <c r="P69" i="7"/>
  <c r="S69" i="7"/>
  <c r="AI69" i="7"/>
  <c r="J70" i="7"/>
  <c r="P69" i="8"/>
  <c r="S69" i="8"/>
  <c r="AI69" i="8"/>
  <c r="J70" i="8"/>
  <c r="P69" i="9"/>
  <c r="S69" i="9"/>
  <c r="AI69" i="9"/>
  <c r="J70" i="9"/>
  <c r="AD27" i="7"/>
  <c r="F28" i="7"/>
  <c r="L28" i="7"/>
  <c r="M28" i="7"/>
  <c r="Z27" i="7"/>
  <c r="T27" i="7"/>
  <c r="I27" i="10" s="1"/>
  <c r="Z28" i="3"/>
  <c r="T28" i="3"/>
  <c r="F46" i="6"/>
  <c r="AE46" i="6" s="1"/>
  <c r="M46" i="6"/>
  <c r="L46" i="6"/>
  <c r="G46" i="6"/>
  <c r="AD45" i="6"/>
  <c r="M42" i="2"/>
  <c r="L42" i="2"/>
  <c r="F42" i="2"/>
  <c r="AD41" i="2"/>
  <c r="AE28" i="3"/>
  <c r="G28" i="3"/>
  <c r="G39" i="9" l="1"/>
  <c r="AE39" i="9"/>
  <c r="T39" i="9"/>
  <c r="Q39" i="10" s="1"/>
  <c r="R39" i="10" s="1"/>
  <c r="Z39" i="9"/>
  <c r="M39" i="4"/>
  <c r="F39" i="4"/>
  <c r="AE39" i="4" s="1"/>
  <c r="AD38" i="4"/>
  <c r="L39" i="4"/>
  <c r="G39" i="4"/>
  <c r="AD44" i="5"/>
  <c r="M45" i="5"/>
  <c r="F45" i="5"/>
  <c r="L45" i="5"/>
  <c r="L44" i="8"/>
  <c r="AD43" i="8"/>
  <c r="F44" i="8"/>
  <c r="AE44" i="8" s="1"/>
  <c r="G44" i="8"/>
  <c r="M44" i="8"/>
  <c r="J75" i="5"/>
  <c r="P74" i="5"/>
  <c r="S74" i="5"/>
  <c r="P74" i="4"/>
  <c r="S74" i="4"/>
  <c r="J75" i="4"/>
  <c r="S74" i="3"/>
  <c r="J75" i="3"/>
  <c r="P74" i="3"/>
  <c r="P74" i="2"/>
  <c r="S74" i="2"/>
  <c r="J75" i="2"/>
  <c r="AI71" i="6"/>
  <c r="P71" i="6"/>
  <c r="S71" i="6"/>
  <c r="J72" i="6"/>
  <c r="P70" i="7"/>
  <c r="S70" i="7"/>
  <c r="AI70" i="7"/>
  <c r="J71" i="7"/>
  <c r="P70" i="8"/>
  <c r="S70" i="8"/>
  <c r="AI70" i="8"/>
  <c r="J71" i="8"/>
  <c r="P70" i="9"/>
  <c r="S70" i="9"/>
  <c r="AI70" i="9"/>
  <c r="J71" i="9"/>
  <c r="Z28" i="7"/>
  <c r="T28" i="7"/>
  <c r="I28" i="10" s="1"/>
  <c r="Z46" i="6"/>
  <c r="T46" i="6"/>
  <c r="L47" i="6"/>
  <c r="AD46" i="6"/>
  <c r="M47" i="6"/>
  <c r="F47" i="6"/>
  <c r="Z42" i="2"/>
  <c r="T42" i="2"/>
  <c r="E42" i="10" s="1"/>
  <c r="M29" i="3"/>
  <c r="F29" i="3"/>
  <c r="L29" i="3"/>
  <c r="AD28" i="3"/>
  <c r="AE28" i="7"/>
  <c r="G28" i="7"/>
  <c r="AE42" i="2"/>
  <c r="G42" i="2"/>
  <c r="AD39" i="9" l="1"/>
  <c r="M40" i="9"/>
  <c r="F40" i="9"/>
  <c r="L40" i="9"/>
  <c r="T39" i="4"/>
  <c r="M39" i="10" s="1"/>
  <c r="Z39" i="4"/>
  <c r="AD39" i="4"/>
  <c r="M40" i="4"/>
  <c r="L40" i="4"/>
  <c r="F40" i="4"/>
  <c r="G45" i="5"/>
  <c r="AE45" i="5"/>
  <c r="Z45" i="5"/>
  <c r="T45" i="5"/>
  <c r="Z44" i="8"/>
  <c r="T44" i="8"/>
  <c r="AD44" i="8"/>
  <c r="F45" i="8"/>
  <c r="M45" i="8"/>
  <c r="L45" i="8"/>
  <c r="J76" i="5"/>
  <c r="S75" i="5"/>
  <c r="P75" i="5"/>
  <c r="P75" i="4"/>
  <c r="S75" i="4"/>
  <c r="J76" i="4"/>
  <c r="S75" i="3"/>
  <c r="J76" i="3"/>
  <c r="P75" i="3"/>
  <c r="P75" i="2"/>
  <c r="S75" i="2"/>
  <c r="J76" i="2"/>
  <c r="AI72" i="6"/>
  <c r="S72" i="6"/>
  <c r="P72" i="6"/>
  <c r="J73" i="6"/>
  <c r="P71" i="7"/>
  <c r="S71" i="7"/>
  <c r="AI71" i="7"/>
  <c r="J72" i="7"/>
  <c r="P71" i="8"/>
  <c r="S71" i="8"/>
  <c r="AI71" i="8"/>
  <c r="J72" i="8"/>
  <c r="P71" i="9"/>
  <c r="S71" i="9"/>
  <c r="AI71" i="9"/>
  <c r="J72" i="9"/>
  <c r="Z47" i="6"/>
  <c r="T47" i="6"/>
  <c r="Z29" i="3"/>
  <c r="T29" i="3"/>
  <c r="M29" i="7"/>
  <c r="L29" i="7"/>
  <c r="F29" i="7"/>
  <c r="AD28" i="7"/>
  <c r="M43" i="2"/>
  <c r="L43" i="2"/>
  <c r="F43" i="2"/>
  <c r="AD42" i="2"/>
  <c r="AE47" i="6"/>
  <c r="G47" i="6"/>
  <c r="AE29" i="3"/>
  <c r="G29" i="3"/>
  <c r="G40" i="9" l="1"/>
  <c r="AE40" i="9"/>
  <c r="T40" i="9"/>
  <c r="Q40" i="10" s="1"/>
  <c r="R40" i="10" s="1"/>
  <c r="Z40" i="9"/>
  <c r="T40" i="4"/>
  <c r="M40" i="10" s="1"/>
  <c r="Z40" i="4"/>
  <c r="G40" i="4"/>
  <c r="AE40" i="4"/>
  <c r="L46" i="5"/>
  <c r="M46" i="5"/>
  <c r="F46" i="5"/>
  <c r="AD45" i="5"/>
  <c r="T45" i="8"/>
  <c r="Z45" i="8"/>
  <c r="AE45" i="8"/>
  <c r="G45" i="8"/>
  <c r="J77" i="5"/>
  <c r="P76" i="5"/>
  <c r="S76" i="5"/>
  <c r="P76" i="4"/>
  <c r="S76" i="4"/>
  <c r="J77" i="4"/>
  <c r="J77" i="3"/>
  <c r="P76" i="3"/>
  <c r="S76" i="3"/>
  <c r="P76" i="2"/>
  <c r="S76" i="2"/>
  <c r="J77" i="2"/>
  <c r="S73" i="6"/>
  <c r="P73" i="6"/>
  <c r="AI73" i="6"/>
  <c r="J74" i="6"/>
  <c r="P72" i="7"/>
  <c r="S72" i="7"/>
  <c r="AI72" i="7"/>
  <c r="J73" i="7"/>
  <c r="P72" i="8"/>
  <c r="S72" i="8"/>
  <c r="AI72" i="8"/>
  <c r="J73" i="8"/>
  <c r="P72" i="9"/>
  <c r="S72" i="9"/>
  <c r="AI72" i="9"/>
  <c r="J73" i="9"/>
  <c r="Z29" i="7"/>
  <c r="T29" i="7"/>
  <c r="I29" i="10" s="1"/>
  <c r="Z43" i="2"/>
  <c r="T43" i="2"/>
  <c r="E43" i="10" s="1"/>
  <c r="M48" i="6"/>
  <c r="L48" i="6"/>
  <c r="F48" i="6"/>
  <c r="AD47" i="6"/>
  <c r="L30" i="3"/>
  <c r="M30" i="3"/>
  <c r="AD29" i="3"/>
  <c r="F30" i="3"/>
  <c r="AE29" i="7"/>
  <c r="G29" i="7"/>
  <c r="AE43" i="2"/>
  <c r="G43" i="2"/>
  <c r="F41" i="9" l="1"/>
  <c r="AD40" i="9"/>
  <c r="M41" i="9"/>
  <c r="L41" i="9"/>
  <c r="M41" i="4"/>
  <c r="F41" i="4"/>
  <c r="L41" i="4"/>
  <c r="AD40" i="4"/>
  <c r="T46" i="5"/>
  <c r="Z46" i="5"/>
  <c r="G46" i="5"/>
  <c r="AE46" i="5"/>
  <c r="AD45" i="8"/>
  <c r="F46" i="8"/>
  <c r="AE46" i="8" s="1"/>
  <c r="M46" i="8"/>
  <c r="L46" i="8"/>
  <c r="G46" i="8"/>
  <c r="P77" i="5"/>
  <c r="S77" i="5"/>
  <c r="J78" i="5"/>
  <c r="P77" i="4"/>
  <c r="S77" i="4"/>
  <c r="J78" i="4"/>
  <c r="S77" i="3"/>
  <c r="J78" i="3"/>
  <c r="P77" i="3"/>
  <c r="S77" i="2"/>
  <c r="J78" i="2"/>
  <c r="P77" i="2"/>
  <c r="J75" i="6"/>
  <c r="S74" i="6"/>
  <c r="AI74" i="6"/>
  <c r="P74" i="6"/>
  <c r="P73" i="7"/>
  <c r="S73" i="7"/>
  <c r="AI73" i="7"/>
  <c r="J74" i="7"/>
  <c r="P73" i="8"/>
  <c r="S73" i="8"/>
  <c r="AI73" i="8"/>
  <c r="J74" i="8"/>
  <c r="P73" i="9"/>
  <c r="S73" i="9"/>
  <c r="AI73" i="9"/>
  <c r="J74" i="9"/>
  <c r="Z48" i="6"/>
  <c r="T48" i="6"/>
  <c r="Z30" i="3"/>
  <c r="T30" i="3"/>
  <c r="M30" i="7"/>
  <c r="L30" i="7"/>
  <c r="F30" i="7"/>
  <c r="AD29" i="7"/>
  <c r="M44" i="2"/>
  <c r="L44" i="2"/>
  <c r="F44" i="2"/>
  <c r="AD43" i="2"/>
  <c r="AE48" i="6"/>
  <c r="G48" i="6"/>
  <c r="AE30" i="3"/>
  <c r="G30" i="3"/>
  <c r="G41" i="9" l="1"/>
  <c r="AE41" i="9"/>
  <c r="Z41" i="9"/>
  <c r="T41" i="9"/>
  <c r="Q41" i="10" s="1"/>
  <c r="R41" i="10" s="1"/>
  <c r="G41" i="4"/>
  <c r="AE41" i="4"/>
  <c r="T41" i="4"/>
  <c r="M41" i="10" s="1"/>
  <c r="Z41" i="4"/>
  <c r="F47" i="5"/>
  <c r="L47" i="5"/>
  <c r="M47" i="5"/>
  <c r="AD46" i="5"/>
  <c r="T46" i="8"/>
  <c r="Z46" i="8"/>
  <c r="M47" i="8"/>
  <c r="L47" i="8"/>
  <c r="AD46" i="8"/>
  <c r="F47" i="8"/>
  <c r="J79" i="5"/>
  <c r="S78" i="5"/>
  <c r="P78" i="5"/>
  <c r="P78" i="4"/>
  <c r="S78" i="4"/>
  <c r="J79" i="4"/>
  <c r="S78" i="3"/>
  <c r="P78" i="3"/>
  <c r="J79" i="3"/>
  <c r="J79" i="2"/>
  <c r="S78" i="2"/>
  <c r="P78" i="2"/>
  <c r="P75" i="6"/>
  <c r="AI75" i="6"/>
  <c r="S75" i="6"/>
  <c r="J76" i="6"/>
  <c r="P74" i="7"/>
  <c r="S74" i="7"/>
  <c r="AI74" i="7"/>
  <c r="J75" i="7"/>
  <c r="P74" i="8"/>
  <c r="S74" i="8"/>
  <c r="AI74" i="8"/>
  <c r="J75" i="8"/>
  <c r="P74" i="9"/>
  <c r="S74" i="9"/>
  <c r="AI74" i="9"/>
  <c r="J75" i="9"/>
  <c r="Z30" i="7"/>
  <c r="T30" i="7"/>
  <c r="I30" i="10" s="1"/>
  <c r="Z44" i="2"/>
  <c r="T44" i="2"/>
  <c r="E44" i="10" s="1"/>
  <c r="L49" i="6"/>
  <c r="F49" i="6"/>
  <c r="AE49" i="6" s="1"/>
  <c r="M49" i="6"/>
  <c r="G49" i="6"/>
  <c r="AD48" i="6"/>
  <c r="M31" i="3"/>
  <c r="L31" i="3"/>
  <c r="F31" i="3"/>
  <c r="AD30" i="3"/>
  <c r="AE30" i="7"/>
  <c r="G30" i="7"/>
  <c r="AE44" i="2"/>
  <c r="G44" i="2"/>
  <c r="M42" i="9" l="1"/>
  <c r="AD41" i="9"/>
  <c r="F42" i="9"/>
  <c r="L42" i="9"/>
  <c r="M42" i="4"/>
  <c r="F42" i="4"/>
  <c r="L42" i="4"/>
  <c r="AD41" i="4"/>
  <c r="G47" i="5"/>
  <c r="AE47" i="5"/>
  <c r="T47" i="5"/>
  <c r="Z47" i="5"/>
  <c r="T47" i="8"/>
  <c r="Z47" i="8"/>
  <c r="AE47" i="8"/>
  <c r="G47" i="8"/>
  <c r="J80" i="5"/>
  <c r="P79" i="5"/>
  <c r="S79" i="5"/>
  <c r="P79" i="4"/>
  <c r="S79" i="4"/>
  <c r="J80" i="4"/>
  <c r="P79" i="3"/>
  <c r="S79" i="3"/>
  <c r="J80" i="3"/>
  <c r="P79" i="2"/>
  <c r="S79" i="2"/>
  <c r="J80" i="2"/>
  <c r="S76" i="6"/>
  <c r="J77" i="6"/>
  <c r="P76" i="6"/>
  <c r="AI76" i="6"/>
  <c r="P75" i="7"/>
  <c r="S75" i="7"/>
  <c r="AI75" i="7"/>
  <c r="J76" i="7"/>
  <c r="P75" i="8"/>
  <c r="S75" i="8"/>
  <c r="AI75" i="8"/>
  <c r="J76" i="8"/>
  <c r="P75" i="9"/>
  <c r="S75" i="9"/>
  <c r="AI75" i="9"/>
  <c r="J76" i="9"/>
  <c r="Z49" i="6"/>
  <c r="T49" i="6"/>
  <c r="AD49" i="6"/>
  <c r="M50" i="6"/>
  <c r="L50" i="6"/>
  <c r="F50" i="6"/>
  <c r="Z31" i="3"/>
  <c r="T31" i="3"/>
  <c r="M31" i="7"/>
  <c r="L31" i="7"/>
  <c r="F31" i="7"/>
  <c r="AD30" i="7"/>
  <c r="M45" i="2"/>
  <c r="L45" i="2"/>
  <c r="F45" i="2"/>
  <c r="AD44" i="2"/>
  <c r="AE31" i="3"/>
  <c r="G31" i="3"/>
  <c r="G42" i="9" l="1"/>
  <c r="AE42" i="9"/>
  <c r="Z42" i="9"/>
  <c r="T42" i="9"/>
  <c r="Q42" i="10" s="1"/>
  <c r="R42" i="10" s="1"/>
  <c r="AE42" i="4"/>
  <c r="G42" i="4"/>
  <c r="T42" i="4"/>
  <c r="M42" i="10" s="1"/>
  <c r="Z42" i="4"/>
  <c r="AD47" i="5"/>
  <c r="M48" i="5"/>
  <c r="F48" i="5"/>
  <c r="L48" i="5"/>
  <c r="AD47" i="8"/>
  <c r="M48" i="8"/>
  <c r="F48" i="8"/>
  <c r="AE48" i="8" s="1"/>
  <c r="L48" i="8"/>
  <c r="G48" i="8"/>
  <c r="S80" i="5"/>
  <c r="J81" i="5"/>
  <c r="P80" i="5"/>
  <c r="P80" i="4"/>
  <c r="S80" i="4"/>
  <c r="J81" i="4"/>
  <c r="J81" i="3"/>
  <c r="P80" i="3"/>
  <c r="S80" i="3"/>
  <c r="J81" i="2"/>
  <c r="P80" i="2"/>
  <c r="S80" i="2"/>
  <c r="S77" i="6"/>
  <c r="AI77" i="6"/>
  <c r="J78" i="6"/>
  <c r="P77" i="6"/>
  <c r="P76" i="7"/>
  <c r="S76" i="7"/>
  <c r="AI76" i="7"/>
  <c r="J77" i="7"/>
  <c r="P76" i="8"/>
  <c r="S76" i="8"/>
  <c r="AI76" i="8"/>
  <c r="J77" i="8"/>
  <c r="P76" i="9"/>
  <c r="S76" i="9"/>
  <c r="AI76" i="9"/>
  <c r="J77" i="9"/>
  <c r="Z50" i="6"/>
  <c r="T50" i="6"/>
  <c r="Z31" i="7"/>
  <c r="T31" i="7"/>
  <c r="I31" i="10" s="1"/>
  <c r="Z45" i="2"/>
  <c r="T45" i="2"/>
  <c r="E45" i="10" s="1"/>
  <c r="M32" i="3"/>
  <c r="L32" i="3"/>
  <c r="F32" i="3"/>
  <c r="AD31" i="3"/>
  <c r="AE50" i="6"/>
  <c r="G50" i="6"/>
  <c r="AE31" i="7"/>
  <c r="G31" i="7"/>
  <c r="AE45" i="2"/>
  <c r="G45" i="2"/>
  <c r="AD42" i="9" l="1"/>
  <c r="F43" i="9"/>
  <c r="M43" i="9"/>
  <c r="L43" i="9"/>
  <c r="L43" i="4"/>
  <c r="M43" i="4"/>
  <c r="F43" i="4"/>
  <c r="AD42" i="4"/>
  <c r="Z48" i="5"/>
  <c r="T48" i="5"/>
  <c r="T48" i="8"/>
  <c r="Z48" i="8"/>
  <c r="L49" i="8"/>
  <c r="F49" i="8"/>
  <c r="AD48" i="8"/>
  <c r="M49" i="8"/>
  <c r="AE48" i="5"/>
  <c r="G48" i="5"/>
  <c r="S81" i="5"/>
  <c r="P81" i="5"/>
  <c r="J82" i="5"/>
  <c r="P81" i="4"/>
  <c r="S81" i="4"/>
  <c r="J82" i="4"/>
  <c r="J82" i="3"/>
  <c r="S81" i="3"/>
  <c r="P81" i="3"/>
  <c r="S81" i="2"/>
  <c r="P81" i="2"/>
  <c r="J82" i="2"/>
  <c r="S78" i="6"/>
  <c r="AI78" i="6"/>
  <c r="P78" i="6"/>
  <c r="J79" i="6"/>
  <c r="P77" i="7"/>
  <c r="S77" i="7"/>
  <c r="AI77" i="7"/>
  <c r="J78" i="7"/>
  <c r="P77" i="8"/>
  <c r="S77" i="8"/>
  <c r="AI77" i="8"/>
  <c r="J78" i="8"/>
  <c r="P77" i="9"/>
  <c r="S77" i="9"/>
  <c r="AI77" i="9"/>
  <c r="J78" i="9"/>
  <c r="Z32" i="3"/>
  <c r="T32" i="3"/>
  <c r="AD50" i="6"/>
  <c r="F51" i="6"/>
  <c r="AE51" i="6" s="1"/>
  <c r="L51" i="6"/>
  <c r="M51" i="6"/>
  <c r="G51" i="6"/>
  <c r="M32" i="7"/>
  <c r="L32" i="7"/>
  <c r="F32" i="7"/>
  <c r="AD31" i="7"/>
  <c r="M46" i="2"/>
  <c r="L46" i="2"/>
  <c r="F46" i="2"/>
  <c r="AD45" i="2"/>
  <c r="AE32" i="3"/>
  <c r="G32" i="3"/>
  <c r="G43" i="9" l="1"/>
  <c r="AE43" i="9"/>
  <c r="T43" i="9"/>
  <c r="Q43" i="10" s="1"/>
  <c r="R43" i="10" s="1"/>
  <c r="Z43" i="9"/>
  <c r="Z43" i="4"/>
  <c r="T43" i="4"/>
  <c r="M43" i="10" s="1"/>
  <c r="AE43" i="4"/>
  <c r="G43" i="4"/>
  <c r="T49" i="8"/>
  <c r="Z49" i="8"/>
  <c r="L49" i="5"/>
  <c r="AD48" i="5"/>
  <c r="M49" i="5"/>
  <c r="F49" i="5"/>
  <c r="AE49" i="5" s="1"/>
  <c r="G49" i="5"/>
  <c r="AE49" i="8"/>
  <c r="G49" i="8"/>
  <c r="P82" i="5"/>
  <c r="J83" i="5"/>
  <c r="S82" i="5"/>
  <c r="P82" i="4"/>
  <c r="S82" i="4"/>
  <c r="J83" i="4"/>
  <c r="P82" i="3"/>
  <c r="S82" i="3"/>
  <c r="J83" i="3"/>
  <c r="P82" i="2"/>
  <c r="S82" i="2"/>
  <c r="J83" i="2"/>
  <c r="S79" i="6"/>
  <c r="AI79" i="6"/>
  <c r="J80" i="6"/>
  <c r="P79" i="6"/>
  <c r="P78" i="7"/>
  <c r="S78" i="7"/>
  <c r="AI78" i="7"/>
  <c r="J79" i="7"/>
  <c r="P78" i="8"/>
  <c r="S78" i="8"/>
  <c r="AI78" i="8"/>
  <c r="J79" i="8"/>
  <c r="P78" i="9"/>
  <c r="S78" i="9"/>
  <c r="AI78" i="9"/>
  <c r="J79" i="9"/>
  <c r="Z51" i="6"/>
  <c r="T51" i="6"/>
  <c r="F52" i="6"/>
  <c r="AD51" i="6"/>
  <c r="L52" i="6"/>
  <c r="M52" i="6"/>
  <c r="Z32" i="7"/>
  <c r="T32" i="7"/>
  <c r="I32" i="10" s="1"/>
  <c r="Z46" i="2"/>
  <c r="T46" i="2"/>
  <c r="E46" i="10" s="1"/>
  <c r="AD32" i="3"/>
  <c r="F33" i="3"/>
  <c r="AE33" i="3" s="1"/>
  <c r="M33" i="3"/>
  <c r="L33" i="3"/>
  <c r="G33" i="3"/>
  <c r="AE32" i="7"/>
  <c r="G32" i="7"/>
  <c r="AE46" i="2"/>
  <c r="G46" i="2"/>
  <c r="AD43" i="9" l="1"/>
  <c r="F44" i="9"/>
  <c r="M44" i="9"/>
  <c r="L44" i="9"/>
  <c r="F44" i="4"/>
  <c r="M44" i="4"/>
  <c r="L44" i="4"/>
  <c r="AD43" i="4"/>
  <c r="AE52" i="6"/>
  <c r="G52" i="6"/>
  <c r="T49" i="5"/>
  <c r="Z49" i="5"/>
  <c r="M50" i="5"/>
  <c r="AD49" i="5"/>
  <c r="L50" i="5"/>
  <c r="F50" i="5"/>
  <c r="AD49" i="8"/>
  <c r="M50" i="8"/>
  <c r="L50" i="8"/>
  <c r="F50" i="8"/>
  <c r="AE50" i="8" s="1"/>
  <c r="G50" i="8"/>
  <c r="S83" i="5"/>
  <c r="P83" i="5"/>
  <c r="J84" i="5"/>
  <c r="P83" i="4"/>
  <c r="S83" i="4"/>
  <c r="J84" i="4"/>
  <c r="P83" i="3"/>
  <c r="J84" i="3"/>
  <c r="S83" i="3"/>
  <c r="J84" i="2"/>
  <c r="S83" i="2"/>
  <c r="P83" i="2"/>
  <c r="P80" i="6"/>
  <c r="AI80" i="6"/>
  <c r="S80" i="6"/>
  <c r="J81" i="6"/>
  <c r="P79" i="7"/>
  <c r="S79" i="7"/>
  <c r="AI79" i="7"/>
  <c r="J80" i="7"/>
  <c r="P79" i="8"/>
  <c r="S79" i="8"/>
  <c r="AI79" i="8"/>
  <c r="J80" i="8"/>
  <c r="P79" i="9"/>
  <c r="S79" i="9"/>
  <c r="AI79" i="9"/>
  <c r="J80" i="9"/>
  <c r="Z52" i="6"/>
  <c r="T52" i="6"/>
  <c r="Z33" i="3"/>
  <c r="T33" i="3"/>
  <c r="AD33" i="3"/>
  <c r="L34" i="3"/>
  <c r="M34" i="3"/>
  <c r="F34" i="3"/>
  <c r="AE34" i="3" s="1"/>
  <c r="G34" i="3"/>
  <c r="M33" i="7"/>
  <c r="L33" i="7"/>
  <c r="F33" i="7"/>
  <c r="AD32" i="7"/>
  <c r="M47" i="2"/>
  <c r="L47" i="2"/>
  <c r="F47" i="2"/>
  <c r="AD46" i="2"/>
  <c r="G44" i="9" l="1"/>
  <c r="AE44" i="9"/>
  <c r="T44" i="9"/>
  <c r="Q44" i="10" s="1"/>
  <c r="R44" i="10" s="1"/>
  <c r="Z44" i="9"/>
  <c r="Z44" i="4"/>
  <c r="T44" i="4"/>
  <c r="M44" i="10" s="1"/>
  <c r="AE44" i="4"/>
  <c r="G44" i="4"/>
  <c r="M53" i="6"/>
  <c r="F53" i="6"/>
  <c r="AD52" i="6"/>
  <c r="L53" i="6"/>
  <c r="T50" i="5"/>
  <c r="Z50" i="5"/>
  <c r="T50" i="8"/>
  <c r="Z50" i="8"/>
  <c r="AD50" i="8"/>
  <c r="L51" i="8"/>
  <c r="M51" i="8"/>
  <c r="F51" i="8"/>
  <c r="AE50" i="5"/>
  <c r="G50" i="5"/>
  <c r="J85" i="5"/>
  <c r="S84" i="5"/>
  <c r="P84" i="5"/>
  <c r="P84" i="4"/>
  <c r="S84" i="4"/>
  <c r="J85" i="4"/>
  <c r="P84" i="3"/>
  <c r="J85" i="3"/>
  <c r="S84" i="3"/>
  <c r="J85" i="2"/>
  <c r="S84" i="2"/>
  <c r="P84" i="2"/>
  <c r="P81" i="6"/>
  <c r="AI81" i="6"/>
  <c r="S81" i="6"/>
  <c r="J82" i="6"/>
  <c r="P80" i="7"/>
  <c r="S80" i="7"/>
  <c r="AI80" i="7"/>
  <c r="J81" i="7"/>
  <c r="P80" i="8"/>
  <c r="S80" i="8"/>
  <c r="AI80" i="8"/>
  <c r="J81" i="8"/>
  <c r="AI80" i="9"/>
  <c r="J81" i="9"/>
  <c r="P80" i="9"/>
  <c r="S80" i="9"/>
  <c r="Z34" i="3"/>
  <c r="T34" i="3"/>
  <c r="F35" i="3"/>
  <c r="AE35" i="3" s="1"/>
  <c r="G35" i="3"/>
  <c r="L35" i="3"/>
  <c r="M35" i="3"/>
  <c r="AD34" i="3"/>
  <c r="Z33" i="7"/>
  <c r="T33" i="7"/>
  <c r="I33" i="10" s="1"/>
  <c r="Z47" i="2"/>
  <c r="T47" i="2"/>
  <c r="E47" i="10" s="1"/>
  <c r="AE53" i="6"/>
  <c r="G53" i="6"/>
  <c r="AE33" i="7"/>
  <c r="G33" i="7"/>
  <c r="AE47" i="2"/>
  <c r="G47" i="2"/>
  <c r="AD44" i="9" l="1"/>
  <c r="F45" i="9"/>
  <c r="M45" i="9"/>
  <c r="L45" i="9"/>
  <c r="M45" i="4"/>
  <c r="L45" i="4"/>
  <c r="F45" i="4"/>
  <c r="AE45" i="4" s="1"/>
  <c r="AD44" i="4"/>
  <c r="G45" i="4"/>
  <c r="Z53" i="6"/>
  <c r="T53" i="6"/>
  <c r="T51" i="8"/>
  <c r="Z51" i="8"/>
  <c r="AD50" i="5"/>
  <c r="F51" i="5"/>
  <c r="AE51" i="5" s="1"/>
  <c r="G51" i="5"/>
  <c r="L51" i="5"/>
  <c r="M51" i="5"/>
  <c r="AE51" i="8"/>
  <c r="G51" i="8"/>
  <c r="P85" i="5"/>
  <c r="J86" i="5"/>
  <c r="S85" i="5"/>
  <c r="P85" i="4"/>
  <c r="S85" i="4"/>
  <c r="J86" i="4"/>
  <c r="J86" i="3"/>
  <c r="P85" i="3"/>
  <c r="S85" i="3"/>
  <c r="S85" i="2"/>
  <c r="J86" i="2"/>
  <c r="P85" i="2"/>
  <c r="S82" i="6"/>
  <c r="J83" i="6"/>
  <c r="AI82" i="6"/>
  <c r="P82" i="6"/>
  <c r="P81" i="7"/>
  <c r="S81" i="7"/>
  <c r="AI81" i="7"/>
  <c r="J82" i="7"/>
  <c r="P81" i="8"/>
  <c r="S81" i="8"/>
  <c r="AI81" i="8"/>
  <c r="J82" i="8"/>
  <c r="S81" i="9"/>
  <c r="AI81" i="9"/>
  <c r="P81" i="9"/>
  <c r="J82" i="9"/>
  <c r="F36" i="3"/>
  <c r="M36" i="3"/>
  <c r="AD35" i="3"/>
  <c r="L36" i="3"/>
  <c r="Z35" i="3"/>
  <c r="T35" i="3"/>
  <c r="M54" i="6"/>
  <c r="AD53" i="6"/>
  <c r="L54" i="6"/>
  <c r="F54" i="6"/>
  <c r="M34" i="7"/>
  <c r="L34" i="7"/>
  <c r="F34" i="7"/>
  <c r="AD33" i="7"/>
  <c r="M48" i="2"/>
  <c r="L48" i="2"/>
  <c r="F48" i="2"/>
  <c r="AD47" i="2"/>
  <c r="AE45" i="9" l="1"/>
  <c r="G45" i="9"/>
  <c r="T45" i="9"/>
  <c r="Q45" i="10" s="1"/>
  <c r="R45" i="10" s="1"/>
  <c r="Z45" i="9"/>
  <c r="T45" i="4"/>
  <c r="M45" i="10" s="1"/>
  <c r="Z45" i="4"/>
  <c r="AD45" i="4"/>
  <c r="F46" i="4"/>
  <c r="M46" i="4"/>
  <c r="L46" i="4"/>
  <c r="AD51" i="5"/>
  <c r="M52" i="5"/>
  <c r="L52" i="5"/>
  <c r="F52" i="5"/>
  <c r="T51" i="5"/>
  <c r="Z51" i="5"/>
  <c r="F52" i="8"/>
  <c r="AE52" i="8" s="1"/>
  <c r="M52" i="8"/>
  <c r="G52" i="8"/>
  <c r="AD51" i="8"/>
  <c r="L52" i="8"/>
  <c r="S86" i="5"/>
  <c r="J87" i="5"/>
  <c r="P86" i="5"/>
  <c r="P86" i="4"/>
  <c r="S86" i="4"/>
  <c r="J87" i="4"/>
  <c r="P86" i="3"/>
  <c r="S86" i="3"/>
  <c r="J87" i="3"/>
  <c r="S86" i="2"/>
  <c r="P86" i="2"/>
  <c r="J87" i="2"/>
  <c r="S83" i="6"/>
  <c r="J84" i="6"/>
  <c r="P83" i="6"/>
  <c r="AI83" i="6"/>
  <c r="P82" i="7"/>
  <c r="S82" i="7"/>
  <c r="AI82" i="7"/>
  <c r="J83" i="7"/>
  <c r="P82" i="8"/>
  <c r="S82" i="8"/>
  <c r="AI82" i="8"/>
  <c r="J83" i="8"/>
  <c r="P82" i="9"/>
  <c r="AI82" i="9"/>
  <c r="S82" i="9"/>
  <c r="J83" i="9"/>
  <c r="Z36" i="3"/>
  <c r="T36" i="3"/>
  <c r="Z54" i="6"/>
  <c r="T54" i="6"/>
  <c r="Z34" i="7"/>
  <c r="T34" i="7"/>
  <c r="I34" i="10" s="1"/>
  <c r="Z48" i="2"/>
  <c r="T48" i="2"/>
  <c r="E48" i="10" s="1"/>
  <c r="AE36" i="3"/>
  <c r="G36" i="3"/>
  <c r="AE54" i="6"/>
  <c r="G54" i="6"/>
  <c r="AE34" i="7"/>
  <c r="G34" i="7"/>
  <c r="AE48" i="2"/>
  <c r="G48" i="2"/>
  <c r="AD45" i="9" l="1"/>
  <c r="F46" i="9"/>
  <c r="L46" i="9"/>
  <c r="M46" i="9"/>
  <c r="T46" i="4"/>
  <c r="M46" i="10" s="1"/>
  <c r="Z46" i="4"/>
  <c r="AE46" i="4"/>
  <c r="G46" i="4"/>
  <c r="T52" i="5"/>
  <c r="Z52" i="5"/>
  <c r="AD52" i="8"/>
  <c r="L53" i="8"/>
  <c r="F53" i="8"/>
  <c r="M53" i="8"/>
  <c r="T52" i="8"/>
  <c r="Z52" i="8"/>
  <c r="AE52" i="5"/>
  <c r="G52" i="5"/>
  <c r="P87" i="5"/>
  <c r="J88" i="5"/>
  <c r="S87" i="5"/>
  <c r="P87" i="4"/>
  <c r="S87" i="4"/>
  <c r="J88" i="4"/>
  <c r="P87" i="3"/>
  <c r="J88" i="3"/>
  <c r="S87" i="3"/>
  <c r="S87" i="2"/>
  <c r="J88" i="2"/>
  <c r="P87" i="2"/>
  <c r="P84" i="6"/>
  <c r="J85" i="6"/>
  <c r="S84" i="6"/>
  <c r="AI84" i="6"/>
  <c r="P83" i="7"/>
  <c r="S83" i="7"/>
  <c r="AI83" i="7"/>
  <c r="J84" i="7"/>
  <c r="P83" i="8"/>
  <c r="S83" i="8"/>
  <c r="AI83" i="8"/>
  <c r="J84" i="8"/>
  <c r="P83" i="9"/>
  <c r="S83" i="9"/>
  <c r="AI83" i="9"/>
  <c r="J84" i="9"/>
  <c r="AD36" i="3"/>
  <c r="L37" i="3"/>
  <c r="M37" i="3"/>
  <c r="F37" i="3"/>
  <c r="AD54" i="6"/>
  <c r="M55" i="6"/>
  <c r="L55" i="6"/>
  <c r="F55" i="6"/>
  <c r="M35" i="7"/>
  <c r="L35" i="7"/>
  <c r="F35" i="7"/>
  <c r="AD34" i="7"/>
  <c r="M49" i="2"/>
  <c r="L49" i="2"/>
  <c r="F49" i="2"/>
  <c r="AD48" i="2"/>
  <c r="G46" i="9" l="1"/>
  <c r="AE46" i="9"/>
  <c r="Z46" i="9"/>
  <c r="T46" i="9"/>
  <c r="Q46" i="10" s="1"/>
  <c r="R46" i="10" s="1"/>
  <c r="M47" i="4"/>
  <c r="L47" i="4"/>
  <c r="F47" i="4"/>
  <c r="AE47" i="4" s="1"/>
  <c r="AD46" i="4"/>
  <c r="G47" i="4"/>
  <c r="T53" i="8"/>
  <c r="Z53" i="8"/>
  <c r="F53" i="5"/>
  <c r="AE53" i="5" s="1"/>
  <c r="L53" i="5"/>
  <c r="AD52" i="5"/>
  <c r="G53" i="5"/>
  <c r="M53" i="5"/>
  <c r="AE53" i="8"/>
  <c r="G53" i="8"/>
  <c r="J89" i="5"/>
  <c r="P88" i="5"/>
  <c r="S88" i="5"/>
  <c r="P88" i="4"/>
  <c r="S88" i="4"/>
  <c r="J89" i="4"/>
  <c r="P88" i="3"/>
  <c r="S88" i="3"/>
  <c r="J89" i="3"/>
  <c r="S88" i="2"/>
  <c r="P88" i="2"/>
  <c r="J89" i="2"/>
  <c r="S85" i="6"/>
  <c r="AI85" i="6"/>
  <c r="P85" i="6"/>
  <c r="J86" i="6"/>
  <c r="P84" i="7"/>
  <c r="S84" i="7"/>
  <c r="AI84" i="7"/>
  <c r="J85" i="7"/>
  <c r="P84" i="8"/>
  <c r="S84" i="8"/>
  <c r="AI84" i="8"/>
  <c r="J85" i="8"/>
  <c r="P84" i="9"/>
  <c r="S84" i="9"/>
  <c r="AI84" i="9"/>
  <c r="J85" i="9"/>
  <c r="Z37" i="3"/>
  <c r="T37" i="3"/>
  <c r="Z55" i="6"/>
  <c r="T55" i="6"/>
  <c r="Z35" i="7"/>
  <c r="T35" i="7"/>
  <c r="I35" i="10" s="1"/>
  <c r="Z49" i="2"/>
  <c r="T49" i="2"/>
  <c r="E49" i="10" s="1"/>
  <c r="AE37" i="3"/>
  <c r="G37" i="3"/>
  <c r="AE55" i="6"/>
  <c r="G55" i="6"/>
  <c r="AE35" i="7"/>
  <c r="G35" i="7"/>
  <c r="AE49" i="2"/>
  <c r="G49" i="2"/>
  <c r="AD46" i="9" l="1"/>
  <c r="F47" i="9"/>
  <c r="L47" i="9"/>
  <c r="M47" i="9"/>
  <c r="T47" i="4"/>
  <c r="M47" i="10" s="1"/>
  <c r="Z47" i="4"/>
  <c r="F48" i="4"/>
  <c r="M48" i="4"/>
  <c r="AD47" i="4"/>
  <c r="L48" i="4"/>
  <c r="Z53" i="5"/>
  <c r="T53" i="5"/>
  <c r="F54" i="5"/>
  <c r="L54" i="5"/>
  <c r="AD53" i="5"/>
  <c r="M54" i="5"/>
  <c r="M54" i="8"/>
  <c r="F54" i="8"/>
  <c r="AD53" i="8"/>
  <c r="L54" i="8"/>
  <c r="J90" i="5"/>
  <c r="P89" i="5"/>
  <c r="S89" i="5"/>
  <c r="P89" i="4"/>
  <c r="S89" i="4"/>
  <c r="J90" i="4"/>
  <c r="S89" i="3"/>
  <c r="P89" i="3"/>
  <c r="J90" i="3"/>
  <c r="J90" i="2"/>
  <c r="S89" i="2"/>
  <c r="P89" i="2"/>
  <c r="J87" i="6"/>
  <c r="S86" i="6"/>
  <c r="P86" i="6"/>
  <c r="AI86" i="6"/>
  <c r="P85" i="7"/>
  <c r="S85" i="7"/>
  <c r="AI85" i="7"/>
  <c r="J86" i="7"/>
  <c r="P85" i="8"/>
  <c r="S85" i="8"/>
  <c r="AI85" i="8"/>
  <c r="J86" i="8"/>
  <c r="P85" i="9"/>
  <c r="S85" i="9"/>
  <c r="AI85" i="9"/>
  <c r="J86" i="9"/>
  <c r="M38" i="3"/>
  <c r="F38" i="3"/>
  <c r="L38" i="3"/>
  <c r="AD37" i="3"/>
  <c r="L56" i="6"/>
  <c r="M56" i="6"/>
  <c r="F56" i="6"/>
  <c r="AD55" i="6"/>
  <c r="M36" i="7"/>
  <c r="L36" i="7"/>
  <c r="F36" i="7"/>
  <c r="AD35" i="7"/>
  <c r="M50" i="2"/>
  <c r="L50" i="2"/>
  <c r="F50" i="2"/>
  <c r="AD49" i="2"/>
  <c r="G47" i="9" l="1"/>
  <c r="AE47" i="9"/>
  <c r="T47" i="9"/>
  <c r="Q47" i="10" s="1"/>
  <c r="R47" i="10" s="1"/>
  <c r="Z47" i="9"/>
  <c r="G48" i="4"/>
  <c r="AE48" i="4"/>
  <c r="Z48" i="4"/>
  <c r="T48" i="4"/>
  <c r="M48" i="10" s="1"/>
  <c r="T54" i="5"/>
  <c r="Z54" i="5"/>
  <c r="Z54" i="8"/>
  <c r="T54" i="8"/>
  <c r="AE54" i="5"/>
  <c r="G54" i="5"/>
  <c r="AE54" i="8"/>
  <c r="G54" i="8"/>
  <c r="J91" i="5"/>
  <c r="P90" i="5"/>
  <c r="S90" i="5"/>
  <c r="P90" i="4"/>
  <c r="S90" i="4"/>
  <c r="J91" i="4"/>
  <c r="P90" i="3"/>
  <c r="S90" i="3"/>
  <c r="J91" i="3"/>
  <c r="P90" i="2"/>
  <c r="S90" i="2"/>
  <c r="J91" i="2"/>
  <c r="P87" i="6"/>
  <c r="AI87" i="6"/>
  <c r="J88" i="6"/>
  <c r="S87" i="6"/>
  <c r="P86" i="7"/>
  <c r="S86" i="7"/>
  <c r="AI86" i="7"/>
  <c r="J87" i="7"/>
  <c r="P86" i="8"/>
  <c r="S86" i="8"/>
  <c r="AI86" i="8"/>
  <c r="J87" i="8"/>
  <c r="P86" i="9"/>
  <c r="S86" i="9"/>
  <c r="AI86" i="9"/>
  <c r="J87" i="9"/>
  <c r="Z38" i="3"/>
  <c r="T38" i="3"/>
  <c r="Z56" i="6"/>
  <c r="T56" i="6"/>
  <c r="Z36" i="7"/>
  <c r="T36" i="7"/>
  <c r="I36" i="10" s="1"/>
  <c r="Z50" i="2"/>
  <c r="T50" i="2"/>
  <c r="E50" i="10" s="1"/>
  <c r="AE38" i="3"/>
  <c r="G38" i="3"/>
  <c r="AE56" i="6"/>
  <c r="G56" i="6"/>
  <c r="AE36" i="7"/>
  <c r="G36" i="7"/>
  <c r="AE50" i="2"/>
  <c r="G50" i="2"/>
  <c r="AD47" i="9" l="1"/>
  <c r="F48" i="9"/>
  <c r="L48" i="9"/>
  <c r="M48" i="9"/>
  <c r="AD48" i="4"/>
  <c r="F49" i="4"/>
  <c r="L49" i="4"/>
  <c r="M49" i="4"/>
  <c r="L55" i="5"/>
  <c r="M55" i="5"/>
  <c r="F55" i="5"/>
  <c r="AD54" i="5"/>
  <c r="M55" i="8"/>
  <c r="L55" i="8"/>
  <c r="AD54" i="8"/>
  <c r="F55" i="8"/>
  <c r="AE55" i="8" s="1"/>
  <c r="G55" i="8"/>
  <c r="J92" i="5"/>
  <c r="S91" i="5"/>
  <c r="P91" i="5"/>
  <c r="P91" i="4"/>
  <c r="S91" i="4"/>
  <c r="J92" i="4"/>
  <c r="S91" i="3"/>
  <c r="P91" i="3"/>
  <c r="J92" i="3"/>
  <c r="J92" i="2"/>
  <c r="P91" i="2"/>
  <c r="S91" i="2"/>
  <c r="P88" i="6"/>
  <c r="AI88" i="6"/>
  <c r="S88" i="6"/>
  <c r="J89" i="6"/>
  <c r="P87" i="7"/>
  <c r="S87" i="7"/>
  <c r="AI87" i="7"/>
  <c r="J88" i="7"/>
  <c r="P87" i="8"/>
  <c r="S87" i="8"/>
  <c r="AI87" i="8"/>
  <c r="J88" i="8"/>
  <c r="P87" i="9"/>
  <c r="AI87" i="9"/>
  <c r="S87" i="9"/>
  <c r="J88" i="9"/>
  <c r="M39" i="3"/>
  <c r="F39" i="3"/>
  <c r="AD38" i="3"/>
  <c r="L39" i="3"/>
  <c r="F57" i="6"/>
  <c r="AE57" i="6" s="1"/>
  <c r="AD56" i="6"/>
  <c r="L57" i="6"/>
  <c r="G57" i="6"/>
  <c r="M57" i="6"/>
  <c r="M37" i="7"/>
  <c r="L37" i="7"/>
  <c r="F37" i="7"/>
  <c r="AD36" i="7"/>
  <c r="M51" i="2"/>
  <c r="L51" i="2"/>
  <c r="F51" i="2"/>
  <c r="AD50" i="2"/>
  <c r="G48" i="9" l="1"/>
  <c r="AE48" i="9"/>
  <c r="T48" i="9"/>
  <c r="Q48" i="10" s="1"/>
  <c r="R48" i="10" s="1"/>
  <c r="Z48" i="9"/>
  <c r="G49" i="4"/>
  <c r="AE49" i="4"/>
  <c r="T49" i="4"/>
  <c r="M49" i="10" s="1"/>
  <c r="Z49" i="4"/>
  <c r="T55" i="5"/>
  <c r="Z55" i="5"/>
  <c r="T55" i="8"/>
  <c r="Z55" i="8"/>
  <c r="F56" i="8"/>
  <c r="AD55" i="8"/>
  <c r="L56" i="8"/>
  <c r="M56" i="8"/>
  <c r="AE55" i="5"/>
  <c r="G55" i="5"/>
  <c r="J93" i="5"/>
  <c r="S92" i="5"/>
  <c r="P92" i="5"/>
  <c r="P92" i="4"/>
  <c r="S92" i="4"/>
  <c r="J93" i="4"/>
  <c r="P92" i="3"/>
  <c r="J93" i="3"/>
  <c r="S92" i="3"/>
  <c r="S92" i="2"/>
  <c r="P92" i="2"/>
  <c r="J93" i="2"/>
  <c r="S89" i="6"/>
  <c r="J90" i="6"/>
  <c r="P89" i="6"/>
  <c r="AI89" i="6"/>
  <c r="P88" i="7"/>
  <c r="S88" i="7"/>
  <c r="AI88" i="7"/>
  <c r="J89" i="7"/>
  <c r="P88" i="8"/>
  <c r="S88" i="8"/>
  <c r="AI88" i="8"/>
  <c r="J89" i="8"/>
  <c r="S88" i="9"/>
  <c r="AI88" i="9"/>
  <c r="J89" i="9"/>
  <c r="P88" i="9"/>
  <c r="Z39" i="3"/>
  <c r="T39" i="3"/>
  <c r="Z57" i="6"/>
  <c r="T57" i="6"/>
  <c r="AD57" i="6"/>
  <c r="F58" i="6"/>
  <c r="L58" i="6"/>
  <c r="M58" i="6"/>
  <c r="Z37" i="7"/>
  <c r="T37" i="7"/>
  <c r="I37" i="10" s="1"/>
  <c r="Z51" i="2"/>
  <c r="T51" i="2"/>
  <c r="E51" i="10" s="1"/>
  <c r="AE39" i="3"/>
  <c r="G39" i="3"/>
  <c r="AE37" i="7"/>
  <c r="G37" i="7"/>
  <c r="AE51" i="2"/>
  <c r="G51" i="2"/>
  <c r="AD48" i="9" l="1"/>
  <c r="F49" i="9"/>
  <c r="L49" i="9"/>
  <c r="M49" i="9"/>
  <c r="AD49" i="4"/>
  <c r="F50" i="4"/>
  <c r="L50" i="4"/>
  <c r="M50" i="4"/>
  <c r="T56" i="8"/>
  <c r="Z56" i="8"/>
  <c r="AD55" i="5"/>
  <c r="M56" i="5"/>
  <c r="L56" i="5"/>
  <c r="F56" i="5"/>
  <c r="AE56" i="8"/>
  <c r="G56" i="8"/>
  <c r="J94" i="5"/>
  <c r="P93" i="5"/>
  <c r="S93" i="5"/>
  <c r="P93" i="4"/>
  <c r="S93" i="4"/>
  <c r="J94" i="4"/>
  <c r="S93" i="3"/>
  <c r="J94" i="3"/>
  <c r="P93" i="3"/>
  <c r="P93" i="2"/>
  <c r="J94" i="2"/>
  <c r="S93" i="2"/>
  <c r="J91" i="6"/>
  <c r="P90" i="6"/>
  <c r="AI90" i="6"/>
  <c r="S90" i="6"/>
  <c r="P89" i="7"/>
  <c r="S89" i="7"/>
  <c r="AI89" i="7"/>
  <c r="J90" i="7"/>
  <c r="P89" i="8"/>
  <c r="S89" i="8"/>
  <c r="AI89" i="8"/>
  <c r="J90" i="8"/>
  <c r="AI89" i="9"/>
  <c r="P89" i="9"/>
  <c r="S89" i="9"/>
  <c r="J90" i="9"/>
  <c r="Z58" i="6"/>
  <c r="T58" i="6"/>
  <c r="L40" i="3"/>
  <c r="F40" i="3"/>
  <c r="AD39" i="3"/>
  <c r="M40" i="3"/>
  <c r="M38" i="7"/>
  <c r="L38" i="7"/>
  <c r="F38" i="7"/>
  <c r="AD37" i="7"/>
  <c r="M52" i="2"/>
  <c r="L52" i="2"/>
  <c r="F52" i="2"/>
  <c r="AD51" i="2"/>
  <c r="AE58" i="6"/>
  <c r="G58" i="6"/>
  <c r="G49" i="9" l="1"/>
  <c r="AE49" i="9"/>
  <c r="Z49" i="9"/>
  <c r="T49" i="9"/>
  <c r="Q49" i="10" s="1"/>
  <c r="R49" i="10" s="1"/>
  <c r="G50" i="4"/>
  <c r="AE50" i="4"/>
  <c r="Z50" i="4"/>
  <c r="T50" i="4"/>
  <c r="M50" i="10" s="1"/>
  <c r="Z56" i="5"/>
  <c r="T56" i="5"/>
  <c r="AD56" i="8"/>
  <c r="L57" i="8"/>
  <c r="F57" i="8"/>
  <c r="M57" i="8"/>
  <c r="AE56" i="5"/>
  <c r="G56" i="5"/>
  <c r="P94" i="5"/>
  <c r="J95" i="5"/>
  <c r="S94" i="5"/>
  <c r="P94" i="4"/>
  <c r="S94" i="4"/>
  <c r="J95" i="4"/>
  <c r="P94" i="3"/>
  <c r="S94" i="3"/>
  <c r="J95" i="3"/>
  <c r="P94" i="2"/>
  <c r="S94" i="2"/>
  <c r="J95" i="2"/>
  <c r="J92" i="6"/>
  <c r="S91" i="6"/>
  <c r="P91" i="6"/>
  <c r="AI91" i="6"/>
  <c r="P90" i="7"/>
  <c r="S90" i="7"/>
  <c r="AI90" i="7"/>
  <c r="J91" i="7"/>
  <c r="P90" i="8"/>
  <c r="S90" i="8"/>
  <c r="AI90" i="8"/>
  <c r="J91" i="8"/>
  <c r="P90" i="9"/>
  <c r="S90" i="9"/>
  <c r="AI90" i="9"/>
  <c r="J91" i="9"/>
  <c r="Z40" i="3"/>
  <c r="T40" i="3"/>
  <c r="Z38" i="7"/>
  <c r="T38" i="7"/>
  <c r="I38" i="10" s="1"/>
  <c r="Z52" i="2"/>
  <c r="T52" i="2"/>
  <c r="E52" i="10" s="1"/>
  <c r="AD58" i="6"/>
  <c r="L59" i="6"/>
  <c r="F59" i="6"/>
  <c r="M59" i="6"/>
  <c r="AE40" i="3"/>
  <c r="G40" i="3"/>
  <c r="AE38" i="7"/>
  <c r="G38" i="7"/>
  <c r="AE52" i="2"/>
  <c r="G52" i="2"/>
  <c r="L50" i="9" l="1"/>
  <c r="AD49" i="9"/>
  <c r="F50" i="9"/>
  <c r="M50" i="9"/>
  <c r="AD50" i="4"/>
  <c r="F51" i="4"/>
  <c r="L51" i="4"/>
  <c r="M51" i="4"/>
  <c r="Z57" i="8"/>
  <c r="T57" i="8"/>
  <c r="L57" i="5"/>
  <c r="F57" i="5"/>
  <c r="M57" i="5"/>
  <c r="AD56" i="5"/>
  <c r="AE57" i="8"/>
  <c r="G57" i="8"/>
  <c r="S95" i="5"/>
  <c r="P95" i="5"/>
  <c r="J96" i="5"/>
  <c r="P95" i="4"/>
  <c r="S95" i="4"/>
  <c r="J96" i="4"/>
  <c r="P95" i="3"/>
  <c r="J96" i="3"/>
  <c r="S95" i="3"/>
  <c r="P95" i="2"/>
  <c r="S95" i="2"/>
  <c r="J96" i="2"/>
  <c r="AI92" i="6"/>
  <c r="P92" i="6"/>
  <c r="S92" i="6"/>
  <c r="J93" i="6"/>
  <c r="P91" i="7"/>
  <c r="S91" i="7"/>
  <c r="AI91" i="7"/>
  <c r="J92" i="7"/>
  <c r="P91" i="8"/>
  <c r="S91" i="8"/>
  <c r="AI91" i="8"/>
  <c r="J92" i="8"/>
  <c r="P91" i="9"/>
  <c r="S91" i="9"/>
  <c r="AI91" i="9"/>
  <c r="J92" i="9"/>
  <c r="Z59" i="6"/>
  <c r="T59" i="6"/>
  <c r="M41" i="3"/>
  <c r="L41" i="3"/>
  <c r="AD40" i="3"/>
  <c r="F41" i="3"/>
  <c r="M39" i="7"/>
  <c r="L39" i="7"/>
  <c r="F39" i="7"/>
  <c r="AD38" i="7"/>
  <c r="M53" i="2"/>
  <c r="L53" i="2"/>
  <c r="F53" i="2"/>
  <c r="AD52" i="2"/>
  <c r="AE59" i="6"/>
  <c r="G59" i="6"/>
  <c r="T50" i="9" l="1"/>
  <c r="Q50" i="10" s="1"/>
  <c r="R50" i="10" s="1"/>
  <c r="Z50" i="9"/>
  <c r="G50" i="9"/>
  <c r="AE50" i="9"/>
  <c r="G51" i="4"/>
  <c r="AE51" i="4"/>
  <c r="T51" i="4"/>
  <c r="M51" i="10" s="1"/>
  <c r="Z51" i="4"/>
  <c r="T57" i="5"/>
  <c r="Z57" i="5"/>
  <c r="M58" i="8"/>
  <c r="F58" i="8"/>
  <c r="L58" i="8"/>
  <c r="AD57" i="8"/>
  <c r="AE57" i="5"/>
  <c r="G57" i="5"/>
  <c r="S96" i="5"/>
  <c r="P96" i="5"/>
  <c r="J97" i="5"/>
  <c r="P96" i="4"/>
  <c r="S96" i="4"/>
  <c r="J97" i="4"/>
  <c r="P96" i="3"/>
  <c r="S96" i="3"/>
  <c r="J97" i="3"/>
  <c r="J97" i="2"/>
  <c r="P96" i="2"/>
  <c r="S96" i="2"/>
  <c r="AI93" i="6"/>
  <c r="S93" i="6"/>
  <c r="J94" i="6"/>
  <c r="P93" i="6"/>
  <c r="P92" i="7"/>
  <c r="S92" i="7"/>
  <c r="AI92" i="7"/>
  <c r="J93" i="7"/>
  <c r="P92" i="8"/>
  <c r="S92" i="8"/>
  <c r="AI92" i="8"/>
  <c r="J93" i="8"/>
  <c r="P92" i="9"/>
  <c r="S92" i="9"/>
  <c r="J93" i="9"/>
  <c r="AI92" i="9"/>
  <c r="Z41" i="3"/>
  <c r="T41" i="3"/>
  <c r="Z39" i="7"/>
  <c r="T39" i="7"/>
  <c r="I39" i="10" s="1"/>
  <c r="Z53" i="2"/>
  <c r="T53" i="2"/>
  <c r="E53" i="10" s="1"/>
  <c r="F60" i="6"/>
  <c r="AE60" i="6" s="1"/>
  <c r="G60" i="6"/>
  <c r="L60" i="6"/>
  <c r="M60" i="6"/>
  <c r="AD59" i="6"/>
  <c r="AE41" i="3"/>
  <c r="G41" i="3"/>
  <c r="AE39" i="7"/>
  <c r="G39" i="7"/>
  <c r="AE53" i="2"/>
  <c r="G53" i="2"/>
  <c r="AD50" i="9" l="1"/>
  <c r="F51" i="9"/>
  <c r="L51" i="9"/>
  <c r="M51" i="9"/>
  <c r="AD51" i="4"/>
  <c r="F52" i="4"/>
  <c r="L52" i="4"/>
  <c r="M52" i="4"/>
  <c r="T58" i="8"/>
  <c r="Z58" i="8"/>
  <c r="AD57" i="5"/>
  <c r="L58" i="5"/>
  <c r="M58" i="5"/>
  <c r="F58" i="5"/>
  <c r="AE58" i="8"/>
  <c r="G58" i="8"/>
  <c r="P97" i="5"/>
  <c r="S97" i="5"/>
  <c r="J98" i="5"/>
  <c r="P97" i="4"/>
  <c r="S97" i="4"/>
  <c r="J98" i="4"/>
  <c r="P97" i="3"/>
  <c r="S97" i="3"/>
  <c r="J98" i="3"/>
  <c r="P97" i="2"/>
  <c r="S97" i="2"/>
  <c r="J98" i="2"/>
  <c r="P94" i="6"/>
  <c r="S94" i="6"/>
  <c r="AI94" i="6"/>
  <c r="J95" i="6"/>
  <c r="P93" i="7"/>
  <c r="S93" i="7"/>
  <c r="AI93" i="7"/>
  <c r="J94" i="7"/>
  <c r="P93" i="8"/>
  <c r="S93" i="8"/>
  <c r="AI93" i="8"/>
  <c r="J94" i="8"/>
  <c r="AI93" i="9"/>
  <c r="J94" i="9"/>
  <c r="P93" i="9"/>
  <c r="S93" i="9"/>
  <c r="M61" i="6"/>
  <c r="L61" i="6"/>
  <c r="F61" i="6"/>
  <c r="AD60" i="6"/>
  <c r="Z60" i="6"/>
  <c r="T60" i="6"/>
  <c r="M42" i="3"/>
  <c r="L42" i="3"/>
  <c r="AD41" i="3"/>
  <c r="F42" i="3"/>
  <c r="M40" i="7"/>
  <c r="L40" i="7"/>
  <c r="F40" i="7"/>
  <c r="AD39" i="7"/>
  <c r="M54" i="2"/>
  <c r="L54" i="2"/>
  <c r="F54" i="2"/>
  <c r="AD53" i="2"/>
  <c r="G51" i="9" l="1"/>
  <c r="AE51" i="9"/>
  <c r="T51" i="9"/>
  <c r="Q51" i="10" s="1"/>
  <c r="R51" i="10" s="1"/>
  <c r="Z51" i="9"/>
  <c r="G52" i="4"/>
  <c r="AE52" i="4"/>
  <c r="Z52" i="4"/>
  <c r="T52" i="4"/>
  <c r="M52" i="10" s="1"/>
  <c r="T58" i="5"/>
  <c r="Z58" i="5"/>
  <c r="L59" i="8"/>
  <c r="AD58" i="8"/>
  <c r="M59" i="8"/>
  <c r="F59" i="8"/>
  <c r="AE58" i="5"/>
  <c r="G58" i="5"/>
  <c r="J99" i="5"/>
  <c r="S98" i="5"/>
  <c r="P98" i="5"/>
  <c r="P98" i="4"/>
  <c r="S98" i="4"/>
  <c r="J99" i="4"/>
  <c r="P98" i="3"/>
  <c r="J99" i="3"/>
  <c r="S98" i="3"/>
  <c r="P98" i="2"/>
  <c r="S98" i="2"/>
  <c r="J99" i="2"/>
  <c r="S95" i="6"/>
  <c r="J96" i="6"/>
  <c r="AI95" i="6"/>
  <c r="P95" i="6"/>
  <c r="P94" i="7"/>
  <c r="S94" i="7"/>
  <c r="AI94" i="7"/>
  <c r="J95" i="7"/>
  <c r="P94" i="8"/>
  <c r="S94" i="8"/>
  <c r="AI94" i="8"/>
  <c r="J95" i="8"/>
  <c r="P94" i="9"/>
  <c r="S94" i="9"/>
  <c r="AI94" i="9"/>
  <c r="J95" i="9"/>
  <c r="Z61" i="6"/>
  <c r="T61" i="6"/>
  <c r="Z42" i="3"/>
  <c r="T42" i="3"/>
  <c r="Z40" i="7"/>
  <c r="T40" i="7"/>
  <c r="I40" i="10" s="1"/>
  <c r="Z54" i="2"/>
  <c r="T54" i="2"/>
  <c r="E54" i="10" s="1"/>
  <c r="AE61" i="6"/>
  <c r="G61" i="6"/>
  <c r="AE42" i="3"/>
  <c r="G42" i="3"/>
  <c r="AE40" i="7"/>
  <c r="G40" i="7"/>
  <c r="AE54" i="2"/>
  <c r="G54" i="2"/>
  <c r="F52" i="9" l="1"/>
  <c r="M52" i="9"/>
  <c r="AD51" i="9"/>
  <c r="L52" i="9"/>
  <c r="AD52" i="4"/>
  <c r="F53" i="4"/>
  <c r="L53" i="4"/>
  <c r="M53" i="4"/>
  <c r="Z59" i="8"/>
  <c r="T59" i="8"/>
  <c r="F59" i="5"/>
  <c r="AE59" i="5" s="1"/>
  <c r="AD58" i="5"/>
  <c r="G59" i="5"/>
  <c r="L59" i="5"/>
  <c r="M59" i="5"/>
  <c r="AE59" i="8"/>
  <c r="G59" i="8"/>
  <c r="P99" i="5"/>
  <c r="S99" i="5"/>
  <c r="J100" i="5"/>
  <c r="P99" i="4"/>
  <c r="S99" i="4"/>
  <c r="J100" i="4"/>
  <c r="S99" i="3"/>
  <c r="J100" i="3"/>
  <c r="P99" i="3"/>
  <c r="S99" i="2"/>
  <c r="P99" i="2"/>
  <c r="J100" i="2"/>
  <c r="AI96" i="6"/>
  <c r="S96" i="6"/>
  <c r="P96" i="6"/>
  <c r="J97" i="6"/>
  <c r="P95" i="7"/>
  <c r="S95" i="7"/>
  <c r="AI95" i="7"/>
  <c r="J96" i="7"/>
  <c r="P95" i="8"/>
  <c r="S95" i="8"/>
  <c r="AI95" i="8"/>
  <c r="J96" i="8"/>
  <c r="P95" i="9"/>
  <c r="S95" i="9"/>
  <c r="AI95" i="9"/>
  <c r="J96" i="9"/>
  <c r="AD61" i="6"/>
  <c r="M62" i="6"/>
  <c r="L62" i="6"/>
  <c r="F62" i="6"/>
  <c r="AD42" i="3"/>
  <c r="L43" i="3"/>
  <c r="F43" i="3"/>
  <c r="M43" i="3"/>
  <c r="M41" i="7"/>
  <c r="L41" i="7"/>
  <c r="F41" i="7"/>
  <c r="AD40" i="7"/>
  <c r="M55" i="2"/>
  <c r="L55" i="2"/>
  <c r="F55" i="2"/>
  <c r="AD54" i="2"/>
  <c r="G52" i="9" l="1"/>
  <c r="AE52" i="9"/>
  <c r="T52" i="9"/>
  <c r="Q52" i="10" s="1"/>
  <c r="R52" i="10" s="1"/>
  <c r="Z52" i="9"/>
  <c r="G53" i="4"/>
  <c r="AE53" i="4"/>
  <c r="Z53" i="4"/>
  <c r="T53" i="4"/>
  <c r="M53" i="10" s="1"/>
  <c r="L60" i="5"/>
  <c r="M60" i="5"/>
  <c r="F60" i="5"/>
  <c r="AD59" i="5"/>
  <c r="T59" i="5"/>
  <c r="Z59" i="5"/>
  <c r="M60" i="8"/>
  <c r="F60" i="8"/>
  <c r="AE60" i="8" s="1"/>
  <c r="L60" i="8"/>
  <c r="AD59" i="8"/>
  <c r="G60" i="8"/>
  <c r="S100" i="5"/>
  <c r="J101" i="5"/>
  <c r="P100" i="5"/>
  <c r="P100" i="4"/>
  <c r="S100" i="4"/>
  <c r="J101" i="4"/>
  <c r="P100" i="3"/>
  <c r="J101" i="3"/>
  <c r="S100" i="3"/>
  <c r="P100" i="2"/>
  <c r="S100" i="2"/>
  <c r="J101" i="2"/>
  <c r="P97" i="6"/>
  <c r="J98" i="6"/>
  <c r="S97" i="6"/>
  <c r="AI97" i="6"/>
  <c r="P96" i="7"/>
  <c r="S96" i="7"/>
  <c r="AI96" i="7"/>
  <c r="J97" i="7"/>
  <c r="P96" i="8"/>
  <c r="S96" i="8"/>
  <c r="AI96" i="8"/>
  <c r="J97" i="8"/>
  <c r="P96" i="9"/>
  <c r="S96" i="9"/>
  <c r="AI96" i="9"/>
  <c r="J97" i="9"/>
  <c r="Z62" i="6"/>
  <c r="T62" i="6"/>
  <c r="Z43" i="3"/>
  <c r="T43" i="3"/>
  <c r="Z41" i="7"/>
  <c r="T41" i="7"/>
  <c r="I41" i="10" s="1"/>
  <c r="Z55" i="2"/>
  <c r="T55" i="2"/>
  <c r="E55" i="10" s="1"/>
  <c r="AE62" i="6"/>
  <c r="G62" i="6"/>
  <c r="AE43" i="3"/>
  <c r="G43" i="3"/>
  <c r="AE41" i="7"/>
  <c r="G41" i="7"/>
  <c r="AE55" i="2"/>
  <c r="G55" i="2"/>
  <c r="AD52" i="9" l="1"/>
  <c r="F53" i="9"/>
  <c r="L53" i="9"/>
  <c r="M53" i="9"/>
  <c r="AD53" i="4"/>
  <c r="F54" i="4"/>
  <c r="L54" i="4"/>
  <c r="M54" i="4"/>
  <c r="AE60" i="5"/>
  <c r="G60" i="5"/>
  <c r="M61" i="5"/>
  <c r="L61" i="5"/>
  <c r="AD60" i="5"/>
  <c r="F61" i="5"/>
  <c r="T60" i="5"/>
  <c r="Z60" i="5"/>
  <c r="T60" i="8"/>
  <c r="Z60" i="8"/>
  <c r="M61" i="8"/>
  <c r="AD60" i="8"/>
  <c r="F61" i="8"/>
  <c r="L61" i="8"/>
  <c r="J102" i="5"/>
  <c r="P101" i="5"/>
  <c r="S101" i="5"/>
  <c r="P101" i="4"/>
  <c r="S101" i="4"/>
  <c r="J102" i="4"/>
  <c r="J102" i="3"/>
  <c r="S101" i="3"/>
  <c r="P101" i="3"/>
  <c r="P101" i="2"/>
  <c r="S101" i="2"/>
  <c r="J102" i="2"/>
  <c r="P98" i="6"/>
  <c r="J99" i="6"/>
  <c r="S98" i="6"/>
  <c r="AI98" i="6"/>
  <c r="P97" i="7"/>
  <c r="S97" i="7"/>
  <c r="AI97" i="7"/>
  <c r="J98" i="7"/>
  <c r="P97" i="8"/>
  <c r="S97" i="8"/>
  <c r="AI97" i="8"/>
  <c r="J98" i="8"/>
  <c r="P97" i="9"/>
  <c r="AI97" i="9"/>
  <c r="J98" i="9"/>
  <c r="S97" i="9"/>
  <c r="M63" i="6"/>
  <c r="AD62" i="6"/>
  <c r="L63" i="6"/>
  <c r="F63" i="6"/>
  <c r="M44" i="3"/>
  <c r="AD43" i="3"/>
  <c r="L44" i="3"/>
  <c r="F44" i="3"/>
  <c r="M42" i="7"/>
  <c r="L42" i="7"/>
  <c r="F42" i="7"/>
  <c r="AD41" i="7"/>
  <c r="M56" i="2"/>
  <c r="L56" i="2"/>
  <c r="F56" i="2"/>
  <c r="AD55" i="2"/>
  <c r="G53" i="9" l="1"/>
  <c r="AE53" i="9"/>
  <c r="T53" i="9"/>
  <c r="Q53" i="10" s="1"/>
  <c r="R53" i="10" s="1"/>
  <c r="Z53" i="9"/>
  <c r="G54" i="4"/>
  <c r="AE54" i="4"/>
  <c r="T54" i="4"/>
  <c r="M54" i="10" s="1"/>
  <c r="Z54" i="4"/>
  <c r="T61" i="5"/>
  <c r="Z61" i="5"/>
  <c r="T61" i="8"/>
  <c r="Z61" i="8"/>
  <c r="AE61" i="5"/>
  <c r="G61" i="5"/>
  <c r="AE61" i="8"/>
  <c r="G61" i="8"/>
  <c r="S102" i="5"/>
  <c r="P102" i="5"/>
  <c r="J103" i="5"/>
  <c r="P102" i="4"/>
  <c r="S102" i="4"/>
  <c r="J103" i="4"/>
  <c r="J103" i="3"/>
  <c r="P102" i="3"/>
  <c r="S102" i="3"/>
  <c r="P102" i="2"/>
  <c r="S102" i="2"/>
  <c r="J103" i="2"/>
  <c r="P99" i="6"/>
  <c r="J100" i="6"/>
  <c r="S99" i="6"/>
  <c r="AI99" i="6"/>
  <c r="P98" i="7"/>
  <c r="S98" i="7"/>
  <c r="AI98" i="7"/>
  <c r="J99" i="7"/>
  <c r="P98" i="8"/>
  <c r="S98" i="8"/>
  <c r="AI98" i="8"/>
  <c r="J99" i="8"/>
  <c r="S98" i="9"/>
  <c r="P98" i="9"/>
  <c r="AI98" i="9"/>
  <c r="J99" i="9"/>
  <c r="Z63" i="6"/>
  <c r="T63" i="6"/>
  <c r="Z44" i="3"/>
  <c r="T44" i="3"/>
  <c r="Z42" i="7"/>
  <c r="T42" i="7"/>
  <c r="I42" i="10" s="1"/>
  <c r="Z56" i="2"/>
  <c r="T56" i="2"/>
  <c r="E56" i="10" s="1"/>
  <c r="AE63" i="6"/>
  <c r="G63" i="6"/>
  <c r="AE44" i="3"/>
  <c r="G44" i="3"/>
  <c r="AE42" i="7"/>
  <c r="G42" i="7"/>
  <c r="AE56" i="2"/>
  <c r="G56" i="2"/>
  <c r="AD53" i="9" l="1"/>
  <c r="F54" i="9"/>
  <c r="L54" i="9"/>
  <c r="M54" i="9"/>
  <c r="AD54" i="4"/>
  <c r="F55" i="4"/>
  <c r="M55" i="4"/>
  <c r="L55" i="4"/>
  <c r="AD61" i="5"/>
  <c r="L62" i="5"/>
  <c r="F62" i="5"/>
  <c r="AE62" i="5" s="1"/>
  <c r="M62" i="5"/>
  <c r="G62" i="5"/>
  <c r="AD61" i="8"/>
  <c r="M62" i="8"/>
  <c r="L62" i="8"/>
  <c r="F62" i="8"/>
  <c r="J104" i="5"/>
  <c r="S103" i="5"/>
  <c r="P103" i="5"/>
  <c r="P103" i="4"/>
  <c r="S103" i="4"/>
  <c r="J104" i="4"/>
  <c r="S103" i="3"/>
  <c r="P103" i="3"/>
  <c r="J104" i="3"/>
  <c r="S103" i="2"/>
  <c r="P103" i="2"/>
  <c r="J104" i="2"/>
  <c r="P100" i="6"/>
  <c r="AI100" i="6"/>
  <c r="J101" i="6"/>
  <c r="S100" i="6"/>
  <c r="P99" i="7"/>
  <c r="S99" i="7"/>
  <c r="AI99" i="7"/>
  <c r="J100" i="7"/>
  <c r="P99" i="8"/>
  <c r="S99" i="8"/>
  <c r="AI99" i="8"/>
  <c r="J100" i="8"/>
  <c r="P99" i="9"/>
  <c r="AI99" i="9"/>
  <c r="S99" i="9"/>
  <c r="J100" i="9"/>
  <c r="M64" i="6"/>
  <c r="F64" i="6"/>
  <c r="AD63" i="6"/>
  <c r="L64" i="6"/>
  <c r="M45" i="3"/>
  <c r="L45" i="3"/>
  <c r="F45" i="3"/>
  <c r="AD44" i="3"/>
  <c r="M43" i="7"/>
  <c r="L43" i="7"/>
  <c r="F43" i="7"/>
  <c r="AD42" i="7"/>
  <c r="M57" i="2"/>
  <c r="L57" i="2"/>
  <c r="F57" i="2"/>
  <c r="AD56" i="2"/>
  <c r="G54" i="9" l="1"/>
  <c r="AE54" i="9"/>
  <c r="T54" i="9"/>
  <c r="Q54" i="10" s="1"/>
  <c r="R54" i="10" s="1"/>
  <c r="Z54" i="9"/>
  <c r="G55" i="4"/>
  <c r="AE55" i="4"/>
  <c r="Z55" i="4"/>
  <c r="T55" i="4"/>
  <c r="M55" i="10" s="1"/>
  <c r="T62" i="5"/>
  <c r="Z62" i="5"/>
  <c r="F63" i="5"/>
  <c r="M63" i="5"/>
  <c r="AD62" i="5"/>
  <c r="L63" i="5"/>
  <c r="T62" i="8"/>
  <c r="Z62" i="8"/>
  <c r="AE62" i="8"/>
  <c r="G62" i="8"/>
  <c r="S104" i="5"/>
  <c r="J105" i="5"/>
  <c r="P104" i="5"/>
  <c r="P104" i="4"/>
  <c r="S104" i="4"/>
  <c r="J105" i="4"/>
  <c r="J105" i="3"/>
  <c r="P104" i="3"/>
  <c r="S104" i="3"/>
  <c r="J105" i="2"/>
  <c r="P104" i="2"/>
  <c r="S104" i="2"/>
  <c r="S101" i="6"/>
  <c r="P101" i="6"/>
  <c r="AI101" i="6"/>
  <c r="J102" i="6"/>
  <c r="P100" i="7"/>
  <c r="S100" i="7"/>
  <c r="AI100" i="7"/>
  <c r="J101" i="7"/>
  <c r="P100" i="8"/>
  <c r="S100" i="8"/>
  <c r="AI100" i="8"/>
  <c r="J101" i="8"/>
  <c r="J101" i="9"/>
  <c r="P100" i="9"/>
  <c r="S100" i="9"/>
  <c r="AI100" i="9"/>
  <c r="Z64" i="6"/>
  <c r="T64" i="6"/>
  <c r="Z45" i="3"/>
  <c r="T45" i="3"/>
  <c r="Z43" i="7"/>
  <c r="T43" i="7"/>
  <c r="I43" i="10" s="1"/>
  <c r="Z57" i="2"/>
  <c r="T57" i="2"/>
  <c r="E57" i="10" s="1"/>
  <c r="AE64" i="6"/>
  <c r="G64" i="6"/>
  <c r="AE45" i="3"/>
  <c r="G45" i="3"/>
  <c r="AE43" i="7"/>
  <c r="G43" i="7"/>
  <c r="AE57" i="2"/>
  <c r="G57" i="2"/>
  <c r="AD54" i="9" l="1"/>
  <c r="F55" i="9"/>
  <c r="L55" i="9"/>
  <c r="M55" i="9"/>
  <c r="F56" i="4"/>
  <c r="M56" i="4"/>
  <c r="AD55" i="4"/>
  <c r="L56" i="4"/>
  <c r="Z63" i="5"/>
  <c r="T63" i="5"/>
  <c r="L63" i="8"/>
  <c r="M63" i="8"/>
  <c r="F63" i="8"/>
  <c r="AE63" i="8" s="1"/>
  <c r="AD62" i="8"/>
  <c r="G63" i="8"/>
  <c r="AE63" i="5"/>
  <c r="G63" i="5"/>
  <c r="J106" i="5"/>
  <c r="S105" i="5"/>
  <c r="P105" i="5"/>
  <c r="P105" i="4"/>
  <c r="S105" i="4"/>
  <c r="J106" i="4"/>
  <c r="S105" i="3"/>
  <c r="P105" i="3"/>
  <c r="J106" i="3"/>
  <c r="J106" i="2"/>
  <c r="S105" i="2"/>
  <c r="P105" i="2"/>
  <c r="S102" i="6"/>
  <c r="AI102" i="6"/>
  <c r="J103" i="6"/>
  <c r="P102" i="6"/>
  <c r="P101" i="7"/>
  <c r="S101" i="7"/>
  <c r="AI101" i="7"/>
  <c r="J102" i="7"/>
  <c r="P101" i="8"/>
  <c r="S101" i="8"/>
  <c r="AI101" i="8"/>
  <c r="J102" i="8"/>
  <c r="J102" i="9"/>
  <c r="P101" i="9"/>
  <c r="S101" i="9"/>
  <c r="AI101" i="9"/>
  <c r="M65" i="6"/>
  <c r="F65" i="6"/>
  <c r="AE65" i="6" s="1"/>
  <c r="AD64" i="6"/>
  <c r="G65" i="6"/>
  <c r="L65" i="6"/>
  <c r="M46" i="3"/>
  <c r="AD45" i="3"/>
  <c r="L46" i="3"/>
  <c r="F46" i="3"/>
  <c r="M44" i="7"/>
  <c r="L44" i="7"/>
  <c r="F44" i="7"/>
  <c r="AD43" i="7"/>
  <c r="M58" i="2"/>
  <c r="L58" i="2"/>
  <c r="F58" i="2"/>
  <c r="AD57" i="2"/>
  <c r="G55" i="9" l="1"/>
  <c r="AE55" i="9"/>
  <c r="T55" i="9"/>
  <c r="Q55" i="10" s="1"/>
  <c r="R55" i="10" s="1"/>
  <c r="Z55" i="9"/>
  <c r="G56" i="4"/>
  <c r="AE56" i="4"/>
  <c r="T56" i="4"/>
  <c r="M56" i="10" s="1"/>
  <c r="Z56" i="4"/>
  <c r="AE46" i="3"/>
  <c r="G46" i="3"/>
  <c r="T63" i="8"/>
  <c r="Z63" i="8"/>
  <c r="AD63" i="8"/>
  <c r="L64" i="8"/>
  <c r="M64" i="8"/>
  <c r="F64" i="8"/>
  <c r="M64" i="5"/>
  <c r="AD63" i="5"/>
  <c r="F64" i="5"/>
  <c r="L64" i="5"/>
  <c r="S106" i="5"/>
  <c r="P106" i="5"/>
  <c r="J107" i="5"/>
  <c r="P106" i="4"/>
  <c r="S106" i="4"/>
  <c r="J107" i="4"/>
  <c r="P106" i="3"/>
  <c r="S106" i="3"/>
  <c r="J107" i="3"/>
  <c r="P106" i="2"/>
  <c r="S106" i="2"/>
  <c r="J107" i="2"/>
  <c r="J104" i="6"/>
  <c r="P103" i="6"/>
  <c r="AI103" i="6"/>
  <c r="S103" i="6"/>
  <c r="P102" i="7"/>
  <c r="S102" i="7"/>
  <c r="AI102" i="7"/>
  <c r="J103" i="7"/>
  <c r="P102" i="8"/>
  <c r="S102" i="8"/>
  <c r="AI102" i="8"/>
  <c r="J103" i="8"/>
  <c r="AI102" i="9"/>
  <c r="J103" i="9"/>
  <c r="P102" i="9"/>
  <c r="S102" i="9"/>
  <c r="AD65" i="6"/>
  <c r="F66" i="6"/>
  <c r="L66" i="6"/>
  <c r="M66" i="6"/>
  <c r="Z65" i="6"/>
  <c r="T65" i="6"/>
  <c r="Z46" i="3"/>
  <c r="T46" i="3"/>
  <c r="AD46" i="3"/>
  <c r="L47" i="3"/>
  <c r="F47" i="3"/>
  <c r="M47" i="3"/>
  <c r="Z44" i="7"/>
  <c r="T44" i="7"/>
  <c r="I44" i="10" s="1"/>
  <c r="Z58" i="2"/>
  <c r="T58" i="2"/>
  <c r="E58" i="10" s="1"/>
  <c r="AE44" i="7"/>
  <c r="G44" i="7"/>
  <c r="AE58" i="2"/>
  <c r="G58" i="2"/>
  <c r="M56" i="9" l="1"/>
  <c r="AD55" i="9"/>
  <c r="F56" i="9"/>
  <c r="L56" i="9"/>
  <c r="AD56" i="4"/>
  <c r="F57" i="4"/>
  <c r="L57" i="4"/>
  <c r="M57" i="4"/>
  <c r="T64" i="8"/>
  <c r="Z64" i="8"/>
  <c r="T64" i="5"/>
  <c r="Z64" i="5"/>
  <c r="AE64" i="8"/>
  <c r="G64" i="8"/>
  <c r="AE64" i="5"/>
  <c r="G64" i="5"/>
  <c r="P107" i="5"/>
  <c r="J108" i="5"/>
  <c r="S107" i="5"/>
  <c r="P107" i="4"/>
  <c r="S107" i="4"/>
  <c r="J108" i="4"/>
  <c r="P107" i="3"/>
  <c r="J108" i="3"/>
  <c r="S107" i="3"/>
  <c r="S107" i="2"/>
  <c r="J108" i="2"/>
  <c r="P107" i="2"/>
  <c r="AI104" i="6"/>
  <c r="S104" i="6"/>
  <c r="J105" i="6"/>
  <c r="P104" i="6"/>
  <c r="P103" i="7"/>
  <c r="S103" i="7"/>
  <c r="AI103" i="7"/>
  <c r="J104" i="7"/>
  <c r="P103" i="8"/>
  <c r="S103" i="8"/>
  <c r="AI103" i="8"/>
  <c r="J104" i="8"/>
  <c r="J104" i="9"/>
  <c r="P103" i="9"/>
  <c r="S103" i="9"/>
  <c r="AI103" i="9"/>
  <c r="Z66" i="6"/>
  <c r="T66" i="6"/>
  <c r="Z47" i="3"/>
  <c r="T47" i="3"/>
  <c r="M45" i="7"/>
  <c r="L45" i="7"/>
  <c r="F45" i="7"/>
  <c r="AD44" i="7"/>
  <c r="M59" i="2"/>
  <c r="L59" i="2"/>
  <c r="F59" i="2"/>
  <c r="AD58" i="2"/>
  <c r="AE66" i="6"/>
  <c r="G66" i="6"/>
  <c r="AE47" i="3"/>
  <c r="G47" i="3"/>
  <c r="G56" i="9" l="1"/>
  <c r="AE56" i="9"/>
  <c r="T56" i="9"/>
  <c r="Q56" i="10" s="1"/>
  <c r="R56" i="10" s="1"/>
  <c r="Z56" i="9"/>
  <c r="G57" i="4"/>
  <c r="AE57" i="4"/>
  <c r="T57" i="4"/>
  <c r="M57" i="10" s="1"/>
  <c r="Z57" i="4"/>
  <c r="AD64" i="8"/>
  <c r="F65" i="8"/>
  <c r="AE65" i="8" s="1"/>
  <c r="L65" i="8"/>
  <c r="M65" i="8"/>
  <c r="G65" i="8"/>
  <c r="L65" i="5"/>
  <c r="F65" i="5"/>
  <c r="AE65" i="5" s="1"/>
  <c r="M65" i="5"/>
  <c r="AD64" i="5"/>
  <c r="G65" i="5"/>
  <c r="P108" i="5"/>
  <c r="S108" i="5"/>
  <c r="J109" i="5"/>
  <c r="P108" i="4"/>
  <c r="S108" i="4"/>
  <c r="J109" i="4"/>
  <c r="P108" i="3"/>
  <c r="S108" i="3"/>
  <c r="J109" i="3"/>
  <c r="P108" i="2"/>
  <c r="S108" i="2"/>
  <c r="J109" i="2"/>
  <c r="AI105" i="6"/>
  <c r="S105" i="6"/>
  <c r="P105" i="6"/>
  <c r="J106" i="6"/>
  <c r="P104" i="7"/>
  <c r="S104" i="7"/>
  <c r="AI104" i="7"/>
  <c r="J105" i="7"/>
  <c r="P104" i="8"/>
  <c r="S104" i="8"/>
  <c r="AI104" i="8"/>
  <c r="J105" i="8"/>
  <c r="P104" i="9"/>
  <c r="S104" i="9"/>
  <c r="AI104" i="9"/>
  <c r="J105" i="9"/>
  <c r="Z45" i="7"/>
  <c r="T45" i="7"/>
  <c r="I45" i="10" s="1"/>
  <c r="Z59" i="2"/>
  <c r="T59" i="2"/>
  <c r="E59" i="10" s="1"/>
  <c r="M67" i="6"/>
  <c r="L67" i="6"/>
  <c r="F67" i="6"/>
  <c r="AE67" i="6" s="1"/>
  <c r="G67" i="6"/>
  <c r="AD66" i="6"/>
  <c r="AD47" i="3"/>
  <c r="F48" i="3"/>
  <c r="L48" i="3"/>
  <c r="M48" i="3"/>
  <c r="AE45" i="7"/>
  <c r="G45" i="7"/>
  <c r="AE59" i="2"/>
  <c r="G59" i="2"/>
  <c r="AD56" i="9" l="1"/>
  <c r="F57" i="9"/>
  <c r="L57" i="9"/>
  <c r="M57" i="9"/>
  <c r="AD57" i="4"/>
  <c r="F58" i="4"/>
  <c r="L58" i="4"/>
  <c r="M58" i="4"/>
  <c r="T65" i="8"/>
  <c r="Z65" i="8"/>
  <c r="AD65" i="8"/>
  <c r="F66" i="8"/>
  <c r="L66" i="8"/>
  <c r="M66" i="8"/>
  <c r="T65" i="5"/>
  <c r="Z65" i="5"/>
  <c r="M66" i="5"/>
  <c r="AD65" i="5"/>
  <c r="L66" i="5"/>
  <c r="F66" i="5"/>
  <c r="S109" i="5"/>
  <c r="P109" i="5"/>
  <c r="J110" i="5"/>
  <c r="P109" i="4"/>
  <c r="S109" i="4"/>
  <c r="J110" i="4"/>
  <c r="P109" i="3"/>
  <c r="J110" i="3"/>
  <c r="S109" i="3"/>
  <c r="P109" i="2"/>
  <c r="S109" i="2"/>
  <c r="J110" i="2"/>
  <c r="J107" i="6"/>
  <c r="P106" i="6"/>
  <c r="S106" i="6"/>
  <c r="AI106" i="6"/>
  <c r="P105" i="7"/>
  <c r="S105" i="7"/>
  <c r="AI105" i="7"/>
  <c r="J106" i="7"/>
  <c r="P105" i="8"/>
  <c r="S105" i="8"/>
  <c r="AI105" i="8"/>
  <c r="J106" i="8"/>
  <c r="P105" i="9"/>
  <c r="S105" i="9"/>
  <c r="AI105" i="9"/>
  <c r="J106" i="9"/>
  <c r="Z67" i="6"/>
  <c r="T67" i="6"/>
  <c r="AD67" i="6"/>
  <c r="M68" i="6"/>
  <c r="L68" i="6"/>
  <c r="F68" i="6"/>
  <c r="Z48" i="3"/>
  <c r="T48" i="3"/>
  <c r="M46" i="7"/>
  <c r="L46" i="7"/>
  <c r="F46" i="7"/>
  <c r="AD45" i="7"/>
  <c r="M60" i="2"/>
  <c r="L60" i="2"/>
  <c r="F60" i="2"/>
  <c r="AD59" i="2"/>
  <c r="AE48" i="3"/>
  <c r="G48" i="3"/>
  <c r="G57" i="9" l="1"/>
  <c r="AE57" i="9"/>
  <c r="Z57" i="9"/>
  <c r="T57" i="9"/>
  <c r="Q57" i="10" s="1"/>
  <c r="R57" i="10" s="1"/>
  <c r="AE58" i="4"/>
  <c r="G58" i="4"/>
  <c r="Z58" i="4"/>
  <c r="T58" i="4"/>
  <c r="M58" i="10" s="1"/>
  <c r="T66" i="8"/>
  <c r="Z66" i="8"/>
  <c r="T66" i="5"/>
  <c r="Z66" i="5"/>
  <c r="AE66" i="8"/>
  <c r="G66" i="8"/>
  <c r="AE66" i="5"/>
  <c r="G66" i="5"/>
  <c r="P110" i="5"/>
  <c r="S110" i="5"/>
  <c r="J111" i="5"/>
  <c r="P110" i="4"/>
  <c r="S110" i="4"/>
  <c r="J111" i="4"/>
  <c r="P110" i="3"/>
  <c r="J111" i="3"/>
  <c r="S110" i="3"/>
  <c r="P110" i="2"/>
  <c r="S110" i="2"/>
  <c r="J111" i="2"/>
  <c r="J108" i="6"/>
  <c r="P107" i="6"/>
  <c r="S107" i="6"/>
  <c r="AI107" i="6"/>
  <c r="P106" i="7"/>
  <c r="S106" i="7"/>
  <c r="AI106" i="7"/>
  <c r="J107" i="7"/>
  <c r="P106" i="8"/>
  <c r="S106" i="8"/>
  <c r="AI106" i="8"/>
  <c r="J107" i="8"/>
  <c r="P106" i="9"/>
  <c r="S106" i="9"/>
  <c r="AI106" i="9"/>
  <c r="J107" i="9"/>
  <c r="Z68" i="6"/>
  <c r="T68" i="6"/>
  <c r="Z46" i="7"/>
  <c r="T46" i="7"/>
  <c r="I46" i="10" s="1"/>
  <c r="Z60" i="2"/>
  <c r="T60" i="2"/>
  <c r="E60" i="10" s="1"/>
  <c r="AD48" i="3"/>
  <c r="L49" i="3"/>
  <c r="F49" i="3"/>
  <c r="AE49" i="3" s="1"/>
  <c r="G49" i="3"/>
  <c r="M49" i="3"/>
  <c r="AE68" i="6"/>
  <c r="G68" i="6"/>
  <c r="AE46" i="7"/>
  <c r="G46" i="7"/>
  <c r="AE60" i="2"/>
  <c r="G60" i="2"/>
  <c r="AD57" i="9" l="1"/>
  <c r="F58" i="9"/>
  <c r="L58" i="9"/>
  <c r="M58" i="9"/>
  <c r="AD58" i="4"/>
  <c r="F59" i="4"/>
  <c r="L59" i="4"/>
  <c r="M59" i="4"/>
  <c r="L67" i="8"/>
  <c r="AD66" i="8"/>
  <c r="F67" i="8"/>
  <c r="AE67" i="8" s="1"/>
  <c r="M67" i="8"/>
  <c r="G67" i="8"/>
  <c r="L67" i="5"/>
  <c r="AD66" i="5"/>
  <c r="M67" i="5"/>
  <c r="F67" i="5"/>
  <c r="AE67" i="5" s="1"/>
  <c r="G67" i="5"/>
  <c r="J112" i="5"/>
  <c r="S111" i="5"/>
  <c r="P111" i="5"/>
  <c r="P111" i="4"/>
  <c r="S111" i="4"/>
  <c r="J112" i="4"/>
  <c r="J112" i="3"/>
  <c r="S111" i="3"/>
  <c r="P111" i="3"/>
  <c r="P111" i="2"/>
  <c r="S111" i="2"/>
  <c r="J112" i="2"/>
  <c r="P108" i="6"/>
  <c r="J109" i="6"/>
  <c r="S108" i="6"/>
  <c r="AI108" i="6"/>
  <c r="P107" i="7"/>
  <c r="S107" i="7"/>
  <c r="AI107" i="7"/>
  <c r="J108" i="7"/>
  <c r="P107" i="8"/>
  <c r="S107" i="8"/>
  <c r="AI107" i="8"/>
  <c r="J108" i="8"/>
  <c r="P107" i="9"/>
  <c r="S107" i="9"/>
  <c r="AI107" i="9"/>
  <c r="J108" i="9"/>
  <c r="Z49" i="3"/>
  <c r="T49" i="3"/>
  <c r="L50" i="3"/>
  <c r="AD49" i="3"/>
  <c r="F50" i="3"/>
  <c r="M50" i="3"/>
  <c r="F69" i="6"/>
  <c r="AE69" i="6" s="1"/>
  <c r="G69" i="6"/>
  <c r="AD68" i="6"/>
  <c r="L69" i="6"/>
  <c r="M69" i="6"/>
  <c r="M47" i="7"/>
  <c r="L47" i="7"/>
  <c r="F47" i="7"/>
  <c r="AD46" i="7"/>
  <c r="M61" i="2"/>
  <c r="L61" i="2"/>
  <c r="F61" i="2"/>
  <c r="AD60" i="2"/>
  <c r="G58" i="9" l="1"/>
  <c r="AE58" i="9"/>
  <c r="T58" i="9"/>
  <c r="Q58" i="10" s="1"/>
  <c r="R58" i="10" s="1"/>
  <c r="Z58" i="9"/>
  <c r="G59" i="4"/>
  <c r="AE59" i="4"/>
  <c r="T59" i="4"/>
  <c r="M59" i="10" s="1"/>
  <c r="Z59" i="4"/>
  <c r="Z67" i="8"/>
  <c r="T67" i="8"/>
  <c r="G68" i="8"/>
  <c r="L68" i="8"/>
  <c r="M68" i="8"/>
  <c r="AD67" i="8"/>
  <c r="F68" i="8"/>
  <c r="AE68" i="8" s="1"/>
  <c r="T67" i="5"/>
  <c r="Z67" i="5"/>
  <c r="L68" i="5"/>
  <c r="AD67" i="5"/>
  <c r="F68" i="5"/>
  <c r="M68" i="5"/>
  <c r="J113" i="5"/>
  <c r="P112" i="5"/>
  <c r="S112" i="5"/>
  <c r="P112" i="4"/>
  <c r="S112" i="4"/>
  <c r="J113" i="4"/>
  <c r="P112" i="3"/>
  <c r="J113" i="3"/>
  <c r="S112" i="3"/>
  <c r="S112" i="2"/>
  <c r="P112" i="2"/>
  <c r="J113" i="2"/>
  <c r="AI109" i="6"/>
  <c r="S109" i="6"/>
  <c r="J110" i="6"/>
  <c r="P109" i="6"/>
  <c r="P108" i="7"/>
  <c r="S108" i="7"/>
  <c r="AI108" i="7"/>
  <c r="J109" i="7"/>
  <c r="P108" i="8"/>
  <c r="S108" i="8"/>
  <c r="AI108" i="8"/>
  <c r="J109" i="8"/>
  <c r="P108" i="9"/>
  <c r="S108" i="9"/>
  <c r="AI108" i="9"/>
  <c r="J109" i="9"/>
  <c r="Z50" i="3"/>
  <c r="T50" i="3"/>
  <c r="AD69" i="6"/>
  <c r="L70" i="6"/>
  <c r="F70" i="6"/>
  <c r="M70" i="6"/>
  <c r="Z69" i="6"/>
  <c r="T69" i="6"/>
  <c r="Z47" i="7"/>
  <c r="T47" i="7"/>
  <c r="I47" i="10" s="1"/>
  <c r="Z61" i="2"/>
  <c r="T61" i="2"/>
  <c r="E61" i="10" s="1"/>
  <c r="AE50" i="3"/>
  <c r="G50" i="3"/>
  <c r="AE47" i="7"/>
  <c r="G47" i="7"/>
  <c r="AE61" i="2"/>
  <c r="G61" i="2"/>
  <c r="L59" i="9" l="1"/>
  <c r="AD58" i="9"/>
  <c r="M59" i="9"/>
  <c r="F59" i="9"/>
  <c r="F60" i="4"/>
  <c r="L60" i="4"/>
  <c r="AD59" i="4"/>
  <c r="M60" i="4"/>
  <c r="L69" i="8"/>
  <c r="M69" i="8"/>
  <c r="F69" i="8"/>
  <c r="AD68" i="8"/>
  <c r="T68" i="8"/>
  <c r="Z68" i="8"/>
  <c r="Z68" i="5"/>
  <c r="T68" i="5"/>
  <c r="AE68" i="5"/>
  <c r="G68" i="5"/>
  <c r="AE70" i="6"/>
  <c r="G70" i="6"/>
  <c r="P113" i="5"/>
  <c r="S113" i="5"/>
  <c r="J114" i="5"/>
  <c r="P113" i="4"/>
  <c r="S113" i="4"/>
  <c r="J114" i="4"/>
  <c r="P113" i="3"/>
  <c r="S113" i="3"/>
  <c r="J114" i="3"/>
  <c r="J114" i="2"/>
  <c r="P113" i="2"/>
  <c r="S113" i="2"/>
  <c r="P110" i="6"/>
  <c r="AI110" i="6"/>
  <c r="J111" i="6"/>
  <c r="S110" i="6"/>
  <c r="P109" i="7"/>
  <c r="S109" i="7"/>
  <c r="AI109" i="7"/>
  <c r="J110" i="7"/>
  <c r="P109" i="8"/>
  <c r="S109" i="8"/>
  <c r="AI109" i="8"/>
  <c r="J110" i="8"/>
  <c r="P109" i="9"/>
  <c r="S109" i="9"/>
  <c r="AI109" i="9"/>
  <c r="J110" i="9"/>
  <c r="Z70" i="6"/>
  <c r="T70" i="6"/>
  <c r="L51" i="3"/>
  <c r="AD50" i="3"/>
  <c r="F51" i="3"/>
  <c r="M51" i="3"/>
  <c r="M48" i="7"/>
  <c r="L48" i="7"/>
  <c r="F48" i="7"/>
  <c r="AD47" i="7"/>
  <c r="M62" i="2"/>
  <c r="L62" i="2"/>
  <c r="F62" i="2"/>
  <c r="AD61" i="2"/>
  <c r="T59" i="9" l="1"/>
  <c r="Q59" i="10" s="1"/>
  <c r="R59" i="10" s="1"/>
  <c r="Z59" i="9"/>
  <c r="G59" i="9"/>
  <c r="AE59" i="9"/>
  <c r="G60" i="4"/>
  <c r="AE60" i="4"/>
  <c r="Z60" i="4"/>
  <c r="T60" i="4"/>
  <c r="M60" i="10" s="1"/>
  <c r="AE69" i="8"/>
  <c r="G69" i="8"/>
  <c r="T69" i="8"/>
  <c r="Z69" i="8"/>
  <c r="M70" i="8"/>
  <c r="L70" i="8"/>
  <c r="F70" i="8"/>
  <c r="AD69" i="8"/>
  <c r="F69" i="5"/>
  <c r="AE69" i="5" s="1"/>
  <c r="L69" i="5"/>
  <c r="M69" i="5"/>
  <c r="G69" i="5"/>
  <c r="AD68" i="5"/>
  <c r="M71" i="6"/>
  <c r="AD70" i="6"/>
  <c r="F71" i="6"/>
  <c r="L71" i="6"/>
  <c r="P114" i="5"/>
  <c r="J115" i="5"/>
  <c r="S114" i="5"/>
  <c r="P114" i="4"/>
  <c r="S114" i="4"/>
  <c r="J115" i="4"/>
  <c r="P114" i="3"/>
  <c r="S114" i="3"/>
  <c r="J115" i="3"/>
  <c r="J115" i="2"/>
  <c r="P114" i="2"/>
  <c r="S114" i="2"/>
  <c r="P111" i="6"/>
  <c r="AI111" i="6"/>
  <c r="S111" i="6"/>
  <c r="J112" i="6"/>
  <c r="P110" i="7"/>
  <c r="S110" i="7"/>
  <c r="AI110" i="7"/>
  <c r="J111" i="7"/>
  <c r="P110" i="8"/>
  <c r="S110" i="8"/>
  <c r="AI110" i="8"/>
  <c r="J111" i="8"/>
  <c r="P110" i="9"/>
  <c r="S110" i="9"/>
  <c r="AI110" i="9"/>
  <c r="J111" i="9"/>
  <c r="Z51" i="3"/>
  <c r="T51" i="3"/>
  <c r="Z48" i="7"/>
  <c r="T48" i="7"/>
  <c r="I48" i="10" s="1"/>
  <c r="Z62" i="2"/>
  <c r="T62" i="2"/>
  <c r="E62" i="10" s="1"/>
  <c r="AE51" i="3"/>
  <c r="G51" i="3"/>
  <c r="AE48" i="7"/>
  <c r="G48" i="7"/>
  <c r="AE62" i="2"/>
  <c r="G62" i="2"/>
  <c r="AD59" i="9" l="1"/>
  <c r="F60" i="9"/>
  <c r="L60" i="9"/>
  <c r="M60" i="9"/>
  <c r="AD60" i="4"/>
  <c r="L61" i="4"/>
  <c r="F61" i="4"/>
  <c r="M61" i="4"/>
  <c r="Z71" i="6"/>
  <c r="T71" i="6"/>
  <c r="T70" i="8"/>
  <c r="Z70" i="8"/>
  <c r="Z69" i="5"/>
  <c r="T69" i="5"/>
  <c r="L70" i="5"/>
  <c r="M70" i="5"/>
  <c r="F70" i="5"/>
  <c r="AD69" i="5"/>
  <c r="AE70" i="8"/>
  <c r="G70" i="8"/>
  <c r="AE71" i="6"/>
  <c r="G71" i="6"/>
  <c r="J116" i="5"/>
  <c r="P115" i="5"/>
  <c r="S115" i="5"/>
  <c r="P115" i="4"/>
  <c r="S115" i="4"/>
  <c r="J116" i="4"/>
  <c r="P115" i="3"/>
  <c r="J116" i="3"/>
  <c r="S115" i="3"/>
  <c r="P115" i="2"/>
  <c r="J116" i="2"/>
  <c r="S115" i="2"/>
  <c r="AI112" i="6"/>
  <c r="S112" i="6"/>
  <c r="J113" i="6"/>
  <c r="P112" i="6"/>
  <c r="P111" i="7"/>
  <c r="S111" i="7"/>
  <c r="AI111" i="7"/>
  <c r="J112" i="7"/>
  <c r="P111" i="8"/>
  <c r="S111" i="8"/>
  <c r="AI111" i="8"/>
  <c r="J112" i="8"/>
  <c r="P111" i="9"/>
  <c r="S111" i="9"/>
  <c r="AI111" i="9"/>
  <c r="J112" i="9"/>
  <c r="M52" i="3"/>
  <c r="AD51" i="3"/>
  <c r="L52" i="3"/>
  <c r="F52" i="3"/>
  <c r="M49" i="7"/>
  <c r="L49" i="7"/>
  <c r="F49" i="7"/>
  <c r="AD48" i="7"/>
  <c r="M63" i="2"/>
  <c r="L63" i="2"/>
  <c r="F63" i="2"/>
  <c r="AD62" i="2"/>
  <c r="G60" i="9" l="1"/>
  <c r="AE60" i="9"/>
  <c r="T60" i="9"/>
  <c r="Q60" i="10" s="1"/>
  <c r="R60" i="10" s="1"/>
  <c r="Z60" i="9"/>
  <c r="T61" i="4"/>
  <c r="M61" i="10" s="1"/>
  <c r="Z61" i="4"/>
  <c r="G61" i="4"/>
  <c r="AE61" i="4"/>
  <c r="T70" i="5"/>
  <c r="Z70" i="5"/>
  <c r="AD70" i="8"/>
  <c r="F71" i="8"/>
  <c r="L71" i="8"/>
  <c r="M71" i="8"/>
  <c r="AE70" i="5"/>
  <c r="G70" i="5"/>
  <c r="F72" i="6"/>
  <c r="AE72" i="6" s="1"/>
  <c r="M72" i="6"/>
  <c r="G72" i="6"/>
  <c r="L72" i="6"/>
  <c r="AD71" i="6"/>
  <c r="J117" i="5"/>
  <c r="P116" i="5"/>
  <c r="S116" i="5"/>
  <c r="P116" i="4"/>
  <c r="S116" i="4"/>
  <c r="J117" i="4"/>
  <c r="P116" i="3"/>
  <c r="S116" i="3"/>
  <c r="J117" i="3"/>
  <c r="J117" i="2"/>
  <c r="P116" i="2"/>
  <c r="S116" i="2"/>
  <c r="J114" i="6"/>
  <c r="P113" i="6"/>
  <c r="AI113" i="6"/>
  <c r="S113" i="6"/>
  <c r="P112" i="7"/>
  <c r="S112" i="7"/>
  <c r="AI112" i="7"/>
  <c r="J113" i="7"/>
  <c r="P112" i="8"/>
  <c r="S112" i="8"/>
  <c r="AI112" i="8"/>
  <c r="J113" i="8"/>
  <c r="P112" i="9"/>
  <c r="S112" i="9"/>
  <c r="AI112" i="9"/>
  <c r="J113" i="9"/>
  <c r="Z52" i="3"/>
  <c r="T52" i="3"/>
  <c r="Z49" i="7"/>
  <c r="T49" i="7"/>
  <c r="I49" i="10" s="1"/>
  <c r="Z63" i="2"/>
  <c r="T63" i="2"/>
  <c r="E63" i="10" s="1"/>
  <c r="AE52" i="3"/>
  <c r="G52" i="3"/>
  <c r="AE49" i="7"/>
  <c r="G49" i="7"/>
  <c r="AE63" i="2"/>
  <c r="G63" i="2"/>
  <c r="L61" i="9" l="1"/>
  <c r="M61" i="9"/>
  <c r="F61" i="9"/>
  <c r="AD60" i="9"/>
  <c r="M62" i="4"/>
  <c r="F62" i="4"/>
  <c r="AD61" i="4"/>
  <c r="L62" i="4"/>
  <c r="AE71" i="8"/>
  <c r="G71" i="8"/>
  <c r="L73" i="6"/>
  <c r="AD72" i="6"/>
  <c r="F73" i="6"/>
  <c r="AE73" i="6" s="1"/>
  <c r="G73" i="6"/>
  <c r="M73" i="6"/>
  <c r="T72" i="6"/>
  <c r="Z72" i="6"/>
  <c r="T71" i="8"/>
  <c r="Z71" i="8"/>
  <c r="AD71" i="8"/>
  <c r="F72" i="8"/>
  <c r="L72" i="8"/>
  <c r="M72" i="8"/>
  <c r="F71" i="5"/>
  <c r="AD70" i="5"/>
  <c r="M71" i="5"/>
  <c r="L71" i="5"/>
  <c r="J118" i="5"/>
  <c r="S117" i="5"/>
  <c r="P117" i="5"/>
  <c r="P117" i="4"/>
  <c r="S117" i="4"/>
  <c r="J118" i="4"/>
  <c r="S117" i="3"/>
  <c r="P117" i="3"/>
  <c r="J118" i="3"/>
  <c r="S117" i="2"/>
  <c r="P117" i="2"/>
  <c r="J118" i="2"/>
  <c r="P114" i="6"/>
  <c r="S114" i="6"/>
  <c r="AI114" i="6"/>
  <c r="J115" i="6"/>
  <c r="P113" i="7"/>
  <c r="S113" i="7"/>
  <c r="AI113" i="7"/>
  <c r="J114" i="7"/>
  <c r="P113" i="8"/>
  <c r="S113" i="8"/>
  <c r="AI113" i="8"/>
  <c r="J114" i="8"/>
  <c r="P113" i="9"/>
  <c r="S113" i="9"/>
  <c r="AI113" i="9"/>
  <c r="J114" i="9"/>
  <c r="Z73" i="6"/>
  <c r="T73" i="6"/>
  <c r="F74" i="6"/>
  <c r="AE74" i="6" s="1"/>
  <c r="M74" i="6"/>
  <c r="G74" i="6"/>
  <c r="L74" i="6"/>
  <c r="AD73" i="6"/>
  <c r="M53" i="3"/>
  <c r="L53" i="3"/>
  <c r="F53" i="3"/>
  <c r="AD52" i="3"/>
  <c r="M50" i="7"/>
  <c r="L50" i="7"/>
  <c r="F50" i="7"/>
  <c r="AD49" i="7"/>
  <c r="M64" i="2"/>
  <c r="L64" i="2"/>
  <c r="F64" i="2"/>
  <c r="AD63" i="2"/>
  <c r="T61" i="9" l="1"/>
  <c r="Q61" i="10" s="1"/>
  <c r="R61" i="10" s="1"/>
  <c r="Z61" i="9"/>
  <c r="G62" i="4"/>
  <c r="AE62" i="4"/>
  <c r="Z62" i="4"/>
  <c r="T62" i="4"/>
  <c r="M62" i="10" s="1"/>
  <c r="AE61" i="9"/>
  <c r="G61" i="9"/>
  <c r="AE71" i="5"/>
  <c r="G71" i="5"/>
  <c r="AE53" i="3"/>
  <c r="G53" i="3"/>
  <c r="T72" i="8"/>
  <c r="Z72" i="8"/>
  <c r="F72" i="5"/>
  <c r="AD71" i="5"/>
  <c r="M72" i="5"/>
  <c r="L72" i="5"/>
  <c r="T71" i="5"/>
  <c r="Z71" i="5"/>
  <c r="AE72" i="8"/>
  <c r="G72" i="8"/>
  <c r="P118" i="5"/>
  <c r="S118" i="5"/>
  <c r="J119" i="5"/>
  <c r="P118" i="4"/>
  <c r="S118" i="4"/>
  <c r="J119" i="4"/>
  <c r="S118" i="3"/>
  <c r="J119" i="3"/>
  <c r="P118" i="3"/>
  <c r="P118" i="2"/>
  <c r="S118" i="2"/>
  <c r="J119" i="2"/>
  <c r="S115" i="6"/>
  <c r="AI115" i="6"/>
  <c r="P115" i="6"/>
  <c r="J116" i="6"/>
  <c r="P114" i="7"/>
  <c r="S114" i="7"/>
  <c r="AI114" i="7"/>
  <c r="J115" i="7"/>
  <c r="P114" i="8"/>
  <c r="S114" i="8"/>
  <c r="AI114" i="8"/>
  <c r="J115" i="8"/>
  <c r="P114" i="9"/>
  <c r="S114" i="9"/>
  <c r="AI114" i="9"/>
  <c r="J115" i="9"/>
  <c r="M75" i="6"/>
  <c r="AD74" i="6"/>
  <c r="F75" i="6"/>
  <c r="L75" i="6"/>
  <c r="Z74" i="6"/>
  <c r="T74" i="6"/>
  <c r="Z53" i="3"/>
  <c r="T53" i="3"/>
  <c r="L54" i="3"/>
  <c r="AD53" i="3"/>
  <c r="F54" i="3"/>
  <c r="M54" i="3"/>
  <c r="Z50" i="7"/>
  <c r="T50" i="7"/>
  <c r="I50" i="10" s="1"/>
  <c r="Z64" i="2"/>
  <c r="T64" i="2"/>
  <c r="E64" i="10" s="1"/>
  <c r="AE50" i="7"/>
  <c r="G50" i="7"/>
  <c r="AE64" i="2"/>
  <c r="G64" i="2"/>
  <c r="AD62" i="4" l="1"/>
  <c r="L63" i="4"/>
  <c r="M63" i="4"/>
  <c r="F63" i="4"/>
  <c r="AD61" i="9"/>
  <c r="F62" i="9"/>
  <c r="AE62" i="9" s="1"/>
  <c r="G62" i="9"/>
  <c r="L62" i="9"/>
  <c r="M62" i="9"/>
  <c r="T72" i="5"/>
  <c r="Z72" i="5"/>
  <c r="M73" i="8"/>
  <c r="L73" i="8"/>
  <c r="F73" i="8"/>
  <c r="AD72" i="8"/>
  <c r="AE72" i="5"/>
  <c r="G72" i="5"/>
  <c r="P119" i="5"/>
  <c r="S119" i="5"/>
  <c r="J120" i="5"/>
  <c r="P119" i="4"/>
  <c r="S119" i="4"/>
  <c r="J120" i="4"/>
  <c r="S119" i="3"/>
  <c r="J120" i="3"/>
  <c r="P119" i="3"/>
  <c r="P119" i="2"/>
  <c r="J120" i="2"/>
  <c r="S119" i="2"/>
  <c r="AI116" i="6"/>
  <c r="J117" i="6"/>
  <c r="P116" i="6"/>
  <c r="S116" i="6"/>
  <c r="P115" i="7"/>
  <c r="S115" i="7"/>
  <c r="AI115" i="7"/>
  <c r="J116" i="7"/>
  <c r="P115" i="8"/>
  <c r="S115" i="8"/>
  <c r="AI115" i="8"/>
  <c r="J116" i="8"/>
  <c r="P115" i="9"/>
  <c r="S115" i="9"/>
  <c r="AI115" i="9"/>
  <c r="J116" i="9"/>
  <c r="Z75" i="6"/>
  <c r="T75" i="6"/>
  <c r="Z54" i="3"/>
  <c r="T54" i="3"/>
  <c r="M51" i="7"/>
  <c r="L51" i="7"/>
  <c r="F51" i="7"/>
  <c r="AD50" i="7"/>
  <c r="M65" i="2"/>
  <c r="L65" i="2"/>
  <c r="F65" i="2"/>
  <c r="AD64" i="2"/>
  <c r="AE75" i="6"/>
  <c r="G75" i="6"/>
  <c r="AE54" i="3"/>
  <c r="G54" i="3"/>
  <c r="Z63" i="4" l="1"/>
  <c r="T63" i="4"/>
  <c r="M63" i="10" s="1"/>
  <c r="G63" i="4"/>
  <c r="AE63" i="4"/>
  <c r="M63" i="9"/>
  <c r="L63" i="9"/>
  <c r="AD62" i="9"/>
  <c r="F63" i="9"/>
  <c r="Z62" i="9"/>
  <c r="T62" i="9"/>
  <c r="Q62" i="10" s="1"/>
  <c r="R62" i="10" s="1"/>
  <c r="T73" i="8"/>
  <c r="Z73" i="8"/>
  <c r="F73" i="5"/>
  <c r="AD72" i="5"/>
  <c r="L73" i="5"/>
  <c r="M73" i="5"/>
  <c r="AE73" i="8"/>
  <c r="G73" i="8"/>
  <c r="P120" i="5"/>
  <c r="J121" i="5"/>
  <c r="S120" i="5"/>
  <c r="P120" i="4"/>
  <c r="S120" i="4"/>
  <c r="J121" i="4"/>
  <c r="S120" i="3"/>
  <c r="J121" i="3"/>
  <c r="P120" i="3"/>
  <c r="P120" i="2"/>
  <c r="S120" i="2"/>
  <c r="J121" i="2"/>
  <c r="P117" i="6"/>
  <c r="AI117" i="6"/>
  <c r="S117" i="6"/>
  <c r="J118" i="6"/>
  <c r="P116" i="7"/>
  <c r="S116" i="7"/>
  <c r="AI116" i="7"/>
  <c r="J117" i="7"/>
  <c r="P116" i="8"/>
  <c r="S116" i="8"/>
  <c r="AI116" i="8"/>
  <c r="J117" i="8"/>
  <c r="S116" i="9"/>
  <c r="J117" i="9"/>
  <c r="P116" i="9"/>
  <c r="AI116" i="9"/>
  <c r="Z51" i="7"/>
  <c r="T51" i="7"/>
  <c r="I51" i="10" s="1"/>
  <c r="Z65" i="2"/>
  <c r="T65" i="2"/>
  <c r="E65" i="10" s="1"/>
  <c r="L76" i="6"/>
  <c r="M76" i="6"/>
  <c r="F76" i="6"/>
  <c r="AD75" i="6"/>
  <c r="F55" i="3"/>
  <c r="M55" i="3"/>
  <c r="L55" i="3"/>
  <c r="AD54" i="3"/>
  <c r="AE51" i="7"/>
  <c r="G51" i="7"/>
  <c r="AE65" i="2"/>
  <c r="G65" i="2"/>
  <c r="L64" i="4" l="1"/>
  <c r="F64" i="4"/>
  <c r="M64" i="4"/>
  <c r="AD63" i="4"/>
  <c r="Z63" i="9"/>
  <c r="T63" i="9"/>
  <c r="Q63" i="10" s="1"/>
  <c r="R63" i="10" s="1"/>
  <c r="AE63" i="9"/>
  <c r="G63" i="9"/>
  <c r="AE73" i="5"/>
  <c r="G73" i="5"/>
  <c r="M74" i="5"/>
  <c r="T73" i="5"/>
  <c r="Z73" i="5"/>
  <c r="AD73" i="8"/>
  <c r="M74" i="8"/>
  <c r="F74" i="8"/>
  <c r="AE74" i="8" s="1"/>
  <c r="L74" i="8"/>
  <c r="G74" i="8"/>
  <c r="P121" i="5"/>
  <c r="S121" i="5"/>
  <c r="J122" i="5"/>
  <c r="P121" i="4"/>
  <c r="S121" i="4"/>
  <c r="J122" i="4"/>
  <c r="S121" i="3"/>
  <c r="J122" i="3"/>
  <c r="P121" i="3"/>
  <c r="S121" i="2"/>
  <c r="P121" i="2"/>
  <c r="J122" i="2"/>
  <c r="S118" i="6"/>
  <c r="P118" i="6"/>
  <c r="J119" i="6"/>
  <c r="AI118" i="6"/>
  <c r="P117" i="7"/>
  <c r="S117" i="7"/>
  <c r="AI117" i="7"/>
  <c r="J118" i="7"/>
  <c r="P117" i="8"/>
  <c r="S117" i="8"/>
  <c r="AI117" i="8"/>
  <c r="J118" i="8"/>
  <c r="AI117" i="9"/>
  <c r="J118" i="9"/>
  <c r="P117" i="9"/>
  <c r="S117" i="9"/>
  <c r="Z76" i="6"/>
  <c r="T76" i="6"/>
  <c r="Z55" i="3"/>
  <c r="T55" i="3"/>
  <c r="M52" i="7"/>
  <c r="L52" i="7"/>
  <c r="F52" i="7"/>
  <c r="AD51" i="7"/>
  <c r="M66" i="2"/>
  <c r="L66" i="2"/>
  <c r="F66" i="2"/>
  <c r="AD65" i="2"/>
  <c r="AE76" i="6"/>
  <c r="G76" i="6"/>
  <c r="AE55" i="3"/>
  <c r="G55" i="3"/>
  <c r="T64" i="4" l="1"/>
  <c r="M64" i="10" s="1"/>
  <c r="Z64" i="4"/>
  <c r="G64" i="4"/>
  <c r="AE64" i="4"/>
  <c r="AD63" i="9"/>
  <c r="F64" i="9"/>
  <c r="AE64" i="9" s="1"/>
  <c r="L64" i="9"/>
  <c r="M64" i="9"/>
  <c r="G64" i="9"/>
  <c r="L74" i="5"/>
  <c r="AD73" i="5"/>
  <c r="F74" i="5"/>
  <c r="Z74" i="8"/>
  <c r="T74" i="8"/>
  <c r="AD74" i="8"/>
  <c r="L75" i="8"/>
  <c r="M75" i="8"/>
  <c r="F75" i="8"/>
  <c r="AE74" i="5"/>
  <c r="G74" i="5"/>
  <c r="AE52" i="7"/>
  <c r="G52" i="7"/>
  <c r="S122" i="5"/>
  <c r="P122" i="5"/>
  <c r="J123" i="5"/>
  <c r="P122" i="4"/>
  <c r="S122" i="4"/>
  <c r="J123" i="4"/>
  <c r="J123" i="3"/>
  <c r="S122" i="3"/>
  <c r="P122" i="3"/>
  <c r="S122" i="2"/>
  <c r="J123" i="2"/>
  <c r="P122" i="2"/>
  <c r="P119" i="6"/>
  <c r="AI119" i="6"/>
  <c r="J120" i="6"/>
  <c r="S119" i="6"/>
  <c r="P118" i="7"/>
  <c r="S118" i="7"/>
  <c r="AI118" i="7"/>
  <c r="J119" i="7"/>
  <c r="P118" i="8"/>
  <c r="S118" i="8"/>
  <c r="AI118" i="8"/>
  <c r="J119" i="8"/>
  <c r="AI118" i="9"/>
  <c r="J119" i="9"/>
  <c r="P118" i="9"/>
  <c r="S118" i="9"/>
  <c r="Z52" i="7"/>
  <c r="T52" i="7"/>
  <c r="I52" i="10" s="1"/>
  <c r="Z66" i="2"/>
  <c r="T66" i="2"/>
  <c r="E66" i="10" s="1"/>
  <c r="L77" i="6"/>
  <c r="F77" i="6"/>
  <c r="AE77" i="6" s="1"/>
  <c r="G77" i="6"/>
  <c r="M77" i="6"/>
  <c r="AD76" i="6"/>
  <c r="M56" i="3"/>
  <c r="AD55" i="3"/>
  <c r="L56" i="3"/>
  <c r="F56" i="3"/>
  <c r="AE66" i="2"/>
  <c r="G66" i="2"/>
  <c r="AD64" i="4" l="1"/>
  <c r="F65" i="4"/>
  <c r="L65" i="4"/>
  <c r="M65" i="4"/>
  <c r="Z64" i="9"/>
  <c r="T64" i="9"/>
  <c r="Q64" i="10" s="1"/>
  <c r="R64" i="10" s="1"/>
  <c r="F65" i="9"/>
  <c r="L65" i="9"/>
  <c r="M65" i="9"/>
  <c r="AD64" i="9"/>
  <c r="T74" i="5"/>
  <c r="Z74" i="5"/>
  <c r="AD52" i="7"/>
  <c r="F53" i="7"/>
  <c r="AE53" i="7" s="1"/>
  <c r="G53" i="7"/>
  <c r="L53" i="7"/>
  <c r="M53" i="7"/>
  <c r="T75" i="8"/>
  <c r="Z75" i="8"/>
  <c r="F75" i="5"/>
  <c r="AE75" i="5" s="1"/>
  <c r="L75" i="5"/>
  <c r="AD74" i="5"/>
  <c r="G75" i="5"/>
  <c r="M75" i="5"/>
  <c r="AE75" i="8"/>
  <c r="G75" i="8"/>
  <c r="S123" i="5"/>
  <c r="J124" i="5"/>
  <c r="P123" i="5"/>
  <c r="P123" i="4"/>
  <c r="S123" i="4"/>
  <c r="J124" i="4"/>
  <c r="P123" i="3"/>
  <c r="S123" i="3"/>
  <c r="J124" i="3"/>
  <c r="J124" i="2"/>
  <c r="P123" i="2"/>
  <c r="S123" i="2"/>
  <c r="AI120" i="6"/>
  <c r="J121" i="6"/>
  <c r="S120" i="6"/>
  <c r="P120" i="6"/>
  <c r="P119" i="7"/>
  <c r="S119" i="7"/>
  <c r="AI119" i="7"/>
  <c r="J120" i="7"/>
  <c r="P119" i="8"/>
  <c r="S119" i="8"/>
  <c r="AI119" i="8"/>
  <c r="J120" i="8"/>
  <c r="P119" i="9"/>
  <c r="S119" i="9"/>
  <c r="AI119" i="9"/>
  <c r="J120" i="9"/>
  <c r="Z77" i="6"/>
  <c r="T77" i="6"/>
  <c r="F78" i="6"/>
  <c r="AE78" i="6" s="1"/>
  <c r="L78" i="6"/>
  <c r="M78" i="6"/>
  <c r="G78" i="6"/>
  <c r="AD77" i="6"/>
  <c r="Z56" i="3"/>
  <c r="T56" i="3"/>
  <c r="M67" i="2"/>
  <c r="L67" i="2"/>
  <c r="F67" i="2"/>
  <c r="AD66" i="2"/>
  <c r="AE56" i="3"/>
  <c r="G56" i="3"/>
  <c r="G65" i="4" l="1"/>
  <c r="AE65" i="4"/>
  <c r="T65" i="4"/>
  <c r="M65" i="10" s="1"/>
  <c r="Z65" i="4"/>
  <c r="T65" i="9"/>
  <c r="Q65" i="10" s="1"/>
  <c r="R65" i="10" s="1"/>
  <c r="Z65" i="9"/>
  <c r="AE65" i="9"/>
  <c r="G65" i="9"/>
  <c r="AD53" i="7"/>
  <c r="F54" i="7"/>
  <c r="AE54" i="7" s="1"/>
  <c r="G54" i="7"/>
  <c r="L54" i="7"/>
  <c r="M54" i="7"/>
  <c r="Z53" i="7"/>
  <c r="T53" i="7"/>
  <c r="I53" i="10" s="1"/>
  <c r="T75" i="5"/>
  <c r="Z75" i="5"/>
  <c r="M76" i="5"/>
  <c r="L76" i="5"/>
  <c r="F76" i="5"/>
  <c r="AD75" i="5"/>
  <c r="M76" i="8"/>
  <c r="L76" i="8"/>
  <c r="F76" i="8"/>
  <c r="AD75" i="8"/>
  <c r="P124" i="5"/>
  <c r="J125" i="5"/>
  <c r="S124" i="5"/>
  <c r="P124" i="4"/>
  <c r="S124" i="4"/>
  <c r="J125" i="4"/>
  <c r="P124" i="3"/>
  <c r="S124" i="3"/>
  <c r="J125" i="3"/>
  <c r="S124" i="2"/>
  <c r="P124" i="2"/>
  <c r="J125" i="2"/>
  <c r="AI121" i="6"/>
  <c r="J122" i="6"/>
  <c r="P121" i="6"/>
  <c r="S121" i="6"/>
  <c r="P120" i="7"/>
  <c r="S120" i="7"/>
  <c r="AI120" i="7"/>
  <c r="J121" i="7"/>
  <c r="P120" i="8"/>
  <c r="S120" i="8"/>
  <c r="AI120" i="8"/>
  <c r="J121" i="8"/>
  <c r="P120" i="9"/>
  <c r="S120" i="9"/>
  <c r="AI120" i="9"/>
  <c r="J121" i="9"/>
  <c r="AD54" i="7"/>
  <c r="F55" i="7"/>
  <c r="AE55" i="7" s="1"/>
  <c r="G55" i="7"/>
  <c r="L55" i="7"/>
  <c r="M55" i="7"/>
  <c r="Z54" i="7"/>
  <c r="T54" i="7"/>
  <c r="I54" i="10" s="1"/>
  <c r="Z78" i="6"/>
  <c r="T78" i="6"/>
  <c r="F79" i="6"/>
  <c r="AE79" i="6" s="1"/>
  <c r="AD78" i="6"/>
  <c r="M79" i="6"/>
  <c r="L79" i="6"/>
  <c r="G79" i="6"/>
  <c r="Z67" i="2"/>
  <c r="T67" i="2"/>
  <c r="E67" i="10" s="1"/>
  <c r="L57" i="3"/>
  <c r="M57" i="3"/>
  <c r="F57" i="3"/>
  <c r="AD56" i="3"/>
  <c r="AE67" i="2"/>
  <c r="G67" i="2"/>
  <c r="AD65" i="4" l="1"/>
  <c r="F66" i="4"/>
  <c r="L66" i="4"/>
  <c r="M66" i="4"/>
  <c r="M66" i="9"/>
  <c r="L66" i="9"/>
  <c r="F66" i="9"/>
  <c r="AE66" i="9" s="1"/>
  <c r="AD65" i="9"/>
  <c r="G66" i="9"/>
  <c r="T76" i="5"/>
  <c r="Z76" i="5"/>
  <c r="T76" i="8"/>
  <c r="Z76" i="8"/>
  <c r="AE76" i="5"/>
  <c r="G76" i="5"/>
  <c r="AE76" i="8"/>
  <c r="G76" i="8"/>
  <c r="S125" i="5"/>
  <c r="J126" i="5"/>
  <c r="P125" i="5"/>
  <c r="P125" i="4"/>
  <c r="S125" i="4"/>
  <c r="J126" i="4"/>
  <c r="S125" i="3"/>
  <c r="P125" i="3"/>
  <c r="J126" i="3"/>
  <c r="S125" i="2"/>
  <c r="J126" i="2"/>
  <c r="P125" i="2"/>
  <c r="P122" i="6"/>
  <c r="S122" i="6"/>
  <c r="AI122" i="6"/>
  <c r="J123" i="6"/>
  <c r="P121" i="7"/>
  <c r="S121" i="7"/>
  <c r="AI121" i="7"/>
  <c r="J122" i="7"/>
  <c r="P121" i="8"/>
  <c r="S121" i="8"/>
  <c r="AI121" i="8"/>
  <c r="J122" i="8"/>
  <c r="P121" i="9"/>
  <c r="S121" i="9"/>
  <c r="AI121" i="9"/>
  <c r="J122" i="9"/>
  <c r="AD55" i="7"/>
  <c r="F56" i="7"/>
  <c r="L56" i="7"/>
  <c r="M56" i="7"/>
  <c r="Z55" i="7"/>
  <c r="T55" i="7"/>
  <c r="I55" i="10" s="1"/>
  <c r="Z79" i="6"/>
  <c r="T79" i="6"/>
  <c r="L80" i="6"/>
  <c r="F80" i="6"/>
  <c r="AD79" i="6"/>
  <c r="M80" i="6"/>
  <c r="Z57" i="3"/>
  <c r="T57" i="3"/>
  <c r="M68" i="2"/>
  <c r="L68" i="2"/>
  <c r="F68" i="2"/>
  <c r="AD67" i="2"/>
  <c r="AE57" i="3"/>
  <c r="G57" i="3"/>
  <c r="G66" i="4" l="1"/>
  <c r="AE66" i="4"/>
  <c r="T66" i="4"/>
  <c r="M66" i="10" s="1"/>
  <c r="Z66" i="4"/>
  <c r="T66" i="9"/>
  <c r="Q66" i="10" s="1"/>
  <c r="R66" i="10" s="1"/>
  <c r="Z66" i="9"/>
  <c r="AD66" i="9"/>
  <c r="F67" i="9"/>
  <c r="L67" i="9"/>
  <c r="M67" i="9"/>
  <c r="M77" i="5"/>
  <c r="F77" i="5"/>
  <c r="L77" i="5"/>
  <c r="AD76" i="5"/>
  <c r="M77" i="8"/>
  <c r="F77" i="8"/>
  <c r="AE77" i="8" s="1"/>
  <c r="AD76" i="8"/>
  <c r="L77" i="8"/>
  <c r="G77" i="8"/>
  <c r="S126" i="5"/>
  <c r="J127" i="5"/>
  <c r="P126" i="5"/>
  <c r="P126" i="4"/>
  <c r="S126" i="4"/>
  <c r="J127" i="4"/>
  <c r="P126" i="3"/>
  <c r="S126" i="3"/>
  <c r="J127" i="3"/>
  <c r="S126" i="2"/>
  <c r="P126" i="2"/>
  <c r="J127" i="2"/>
  <c r="P123" i="6"/>
  <c r="S123" i="6"/>
  <c r="AI123" i="6"/>
  <c r="J124" i="6"/>
  <c r="P122" i="7"/>
  <c r="S122" i="7"/>
  <c r="AI122" i="7"/>
  <c r="J123" i="7"/>
  <c r="P122" i="8"/>
  <c r="S122" i="8"/>
  <c r="AI122" i="8"/>
  <c r="J123" i="8"/>
  <c r="P122" i="9"/>
  <c r="S122" i="9"/>
  <c r="AI122" i="9"/>
  <c r="J123" i="9"/>
  <c r="Z56" i="7"/>
  <c r="T56" i="7"/>
  <c r="I56" i="10" s="1"/>
  <c r="Z80" i="6"/>
  <c r="T80" i="6"/>
  <c r="Z68" i="2"/>
  <c r="T68" i="2"/>
  <c r="E68" i="10" s="1"/>
  <c r="M58" i="3"/>
  <c r="AD57" i="3"/>
  <c r="L58" i="3"/>
  <c r="F58" i="3"/>
  <c r="AE56" i="7"/>
  <c r="G56" i="7"/>
  <c r="AE80" i="6"/>
  <c r="G80" i="6"/>
  <c r="AE68" i="2"/>
  <c r="G68" i="2"/>
  <c r="AD66" i="4" l="1"/>
  <c r="F67" i="4"/>
  <c r="L67" i="4"/>
  <c r="M67" i="4"/>
  <c r="T67" i="9"/>
  <c r="Q67" i="10" s="1"/>
  <c r="R67" i="10" s="1"/>
  <c r="Z67" i="9"/>
  <c r="AE67" i="9"/>
  <c r="G67" i="9"/>
  <c r="AE77" i="5"/>
  <c r="G77" i="5"/>
  <c r="F78" i="5"/>
  <c r="AE78" i="5" s="1"/>
  <c r="T77" i="5"/>
  <c r="Z77" i="5"/>
  <c r="T77" i="8"/>
  <c r="Z77" i="8"/>
  <c r="L78" i="8"/>
  <c r="AD77" i="8"/>
  <c r="F78" i="8"/>
  <c r="M78" i="8"/>
  <c r="S127" i="5"/>
  <c r="P127" i="5"/>
  <c r="J128" i="5"/>
  <c r="P127" i="4"/>
  <c r="S127" i="4"/>
  <c r="J128" i="4"/>
  <c r="S127" i="3"/>
  <c r="J128" i="3"/>
  <c r="P127" i="3"/>
  <c r="P127" i="2"/>
  <c r="J128" i="2"/>
  <c r="S127" i="2"/>
  <c r="P124" i="6"/>
  <c r="S124" i="6"/>
  <c r="AI124" i="6"/>
  <c r="J125" i="6"/>
  <c r="P123" i="7"/>
  <c r="S123" i="7"/>
  <c r="AI123" i="7"/>
  <c r="J124" i="7"/>
  <c r="P123" i="8"/>
  <c r="S123" i="8"/>
  <c r="AI123" i="8"/>
  <c r="J124" i="8"/>
  <c r="J124" i="9"/>
  <c r="P123" i="9"/>
  <c r="S123" i="9"/>
  <c r="AI123" i="9"/>
  <c r="Z58" i="3"/>
  <c r="T58" i="3"/>
  <c r="M57" i="7"/>
  <c r="L57" i="7"/>
  <c r="F57" i="7"/>
  <c r="AD56" i="7"/>
  <c r="M81" i="6"/>
  <c r="AD80" i="6"/>
  <c r="L81" i="6"/>
  <c r="F81" i="6"/>
  <c r="M69" i="2"/>
  <c r="L69" i="2"/>
  <c r="F69" i="2"/>
  <c r="AD68" i="2"/>
  <c r="AE58" i="3"/>
  <c r="G58" i="3"/>
  <c r="G67" i="4" l="1"/>
  <c r="AE67" i="4"/>
  <c r="T67" i="4"/>
  <c r="M67" i="10" s="1"/>
  <c r="Z67" i="4"/>
  <c r="M68" i="9"/>
  <c r="F68" i="9"/>
  <c r="AE68" i="9" s="1"/>
  <c r="L68" i="9"/>
  <c r="AD67" i="9"/>
  <c r="G68" i="9"/>
  <c r="M78" i="5"/>
  <c r="L78" i="5"/>
  <c r="G78" i="5"/>
  <c r="AD77" i="5"/>
  <c r="Z78" i="5"/>
  <c r="T78" i="5"/>
  <c r="AD78" i="5"/>
  <c r="L79" i="5"/>
  <c r="F79" i="5"/>
  <c r="M79" i="5"/>
  <c r="T78" i="8"/>
  <c r="Z78" i="8"/>
  <c r="AE78" i="8"/>
  <c r="G78" i="8"/>
  <c r="J129" i="5"/>
  <c r="S128" i="5"/>
  <c r="P128" i="5"/>
  <c r="P128" i="4"/>
  <c r="S128" i="4"/>
  <c r="J129" i="4"/>
  <c r="P128" i="3"/>
  <c r="J129" i="3"/>
  <c r="S128" i="3"/>
  <c r="P128" i="2"/>
  <c r="S128" i="2"/>
  <c r="J129" i="2"/>
  <c r="AI125" i="6"/>
  <c r="P125" i="6"/>
  <c r="S125" i="6"/>
  <c r="J126" i="6"/>
  <c r="P124" i="7"/>
  <c r="S124" i="7"/>
  <c r="AI124" i="7"/>
  <c r="J125" i="7"/>
  <c r="P124" i="8"/>
  <c r="S124" i="8"/>
  <c r="AI124" i="8"/>
  <c r="J125" i="8"/>
  <c r="J125" i="9"/>
  <c r="P124" i="9"/>
  <c r="S124" i="9"/>
  <c r="AI124" i="9"/>
  <c r="Z57" i="7"/>
  <c r="T57" i="7"/>
  <c r="I57" i="10" s="1"/>
  <c r="Z81" i="6"/>
  <c r="T81" i="6"/>
  <c r="Z69" i="2"/>
  <c r="T69" i="2"/>
  <c r="E69" i="10" s="1"/>
  <c r="AD58" i="3"/>
  <c r="M59" i="3"/>
  <c r="F59" i="3"/>
  <c r="L59" i="3"/>
  <c r="AE57" i="7"/>
  <c r="G57" i="7"/>
  <c r="AE81" i="6"/>
  <c r="G81" i="6"/>
  <c r="AE69" i="2"/>
  <c r="G69" i="2"/>
  <c r="L68" i="4" l="1"/>
  <c r="F68" i="4"/>
  <c r="M68" i="4"/>
  <c r="AD67" i="4"/>
  <c r="T68" i="9"/>
  <c r="Q68" i="10" s="1"/>
  <c r="R68" i="10" s="1"/>
  <c r="Z68" i="9"/>
  <c r="F69" i="9"/>
  <c r="M69" i="9"/>
  <c r="AD68" i="9"/>
  <c r="L69" i="9"/>
  <c r="T79" i="5"/>
  <c r="Z79" i="5"/>
  <c r="L79" i="8"/>
  <c r="AD78" i="8"/>
  <c r="F79" i="8"/>
  <c r="M79" i="8"/>
  <c r="AE79" i="5"/>
  <c r="G79" i="5"/>
  <c r="J130" i="5"/>
  <c r="P129" i="5"/>
  <c r="S129" i="5"/>
  <c r="P129" i="4"/>
  <c r="S129" i="4"/>
  <c r="J130" i="4"/>
  <c r="S129" i="3"/>
  <c r="J130" i="3"/>
  <c r="P129" i="3"/>
  <c r="P129" i="2"/>
  <c r="J130" i="2"/>
  <c r="S129" i="2"/>
  <c r="P126" i="6"/>
  <c r="S126" i="6"/>
  <c r="J127" i="6"/>
  <c r="AI126" i="6"/>
  <c r="P125" i="7"/>
  <c r="S125" i="7"/>
  <c r="AI125" i="7"/>
  <c r="J126" i="7"/>
  <c r="P125" i="8"/>
  <c r="S125" i="8"/>
  <c r="AI125" i="8"/>
  <c r="J126" i="8"/>
  <c r="J126" i="9"/>
  <c r="P125" i="9"/>
  <c r="S125" i="9"/>
  <c r="AI125" i="9"/>
  <c r="Z59" i="3"/>
  <c r="T59" i="3"/>
  <c r="M58" i="7"/>
  <c r="L58" i="7"/>
  <c r="F58" i="7"/>
  <c r="AD57" i="7"/>
  <c r="M82" i="6"/>
  <c r="F82" i="6"/>
  <c r="AD81" i="6"/>
  <c r="L82" i="6"/>
  <c r="M70" i="2"/>
  <c r="L70" i="2"/>
  <c r="F70" i="2"/>
  <c r="AD69" i="2"/>
  <c r="AE59" i="3"/>
  <c r="G59" i="3"/>
  <c r="T68" i="4" l="1"/>
  <c r="M68" i="10" s="1"/>
  <c r="Z68" i="4"/>
  <c r="G68" i="4"/>
  <c r="AE68" i="4"/>
  <c r="AE69" i="9"/>
  <c r="G69" i="9"/>
  <c r="T69" i="9"/>
  <c r="Q69" i="10" s="1"/>
  <c r="R69" i="10" s="1"/>
  <c r="Z69" i="9"/>
  <c r="T79" i="8"/>
  <c r="Z79" i="8"/>
  <c r="G79" i="8"/>
  <c r="AE79" i="8"/>
  <c r="F80" i="5"/>
  <c r="AE80" i="5" s="1"/>
  <c r="L80" i="5"/>
  <c r="AD79" i="5"/>
  <c r="M80" i="5"/>
  <c r="G80" i="5"/>
  <c r="J131" i="5"/>
  <c r="S130" i="5"/>
  <c r="P130" i="5"/>
  <c r="P130" i="4"/>
  <c r="S130" i="4"/>
  <c r="J131" i="4"/>
  <c r="S130" i="3"/>
  <c r="J131" i="3"/>
  <c r="P130" i="3"/>
  <c r="J131" i="2"/>
  <c r="P130" i="2"/>
  <c r="S130" i="2"/>
  <c r="P127" i="6"/>
  <c r="J128" i="6"/>
  <c r="AI127" i="6"/>
  <c r="S127" i="6"/>
  <c r="P126" i="7"/>
  <c r="S126" i="7"/>
  <c r="AI126" i="7"/>
  <c r="J127" i="7"/>
  <c r="P126" i="8"/>
  <c r="S126" i="8"/>
  <c r="AI126" i="8"/>
  <c r="J127" i="8"/>
  <c r="P126" i="9"/>
  <c r="S126" i="9"/>
  <c r="J127" i="9"/>
  <c r="AI126" i="9"/>
  <c r="Z58" i="7"/>
  <c r="T58" i="7"/>
  <c r="I58" i="10" s="1"/>
  <c r="Z82" i="6"/>
  <c r="T82" i="6"/>
  <c r="Z70" i="2"/>
  <c r="T70" i="2"/>
  <c r="E70" i="10" s="1"/>
  <c r="L60" i="3"/>
  <c r="F60" i="3"/>
  <c r="AE60" i="3" s="1"/>
  <c r="G60" i="3"/>
  <c r="AD59" i="3"/>
  <c r="M60" i="3"/>
  <c r="AE58" i="7"/>
  <c r="G58" i="7"/>
  <c r="AE82" i="6"/>
  <c r="G82" i="6"/>
  <c r="AE70" i="2"/>
  <c r="G70" i="2"/>
  <c r="F69" i="4" l="1"/>
  <c r="AD68" i="4"/>
  <c r="L69" i="4"/>
  <c r="M69" i="4"/>
  <c r="L70" i="9"/>
  <c r="AD69" i="9"/>
  <c r="F70" i="9"/>
  <c r="M70" i="9"/>
  <c r="L80" i="8"/>
  <c r="AD79" i="8"/>
  <c r="F80" i="8"/>
  <c r="M80" i="8"/>
  <c r="T80" i="5"/>
  <c r="Z80" i="5"/>
  <c r="L81" i="5"/>
  <c r="F81" i="5"/>
  <c r="M81" i="5"/>
  <c r="AD80" i="5"/>
  <c r="S131" i="5"/>
  <c r="P131" i="5"/>
  <c r="J132" i="5"/>
  <c r="P131" i="4"/>
  <c r="S131" i="4"/>
  <c r="J132" i="4"/>
  <c r="J132" i="3"/>
  <c r="P131" i="3"/>
  <c r="S131" i="3"/>
  <c r="S131" i="2"/>
  <c r="J132" i="2"/>
  <c r="P131" i="2"/>
  <c r="S128" i="6"/>
  <c r="J129" i="6"/>
  <c r="P128" i="6"/>
  <c r="AI128" i="6"/>
  <c r="P127" i="7"/>
  <c r="S127" i="7"/>
  <c r="AI127" i="7"/>
  <c r="J128" i="7"/>
  <c r="P127" i="8"/>
  <c r="S127" i="8"/>
  <c r="AI127" i="8"/>
  <c r="J128" i="8"/>
  <c r="P127" i="9"/>
  <c r="S127" i="9"/>
  <c r="AI127" i="9"/>
  <c r="J128" i="9"/>
  <c r="Z60" i="3"/>
  <c r="T60" i="3"/>
  <c r="AD60" i="3"/>
  <c r="F61" i="3"/>
  <c r="AE61" i="3" s="1"/>
  <c r="L61" i="3"/>
  <c r="M61" i="3"/>
  <c r="G61" i="3"/>
  <c r="M59" i="7"/>
  <c r="L59" i="7"/>
  <c r="F59" i="7"/>
  <c r="AD58" i="7"/>
  <c r="AD82" i="6"/>
  <c r="F83" i="6"/>
  <c r="L83" i="6"/>
  <c r="M83" i="6"/>
  <c r="M71" i="2"/>
  <c r="L71" i="2"/>
  <c r="F71" i="2"/>
  <c r="AD70" i="2"/>
  <c r="G69" i="4" l="1"/>
  <c r="AE69" i="4"/>
  <c r="T69" i="4"/>
  <c r="M69" i="10" s="1"/>
  <c r="Z69" i="4"/>
  <c r="T70" i="9"/>
  <c r="Q70" i="10" s="1"/>
  <c r="R70" i="10" s="1"/>
  <c r="Z70" i="9"/>
  <c r="AE70" i="9"/>
  <c r="G70" i="9"/>
  <c r="AE81" i="5"/>
  <c r="G81" i="5"/>
  <c r="T80" i="8"/>
  <c r="Z80" i="8"/>
  <c r="G80" i="8"/>
  <c r="AE80" i="8"/>
  <c r="Z81" i="5"/>
  <c r="T81" i="5"/>
  <c r="S132" i="5"/>
  <c r="P132" i="5"/>
  <c r="J133" i="5"/>
  <c r="P132" i="4"/>
  <c r="S132" i="4"/>
  <c r="J133" i="4"/>
  <c r="S132" i="3"/>
  <c r="P132" i="3"/>
  <c r="J133" i="3"/>
  <c r="P132" i="2"/>
  <c r="J133" i="2"/>
  <c r="S132" i="2"/>
  <c r="P129" i="6"/>
  <c r="S129" i="6"/>
  <c r="AI129" i="6"/>
  <c r="J130" i="6"/>
  <c r="P128" i="7"/>
  <c r="S128" i="7"/>
  <c r="AI128" i="7"/>
  <c r="J129" i="7"/>
  <c r="P128" i="8"/>
  <c r="S128" i="8"/>
  <c r="AI128" i="8"/>
  <c r="J129" i="8"/>
  <c r="P128" i="9"/>
  <c r="S128" i="9"/>
  <c r="AI128" i="9"/>
  <c r="J129" i="9"/>
  <c r="Z61" i="3"/>
  <c r="T61" i="3"/>
  <c r="AD61" i="3"/>
  <c r="F62" i="3"/>
  <c r="L62" i="3"/>
  <c r="M62" i="3"/>
  <c r="Z59" i="7"/>
  <c r="T59" i="7"/>
  <c r="I59" i="10" s="1"/>
  <c r="Z83" i="6"/>
  <c r="T83" i="6"/>
  <c r="Z71" i="2"/>
  <c r="T71" i="2"/>
  <c r="E71" i="10" s="1"/>
  <c r="AE59" i="7"/>
  <c r="G59" i="7"/>
  <c r="AE83" i="6"/>
  <c r="G83" i="6"/>
  <c r="AE71" i="2"/>
  <c r="G71" i="2"/>
  <c r="M70" i="4" l="1"/>
  <c r="AD69" i="4"/>
  <c r="L70" i="4"/>
  <c r="F70" i="4"/>
  <c r="M71" i="9"/>
  <c r="L71" i="9"/>
  <c r="F71" i="9"/>
  <c r="AD70" i="9"/>
  <c r="AD81" i="5"/>
  <c r="M82" i="5"/>
  <c r="F82" i="5"/>
  <c r="L82" i="5"/>
  <c r="AD80" i="8"/>
  <c r="F81" i="8"/>
  <c r="L81" i="8"/>
  <c r="M81" i="8"/>
  <c r="Z82" i="5"/>
  <c r="T82" i="5"/>
  <c r="S133" i="5"/>
  <c r="P133" i="5"/>
  <c r="J134" i="5"/>
  <c r="P133" i="4"/>
  <c r="S133" i="4"/>
  <c r="J134" i="4"/>
  <c r="P133" i="3"/>
  <c r="S133" i="3"/>
  <c r="J134" i="3"/>
  <c r="J134" i="2"/>
  <c r="P133" i="2"/>
  <c r="S133" i="2"/>
  <c r="S130" i="6"/>
  <c r="J131" i="6"/>
  <c r="AI130" i="6"/>
  <c r="P130" i="6"/>
  <c r="P129" i="7"/>
  <c r="S129" i="7"/>
  <c r="AI129" i="7"/>
  <c r="J130" i="7"/>
  <c r="P129" i="8"/>
  <c r="S129" i="8"/>
  <c r="AI129" i="8"/>
  <c r="J130" i="8"/>
  <c r="P129" i="9"/>
  <c r="S129" i="9"/>
  <c r="AI129" i="9"/>
  <c r="J130" i="9"/>
  <c r="Z62" i="3"/>
  <c r="T62" i="3"/>
  <c r="M60" i="7"/>
  <c r="L60" i="7"/>
  <c r="F60" i="7"/>
  <c r="AD59" i="7"/>
  <c r="L84" i="6"/>
  <c r="AD83" i="6"/>
  <c r="M84" i="6"/>
  <c r="F84" i="6"/>
  <c r="M72" i="2"/>
  <c r="L72" i="2"/>
  <c r="F72" i="2"/>
  <c r="AD71" i="2"/>
  <c r="AE62" i="3"/>
  <c r="G62" i="3"/>
  <c r="T70" i="4" l="1"/>
  <c r="M70" i="10" s="1"/>
  <c r="Z70" i="4"/>
  <c r="G70" i="4"/>
  <c r="AE70" i="4"/>
  <c r="T71" i="9"/>
  <c r="Q71" i="10" s="1"/>
  <c r="R71" i="10" s="1"/>
  <c r="Z71" i="9"/>
  <c r="AE71" i="9"/>
  <c r="G71" i="9"/>
  <c r="AE82" i="5"/>
  <c r="G82" i="5"/>
  <c r="G81" i="8"/>
  <c r="AE81" i="8"/>
  <c r="Z81" i="8"/>
  <c r="T81" i="8"/>
  <c r="AE84" i="6"/>
  <c r="G84" i="6"/>
  <c r="J135" i="5"/>
  <c r="S134" i="5"/>
  <c r="P134" i="5"/>
  <c r="P134" i="4"/>
  <c r="S134" i="4"/>
  <c r="J135" i="4"/>
  <c r="S134" i="3"/>
  <c r="P134" i="3"/>
  <c r="J135" i="3"/>
  <c r="S134" i="2"/>
  <c r="P134" i="2"/>
  <c r="J135" i="2"/>
  <c r="P131" i="6"/>
  <c r="S131" i="6"/>
  <c r="J132" i="6"/>
  <c r="AI131" i="6"/>
  <c r="P130" i="7"/>
  <c r="S130" i="7"/>
  <c r="AI130" i="7"/>
  <c r="J131" i="7"/>
  <c r="P130" i="8"/>
  <c r="S130" i="8"/>
  <c r="AI130" i="8"/>
  <c r="J131" i="8"/>
  <c r="P130" i="9"/>
  <c r="S130" i="9"/>
  <c r="AI130" i="9"/>
  <c r="J131" i="9"/>
  <c r="Z60" i="7"/>
  <c r="T60" i="7"/>
  <c r="I60" i="10" s="1"/>
  <c r="Z84" i="6"/>
  <c r="T84" i="6"/>
  <c r="Z72" i="2"/>
  <c r="T72" i="2"/>
  <c r="E72" i="10" s="1"/>
  <c r="F63" i="3"/>
  <c r="L63" i="3"/>
  <c r="M63" i="3"/>
  <c r="AD62" i="3"/>
  <c r="AE60" i="7"/>
  <c r="G60" i="7"/>
  <c r="AE72" i="2"/>
  <c r="G72" i="2"/>
  <c r="AD70" i="4" l="1"/>
  <c r="F71" i="4"/>
  <c r="L71" i="4"/>
  <c r="M71" i="4"/>
  <c r="L72" i="9"/>
  <c r="AD71" i="9"/>
  <c r="M72" i="9"/>
  <c r="F72" i="9"/>
  <c r="F83" i="5"/>
  <c r="L83" i="5"/>
  <c r="M83" i="5"/>
  <c r="AD82" i="5"/>
  <c r="AE63" i="3"/>
  <c r="G63" i="3"/>
  <c r="AD81" i="8"/>
  <c r="F82" i="8"/>
  <c r="L82" i="8"/>
  <c r="M82" i="8"/>
  <c r="L85" i="6"/>
  <c r="F85" i="6"/>
  <c r="M85" i="6"/>
  <c r="AD84" i="6"/>
  <c r="J136" i="5"/>
  <c r="P135" i="5"/>
  <c r="S135" i="5"/>
  <c r="P135" i="4"/>
  <c r="S135" i="4"/>
  <c r="J136" i="4"/>
  <c r="J136" i="3"/>
  <c r="P135" i="3"/>
  <c r="S135" i="3"/>
  <c r="P135" i="2"/>
  <c r="S135" i="2"/>
  <c r="J136" i="2"/>
  <c r="S132" i="6"/>
  <c r="AI132" i="6"/>
  <c r="P132" i="6"/>
  <c r="J133" i="6"/>
  <c r="P131" i="7"/>
  <c r="S131" i="7"/>
  <c r="AI131" i="7"/>
  <c r="J132" i="7"/>
  <c r="P131" i="8"/>
  <c r="S131" i="8"/>
  <c r="AI131" i="8"/>
  <c r="J132" i="8"/>
  <c r="P131" i="9"/>
  <c r="S131" i="9"/>
  <c r="AI131" i="9"/>
  <c r="J132" i="9"/>
  <c r="Z63" i="3"/>
  <c r="T63" i="3"/>
  <c r="M61" i="7"/>
  <c r="L61" i="7"/>
  <c r="F61" i="7"/>
  <c r="AD60" i="7"/>
  <c r="M73" i="2"/>
  <c r="L73" i="2"/>
  <c r="F73" i="2"/>
  <c r="AD72" i="2"/>
  <c r="G71" i="4" l="1"/>
  <c r="AE71" i="4"/>
  <c r="T71" i="4"/>
  <c r="M71" i="10" s="1"/>
  <c r="Z71" i="4"/>
  <c r="T72" i="9"/>
  <c r="Q72" i="10" s="1"/>
  <c r="R72" i="10" s="1"/>
  <c r="Z72" i="9"/>
  <c r="AE83" i="5"/>
  <c r="G83" i="5"/>
  <c r="T83" i="5"/>
  <c r="Z83" i="5"/>
  <c r="AE72" i="9"/>
  <c r="G72" i="9"/>
  <c r="AD63" i="3"/>
  <c r="M64" i="3"/>
  <c r="L64" i="3"/>
  <c r="F64" i="3"/>
  <c r="G82" i="8"/>
  <c r="AE82" i="8"/>
  <c r="T82" i="8"/>
  <c r="Z82" i="8"/>
  <c r="Z85" i="6"/>
  <c r="T85" i="6"/>
  <c r="AE85" i="6"/>
  <c r="G85" i="6"/>
  <c r="AE61" i="7"/>
  <c r="G61" i="7"/>
  <c r="J137" i="5"/>
  <c r="P136" i="5"/>
  <c r="S136" i="5"/>
  <c r="P136" i="4"/>
  <c r="S136" i="4"/>
  <c r="J137" i="4"/>
  <c r="P136" i="3"/>
  <c r="S136" i="3"/>
  <c r="J137" i="3"/>
  <c r="P136" i="2"/>
  <c r="J137" i="2"/>
  <c r="S136" i="2"/>
  <c r="P133" i="6"/>
  <c r="S133" i="6"/>
  <c r="AI133" i="6"/>
  <c r="J134" i="6"/>
  <c r="P132" i="7"/>
  <c r="S132" i="7"/>
  <c r="AI132" i="7"/>
  <c r="J133" i="7"/>
  <c r="P132" i="8"/>
  <c r="J133" i="8"/>
  <c r="S132" i="8"/>
  <c r="AI132" i="8"/>
  <c r="P132" i="9"/>
  <c r="S132" i="9"/>
  <c r="AI132" i="9"/>
  <c r="J133" i="9"/>
  <c r="Z64" i="3"/>
  <c r="T64" i="3"/>
  <c r="Z61" i="7"/>
  <c r="T61" i="7"/>
  <c r="I61" i="10" s="1"/>
  <c r="Z73" i="2"/>
  <c r="T73" i="2"/>
  <c r="E73" i="10" s="1"/>
  <c r="AE64" i="3"/>
  <c r="G64" i="3"/>
  <c r="AE73" i="2"/>
  <c r="G73" i="2"/>
  <c r="AD71" i="4" l="1"/>
  <c r="M72" i="4"/>
  <c r="F72" i="4"/>
  <c r="L72" i="4"/>
  <c r="F84" i="5"/>
  <c r="AD83" i="5"/>
  <c r="M84" i="5"/>
  <c r="L84" i="5"/>
  <c r="AD72" i="9"/>
  <c r="F73" i="9"/>
  <c r="AE73" i="9" s="1"/>
  <c r="L73" i="9"/>
  <c r="M73" i="9"/>
  <c r="G73" i="9"/>
  <c r="AD85" i="6"/>
  <c r="L86" i="6"/>
  <c r="F86" i="6"/>
  <c r="M86" i="6"/>
  <c r="AD61" i="7"/>
  <c r="F62" i="7"/>
  <c r="L62" i="7"/>
  <c r="M62" i="7"/>
  <c r="AD82" i="8"/>
  <c r="F83" i="8"/>
  <c r="L83" i="8"/>
  <c r="M83" i="8"/>
  <c r="S137" i="5"/>
  <c r="J138" i="5"/>
  <c r="P137" i="5"/>
  <c r="P137" i="4"/>
  <c r="S137" i="4"/>
  <c r="J138" i="4"/>
  <c r="P137" i="3"/>
  <c r="S137" i="3"/>
  <c r="J138" i="3"/>
  <c r="P137" i="2"/>
  <c r="J138" i="2"/>
  <c r="S137" i="2"/>
  <c r="AI134" i="6"/>
  <c r="J135" i="6"/>
  <c r="P134" i="6"/>
  <c r="S134" i="6"/>
  <c r="P133" i="7"/>
  <c r="S133" i="7"/>
  <c r="AI133" i="7"/>
  <c r="J134" i="7"/>
  <c r="S133" i="8"/>
  <c r="AI133" i="8"/>
  <c r="J134" i="8"/>
  <c r="P133" i="8"/>
  <c r="P133" i="9"/>
  <c r="S133" i="9"/>
  <c r="AI133" i="9"/>
  <c r="J134" i="9"/>
  <c r="M65" i="3"/>
  <c r="AD64" i="3"/>
  <c r="F65" i="3"/>
  <c r="L65" i="3"/>
  <c r="M74" i="2"/>
  <c r="L74" i="2"/>
  <c r="F74" i="2"/>
  <c r="AD73" i="2"/>
  <c r="G72" i="4" l="1"/>
  <c r="AE72" i="4"/>
  <c r="T72" i="4"/>
  <c r="M72" i="10" s="1"/>
  <c r="Z72" i="4"/>
  <c r="Z84" i="5"/>
  <c r="T84" i="5"/>
  <c r="T73" i="9"/>
  <c r="Q73" i="10" s="1"/>
  <c r="R73" i="10" s="1"/>
  <c r="Z73" i="9"/>
  <c r="AD73" i="9"/>
  <c r="M74" i="9"/>
  <c r="F74" i="9"/>
  <c r="L74" i="9"/>
  <c r="AE84" i="5"/>
  <c r="G84" i="5"/>
  <c r="T86" i="6"/>
  <c r="Z86" i="6"/>
  <c r="AE86" i="6"/>
  <c r="G86" i="6"/>
  <c r="AE62" i="7"/>
  <c r="G62" i="7"/>
  <c r="T62" i="7"/>
  <c r="I62" i="10" s="1"/>
  <c r="Z62" i="7"/>
  <c r="G83" i="8"/>
  <c r="AE83" i="8"/>
  <c r="Z83" i="8"/>
  <c r="T83" i="8"/>
  <c r="J139" i="5"/>
  <c r="S138" i="5"/>
  <c r="P138" i="5"/>
  <c r="P138" i="4"/>
  <c r="S138" i="4"/>
  <c r="J139" i="4"/>
  <c r="P138" i="3"/>
  <c r="S138" i="3"/>
  <c r="J139" i="3"/>
  <c r="P138" i="2"/>
  <c r="J139" i="2"/>
  <c r="S138" i="2"/>
  <c r="AI135" i="6"/>
  <c r="J136" i="6"/>
  <c r="S135" i="6"/>
  <c r="P135" i="6"/>
  <c r="P134" i="7"/>
  <c r="S134" i="7"/>
  <c r="AI134" i="7"/>
  <c r="J135" i="7"/>
  <c r="P134" i="8"/>
  <c r="S134" i="8"/>
  <c r="AI134" i="8"/>
  <c r="J135" i="8"/>
  <c r="P134" i="9"/>
  <c r="S134" i="9"/>
  <c r="AI134" i="9"/>
  <c r="J135" i="9"/>
  <c r="Z65" i="3"/>
  <c r="T65" i="3"/>
  <c r="Z74" i="2"/>
  <c r="T74" i="2"/>
  <c r="E74" i="10" s="1"/>
  <c r="M63" i="7"/>
  <c r="L63" i="7"/>
  <c r="F63" i="7"/>
  <c r="AD62" i="7"/>
  <c r="L87" i="6"/>
  <c r="AD86" i="6"/>
  <c r="F87" i="6"/>
  <c r="M87" i="6"/>
  <c r="AE65" i="3"/>
  <c r="G65" i="3"/>
  <c r="AE74" i="2"/>
  <c r="G74" i="2"/>
  <c r="AD72" i="4" l="1"/>
  <c r="F73" i="4"/>
  <c r="L73" i="4"/>
  <c r="M73" i="4"/>
  <c r="T74" i="9"/>
  <c r="Q74" i="10" s="1"/>
  <c r="R74" i="10" s="1"/>
  <c r="Z74" i="9"/>
  <c r="M85" i="5"/>
  <c r="L85" i="5"/>
  <c r="F85" i="5"/>
  <c r="AE85" i="5" s="1"/>
  <c r="AD84" i="5"/>
  <c r="G85" i="5"/>
  <c r="AE74" i="9"/>
  <c r="G74" i="9"/>
  <c r="AD83" i="8"/>
  <c r="F84" i="8"/>
  <c r="L84" i="8"/>
  <c r="M84" i="8"/>
  <c r="S139" i="5"/>
  <c r="J140" i="5"/>
  <c r="P139" i="5"/>
  <c r="P139" i="4"/>
  <c r="S139" i="4"/>
  <c r="J140" i="4"/>
  <c r="P139" i="3"/>
  <c r="S139" i="3"/>
  <c r="J140" i="3"/>
  <c r="P139" i="2"/>
  <c r="S139" i="2"/>
  <c r="J140" i="2"/>
  <c r="P136" i="6"/>
  <c r="AI136" i="6"/>
  <c r="J137" i="6"/>
  <c r="S136" i="6"/>
  <c r="P135" i="7"/>
  <c r="S135" i="7"/>
  <c r="AI135" i="7"/>
  <c r="J136" i="7"/>
  <c r="S135" i="8"/>
  <c r="P135" i="8"/>
  <c r="AI135" i="8"/>
  <c r="J136" i="8"/>
  <c r="P135" i="9"/>
  <c r="S135" i="9"/>
  <c r="AI135" i="9"/>
  <c r="J136" i="9"/>
  <c r="Z63" i="7"/>
  <c r="T63" i="7"/>
  <c r="I63" i="10" s="1"/>
  <c r="Z87" i="6"/>
  <c r="T87" i="6"/>
  <c r="M66" i="3"/>
  <c r="L66" i="3"/>
  <c r="F66" i="3"/>
  <c r="AD65" i="3"/>
  <c r="M75" i="2"/>
  <c r="L75" i="2"/>
  <c r="F75" i="2"/>
  <c r="AD74" i="2"/>
  <c r="AE63" i="7"/>
  <c r="G63" i="7"/>
  <c r="AE87" i="6"/>
  <c r="G87" i="6"/>
  <c r="G73" i="4" l="1"/>
  <c r="AE73" i="4"/>
  <c r="Z73" i="4"/>
  <c r="T73" i="4"/>
  <c r="M73" i="10" s="1"/>
  <c r="T85" i="5"/>
  <c r="Z85" i="5"/>
  <c r="L86" i="5"/>
  <c r="AD85" i="5"/>
  <c r="F86" i="5"/>
  <c r="M86" i="5"/>
  <c r="M75" i="9"/>
  <c r="L75" i="9"/>
  <c r="F75" i="9"/>
  <c r="AE75" i="9" s="1"/>
  <c r="AD74" i="9"/>
  <c r="G75" i="9"/>
  <c r="AE66" i="3"/>
  <c r="G66" i="3"/>
  <c r="G84" i="8"/>
  <c r="AE84" i="8"/>
  <c r="T84" i="8"/>
  <c r="Z84" i="8"/>
  <c r="S140" i="5"/>
  <c r="P140" i="5"/>
  <c r="J141" i="5"/>
  <c r="P140" i="4"/>
  <c r="S140" i="4"/>
  <c r="J141" i="4"/>
  <c r="S140" i="3"/>
  <c r="P140" i="3"/>
  <c r="J141" i="3"/>
  <c r="S140" i="2"/>
  <c r="J141" i="2"/>
  <c r="P140" i="2"/>
  <c r="P137" i="6"/>
  <c r="AI137" i="6"/>
  <c r="J138" i="6"/>
  <c r="S137" i="6"/>
  <c r="P136" i="7"/>
  <c r="S136" i="7"/>
  <c r="AI136" i="7"/>
  <c r="J137" i="7"/>
  <c r="S136" i="8"/>
  <c r="J137" i="8"/>
  <c r="P136" i="8"/>
  <c r="AI136" i="8"/>
  <c r="P136" i="9"/>
  <c r="S136" i="9"/>
  <c r="AI136" i="9"/>
  <c r="J137" i="9"/>
  <c r="Z66" i="3"/>
  <c r="T66" i="3"/>
  <c r="AD66" i="3"/>
  <c r="F67" i="3"/>
  <c r="AE67" i="3" s="1"/>
  <c r="M67" i="3"/>
  <c r="G67" i="3"/>
  <c r="L67" i="3"/>
  <c r="Z75" i="2"/>
  <c r="T75" i="2"/>
  <c r="E75" i="10" s="1"/>
  <c r="M64" i="7"/>
  <c r="L64" i="7"/>
  <c r="F64" i="7"/>
  <c r="AD63" i="7"/>
  <c r="M88" i="6"/>
  <c r="L88" i="6"/>
  <c r="F88" i="6"/>
  <c r="AD87" i="6"/>
  <c r="AE75" i="2"/>
  <c r="G75" i="2"/>
  <c r="M74" i="4" l="1"/>
  <c r="AD73" i="4"/>
  <c r="F74" i="4"/>
  <c r="L74" i="4"/>
  <c r="Z86" i="5"/>
  <c r="T86" i="5"/>
  <c r="G86" i="5"/>
  <c r="AE86" i="5"/>
  <c r="Z75" i="9"/>
  <c r="T75" i="9"/>
  <c r="Q75" i="10" s="1"/>
  <c r="R75" i="10" s="1"/>
  <c r="F76" i="9"/>
  <c r="M76" i="9"/>
  <c r="AD75" i="9"/>
  <c r="L76" i="9"/>
  <c r="L85" i="8"/>
  <c r="AD84" i="8"/>
  <c r="F85" i="8"/>
  <c r="M85" i="8"/>
  <c r="J142" i="5"/>
  <c r="P141" i="5"/>
  <c r="S141" i="5"/>
  <c r="P141" i="4"/>
  <c r="S141" i="4"/>
  <c r="J142" i="4"/>
  <c r="S141" i="3"/>
  <c r="J142" i="3"/>
  <c r="P141" i="3"/>
  <c r="S141" i="2"/>
  <c r="J142" i="2"/>
  <c r="P141" i="2"/>
  <c r="P138" i="6"/>
  <c r="S138" i="6"/>
  <c r="AI138" i="6"/>
  <c r="J139" i="6"/>
  <c r="P137" i="7"/>
  <c r="S137" i="7"/>
  <c r="AI137" i="7"/>
  <c r="J138" i="7"/>
  <c r="AI137" i="8"/>
  <c r="J138" i="8"/>
  <c r="P137" i="8"/>
  <c r="S137" i="8"/>
  <c r="P137" i="9"/>
  <c r="S137" i="9"/>
  <c r="AI137" i="9"/>
  <c r="J138" i="9"/>
  <c r="M68" i="3"/>
  <c r="L68" i="3"/>
  <c r="AD67" i="3"/>
  <c r="F68" i="3"/>
  <c r="Z67" i="3"/>
  <c r="T67" i="3"/>
  <c r="Z64" i="7"/>
  <c r="T64" i="7"/>
  <c r="I64" i="10" s="1"/>
  <c r="Z88" i="6"/>
  <c r="T88" i="6"/>
  <c r="M76" i="2"/>
  <c r="L76" i="2"/>
  <c r="F76" i="2"/>
  <c r="AD75" i="2"/>
  <c r="AE64" i="7"/>
  <c r="G64" i="7"/>
  <c r="AE88" i="6"/>
  <c r="G88" i="6"/>
  <c r="G74" i="4" l="1"/>
  <c r="AE74" i="4"/>
  <c r="Z74" i="4"/>
  <c r="T74" i="4"/>
  <c r="M74" i="10" s="1"/>
  <c r="M87" i="5"/>
  <c r="F87" i="5"/>
  <c r="AD86" i="5"/>
  <c r="L87" i="5"/>
  <c r="T76" i="9"/>
  <c r="Q76" i="10" s="1"/>
  <c r="R76" i="10" s="1"/>
  <c r="Z76" i="9"/>
  <c r="AE76" i="9"/>
  <c r="G76" i="9"/>
  <c r="Z85" i="8"/>
  <c r="T85" i="8"/>
  <c r="G85" i="8"/>
  <c r="AE85" i="8"/>
  <c r="P142" i="5"/>
  <c r="S142" i="5"/>
  <c r="J143" i="5"/>
  <c r="P142" i="4"/>
  <c r="S142" i="4"/>
  <c r="J143" i="4"/>
  <c r="J143" i="3"/>
  <c r="P142" i="3"/>
  <c r="S142" i="3"/>
  <c r="P142" i="2"/>
  <c r="S142" i="2"/>
  <c r="J143" i="2"/>
  <c r="J140" i="6"/>
  <c r="P139" i="6"/>
  <c r="AI139" i="6"/>
  <c r="S139" i="6"/>
  <c r="P138" i="7"/>
  <c r="S138" i="7"/>
  <c r="AI138" i="7"/>
  <c r="J139" i="7"/>
  <c r="S138" i="8"/>
  <c r="J139" i="8"/>
  <c r="P138" i="8"/>
  <c r="AI138" i="8"/>
  <c r="P138" i="9"/>
  <c r="S138" i="9"/>
  <c r="AI138" i="9"/>
  <c r="J139" i="9"/>
  <c r="Z68" i="3"/>
  <c r="T68" i="3"/>
  <c r="Z76" i="2"/>
  <c r="T76" i="2"/>
  <c r="E76" i="10" s="1"/>
  <c r="M65" i="7"/>
  <c r="L65" i="7"/>
  <c r="F65" i="7"/>
  <c r="AD64" i="7"/>
  <c r="F89" i="6"/>
  <c r="AE89" i="6" s="1"/>
  <c r="L89" i="6"/>
  <c r="G89" i="6"/>
  <c r="M89" i="6"/>
  <c r="AD88" i="6"/>
  <c r="AE68" i="3"/>
  <c r="G68" i="3"/>
  <c r="AE76" i="2"/>
  <c r="G76" i="2"/>
  <c r="AD74" i="4" l="1"/>
  <c r="F75" i="4"/>
  <c r="L75" i="4"/>
  <c r="M75" i="4"/>
  <c r="G87" i="5"/>
  <c r="AE87" i="5"/>
  <c r="Z87" i="5"/>
  <c r="T87" i="5"/>
  <c r="AD76" i="9"/>
  <c r="F77" i="9"/>
  <c r="AE77" i="9" s="1"/>
  <c r="L77" i="9"/>
  <c r="M77" i="9"/>
  <c r="G77" i="9"/>
  <c r="AD85" i="8"/>
  <c r="F86" i="8"/>
  <c r="L86" i="8"/>
  <c r="M86" i="8"/>
  <c r="S143" i="5"/>
  <c r="P143" i="5"/>
  <c r="J144" i="5"/>
  <c r="P143" i="4"/>
  <c r="S143" i="4"/>
  <c r="J144" i="4"/>
  <c r="P143" i="3"/>
  <c r="S143" i="3"/>
  <c r="J144" i="3"/>
  <c r="S143" i="2"/>
  <c r="J144" i="2"/>
  <c r="P143" i="2"/>
  <c r="P140" i="6"/>
  <c r="AI140" i="6"/>
  <c r="S140" i="6"/>
  <c r="J141" i="6"/>
  <c r="P139" i="7"/>
  <c r="S139" i="7"/>
  <c r="AI139" i="7"/>
  <c r="J140" i="7"/>
  <c r="P139" i="8"/>
  <c r="S139" i="8"/>
  <c r="J140" i="8"/>
  <c r="AI139" i="8"/>
  <c r="P139" i="9"/>
  <c r="S139" i="9"/>
  <c r="AI139" i="9"/>
  <c r="J140" i="9"/>
  <c r="Z65" i="7"/>
  <c r="T65" i="7"/>
  <c r="I65" i="10" s="1"/>
  <c r="Z89" i="6"/>
  <c r="T89" i="6"/>
  <c r="AD89" i="6"/>
  <c r="L90" i="6"/>
  <c r="M90" i="6"/>
  <c r="F90" i="6"/>
  <c r="M69" i="3"/>
  <c r="F69" i="3"/>
  <c r="L69" i="3"/>
  <c r="AD68" i="3"/>
  <c r="L77" i="2"/>
  <c r="M77" i="2"/>
  <c r="F77" i="2"/>
  <c r="AD76" i="2"/>
  <c r="AE65" i="7"/>
  <c r="G65" i="7"/>
  <c r="G75" i="4" l="1"/>
  <c r="AE75" i="4"/>
  <c r="T75" i="4"/>
  <c r="M75" i="10" s="1"/>
  <c r="Z75" i="4"/>
  <c r="M88" i="5"/>
  <c r="F88" i="5"/>
  <c r="L88" i="5"/>
  <c r="AD87" i="5"/>
  <c r="T77" i="9"/>
  <c r="Q77" i="10" s="1"/>
  <c r="R77" i="10" s="1"/>
  <c r="Z77" i="9"/>
  <c r="AD77" i="9"/>
  <c r="F78" i="9"/>
  <c r="L78" i="9"/>
  <c r="M78" i="9"/>
  <c r="G86" i="8"/>
  <c r="AE86" i="8"/>
  <c r="T86" i="8"/>
  <c r="Z86" i="8"/>
  <c r="P144" i="5"/>
  <c r="S144" i="5"/>
  <c r="J145" i="5"/>
  <c r="P144" i="4"/>
  <c r="S144" i="4"/>
  <c r="J145" i="4"/>
  <c r="S144" i="3"/>
  <c r="J145" i="3"/>
  <c r="P144" i="3"/>
  <c r="P144" i="2"/>
  <c r="S144" i="2"/>
  <c r="J145" i="2"/>
  <c r="P141" i="6"/>
  <c r="J142" i="6"/>
  <c r="S141" i="6"/>
  <c r="AI141" i="6"/>
  <c r="P140" i="7"/>
  <c r="S140" i="7"/>
  <c r="AI140" i="7"/>
  <c r="J141" i="7"/>
  <c r="P140" i="8"/>
  <c r="AI140" i="8"/>
  <c r="J141" i="8"/>
  <c r="S140" i="8"/>
  <c r="P140" i="9"/>
  <c r="S140" i="9"/>
  <c r="AI140" i="9"/>
  <c r="J141" i="9"/>
  <c r="Z90" i="6"/>
  <c r="T90" i="6"/>
  <c r="Z69" i="3"/>
  <c r="T69" i="3"/>
  <c r="Z77" i="2"/>
  <c r="T77" i="2"/>
  <c r="E77" i="10" s="1"/>
  <c r="M66" i="7"/>
  <c r="L66" i="7"/>
  <c r="F66" i="7"/>
  <c r="AD65" i="7"/>
  <c r="AE90" i="6"/>
  <c r="G90" i="6"/>
  <c r="AE69" i="3"/>
  <c r="G69" i="3"/>
  <c r="AE77" i="2"/>
  <c r="G77" i="2"/>
  <c r="AD75" i="4" l="1"/>
  <c r="F76" i="4"/>
  <c r="L76" i="4"/>
  <c r="M76" i="4"/>
  <c r="AE88" i="5"/>
  <c r="G88" i="5"/>
  <c r="T88" i="5"/>
  <c r="Z88" i="5"/>
  <c r="G78" i="9"/>
  <c r="AE78" i="9"/>
  <c r="T78" i="9"/>
  <c r="Q78" i="10" s="1"/>
  <c r="R78" i="10" s="1"/>
  <c r="Z78" i="9"/>
  <c r="F87" i="8"/>
  <c r="M87" i="8"/>
  <c r="AD86" i="8"/>
  <c r="L87" i="8"/>
  <c r="S145" i="5"/>
  <c r="J146" i="5"/>
  <c r="P145" i="5"/>
  <c r="P145" i="4"/>
  <c r="S145" i="4"/>
  <c r="J146" i="4"/>
  <c r="P145" i="3"/>
  <c r="J146" i="3"/>
  <c r="S145" i="3"/>
  <c r="S145" i="2"/>
  <c r="P145" i="2"/>
  <c r="J146" i="2"/>
  <c r="J143" i="6"/>
  <c r="P142" i="6"/>
  <c r="AI142" i="6"/>
  <c r="S142" i="6"/>
  <c r="P141" i="7"/>
  <c r="S141" i="7"/>
  <c r="AI141" i="7"/>
  <c r="J142" i="7"/>
  <c r="P141" i="8"/>
  <c r="AI141" i="8"/>
  <c r="J142" i="8"/>
  <c r="S141" i="8"/>
  <c r="P141" i="9"/>
  <c r="S141" i="9"/>
  <c r="AI141" i="9"/>
  <c r="J142" i="9"/>
  <c r="Z66" i="7"/>
  <c r="T66" i="7"/>
  <c r="I66" i="10" s="1"/>
  <c r="F91" i="6"/>
  <c r="M91" i="6"/>
  <c r="L91" i="6"/>
  <c r="AD90" i="6"/>
  <c r="AD69" i="3"/>
  <c r="M70" i="3"/>
  <c r="F70" i="3"/>
  <c r="L70" i="3"/>
  <c r="M78" i="2"/>
  <c r="F78" i="2"/>
  <c r="AE78" i="2" s="1"/>
  <c r="G78" i="2"/>
  <c r="L78" i="2"/>
  <c r="AD77" i="2"/>
  <c r="AE66" i="7"/>
  <c r="G66" i="7"/>
  <c r="G76" i="4" l="1"/>
  <c r="AE76" i="4"/>
  <c r="T76" i="4"/>
  <c r="M76" i="10" s="1"/>
  <c r="Z76" i="4"/>
  <c r="AD88" i="5"/>
  <c r="L89" i="5"/>
  <c r="F89" i="5"/>
  <c r="M89" i="5"/>
  <c r="AD78" i="9"/>
  <c r="F79" i="9"/>
  <c r="L79" i="9"/>
  <c r="M79" i="9"/>
  <c r="AE91" i="6"/>
  <c r="G91" i="6"/>
  <c r="G87" i="8"/>
  <c r="AE87" i="8"/>
  <c r="T87" i="8"/>
  <c r="Z87" i="8"/>
  <c r="P146" i="5"/>
  <c r="J147" i="5"/>
  <c r="S146" i="5"/>
  <c r="P146" i="4"/>
  <c r="S146" i="4"/>
  <c r="J147" i="4"/>
  <c r="P146" i="3"/>
  <c r="J147" i="3"/>
  <c r="S146" i="3"/>
  <c r="P146" i="2"/>
  <c r="J147" i="2"/>
  <c r="S146" i="2"/>
  <c r="J144" i="6"/>
  <c r="S143" i="6"/>
  <c r="P143" i="6"/>
  <c r="AI143" i="6"/>
  <c r="P142" i="7"/>
  <c r="S142" i="7"/>
  <c r="AI142" i="7"/>
  <c r="J143" i="7"/>
  <c r="P142" i="8"/>
  <c r="S142" i="8"/>
  <c r="AI142" i="8"/>
  <c r="J143" i="8"/>
  <c r="P142" i="9"/>
  <c r="S142" i="9"/>
  <c r="AI142" i="9"/>
  <c r="J143" i="9"/>
  <c r="Z91" i="6"/>
  <c r="T91" i="6"/>
  <c r="Z70" i="3"/>
  <c r="T70" i="3"/>
  <c r="AD78" i="2"/>
  <c r="M79" i="2"/>
  <c r="L79" i="2"/>
  <c r="F79" i="2"/>
  <c r="AE79" i="2" s="1"/>
  <c r="G79" i="2"/>
  <c r="Z78" i="2"/>
  <c r="T78" i="2"/>
  <c r="E78" i="10" s="1"/>
  <c r="M67" i="7"/>
  <c r="L67" i="7"/>
  <c r="F67" i="7"/>
  <c r="AD66" i="7"/>
  <c r="AE70" i="3"/>
  <c r="G70" i="3"/>
  <c r="AD76" i="4" l="1"/>
  <c r="F77" i="4"/>
  <c r="L77" i="4"/>
  <c r="M77" i="4"/>
  <c r="Z89" i="5"/>
  <c r="T89" i="5"/>
  <c r="G89" i="5"/>
  <c r="AE89" i="5"/>
  <c r="G79" i="9"/>
  <c r="AE79" i="9"/>
  <c r="T79" i="9"/>
  <c r="Q79" i="10" s="1"/>
  <c r="R79" i="10" s="1"/>
  <c r="Z79" i="9"/>
  <c r="AD91" i="6"/>
  <c r="F92" i="6"/>
  <c r="AE92" i="6" s="1"/>
  <c r="G92" i="6"/>
  <c r="L92" i="6"/>
  <c r="M92" i="6"/>
  <c r="AD87" i="8"/>
  <c r="F88" i="8"/>
  <c r="L88" i="8"/>
  <c r="M88" i="8"/>
  <c r="J148" i="5"/>
  <c r="S147" i="5"/>
  <c r="P147" i="5"/>
  <c r="P147" i="4"/>
  <c r="S147" i="4"/>
  <c r="J148" i="4"/>
  <c r="S147" i="3"/>
  <c r="J148" i="3"/>
  <c r="P147" i="3"/>
  <c r="P147" i="2"/>
  <c r="J148" i="2"/>
  <c r="S147" i="2"/>
  <c r="P144" i="6"/>
  <c r="S144" i="6"/>
  <c r="AI144" i="6"/>
  <c r="J145" i="6"/>
  <c r="P143" i="7"/>
  <c r="S143" i="7"/>
  <c r="AI143" i="7"/>
  <c r="J144" i="7"/>
  <c r="AI143" i="8"/>
  <c r="J144" i="8"/>
  <c r="P143" i="8"/>
  <c r="S143" i="8"/>
  <c r="P143" i="9"/>
  <c r="S143" i="9"/>
  <c r="AI143" i="9"/>
  <c r="J144" i="9"/>
  <c r="Z79" i="2"/>
  <c r="T79" i="2"/>
  <c r="E79" i="10" s="1"/>
  <c r="AD79" i="2"/>
  <c r="F80" i="2"/>
  <c r="L80" i="2"/>
  <c r="M80" i="2"/>
  <c r="Z67" i="7"/>
  <c r="T67" i="7"/>
  <c r="I67" i="10" s="1"/>
  <c r="AD70" i="3"/>
  <c r="F71" i="3"/>
  <c r="AE71" i="3" s="1"/>
  <c r="G71" i="3"/>
  <c r="L71" i="3"/>
  <c r="M71" i="3"/>
  <c r="AE67" i="7"/>
  <c r="G67" i="7"/>
  <c r="G77" i="4" l="1"/>
  <c r="AE77" i="4"/>
  <c r="T77" i="4"/>
  <c r="M77" i="10" s="1"/>
  <c r="Z77" i="4"/>
  <c r="F90" i="5"/>
  <c r="M90" i="5"/>
  <c r="L90" i="5"/>
  <c r="AD89" i="5"/>
  <c r="F80" i="9"/>
  <c r="L80" i="9"/>
  <c r="M80" i="9"/>
  <c r="AD79" i="9"/>
  <c r="AD92" i="6"/>
  <c r="F93" i="6"/>
  <c r="L93" i="6"/>
  <c r="M93" i="6"/>
  <c r="Z92" i="6"/>
  <c r="T92" i="6"/>
  <c r="G88" i="8"/>
  <c r="AE88" i="8"/>
  <c r="T88" i="8"/>
  <c r="Z88" i="8"/>
  <c r="AE93" i="6"/>
  <c r="G93" i="6"/>
  <c r="S148" i="5"/>
  <c r="J149" i="5"/>
  <c r="P148" i="5"/>
  <c r="P148" i="4"/>
  <c r="S148" i="4"/>
  <c r="J149" i="4"/>
  <c r="S148" i="3"/>
  <c r="J149" i="3"/>
  <c r="P148" i="3"/>
  <c r="S148" i="2"/>
  <c r="P148" i="2"/>
  <c r="J149" i="2"/>
  <c r="P145" i="6"/>
  <c r="AI145" i="6"/>
  <c r="J146" i="6"/>
  <c r="S145" i="6"/>
  <c r="P144" i="7"/>
  <c r="S144" i="7"/>
  <c r="AI144" i="7"/>
  <c r="J145" i="7"/>
  <c r="AI144" i="8"/>
  <c r="S144" i="8"/>
  <c r="P144" i="8"/>
  <c r="J145" i="8"/>
  <c r="P144" i="9"/>
  <c r="S144" i="9"/>
  <c r="AI144" i="9"/>
  <c r="J145" i="9"/>
  <c r="Z80" i="2"/>
  <c r="T80" i="2"/>
  <c r="E80" i="10" s="1"/>
  <c r="L72" i="3"/>
  <c r="F72" i="3"/>
  <c r="AE72" i="3" s="1"/>
  <c r="G72" i="3"/>
  <c r="AD71" i="3"/>
  <c r="M72" i="3"/>
  <c r="Z71" i="3"/>
  <c r="T71" i="3"/>
  <c r="M68" i="7"/>
  <c r="L68" i="7"/>
  <c r="F68" i="7"/>
  <c r="AD67" i="7"/>
  <c r="AE80" i="2"/>
  <c r="G80" i="2"/>
  <c r="AD77" i="4" l="1"/>
  <c r="F78" i="4"/>
  <c r="L78" i="4"/>
  <c r="M78" i="4"/>
  <c r="AE90" i="5"/>
  <c r="G90" i="5"/>
  <c r="T90" i="5"/>
  <c r="Z90" i="5"/>
  <c r="AE80" i="9"/>
  <c r="G80" i="9"/>
  <c r="T80" i="9"/>
  <c r="Q80" i="10" s="1"/>
  <c r="R80" i="10" s="1"/>
  <c r="Z80" i="9"/>
  <c r="Z93" i="6"/>
  <c r="T93" i="6"/>
  <c r="AD93" i="6"/>
  <c r="L94" i="6"/>
  <c r="M94" i="6"/>
  <c r="F94" i="6"/>
  <c r="AE94" i="6" s="1"/>
  <c r="G94" i="6"/>
  <c r="AD88" i="8"/>
  <c r="M89" i="8"/>
  <c r="F89" i="8"/>
  <c r="L89" i="8"/>
  <c r="P149" i="5"/>
  <c r="S149" i="5"/>
  <c r="J150" i="5"/>
  <c r="P149" i="4"/>
  <c r="S149" i="4"/>
  <c r="J150" i="4"/>
  <c r="P149" i="3"/>
  <c r="S149" i="3"/>
  <c r="J150" i="3"/>
  <c r="P149" i="2"/>
  <c r="S149" i="2"/>
  <c r="J150" i="2"/>
  <c r="AI146" i="6"/>
  <c r="J147" i="6"/>
  <c r="S146" i="6"/>
  <c r="P146" i="6"/>
  <c r="P145" i="7"/>
  <c r="S145" i="7"/>
  <c r="AI145" i="7"/>
  <c r="J146" i="7"/>
  <c r="P145" i="8"/>
  <c r="S145" i="8"/>
  <c r="AI145" i="8"/>
  <c r="J146" i="8"/>
  <c r="J146" i="9"/>
  <c r="P145" i="9"/>
  <c r="S145" i="9"/>
  <c r="AI145" i="9"/>
  <c r="Z72" i="3"/>
  <c r="T72" i="3"/>
  <c r="AD72" i="3"/>
  <c r="F73" i="3"/>
  <c r="AE73" i="3" s="1"/>
  <c r="L73" i="3"/>
  <c r="G73" i="3"/>
  <c r="M73" i="3"/>
  <c r="Z68" i="7"/>
  <c r="T68" i="7"/>
  <c r="I68" i="10" s="1"/>
  <c r="AD80" i="2"/>
  <c r="M81" i="2"/>
  <c r="L81" i="2"/>
  <c r="F81" i="2"/>
  <c r="AE68" i="7"/>
  <c r="G68" i="7"/>
  <c r="G78" i="4" l="1"/>
  <c r="AE78" i="4"/>
  <c r="T78" i="4"/>
  <c r="M78" i="10" s="1"/>
  <c r="Z78" i="4"/>
  <c r="F91" i="5"/>
  <c r="AE91" i="5" s="1"/>
  <c r="AD90" i="5"/>
  <c r="G91" i="5"/>
  <c r="M91" i="5"/>
  <c r="L91" i="5"/>
  <c r="AD80" i="9"/>
  <c r="F81" i="9"/>
  <c r="L81" i="9"/>
  <c r="M81" i="9"/>
  <c r="Z94" i="6"/>
  <c r="T94" i="6"/>
  <c r="L95" i="6"/>
  <c r="AD94" i="6"/>
  <c r="F95" i="6"/>
  <c r="M95" i="6"/>
  <c r="G89" i="8"/>
  <c r="AE89" i="8"/>
  <c r="T89" i="8"/>
  <c r="Z89" i="8"/>
  <c r="S150" i="5"/>
  <c r="J151" i="5"/>
  <c r="P150" i="5"/>
  <c r="P150" i="4"/>
  <c r="S150" i="4"/>
  <c r="J151" i="4"/>
  <c r="S150" i="3"/>
  <c r="P150" i="3"/>
  <c r="J151" i="3"/>
  <c r="J151" i="2"/>
  <c r="S150" i="2"/>
  <c r="P150" i="2"/>
  <c r="P147" i="6"/>
  <c r="AI147" i="6"/>
  <c r="J148" i="6"/>
  <c r="S147" i="6"/>
  <c r="P146" i="7"/>
  <c r="S146" i="7"/>
  <c r="AI146" i="7"/>
  <c r="J147" i="7"/>
  <c r="P146" i="8"/>
  <c r="S146" i="8"/>
  <c r="AI146" i="8"/>
  <c r="J147" i="8"/>
  <c r="S146" i="9"/>
  <c r="J147" i="9"/>
  <c r="P146" i="9"/>
  <c r="AI146" i="9"/>
  <c r="Z95" i="6"/>
  <c r="T95" i="6"/>
  <c r="Z73" i="3"/>
  <c r="T73" i="3"/>
  <c r="M74" i="3"/>
  <c r="AD73" i="3"/>
  <c r="F74" i="3"/>
  <c r="L74" i="3"/>
  <c r="Z81" i="2"/>
  <c r="T81" i="2"/>
  <c r="E81" i="10" s="1"/>
  <c r="M69" i="7"/>
  <c r="L69" i="7"/>
  <c r="F69" i="7"/>
  <c r="AD68" i="7"/>
  <c r="AE95" i="6"/>
  <c r="G95" i="6"/>
  <c r="AE81" i="2"/>
  <c r="G81" i="2"/>
  <c r="AD78" i="4" l="1"/>
  <c r="F79" i="4"/>
  <c r="L79" i="4"/>
  <c r="M79" i="4"/>
  <c r="M92" i="5"/>
  <c r="AD91" i="5"/>
  <c r="F92" i="5"/>
  <c r="L92" i="5"/>
  <c r="Z91" i="5"/>
  <c r="T91" i="5"/>
  <c r="G81" i="9"/>
  <c r="AE81" i="9"/>
  <c r="T81" i="9"/>
  <c r="Q81" i="10" s="1"/>
  <c r="R81" i="10" s="1"/>
  <c r="Z81" i="9"/>
  <c r="AD89" i="8"/>
  <c r="F90" i="8"/>
  <c r="L90" i="8"/>
  <c r="M90" i="8"/>
  <c r="S151" i="5"/>
  <c r="P151" i="5"/>
  <c r="J152" i="5"/>
  <c r="P151" i="4"/>
  <c r="S151" i="4"/>
  <c r="J152" i="4"/>
  <c r="P151" i="3"/>
  <c r="S151" i="3"/>
  <c r="J152" i="3"/>
  <c r="P151" i="2"/>
  <c r="S151" i="2"/>
  <c r="J152" i="2"/>
  <c r="J149" i="6"/>
  <c r="P148" i="6"/>
  <c r="AI148" i="6"/>
  <c r="S148" i="6"/>
  <c r="P147" i="7"/>
  <c r="S147" i="7"/>
  <c r="AI147" i="7"/>
  <c r="J148" i="7"/>
  <c r="P147" i="8"/>
  <c r="S147" i="8"/>
  <c r="AI147" i="8"/>
  <c r="J148" i="8"/>
  <c r="AI147" i="9"/>
  <c r="J148" i="9"/>
  <c r="P147" i="9"/>
  <c r="S147" i="9"/>
  <c r="Z74" i="3"/>
  <c r="T74" i="3"/>
  <c r="Z69" i="7"/>
  <c r="T69" i="7"/>
  <c r="I69" i="10" s="1"/>
  <c r="M96" i="6"/>
  <c r="AD95" i="6"/>
  <c r="F96" i="6"/>
  <c r="L96" i="6"/>
  <c r="M82" i="2"/>
  <c r="F82" i="2"/>
  <c r="AD81" i="2"/>
  <c r="L82" i="2"/>
  <c r="AE74" i="3"/>
  <c r="G74" i="3"/>
  <c r="AE69" i="7"/>
  <c r="G69" i="7"/>
  <c r="AE79" i="4" l="1"/>
  <c r="G79" i="4"/>
  <c r="T79" i="4"/>
  <c r="M79" i="10" s="1"/>
  <c r="Z79" i="4"/>
  <c r="G92" i="5"/>
  <c r="AE92" i="5"/>
  <c r="Z92" i="5"/>
  <c r="T92" i="5"/>
  <c r="AD81" i="9"/>
  <c r="M82" i="9"/>
  <c r="L82" i="9"/>
  <c r="F82" i="9"/>
  <c r="G90" i="8"/>
  <c r="AE90" i="8"/>
  <c r="T90" i="8"/>
  <c r="Z90" i="8"/>
  <c r="J153" i="5"/>
  <c r="S152" i="5"/>
  <c r="P152" i="5"/>
  <c r="P152" i="4"/>
  <c r="S152" i="4"/>
  <c r="J153" i="4"/>
  <c r="J153" i="3"/>
  <c r="S152" i="3"/>
  <c r="P152" i="3"/>
  <c r="S152" i="2"/>
  <c r="J153" i="2"/>
  <c r="P152" i="2"/>
  <c r="P149" i="6"/>
  <c r="J150" i="6"/>
  <c r="S149" i="6"/>
  <c r="AI149" i="6"/>
  <c r="P148" i="7"/>
  <c r="S148" i="7"/>
  <c r="AI148" i="7"/>
  <c r="J149" i="7"/>
  <c r="P148" i="8"/>
  <c r="S148" i="8"/>
  <c r="AI148" i="8"/>
  <c r="J149" i="8"/>
  <c r="S148" i="9"/>
  <c r="J149" i="9"/>
  <c r="P148" i="9"/>
  <c r="AI148" i="9"/>
  <c r="Z96" i="6"/>
  <c r="T96" i="6"/>
  <c r="Z82" i="2"/>
  <c r="T82" i="2"/>
  <c r="E82" i="10" s="1"/>
  <c r="AD74" i="3"/>
  <c r="M75" i="3"/>
  <c r="L75" i="3"/>
  <c r="F75" i="3"/>
  <c r="M70" i="7"/>
  <c r="L70" i="7"/>
  <c r="F70" i="7"/>
  <c r="AD69" i="7"/>
  <c r="AE96" i="6"/>
  <c r="G96" i="6"/>
  <c r="AE82" i="2"/>
  <c r="G82" i="2"/>
  <c r="AD79" i="4" l="1"/>
  <c r="F80" i="4"/>
  <c r="M80" i="4"/>
  <c r="L80" i="4"/>
  <c r="F93" i="5"/>
  <c r="M93" i="5"/>
  <c r="AD92" i="5"/>
  <c r="L93" i="5"/>
  <c r="T82" i="9"/>
  <c r="Q82" i="10" s="1"/>
  <c r="R82" i="10" s="1"/>
  <c r="Z82" i="9"/>
  <c r="G82" i="9"/>
  <c r="AE82" i="9"/>
  <c r="L91" i="8"/>
  <c r="AD90" i="8"/>
  <c r="F91" i="8"/>
  <c r="M91" i="8"/>
  <c r="S153" i="5"/>
  <c r="P153" i="5"/>
  <c r="J154" i="5"/>
  <c r="P153" i="4"/>
  <c r="S153" i="4"/>
  <c r="J154" i="4"/>
  <c r="S153" i="3"/>
  <c r="P153" i="3"/>
  <c r="J154" i="3"/>
  <c r="J154" i="2"/>
  <c r="P153" i="2"/>
  <c r="S153" i="2"/>
  <c r="P150" i="6"/>
  <c r="AI150" i="6"/>
  <c r="S150" i="6"/>
  <c r="J151" i="6"/>
  <c r="P149" i="7"/>
  <c r="S149" i="7"/>
  <c r="AI149" i="7"/>
  <c r="J150" i="7"/>
  <c r="P149" i="8"/>
  <c r="S149" i="8"/>
  <c r="AI149" i="8"/>
  <c r="J150" i="8"/>
  <c r="P149" i="9"/>
  <c r="S149" i="9"/>
  <c r="AI149" i="9"/>
  <c r="J150" i="9"/>
  <c r="Z75" i="3"/>
  <c r="T75" i="3"/>
  <c r="Z70" i="7"/>
  <c r="T70" i="7"/>
  <c r="I70" i="10" s="1"/>
  <c r="L97" i="6"/>
  <c r="M97" i="6"/>
  <c r="F97" i="6"/>
  <c r="AD96" i="6"/>
  <c r="M83" i="2"/>
  <c r="L83" i="2"/>
  <c r="AD82" i="2"/>
  <c r="F83" i="2"/>
  <c r="AE75" i="3"/>
  <c r="G75" i="3"/>
  <c r="AE70" i="7"/>
  <c r="G70" i="7"/>
  <c r="G80" i="4" l="1"/>
  <c r="AE80" i="4"/>
  <c r="T80" i="4"/>
  <c r="M80" i="10" s="1"/>
  <c r="Z80" i="4"/>
  <c r="G93" i="5"/>
  <c r="AE93" i="5"/>
  <c r="Z93" i="5"/>
  <c r="T93" i="5"/>
  <c r="F83" i="9"/>
  <c r="AE83" i="9" s="1"/>
  <c r="L83" i="9"/>
  <c r="AD82" i="9"/>
  <c r="G83" i="9"/>
  <c r="M83" i="9"/>
  <c r="T91" i="8"/>
  <c r="Z91" i="8"/>
  <c r="G91" i="8"/>
  <c r="AE91" i="8"/>
  <c r="P154" i="5"/>
  <c r="J155" i="5"/>
  <c r="S154" i="5"/>
  <c r="P154" i="4"/>
  <c r="S154" i="4"/>
  <c r="J155" i="4"/>
  <c r="P154" i="3"/>
  <c r="J155" i="3"/>
  <c r="S154" i="3"/>
  <c r="J155" i="2"/>
  <c r="P154" i="2"/>
  <c r="S154" i="2"/>
  <c r="P151" i="6"/>
  <c r="S151" i="6"/>
  <c r="AI151" i="6"/>
  <c r="J152" i="6"/>
  <c r="P150" i="7"/>
  <c r="S150" i="7"/>
  <c r="AI150" i="7"/>
  <c r="J151" i="7"/>
  <c r="P150" i="8"/>
  <c r="S150" i="8"/>
  <c r="AI150" i="8"/>
  <c r="J151" i="8"/>
  <c r="P150" i="9"/>
  <c r="S150" i="9"/>
  <c r="AI150" i="9"/>
  <c r="J151" i="9"/>
  <c r="Z97" i="6"/>
  <c r="T97" i="6"/>
  <c r="Z83" i="2"/>
  <c r="T83" i="2"/>
  <c r="E83" i="10" s="1"/>
  <c r="M76" i="3"/>
  <c r="L76" i="3"/>
  <c r="F76" i="3"/>
  <c r="AD75" i="3"/>
  <c r="M71" i="7"/>
  <c r="L71" i="7"/>
  <c r="F71" i="7"/>
  <c r="AD70" i="7"/>
  <c r="AE97" i="6"/>
  <c r="G97" i="6"/>
  <c r="AE83" i="2"/>
  <c r="G83" i="2"/>
  <c r="AD80" i="4" l="1"/>
  <c r="F81" i="4"/>
  <c r="L81" i="4"/>
  <c r="M81" i="4"/>
  <c r="M94" i="5"/>
  <c r="F94" i="5"/>
  <c r="AE94" i="5" s="1"/>
  <c r="AD93" i="5"/>
  <c r="G94" i="5"/>
  <c r="L94" i="5"/>
  <c r="T83" i="9"/>
  <c r="Q83" i="10" s="1"/>
  <c r="R83" i="10" s="1"/>
  <c r="Z83" i="9"/>
  <c r="M84" i="9"/>
  <c r="L84" i="9"/>
  <c r="F84" i="9"/>
  <c r="AD83" i="9"/>
  <c r="F92" i="8"/>
  <c r="L92" i="8"/>
  <c r="AD91" i="8"/>
  <c r="M92" i="8"/>
  <c r="P155" i="5"/>
  <c r="J156" i="5"/>
  <c r="S155" i="5"/>
  <c r="P155" i="4"/>
  <c r="S155" i="4"/>
  <c r="J156" i="4"/>
  <c r="S155" i="3"/>
  <c r="P155" i="3"/>
  <c r="J156" i="3"/>
  <c r="J156" i="2"/>
  <c r="S155" i="2"/>
  <c r="P155" i="2"/>
  <c r="AI152" i="6"/>
  <c r="P152" i="6"/>
  <c r="S152" i="6"/>
  <c r="J153" i="6"/>
  <c r="P151" i="7"/>
  <c r="S151" i="7"/>
  <c r="AI151" i="7"/>
  <c r="J152" i="7"/>
  <c r="P151" i="8"/>
  <c r="S151" i="8"/>
  <c r="AI151" i="8"/>
  <c r="J152" i="8"/>
  <c r="P151" i="9"/>
  <c r="S151" i="9"/>
  <c r="AI151" i="9"/>
  <c r="J152" i="9"/>
  <c r="Z76" i="3"/>
  <c r="T76" i="3"/>
  <c r="Z71" i="7"/>
  <c r="T71" i="7"/>
  <c r="I71" i="10" s="1"/>
  <c r="AD97" i="6"/>
  <c r="F98" i="6"/>
  <c r="AE98" i="6" s="1"/>
  <c r="L98" i="6"/>
  <c r="G98" i="6"/>
  <c r="M98" i="6"/>
  <c r="F84" i="2"/>
  <c r="M84" i="2"/>
  <c r="L84" i="2"/>
  <c r="AD83" i="2"/>
  <c r="AE76" i="3"/>
  <c r="G76" i="3"/>
  <c r="AE71" i="7"/>
  <c r="G71" i="7"/>
  <c r="G81" i="4" l="1"/>
  <c r="AE81" i="4"/>
  <c r="T81" i="4"/>
  <c r="M81" i="10" s="1"/>
  <c r="Z81" i="4"/>
  <c r="AD94" i="5"/>
  <c r="L95" i="5"/>
  <c r="F95" i="5"/>
  <c r="M95" i="5"/>
  <c r="Z94" i="5"/>
  <c r="T94" i="5"/>
  <c r="Z84" i="9"/>
  <c r="T84" i="9"/>
  <c r="Q84" i="10" s="1"/>
  <c r="R84" i="10" s="1"/>
  <c r="G84" i="9"/>
  <c r="AE84" i="9"/>
  <c r="G92" i="8"/>
  <c r="AE92" i="8"/>
  <c r="T92" i="8"/>
  <c r="Z92" i="8"/>
  <c r="P156" i="5"/>
  <c r="J157" i="5"/>
  <c r="S156" i="5"/>
  <c r="P156" i="4"/>
  <c r="S156" i="4"/>
  <c r="J157" i="4"/>
  <c r="J157" i="3"/>
  <c r="P156" i="3"/>
  <c r="S156" i="3"/>
  <c r="P156" i="2"/>
  <c r="S156" i="2"/>
  <c r="J157" i="2"/>
  <c r="S153" i="6"/>
  <c r="AI153" i="6"/>
  <c r="P153" i="6"/>
  <c r="J154" i="6"/>
  <c r="P152" i="7"/>
  <c r="S152" i="7"/>
  <c r="AI152" i="7"/>
  <c r="J153" i="7"/>
  <c r="P152" i="8"/>
  <c r="S152" i="8"/>
  <c r="AI152" i="8"/>
  <c r="J153" i="8"/>
  <c r="P152" i="9"/>
  <c r="S152" i="9"/>
  <c r="AI152" i="9"/>
  <c r="J153" i="9"/>
  <c r="Z98" i="6"/>
  <c r="T98" i="6"/>
  <c r="L99" i="6"/>
  <c r="M99" i="6"/>
  <c r="AD98" i="6"/>
  <c r="F99" i="6"/>
  <c r="Z84" i="2"/>
  <c r="T84" i="2"/>
  <c r="E84" i="10" s="1"/>
  <c r="M77" i="3"/>
  <c r="F77" i="3"/>
  <c r="AD76" i="3"/>
  <c r="L77" i="3"/>
  <c r="M72" i="7"/>
  <c r="L72" i="7"/>
  <c r="F72" i="7"/>
  <c r="AD71" i="7"/>
  <c r="AE84" i="2"/>
  <c r="G84" i="2"/>
  <c r="AD81" i="4" l="1"/>
  <c r="F82" i="4"/>
  <c r="M82" i="4"/>
  <c r="L82" i="4"/>
  <c r="Z95" i="5"/>
  <c r="T95" i="5"/>
  <c r="G95" i="5"/>
  <c r="AE95" i="5"/>
  <c r="F85" i="9"/>
  <c r="L85" i="9"/>
  <c r="M85" i="9"/>
  <c r="AD84" i="9"/>
  <c r="AD92" i="8"/>
  <c r="F93" i="8"/>
  <c r="L93" i="8"/>
  <c r="M93" i="8"/>
  <c r="S157" i="5"/>
  <c r="P157" i="5"/>
  <c r="J158" i="5"/>
  <c r="P157" i="4"/>
  <c r="S157" i="4"/>
  <c r="J158" i="4"/>
  <c r="S157" i="3"/>
  <c r="P157" i="3"/>
  <c r="J158" i="3"/>
  <c r="S157" i="2"/>
  <c r="P157" i="2"/>
  <c r="J158" i="2"/>
  <c r="S154" i="6"/>
  <c r="AI154" i="6"/>
  <c r="P154" i="6"/>
  <c r="J155" i="6"/>
  <c r="P153" i="7"/>
  <c r="S153" i="7"/>
  <c r="AI153" i="7"/>
  <c r="J154" i="7"/>
  <c r="P153" i="8"/>
  <c r="S153" i="8"/>
  <c r="AI153" i="8"/>
  <c r="J154" i="8"/>
  <c r="P153" i="9"/>
  <c r="S153" i="9"/>
  <c r="AI153" i="9"/>
  <c r="J154" i="9"/>
  <c r="Z99" i="6"/>
  <c r="T99" i="6"/>
  <c r="Z77" i="3"/>
  <c r="T77" i="3"/>
  <c r="Z72" i="7"/>
  <c r="T72" i="7"/>
  <c r="I72" i="10" s="1"/>
  <c r="L85" i="2"/>
  <c r="F85" i="2"/>
  <c r="AD84" i="2"/>
  <c r="M85" i="2"/>
  <c r="AE99" i="6"/>
  <c r="G99" i="6"/>
  <c r="AE77" i="3"/>
  <c r="G77" i="3"/>
  <c r="AE72" i="7"/>
  <c r="G72" i="7"/>
  <c r="G82" i="4" l="1"/>
  <c r="AE82" i="4"/>
  <c r="T82" i="4"/>
  <c r="M82" i="10" s="1"/>
  <c r="Z82" i="4"/>
  <c r="L96" i="5"/>
  <c r="AD95" i="5"/>
  <c r="F96" i="5"/>
  <c r="M96" i="5"/>
  <c r="G85" i="9"/>
  <c r="AE85" i="9"/>
  <c r="Z85" i="9"/>
  <c r="T85" i="9"/>
  <c r="Q85" i="10" s="1"/>
  <c r="R85" i="10" s="1"/>
  <c r="G93" i="8"/>
  <c r="AE93" i="8"/>
  <c r="T93" i="8"/>
  <c r="Z93" i="8"/>
  <c r="S158" i="5"/>
  <c r="P158" i="5"/>
  <c r="J159" i="5"/>
  <c r="P158" i="4"/>
  <c r="S158" i="4"/>
  <c r="J159" i="4"/>
  <c r="J159" i="3"/>
  <c r="P158" i="3"/>
  <c r="S158" i="3"/>
  <c r="P158" i="2"/>
  <c r="S158" i="2"/>
  <c r="J159" i="2"/>
  <c r="P155" i="6"/>
  <c r="S155" i="6"/>
  <c r="AI155" i="6"/>
  <c r="J156" i="6"/>
  <c r="P154" i="7"/>
  <c r="S154" i="7"/>
  <c r="AI154" i="7"/>
  <c r="J155" i="7"/>
  <c r="P154" i="8"/>
  <c r="S154" i="8"/>
  <c r="AI154" i="8"/>
  <c r="J155" i="8"/>
  <c r="P154" i="9"/>
  <c r="S154" i="9"/>
  <c r="AI154" i="9"/>
  <c r="J155" i="9"/>
  <c r="Z85" i="2"/>
  <c r="T85" i="2"/>
  <c r="E85" i="10" s="1"/>
  <c r="L100" i="6"/>
  <c r="M100" i="6"/>
  <c r="F100" i="6"/>
  <c r="AD99" i="6"/>
  <c r="F78" i="3"/>
  <c r="AD77" i="3"/>
  <c r="M78" i="3"/>
  <c r="L78" i="3"/>
  <c r="M73" i="7"/>
  <c r="L73" i="7"/>
  <c r="F73" i="7"/>
  <c r="AD72" i="7"/>
  <c r="AE85" i="2"/>
  <c r="G85" i="2"/>
  <c r="F83" i="4" l="1"/>
  <c r="M83" i="4"/>
  <c r="AD82" i="4"/>
  <c r="L83" i="4"/>
  <c r="Z96" i="5"/>
  <c r="T96" i="5"/>
  <c r="G96" i="5"/>
  <c r="AE96" i="5"/>
  <c r="AD85" i="9"/>
  <c r="L86" i="9"/>
  <c r="M86" i="9"/>
  <c r="F86" i="9"/>
  <c r="M94" i="8"/>
  <c r="AD93" i="8"/>
  <c r="F94" i="8"/>
  <c r="L94" i="8"/>
  <c r="J160" i="5"/>
  <c r="S159" i="5"/>
  <c r="P159" i="5"/>
  <c r="P159" i="4"/>
  <c r="S159" i="4"/>
  <c r="J160" i="4"/>
  <c r="S159" i="3"/>
  <c r="J160" i="3"/>
  <c r="P159" i="3"/>
  <c r="P159" i="2"/>
  <c r="S159" i="2"/>
  <c r="J160" i="2"/>
  <c r="S156" i="6"/>
  <c r="AI156" i="6"/>
  <c r="J157" i="6"/>
  <c r="P156" i="6"/>
  <c r="P155" i="7"/>
  <c r="S155" i="7"/>
  <c r="AI155" i="7"/>
  <c r="J156" i="7"/>
  <c r="P155" i="8"/>
  <c r="S155" i="8"/>
  <c r="AI155" i="8"/>
  <c r="J156" i="8"/>
  <c r="P155" i="9"/>
  <c r="S155" i="9"/>
  <c r="AI155" i="9"/>
  <c r="J156" i="9"/>
  <c r="Z100" i="6"/>
  <c r="T100" i="6"/>
  <c r="Z78" i="3"/>
  <c r="T78" i="3"/>
  <c r="Z73" i="7"/>
  <c r="T73" i="7"/>
  <c r="I73" i="10" s="1"/>
  <c r="AD85" i="2"/>
  <c r="F86" i="2"/>
  <c r="AE86" i="2" s="1"/>
  <c r="L86" i="2"/>
  <c r="G86" i="2"/>
  <c r="M86" i="2"/>
  <c r="AE100" i="6"/>
  <c r="G100" i="6"/>
  <c r="AE78" i="3"/>
  <c r="G78" i="3"/>
  <c r="AE73" i="7"/>
  <c r="G73" i="7"/>
  <c r="G83" i="4" l="1"/>
  <c r="AE83" i="4"/>
  <c r="T83" i="4"/>
  <c r="M83" i="10" s="1"/>
  <c r="Z83" i="4"/>
  <c r="G97" i="5"/>
  <c r="L97" i="5"/>
  <c r="AD96" i="5"/>
  <c r="F97" i="5"/>
  <c r="AE97" i="5" s="1"/>
  <c r="M97" i="5"/>
  <c r="T86" i="9"/>
  <c r="Q86" i="10" s="1"/>
  <c r="R86" i="10" s="1"/>
  <c r="Z86" i="9"/>
  <c r="G86" i="9"/>
  <c r="AE86" i="9"/>
  <c r="G94" i="8"/>
  <c r="AE94" i="8"/>
  <c r="T94" i="8"/>
  <c r="Z94" i="8"/>
  <c r="J161" i="5"/>
  <c r="P160" i="5"/>
  <c r="S160" i="5"/>
  <c r="P160" i="4"/>
  <c r="S160" i="4"/>
  <c r="J161" i="4"/>
  <c r="P160" i="3"/>
  <c r="S160" i="3"/>
  <c r="J161" i="3"/>
  <c r="S160" i="2"/>
  <c r="J161" i="2"/>
  <c r="P160" i="2"/>
  <c r="P157" i="6"/>
  <c r="S157" i="6"/>
  <c r="AI157" i="6"/>
  <c r="J158" i="6"/>
  <c r="P156" i="7"/>
  <c r="S156" i="7"/>
  <c r="AI156" i="7"/>
  <c r="J157" i="7"/>
  <c r="P156" i="8"/>
  <c r="S156" i="8"/>
  <c r="AI156" i="8"/>
  <c r="J157" i="8"/>
  <c r="P156" i="9"/>
  <c r="S156" i="9"/>
  <c r="AI156" i="9"/>
  <c r="J157" i="9"/>
  <c r="Z86" i="2"/>
  <c r="T86" i="2"/>
  <c r="E86" i="10" s="1"/>
  <c r="L87" i="2"/>
  <c r="M87" i="2"/>
  <c r="AD86" i="2"/>
  <c r="F87" i="2"/>
  <c r="AD100" i="6"/>
  <c r="L101" i="6"/>
  <c r="M101" i="6"/>
  <c r="F101" i="6"/>
  <c r="L79" i="3"/>
  <c r="F79" i="3"/>
  <c r="M79" i="3"/>
  <c r="AD78" i="3"/>
  <c r="M74" i="7"/>
  <c r="L74" i="7"/>
  <c r="F74" i="7"/>
  <c r="AD73" i="7"/>
  <c r="F84" i="4" l="1"/>
  <c r="M84" i="4"/>
  <c r="AD83" i="4"/>
  <c r="L84" i="4"/>
  <c r="F98" i="5"/>
  <c r="L98" i="5"/>
  <c r="M98" i="5"/>
  <c r="AD97" i="5"/>
  <c r="T97" i="5"/>
  <c r="Z97" i="5"/>
  <c r="F87" i="9"/>
  <c r="M87" i="9"/>
  <c r="L87" i="9"/>
  <c r="AD86" i="9"/>
  <c r="F95" i="8"/>
  <c r="L95" i="8"/>
  <c r="M95" i="8"/>
  <c r="AD94" i="8"/>
  <c r="S161" i="5"/>
  <c r="J162" i="5"/>
  <c r="P161" i="5"/>
  <c r="P161" i="4"/>
  <c r="S161" i="4"/>
  <c r="J162" i="4"/>
  <c r="P161" i="3"/>
  <c r="S161" i="3"/>
  <c r="J162" i="3"/>
  <c r="J162" i="2"/>
  <c r="P161" i="2"/>
  <c r="S161" i="2"/>
  <c r="P158" i="6"/>
  <c r="AI158" i="6"/>
  <c r="S158" i="6"/>
  <c r="J159" i="6"/>
  <c r="P157" i="7"/>
  <c r="S157" i="7"/>
  <c r="AI157" i="7"/>
  <c r="J158" i="7"/>
  <c r="P157" i="8"/>
  <c r="S157" i="8"/>
  <c r="AI157" i="8"/>
  <c r="J158" i="8"/>
  <c r="P157" i="9"/>
  <c r="J158" i="9"/>
  <c r="S157" i="9"/>
  <c r="AI157" i="9"/>
  <c r="Z87" i="2"/>
  <c r="T87" i="2"/>
  <c r="E87" i="10" s="1"/>
  <c r="Z101" i="6"/>
  <c r="T101" i="6"/>
  <c r="Z79" i="3"/>
  <c r="T79" i="3"/>
  <c r="Z74" i="7"/>
  <c r="T74" i="7"/>
  <c r="I74" i="10" s="1"/>
  <c r="AE87" i="2"/>
  <c r="G87" i="2"/>
  <c r="AE101" i="6"/>
  <c r="G101" i="6"/>
  <c r="AE79" i="3"/>
  <c r="G79" i="3"/>
  <c r="AE74" i="7"/>
  <c r="G74" i="7"/>
  <c r="G84" i="4" l="1"/>
  <c r="AE84" i="4"/>
  <c r="T84" i="4"/>
  <c r="M84" i="10" s="1"/>
  <c r="Z84" i="4"/>
  <c r="G98" i="5"/>
  <c r="AE98" i="5"/>
  <c r="Z98" i="5"/>
  <c r="T98" i="5"/>
  <c r="AE87" i="9"/>
  <c r="G87" i="9"/>
  <c r="T87" i="9"/>
  <c r="Q87" i="10" s="1"/>
  <c r="R87" i="10" s="1"/>
  <c r="Z87" i="9"/>
  <c r="G95" i="8"/>
  <c r="AE95" i="8"/>
  <c r="T95" i="8"/>
  <c r="Z95" i="8"/>
  <c r="P162" i="5"/>
  <c r="J163" i="5"/>
  <c r="S162" i="5"/>
  <c r="P162" i="4"/>
  <c r="S162" i="4"/>
  <c r="J163" i="4"/>
  <c r="J163" i="3"/>
  <c r="P162" i="3"/>
  <c r="S162" i="3"/>
  <c r="S162" i="2"/>
  <c r="J163" i="2"/>
  <c r="P162" i="2"/>
  <c r="AI159" i="6"/>
  <c r="P159" i="6"/>
  <c r="S159" i="6"/>
  <c r="J160" i="6"/>
  <c r="P158" i="7"/>
  <c r="S158" i="7"/>
  <c r="AI158" i="7"/>
  <c r="J159" i="7"/>
  <c r="P158" i="8"/>
  <c r="S158" i="8"/>
  <c r="AI158" i="8"/>
  <c r="J159" i="8"/>
  <c r="P158" i="9"/>
  <c r="S158" i="9"/>
  <c r="AI158" i="9"/>
  <c r="J159" i="9"/>
  <c r="L88" i="2"/>
  <c r="M88" i="2"/>
  <c r="F88" i="2"/>
  <c r="AD87" i="2"/>
  <c r="F102" i="6"/>
  <c r="AE102" i="6" s="1"/>
  <c r="G102" i="6"/>
  <c r="AD101" i="6"/>
  <c r="L102" i="6"/>
  <c r="M102" i="6"/>
  <c r="L80" i="3"/>
  <c r="F80" i="3"/>
  <c r="M80" i="3"/>
  <c r="AD79" i="3"/>
  <c r="M75" i="7"/>
  <c r="L75" i="7"/>
  <c r="F75" i="7"/>
  <c r="AD74" i="7"/>
  <c r="AD84" i="4" l="1"/>
  <c r="F85" i="4"/>
  <c r="L85" i="4"/>
  <c r="M85" i="4"/>
  <c r="L99" i="5"/>
  <c r="AD98" i="5"/>
  <c r="M99" i="5"/>
  <c r="F99" i="5"/>
  <c r="M88" i="9"/>
  <c r="L88" i="9"/>
  <c r="F88" i="9"/>
  <c r="AD87" i="9"/>
  <c r="AD95" i="8"/>
  <c r="F96" i="8"/>
  <c r="L96" i="8"/>
  <c r="M96" i="8"/>
  <c r="AE80" i="3"/>
  <c r="G80" i="3"/>
  <c r="S163" i="5"/>
  <c r="P163" i="5"/>
  <c r="J164" i="5"/>
  <c r="P163" i="4"/>
  <c r="S163" i="4"/>
  <c r="J164" i="4"/>
  <c r="S163" i="3"/>
  <c r="J164" i="3"/>
  <c r="P163" i="3"/>
  <c r="J164" i="2"/>
  <c r="P163" i="2"/>
  <c r="S163" i="2"/>
  <c r="P160" i="6"/>
  <c r="S160" i="6"/>
  <c r="J161" i="6"/>
  <c r="AI160" i="6"/>
  <c r="P159" i="7"/>
  <c r="S159" i="7"/>
  <c r="AI159" i="7"/>
  <c r="J160" i="7"/>
  <c r="P159" i="8"/>
  <c r="S159" i="8"/>
  <c r="AI159" i="8"/>
  <c r="J160" i="8"/>
  <c r="P159" i="9"/>
  <c r="S159" i="9"/>
  <c r="AI159" i="9"/>
  <c r="J160" i="9"/>
  <c r="Z88" i="2"/>
  <c r="T88" i="2"/>
  <c r="E88" i="10" s="1"/>
  <c r="AD102" i="6"/>
  <c r="M103" i="6"/>
  <c r="F103" i="6"/>
  <c r="L103" i="6"/>
  <c r="Z102" i="6"/>
  <c r="T102" i="6"/>
  <c r="Z80" i="3"/>
  <c r="T80" i="3"/>
  <c r="AD80" i="3"/>
  <c r="Z75" i="7"/>
  <c r="T75" i="7"/>
  <c r="I75" i="10" s="1"/>
  <c r="AE88" i="2"/>
  <c r="G88" i="2"/>
  <c r="AE75" i="7"/>
  <c r="G75" i="7"/>
  <c r="G85" i="4" l="1"/>
  <c r="AE85" i="4"/>
  <c r="T85" i="4"/>
  <c r="M85" i="10" s="1"/>
  <c r="Z85" i="4"/>
  <c r="Z99" i="5"/>
  <c r="T99" i="5"/>
  <c r="T88" i="9"/>
  <c r="Q88" i="10" s="1"/>
  <c r="R88" i="10" s="1"/>
  <c r="Z88" i="9"/>
  <c r="AE99" i="5"/>
  <c r="G99" i="5"/>
  <c r="AE88" i="9"/>
  <c r="G88" i="9"/>
  <c r="F81" i="3"/>
  <c r="AE81" i="3" s="1"/>
  <c r="G81" i="3"/>
  <c r="L81" i="3"/>
  <c r="M81" i="3"/>
  <c r="G96" i="8"/>
  <c r="AE96" i="8"/>
  <c r="Z96" i="8"/>
  <c r="T96" i="8"/>
  <c r="S164" i="5"/>
  <c r="P164" i="5"/>
  <c r="J165" i="5"/>
  <c r="P164" i="4"/>
  <c r="S164" i="4"/>
  <c r="J165" i="4"/>
  <c r="S164" i="3"/>
  <c r="P164" i="3"/>
  <c r="J165" i="3"/>
  <c r="J165" i="2"/>
  <c r="S164" i="2"/>
  <c r="P164" i="2"/>
  <c r="P161" i="6"/>
  <c r="S161" i="6"/>
  <c r="J162" i="6"/>
  <c r="AI161" i="6"/>
  <c r="P160" i="7"/>
  <c r="S160" i="7"/>
  <c r="AI160" i="7"/>
  <c r="J161" i="7"/>
  <c r="P160" i="8"/>
  <c r="S160" i="8"/>
  <c r="AI160" i="8"/>
  <c r="J161" i="8"/>
  <c r="P160" i="9"/>
  <c r="S160" i="9"/>
  <c r="AI160" i="9"/>
  <c r="J161" i="9"/>
  <c r="Z103" i="6"/>
  <c r="T103" i="6"/>
  <c r="L82" i="3"/>
  <c r="AD81" i="3"/>
  <c r="M82" i="3"/>
  <c r="F82" i="3"/>
  <c r="Z81" i="3"/>
  <c r="T81" i="3"/>
  <c r="AD88" i="2"/>
  <c r="F89" i="2"/>
  <c r="AE89" i="2" s="1"/>
  <c r="L89" i="2"/>
  <c r="G89" i="2"/>
  <c r="M89" i="2"/>
  <c r="M76" i="7"/>
  <c r="L76" i="7"/>
  <c r="F76" i="7"/>
  <c r="AD75" i="7"/>
  <c r="AE103" i="6"/>
  <c r="G103" i="6"/>
  <c r="AD85" i="4" l="1"/>
  <c r="F86" i="4"/>
  <c r="M86" i="4"/>
  <c r="L86" i="4"/>
  <c r="L100" i="5"/>
  <c r="F100" i="5"/>
  <c r="AE100" i="5" s="1"/>
  <c r="M100" i="5"/>
  <c r="AD99" i="5"/>
  <c r="G100" i="5"/>
  <c r="M89" i="9"/>
  <c r="L89" i="9"/>
  <c r="F89" i="9"/>
  <c r="AE89" i="9" s="1"/>
  <c r="AD88" i="9"/>
  <c r="G89" i="9"/>
  <c r="L97" i="8"/>
  <c r="M97" i="8"/>
  <c r="AD96" i="8"/>
  <c r="F97" i="8"/>
  <c r="S165" i="5"/>
  <c r="P165" i="5"/>
  <c r="J166" i="5"/>
  <c r="P165" i="4"/>
  <c r="S165" i="4"/>
  <c r="J166" i="4"/>
  <c r="P165" i="3"/>
  <c r="S165" i="3"/>
  <c r="J166" i="3"/>
  <c r="S165" i="2"/>
  <c r="J166" i="2"/>
  <c r="P165" i="2"/>
  <c r="P162" i="6"/>
  <c r="AI162" i="6"/>
  <c r="J163" i="6"/>
  <c r="S162" i="6"/>
  <c r="P161" i="7"/>
  <c r="S161" i="7"/>
  <c r="AI161" i="7"/>
  <c r="J162" i="7"/>
  <c r="P161" i="8"/>
  <c r="S161" i="8"/>
  <c r="AI161" i="8"/>
  <c r="J162" i="8"/>
  <c r="P161" i="9"/>
  <c r="S161" i="9"/>
  <c r="AI161" i="9"/>
  <c r="J162" i="9"/>
  <c r="Z82" i="3"/>
  <c r="T82" i="3"/>
  <c r="Z89" i="2"/>
  <c r="T89" i="2"/>
  <c r="E89" i="10" s="1"/>
  <c r="F90" i="2"/>
  <c r="AD89" i="2"/>
  <c r="L90" i="2"/>
  <c r="M90" i="2"/>
  <c r="Z76" i="7"/>
  <c r="T76" i="7"/>
  <c r="I76" i="10" s="1"/>
  <c r="F104" i="6"/>
  <c r="M104" i="6"/>
  <c r="L104" i="6"/>
  <c r="AD103" i="6"/>
  <c r="AE82" i="3"/>
  <c r="G82" i="3"/>
  <c r="AE76" i="7"/>
  <c r="G76" i="7"/>
  <c r="G86" i="4" l="1"/>
  <c r="AE86" i="4"/>
  <c r="T86" i="4"/>
  <c r="M86" i="10" s="1"/>
  <c r="Z86" i="4"/>
  <c r="Z100" i="5"/>
  <c r="T100" i="5"/>
  <c r="AD100" i="5"/>
  <c r="M101" i="5"/>
  <c r="F101" i="5"/>
  <c r="L101" i="5"/>
  <c r="T89" i="9"/>
  <c r="Q89" i="10" s="1"/>
  <c r="R89" i="10" s="1"/>
  <c r="Z89" i="9"/>
  <c r="AD89" i="9"/>
  <c r="F90" i="9"/>
  <c r="L90" i="9"/>
  <c r="M90" i="9"/>
  <c r="AE104" i="6"/>
  <c r="G104" i="6"/>
  <c r="Z97" i="8"/>
  <c r="T97" i="8"/>
  <c r="G97" i="8"/>
  <c r="AE97" i="8"/>
  <c r="S166" i="5"/>
  <c r="P166" i="5"/>
  <c r="J167" i="5"/>
  <c r="P166" i="4"/>
  <c r="S166" i="4"/>
  <c r="J167" i="4"/>
  <c r="P166" i="3"/>
  <c r="S166" i="3"/>
  <c r="J167" i="3"/>
  <c r="P166" i="2"/>
  <c r="S166" i="2"/>
  <c r="J167" i="2"/>
  <c r="S163" i="6"/>
  <c r="AI163" i="6"/>
  <c r="J164" i="6"/>
  <c r="P163" i="6"/>
  <c r="P162" i="7"/>
  <c r="S162" i="7"/>
  <c r="AI162" i="7"/>
  <c r="J163" i="7"/>
  <c r="P162" i="8"/>
  <c r="S162" i="8"/>
  <c r="AI162" i="8"/>
  <c r="J163" i="8"/>
  <c r="P162" i="9"/>
  <c r="S162" i="9"/>
  <c r="AI162" i="9"/>
  <c r="J163" i="9"/>
  <c r="Z90" i="2"/>
  <c r="T90" i="2"/>
  <c r="E90" i="10" s="1"/>
  <c r="AD104" i="6"/>
  <c r="F105" i="6"/>
  <c r="M105" i="6"/>
  <c r="L105" i="6"/>
  <c r="Z104" i="6"/>
  <c r="T104" i="6"/>
  <c r="AD82" i="3"/>
  <c r="M83" i="3"/>
  <c r="L83" i="3"/>
  <c r="F83" i="3"/>
  <c r="M77" i="7"/>
  <c r="L77" i="7"/>
  <c r="F77" i="7"/>
  <c r="AD76" i="7"/>
  <c r="AE90" i="2"/>
  <c r="G90" i="2"/>
  <c r="F87" i="4" l="1"/>
  <c r="L87" i="4"/>
  <c r="M87" i="4"/>
  <c r="AD86" i="4"/>
  <c r="G101" i="5"/>
  <c r="AE101" i="5"/>
  <c r="T101" i="5"/>
  <c r="Z101" i="5"/>
  <c r="G90" i="9"/>
  <c r="AE90" i="9"/>
  <c r="Z90" i="9"/>
  <c r="T90" i="9"/>
  <c r="Q90" i="10" s="1"/>
  <c r="R90" i="10" s="1"/>
  <c r="L98" i="8"/>
  <c r="AD97" i="8"/>
  <c r="F98" i="8"/>
  <c r="M98" i="8"/>
  <c r="P167" i="5"/>
  <c r="S167" i="5"/>
  <c r="J168" i="5"/>
  <c r="P167" i="4"/>
  <c r="S167" i="4"/>
  <c r="J168" i="4"/>
  <c r="S167" i="3"/>
  <c r="P167" i="3"/>
  <c r="J168" i="3"/>
  <c r="S167" i="2"/>
  <c r="J168" i="2"/>
  <c r="P167" i="2"/>
  <c r="S164" i="6"/>
  <c r="AI164" i="6"/>
  <c r="P164" i="6"/>
  <c r="J165" i="6"/>
  <c r="P163" i="7"/>
  <c r="S163" i="7"/>
  <c r="AI163" i="7"/>
  <c r="J164" i="7"/>
  <c r="P163" i="8"/>
  <c r="S163" i="8"/>
  <c r="AI163" i="8"/>
  <c r="J164" i="8"/>
  <c r="P163" i="9"/>
  <c r="S163" i="9"/>
  <c r="AI163" i="9"/>
  <c r="J164" i="9"/>
  <c r="Z105" i="6"/>
  <c r="T105" i="6"/>
  <c r="Z83" i="3"/>
  <c r="T83" i="3"/>
  <c r="Z77" i="7"/>
  <c r="T77" i="7"/>
  <c r="I77" i="10" s="1"/>
  <c r="F91" i="2"/>
  <c r="AE91" i="2" s="1"/>
  <c r="AD90" i="2"/>
  <c r="L91" i="2"/>
  <c r="M91" i="2"/>
  <c r="G91" i="2"/>
  <c r="AE105" i="6"/>
  <c r="G105" i="6"/>
  <c r="AE83" i="3"/>
  <c r="G83" i="3"/>
  <c r="AE77" i="7"/>
  <c r="G77" i="7"/>
  <c r="G87" i="4" l="1"/>
  <c r="AE87" i="4"/>
  <c r="Z87" i="4"/>
  <c r="T87" i="4"/>
  <c r="M87" i="10" s="1"/>
  <c r="M102" i="5"/>
  <c r="F102" i="5"/>
  <c r="AD101" i="5"/>
  <c r="L102" i="5"/>
  <c r="AD90" i="9"/>
  <c r="F91" i="9"/>
  <c r="L91" i="9"/>
  <c r="M91" i="9"/>
  <c r="Z98" i="8"/>
  <c r="T98" i="8"/>
  <c r="G98" i="8"/>
  <c r="AE98" i="8"/>
  <c r="J169" i="5"/>
  <c r="P168" i="5"/>
  <c r="S168" i="5"/>
  <c r="P168" i="4"/>
  <c r="S168" i="4"/>
  <c r="J169" i="4"/>
  <c r="P168" i="3"/>
  <c r="J169" i="3"/>
  <c r="S168" i="3"/>
  <c r="S168" i="2"/>
  <c r="P168" i="2"/>
  <c r="J169" i="2"/>
  <c r="S165" i="6"/>
  <c r="AI165" i="6"/>
  <c r="J166" i="6"/>
  <c r="P165" i="6"/>
  <c r="P164" i="7"/>
  <c r="S164" i="7"/>
  <c r="AI164" i="7"/>
  <c r="J165" i="7"/>
  <c r="P164" i="8"/>
  <c r="S164" i="8"/>
  <c r="AI164" i="8"/>
  <c r="J165" i="8"/>
  <c r="P164" i="9"/>
  <c r="S164" i="9"/>
  <c r="AI164" i="9"/>
  <c r="J165" i="9"/>
  <c r="Z91" i="2"/>
  <c r="T91" i="2"/>
  <c r="E91" i="10" s="1"/>
  <c r="AD91" i="2"/>
  <c r="M92" i="2"/>
  <c r="F92" i="2"/>
  <c r="L92" i="2"/>
  <c r="AD105" i="6"/>
  <c r="L106" i="6"/>
  <c r="M106" i="6"/>
  <c r="F106" i="6"/>
  <c r="AD83" i="3"/>
  <c r="M84" i="3"/>
  <c r="L84" i="3"/>
  <c r="F84" i="3"/>
  <c r="M78" i="7"/>
  <c r="L78" i="7"/>
  <c r="F78" i="7"/>
  <c r="AD77" i="7"/>
  <c r="M88" i="4" l="1"/>
  <c r="L88" i="4"/>
  <c r="F88" i="4"/>
  <c r="AD87" i="4"/>
  <c r="G102" i="5"/>
  <c r="AE102" i="5"/>
  <c r="T102" i="5"/>
  <c r="Z102" i="5"/>
  <c r="AE91" i="9"/>
  <c r="G91" i="9"/>
  <c r="T91" i="9"/>
  <c r="Q91" i="10" s="1"/>
  <c r="R91" i="10" s="1"/>
  <c r="Z91" i="9"/>
  <c r="F99" i="8"/>
  <c r="M99" i="8"/>
  <c r="AD98" i="8"/>
  <c r="L99" i="8"/>
  <c r="P169" i="5"/>
  <c r="S169" i="5"/>
  <c r="J170" i="5"/>
  <c r="P169" i="4"/>
  <c r="S169" i="4"/>
  <c r="J170" i="4"/>
  <c r="P169" i="3"/>
  <c r="S169" i="3"/>
  <c r="J170" i="3"/>
  <c r="S169" i="2"/>
  <c r="J170" i="2"/>
  <c r="P169" i="2"/>
  <c r="AI166" i="6"/>
  <c r="J167" i="6"/>
  <c r="P166" i="6"/>
  <c r="S166" i="6"/>
  <c r="P165" i="7"/>
  <c r="S165" i="7"/>
  <c r="AI165" i="7"/>
  <c r="J166" i="7"/>
  <c r="P165" i="8"/>
  <c r="S165" i="8"/>
  <c r="AI165" i="8"/>
  <c r="J166" i="8"/>
  <c r="P165" i="9"/>
  <c r="S165" i="9"/>
  <c r="AI165" i="9"/>
  <c r="J166" i="9"/>
  <c r="Z92" i="2"/>
  <c r="T92" i="2"/>
  <c r="E92" i="10" s="1"/>
  <c r="Z106" i="6"/>
  <c r="T106" i="6"/>
  <c r="Z84" i="3"/>
  <c r="T84" i="3"/>
  <c r="Z78" i="7"/>
  <c r="T78" i="7"/>
  <c r="I78" i="10" s="1"/>
  <c r="AE92" i="2"/>
  <c r="G92" i="2"/>
  <c r="AE106" i="6"/>
  <c r="G106" i="6"/>
  <c r="AE84" i="3"/>
  <c r="G84" i="3"/>
  <c r="AE78" i="7"/>
  <c r="G78" i="7"/>
  <c r="T88" i="4" l="1"/>
  <c r="M88" i="10" s="1"/>
  <c r="Z88" i="4"/>
  <c r="G88" i="4"/>
  <c r="AE88" i="4"/>
  <c r="L103" i="5"/>
  <c r="AD102" i="5"/>
  <c r="F103" i="5"/>
  <c r="M103" i="5"/>
  <c r="L92" i="9"/>
  <c r="AD91" i="9"/>
  <c r="F92" i="9"/>
  <c r="M92" i="9"/>
  <c r="G99" i="8"/>
  <c r="AE99" i="8"/>
  <c r="T99" i="8"/>
  <c r="Z99" i="8"/>
  <c r="J171" i="5"/>
  <c r="S170" i="5"/>
  <c r="P170" i="5"/>
  <c r="P170" i="4"/>
  <c r="S170" i="4"/>
  <c r="J171" i="4"/>
  <c r="P170" i="3"/>
  <c r="S170" i="3"/>
  <c r="J171" i="3"/>
  <c r="S170" i="2"/>
  <c r="J171" i="2"/>
  <c r="P170" i="2"/>
  <c r="P167" i="6"/>
  <c r="S167" i="6"/>
  <c r="J168" i="6"/>
  <c r="AI167" i="6"/>
  <c r="P166" i="7"/>
  <c r="S166" i="7"/>
  <c r="AI166" i="7"/>
  <c r="J167" i="7"/>
  <c r="P166" i="8"/>
  <c r="S166" i="8"/>
  <c r="AI166" i="8"/>
  <c r="J167" i="8"/>
  <c r="P166" i="9"/>
  <c r="S166" i="9"/>
  <c r="AI166" i="9"/>
  <c r="J167" i="9"/>
  <c r="AD92" i="2"/>
  <c r="L93" i="2"/>
  <c r="F93" i="2"/>
  <c r="M93" i="2"/>
  <c r="M107" i="6"/>
  <c r="F107" i="6"/>
  <c r="AE107" i="6" s="1"/>
  <c r="AD106" i="6"/>
  <c r="G107" i="6"/>
  <c r="L107" i="6"/>
  <c r="AD84" i="3"/>
  <c r="L85" i="3"/>
  <c r="M85" i="3"/>
  <c r="F85" i="3"/>
  <c r="M79" i="7"/>
  <c r="L79" i="7"/>
  <c r="F79" i="7"/>
  <c r="AD78" i="7"/>
  <c r="AD88" i="4" l="1"/>
  <c r="L89" i="4"/>
  <c r="F89" i="4"/>
  <c r="M89" i="4"/>
  <c r="Z103" i="5"/>
  <c r="T103" i="5"/>
  <c r="G103" i="5"/>
  <c r="AE103" i="5"/>
  <c r="T92" i="9"/>
  <c r="Q92" i="10" s="1"/>
  <c r="R92" i="10" s="1"/>
  <c r="Z92" i="9"/>
  <c r="G92" i="9"/>
  <c r="AE92" i="9"/>
  <c r="AD99" i="8"/>
  <c r="F100" i="8"/>
  <c r="L100" i="8"/>
  <c r="M100" i="8"/>
  <c r="J172" i="5"/>
  <c r="P171" i="5"/>
  <c r="S171" i="5"/>
  <c r="P171" i="4"/>
  <c r="S171" i="4"/>
  <c r="J172" i="4"/>
  <c r="P171" i="3"/>
  <c r="J172" i="3"/>
  <c r="S171" i="3"/>
  <c r="P171" i="2"/>
  <c r="S171" i="2"/>
  <c r="J172" i="2"/>
  <c r="S168" i="6"/>
  <c r="P168" i="6"/>
  <c r="J169" i="6"/>
  <c r="AI168" i="6"/>
  <c r="P167" i="7"/>
  <c r="S167" i="7"/>
  <c r="AI167" i="7"/>
  <c r="J168" i="7"/>
  <c r="P167" i="8"/>
  <c r="S167" i="8"/>
  <c r="AI167" i="8"/>
  <c r="J168" i="8"/>
  <c r="P167" i="9"/>
  <c r="S167" i="9"/>
  <c r="AI167" i="9"/>
  <c r="J168" i="9"/>
  <c r="Z93" i="2"/>
  <c r="T93" i="2"/>
  <c r="E93" i="10" s="1"/>
  <c r="AD107" i="6"/>
  <c r="M108" i="6"/>
  <c r="F108" i="6"/>
  <c r="L108" i="6"/>
  <c r="Z107" i="6"/>
  <c r="T107" i="6"/>
  <c r="Z85" i="3"/>
  <c r="T85" i="3"/>
  <c r="Z79" i="7"/>
  <c r="T79" i="7"/>
  <c r="I79" i="10" s="1"/>
  <c r="AE93" i="2"/>
  <c r="G93" i="2"/>
  <c r="AE85" i="3"/>
  <c r="G85" i="3"/>
  <c r="AE79" i="7"/>
  <c r="G79" i="7"/>
  <c r="T89" i="4" l="1"/>
  <c r="M89" i="10" s="1"/>
  <c r="Z89" i="4"/>
  <c r="G89" i="4"/>
  <c r="AE89" i="4"/>
  <c r="AD103" i="5"/>
  <c r="L104" i="5"/>
  <c r="M104" i="5"/>
  <c r="F104" i="5"/>
  <c r="M93" i="9"/>
  <c r="F93" i="9"/>
  <c r="AD92" i="9"/>
  <c r="L93" i="9"/>
  <c r="G100" i="8"/>
  <c r="AE100" i="8"/>
  <c r="T100" i="8"/>
  <c r="Z100" i="8"/>
  <c r="P172" i="5"/>
  <c r="S172" i="5"/>
  <c r="J173" i="5"/>
  <c r="P172" i="4"/>
  <c r="S172" i="4"/>
  <c r="J173" i="4"/>
  <c r="P172" i="3"/>
  <c r="J173" i="3"/>
  <c r="S172" i="3"/>
  <c r="J173" i="2"/>
  <c r="P172" i="2"/>
  <c r="S172" i="2"/>
  <c r="J170" i="6"/>
  <c r="AI169" i="6"/>
  <c r="S169" i="6"/>
  <c r="P169" i="6"/>
  <c r="P168" i="7"/>
  <c r="S168" i="7"/>
  <c r="AI168" i="7"/>
  <c r="J169" i="7"/>
  <c r="P168" i="8"/>
  <c r="S168" i="8"/>
  <c r="AI168" i="8"/>
  <c r="J169" i="8"/>
  <c r="P168" i="9"/>
  <c r="S168" i="9"/>
  <c r="AI168" i="9"/>
  <c r="J169" i="9"/>
  <c r="Z108" i="6"/>
  <c r="T108" i="6"/>
  <c r="M94" i="2"/>
  <c r="AD93" i="2"/>
  <c r="L94" i="2"/>
  <c r="F94" i="2"/>
  <c r="F86" i="3"/>
  <c r="AE86" i="3" s="1"/>
  <c r="M86" i="3"/>
  <c r="L86" i="3"/>
  <c r="G86" i="3"/>
  <c r="AD85" i="3"/>
  <c r="M80" i="7"/>
  <c r="L80" i="7"/>
  <c r="F80" i="7"/>
  <c r="AD79" i="7"/>
  <c r="AE108" i="6"/>
  <c r="G108" i="6"/>
  <c r="AD89" i="4" l="1"/>
  <c r="M90" i="4"/>
  <c r="F90" i="4"/>
  <c r="L90" i="4"/>
  <c r="T104" i="5"/>
  <c r="Z104" i="5"/>
  <c r="G93" i="9"/>
  <c r="AE93" i="9"/>
  <c r="T93" i="9"/>
  <c r="Q93" i="10" s="1"/>
  <c r="R93" i="10" s="1"/>
  <c r="Z93" i="9"/>
  <c r="AE104" i="5"/>
  <c r="G104" i="5"/>
  <c r="AD100" i="8"/>
  <c r="F101" i="8"/>
  <c r="M101" i="8"/>
  <c r="L101" i="8"/>
  <c r="P173" i="5"/>
  <c r="S173" i="5"/>
  <c r="J174" i="5"/>
  <c r="P173" i="4"/>
  <c r="S173" i="4"/>
  <c r="J174" i="4"/>
  <c r="S173" i="3"/>
  <c r="P173" i="3"/>
  <c r="J174" i="3"/>
  <c r="P173" i="2"/>
  <c r="S173" i="2"/>
  <c r="J174" i="2"/>
  <c r="S170" i="6"/>
  <c r="AI170" i="6"/>
  <c r="P170" i="6"/>
  <c r="J171" i="6"/>
  <c r="P169" i="7"/>
  <c r="S169" i="7"/>
  <c r="AI169" i="7"/>
  <c r="J170" i="7"/>
  <c r="P169" i="8"/>
  <c r="S169" i="8"/>
  <c r="AI169" i="8"/>
  <c r="J170" i="8"/>
  <c r="P169" i="9"/>
  <c r="S169" i="9"/>
  <c r="AI169" i="9"/>
  <c r="J170" i="9"/>
  <c r="Z94" i="2"/>
  <c r="T94" i="2"/>
  <c r="E94" i="10" s="1"/>
  <c r="Z86" i="3"/>
  <c r="T86" i="3"/>
  <c r="F87" i="3"/>
  <c r="AE87" i="3" s="1"/>
  <c r="M87" i="3"/>
  <c r="G87" i="3"/>
  <c r="L87" i="3"/>
  <c r="AD86" i="3"/>
  <c r="Z80" i="7"/>
  <c r="T80" i="7"/>
  <c r="I80" i="10" s="1"/>
  <c r="L109" i="6"/>
  <c r="F109" i="6"/>
  <c r="M109" i="6"/>
  <c r="AD108" i="6"/>
  <c r="AE94" i="2"/>
  <c r="G94" i="2"/>
  <c r="AE80" i="7"/>
  <c r="G80" i="7"/>
  <c r="G90" i="4" l="1"/>
  <c r="AE90" i="4"/>
  <c r="Z90" i="4"/>
  <c r="T90" i="4"/>
  <c r="M90" i="10" s="1"/>
  <c r="AD93" i="9"/>
  <c r="F94" i="9"/>
  <c r="L94" i="9"/>
  <c r="M94" i="9"/>
  <c r="AD104" i="5"/>
  <c r="M105" i="5"/>
  <c r="L105" i="5"/>
  <c r="F105" i="5"/>
  <c r="G101" i="8"/>
  <c r="AE101" i="8"/>
  <c r="T101" i="8"/>
  <c r="Z101" i="8"/>
  <c r="S174" i="5"/>
  <c r="P174" i="5"/>
  <c r="J175" i="5"/>
  <c r="P174" i="4"/>
  <c r="S174" i="4"/>
  <c r="J175" i="4"/>
  <c r="P174" i="3"/>
  <c r="S174" i="3"/>
  <c r="J175" i="3"/>
  <c r="S174" i="2"/>
  <c r="P174" i="2"/>
  <c r="J175" i="2"/>
  <c r="P171" i="6"/>
  <c r="S171" i="6"/>
  <c r="AI171" i="6"/>
  <c r="J172" i="6"/>
  <c r="P170" i="7"/>
  <c r="S170" i="7"/>
  <c r="AI170" i="7"/>
  <c r="J171" i="7"/>
  <c r="P170" i="8"/>
  <c r="S170" i="8"/>
  <c r="AI170" i="8"/>
  <c r="J171" i="8"/>
  <c r="P170" i="9"/>
  <c r="S170" i="9"/>
  <c r="AI170" i="9"/>
  <c r="J171" i="9"/>
  <c r="M88" i="3"/>
  <c r="AD87" i="3"/>
  <c r="F88" i="3"/>
  <c r="AE88" i="3" s="1"/>
  <c r="G88" i="3"/>
  <c r="L88" i="3"/>
  <c r="Z87" i="3"/>
  <c r="T87" i="3"/>
  <c r="Z109" i="6"/>
  <c r="T109" i="6"/>
  <c r="AD94" i="2"/>
  <c r="M95" i="2"/>
  <c r="F95" i="2"/>
  <c r="L95" i="2"/>
  <c r="M81" i="7"/>
  <c r="L81" i="7"/>
  <c r="F81" i="7"/>
  <c r="AD80" i="7"/>
  <c r="AE109" i="6"/>
  <c r="G109" i="6"/>
  <c r="AD90" i="4" l="1"/>
  <c r="F91" i="4"/>
  <c r="L91" i="4"/>
  <c r="M91" i="4"/>
  <c r="G94" i="9"/>
  <c r="AE94" i="9"/>
  <c r="T94" i="9"/>
  <c r="Q94" i="10" s="1"/>
  <c r="R94" i="10" s="1"/>
  <c r="Z94" i="9"/>
  <c r="Z105" i="5"/>
  <c r="T105" i="5"/>
  <c r="AE105" i="5"/>
  <c r="G105" i="5"/>
  <c r="AD101" i="8"/>
  <c r="F102" i="8"/>
  <c r="AE102" i="8" s="1"/>
  <c r="G102" i="8"/>
  <c r="L102" i="8"/>
  <c r="M102" i="8"/>
  <c r="S175" i="5"/>
  <c r="P175" i="5"/>
  <c r="J176" i="5"/>
  <c r="P175" i="4"/>
  <c r="S175" i="4"/>
  <c r="J176" i="4"/>
  <c r="P175" i="3"/>
  <c r="J176" i="3"/>
  <c r="S175" i="3"/>
  <c r="P175" i="2"/>
  <c r="S175" i="2"/>
  <c r="J176" i="2"/>
  <c r="P172" i="6"/>
  <c r="S172" i="6"/>
  <c r="AI172" i="6"/>
  <c r="J173" i="6"/>
  <c r="P171" i="7"/>
  <c r="S171" i="7"/>
  <c r="AI171" i="7"/>
  <c r="J172" i="7"/>
  <c r="P171" i="8"/>
  <c r="S171" i="8"/>
  <c r="AI171" i="8"/>
  <c r="J172" i="8"/>
  <c r="P171" i="9"/>
  <c r="S171" i="9"/>
  <c r="AI171" i="9"/>
  <c r="J172" i="9"/>
  <c r="AD88" i="3"/>
  <c r="F89" i="3"/>
  <c r="L89" i="3"/>
  <c r="M89" i="3"/>
  <c r="Z88" i="3"/>
  <c r="T88" i="3"/>
  <c r="Z95" i="2"/>
  <c r="T95" i="2"/>
  <c r="E95" i="10" s="1"/>
  <c r="Z81" i="7"/>
  <c r="T81" i="7"/>
  <c r="I81" i="10" s="1"/>
  <c r="M110" i="6"/>
  <c r="AD109" i="6"/>
  <c r="F110" i="6"/>
  <c r="AE110" i="6" s="1"/>
  <c r="L110" i="6"/>
  <c r="G110" i="6"/>
  <c r="AE95" i="2"/>
  <c r="G95" i="2"/>
  <c r="AE81" i="7"/>
  <c r="G81" i="7"/>
  <c r="G91" i="4" l="1"/>
  <c r="AE91" i="4"/>
  <c r="Z91" i="4"/>
  <c r="T91" i="4"/>
  <c r="M91" i="10" s="1"/>
  <c r="AD94" i="9"/>
  <c r="F95" i="9"/>
  <c r="L95" i="9"/>
  <c r="M95" i="9"/>
  <c r="L106" i="5"/>
  <c r="AD105" i="5"/>
  <c r="F106" i="5"/>
  <c r="M106" i="5"/>
  <c r="M103" i="8"/>
  <c r="L103" i="8"/>
  <c r="F103" i="8"/>
  <c r="AD102" i="8"/>
  <c r="T102" i="8"/>
  <c r="Z102" i="8"/>
  <c r="AE89" i="3"/>
  <c r="G89" i="3"/>
  <c r="S176" i="5"/>
  <c r="J177" i="5"/>
  <c r="P176" i="5"/>
  <c r="P176" i="4"/>
  <c r="S176" i="4"/>
  <c r="J177" i="4"/>
  <c r="S176" i="3"/>
  <c r="P176" i="3"/>
  <c r="J177" i="3"/>
  <c r="P176" i="2"/>
  <c r="S176" i="2"/>
  <c r="J177" i="2"/>
  <c r="AI173" i="6"/>
  <c r="S173" i="6"/>
  <c r="P173" i="6"/>
  <c r="J174" i="6"/>
  <c r="P172" i="7"/>
  <c r="S172" i="7"/>
  <c r="AI172" i="7"/>
  <c r="J173" i="7"/>
  <c r="P172" i="8"/>
  <c r="S172" i="8"/>
  <c r="AI172" i="8"/>
  <c r="J173" i="8"/>
  <c r="P172" i="9"/>
  <c r="S172" i="9"/>
  <c r="AI172" i="9"/>
  <c r="J173" i="9"/>
  <c r="Z89" i="3"/>
  <c r="T89" i="3"/>
  <c r="Z110" i="6"/>
  <c r="T110" i="6"/>
  <c r="AD110" i="6"/>
  <c r="F111" i="6"/>
  <c r="AE111" i="6" s="1"/>
  <c r="M111" i="6"/>
  <c r="L111" i="6"/>
  <c r="G111" i="6"/>
  <c r="L96" i="2"/>
  <c r="M96" i="2"/>
  <c r="F96" i="2"/>
  <c r="AD95" i="2"/>
  <c r="M82" i="7"/>
  <c r="L82" i="7"/>
  <c r="F82" i="7"/>
  <c r="AD81" i="7"/>
  <c r="AD91" i="4" l="1"/>
  <c r="M92" i="4"/>
  <c r="L92" i="4"/>
  <c r="F92" i="4"/>
  <c r="G95" i="9"/>
  <c r="AE95" i="9"/>
  <c r="T95" i="9"/>
  <c r="Q95" i="10" s="1"/>
  <c r="R95" i="10" s="1"/>
  <c r="Z95" i="9"/>
  <c r="T106" i="5"/>
  <c r="Z106" i="5"/>
  <c r="AE106" i="5"/>
  <c r="G106" i="5"/>
  <c r="F90" i="3"/>
  <c r="AE90" i="3" s="1"/>
  <c r="L90" i="3"/>
  <c r="AD89" i="3"/>
  <c r="M90" i="3"/>
  <c r="G90" i="3"/>
  <c r="AE96" i="2"/>
  <c r="G96" i="2"/>
  <c r="T103" i="8"/>
  <c r="Z103" i="8"/>
  <c r="G103" i="8"/>
  <c r="AE103" i="8"/>
  <c r="J178" i="5"/>
  <c r="S177" i="5"/>
  <c r="P177" i="5"/>
  <c r="P177" i="4"/>
  <c r="S177" i="4"/>
  <c r="J178" i="4"/>
  <c r="P177" i="3"/>
  <c r="J178" i="3"/>
  <c r="S177" i="3"/>
  <c r="J178" i="2"/>
  <c r="S177" i="2"/>
  <c r="P177" i="2"/>
  <c r="S174" i="6"/>
  <c r="J175" i="6"/>
  <c r="P174" i="6"/>
  <c r="AI174" i="6"/>
  <c r="P173" i="7"/>
  <c r="S173" i="7"/>
  <c r="AI173" i="7"/>
  <c r="J174" i="7"/>
  <c r="P173" i="8"/>
  <c r="S173" i="8"/>
  <c r="AI173" i="8"/>
  <c r="J174" i="8"/>
  <c r="P173" i="9"/>
  <c r="S173" i="9"/>
  <c r="AI173" i="9"/>
  <c r="J174" i="9"/>
  <c r="Z90" i="3"/>
  <c r="T90" i="3"/>
  <c r="AD90" i="3"/>
  <c r="M91" i="3"/>
  <c r="F91" i="3"/>
  <c r="L91" i="3"/>
  <c r="Z111" i="6"/>
  <c r="T111" i="6"/>
  <c r="F112" i="6"/>
  <c r="AE112" i="6" s="1"/>
  <c r="G112" i="6"/>
  <c r="L112" i="6"/>
  <c r="M112" i="6"/>
  <c r="AD111" i="6"/>
  <c r="Z96" i="2"/>
  <c r="T96" i="2"/>
  <c r="E96" i="10" s="1"/>
  <c r="Z82" i="7"/>
  <c r="T82" i="7"/>
  <c r="I82" i="10" s="1"/>
  <c r="AE82" i="7"/>
  <c r="G82" i="7"/>
  <c r="Z92" i="4" l="1"/>
  <c r="T92" i="4"/>
  <c r="M92" i="10" s="1"/>
  <c r="G92" i="4"/>
  <c r="AE92" i="4"/>
  <c r="F96" i="9"/>
  <c r="M96" i="9"/>
  <c r="AD95" i="9"/>
  <c r="L96" i="9"/>
  <c r="L107" i="5"/>
  <c r="AD106" i="5"/>
  <c r="F107" i="5"/>
  <c r="AE107" i="5" s="1"/>
  <c r="M107" i="5"/>
  <c r="G107" i="5"/>
  <c r="F97" i="2"/>
  <c r="AE97" i="2" s="1"/>
  <c r="L97" i="2"/>
  <c r="AD96" i="2"/>
  <c r="G97" i="2"/>
  <c r="M97" i="2"/>
  <c r="AD103" i="8"/>
  <c r="F104" i="8"/>
  <c r="L104" i="8"/>
  <c r="M104" i="8"/>
  <c r="S178" i="5"/>
  <c r="P178" i="5"/>
  <c r="J179" i="5"/>
  <c r="P178" i="4"/>
  <c r="S178" i="4"/>
  <c r="J179" i="4"/>
  <c r="J179" i="3"/>
  <c r="S178" i="3"/>
  <c r="P178" i="3"/>
  <c r="J179" i="2"/>
  <c r="P178" i="2"/>
  <c r="S178" i="2"/>
  <c r="AI175" i="6"/>
  <c r="S175" i="6"/>
  <c r="P175" i="6"/>
  <c r="J176" i="6"/>
  <c r="P174" i="7"/>
  <c r="S174" i="7"/>
  <c r="AI174" i="7"/>
  <c r="J175" i="7"/>
  <c r="P174" i="8"/>
  <c r="S174" i="8"/>
  <c r="AI174" i="8"/>
  <c r="J175" i="8"/>
  <c r="P174" i="9"/>
  <c r="S174" i="9"/>
  <c r="AI174" i="9"/>
  <c r="J175" i="9"/>
  <c r="Z91" i="3"/>
  <c r="T91" i="3"/>
  <c r="L113" i="6"/>
  <c r="M113" i="6"/>
  <c r="AD112" i="6"/>
  <c r="F113" i="6"/>
  <c r="Z112" i="6"/>
  <c r="T112" i="6"/>
  <c r="M83" i="7"/>
  <c r="L83" i="7"/>
  <c r="F83" i="7"/>
  <c r="AD82" i="7"/>
  <c r="AE91" i="3"/>
  <c r="G91" i="3"/>
  <c r="F93" i="4" l="1"/>
  <c r="L93" i="4"/>
  <c r="M93" i="4"/>
  <c r="AD92" i="4"/>
  <c r="AE96" i="9"/>
  <c r="G96" i="9"/>
  <c r="T96" i="9"/>
  <c r="Q96" i="10" s="1"/>
  <c r="R96" i="10" s="1"/>
  <c r="Z96" i="9"/>
  <c r="Z107" i="5"/>
  <c r="T107" i="5"/>
  <c r="AD107" i="5"/>
  <c r="M108" i="5"/>
  <c r="F108" i="5"/>
  <c r="L108" i="5"/>
  <c r="Z97" i="2"/>
  <c r="T97" i="2"/>
  <c r="E97" i="10" s="1"/>
  <c r="AD97" i="2"/>
  <c r="L98" i="2"/>
  <c r="M98" i="2"/>
  <c r="F98" i="2"/>
  <c r="AE98" i="2" s="1"/>
  <c r="G98" i="2"/>
  <c r="L99" i="2" s="1"/>
  <c r="G104" i="8"/>
  <c r="AE104" i="8"/>
  <c r="T104" i="8"/>
  <c r="Z104" i="8"/>
  <c r="S179" i="5"/>
  <c r="P179" i="5"/>
  <c r="J180" i="5"/>
  <c r="P179" i="4"/>
  <c r="S179" i="4"/>
  <c r="J180" i="4"/>
  <c r="S179" i="3"/>
  <c r="P179" i="3"/>
  <c r="J180" i="3"/>
  <c r="J180" i="2"/>
  <c r="S179" i="2"/>
  <c r="P179" i="2"/>
  <c r="P176" i="6"/>
  <c r="J177" i="6"/>
  <c r="AI176" i="6"/>
  <c r="S176" i="6"/>
  <c r="P175" i="7"/>
  <c r="S175" i="7"/>
  <c r="AI175" i="7"/>
  <c r="J176" i="7"/>
  <c r="P175" i="8"/>
  <c r="S175" i="8"/>
  <c r="AI175" i="8"/>
  <c r="J176" i="8"/>
  <c r="P175" i="9"/>
  <c r="S175" i="9"/>
  <c r="AI175" i="9"/>
  <c r="J176" i="9"/>
  <c r="Z113" i="6"/>
  <c r="T113" i="6"/>
  <c r="Z98" i="2"/>
  <c r="T98" i="2"/>
  <c r="E98" i="10" s="1"/>
  <c r="AD98" i="2"/>
  <c r="F99" i="2"/>
  <c r="M99" i="2"/>
  <c r="Z83" i="7"/>
  <c r="T83" i="7"/>
  <c r="I83" i="10" s="1"/>
  <c r="L92" i="3"/>
  <c r="AD91" i="3"/>
  <c r="M92" i="3"/>
  <c r="F92" i="3"/>
  <c r="AE113" i="6"/>
  <c r="G113" i="6"/>
  <c r="AE83" i="7"/>
  <c r="G83" i="7"/>
  <c r="G93" i="4" l="1"/>
  <c r="AE93" i="4"/>
  <c r="T93" i="4"/>
  <c r="M93" i="10" s="1"/>
  <c r="Z93" i="4"/>
  <c r="G97" i="9"/>
  <c r="AD96" i="9"/>
  <c r="F97" i="9"/>
  <c r="AE97" i="9" s="1"/>
  <c r="L97" i="9"/>
  <c r="M97" i="9"/>
  <c r="Z108" i="5"/>
  <c r="T108" i="5"/>
  <c r="AE108" i="5"/>
  <c r="G108" i="5"/>
  <c r="AD104" i="8"/>
  <c r="F105" i="8"/>
  <c r="L105" i="8"/>
  <c r="M105" i="8"/>
  <c r="S180" i="5"/>
  <c r="J181" i="5"/>
  <c r="P180" i="5"/>
  <c r="P180" i="4"/>
  <c r="S180" i="4"/>
  <c r="J181" i="4"/>
  <c r="P180" i="3"/>
  <c r="J181" i="3"/>
  <c r="S180" i="3"/>
  <c r="P180" i="2"/>
  <c r="S180" i="2"/>
  <c r="J181" i="2"/>
  <c r="P177" i="6"/>
  <c r="AI177" i="6"/>
  <c r="S177" i="6"/>
  <c r="J178" i="6"/>
  <c r="P176" i="7"/>
  <c r="S176" i="7"/>
  <c r="AI176" i="7"/>
  <c r="J177" i="7"/>
  <c r="P176" i="8"/>
  <c r="S176" i="8"/>
  <c r="AI176" i="8"/>
  <c r="J177" i="8"/>
  <c r="P176" i="9"/>
  <c r="S176" i="9"/>
  <c r="AI176" i="9"/>
  <c r="J177" i="9"/>
  <c r="Z99" i="2"/>
  <c r="T99" i="2"/>
  <c r="E99" i="10" s="1"/>
  <c r="Z92" i="3"/>
  <c r="T92" i="3"/>
  <c r="M114" i="6"/>
  <c r="AD113" i="6"/>
  <c r="L114" i="6"/>
  <c r="F114" i="6"/>
  <c r="M84" i="7"/>
  <c r="L84" i="7"/>
  <c r="F84" i="7"/>
  <c r="AD83" i="7"/>
  <c r="AE99" i="2"/>
  <c r="G99" i="2"/>
  <c r="AE92" i="3"/>
  <c r="G92" i="3"/>
  <c r="L94" i="4" l="1"/>
  <c r="AD93" i="4"/>
  <c r="F94" i="4"/>
  <c r="M94" i="4"/>
  <c r="M98" i="9"/>
  <c r="L98" i="9"/>
  <c r="F98" i="9"/>
  <c r="AD97" i="9"/>
  <c r="T97" i="9"/>
  <c r="Q97" i="10" s="1"/>
  <c r="R97" i="10" s="1"/>
  <c r="Z97" i="9"/>
  <c r="F109" i="5"/>
  <c r="AE109" i="5" s="1"/>
  <c r="AD108" i="5"/>
  <c r="M109" i="5"/>
  <c r="L109" i="5"/>
  <c r="G109" i="5"/>
  <c r="G105" i="8"/>
  <c r="AE105" i="8"/>
  <c r="Z105" i="8"/>
  <c r="T105" i="8"/>
  <c r="S181" i="5"/>
  <c r="J182" i="5"/>
  <c r="P181" i="5"/>
  <c r="P181" i="4"/>
  <c r="S181" i="4"/>
  <c r="J182" i="4"/>
  <c r="S181" i="3"/>
  <c r="J182" i="3"/>
  <c r="P181" i="3"/>
  <c r="P181" i="2"/>
  <c r="J182" i="2"/>
  <c r="S181" i="2"/>
  <c r="P178" i="6"/>
  <c r="AI178" i="6"/>
  <c r="S178" i="6"/>
  <c r="J179" i="6"/>
  <c r="P177" i="7"/>
  <c r="S177" i="7"/>
  <c r="AI177" i="7"/>
  <c r="J178" i="7"/>
  <c r="P177" i="8"/>
  <c r="S177" i="8"/>
  <c r="AI177" i="8"/>
  <c r="J178" i="8"/>
  <c r="P177" i="9"/>
  <c r="S177" i="9"/>
  <c r="AI177" i="9"/>
  <c r="J178" i="9"/>
  <c r="Z114" i="6"/>
  <c r="T114" i="6"/>
  <c r="Z84" i="7"/>
  <c r="T84" i="7"/>
  <c r="I84" i="10" s="1"/>
  <c r="L100" i="2"/>
  <c r="F100" i="2"/>
  <c r="AE100" i="2" s="1"/>
  <c r="M100" i="2"/>
  <c r="AD99" i="2"/>
  <c r="G100" i="2"/>
  <c r="AD92" i="3"/>
  <c r="L93" i="3"/>
  <c r="F93" i="3"/>
  <c r="M93" i="3"/>
  <c r="AE114" i="6"/>
  <c r="G114" i="6"/>
  <c r="AE84" i="7"/>
  <c r="G84" i="7"/>
  <c r="T94" i="4" l="1"/>
  <c r="M94" i="10" s="1"/>
  <c r="Z94" i="4"/>
  <c r="G94" i="4"/>
  <c r="AE94" i="4"/>
  <c r="T98" i="9"/>
  <c r="Q98" i="10" s="1"/>
  <c r="R98" i="10" s="1"/>
  <c r="Z98" i="9"/>
  <c r="G98" i="9"/>
  <c r="AE98" i="9"/>
  <c r="Z109" i="5"/>
  <c r="T109" i="5"/>
  <c r="AD109" i="5"/>
  <c r="G110" i="5"/>
  <c r="L110" i="5"/>
  <c r="M110" i="5"/>
  <c r="F110" i="5"/>
  <c r="AE110" i="5" s="1"/>
  <c r="F106" i="8"/>
  <c r="M106" i="8"/>
  <c r="AD105" i="8"/>
  <c r="L106" i="8"/>
  <c r="AE93" i="3"/>
  <c r="G93" i="3"/>
  <c r="S182" i="5"/>
  <c r="J183" i="5"/>
  <c r="P182" i="5"/>
  <c r="P182" i="4"/>
  <c r="S182" i="4"/>
  <c r="J183" i="4"/>
  <c r="J183" i="3"/>
  <c r="P182" i="3"/>
  <c r="S182" i="3"/>
  <c r="P182" i="2"/>
  <c r="S182" i="2"/>
  <c r="J183" i="2"/>
  <c r="P179" i="6"/>
  <c r="S179" i="6"/>
  <c r="J180" i="6"/>
  <c r="AI179" i="6"/>
  <c r="P178" i="7"/>
  <c r="S178" i="7"/>
  <c r="AI178" i="7"/>
  <c r="J179" i="7"/>
  <c r="P178" i="8"/>
  <c r="S178" i="8"/>
  <c r="AI178" i="8"/>
  <c r="J179" i="8"/>
  <c r="P178" i="9"/>
  <c r="S178" i="9"/>
  <c r="AI178" i="9"/>
  <c r="J179" i="9"/>
  <c r="Z100" i="2"/>
  <c r="T100" i="2"/>
  <c r="E100" i="10" s="1"/>
  <c r="AD100" i="2"/>
  <c r="F101" i="2"/>
  <c r="AE101" i="2" s="1"/>
  <c r="G101" i="2"/>
  <c r="L101" i="2"/>
  <c r="M101" i="2"/>
  <c r="Z93" i="3"/>
  <c r="T93" i="3"/>
  <c r="M115" i="6"/>
  <c r="F115" i="6"/>
  <c r="AD114" i="6"/>
  <c r="L115" i="6"/>
  <c r="M85" i="7"/>
  <c r="L85" i="7"/>
  <c r="F85" i="7"/>
  <c r="AD84" i="7"/>
  <c r="F95" i="4" l="1"/>
  <c r="AD94" i="4"/>
  <c r="M95" i="4"/>
  <c r="L95" i="4"/>
  <c r="F99" i="9"/>
  <c r="M99" i="9"/>
  <c r="AD98" i="9"/>
  <c r="L99" i="9"/>
  <c r="M111" i="5"/>
  <c r="L111" i="5"/>
  <c r="F111" i="5"/>
  <c r="AD110" i="5"/>
  <c r="T110" i="5"/>
  <c r="Z110" i="5"/>
  <c r="AD93" i="3"/>
  <c r="F94" i="3"/>
  <c r="M94" i="3"/>
  <c r="L94" i="3"/>
  <c r="T94" i="3" s="1"/>
  <c r="G106" i="8"/>
  <c r="AE106" i="8"/>
  <c r="T106" i="8"/>
  <c r="Z106" i="8"/>
  <c r="S183" i="5"/>
  <c r="J184" i="5"/>
  <c r="P183" i="5"/>
  <c r="P183" i="4"/>
  <c r="S183" i="4"/>
  <c r="J184" i="4"/>
  <c r="P183" i="3"/>
  <c r="S183" i="3"/>
  <c r="J184" i="3"/>
  <c r="S183" i="2"/>
  <c r="P183" i="2"/>
  <c r="J184" i="2"/>
  <c r="AI180" i="6"/>
  <c r="P180" i="6"/>
  <c r="J181" i="6"/>
  <c r="S180" i="6"/>
  <c r="P179" i="7"/>
  <c r="S179" i="7"/>
  <c r="AI179" i="7"/>
  <c r="J180" i="7"/>
  <c r="P179" i="8"/>
  <c r="S179" i="8"/>
  <c r="AI179" i="8"/>
  <c r="J180" i="8"/>
  <c r="P179" i="9"/>
  <c r="S179" i="9"/>
  <c r="AI179" i="9"/>
  <c r="J180" i="9"/>
  <c r="F102" i="2"/>
  <c r="L102" i="2"/>
  <c r="M102" i="2"/>
  <c r="AD101" i="2"/>
  <c r="Z101" i="2"/>
  <c r="T101" i="2"/>
  <c r="E101" i="10" s="1"/>
  <c r="Z94" i="3"/>
  <c r="Z115" i="6"/>
  <c r="T115" i="6"/>
  <c r="Z85" i="7"/>
  <c r="T85" i="7"/>
  <c r="I85" i="10" s="1"/>
  <c r="AE94" i="3"/>
  <c r="G94" i="3"/>
  <c r="AE115" i="6"/>
  <c r="G115" i="6"/>
  <c r="AE85" i="7"/>
  <c r="G85" i="7"/>
  <c r="G95" i="4" l="1"/>
  <c r="AE95" i="4"/>
  <c r="T95" i="4"/>
  <c r="M95" i="10" s="1"/>
  <c r="Z95" i="4"/>
  <c r="G99" i="9"/>
  <c r="AE99" i="9"/>
  <c r="Z99" i="9"/>
  <c r="T99" i="9"/>
  <c r="Q99" i="10" s="1"/>
  <c r="R99" i="10" s="1"/>
  <c r="T111" i="5"/>
  <c r="Z111" i="5"/>
  <c r="AE111" i="5"/>
  <c r="G111" i="5"/>
  <c r="L107" i="8"/>
  <c r="AD106" i="8"/>
  <c r="F107" i="8"/>
  <c r="M107" i="8"/>
  <c r="S184" i="5"/>
  <c r="P184" i="5"/>
  <c r="J185" i="5"/>
  <c r="P184" i="4"/>
  <c r="S184" i="4"/>
  <c r="J185" i="4"/>
  <c r="S184" i="3"/>
  <c r="J185" i="3"/>
  <c r="P184" i="3"/>
  <c r="S184" i="2"/>
  <c r="J185" i="2"/>
  <c r="P184" i="2"/>
  <c r="AI181" i="6"/>
  <c r="J182" i="6"/>
  <c r="P181" i="6"/>
  <c r="S181" i="6"/>
  <c r="P180" i="7"/>
  <c r="S180" i="7"/>
  <c r="AI180" i="7"/>
  <c r="J181" i="7"/>
  <c r="P180" i="8"/>
  <c r="S180" i="8"/>
  <c r="AI180" i="8"/>
  <c r="J181" i="8"/>
  <c r="P180" i="9"/>
  <c r="S180" i="9"/>
  <c r="AI180" i="9"/>
  <c r="J181" i="9"/>
  <c r="Z102" i="2"/>
  <c r="T102" i="2"/>
  <c r="E102" i="10" s="1"/>
  <c r="F95" i="3"/>
  <c r="AE95" i="3" s="1"/>
  <c r="AD94" i="3"/>
  <c r="G95" i="3"/>
  <c r="L95" i="3"/>
  <c r="M95" i="3"/>
  <c r="L116" i="6"/>
  <c r="M116" i="6"/>
  <c r="F116" i="6"/>
  <c r="AD115" i="6"/>
  <c r="M86" i="7"/>
  <c r="L86" i="7"/>
  <c r="F86" i="7"/>
  <c r="AD85" i="7"/>
  <c r="AE102" i="2"/>
  <c r="G102" i="2"/>
  <c r="AD95" i="4" l="1"/>
  <c r="F96" i="4"/>
  <c r="L96" i="4"/>
  <c r="M96" i="4"/>
  <c r="AD99" i="9"/>
  <c r="F100" i="9"/>
  <c r="L100" i="9"/>
  <c r="M100" i="9"/>
  <c r="M112" i="5"/>
  <c r="F112" i="5"/>
  <c r="AE112" i="5" s="1"/>
  <c r="AD111" i="5"/>
  <c r="L112" i="5"/>
  <c r="G112" i="5"/>
  <c r="T107" i="8"/>
  <c r="Z107" i="8"/>
  <c r="G107" i="8"/>
  <c r="AE107" i="8"/>
  <c r="P185" i="5"/>
  <c r="J186" i="5"/>
  <c r="S185" i="5"/>
  <c r="P185" i="4"/>
  <c r="S185" i="4"/>
  <c r="J186" i="4"/>
  <c r="P185" i="3"/>
  <c r="S185" i="3"/>
  <c r="J186" i="3"/>
  <c r="P185" i="2"/>
  <c r="S185" i="2"/>
  <c r="J186" i="2"/>
  <c r="S182" i="6"/>
  <c r="J183" i="6"/>
  <c r="P182" i="6"/>
  <c r="AI182" i="6"/>
  <c r="P181" i="7"/>
  <c r="S181" i="7"/>
  <c r="AI181" i="7"/>
  <c r="J182" i="7"/>
  <c r="P181" i="8"/>
  <c r="S181" i="8"/>
  <c r="AI181" i="8"/>
  <c r="J182" i="8"/>
  <c r="P181" i="9"/>
  <c r="S181" i="9"/>
  <c r="AI181" i="9"/>
  <c r="J182" i="9"/>
  <c r="L96" i="3"/>
  <c r="AD95" i="3"/>
  <c r="F96" i="3"/>
  <c r="M96" i="3"/>
  <c r="Z95" i="3"/>
  <c r="T95" i="3"/>
  <c r="Z116" i="6"/>
  <c r="T116" i="6"/>
  <c r="Z86" i="7"/>
  <c r="T86" i="7"/>
  <c r="I86" i="10" s="1"/>
  <c r="M103" i="2"/>
  <c r="AD102" i="2"/>
  <c r="F103" i="2"/>
  <c r="L103" i="2"/>
  <c r="AE116" i="6"/>
  <c r="G116" i="6"/>
  <c r="AE86" i="7"/>
  <c r="G86" i="7"/>
  <c r="G96" i="4" l="1"/>
  <c r="AE96" i="4"/>
  <c r="T96" i="4"/>
  <c r="M96" i="10" s="1"/>
  <c r="Z96" i="4"/>
  <c r="AE100" i="9"/>
  <c r="G100" i="9"/>
  <c r="T100" i="9"/>
  <c r="Q100" i="10" s="1"/>
  <c r="R100" i="10" s="1"/>
  <c r="Z100" i="9"/>
  <c r="T112" i="5"/>
  <c r="Z112" i="5"/>
  <c r="L113" i="5"/>
  <c r="M113" i="5"/>
  <c r="F113" i="5"/>
  <c r="AD112" i="5"/>
  <c r="AD107" i="8"/>
  <c r="F108" i="8"/>
  <c r="L108" i="8"/>
  <c r="M108" i="8"/>
  <c r="J187" i="5"/>
  <c r="P186" i="5"/>
  <c r="S186" i="5"/>
  <c r="P186" i="4"/>
  <c r="S186" i="4"/>
  <c r="J187" i="4"/>
  <c r="P186" i="3"/>
  <c r="S186" i="3"/>
  <c r="J187" i="3"/>
  <c r="P186" i="2"/>
  <c r="J187" i="2"/>
  <c r="S186" i="2"/>
  <c r="P183" i="6"/>
  <c r="S183" i="6"/>
  <c r="AI183" i="6"/>
  <c r="J184" i="6"/>
  <c r="P182" i="7"/>
  <c r="S182" i="7"/>
  <c r="AI182" i="7"/>
  <c r="J183" i="7"/>
  <c r="P182" i="8"/>
  <c r="S182" i="8"/>
  <c r="AI182" i="8"/>
  <c r="J183" i="8"/>
  <c r="P182" i="9"/>
  <c r="S182" i="9"/>
  <c r="AI182" i="9"/>
  <c r="J183" i="9"/>
  <c r="Z96" i="3"/>
  <c r="T96" i="3"/>
  <c r="Z103" i="2"/>
  <c r="T103" i="2"/>
  <c r="E103" i="10" s="1"/>
  <c r="L117" i="6"/>
  <c r="F117" i="6"/>
  <c r="AD116" i="6"/>
  <c r="M117" i="6"/>
  <c r="M87" i="7"/>
  <c r="L87" i="7"/>
  <c r="F87" i="7"/>
  <c r="AD86" i="7"/>
  <c r="AE96" i="3"/>
  <c r="G96" i="3"/>
  <c r="AE103" i="2"/>
  <c r="G103" i="2"/>
  <c r="L97" i="4" l="1"/>
  <c r="AD96" i="4"/>
  <c r="F97" i="4"/>
  <c r="M97" i="4"/>
  <c r="G101" i="9"/>
  <c r="M101" i="9"/>
  <c r="AD100" i="9"/>
  <c r="L101" i="9"/>
  <c r="F101" i="9"/>
  <c r="AE101" i="9" s="1"/>
  <c r="Z113" i="5"/>
  <c r="T113" i="5"/>
  <c r="AE113" i="5"/>
  <c r="G113" i="5"/>
  <c r="G108" i="8"/>
  <c r="AE108" i="8"/>
  <c r="Z108" i="8"/>
  <c r="T108" i="8"/>
  <c r="S187" i="5"/>
  <c r="J188" i="5"/>
  <c r="P187" i="5"/>
  <c r="P187" i="4"/>
  <c r="S187" i="4"/>
  <c r="J188" i="4"/>
  <c r="S187" i="3"/>
  <c r="P187" i="3"/>
  <c r="J188" i="3"/>
  <c r="P187" i="2"/>
  <c r="S187" i="2"/>
  <c r="J188" i="2"/>
  <c r="P184" i="6"/>
  <c r="S184" i="6"/>
  <c r="AI184" i="6"/>
  <c r="J185" i="6"/>
  <c r="S183" i="7"/>
  <c r="P183" i="7"/>
  <c r="AI183" i="7"/>
  <c r="J184" i="7"/>
  <c r="P183" i="8"/>
  <c r="S183" i="8"/>
  <c r="AI183" i="8"/>
  <c r="J184" i="8"/>
  <c r="P183" i="9"/>
  <c r="S183" i="9"/>
  <c r="AI183" i="9"/>
  <c r="J184" i="9"/>
  <c r="Z117" i="6"/>
  <c r="T117" i="6"/>
  <c r="Z87" i="7"/>
  <c r="T87" i="7"/>
  <c r="I87" i="10" s="1"/>
  <c r="F97" i="3"/>
  <c r="AE97" i="3" s="1"/>
  <c r="L97" i="3"/>
  <c r="M97" i="3"/>
  <c r="G97" i="3"/>
  <c r="AD96" i="3"/>
  <c r="M104" i="2"/>
  <c r="F104" i="2"/>
  <c r="AE104" i="2" s="1"/>
  <c r="G104" i="2"/>
  <c r="L104" i="2"/>
  <c r="AD103" i="2"/>
  <c r="AE117" i="6"/>
  <c r="G117" i="6"/>
  <c r="AE87" i="7"/>
  <c r="G87" i="7"/>
  <c r="T97" i="4" l="1"/>
  <c r="M97" i="10" s="1"/>
  <c r="Z97" i="4"/>
  <c r="G97" i="4"/>
  <c r="AE97" i="4"/>
  <c r="M102" i="9"/>
  <c r="L102" i="9"/>
  <c r="F102" i="9"/>
  <c r="AD101" i="9"/>
  <c r="T101" i="9"/>
  <c r="Q101" i="10" s="1"/>
  <c r="R101" i="10" s="1"/>
  <c r="Z101" i="9"/>
  <c r="F114" i="5"/>
  <c r="AD113" i="5"/>
  <c r="L114" i="5"/>
  <c r="M114" i="5"/>
  <c r="F109" i="8"/>
  <c r="L109" i="8"/>
  <c r="M109" i="8"/>
  <c r="AD108" i="8"/>
  <c r="J189" i="5"/>
  <c r="S188" i="5"/>
  <c r="P188" i="5"/>
  <c r="P188" i="4"/>
  <c r="S188" i="4"/>
  <c r="J189" i="4"/>
  <c r="S188" i="3"/>
  <c r="J189" i="3"/>
  <c r="P188" i="3"/>
  <c r="P188" i="2"/>
  <c r="S188" i="2"/>
  <c r="J189" i="2"/>
  <c r="P185" i="6"/>
  <c r="S185" i="6"/>
  <c r="J186" i="6"/>
  <c r="AI185" i="6"/>
  <c r="S184" i="7"/>
  <c r="P184" i="7"/>
  <c r="AI184" i="7"/>
  <c r="J185" i="7"/>
  <c r="P184" i="8"/>
  <c r="S184" i="8"/>
  <c r="AI184" i="8"/>
  <c r="J185" i="8"/>
  <c r="P184" i="9"/>
  <c r="S184" i="9"/>
  <c r="AI184" i="9"/>
  <c r="J185" i="9"/>
  <c r="Z97" i="3"/>
  <c r="T97" i="3"/>
  <c r="AD97" i="3"/>
  <c r="F98" i="3"/>
  <c r="L98" i="3"/>
  <c r="M98" i="3"/>
  <c r="AD104" i="2"/>
  <c r="M105" i="2"/>
  <c r="F105" i="2"/>
  <c r="L105" i="2"/>
  <c r="Z104" i="2"/>
  <c r="T104" i="2"/>
  <c r="E104" i="10" s="1"/>
  <c r="AD117" i="6"/>
  <c r="F118" i="6"/>
  <c r="M118" i="6"/>
  <c r="L118" i="6"/>
  <c r="M88" i="7"/>
  <c r="L88" i="7"/>
  <c r="F88" i="7"/>
  <c r="AD87" i="7"/>
  <c r="F98" i="4" l="1"/>
  <c r="L98" i="4"/>
  <c r="M98" i="4"/>
  <c r="AD97" i="4"/>
  <c r="T102" i="9"/>
  <c r="Q102" i="10" s="1"/>
  <c r="R102" i="10" s="1"/>
  <c r="Z102" i="9"/>
  <c r="G102" i="9"/>
  <c r="AE102" i="9"/>
  <c r="Z114" i="5"/>
  <c r="T114" i="5"/>
  <c r="AE114" i="5"/>
  <c r="G114" i="5"/>
  <c r="AE98" i="3"/>
  <c r="G98" i="3"/>
  <c r="AE118" i="6"/>
  <c r="G118" i="6"/>
  <c r="G109" i="8"/>
  <c r="AE109" i="8"/>
  <c r="T109" i="8"/>
  <c r="Z109" i="8"/>
  <c r="S189" i="5"/>
  <c r="P189" i="5"/>
  <c r="J190" i="5"/>
  <c r="P189" i="4"/>
  <c r="S189" i="4"/>
  <c r="J190" i="4"/>
  <c r="P189" i="3"/>
  <c r="J190" i="3"/>
  <c r="S189" i="3"/>
  <c r="S189" i="2"/>
  <c r="J190" i="2"/>
  <c r="P189" i="2"/>
  <c r="S186" i="6"/>
  <c r="J187" i="6"/>
  <c r="P186" i="6"/>
  <c r="AI186" i="6"/>
  <c r="P185" i="7"/>
  <c r="S185" i="7"/>
  <c r="AI185" i="7"/>
  <c r="J186" i="7"/>
  <c r="P185" i="8"/>
  <c r="S185" i="8"/>
  <c r="AI185" i="8"/>
  <c r="J186" i="8"/>
  <c r="P185" i="9"/>
  <c r="S185" i="9"/>
  <c r="AI185" i="9"/>
  <c r="J186" i="9"/>
  <c r="AD98" i="3"/>
  <c r="F99" i="3"/>
  <c r="M99" i="3"/>
  <c r="L99" i="3"/>
  <c r="Z98" i="3"/>
  <c r="T98" i="3"/>
  <c r="Z105" i="2"/>
  <c r="T105" i="2"/>
  <c r="E105" i="10" s="1"/>
  <c r="Z118" i="6"/>
  <c r="T118" i="6"/>
  <c r="M119" i="6"/>
  <c r="F119" i="6"/>
  <c r="L119" i="6"/>
  <c r="AD118" i="6"/>
  <c r="Z88" i="7"/>
  <c r="T88" i="7"/>
  <c r="I88" i="10" s="1"/>
  <c r="AE105" i="2"/>
  <c r="G105" i="2"/>
  <c r="AE88" i="7"/>
  <c r="G88" i="7"/>
  <c r="G98" i="4" l="1"/>
  <c r="AE98" i="4"/>
  <c r="T98" i="4"/>
  <c r="M98" i="10" s="1"/>
  <c r="Z98" i="4"/>
  <c r="F103" i="9"/>
  <c r="AD102" i="9"/>
  <c r="L103" i="9"/>
  <c r="M103" i="9"/>
  <c r="F115" i="5"/>
  <c r="AE115" i="5" s="1"/>
  <c r="AD114" i="5"/>
  <c r="L115" i="5"/>
  <c r="M115" i="5"/>
  <c r="G115" i="5"/>
  <c r="L110" i="8"/>
  <c r="AD109" i="8"/>
  <c r="M110" i="8"/>
  <c r="F110" i="8"/>
  <c r="P190" i="5"/>
  <c r="S190" i="5"/>
  <c r="J191" i="5"/>
  <c r="P190" i="4"/>
  <c r="S190" i="4"/>
  <c r="J191" i="4"/>
  <c r="P190" i="3"/>
  <c r="S190" i="3"/>
  <c r="J191" i="3"/>
  <c r="P190" i="2"/>
  <c r="S190" i="2"/>
  <c r="J191" i="2"/>
  <c r="P187" i="6"/>
  <c r="S187" i="6"/>
  <c r="AI187" i="6"/>
  <c r="J188" i="6"/>
  <c r="J187" i="7"/>
  <c r="P186" i="7"/>
  <c r="S186" i="7"/>
  <c r="AI186" i="7"/>
  <c r="P186" i="8"/>
  <c r="S186" i="8"/>
  <c r="AI186" i="8"/>
  <c r="J187" i="8"/>
  <c r="P186" i="9"/>
  <c r="S186" i="9"/>
  <c r="AI186" i="9"/>
  <c r="J187" i="9"/>
  <c r="Z99" i="3"/>
  <c r="T99" i="3"/>
  <c r="Z119" i="6"/>
  <c r="T119" i="6"/>
  <c r="AD105" i="2"/>
  <c r="L106" i="2"/>
  <c r="F106" i="2"/>
  <c r="AE106" i="2" s="1"/>
  <c r="G106" i="2"/>
  <c r="M106" i="2"/>
  <c r="M89" i="7"/>
  <c r="L89" i="7"/>
  <c r="F89" i="7"/>
  <c r="AD88" i="7"/>
  <c r="AE99" i="3"/>
  <c r="G99" i="3"/>
  <c r="AE119" i="6"/>
  <c r="G119" i="6"/>
  <c r="F99" i="4" l="1"/>
  <c r="L99" i="4"/>
  <c r="M99" i="4"/>
  <c r="AD98" i="4"/>
  <c r="G103" i="9"/>
  <c r="AE103" i="9"/>
  <c r="T103" i="9"/>
  <c r="Q103" i="10" s="1"/>
  <c r="R103" i="10" s="1"/>
  <c r="Z103" i="9"/>
  <c r="T115" i="5"/>
  <c r="Z115" i="5"/>
  <c r="L116" i="5"/>
  <c r="F116" i="5"/>
  <c r="M116" i="5"/>
  <c r="AD115" i="5"/>
  <c r="T110" i="8"/>
  <c r="Z110" i="8"/>
  <c r="G110" i="8"/>
  <c r="AE110" i="8"/>
  <c r="J192" i="5"/>
  <c r="S191" i="5"/>
  <c r="P191" i="5"/>
  <c r="P191" i="4"/>
  <c r="S191" i="4"/>
  <c r="J192" i="4"/>
  <c r="P191" i="3"/>
  <c r="S191" i="3"/>
  <c r="J192" i="3"/>
  <c r="P191" i="2"/>
  <c r="S191" i="2"/>
  <c r="J192" i="2"/>
  <c r="P188" i="6"/>
  <c r="J189" i="6"/>
  <c r="S188" i="6"/>
  <c r="AI188" i="6"/>
  <c r="AI187" i="7"/>
  <c r="J188" i="7"/>
  <c r="P187" i="7"/>
  <c r="S187" i="7"/>
  <c r="P187" i="8"/>
  <c r="S187" i="8"/>
  <c r="AI187" i="8"/>
  <c r="J188" i="8"/>
  <c r="P187" i="9"/>
  <c r="S187" i="9"/>
  <c r="AI187" i="9"/>
  <c r="J188" i="9"/>
  <c r="Z106" i="2"/>
  <c r="T106" i="2"/>
  <c r="E106" i="10" s="1"/>
  <c r="F107" i="2"/>
  <c r="AD106" i="2"/>
  <c r="M107" i="2"/>
  <c r="L107" i="2"/>
  <c r="Z89" i="7"/>
  <c r="T89" i="7"/>
  <c r="I89" i="10" s="1"/>
  <c r="L100" i="3"/>
  <c r="M100" i="3"/>
  <c r="AD99" i="3"/>
  <c r="F100" i="3"/>
  <c r="AD119" i="6"/>
  <c r="L120" i="6"/>
  <c r="F120" i="6"/>
  <c r="M120" i="6"/>
  <c r="AE89" i="7"/>
  <c r="G89" i="7"/>
  <c r="G99" i="4" l="1"/>
  <c r="AE99" i="4"/>
  <c r="T99" i="4"/>
  <c r="M99" i="10" s="1"/>
  <c r="Z99" i="4"/>
  <c r="AD103" i="9"/>
  <c r="M104" i="9"/>
  <c r="F104" i="9"/>
  <c r="L104" i="9"/>
  <c r="Z116" i="5"/>
  <c r="T116" i="5"/>
  <c r="AE116" i="5"/>
  <c r="G116" i="5"/>
  <c r="AE120" i="6"/>
  <c r="G120" i="6"/>
  <c r="L111" i="8"/>
  <c r="AD110" i="8"/>
  <c r="F111" i="8"/>
  <c r="M111" i="8"/>
  <c r="P192" i="5"/>
  <c r="J193" i="5"/>
  <c r="S192" i="5"/>
  <c r="P192" i="4"/>
  <c r="S192" i="4"/>
  <c r="J193" i="4"/>
  <c r="J193" i="3"/>
  <c r="P192" i="3"/>
  <c r="S192" i="3"/>
  <c r="J193" i="2"/>
  <c r="P192" i="2"/>
  <c r="S192" i="2"/>
  <c r="S189" i="6"/>
  <c r="P189" i="6"/>
  <c r="AI189" i="6"/>
  <c r="J190" i="6"/>
  <c r="P188" i="7"/>
  <c r="AI188" i="7"/>
  <c r="J189" i="7"/>
  <c r="S188" i="7"/>
  <c r="P188" i="8"/>
  <c r="S188" i="8"/>
  <c r="AI188" i="8"/>
  <c r="J189" i="8"/>
  <c r="P188" i="9"/>
  <c r="S188" i="9"/>
  <c r="AI188" i="9"/>
  <c r="J189" i="9"/>
  <c r="Z107" i="2"/>
  <c r="T107" i="2"/>
  <c r="E107" i="10" s="1"/>
  <c r="Z100" i="3"/>
  <c r="T100" i="3"/>
  <c r="Z120" i="6"/>
  <c r="T120" i="6"/>
  <c r="M90" i="7"/>
  <c r="L90" i="7"/>
  <c r="F90" i="7"/>
  <c r="AD89" i="7"/>
  <c r="AE107" i="2"/>
  <c r="G107" i="2"/>
  <c r="AE100" i="3"/>
  <c r="G100" i="3"/>
  <c r="AD99" i="4" l="1"/>
  <c r="F100" i="4"/>
  <c r="L100" i="4"/>
  <c r="M100" i="4"/>
  <c r="G104" i="9"/>
  <c r="AE104" i="9"/>
  <c r="T104" i="9"/>
  <c r="Q104" i="10" s="1"/>
  <c r="R104" i="10" s="1"/>
  <c r="Z104" i="9"/>
  <c r="L117" i="5"/>
  <c r="F117" i="5"/>
  <c r="AE117" i="5" s="1"/>
  <c r="G117" i="5"/>
  <c r="M117" i="5"/>
  <c r="AD116" i="5"/>
  <c r="AD120" i="6"/>
  <c r="F121" i="6"/>
  <c r="AE121" i="6" s="1"/>
  <c r="G121" i="6"/>
  <c r="L121" i="6"/>
  <c r="M121" i="6"/>
  <c r="Z111" i="8"/>
  <c r="T111" i="8"/>
  <c r="G111" i="8"/>
  <c r="AE111" i="8"/>
  <c r="J194" i="5"/>
  <c r="P193" i="5"/>
  <c r="S193" i="5"/>
  <c r="P193" i="4"/>
  <c r="S193" i="4"/>
  <c r="J194" i="4"/>
  <c r="J194" i="3"/>
  <c r="P193" i="3"/>
  <c r="S193" i="3"/>
  <c r="P193" i="2"/>
  <c r="S193" i="2"/>
  <c r="J194" i="2"/>
  <c r="S190" i="6"/>
  <c r="AI190" i="6"/>
  <c r="P190" i="6"/>
  <c r="J191" i="6"/>
  <c r="P189" i="7"/>
  <c r="S189" i="7"/>
  <c r="AI189" i="7"/>
  <c r="J190" i="7"/>
  <c r="P189" i="8"/>
  <c r="S189" i="8"/>
  <c r="AI189" i="8"/>
  <c r="J190" i="8"/>
  <c r="P189" i="9"/>
  <c r="S189" i="9"/>
  <c r="AI189" i="9"/>
  <c r="J190" i="9"/>
  <c r="AD121" i="6"/>
  <c r="F122" i="6"/>
  <c r="Z121" i="6"/>
  <c r="T121" i="6"/>
  <c r="Z90" i="7"/>
  <c r="T90" i="7"/>
  <c r="I90" i="10" s="1"/>
  <c r="L108" i="2"/>
  <c r="M108" i="2"/>
  <c r="AD107" i="2"/>
  <c r="F108" i="2"/>
  <c r="M101" i="3"/>
  <c r="F101" i="3"/>
  <c r="AE101" i="3" s="1"/>
  <c r="AD100" i="3"/>
  <c r="G101" i="3"/>
  <c r="L101" i="3"/>
  <c r="AE90" i="7"/>
  <c r="G90" i="7"/>
  <c r="G100" i="4" l="1"/>
  <c r="AE100" i="4"/>
  <c r="T100" i="4"/>
  <c r="M100" i="10" s="1"/>
  <c r="Z100" i="4"/>
  <c r="AD104" i="9"/>
  <c r="F105" i="9"/>
  <c r="L105" i="9"/>
  <c r="M105" i="9"/>
  <c r="Z117" i="5"/>
  <c r="T117" i="5"/>
  <c r="L118" i="5"/>
  <c r="M118" i="5"/>
  <c r="AD117" i="5"/>
  <c r="F118" i="5"/>
  <c r="M122" i="6"/>
  <c r="L122" i="6"/>
  <c r="AD111" i="8"/>
  <c r="F112" i="8"/>
  <c r="L112" i="8"/>
  <c r="M112" i="8"/>
  <c r="P194" i="5"/>
  <c r="J195" i="5"/>
  <c r="S194" i="5"/>
  <c r="P194" i="4"/>
  <c r="S194" i="4"/>
  <c r="J195" i="4"/>
  <c r="S194" i="3"/>
  <c r="J195" i="3"/>
  <c r="P194" i="3"/>
  <c r="P194" i="2"/>
  <c r="S194" i="2"/>
  <c r="J195" i="2"/>
  <c r="P191" i="6"/>
  <c r="S191" i="6"/>
  <c r="AI191" i="6"/>
  <c r="J192" i="6"/>
  <c r="J191" i="7"/>
  <c r="P190" i="7"/>
  <c r="AI190" i="7"/>
  <c r="S190" i="7"/>
  <c r="P190" i="8"/>
  <c r="S190" i="8"/>
  <c r="AI190" i="8"/>
  <c r="J191" i="8"/>
  <c r="P190" i="9"/>
  <c r="S190" i="9"/>
  <c r="AI190" i="9"/>
  <c r="J191" i="9"/>
  <c r="Z108" i="2"/>
  <c r="T108" i="2"/>
  <c r="E108" i="10" s="1"/>
  <c r="AD101" i="3"/>
  <c r="F102" i="3"/>
  <c r="AE102" i="3" s="1"/>
  <c r="G102" i="3"/>
  <c r="M102" i="3"/>
  <c r="L102" i="3"/>
  <c r="Z101" i="3"/>
  <c r="T101" i="3"/>
  <c r="M91" i="7"/>
  <c r="L91" i="7"/>
  <c r="F91" i="7"/>
  <c r="AD90" i="7"/>
  <c r="AE122" i="6"/>
  <c r="G122" i="6"/>
  <c r="AE108" i="2"/>
  <c r="G108" i="2"/>
  <c r="AD100" i="4" l="1"/>
  <c r="F101" i="4"/>
  <c r="L101" i="4"/>
  <c r="M101" i="4"/>
  <c r="G105" i="9"/>
  <c r="AE105" i="9"/>
  <c r="T105" i="9"/>
  <c r="Q105" i="10" s="1"/>
  <c r="R105" i="10" s="1"/>
  <c r="Z105" i="9"/>
  <c r="Z118" i="5"/>
  <c r="T118" i="5"/>
  <c r="AE118" i="5"/>
  <c r="G118" i="5"/>
  <c r="Z122" i="6"/>
  <c r="T122" i="6"/>
  <c r="G112" i="8"/>
  <c r="AE112" i="8"/>
  <c r="Z112" i="8"/>
  <c r="T112" i="8"/>
  <c r="P195" i="5"/>
  <c r="S195" i="5"/>
  <c r="J196" i="5"/>
  <c r="P195" i="4"/>
  <c r="S195" i="4"/>
  <c r="J196" i="4"/>
  <c r="P195" i="3"/>
  <c r="S195" i="3"/>
  <c r="J196" i="3"/>
  <c r="S195" i="2"/>
  <c r="J196" i="2"/>
  <c r="P195" i="2"/>
  <c r="P192" i="6"/>
  <c r="S192" i="6"/>
  <c r="AI192" i="6"/>
  <c r="J193" i="6"/>
  <c r="AI191" i="7"/>
  <c r="P191" i="7"/>
  <c r="S191" i="7"/>
  <c r="J192" i="7"/>
  <c r="P191" i="8"/>
  <c r="S191" i="8"/>
  <c r="AI191" i="8"/>
  <c r="J192" i="8"/>
  <c r="P191" i="9"/>
  <c r="S191" i="9"/>
  <c r="AI191" i="9"/>
  <c r="J192" i="9"/>
  <c r="L103" i="3"/>
  <c r="M103" i="3"/>
  <c r="AD102" i="3"/>
  <c r="F103" i="3"/>
  <c r="Z102" i="3"/>
  <c r="T102" i="3"/>
  <c r="Z91" i="7"/>
  <c r="T91" i="7"/>
  <c r="I91" i="10" s="1"/>
  <c r="F123" i="6"/>
  <c r="AE123" i="6" s="1"/>
  <c r="AD122" i="6"/>
  <c r="L123" i="6"/>
  <c r="M123" i="6"/>
  <c r="G123" i="6"/>
  <c r="L109" i="2"/>
  <c r="M109" i="2"/>
  <c r="F109" i="2"/>
  <c r="AD108" i="2"/>
  <c r="AE91" i="7"/>
  <c r="G91" i="7"/>
  <c r="G101" i="4" l="1"/>
  <c r="AE101" i="4"/>
  <c r="Z101" i="4"/>
  <c r="T101" i="4"/>
  <c r="M101" i="10" s="1"/>
  <c r="AD105" i="9"/>
  <c r="F106" i="9"/>
  <c r="L106" i="9"/>
  <c r="M106" i="9"/>
  <c r="L119" i="5"/>
  <c r="M119" i="5"/>
  <c r="AD118" i="5"/>
  <c r="F119" i="5"/>
  <c r="AE109" i="2"/>
  <c r="G109" i="2"/>
  <c r="AD112" i="8"/>
  <c r="F113" i="8"/>
  <c r="L113" i="8"/>
  <c r="M113" i="8"/>
  <c r="P196" i="5"/>
  <c r="S196" i="5"/>
  <c r="J197" i="5"/>
  <c r="P196" i="4"/>
  <c r="S196" i="4"/>
  <c r="J197" i="4"/>
  <c r="S196" i="3"/>
  <c r="J197" i="3"/>
  <c r="P196" i="3"/>
  <c r="P196" i="2"/>
  <c r="S196" i="2"/>
  <c r="J197" i="2"/>
  <c r="P193" i="6"/>
  <c r="S193" i="6"/>
  <c r="J194" i="6"/>
  <c r="AI193" i="6"/>
  <c r="S192" i="7"/>
  <c r="J193" i="7"/>
  <c r="P192" i="7"/>
  <c r="AI192" i="7"/>
  <c r="P192" i="8"/>
  <c r="S192" i="8"/>
  <c r="AI192" i="8"/>
  <c r="J193" i="8"/>
  <c r="P192" i="9"/>
  <c r="S192" i="9"/>
  <c r="AI192" i="9"/>
  <c r="J193" i="9"/>
  <c r="Z103" i="3"/>
  <c r="T103" i="3"/>
  <c r="Z123" i="6"/>
  <c r="T123" i="6"/>
  <c r="M124" i="6"/>
  <c r="AD123" i="6"/>
  <c r="F124" i="6"/>
  <c r="L124" i="6"/>
  <c r="Z109" i="2"/>
  <c r="T109" i="2"/>
  <c r="E109" i="10" s="1"/>
  <c r="M92" i="7"/>
  <c r="L92" i="7"/>
  <c r="F92" i="7"/>
  <c r="AD91" i="7"/>
  <c r="AE103" i="3"/>
  <c r="G103" i="3"/>
  <c r="AD101" i="4" l="1"/>
  <c r="M102" i="4"/>
  <c r="F102" i="4"/>
  <c r="L102" i="4"/>
  <c r="G106" i="9"/>
  <c r="AE106" i="9"/>
  <c r="T106" i="9"/>
  <c r="Q106" i="10" s="1"/>
  <c r="R106" i="10" s="1"/>
  <c r="Z106" i="9"/>
  <c r="Z119" i="5"/>
  <c r="T119" i="5"/>
  <c r="AE119" i="5"/>
  <c r="G119" i="5"/>
  <c r="AD109" i="2"/>
  <c r="M110" i="2"/>
  <c r="L110" i="2"/>
  <c r="F110" i="2"/>
  <c r="G113" i="8"/>
  <c r="AE113" i="8"/>
  <c r="T113" i="8"/>
  <c r="Z113" i="8"/>
  <c r="J198" i="5"/>
  <c r="P197" i="5"/>
  <c r="S197" i="5"/>
  <c r="P197" i="4"/>
  <c r="S197" i="4"/>
  <c r="J198" i="4"/>
  <c r="P197" i="3"/>
  <c r="S197" i="3"/>
  <c r="J198" i="3"/>
  <c r="J198" i="2"/>
  <c r="P197" i="2"/>
  <c r="S197" i="2"/>
  <c r="AI194" i="6"/>
  <c r="P194" i="6"/>
  <c r="S194" i="6"/>
  <c r="J195" i="6"/>
  <c r="AI193" i="7"/>
  <c r="J194" i="7"/>
  <c r="P193" i="7"/>
  <c r="S193" i="7"/>
  <c r="P193" i="8"/>
  <c r="S193" i="8"/>
  <c r="AI193" i="8"/>
  <c r="J194" i="8"/>
  <c r="P193" i="9"/>
  <c r="S193" i="9"/>
  <c r="AI193" i="9"/>
  <c r="J194" i="9"/>
  <c r="Z124" i="6"/>
  <c r="T124" i="6"/>
  <c r="Z92" i="7"/>
  <c r="T92" i="7"/>
  <c r="I92" i="10" s="1"/>
  <c r="AD103" i="3"/>
  <c r="F104" i="3"/>
  <c r="M104" i="3"/>
  <c r="L104" i="3"/>
  <c r="AE124" i="6"/>
  <c r="G124" i="6"/>
  <c r="AE92" i="7"/>
  <c r="G92" i="7"/>
  <c r="G102" i="4" l="1"/>
  <c r="AE102" i="4"/>
  <c r="Z102" i="4"/>
  <c r="T102" i="4"/>
  <c r="M102" i="10" s="1"/>
  <c r="F107" i="9"/>
  <c r="M107" i="9"/>
  <c r="AD106" i="9"/>
  <c r="L107" i="9"/>
  <c r="AD119" i="5"/>
  <c r="L120" i="5"/>
  <c r="F120" i="5"/>
  <c r="AE120" i="5" s="1"/>
  <c r="M120" i="5"/>
  <c r="G120" i="5"/>
  <c r="T110" i="2"/>
  <c r="E110" i="10" s="1"/>
  <c r="Z110" i="2"/>
  <c r="AE110" i="2"/>
  <c r="G110" i="2"/>
  <c r="AD113" i="8"/>
  <c r="F114" i="8"/>
  <c r="L114" i="8"/>
  <c r="M114" i="8"/>
  <c r="J199" i="5"/>
  <c r="P198" i="5"/>
  <c r="S198" i="5"/>
  <c r="P198" i="4"/>
  <c r="S198" i="4"/>
  <c r="J199" i="4"/>
  <c r="J199" i="3"/>
  <c r="P198" i="3"/>
  <c r="S198" i="3"/>
  <c r="S198" i="2"/>
  <c r="J199" i="2"/>
  <c r="P198" i="2"/>
  <c r="P195" i="6"/>
  <c r="AI195" i="6"/>
  <c r="S195" i="6"/>
  <c r="J196" i="6"/>
  <c r="P194" i="7"/>
  <c r="AI194" i="7"/>
  <c r="S194" i="7"/>
  <c r="J195" i="7"/>
  <c r="P194" i="8"/>
  <c r="S194" i="8"/>
  <c r="AI194" i="8"/>
  <c r="J195" i="8"/>
  <c r="P194" i="9"/>
  <c r="S194" i="9"/>
  <c r="AI194" i="9"/>
  <c r="J195" i="9"/>
  <c r="Z104" i="3"/>
  <c r="T104" i="3"/>
  <c r="F125" i="6"/>
  <c r="AE125" i="6" s="1"/>
  <c r="M125" i="6"/>
  <c r="L125" i="6"/>
  <c r="G125" i="6"/>
  <c r="AD124" i="6"/>
  <c r="M93" i="7"/>
  <c r="L93" i="7"/>
  <c r="F93" i="7"/>
  <c r="AD92" i="7"/>
  <c r="AE104" i="3"/>
  <c r="G104" i="3"/>
  <c r="L103" i="4" l="1"/>
  <c r="M103" i="4"/>
  <c r="AD102" i="4"/>
  <c r="F103" i="4"/>
  <c r="G107" i="9"/>
  <c r="AE107" i="9"/>
  <c r="T107" i="9"/>
  <c r="Q107" i="10" s="1"/>
  <c r="R107" i="10" s="1"/>
  <c r="Z107" i="9"/>
  <c r="Z120" i="5"/>
  <c r="T120" i="5"/>
  <c r="L121" i="5"/>
  <c r="AD120" i="5"/>
  <c r="M121" i="5"/>
  <c r="F121" i="5"/>
  <c r="M111" i="2"/>
  <c r="F111" i="2"/>
  <c r="L111" i="2"/>
  <c r="AD110" i="2"/>
  <c r="G114" i="8"/>
  <c r="AE114" i="8"/>
  <c r="T114" i="8"/>
  <c r="Z114" i="8"/>
  <c r="J200" i="5"/>
  <c r="P199" i="5"/>
  <c r="S199" i="5"/>
  <c r="P199" i="4"/>
  <c r="S199" i="4"/>
  <c r="J200" i="4"/>
  <c r="J200" i="3"/>
  <c r="S199" i="3"/>
  <c r="P199" i="3"/>
  <c r="P199" i="2"/>
  <c r="S199" i="2"/>
  <c r="J200" i="2"/>
  <c r="J197" i="6"/>
  <c r="AI196" i="6"/>
  <c r="P196" i="6"/>
  <c r="S196" i="6"/>
  <c r="P195" i="7"/>
  <c r="J196" i="7"/>
  <c r="S195" i="7"/>
  <c r="AI195" i="7"/>
  <c r="P195" i="8"/>
  <c r="S195" i="8"/>
  <c r="AI195" i="8"/>
  <c r="J196" i="8"/>
  <c r="P195" i="9"/>
  <c r="S195" i="9"/>
  <c r="AI195" i="9"/>
  <c r="J196" i="9"/>
  <c r="Z125" i="6"/>
  <c r="T125" i="6"/>
  <c r="AD125" i="6"/>
  <c r="M126" i="6"/>
  <c r="F126" i="6"/>
  <c r="L126" i="6"/>
  <c r="Z93" i="7"/>
  <c r="T93" i="7"/>
  <c r="I93" i="10" s="1"/>
  <c r="AD104" i="3"/>
  <c r="F105" i="3"/>
  <c r="L105" i="3"/>
  <c r="M105" i="3"/>
  <c r="AE93" i="7"/>
  <c r="G93" i="7"/>
  <c r="Z103" i="4" l="1"/>
  <c r="T103" i="4"/>
  <c r="M103" i="10" s="1"/>
  <c r="G103" i="4"/>
  <c r="AE103" i="4"/>
  <c r="AD107" i="9"/>
  <c r="F108" i="9"/>
  <c r="L108" i="9"/>
  <c r="M108" i="9"/>
  <c r="T121" i="5"/>
  <c r="Z121" i="5"/>
  <c r="Z111" i="2"/>
  <c r="T111" i="2"/>
  <c r="E111" i="10" s="1"/>
  <c r="AE121" i="5"/>
  <c r="G121" i="5"/>
  <c r="AE111" i="2"/>
  <c r="G111" i="2"/>
  <c r="AD114" i="8"/>
  <c r="L115" i="8"/>
  <c r="M115" i="8"/>
  <c r="F115" i="8"/>
  <c r="P200" i="5"/>
  <c r="J201" i="5"/>
  <c r="S200" i="5"/>
  <c r="P200" i="4"/>
  <c r="S200" i="4"/>
  <c r="J201" i="4"/>
  <c r="J201" i="3"/>
  <c r="P200" i="3"/>
  <c r="S200" i="3"/>
  <c r="P200" i="2"/>
  <c r="J201" i="2"/>
  <c r="S200" i="2"/>
  <c r="P197" i="6"/>
  <c r="AI197" i="6"/>
  <c r="J198" i="6"/>
  <c r="S197" i="6"/>
  <c r="J197" i="7"/>
  <c r="AI196" i="7"/>
  <c r="P196" i="7"/>
  <c r="S196" i="7"/>
  <c r="P196" i="8"/>
  <c r="S196" i="8"/>
  <c r="AI196" i="8"/>
  <c r="J197" i="8"/>
  <c r="P196" i="9"/>
  <c r="S196" i="9"/>
  <c r="AI196" i="9"/>
  <c r="J197" i="9"/>
  <c r="Z126" i="6"/>
  <c r="T126" i="6"/>
  <c r="Z105" i="3"/>
  <c r="T105" i="3"/>
  <c r="M94" i="7"/>
  <c r="L94" i="7"/>
  <c r="F94" i="7"/>
  <c r="AD93" i="7"/>
  <c r="AE126" i="6"/>
  <c r="G126" i="6"/>
  <c r="AE105" i="3"/>
  <c r="G105" i="3"/>
  <c r="L104" i="4" l="1"/>
  <c r="AD103" i="4"/>
  <c r="M104" i="4"/>
  <c r="F104" i="4"/>
  <c r="G108" i="9"/>
  <c r="AE108" i="9"/>
  <c r="Z108" i="9"/>
  <c r="T108" i="9"/>
  <c r="Q108" i="10" s="1"/>
  <c r="R108" i="10" s="1"/>
  <c r="F122" i="5"/>
  <c r="AE122" i="5" s="1"/>
  <c r="L122" i="5"/>
  <c r="M122" i="5"/>
  <c r="AD121" i="5"/>
  <c r="G122" i="5"/>
  <c r="M112" i="2"/>
  <c r="L112" i="2"/>
  <c r="F112" i="2"/>
  <c r="AD111" i="2"/>
  <c r="T115" i="8"/>
  <c r="Z115" i="8"/>
  <c r="G115" i="8"/>
  <c r="AE115" i="8"/>
  <c r="S201" i="5"/>
  <c r="P201" i="5"/>
  <c r="J202" i="5"/>
  <c r="P201" i="4"/>
  <c r="S201" i="4"/>
  <c r="J202" i="4"/>
  <c r="S201" i="3"/>
  <c r="J202" i="3"/>
  <c r="P201" i="3"/>
  <c r="P201" i="2"/>
  <c r="J202" i="2"/>
  <c r="S201" i="2"/>
  <c r="S198" i="6"/>
  <c r="P198" i="6"/>
  <c r="AI198" i="6"/>
  <c r="J199" i="6"/>
  <c r="J198" i="7"/>
  <c r="P197" i="7"/>
  <c r="S197" i="7"/>
  <c r="AI197" i="7"/>
  <c r="P197" i="8"/>
  <c r="S197" i="8"/>
  <c r="AI197" i="8"/>
  <c r="J198" i="8"/>
  <c r="P197" i="9"/>
  <c r="S197" i="9"/>
  <c r="AI197" i="9"/>
  <c r="J198" i="9"/>
  <c r="Z94" i="7"/>
  <c r="T94" i="7"/>
  <c r="I94" i="10" s="1"/>
  <c r="AD126" i="6"/>
  <c r="M127" i="6"/>
  <c r="L127" i="6"/>
  <c r="F127" i="6"/>
  <c r="L106" i="3"/>
  <c r="F106" i="3"/>
  <c r="AE106" i="3" s="1"/>
  <c r="AD105" i="3"/>
  <c r="G106" i="3"/>
  <c r="M106" i="3"/>
  <c r="AE94" i="7"/>
  <c r="G94" i="7"/>
  <c r="T104" i="4" l="1"/>
  <c r="M104" i="10" s="1"/>
  <c r="Z104" i="4"/>
  <c r="G104" i="4"/>
  <c r="AE104" i="4"/>
  <c r="AD108" i="9"/>
  <c r="F109" i="9"/>
  <c r="L109" i="9"/>
  <c r="M109" i="9"/>
  <c r="Z122" i="5"/>
  <c r="T122" i="5"/>
  <c r="M123" i="5"/>
  <c r="L123" i="5"/>
  <c r="F123" i="5"/>
  <c r="AD122" i="5"/>
  <c r="T112" i="2"/>
  <c r="E112" i="10" s="1"/>
  <c r="Z112" i="2"/>
  <c r="AE112" i="2"/>
  <c r="G112" i="2"/>
  <c r="AD115" i="8"/>
  <c r="F116" i="8"/>
  <c r="M116" i="8"/>
  <c r="L116" i="8"/>
  <c r="P202" i="5"/>
  <c r="S202" i="5"/>
  <c r="J203" i="5"/>
  <c r="P202" i="4"/>
  <c r="S202" i="4"/>
  <c r="J203" i="4"/>
  <c r="P202" i="3"/>
  <c r="J203" i="3"/>
  <c r="S202" i="3"/>
  <c r="S202" i="2"/>
  <c r="P202" i="2"/>
  <c r="J203" i="2"/>
  <c r="J200" i="6"/>
  <c r="P199" i="6"/>
  <c r="S199" i="6"/>
  <c r="AI199" i="6"/>
  <c r="J199" i="7"/>
  <c r="S198" i="7"/>
  <c r="AI198" i="7"/>
  <c r="P198" i="7"/>
  <c r="P198" i="8"/>
  <c r="S198" i="8"/>
  <c r="AI198" i="8"/>
  <c r="J199" i="8"/>
  <c r="P198" i="9"/>
  <c r="S198" i="9"/>
  <c r="AI198" i="9"/>
  <c r="J199" i="9"/>
  <c r="Z127" i="6"/>
  <c r="T127" i="6"/>
  <c r="Z106" i="3"/>
  <c r="T106" i="3"/>
  <c r="AD106" i="3"/>
  <c r="F107" i="3"/>
  <c r="AE107" i="3" s="1"/>
  <c r="L107" i="3"/>
  <c r="M107" i="3"/>
  <c r="G107" i="3"/>
  <c r="M95" i="7"/>
  <c r="L95" i="7"/>
  <c r="F95" i="7"/>
  <c r="AD94" i="7"/>
  <c r="AE127" i="6"/>
  <c r="G127" i="6"/>
  <c r="AD104" i="4" l="1"/>
  <c r="F105" i="4"/>
  <c r="L105" i="4"/>
  <c r="M105" i="4"/>
  <c r="G109" i="9"/>
  <c r="AE109" i="9"/>
  <c r="T109" i="9"/>
  <c r="Q109" i="10" s="1"/>
  <c r="R109" i="10" s="1"/>
  <c r="Z109" i="9"/>
  <c r="Z123" i="5"/>
  <c r="T123" i="5"/>
  <c r="AD112" i="2"/>
  <c r="L113" i="2"/>
  <c r="F113" i="2"/>
  <c r="M113" i="2"/>
  <c r="AE123" i="5"/>
  <c r="G123" i="5"/>
  <c r="G116" i="8"/>
  <c r="AE116" i="8"/>
  <c r="T116" i="8"/>
  <c r="Z116" i="8"/>
  <c r="P203" i="5"/>
  <c r="S203" i="5"/>
  <c r="J204" i="5"/>
  <c r="P203" i="4"/>
  <c r="S203" i="4"/>
  <c r="J204" i="4"/>
  <c r="P203" i="3"/>
  <c r="J204" i="3"/>
  <c r="S203" i="3"/>
  <c r="J204" i="2"/>
  <c r="P203" i="2"/>
  <c r="S203" i="2"/>
  <c r="AI200" i="6"/>
  <c r="P200" i="6"/>
  <c r="S200" i="6"/>
  <c r="J201" i="6"/>
  <c r="P199" i="7"/>
  <c r="S199" i="7"/>
  <c r="AI199" i="7"/>
  <c r="J200" i="7"/>
  <c r="P199" i="8"/>
  <c r="S199" i="8"/>
  <c r="AI199" i="8"/>
  <c r="J200" i="8"/>
  <c r="P199" i="9"/>
  <c r="S199" i="9"/>
  <c r="AI199" i="9"/>
  <c r="J200" i="9"/>
  <c r="Z107" i="3"/>
  <c r="T107" i="3"/>
  <c r="L108" i="3"/>
  <c r="F108" i="3"/>
  <c r="AE108" i="3" s="1"/>
  <c r="AD107" i="3"/>
  <c r="M108" i="3"/>
  <c r="G108" i="3"/>
  <c r="Z95" i="7"/>
  <c r="T95" i="7"/>
  <c r="I95" i="10" s="1"/>
  <c r="M128" i="6"/>
  <c r="AD127" i="6"/>
  <c r="L128" i="6"/>
  <c r="F128" i="6"/>
  <c r="AE95" i="7"/>
  <c r="G95" i="7"/>
  <c r="G105" i="4" l="1"/>
  <c r="AE105" i="4"/>
  <c r="T105" i="4"/>
  <c r="M105" i="10" s="1"/>
  <c r="Z105" i="4"/>
  <c r="AD109" i="9"/>
  <c r="F110" i="9"/>
  <c r="L110" i="9"/>
  <c r="M110" i="9"/>
  <c r="T113" i="2"/>
  <c r="E113" i="10" s="1"/>
  <c r="Z113" i="2"/>
  <c r="AD123" i="5"/>
  <c r="L124" i="5"/>
  <c r="M124" i="5"/>
  <c r="F124" i="5"/>
  <c r="AE124" i="5" s="1"/>
  <c r="G124" i="5"/>
  <c r="AE113" i="2"/>
  <c r="G113" i="2"/>
  <c r="AD116" i="8"/>
  <c r="F117" i="8"/>
  <c r="L117" i="8"/>
  <c r="M117" i="8"/>
  <c r="P204" i="5"/>
  <c r="S204" i="5"/>
  <c r="J205" i="5"/>
  <c r="P204" i="4"/>
  <c r="S204" i="4"/>
  <c r="J205" i="4"/>
  <c r="J205" i="3"/>
  <c r="P204" i="3"/>
  <c r="S204" i="3"/>
  <c r="P204" i="2"/>
  <c r="S204" i="2"/>
  <c r="J205" i="2"/>
  <c r="P201" i="6"/>
  <c r="S201" i="6"/>
  <c r="J202" i="6"/>
  <c r="AI201" i="6"/>
  <c r="P200" i="7"/>
  <c r="S200" i="7"/>
  <c r="AI200" i="7"/>
  <c r="J201" i="7"/>
  <c r="P200" i="8"/>
  <c r="S200" i="8"/>
  <c r="AI200" i="8"/>
  <c r="J201" i="8"/>
  <c r="P200" i="9"/>
  <c r="S200" i="9"/>
  <c r="AI200" i="9"/>
  <c r="J201" i="9"/>
  <c r="Z108" i="3"/>
  <c r="T108" i="3"/>
  <c r="M109" i="3"/>
  <c r="L109" i="3"/>
  <c r="F109" i="3"/>
  <c r="AE109" i="3" s="1"/>
  <c r="AD108" i="3"/>
  <c r="G109" i="3"/>
  <c r="Z128" i="6"/>
  <c r="T128" i="6"/>
  <c r="M96" i="7"/>
  <c r="L96" i="7"/>
  <c r="F96" i="7"/>
  <c r="AD95" i="7"/>
  <c r="AE128" i="6"/>
  <c r="G128" i="6"/>
  <c r="AD105" i="4" l="1"/>
  <c r="F106" i="4"/>
  <c r="L106" i="4"/>
  <c r="M106" i="4"/>
  <c r="G110" i="9"/>
  <c r="AE110" i="9"/>
  <c r="T110" i="9"/>
  <c r="Q110" i="10" s="1"/>
  <c r="R110" i="10" s="1"/>
  <c r="Z110" i="9"/>
  <c r="Z124" i="5"/>
  <c r="T124" i="5"/>
  <c r="AD124" i="5"/>
  <c r="F125" i="5"/>
  <c r="L125" i="5"/>
  <c r="M125" i="5"/>
  <c r="F114" i="2"/>
  <c r="AE114" i="2" s="1"/>
  <c r="L114" i="2"/>
  <c r="AD113" i="2"/>
  <c r="M114" i="2"/>
  <c r="G114" i="2"/>
  <c r="G117" i="8"/>
  <c r="AE117" i="8"/>
  <c r="T117" i="8"/>
  <c r="Z117" i="8"/>
  <c r="P205" i="5"/>
  <c r="J206" i="5"/>
  <c r="S205" i="5"/>
  <c r="P205" i="4"/>
  <c r="S205" i="4"/>
  <c r="J206" i="4"/>
  <c r="J206" i="3"/>
  <c r="P205" i="3"/>
  <c r="S205" i="3"/>
  <c r="P205" i="2"/>
  <c r="J206" i="2"/>
  <c r="S205" i="2"/>
  <c r="AI202" i="6"/>
  <c r="J203" i="6"/>
  <c r="S202" i="6"/>
  <c r="P202" i="6"/>
  <c r="J202" i="7"/>
  <c r="S201" i="7"/>
  <c r="P201" i="7"/>
  <c r="AI201" i="7"/>
  <c r="P201" i="8"/>
  <c r="S201" i="8"/>
  <c r="AI201" i="8"/>
  <c r="J202" i="8"/>
  <c r="P201" i="9"/>
  <c r="S201" i="9"/>
  <c r="AI201" i="9"/>
  <c r="J202" i="9"/>
  <c r="Z109" i="3"/>
  <c r="T109" i="3"/>
  <c r="AD109" i="3"/>
  <c r="F110" i="3"/>
  <c r="AE110" i="3" s="1"/>
  <c r="G110" i="3"/>
  <c r="L110" i="3"/>
  <c r="M110" i="3"/>
  <c r="Z96" i="7"/>
  <c r="T96" i="7"/>
  <c r="I96" i="10" s="1"/>
  <c r="AD128" i="6"/>
  <c r="L129" i="6"/>
  <c r="M129" i="6"/>
  <c r="F129" i="6"/>
  <c r="AE129" i="6" s="1"/>
  <c r="G129" i="6"/>
  <c r="AE96" i="7"/>
  <c r="G96" i="7"/>
  <c r="G106" i="4" l="1"/>
  <c r="AE106" i="4"/>
  <c r="T106" i="4"/>
  <c r="M106" i="10" s="1"/>
  <c r="Z106" i="4"/>
  <c r="L111" i="9"/>
  <c r="AD110" i="9"/>
  <c r="F111" i="9"/>
  <c r="M111" i="9"/>
  <c r="T125" i="5"/>
  <c r="Z125" i="5"/>
  <c r="T114" i="2"/>
  <c r="E114" i="10" s="1"/>
  <c r="Z114" i="2"/>
  <c r="M115" i="2"/>
  <c r="AD114" i="2"/>
  <c r="F115" i="2"/>
  <c r="AE115" i="2" s="1"/>
  <c r="L115" i="2"/>
  <c r="G115" i="2"/>
  <c r="AE125" i="5"/>
  <c r="G125" i="5"/>
  <c r="AD117" i="8"/>
  <c r="F118" i="8"/>
  <c r="M118" i="8"/>
  <c r="L118" i="8"/>
  <c r="J207" i="5"/>
  <c r="P206" i="5"/>
  <c r="S206" i="5"/>
  <c r="P206" i="4"/>
  <c r="S206" i="4"/>
  <c r="J207" i="4"/>
  <c r="S206" i="3"/>
  <c r="P206" i="3"/>
  <c r="J207" i="3"/>
  <c r="P206" i="2"/>
  <c r="S206" i="2"/>
  <c r="J207" i="2"/>
  <c r="S203" i="6"/>
  <c r="AI203" i="6"/>
  <c r="P203" i="6"/>
  <c r="J204" i="6"/>
  <c r="P202" i="7"/>
  <c r="J203" i="7"/>
  <c r="AI202" i="7"/>
  <c r="S202" i="7"/>
  <c r="P202" i="8"/>
  <c r="S202" i="8"/>
  <c r="AI202" i="8"/>
  <c r="J203" i="8"/>
  <c r="P202" i="9"/>
  <c r="S202" i="9"/>
  <c r="AI202" i="9"/>
  <c r="J203" i="9"/>
  <c r="L111" i="3"/>
  <c r="AD110" i="3"/>
  <c r="F111" i="3"/>
  <c r="M111" i="3"/>
  <c r="Z110" i="3"/>
  <c r="T110" i="3"/>
  <c r="Z129" i="6"/>
  <c r="T129" i="6"/>
  <c r="AD129" i="6"/>
  <c r="F130" i="6"/>
  <c r="AE130" i="6" s="1"/>
  <c r="L130" i="6"/>
  <c r="M130" i="6"/>
  <c r="G130" i="6"/>
  <c r="M97" i="7"/>
  <c r="L97" i="7"/>
  <c r="F97" i="7"/>
  <c r="AD96" i="7"/>
  <c r="AD106" i="4" l="1"/>
  <c r="F107" i="4"/>
  <c r="L107" i="4"/>
  <c r="M107" i="4"/>
  <c r="T111" i="9"/>
  <c r="Q111" i="10" s="1"/>
  <c r="R111" i="10" s="1"/>
  <c r="Z111" i="9"/>
  <c r="G111" i="9"/>
  <c r="AE111" i="9"/>
  <c r="T115" i="2"/>
  <c r="E115" i="10" s="1"/>
  <c r="Z115" i="2"/>
  <c r="L116" i="2"/>
  <c r="F116" i="2"/>
  <c r="AD115" i="2"/>
  <c r="M116" i="2"/>
  <c r="M126" i="5"/>
  <c r="AD125" i="5"/>
  <c r="F126" i="5"/>
  <c r="L126" i="5"/>
  <c r="AE111" i="3"/>
  <c r="G111" i="3"/>
  <c r="AE118" i="8"/>
  <c r="G118" i="8"/>
  <c r="T118" i="8"/>
  <c r="Z118" i="8"/>
  <c r="S207" i="5"/>
  <c r="J208" i="5"/>
  <c r="P207" i="5"/>
  <c r="P207" i="4"/>
  <c r="S207" i="4"/>
  <c r="J208" i="4"/>
  <c r="J208" i="3"/>
  <c r="P207" i="3"/>
  <c r="S207" i="3"/>
  <c r="P207" i="2"/>
  <c r="S207" i="2"/>
  <c r="J208" i="2"/>
  <c r="J205" i="6"/>
  <c r="AI204" i="6"/>
  <c r="P204" i="6"/>
  <c r="S204" i="6"/>
  <c r="J204" i="7"/>
  <c r="P203" i="7"/>
  <c r="AI203" i="7"/>
  <c r="S203" i="7"/>
  <c r="P203" i="8"/>
  <c r="S203" i="8"/>
  <c r="AI203" i="8"/>
  <c r="J204" i="8"/>
  <c r="P203" i="9"/>
  <c r="S203" i="9"/>
  <c r="AI203" i="9"/>
  <c r="J204" i="9"/>
  <c r="Z111" i="3"/>
  <c r="T111" i="3"/>
  <c r="F112" i="3"/>
  <c r="M112" i="3"/>
  <c r="L112" i="3"/>
  <c r="AD111" i="3"/>
  <c r="Z130" i="6"/>
  <c r="T130" i="6"/>
  <c r="F131" i="6"/>
  <c r="L131" i="6"/>
  <c r="AD130" i="6"/>
  <c r="M131" i="6"/>
  <c r="Z97" i="7"/>
  <c r="T97" i="7"/>
  <c r="I97" i="10" s="1"/>
  <c r="AE97" i="7"/>
  <c r="G97" i="7"/>
  <c r="G107" i="4" l="1"/>
  <c r="AE107" i="4"/>
  <c r="T107" i="4"/>
  <c r="M107" i="10" s="1"/>
  <c r="Z107" i="4"/>
  <c r="L112" i="9"/>
  <c r="M112" i="9"/>
  <c r="AD111" i="9"/>
  <c r="F112" i="9"/>
  <c r="T116" i="2"/>
  <c r="E116" i="10" s="1"/>
  <c r="Z116" i="2"/>
  <c r="Z126" i="5"/>
  <c r="T126" i="5"/>
  <c r="AE116" i="2"/>
  <c r="G116" i="2"/>
  <c r="AE126" i="5"/>
  <c r="G126" i="5"/>
  <c r="AD118" i="8"/>
  <c r="F119" i="8"/>
  <c r="L119" i="8"/>
  <c r="M119" i="8"/>
  <c r="AE131" i="6"/>
  <c r="G131" i="6"/>
  <c r="P208" i="5"/>
  <c r="J209" i="5"/>
  <c r="S208" i="5"/>
  <c r="P208" i="4"/>
  <c r="S208" i="4"/>
  <c r="J209" i="4"/>
  <c r="S208" i="3"/>
  <c r="J209" i="3"/>
  <c r="P208" i="3"/>
  <c r="P208" i="2"/>
  <c r="S208" i="2"/>
  <c r="J209" i="2"/>
  <c r="P205" i="6"/>
  <c r="J206" i="6"/>
  <c r="AI205" i="6"/>
  <c r="S205" i="6"/>
  <c r="P204" i="7"/>
  <c r="S204" i="7"/>
  <c r="J205" i="7"/>
  <c r="AI204" i="7"/>
  <c r="P204" i="8"/>
  <c r="S204" i="8"/>
  <c r="AI204" i="8"/>
  <c r="J205" i="8"/>
  <c r="P204" i="9"/>
  <c r="S204" i="9"/>
  <c r="AI204" i="9"/>
  <c r="J205" i="9"/>
  <c r="Z112" i="3"/>
  <c r="T112" i="3"/>
  <c r="Z131" i="6"/>
  <c r="T131" i="6"/>
  <c r="M98" i="7"/>
  <c r="L98" i="7"/>
  <c r="F98" i="7"/>
  <c r="AD97" i="7"/>
  <c r="AE112" i="3"/>
  <c r="G112" i="3"/>
  <c r="F108" i="4" l="1"/>
  <c r="AD107" i="4"/>
  <c r="M108" i="4"/>
  <c r="L108" i="4"/>
  <c r="T112" i="9"/>
  <c r="Q112" i="10" s="1"/>
  <c r="R112" i="10" s="1"/>
  <c r="Z112" i="9"/>
  <c r="G112" i="9"/>
  <c r="AE112" i="9"/>
  <c r="AD116" i="2"/>
  <c r="F117" i="2"/>
  <c r="AE117" i="2" s="1"/>
  <c r="L117" i="2"/>
  <c r="M117" i="2"/>
  <c r="G117" i="2"/>
  <c r="AD126" i="5"/>
  <c r="L127" i="5"/>
  <c r="M127" i="5"/>
  <c r="F127" i="5"/>
  <c r="G119" i="8"/>
  <c r="AE119" i="8"/>
  <c r="T119" i="8"/>
  <c r="Z119" i="8"/>
  <c r="F132" i="6"/>
  <c r="AE132" i="6" s="1"/>
  <c r="M132" i="6"/>
  <c r="AD131" i="6"/>
  <c r="G132" i="6"/>
  <c r="L132" i="6"/>
  <c r="S209" i="5"/>
  <c r="P209" i="5"/>
  <c r="J210" i="5"/>
  <c r="P209" i="4"/>
  <c r="S209" i="4"/>
  <c r="J210" i="4"/>
  <c r="S209" i="3"/>
  <c r="P209" i="3"/>
  <c r="J210" i="3"/>
  <c r="P209" i="2"/>
  <c r="S209" i="2"/>
  <c r="J210" i="2"/>
  <c r="S206" i="6"/>
  <c r="P206" i="6"/>
  <c r="J207" i="6"/>
  <c r="AI206" i="6"/>
  <c r="P205" i="7"/>
  <c r="J206" i="7"/>
  <c r="S205" i="7"/>
  <c r="AI205" i="7"/>
  <c r="P205" i="8"/>
  <c r="S205" i="8"/>
  <c r="AI205" i="8"/>
  <c r="J206" i="8"/>
  <c r="P205" i="9"/>
  <c r="S205" i="9"/>
  <c r="AI205" i="9"/>
  <c r="J206" i="9"/>
  <c r="Z98" i="7"/>
  <c r="T98" i="7"/>
  <c r="I98" i="10" s="1"/>
  <c r="L113" i="3"/>
  <c r="F113" i="3"/>
  <c r="AE113" i="3" s="1"/>
  <c r="AD112" i="3"/>
  <c r="G113" i="3"/>
  <c r="M113" i="3"/>
  <c r="AE98" i="7"/>
  <c r="G98" i="7"/>
  <c r="G108" i="4" l="1"/>
  <c r="AE108" i="4"/>
  <c r="Z108" i="4"/>
  <c r="T108" i="4"/>
  <c r="M108" i="10" s="1"/>
  <c r="AD112" i="9"/>
  <c r="F113" i="9"/>
  <c r="L113" i="9"/>
  <c r="M113" i="9"/>
  <c r="T117" i="2"/>
  <c r="E117" i="10" s="1"/>
  <c r="Z117" i="2"/>
  <c r="F118" i="2"/>
  <c r="M118" i="2"/>
  <c r="AD117" i="2"/>
  <c r="L118" i="2"/>
  <c r="Z127" i="5"/>
  <c r="T127" i="5"/>
  <c r="AE127" i="5"/>
  <c r="G127" i="5"/>
  <c r="L133" i="6"/>
  <c r="M133" i="6"/>
  <c r="AD132" i="6"/>
  <c r="AD119" i="8"/>
  <c r="F120" i="8"/>
  <c r="L120" i="8"/>
  <c r="M120" i="8"/>
  <c r="F133" i="6"/>
  <c r="Z132" i="6"/>
  <c r="T132" i="6"/>
  <c r="S210" i="5"/>
  <c r="P210" i="5"/>
  <c r="J211" i="5"/>
  <c r="P210" i="4"/>
  <c r="S210" i="4"/>
  <c r="J211" i="4"/>
  <c r="P210" i="3"/>
  <c r="J211" i="3"/>
  <c r="S210" i="3"/>
  <c r="P210" i="2"/>
  <c r="S210" i="2"/>
  <c r="J211" i="2"/>
  <c r="P207" i="6"/>
  <c r="AI207" i="6"/>
  <c r="J208" i="6"/>
  <c r="S207" i="6"/>
  <c r="P206" i="7"/>
  <c r="S206" i="7"/>
  <c r="AI206" i="7"/>
  <c r="J207" i="7"/>
  <c r="P206" i="8"/>
  <c r="S206" i="8"/>
  <c r="AI206" i="8"/>
  <c r="J207" i="8"/>
  <c r="P206" i="9"/>
  <c r="S206" i="9"/>
  <c r="AI206" i="9"/>
  <c r="J207" i="9"/>
  <c r="Z133" i="6"/>
  <c r="T133" i="6"/>
  <c r="Z113" i="3"/>
  <c r="T113" i="3"/>
  <c r="AD113" i="3"/>
  <c r="F114" i="3"/>
  <c r="M114" i="3"/>
  <c r="L114" i="3"/>
  <c r="M99" i="7"/>
  <c r="L99" i="7"/>
  <c r="F99" i="7"/>
  <c r="AD98" i="7"/>
  <c r="AD108" i="4" l="1"/>
  <c r="F109" i="4"/>
  <c r="L109" i="4"/>
  <c r="M109" i="4"/>
  <c r="G113" i="9"/>
  <c r="AE113" i="9"/>
  <c r="T113" i="9"/>
  <c r="Q113" i="10" s="1"/>
  <c r="R113" i="10" s="1"/>
  <c r="Z113" i="9"/>
  <c r="T118" i="2"/>
  <c r="E118" i="10" s="1"/>
  <c r="Z118" i="2"/>
  <c r="AD127" i="5"/>
  <c r="L128" i="5"/>
  <c r="F128" i="5"/>
  <c r="AE128" i="5" s="1"/>
  <c r="M128" i="5"/>
  <c r="G128" i="5"/>
  <c r="AE118" i="2"/>
  <c r="G118" i="2"/>
  <c r="G120" i="8"/>
  <c r="AE120" i="8"/>
  <c r="T120" i="8"/>
  <c r="Z120" i="8"/>
  <c r="AE133" i="6"/>
  <c r="G133" i="6"/>
  <c r="S211" i="5"/>
  <c r="J212" i="5"/>
  <c r="P211" i="5"/>
  <c r="P211" i="4"/>
  <c r="S211" i="4"/>
  <c r="J212" i="4"/>
  <c r="P211" i="3"/>
  <c r="S211" i="3"/>
  <c r="J212" i="3"/>
  <c r="P211" i="2"/>
  <c r="J212" i="2"/>
  <c r="S211" i="2"/>
  <c r="P208" i="6"/>
  <c r="S208" i="6"/>
  <c r="AI208" i="6"/>
  <c r="J209" i="6"/>
  <c r="J208" i="7"/>
  <c r="P207" i="7"/>
  <c r="S207" i="7"/>
  <c r="AI207" i="7"/>
  <c r="P207" i="8"/>
  <c r="S207" i="8"/>
  <c r="AI207" i="8"/>
  <c r="J208" i="8"/>
  <c r="P207" i="9"/>
  <c r="S207" i="9"/>
  <c r="AI207" i="9"/>
  <c r="J208" i="9"/>
  <c r="Z114" i="3"/>
  <c r="T114" i="3"/>
  <c r="Z99" i="7"/>
  <c r="T99" i="7"/>
  <c r="I99" i="10" s="1"/>
  <c r="AE114" i="3"/>
  <c r="G114" i="3"/>
  <c r="AE99" i="7"/>
  <c r="G99" i="7"/>
  <c r="G109" i="4" l="1"/>
  <c r="AE109" i="4"/>
  <c r="T109" i="4"/>
  <c r="M109" i="10" s="1"/>
  <c r="Z109" i="4"/>
  <c r="AD113" i="9"/>
  <c r="F114" i="9"/>
  <c r="L114" i="9"/>
  <c r="M114" i="9"/>
  <c r="Z128" i="5"/>
  <c r="T128" i="5"/>
  <c r="G129" i="5"/>
  <c r="M129" i="5"/>
  <c r="L129" i="5"/>
  <c r="F129" i="5"/>
  <c r="AE129" i="5" s="1"/>
  <c r="AD128" i="5"/>
  <c r="F119" i="2"/>
  <c r="AE119" i="2" s="1"/>
  <c r="L119" i="2"/>
  <c r="M119" i="2"/>
  <c r="AD118" i="2"/>
  <c r="G119" i="2"/>
  <c r="AD120" i="8"/>
  <c r="L121" i="8"/>
  <c r="F121" i="8"/>
  <c r="M121" i="8"/>
  <c r="L134" i="6"/>
  <c r="F134" i="6"/>
  <c r="AD133" i="6"/>
  <c r="M134" i="6"/>
  <c r="J213" i="5"/>
  <c r="P212" i="5"/>
  <c r="S212" i="5"/>
  <c r="P212" i="4"/>
  <c r="S212" i="4"/>
  <c r="J213" i="4"/>
  <c r="S212" i="3"/>
  <c r="J213" i="3"/>
  <c r="P212" i="3"/>
  <c r="P212" i="2"/>
  <c r="S212" i="2"/>
  <c r="J213" i="2"/>
  <c r="S209" i="6"/>
  <c r="J210" i="6"/>
  <c r="P209" i="6"/>
  <c r="AI209" i="6"/>
  <c r="J209" i="7"/>
  <c r="AI208" i="7"/>
  <c r="P208" i="7"/>
  <c r="S208" i="7"/>
  <c r="P208" i="8"/>
  <c r="S208" i="8"/>
  <c r="AI208" i="8"/>
  <c r="J209" i="8"/>
  <c r="P208" i="9"/>
  <c r="S208" i="9"/>
  <c r="AI208" i="9"/>
  <c r="J209" i="9"/>
  <c r="M115" i="3"/>
  <c r="L115" i="3"/>
  <c r="F115" i="3"/>
  <c r="AE115" i="3" s="1"/>
  <c r="AD114" i="3"/>
  <c r="G115" i="3"/>
  <c r="M100" i="7"/>
  <c r="L100" i="7"/>
  <c r="F100" i="7"/>
  <c r="AD99" i="7"/>
  <c r="AD109" i="4" l="1"/>
  <c r="F110" i="4"/>
  <c r="L110" i="4"/>
  <c r="M110" i="4"/>
  <c r="G114" i="9"/>
  <c r="AE114" i="9"/>
  <c r="T114" i="9"/>
  <c r="Q114" i="10" s="1"/>
  <c r="R114" i="10" s="1"/>
  <c r="Z114" i="9"/>
  <c r="L130" i="5"/>
  <c r="AD129" i="5"/>
  <c r="M130" i="5"/>
  <c r="F130" i="5"/>
  <c r="AE130" i="5" s="1"/>
  <c r="G130" i="5"/>
  <c r="Z129" i="5"/>
  <c r="T129" i="5"/>
  <c r="T119" i="2"/>
  <c r="E119" i="10" s="1"/>
  <c r="Z119" i="2"/>
  <c r="L120" i="2"/>
  <c r="M120" i="2"/>
  <c r="AD119" i="2"/>
  <c r="F120" i="2"/>
  <c r="AE134" i="6"/>
  <c r="G134" i="6"/>
  <c r="T121" i="8"/>
  <c r="Z121" i="8"/>
  <c r="G121" i="8"/>
  <c r="AE121" i="8"/>
  <c r="Z134" i="6"/>
  <c r="T134" i="6"/>
  <c r="M135" i="6"/>
  <c r="L135" i="6"/>
  <c r="AD134" i="6"/>
  <c r="F135" i="6"/>
  <c r="J214" i="5"/>
  <c r="P213" i="5"/>
  <c r="S213" i="5"/>
  <c r="P213" i="4"/>
  <c r="S213" i="4"/>
  <c r="J214" i="4"/>
  <c r="P213" i="3"/>
  <c r="J214" i="3"/>
  <c r="S213" i="3"/>
  <c r="S213" i="2"/>
  <c r="P213" i="2"/>
  <c r="J214" i="2"/>
  <c r="P210" i="6"/>
  <c r="S210" i="6"/>
  <c r="AI210" i="6"/>
  <c r="J211" i="6"/>
  <c r="S209" i="7"/>
  <c r="J210" i="7"/>
  <c r="AI209" i="7"/>
  <c r="P209" i="7"/>
  <c r="P209" i="8"/>
  <c r="S209" i="8"/>
  <c r="AI209" i="8"/>
  <c r="J210" i="8"/>
  <c r="P209" i="9"/>
  <c r="S209" i="9"/>
  <c r="AI209" i="9"/>
  <c r="J210" i="9"/>
  <c r="Z115" i="3"/>
  <c r="T115" i="3"/>
  <c r="L116" i="3"/>
  <c r="F116" i="3"/>
  <c r="AE116" i="3" s="1"/>
  <c r="AD115" i="3"/>
  <c r="M116" i="3"/>
  <c r="G116" i="3"/>
  <c r="Z100" i="7"/>
  <c r="T100" i="7"/>
  <c r="I100" i="10" s="1"/>
  <c r="AE100" i="7"/>
  <c r="G100" i="7"/>
  <c r="G110" i="4" l="1"/>
  <c r="AE110" i="4"/>
  <c r="T110" i="4"/>
  <c r="M110" i="10" s="1"/>
  <c r="Z110" i="4"/>
  <c r="AD114" i="9"/>
  <c r="M115" i="9"/>
  <c r="L115" i="9"/>
  <c r="F115" i="9"/>
  <c r="T130" i="5"/>
  <c r="Z130" i="5"/>
  <c r="F131" i="5"/>
  <c r="AE131" i="5" s="1"/>
  <c r="AD130" i="5"/>
  <c r="L131" i="5"/>
  <c r="G131" i="5"/>
  <c r="M131" i="5"/>
  <c r="T120" i="2"/>
  <c r="E120" i="10" s="1"/>
  <c r="Z120" i="2"/>
  <c r="AE120" i="2"/>
  <c r="G120" i="2"/>
  <c r="AD121" i="8"/>
  <c r="F122" i="8"/>
  <c r="L122" i="8"/>
  <c r="M122" i="8"/>
  <c r="T135" i="6"/>
  <c r="Z135" i="6"/>
  <c r="G135" i="6"/>
  <c r="AE135" i="6"/>
  <c r="J215" i="5"/>
  <c r="P214" i="5"/>
  <c r="S214" i="5"/>
  <c r="P214" i="4"/>
  <c r="S214" i="4"/>
  <c r="J215" i="4"/>
  <c r="J215" i="3"/>
  <c r="P214" i="3"/>
  <c r="S214" i="3"/>
  <c r="S214" i="2"/>
  <c r="P214" i="2"/>
  <c r="J215" i="2"/>
  <c r="P211" i="6"/>
  <c r="AI211" i="6"/>
  <c r="J212" i="6"/>
  <c r="S211" i="6"/>
  <c r="S210" i="7"/>
  <c r="J211" i="7"/>
  <c r="P210" i="7"/>
  <c r="AI210" i="7"/>
  <c r="P210" i="8"/>
  <c r="S210" i="8"/>
  <c r="AI210" i="8"/>
  <c r="J211" i="8"/>
  <c r="P210" i="9"/>
  <c r="S210" i="9"/>
  <c r="AI210" i="9"/>
  <c r="J211" i="9"/>
  <c r="Z116" i="3"/>
  <c r="T116" i="3"/>
  <c r="F117" i="3"/>
  <c r="AD116" i="3"/>
  <c r="M117" i="3"/>
  <c r="L117" i="3"/>
  <c r="M101" i="7"/>
  <c r="L101" i="7"/>
  <c r="F101" i="7"/>
  <c r="AD100" i="7"/>
  <c r="AD110" i="4" l="1"/>
  <c r="F111" i="4"/>
  <c r="L111" i="4"/>
  <c r="M111" i="4"/>
  <c r="T115" i="9"/>
  <c r="Q115" i="10" s="1"/>
  <c r="R115" i="10" s="1"/>
  <c r="Z115" i="9"/>
  <c r="G115" i="9"/>
  <c r="AE115" i="9"/>
  <c r="T131" i="5"/>
  <c r="Z131" i="5"/>
  <c r="AD131" i="5"/>
  <c r="L132" i="5"/>
  <c r="M132" i="5"/>
  <c r="F132" i="5"/>
  <c r="M121" i="2"/>
  <c r="F121" i="2"/>
  <c r="AE121" i="2" s="1"/>
  <c r="AD120" i="2"/>
  <c r="L121" i="2"/>
  <c r="G121" i="2"/>
  <c r="G122" i="8"/>
  <c r="AE122" i="8"/>
  <c r="T122" i="8"/>
  <c r="Z122" i="8"/>
  <c r="AD135" i="6"/>
  <c r="F136" i="6"/>
  <c r="L136" i="6"/>
  <c r="M136" i="6"/>
  <c r="S215" i="5"/>
  <c r="P215" i="5"/>
  <c r="J216" i="5"/>
  <c r="P215" i="4"/>
  <c r="S215" i="4"/>
  <c r="J216" i="4"/>
  <c r="P215" i="3"/>
  <c r="S215" i="3"/>
  <c r="J216" i="3"/>
  <c r="S215" i="2"/>
  <c r="P215" i="2"/>
  <c r="J216" i="2"/>
  <c r="S212" i="6"/>
  <c r="P212" i="6"/>
  <c r="J213" i="6"/>
  <c r="AI212" i="6"/>
  <c r="S211" i="7"/>
  <c r="J212" i="7"/>
  <c r="AI211" i="7"/>
  <c r="P211" i="7"/>
  <c r="P211" i="8"/>
  <c r="S211" i="8"/>
  <c r="AI211" i="8"/>
  <c r="J212" i="8"/>
  <c r="P211" i="9"/>
  <c r="S211" i="9"/>
  <c r="AI211" i="9"/>
  <c r="J212" i="9"/>
  <c r="Z117" i="3"/>
  <c r="T117" i="3"/>
  <c r="Z101" i="7"/>
  <c r="T101" i="7"/>
  <c r="I101" i="10" s="1"/>
  <c r="AE117" i="3"/>
  <c r="G117" i="3"/>
  <c r="AE101" i="7"/>
  <c r="G101" i="7"/>
  <c r="G111" i="4" l="1"/>
  <c r="AE111" i="4"/>
  <c r="T111" i="4"/>
  <c r="M111" i="10" s="1"/>
  <c r="Z111" i="4"/>
  <c r="AD115" i="9"/>
  <c r="F116" i="9"/>
  <c r="L116" i="9"/>
  <c r="M116" i="9"/>
  <c r="T132" i="5"/>
  <c r="Z132" i="5"/>
  <c r="T121" i="2"/>
  <c r="E121" i="10" s="1"/>
  <c r="Z121" i="2"/>
  <c r="AD121" i="2"/>
  <c r="L122" i="2"/>
  <c r="M122" i="2"/>
  <c r="F122" i="2"/>
  <c r="AE132" i="5"/>
  <c r="G132" i="5"/>
  <c r="AD122" i="8"/>
  <c r="F123" i="8"/>
  <c r="L123" i="8"/>
  <c r="M123" i="8"/>
  <c r="G136" i="6"/>
  <c r="AE136" i="6"/>
  <c r="T136" i="6"/>
  <c r="Z136" i="6"/>
  <c r="P216" i="5"/>
  <c r="J217" i="5"/>
  <c r="S216" i="5"/>
  <c r="P216" i="4"/>
  <c r="S216" i="4"/>
  <c r="J217" i="4"/>
  <c r="P216" i="3"/>
  <c r="S216" i="3"/>
  <c r="J217" i="3"/>
  <c r="S216" i="2"/>
  <c r="P216" i="2"/>
  <c r="J217" i="2"/>
  <c r="AI213" i="6"/>
  <c r="J214" i="6"/>
  <c r="P213" i="6"/>
  <c r="S213" i="6"/>
  <c r="S212" i="7"/>
  <c r="J213" i="7"/>
  <c r="P212" i="7"/>
  <c r="AI212" i="7"/>
  <c r="P212" i="8"/>
  <c r="S212" i="8"/>
  <c r="AI212" i="8"/>
  <c r="J213" i="8"/>
  <c r="P212" i="9"/>
  <c r="S212" i="9"/>
  <c r="AI212" i="9"/>
  <c r="J213" i="9"/>
  <c r="F118" i="3"/>
  <c r="AE118" i="3" s="1"/>
  <c r="M118" i="3"/>
  <c r="AD117" i="3"/>
  <c r="L118" i="3"/>
  <c r="G118" i="3"/>
  <c r="M102" i="7"/>
  <c r="L102" i="7"/>
  <c r="F102" i="7"/>
  <c r="AD101" i="7"/>
  <c r="AD111" i="4" l="1"/>
  <c r="F112" i="4"/>
  <c r="L112" i="4"/>
  <c r="M112" i="4"/>
  <c r="G116" i="9"/>
  <c r="AE116" i="9"/>
  <c r="T116" i="9"/>
  <c r="Q116" i="10" s="1"/>
  <c r="R116" i="10" s="1"/>
  <c r="Z116" i="9"/>
  <c r="T122" i="2"/>
  <c r="E122" i="10" s="1"/>
  <c r="Z122" i="2"/>
  <c r="L133" i="5"/>
  <c r="F133" i="5"/>
  <c r="AE133" i="5" s="1"/>
  <c r="G133" i="5"/>
  <c r="M133" i="5"/>
  <c r="AD132" i="5"/>
  <c r="AE122" i="2"/>
  <c r="G122" i="2"/>
  <c r="G123" i="8"/>
  <c r="AE123" i="8"/>
  <c r="T123" i="8"/>
  <c r="Z123" i="8"/>
  <c r="L137" i="6"/>
  <c r="AD136" i="6"/>
  <c r="F137" i="6"/>
  <c r="M137" i="6"/>
  <c r="AE102" i="7"/>
  <c r="G102" i="7"/>
  <c r="J218" i="5"/>
  <c r="S217" i="5"/>
  <c r="P217" i="5"/>
  <c r="P217" i="4"/>
  <c r="S217" i="4"/>
  <c r="J218" i="4"/>
  <c r="P217" i="3"/>
  <c r="J218" i="3"/>
  <c r="S217" i="3"/>
  <c r="P217" i="2"/>
  <c r="S217" i="2"/>
  <c r="J218" i="2"/>
  <c r="J215" i="6"/>
  <c r="AI214" i="6"/>
  <c r="P214" i="6"/>
  <c r="S214" i="6"/>
  <c r="AI213" i="7"/>
  <c r="S213" i="7"/>
  <c r="J214" i="7"/>
  <c r="P213" i="7"/>
  <c r="P213" i="8"/>
  <c r="S213" i="8"/>
  <c r="AI213" i="8"/>
  <c r="J214" i="8"/>
  <c r="P213" i="9"/>
  <c r="S213" i="9"/>
  <c r="AI213" i="9"/>
  <c r="J214" i="9"/>
  <c r="Z118" i="3"/>
  <c r="T118" i="3"/>
  <c r="M119" i="3"/>
  <c r="L119" i="3"/>
  <c r="AD118" i="3"/>
  <c r="F119" i="3"/>
  <c r="Z102" i="7"/>
  <c r="T102" i="7"/>
  <c r="I102" i="10" s="1"/>
  <c r="G112" i="4" l="1"/>
  <c r="AE112" i="4"/>
  <c r="Z112" i="4"/>
  <c r="T112" i="4"/>
  <c r="M112" i="10" s="1"/>
  <c r="AD116" i="9"/>
  <c r="F117" i="9"/>
  <c r="L117" i="9"/>
  <c r="M117" i="9"/>
  <c r="T133" i="5"/>
  <c r="Z133" i="5"/>
  <c r="L134" i="5"/>
  <c r="F134" i="5"/>
  <c r="AE134" i="5" s="1"/>
  <c r="M134" i="5"/>
  <c r="AD133" i="5"/>
  <c r="G134" i="5"/>
  <c r="M123" i="2"/>
  <c r="F123" i="2"/>
  <c r="AE123" i="2" s="1"/>
  <c r="AD122" i="2"/>
  <c r="L123" i="2"/>
  <c r="G123" i="2"/>
  <c r="AD102" i="7"/>
  <c r="F103" i="7"/>
  <c r="L103" i="7"/>
  <c r="M103" i="7"/>
  <c r="F124" i="8"/>
  <c r="AD123" i="8"/>
  <c r="L124" i="8"/>
  <c r="M124" i="8"/>
  <c r="T137" i="6"/>
  <c r="Z137" i="6"/>
  <c r="AE137" i="6"/>
  <c r="G137" i="6"/>
  <c r="J219" i="5"/>
  <c r="P218" i="5"/>
  <c r="S218" i="5"/>
  <c r="P218" i="4"/>
  <c r="S218" i="4"/>
  <c r="J219" i="4"/>
  <c r="P218" i="3"/>
  <c r="S218" i="3"/>
  <c r="J219" i="3"/>
  <c r="S218" i="2"/>
  <c r="J219" i="2"/>
  <c r="P218" i="2"/>
  <c r="P215" i="6"/>
  <c r="AI215" i="6"/>
  <c r="J216" i="6"/>
  <c r="S215" i="6"/>
  <c r="P214" i="7"/>
  <c r="S214" i="7"/>
  <c r="AI214" i="7"/>
  <c r="J215" i="7"/>
  <c r="P214" i="8"/>
  <c r="S214" i="8"/>
  <c r="AI214" i="8"/>
  <c r="J215" i="8"/>
  <c r="P214" i="9"/>
  <c r="S214" i="9"/>
  <c r="AI214" i="9"/>
  <c r="J215" i="9"/>
  <c r="Z119" i="3"/>
  <c r="T119" i="3"/>
  <c r="AE119" i="3"/>
  <c r="G119" i="3"/>
  <c r="AD112" i="4" l="1"/>
  <c r="F113" i="4"/>
  <c r="L113" i="4"/>
  <c r="M113" i="4"/>
  <c r="G117" i="9"/>
  <c r="AE117" i="9"/>
  <c r="Z117" i="9"/>
  <c r="T117" i="9"/>
  <c r="Q117" i="10" s="1"/>
  <c r="R117" i="10" s="1"/>
  <c r="Z134" i="5"/>
  <c r="T134" i="5"/>
  <c r="F135" i="5"/>
  <c r="AE135" i="5" s="1"/>
  <c r="L135" i="5"/>
  <c r="AD134" i="5"/>
  <c r="M135" i="5"/>
  <c r="G135" i="5"/>
  <c r="T123" i="2"/>
  <c r="E123" i="10" s="1"/>
  <c r="Z123" i="2"/>
  <c r="L124" i="2"/>
  <c r="F124" i="2"/>
  <c r="M124" i="2"/>
  <c r="AD123" i="2"/>
  <c r="AE103" i="7"/>
  <c r="G103" i="7"/>
  <c r="Z103" i="7"/>
  <c r="T103" i="7"/>
  <c r="I103" i="10" s="1"/>
  <c r="G124" i="8"/>
  <c r="AE124" i="8"/>
  <c r="T124" i="8"/>
  <c r="Z124" i="8"/>
  <c r="AD137" i="6"/>
  <c r="M138" i="6"/>
  <c r="F138" i="6"/>
  <c r="L138" i="6"/>
  <c r="P219" i="5"/>
  <c r="S219" i="5"/>
  <c r="J220" i="5"/>
  <c r="P219" i="4"/>
  <c r="S219" i="4"/>
  <c r="J220" i="4"/>
  <c r="P219" i="3"/>
  <c r="J220" i="3"/>
  <c r="S219" i="3"/>
  <c r="S219" i="2"/>
  <c r="P219" i="2"/>
  <c r="J220" i="2"/>
  <c r="P216" i="6"/>
  <c r="S216" i="6"/>
  <c r="AI216" i="6"/>
  <c r="J217" i="6"/>
  <c r="AI215" i="7"/>
  <c r="J216" i="7"/>
  <c r="P215" i="7"/>
  <c r="S215" i="7"/>
  <c r="P215" i="8"/>
  <c r="S215" i="8"/>
  <c r="AI215" i="8"/>
  <c r="J216" i="8"/>
  <c r="P215" i="9"/>
  <c r="S215" i="9"/>
  <c r="AI215" i="9"/>
  <c r="J216" i="9"/>
  <c r="L120" i="3"/>
  <c r="AD119" i="3"/>
  <c r="M120" i="3"/>
  <c r="F120" i="3"/>
  <c r="G113" i="4" l="1"/>
  <c r="AE113" i="4"/>
  <c r="T113" i="4"/>
  <c r="M113" i="10" s="1"/>
  <c r="Z113" i="4"/>
  <c r="AD117" i="9"/>
  <c r="L118" i="9"/>
  <c r="M118" i="9"/>
  <c r="F118" i="9"/>
  <c r="Z135" i="5"/>
  <c r="T135" i="5"/>
  <c r="M136" i="5"/>
  <c r="F136" i="5"/>
  <c r="AD135" i="5"/>
  <c r="L136" i="5"/>
  <c r="T124" i="2"/>
  <c r="E124" i="10" s="1"/>
  <c r="Z124" i="2"/>
  <c r="AE124" i="2"/>
  <c r="G124" i="2"/>
  <c r="M104" i="7"/>
  <c r="L104" i="7"/>
  <c r="F104" i="7"/>
  <c r="AD103" i="7"/>
  <c r="AD124" i="8"/>
  <c r="F125" i="8"/>
  <c r="L125" i="8"/>
  <c r="M125" i="8"/>
  <c r="T138" i="6"/>
  <c r="Z138" i="6"/>
  <c r="AE138" i="6"/>
  <c r="G138" i="6"/>
  <c r="S220" i="5"/>
  <c r="P220" i="5"/>
  <c r="J221" i="5"/>
  <c r="P220" i="4"/>
  <c r="S220" i="4"/>
  <c r="J221" i="4"/>
  <c r="P220" i="3"/>
  <c r="S220" i="3"/>
  <c r="J221" i="3"/>
  <c r="J221" i="2"/>
  <c r="S220" i="2"/>
  <c r="P220" i="2"/>
  <c r="P217" i="6"/>
  <c r="AI217" i="6"/>
  <c r="J218" i="6"/>
  <c r="S217" i="6"/>
  <c r="P216" i="7"/>
  <c r="S216" i="7"/>
  <c r="AI216" i="7"/>
  <c r="J217" i="7"/>
  <c r="P216" i="8"/>
  <c r="S216" i="8"/>
  <c r="AI216" i="8"/>
  <c r="J217" i="8"/>
  <c r="P216" i="9"/>
  <c r="S216" i="9"/>
  <c r="AI216" i="9"/>
  <c r="J217" i="9"/>
  <c r="Z120" i="3"/>
  <c r="T120" i="3"/>
  <c r="AE120" i="3"/>
  <c r="G120" i="3"/>
  <c r="AD113" i="4" l="1"/>
  <c r="F114" i="4"/>
  <c r="L114" i="4"/>
  <c r="M114" i="4"/>
  <c r="T118" i="9"/>
  <c r="Q118" i="10" s="1"/>
  <c r="R118" i="10" s="1"/>
  <c r="Z118" i="9"/>
  <c r="Z136" i="5"/>
  <c r="T136" i="5"/>
  <c r="M125" i="2"/>
  <c r="AD124" i="2"/>
  <c r="F125" i="2"/>
  <c r="AE125" i="2" s="1"/>
  <c r="L125" i="2"/>
  <c r="G125" i="2"/>
  <c r="AE118" i="9"/>
  <c r="G118" i="9"/>
  <c r="AE136" i="5"/>
  <c r="G136" i="5"/>
  <c r="Z104" i="7"/>
  <c r="T104" i="7"/>
  <c r="I104" i="10" s="1"/>
  <c r="AE104" i="7"/>
  <c r="G104" i="7"/>
  <c r="G125" i="8"/>
  <c r="AE125" i="8"/>
  <c r="Z125" i="8"/>
  <c r="T125" i="8"/>
  <c r="AD138" i="6"/>
  <c r="L139" i="6"/>
  <c r="M139" i="6"/>
  <c r="F139" i="6"/>
  <c r="P221" i="5"/>
  <c r="S221" i="5"/>
  <c r="J222" i="5"/>
  <c r="P221" i="4"/>
  <c r="S221" i="4"/>
  <c r="J222" i="4"/>
  <c r="J222" i="3"/>
  <c r="P221" i="3"/>
  <c r="S221" i="3"/>
  <c r="S221" i="2"/>
  <c r="P221" i="2"/>
  <c r="J222" i="2"/>
  <c r="AI218" i="6"/>
  <c r="J219" i="6"/>
  <c r="P218" i="6"/>
  <c r="S218" i="6"/>
  <c r="J218" i="7"/>
  <c r="P217" i="7"/>
  <c r="S217" i="7"/>
  <c r="AI217" i="7"/>
  <c r="P217" i="8"/>
  <c r="S217" i="8"/>
  <c r="AI217" i="8"/>
  <c r="J218" i="8"/>
  <c r="P217" i="9"/>
  <c r="S217" i="9"/>
  <c r="AI217" i="9"/>
  <c r="J218" i="9"/>
  <c r="L121" i="3"/>
  <c r="F121" i="3"/>
  <c r="AD120" i="3"/>
  <c r="M121" i="3"/>
  <c r="G114" i="4" l="1"/>
  <c r="AE114" i="4"/>
  <c r="T114" i="4"/>
  <c r="M114" i="10" s="1"/>
  <c r="Z114" i="4"/>
  <c r="T125" i="2"/>
  <c r="E125" i="10" s="1"/>
  <c r="Z125" i="2"/>
  <c r="M126" i="2"/>
  <c r="AD125" i="2"/>
  <c r="F126" i="2"/>
  <c r="L126" i="2"/>
  <c r="L119" i="9"/>
  <c r="M119" i="9"/>
  <c r="AD118" i="9"/>
  <c r="F119" i="9"/>
  <c r="AE119" i="9" s="1"/>
  <c r="G119" i="9"/>
  <c r="L137" i="5"/>
  <c r="F137" i="5"/>
  <c r="AD136" i="5"/>
  <c r="M137" i="5"/>
  <c r="M105" i="7"/>
  <c r="L105" i="7"/>
  <c r="F105" i="7"/>
  <c r="AD104" i="7"/>
  <c r="L126" i="8"/>
  <c r="AD125" i="8"/>
  <c r="F126" i="8"/>
  <c r="M126" i="8"/>
  <c r="T139" i="6"/>
  <c r="Z139" i="6"/>
  <c r="AE139" i="6"/>
  <c r="G139" i="6"/>
  <c r="J223" i="5"/>
  <c r="S222" i="5"/>
  <c r="P222" i="5"/>
  <c r="P222" i="4"/>
  <c r="S222" i="4"/>
  <c r="J223" i="4"/>
  <c r="S222" i="3"/>
  <c r="J223" i="3"/>
  <c r="P222" i="3"/>
  <c r="S222" i="2"/>
  <c r="P222" i="2"/>
  <c r="J223" i="2"/>
  <c r="AI219" i="6"/>
  <c r="P219" i="6"/>
  <c r="S219" i="6"/>
  <c r="J220" i="6"/>
  <c r="P218" i="7"/>
  <c r="S218" i="7"/>
  <c r="J219" i="7"/>
  <c r="AI218" i="7"/>
  <c r="P218" i="8"/>
  <c r="S218" i="8"/>
  <c r="AI218" i="8"/>
  <c r="J219" i="8"/>
  <c r="P218" i="9"/>
  <c r="S218" i="9"/>
  <c r="AI218" i="9"/>
  <c r="J219" i="9"/>
  <c r="Z121" i="3"/>
  <c r="T121" i="3"/>
  <c r="Z105" i="7"/>
  <c r="T105" i="7"/>
  <c r="I105" i="10" s="1"/>
  <c r="AE121" i="3"/>
  <c r="G121" i="3"/>
  <c r="AE105" i="7"/>
  <c r="G105" i="7"/>
  <c r="AD114" i="4" l="1"/>
  <c r="F115" i="4"/>
  <c r="L115" i="4"/>
  <c r="M115" i="4"/>
  <c r="G126" i="2"/>
  <c r="AE126" i="2"/>
  <c r="T126" i="2"/>
  <c r="E126" i="10" s="1"/>
  <c r="Z126" i="2"/>
  <c r="T119" i="9"/>
  <c r="Q119" i="10" s="1"/>
  <c r="R119" i="10" s="1"/>
  <c r="Z119" i="9"/>
  <c r="AD119" i="9"/>
  <c r="F120" i="9"/>
  <c r="L120" i="9"/>
  <c r="M120" i="9"/>
  <c r="Z137" i="5"/>
  <c r="T137" i="5"/>
  <c r="AE137" i="5"/>
  <c r="G137" i="5"/>
  <c r="T126" i="8"/>
  <c r="Z126" i="8"/>
  <c r="G126" i="8"/>
  <c r="AE126" i="8"/>
  <c r="F140" i="6"/>
  <c r="AE140" i="6" s="1"/>
  <c r="L140" i="6"/>
  <c r="AD139" i="6"/>
  <c r="M140" i="6"/>
  <c r="G140" i="6"/>
  <c r="J224" i="5"/>
  <c r="P223" i="5"/>
  <c r="S223" i="5"/>
  <c r="P223" i="4"/>
  <c r="S223" i="4"/>
  <c r="J224" i="4"/>
  <c r="S223" i="3"/>
  <c r="J224" i="3"/>
  <c r="P223" i="3"/>
  <c r="J224" i="2"/>
  <c r="P223" i="2"/>
  <c r="S223" i="2"/>
  <c r="P220" i="6"/>
  <c r="S220" i="6"/>
  <c r="AI220" i="6"/>
  <c r="J221" i="6"/>
  <c r="S219" i="7"/>
  <c r="AI219" i="7"/>
  <c r="J220" i="7"/>
  <c r="P219" i="7"/>
  <c r="P219" i="8"/>
  <c r="S219" i="8"/>
  <c r="AI219" i="8"/>
  <c r="J220" i="8"/>
  <c r="P219" i="9"/>
  <c r="S219" i="9"/>
  <c r="AI219" i="9"/>
  <c r="J220" i="9"/>
  <c r="M122" i="3"/>
  <c r="AD121" i="3"/>
  <c r="L122" i="3"/>
  <c r="F122" i="3"/>
  <c r="M106" i="7"/>
  <c r="L106" i="7"/>
  <c r="F106" i="7"/>
  <c r="AD105" i="7"/>
  <c r="G115" i="4" l="1"/>
  <c r="AE115" i="4"/>
  <c r="T115" i="4"/>
  <c r="M115" i="10" s="1"/>
  <c r="Z115" i="4"/>
  <c r="M127" i="2"/>
  <c r="F127" i="2"/>
  <c r="L127" i="2"/>
  <c r="AD126" i="2"/>
  <c r="T120" i="9"/>
  <c r="Q120" i="10" s="1"/>
  <c r="R120" i="10" s="1"/>
  <c r="Z120" i="9"/>
  <c r="L138" i="5"/>
  <c r="AD137" i="5"/>
  <c r="F138" i="5"/>
  <c r="AE138" i="5" s="1"/>
  <c r="M138" i="5"/>
  <c r="G138" i="5"/>
  <c r="AE120" i="9"/>
  <c r="G120" i="9"/>
  <c r="AD126" i="8"/>
  <c r="F127" i="8"/>
  <c r="L127" i="8"/>
  <c r="M127" i="8"/>
  <c r="T140" i="6"/>
  <c r="Z140" i="6"/>
  <c r="F141" i="6"/>
  <c r="M141" i="6"/>
  <c r="AD140" i="6"/>
  <c r="L141" i="6"/>
  <c r="S224" i="5"/>
  <c r="J225" i="5"/>
  <c r="P224" i="5"/>
  <c r="P224" i="4"/>
  <c r="S224" i="4"/>
  <c r="J225" i="4"/>
  <c r="S224" i="3"/>
  <c r="J225" i="3"/>
  <c r="P224" i="3"/>
  <c r="S224" i="2"/>
  <c r="P224" i="2"/>
  <c r="J225" i="2"/>
  <c r="P221" i="6"/>
  <c r="AI221" i="6"/>
  <c r="S221" i="6"/>
  <c r="J222" i="6"/>
  <c r="P220" i="7"/>
  <c r="J221" i="7"/>
  <c r="AI220" i="7"/>
  <c r="S220" i="7"/>
  <c r="P220" i="8"/>
  <c r="S220" i="8"/>
  <c r="AI220" i="8"/>
  <c r="J221" i="8"/>
  <c r="P220" i="9"/>
  <c r="S220" i="9"/>
  <c r="AI220" i="9"/>
  <c r="J221" i="9"/>
  <c r="Z122" i="3"/>
  <c r="T122" i="3"/>
  <c r="Z106" i="7"/>
  <c r="T106" i="7"/>
  <c r="I106" i="10" s="1"/>
  <c r="AE122" i="3"/>
  <c r="G122" i="3"/>
  <c r="AE106" i="7"/>
  <c r="G106" i="7"/>
  <c r="F116" i="4" l="1"/>
  <c r="M116" i="4"/>
  <c r="AD115" i="4"/>
  <c r="L116" i="4"/>
  <c r="G127" i="2"/>
  <c r="AE127" i="2"/>
  <c r="T127" i="2"/>
  <c r="E127" i="10" s="1"/>
  <c r="Z127" i="2"/>
  <c r="Z138" i="5"/>
  <c r="T138" i="5"/>
  <c r="G139" i="5"/>
  <c r="F139" i="5"/>
  <c r="AE139" i="5" s="1"/>
  <c r="AD138" i="5"/>
  <c r="L139" i="5"/>
  <c r="M139" i="5"/>
  <c r="AD120" i="9"/>
  <c r="F121" i="9"/>
  <c r="AE121" i="9" s="1"/>
  <c r="G121" i="9"/>
  <c r="L121" i="9"/>
  <c r="M121" i="9"/>
  <c r="G127" i="8"/>
  <c r="AE127" i="8"/>
  <c r="T127" i="8"/>
  <c r="Z127" i="8"/>
  <c r="T141" i="6"/>
  <c r="Z141" i="6"/>
  <c r="AE141" i="6"/>
  <c r="G141" i="6"/>
  <c r="J226" i="5"/>
  <c r="P225" i="5"/>
  <c r="S225" i="5"/>
  <c r="P225" i="4"/>
  <c r="S225" i="4"/>
  <c r="J226" i="4"/>
  <c r="S225" i="3"/>
  <c r="J226" i="3"/>
  <c r="P225" i="3"/>
  <c r="S225" i="2"/>
  <c r="P225" i="2"/>
  <c r="J226" i="2"/>
  <c r="J223" i="6"/>
  <c r="S222" i="6"/>
  <c r="P222" i="6"/>
  <c r="AI222" i="6"/>
  <c r="S221" i="7"/>
  <c r="P221" i="7"/>
  <c r="J222" i="7"/>
  <c r="AI221" i="7"/>
  <c r="P221" i="8"/>
  <c r="S221" i="8"/>
  <c r="AI221" i="8"/>
  <c r="J222" i="8"/>
  <c r="P221" i="9"/>
  <c r="S221" i="9"/>
  <c r="AI221" i="9"/>
  <c r="J222" i="9"/>
  <c r="AD122" i="3"/>
  <c r="M123" i="3"/>
  <c r="L123" i="3"/>
  <c r="F123" i="3"/>
  <c r="M107" i="7"/>
  <c r="L107" i="7"/>
  <c r="F107" i="7"/>
  <c r="AD106" i="7"/>
  <c r="G116" i="4" l="1"/>
  <c r="AE116" i="4"/>
  <c r="T116" i="4"/>
  <c r="M116" i="10" s="1"/>
  <c r="Z116" i="4"/>
  <c r="F128" i="2"/>
  <c r="L128" i="2"/>
  <c r="M128" i="2"/>
  <c r="AD127" i="2"/>
  <c r="M140" i="5"/>
  <c r="L140" i="5"/>
  <c r="F140" i="5"/>
  <c r="AD139" i="5"/>
  <c r="Z139" i="5"/>
  <c r="T139" i="5"/>
  <c r="M122" i="9"/>
  <c r="AD121" i="9"/>
  <c r="L122" i="9"/>
  <c r="F122" i="9"/>
  <c r="Z121" i="9"/>
  <c r="T121" i="9"/>
  <c r="Q121" i="10" s="1"/>
  <c r="R121" i="10" s="1"/>
  <c r="F128" i="8"/>
  <c r="M128" i="8"/>
  <c r="AD127" i="8"/>
  <c r="L128" i="8"/>
  <c r="M142" i="6"/>
  <c r="L142" i="6"/>
  <c r="F142" i="6"/>
  <c r="AD141" i="6"/>
  <c r="P226" i="5"/>
  <c r="S226" i="5"/>
  <c r="J227" i="5"/>
  <c r="P226" i="4"/>
  <c r="S226" i="4"/>
  <c r="J227" i="4"/>
  <c r="P226" i="3"/>
  <c r="S226" i="3"/>
  <c r="J227" i="3"/>
  <c r="S226" i="2"/>
  <c r="J227" i="2"/>
  <c r="P226" i="2"/>
  <c r="S223" i="6"/>
  <c r="J224" i="6"/>
  <c r="P223" i="6"/>
  <c r="AI223" i="6"/>
  <c r="P222" i="7"/>
  <c r="S222" i="7"/>
  <c r="AI222" i="7"/>
  <c r="J223" i="7"/>
  <c r="P222" i="8"/>
  <c r="S222" i="8"/>
  <c r="AI222" i="8"/>
  <c r="J223" i="8"/>
  <c r="P222" i="9"/>
  <c r="S222" i="9"/>
  <c r="AI222" i="9"/>
  <c r="J223" i="9"/>
  <c r="Z123" i="3"/>
  <c r="T123" i="3"/>
  <c r="Z107" i="7"/>
  <c r="T107" i="7"/>
  <c r="I107" i="10" s="1"/>
  <c r="AE123" i="3"/>
  <c r="G123" i="3"/>
  <c r="AE107" i="7"/>
  <c r="G107" i="7"/>
  <c r="AD116" i="4" l="1"/>
  <c r="F117" i="4"/>
  <c r="L117" i="4"/>
  <c r="M117" i="4"/>
  <c r="AE128" i="2"/>
  <c r="G128" i="2"/>
  <c r="T128" i="2"/>
  <c r="E128" i="10" s="1"/>
  <c r="Z128" i="2"/>
  <c r="Z140" i="5"/>
  <c r="T140" i="5"/>
  <c r="T122" i="9"/>
  <c r="Q122" i="10" s="1"/>
  <c r="R122" i="10" s="1"/>
  <c r="Z122" i="9"/>
  <c r="AE140" i="5"/>
  <c r="G140" i="5"/>
  <c r="AE122" i="9"/>
  <c r="G122" i="9"/>
  <c r="G128" i="8"/>
  <c r="AE128" i="8"/>
  <c r="T128" i="8"/>
  <c r="Z128" i="8"/>
  <c r="T142" i="6"/>
  <c r="Z142" i="6"/>
  <c r="AE142" i="6"/>
  <c r="G142" i="6"/>
  <c r="J228" i="5"/>
  <c r="P227" i="5"/>
  <c r="S227" i="5"/>
  <c r="P227" i="4"/>
  <c r="S227" i="4"/>
  <c r="J228" i="4"/>
  <c r="S227" i="3"/>
  <c r="J228" i="3"/>
  <c r="P227" i="3"/>
  <c r="J228" i="2"/>
  <c r="P227" i="2"/>
  <c r="S227" i="2"/>
  <c r="S224" i="6"/>
  <c r="P224" i="6"/>
  <c r="AI224" i="6"/>
  <c r="J225" i="6"/>
  <c r="P223" i="7"/>
  <c r="J224" i="7"/>
  <c r="S223" i="7"/>
  <c r="AI223" i="7"/>
  <c r="P223" i="8"/>
  <c r="S223" i="8"/>
  <c r="AI223" i="8"/>
  <c r="J224" i="8"/>
  <c r="P223" i="9"/>
  <c r="S223" i="9"/>
  <c r="AI223" i="9"/>
  <c r="J224" i="9"/>
  <c r="L124" i="3"/>
  <c r="F124" i="3"/>
  <c r="AE124" i="3" s="1"/>
  <c r="AD123" i="3"/>
  <c r="M124" i="3"/>
  <c r="G124" i="3"/>
  <c r="M108" i="7"/>
  <c r="L108" i="7"/>
  <c r="F108" i="7"/>
  <c r="AD107" i="7"/>
  <c r="G117" i="4" l="1"/>
  <c r="AE117" i="4"/>
  <c r="T117" i="4"/>
  <c r="M117" i="10" s="1"/>
  <c r="Z117" i="4"/>
  <c r="L129" i="2"/>
  <c r="F129" i="2"/>
  <c r="AD128" i="2"/>
  <c r="M129" i="2"/>
  <c r="AD140" i="5"/>
  <c r="L141" i="5"/>
  <c r="M141" i="5"/>
  <c r="F141" i="5"/>
  <c r="AE141" i="5" s="1"/>
  <c r="G141" i="5"/>
  <c r="M123" i="9"/>
  <c r="AD122" i="9"/>
  <c r="F123" i="9"/>
  <c r="AE123" i="9" s="1"/>
  <c r="G123" i="9"/>
  <c r="L123" i="9"/>
  <c r="AD128" i="8"/>
  <c r="F129" i="8"/>
  <c r="L129" i="8"/>
  <c r="M129" i="8"/>
  <c r="M143" i="6"/>
  <c r="F143" i="6"/>
  <c r="AD142" i="6"/>
  <c r="L143" i="6"/>
  <c r="S228" i="5"/>
  <c r="J229" i="5"/>
  <c r="P228" i="5"/>
  <c r="P228" i="4"/>
  <c r="S228" i="4"/>
  <c r="J229" i="4"/>
  <c r="J229" i="3"/>
  <c r="P228" i="3"/>
  <c r="S228" i="3"/>
  <c r="J229" i="2"/>
  <c r="S228" i="2"/>
  <c r="P228" i="2"/>
  <c r="S225" i="6"/>
  <c r="AI225" i="6"/>
  <c r="J226" i="6"/>
  <c r="P225" i="6"/>
  <c r="P224" i="7"/>
  <c r="S224" i="7"/>
  <c r="AI224" i="7"/>
  <c r="J225" i="7"/>
  <c r="P224" i="8"/>
  <c r="S224" i="8"/>
  <c r="AI224" i="8"/>
  <c r="J225" i="8"/>
  <c r="P224" i="9"/>
  <c r="S224" i="9"/>
  <c r="AI224" i="9"/>
  <c r="J225" i="9"/>
  <c r="Z124" i="3"/>
  <c r="T124" i="3"/>
  <c r="L125" i="3"/>
  <c r="AD124" i="3"/>
  <c r="F125" i="3"/>
  <c r="M125" i="3"/>
  <c r="Z108" i="7"/>
  <c r="T108" i="7"/>
  <c r="I108" i="10" s="1"/>
  <c r="AE108" i="7"/>
  <c r="G108" i="7"/>
  <c r="AD117" i="4" l="1"/>
  <c r="F118" i="4"/>
  <c r="L118" i="4"/>
  <c r="M118" i="4"/>
  <c r="T129" i="2"/>
  <c r="E129" i="10" s="1"/>
  <c r="Z129" i="2"/>
  <c r="G129" i="2"/>
  <c r="AE129" i="2"/>
  <c r="T141" i="5"/>
  <c r="Z141" i="5"/>
  <c r="L142" i="5"/>
  <c r="M142" i="5"/>
  <c r="AD141" i="5"/>
  <c r="F142" i="5"/>
  <c r="F124" i="9"/>
  <c r="AD123" i="9"/>
  <c r="M124" i="9"/>
  <c r="L124" i="9"/>
  <c r="T123" i="9"/>
  <c r="Q123" i="10" s="1"/>
  <c r="R123" i="10" s="1"/>
  <c r="Z123" i="9"/>
  <c r="AE143" i="6"/>
  <c r="G143" i="6"/>
  <c r="AE125" i="3"/>
  <c r="G125" i="3"/>
  <c r="L126" i="3" s="1"/>
  <c r="G129" i="8"/>
  <c r="AE129" i="8"/>
  <c r="T129" i="8"/>
  <c r="Z129" i="8"/>
  <c r="T143" i="6"/>
  <c r="Z143" i="6"/>
  <c r="P229" i="5"/>
  <c r="S229" i="5"/>
  <c r="J230" i="5"/>
  <c r="P229" i="4"/>
  <c r="S229" i="4"/>
  <c r="J230" i="4"/>
  <c r="P229" i="3"/>
  <c r="J230" i="3"/>
  <c r="S229" i="3"/>
  <c r="P229" i="2"/>
  <c r="J230" i="2"/>
  <c r="S229" i="2"/>
  <c r="S226" i="6"/>
  <c r="AI226" i="6"/>
  <c r="J227" i="6"/>
  <c r="P226" i="6"/>
  <c r="AI225" i="7"/>
  <c r="S225" i="7"/>
  <c r="J226" i="7"/>
  <c r="P225" i="7"/>
  <c r="P225" i="8"/>
  <c r="S225" i="8"/>
  <c r="AI225" i="8"/>
  <c r="J226" i="8"/>
  <c r="P225" i="9"/>
  <c r="S225" i="9"/>
  <c r="AI225" i="9"/>
  <c r="J226" i="9"/>
  <c r="Z125" i="3"/>
  <c r="T125" i="3"/>
  <c r="AD125" i="3"/>
  <c r="F126" i="3"/>
  <c r="AE126" i="3" s="1"/>
  <c r="M126" i="3"/>
  <c r="G126" i="3"/>
  <c r="M109" i="7"/>
  <c r="L109" i="7"/>
  <c r="F109" i="7"/>
  <c r="AD108" i="7"/>
  <c r="G118" i="4" l="1"/>
  <c r="AE118" i="4"/>
  <c r="T118" i="4"/>
  <c r="M118" i="10" s="1"/>
  <c r="Z118" i="4"/>
  <c r="L130" i="2"/>
  <c r="F130" i="2"/>
  <c r="AE130" i="2" s="1"/>
  <c r="G130" i="2"/>
  <c r="M130" i="2"/>
  <c r="AD129" i="2"/>
  <c r="Z142" i="5"/>
  <c r="T142" i="5"/>
  <c r="T124" i="9"/>
  <c r="Q124" i="10" s="1"/>
  <c r="R124" i="10" s="1"/>
  <c r="Z124" i="9"/>
  <c r="AE142" i="5"/>
  <c r="G142" i="5"/>
  <c r="AE124" i="9"/>
  <c r="G124" i="9"/>
  <c r="L144" i="6"/>
  <c r="AD143" i="6"/>
  <c r="F144" i="6"/>
  <c r="G144" i="6" s="1"/>
  <c r="M144" i="6"/>
  <c r="AD129" i="8"/>
  <c r="F130" i="8"/>
  <c r="M130" i="8"/>
  <c r="L130" i="8"/>
  <c r="T144" i="6"/>
  <c r="Z144" i="6"/>
  <c r="AE144" i="6"/>
  <c r="J231" i="5"/>
  <c r="P230" i="5"/>
  <c r="S230" i="5"/>
  <c r="P230" i="4"/>
  <c r="S230" i="4"/>
  <c r="J231" i="4"/>
  <c r="J231" i="3"/>
  <c r="S230" i="3"/>
  <c r="P230" i="3"/>
  <c r="J231" i="2"/>
  <c r="P230" i="2"/>
  <c r="S230" i="2"/>
  <c r="P227" i="6"/>
  <c r="S227" i="6"/>
  <c r="J228" i="6"/>
  <c r="AI227" i="6"/>
  <c r="J227" i="7"/>
  <c r="S226" i="7"/>
  <c r="P226" i="7"/>
  <c r="AI226" i="7"/>
  <c r="P226" i="8"/>
  <c r="S226" i="8"/>
  <c r="AI226" i="8"/>
  <c r="J227" i="8"/>
  <c r="P226" i="9"/>
  <c r="S226" i="9"/>
  <c r="AI226" i="9"/>
  <c r="J227" i="9"/>
  <c r="F127" i="3"/>
  <c r="M127" i="3"/>
  <c r="L127" i="3"/>
  <c r="AD126" i="3"/>
  <c r="Z126" i="3"/>
  <c r="T126" i="3"/>
  <c r="Z109" i="7"/>
  <c r="T109" i="7"/>
  <c r="I109" i="10" s="1"/>
  <c r="AE109" i="7"/>
  <c r="G109" i="7"/>
  <c r="AD118" i="4" l="1"/>
  <c r="L119" i="4"/>
  <c r="M119" i="4"/>
  <c r="F119" i="4"/>
  <c r="T130" i="2"/>
  <c r="E130" i="10" s="1"/>
  <c r="Z130" i="2"/>
  <c r="L131" i="2"/>
  <c r="AD130" i="2"/>
  <c r="M131" i="2"/>
  <c r="F131" i="2"/>
  <c r="AD142" i="5"/>
  <c r="L143" i="5"/>
  <c r="M143" i="5"/>
  <c r="F143" i="5"/>
  <c r="AE143" i="5" s="1"/>
  <c r="G143" i="5"/>
  <c r="AD124" i="9"/>
  <c r="F125" i="9"/>
  <c r="AE125" i="9" s="1"/>
  <c r="L125" i="9"/>
  <c r="M125" i="9"/>
  <c r="G125" i="9"/>
  <c r="G130" i="8"/>
  <c r="AE130" i="8"/>
  <c r="Z130" i="8"/>
  <c r="T130" i="8"/>
  <c r="L145" i="6"/>
  <c r="M145" i="6"/>
  <c r="F145" i="6"/>
  <c r="AE145" i="6" s="1"/>
  <c r="AD144" i="6"/>
  <c r="G145" i="6"/>
  <c r="S231" i="5"/>
  <c r="J232" i="5"/>
  <c r="P231" i="5"/>
  <c r="P231" i="4"/>
  <c r="S231" i="4"/>
  <c r="J232" i="4"/>
  <c r="P231" i="3"/>
  <c r="J232" i="3"/>
  <c r="S231" i="3"/>
  <c r="J232" i="2"/>
  <c r="P231" i="2"/>
  <c r="S231" i="2"/>
  <c r="P228" i="6"/>
  <c r="AI228" i="6"/>
  <c r="S228" i="6"/>
  <c r="J229" i="6"/>
  <c r="P227" i="7"/>
  <c r="S227" i="7"/>
  <c r="J228" i="7"/>
  <c r="AI227" i="7"/>
  <c r="P227" i="8"/>
  <c r="S227" i="8"/>
  <c r="AI227" i="8"/>
  <c r="J228" i="8"/>
  <c r="P227" i="9"/>
  <c r="S227" i="9"/>
  <c r="AI227" i="9"/>
  <c r="J228" i="9"/>
  <c r="Z127" i="3"/>
  <c r="T127" i="3"/>
  <c r="M110" i="7"/>
  <c r="L110" i="7"/>
  <c r="F110" i="7"/>
  <c r="AD109" i="7"/>
  <c r="AE127" i="3"/>
  <c r="G127" i="3"/>
  <c r="T119" i="4" l="1"/>
  <c r="M119" i="10" s="1"/>
  <c r="Z119" i="4"/>
  <c r="G119" i="4"/>
  <c r="AE119" i="4"/>
  <c r="T131" i="2"/>
  <c r="E131" i="10" s="1"/>
  <c r="Z131" i="2"/>
  <c r="Z143" i="5"/>
  <c r="T143" i="5"/>
  <c r="AD143" i="5"/>
  <c r="F144" i="5"/>
  <c r="L144" i="5"/>
  <c r="M144" i="5"/>
  <c r="T125" i="9"/>
  <c r="Q125" i="10" s="1"/>
  <c r="R125" i="10" s="1"/>
  <c r="Z125" i="9"/>
  <c r="M126" i="9"/>
  <c r="AD125" i="9"/>
  <c r="L126" i="9"/>
  <c r="F126" i="9"/>
  <c r="AE131" i="2"/>
  <c r="G131" i="2"/>
  <c r="AD130" i="8"/>
  <c r="F131" i="8"/>
  <c r="L131" i="8"/>
  <c r="M131" i="8"/>
  <c r="T145" i="6"/>
  <c r="Z145" i="6"/>
  <c r="F146" i="6"/>
  <c r="M146" i="6"/>
  <c r="L146" i="6"/>
  <c r="AD145" i="6"/>
  <c r="S232" i="5"/>
  <c r="P232" i="5"/>
  <c r="J233" i="5"/>
  <c r="P232" i="4"/>
  <c r="S232" i="4"/>
  <c r="J233" i="4"/>
  <c r="S232" i="3"/>
  <c r="J233" i="3"/>
  <c r="P232" i="3"/>
  <c r="S232" i="2"/>
  <c r="P232" i="2"/>
  <c r="J233" i="2"/>
  <c r="J230" i="6"/>
  <c r="P229" i="6"/>
  <c r="S229" i="6"/>
  <c r="AI229" i="6"/>
  <c r="AI228" i="7"/>
  <c r="J229" i="7"/>
  <c r="S228" i="7"/>
  <c r="P228" i="7"/>
  <c r="P228" i="8"/>
  <c r="S228" i="8"/>
  <c r="AI228" i="8"/>
  <c r="J229" i="8"/>
  <c r="P228" i="9"/>
  <c r="S228" i="9"/>
  <c r="AI228" i="9"/>
  <c r="J229" i="9"/>
  <c r="Z110" i="7"/>
  <c r="T110" i="7"/>
  <c r="I110" i="10" s="1"/>
  <c r="AD127" i="3"/>
  <c r="M128" i="3"/>
  <c r="F128" i="3"/>
  <c r="AE128" i="3" s="1"/>
  <c r="G128" i="3"/>
  <c r="L128" i="3"/>
  <c r="AE110" i="7"/>
  <c r="G110" i="7"/>
  <c r="AD119" i="4" l="1"/>
  <c r="F120" i="4"/>
  <c r="L120" i="4"/>
  <c r="M120" i="4"/>
  <c r="Z144" i="5"/>
  <c r="T144" i="5"/>
  <c r="T126" i="9"/>
  <c r="Q126" i="10" s="1"/>
  <c r="R126" i="10" s="1"/>
  <c r="Z126" i="9"/>
  <c r="M132" i="2"/>
  <c r="L132" i="2"/>
  <c r="AD131" i="2"/>
  <c r="F132" i="2"/>
  <c r="AE144" i="5"/>
  <c r="G144" i="5"/>
  <c r="AE126" i="9"/>
  <c r="G126" i="9"/>
  <c r="G131" i="8"/>
  <c r="AE131" i="8"/>
  <c r="T131" i="8"/>
  <c r="Z131" i="8"/>
  <c r="T146" i="6"/>
  <c r="Z146" i="6"/>
  <c r="AE146" i="6"/>
  <c r="G146" i="6"/>
  <c r="P233" i="5"/>
  <c r="S233" i="5"/>
  <c r="J234" i="5"/>
  <c r="P233" i="4"/>
  <c r="S233" i="4"/>
  <c r="J234" i="4"/>
  <c r="S233" i="3"/>
  <c r="P233" i="3"/>
  <c r="J234" i="3"/>
  <c r="P233" i="2"/>
  <c r="S233" i="2"/>
  <c r="J234" i="2"/>
  <c r="AI230" i="6"/>
  <c r="J231" i="6"/>
  <c r="P230" i="6"/>
  <c r="S230" i="6"/>
  <c r="S229" i="7"/>
  <c r="J230" i="7"/>
  <c r="P229" i="7"/>
  <c r="AI229" i="7"/>
  <c r="P229" i="8"/>
  <c r="S229" i="8"/>
  <c r="AI229" i="8"/>
  <c r="J230" i="8"/>
  <c r="P229" i="9"/>
  <c r="S229" i="9"/>
  <c r="AI229" i="9"/>
  <c r="J230" i="9"/>
  <c r="L129" i="3"/>
  <c r="AD128" i="3"/>
  <c r="M129" i="3"/>
  <c r="F129" i="3"/>
  <c r="Z128" i="3"/>
  <c r="T128" i="3"/>
  <c r="M111" i="7"/>
  <c r="L111" i="7"/>
  <c r="F111" i="7"/>
  <c r="AD110" i="7"/>
  <c r="G120" i="4" l="1"/>
  <c r="AE120" i="4"/>
  <c r="T120" i="4"/>
  <c r="M120" i="10" s="1"/>
  <c r="Z120" i="4"/>
  <c r="Z132" i="2"/>
  <c r="T132" i="2"/>
  <c r="E132" i="10" s="1"/>
  <c r="L145" i="5"/>
  <c r="F145" i="5"/>
  <c r="AE145" i="5" s="1"/>
  <c r="M145" i="5"/>
  <c r="AD144" i="5"/>
  <c r="G145" i="5"/>
  <c r="M127" i="9"/>
  <c r="F127" i="9"/>
  <c r="AE127" i="9" s="1"/>
  <c r="AD126" i="9"/>
  <c r="L127" i="9"/>
  <c r="G127" i="9"/>
  <c r="AE132" i="2"/>
  <c r="G132" i="2"/>
  <c r="AD131" i="8"/>
  <c r="F132" i="8"/>
  <c r="L132" i="8"/>
  <c r="M132" i="8"/>
  <c r="M147" i="6"/>
  <c r="F147" i="6"/>
  <c r="AE147" i="6" s="1"/>
  <c r="L147" i="6"/>
  <c r="AD146" i="6"/>
  <c r="G147" i="6"/>
  <c r="S234" i="5"/>
  <c r="J235" i="5"/>
  <c r="P234" i="5"/>
  <c r="P234" i="4"/>
  <c r="S234" i="4"/>
  <c r="J235" i="4"/>
  <c r="P234" i="3"/>
  <c r="S234" i="3"/>
  <c r="J235" i="3"/>
  <c r="P234" i="2"/>
  <c r="S234" i="2"/>
  <c r="J235" i="2"/>
  <c r="P231" i="6"/>
  <c r="J232" i="6"/>
  <c r="AI231" i="6"/>
  <c r="S231" i="6"/>
  <c r="P230" i="7"/>
  <c r="S230" i="7"/>
  <c r="J231" i="7"/>
  <c r="AI230" i="7"/>
  <c r="P230" i="8"/>
  <c r="S230" i="8"/>
  <c r="AI230" i="8"/>
  <c r="J231" i="8"/>
  <c r="P230" i="9"/>
  <c r="S230" i="9"/>
  <c r="AI230" i="9"/>
  <c r="J231" i="9"/>
  <c r="Z129" i="3"/>
  <c r="T129" i="3"/>
  <c r="Z111" i="7"/>
  <c r="T111" i="7"/>
  <c r="I111" i="10" s="1"/>
  <c r="AE129" i="3"/>
  <c r="G129" i="3"/>
  <c r="AE111" i="7"/>
  <c r="G111" i="7"/>
  <c r="AD120" i="4" l="1"/>
  <c r="F121" i="4"/>
  <c r="L121" i="4"/>
  <c r="M121" i="4"/>
  <c r="T145" i="5"/>
  <c r="Z145" i="5"/>
  <c r="M146" i="5"/>
  <c r="AD145" i="5"/>
  <c r="F146" i="5"/>
  <c r="L146" i="5"/>
  <c r="Z127" i="9"/>
  <c r="T127" i="9"/>
  <c r="Q127" i="10" s="1"/>
  <c r="R127" i="10" s="1"/>
  <c r="F128" i="9"/>
  <c r="M128" i="9"/>
  <c r="L128" i="9"/>
  <c r="AD127" i="9"/>
  <c r="M133" i="2"/>
  <c r="AD132" i="2"/>
  <c r="F133" i="2"/>
  <c r="AE133" i="2" s="1"/>
  <c r="L133" i="2"/>
  <c r="G133" i="2"/>
  <c r="T132" i="8"/>
  <c r="Z132" i="8"/>
  <c r="T147" i="6"/>
  <c r="Z147" i="6"/>
  <c r="F148" i="6"/>
  <c r="AE148" i="6" s="1"/>
  <c r="L148" i="6"/>
  <c r="G148" i="6"/>
  <c r="M148" i="6"/>
  <c r="AD147" i="6"/>
  <c r="AE132" i="8"/>
  <c r="G132" i="8"/>
  <c r="P235" i="5"/>
  <c r="S235" i="5"/>
  <c r="J236" i="5"/>
  <c r="P235" i="4"/>
  <c r="S235" i="4"/>
  <c r="J236" i="4"/>
  <c r="S235" i="3"/>
  <c r="P235" i="3"/>
  <c r="J236" i="3"/>
  <c r="J236" i="2"/>
  <c r="P235" i="2"/>
  <c r="S235" i="2"/>
  <c r="AI232" i="6"/>
  <c r="P232" i="6"/>
  <c r="S232" i="6"/>
  <c r="J233" i="6"/>
  <c r="S231" i="7"/>
  <c r="J232" i="7"/>
  <c r="P231" i="7"/>
  <c r="AI231" i="7"/>
  <c r="P231" i="8"/>
  <c r="S231" i="8"/>
  <c r="AI231" i="8"/>
  <c r="J232" i="8"/>
  <c r="P231" i="9"/>
  <c r="S231" i="9"/>
  <c r="AI231" i="9"/>
  <c r="J232" i="9"/>
  <c r="L130" i="3"/>
  <c r="F130" i="3"/>
  <c r="AE130" i="3" s="1"/>
  <c r="G130" i="3"/>
  <c r="M130" i="3"/>
  <c r="AD129" i="3"/>
  <c r="M112" i="7"/>
  <c r="L112" i="7"/>
  <c r="F112" i="7"/>
  <c r="AD111" i="7"/>
  <c r="G121" i="4" l="1"/>
  <c r="AE121" i="4"/>
  <c r="Z121" i="4"/>
  <c r="T121" i="4"/>
  <c r="M121" i="10" s="1"/>
  <c r="Z146" i="5"/>
  <c r="T146" i="5"/>
  <c r="Z128" i="9"/>
  <c r="T128" i="9"/>
  <c r="Q128" i="10" s="1"/>
  <c r="R128" i="10" s="1"/>
  <c r="T133" i="2"/>
  <c r="E133" i="10" s="1"/>
  <c r="Z133" i="2"/>
  <c r="L134" i="2"/>
  <c r="F134" i="2"/>
  <c r="AD133" i="2"/>
  <c r="M134" i="2"/>
  <c r="AE146" i="5"/>
  <c r="G146" i="5"/>
  <c r="AE128" i="9"/>
  <c r="G128" i="9"/>
  <c r="T148" i="6"/>
  <c r="Z148" i="6"/>
  <c r="L149" i="6"/>
  <c r="F149" i="6"/>
  <c r="AD148" i="6"/>
  <c r="M149" i="6"/>
  <c r="L133" i="8"/>
  <c r="AD132" i="8"/>
  <c r="M133" i="8"/>
  <c r="F133" i="8"/>
  <c r="AE133" i="8" s="1"/>
  <c r="G133" i="8"/>
  <c r="J237" i="5"/>
  <c r="S236" i="5"/>
  <c r="P236" i="5"/>
  <c r="P236" i="4"/>
  <c r="S236" i="4"/>
  <c r="J237" i="4"/>
  <c r="P236" i="3"/>
  <c r="S236" i="3"/>
  <c r="J237" i="3"/>
  <c r="S236" i="2"/>
  <c r="P236" i="2"/>
  <c r="J237" i="2"/>
  <c r="P233" i="6"/>
  <c r="S233" i="6"/>
  <c r="J234" i="6"/>
  <c r="AI233" i="6"/>
  <c r="AI232" i="7"/>
  <c r="S232" i="7"/>
  <c r="J233" i="7"/>
  <c r="P232" i="7"/>
  <c r="P232" i="8"/>
  <c r="S232" i="8"/>
  <c r="AI232" i="8"/>
  <c r="J233" i="8"/>
  <c r="P232" i="9"/>
  <c r="S232" i="9"/>
  <c r="AI232" i="9"/>
  <c r="J233" i="9"/>
  <c r="Z130" i="3"/>
  <c r="T130" i="3"/>
  <c r="AD130" i="3"/>
  <c r="L131" i="3"/>
  <c r="F131" i="3"/>
  <c r="M131" i="3"/>
  <c r="Z112" i="7"/>
  <c r="T112" i="7"/>
  <c r="I112" i="10" s="1"/>
  <c r="AE112" i="7"/>
  <c r="G112" i="7"/>
  <c r="AD121" i="4" l="1"/>
  <c r="M122" i="4"/>
  <c r="L122" i="4"/>
  <c r="F122" i="4"/>
  <c r="Z134" i="2"/>
  <c r="T134" i="2"/>
  <c r="E134" i="10" s="1"/>
  <c r="AE134" i="2"/>
  <c r="G134" i="2"/>
  <c r="F147" i="5"/>
  <c r="AD146" i="5"/>
  <c r="L147" i="5"/>
  <c r="M147" i="5"/>
  <c r="M129" i="9"/>
  <c r="L129" i="9"/>
  <c r="AD128" i="9"/>
  <c r="F129" i="9"/>
  <c r="AE129" i="9" s="1"/>
  <c r="G129" i="9"/>
  <c r="T149" i="6"/>
  <c r="Z149" i="6"/>
  <c r="G149" i="6"/>
  <c r="AE149" i="6"/>
  <c r="T133" i="8"/>
  <c r="Z133" i="8"/>
  <c r="L134" i="8"/>
  <c r="AD133" i="8"/>
  <c r="F134" i="8"/>
  <c r="M134" i="8"/>
  <c r="P237" i="5"/>
  <c r="S237" i="5"/>
  <c r="J238" i="5"/>
  <c r="P237" i="4"/>
  <c r="S237" i="4"/>
  <c r="J238" i="4"/>
  <c r="S237" i="3"/>
  <c r="J238" i="3"/>
  <c r="P237" i="3"/>
  <c r="P237" i="2"/>
  <c r="J238" i="2"/>
  <c r="S237" i="2"/>
  <c r="AI234" i="6"/>
  <c r="J235" i="6"/>
  <c r="P234" i="6"/>
  <c r="S234" i="6"/>
  <c r="AI233" i="7"/>
  <c r="P233" i="7"/>
  <c r="S233" i="7"/>
  <c r="J234" i="7"/>
  <c r="P233" i="8"/>
  <c r="S233" i="8"/>
  <c r="AI233" i="8"/>
  <c r="J234" i="8"/>
  <c r="P233" i="9"/>
  <c r="S233" i="9"/>
  <c r="AI233" i="9"/>
  <c r="J234" i="9"/>
  <c r="Z131" i="3"/>
  <c r="T131" i="3"/>
  <c r="M113" i="7"/>
  <c r="L113" i="7"/>
  <c r="F113" i="7"/>
  <c r="AD112" i="7"/>
  <c r="AE131" i="3"/>
  <c r="G131" i="3"/>
  <c r="T122" i="4" l="1"/>
  <c r="M122" i="10" s="1"/>
  <c r="Z122" i="4"/>
  <c r="G122" i="4"/>
  <c r="AE122" i="4"/>
  <c r="M135" i="2"/>
  <c r="AD134" i="2"/>
  <c r="F135" i="2"/>
  <c r="L135" i="2"/>
  <c r="T147" i="5"/>
  <c r="Z147" i="5"/>
  <c r="T129" i="9"/>
  <c r="Q129" i="10" s="1"/>
  <c r="R129" i="10" s="1"/>
  <c r="Z129" i="9"/>
  <c r="L130" i="9"/>
  <c r="M130" i="9"/>
  <c r="AD129" i="9"/>
  <c r="F130" i="9"/>
  <c r="AE147" i="5"/>
  <c r="G147" i="5"/>
  <c r="M150" i="6"/>
  <c r="AD149" i="6"/>
  <c r="F150" i="6"/>
  <c r="L150" i="6"/>
  <c r="Z134" i="8"/>
  <c r="T134" i="8"/>
  <c r="G134" i="8"/>
  <c r="AE134" i="8"/>
  <c r="P238" i="5"/>
  <c r="S238" i="5"/>
  <c r="J239" i="5"/>
  <c r="P238" i="4"/>
  <c r="S238" i="4"/>
  <c r="J239" i="4"/>
  <c r="P238" i="3"/>
  <c r="J239" i="3"/>
  <c r="S238" i="3"/>
  <c r="P238" i="2"/>
  <c r="J239" i="2"/>
  <c r="S238" i="2"/>
  <c r="AI235" i="6"/>
  <c r="P235" i="6"/>
  <c r="S235" i="6"/>
  <c r="J236" i="6"/>
  <c r="P234" i="7"/>
  <c r="J235" i="7"/>
  <c r="S234" i="7"/>
  <c r="AI234" i="7"/>
  <c r="P234" i="8"/>
  <c r="S234" i="8"/>
  <c r="AI234" i="8"/>
  <c r="J235" i="8"/>
  <c r="P234" i="9"/>
  <c r="S234" i="9"/>
  <c r="AI234" i="9"/>
  <c r="J235" i="9"/>
  <c r="Z113" i="7"/>
  <c r="T113" i="7"/>
  <c r="I113" i="10" s="1"/>
  <c r="L132" i="3"/>
  <c r="F132" i="3"/>
  <c r="M132" i="3"/>
  <c r="AD131" i="3"/>
  <c r="AE113" i="7"/>
  <c r="G113" i="7"/>
  <c r="AD122" i="4" l="1"/>
  <c r="F123" i="4"/>
  <c r="L123" i="4"/>
  <c r="M123" i="4"/>
  <c r="G135" i="2"/>
  <c r="AE135" i="2"/>
  <c r="T135" i="2"/>
  <c r="E135" i="10" s="1"/>
  <c r="Z135" i="2"/>
  <c r="T130" i="9"/>
  <c r="Q130" i="10" s="1"/>
  <c r="R130" i="10" s="1"/>
  <c r="Z130" i="9"/>
  <c r="L148" i="5"/>
  <c r="M148" i="5"/>
  <c r="F148" i="5"/>
  <c r="AE148" i="5" s="1"/>
  <c r="G148" i="5"/>
  <c r="AD147" i="5"/>
  <c r="AE130" i="9"/>
  <c r="G130" i="9"/>
  <c r="T150" i="6"/>
  <c r="Z150" i="6"/>
  <c r="M135" i="8"/>
  <c r="F135" i="8"/>
  <c r="AD134" i="8"/>
  <c r="L135" i="8"/>
  <c r="AE150" i="6"/>
  <c r="G150" i="6"/>
  <c r="J240" i="5"/>
  <c r="P239" i="5"/>
  <c r="S239" i="5"/>
  <c r="P239" i="4"/>
  <c r="S239" i="4"/>
  <c r="J240" i="4"/>
  <c r="S239" i="3"/>
  <c r="J240" i="3"/>
  <c r="P239" i="3"/>
  <c r="P239" i="2"/>
  <c r="S239" i="2"/>
  <c r="J240" i="2"/>
  <c r="P236" i="6"/>
  <c r="J237" i="6"/>
  <c r="S236" i="6"/>
  <c r="AI236" i="6"/>
  <c r="J236" i="7"/>
  <c r="P235" i="7"/>
  <c r="S235" i="7"/>
  <c r="AI235" i="7"/>
  <c r="P235" i="8"/>
  <c r="S235" i="8"/>
  <c r="AI235" i="8"/>
  <c r="J236" i="8"/>
  <c r="P235" i="9"/>
  <c r="S235" i="9"/>
  <c r="AI235" i="9"/>
  <c r="J236" i="9"/>
  <c r="Z132" i="3"/>
  <c r="T132" i="3"/>
  <c r="M114" i="7"/>
  <c r="L114" i="7"/>
  <c r="F114" i="7"/>
  <c r="AD113" i="7"/>
  <c r="AE132" i="3"/>
  <c r="G132" i="3"/>
  <c r="G123" i="4" l="1"/>
  <c r="AE123" i="4"/>
  <c r="T123" i="4"/>
  <c r="M123" i="10" s="1"/>
  <c r="Z123" i="4"/>
  <c r="AD135" i="2"/>
  <c r="L136" i="2"/>
  <c r="F136" i="2"/>
  <c r="M136" i="2"/>
  <c r="T148" i="5"/>
  <c r="Z148" i="5"/>
  <c r="M149" i="5"/>
  <c r="L149" i="5"/>
  <c r="AD148" i="5"/>
  <c r="F149" i="5"/>
  <c r="L131" i="9"/>
  <c r="F131" i="9"/>
  <c r="AE131" i="9" s="1"/>
  <c r="AD130" i="9"/>
  <c r="M131" i="9"/>
  <c r="G131" i="9"/>
  <c r="T135" i="8"/>
  <c r="Z135" i="8"/>
  <c r="M151" i="6"/>
  <c r="F151" i="6"/>
  <c r="AE151" i="6" s="1"/>
  <c r="L151" i="6"/>
  <c r="AD150" i="6"/>
  <c r="G151" i="6"/>
  <c r="AE135" i="8"/>
  <c r="G135" i="8"/>
  <c r="J241" i="5"/>
  <c r="P240" i="5"/>
  <c r="S240" i="5"/>
  <c r="P240" i="4"/>
  <c r="S240" i="4"/>
  <c r="J241" i="4"/>
  <c r="S240" i="3"/>
  <c r="P240" i="3"/>
  <c r="J241" i="3"/>
  <c r="J241" i="2"/>
  <c r="S240" i="2"/>
  <c r="P240" i="2"/>
  <c r="S237" i="6"/>
  <c r="P237" i="6"/>
  <c r="AI237" i="6"/>
  <c r="J238" i="6"/>
  <c r="S236" i="7"/>
  <c r="J237" i="7"/>
  <c r="P236" i="7"/>
  <c r="AI236" i="7"/>
  <c r="P236" i="8"/>
  <c r="S236" i="8"/>
  <c r="AI236" i="8"/>
  <c r="J237" i="8"/>
  <c r="P236" i="9"/>
  <c r="S236" i="9"/>
  <c r="AI236" i="9"/>
  <c r="J237" i="9"/>
  <c r="Z114" i="7"/>
  <c r="T114" i="7"/>
  <c r="I114" i="10" s="1"/>
  <c r="AD132" i="3"/>
  <c r="M133" i="3"/>
  <c r="L133" i="3"/>
  <c r="F133" i="3"/>
  <c r="AE114" i="7"/>
  <c r="G114" i="7"/>
  <c r="L124" i="4" l="1"/>
  <c r="AD123" i="4"/>
  <c r="M124" i="4"/>
  <c r="F124" i="4"/>
  <c r="T136" i="2"/>
  <c r="E136" i="10" s="1"/>
  <c r="Z136" i="2"/>
  <c r="Z149" i="5"/>
  <c r="T149" i="5"/>
  <c r="Z131" i="9"/>
  <c r="T131" i="9"/>
  <c r="Q131" i="10" s="1"/>
  <c r="R131" i="10" s="1"/>
  <c r="AD131" i="9"/>
  <c r="L132" i="9"/>
  <c r="F132" i="9"/>
  <c r="M132" i="9"/>
  <c r="AE136" i="2"/>
  <c r="G136" i="2"/>
  <c r="AE149" i="5"/>
  <c r="G149" i="5"/>
  <c r="T151" i="6"/>
  <c r="Z151" i="6"/>
  <c r="AD151" i="6"/>
  <c r="F152" i="6"/>
  <c r="L152" i="6"/>
  <c r="M152" i="6"/>
  <c r="AD135" i="8"/>
  <c r="F136" i="8"/>
  <c r="L136" i="8"/>
  <c r="M136" i="8"/>
  <c r="J242" i="5"/>
  <c r="S241" i="5"/>
  <c r="P241" i="5"/>
  <c r="P241" i="4"/>
  <c r="S241" i="4"/>
  <c r="J242" i="4"/>
  <c r="P241" i="3"/>
  <c r="J242" i="3"/>
  <c r="S241" i="3"/>
  <c r="P241" i="2"/>
  <c r="J242" i="2"/>
  <c r="S241" i="2"/>
  <c r="P238" i="6"/>
  <c r="AI238" i="6"/>
  <c r="J239" i="6"/>
  <c r="S238" i="6"/>
  <c r="P237" i="7"/>
  <c r="AI237" i="7"/>
  <c r="S237" i="7"/>
  <c r="J238" i="7"/>
  <c r="P237" i="8"/>
  <c r="S237" i="8"/>
  <c r="AI237" i="8"/>
  <c r="J238" i="8"/>
  <c r="P237" i="9"/>
  <c r="S237" i="9"/>
  <c r="AI237" i="9"/>
  <c r="J238" i="9"/>
  <c r="Z133" i="3"/>
  <c r="T133" i="3"/>
  <c r="M115" i="7"/>
  <c r="L115" i="7"/>
  <c r="F115" i="7"/>
  <c r="AD114" i="7"/>
  <c r="AE133" i="3"/>
  <c r="G133" i="3"/>
  <c r="T124" i="4" l="1"/>
  <c r="M124" i="10" s="1"/>
  <c r="Z124" i="4"/>
  <c r="AE124" i="4"/>
  <c r="G124" i="4"/>
  <c r="T132" i="9"/>
  <c r="Q132" i="10" s="1"/>
  <c r="R132" i="10" s="1"/>
  <c r="Z132" i="9"/>
  <c r="L137" i="2"/>
  <c r="F137" i="2"/>
  <c r="M137" i="2"/>
  <c r="AD136" i="2"/>
  <c r="AD149" i="5"/>
  <c r="L150" i="5"/>
  <c r="F150" i="5"/>
  <c r="M150" i="5"/>
  <c r="AE132" i="9"/>
  <c r="G132" i="9"/>
  <c r="G152" i="6"/>
  <c r="AE152" i="6"/>
  <c r="T152" i="6"/>
  <c r="Z152" i="6"/>
  <c r="T136" i="8"/>
  <c r="Z136" i="8"/>
  <c r="AE136" i="8"/>
  <c r="G136" i="8"/>
  <c r="P242" i="5"/>
  <c r="S242" i="5"/>
  <c r="J243" i="5"/>
  <c r="P242" i="4"/>
  <c r="S242" i="4"/>
  <c r="J243" i="4"/>
  <c r="P242" i="3"/>
  <c r="J243" i="3"/>
  <c r="S242" i="3"/>
  <c r="S242" i="2"/>
  <c r="J243" i="2"/>
  <c r="P242" i="2"/>
  <c r="S239" i="6"/>
  <c r="J240" i="6"/>
  <c r="P239" i="6"/>
  <c r="AI239" i="6"/>
  <c r="P238" i="7"/>
  <c r="AI238" i="7"/>
  <c r="J239" i="7"/>
  <c r="S238" i="7"/>
  <c r="P238" i="8"/>
  <c r="S238" i="8"/>
  <c r="AI238" i="8"/>
  <c r="J239" i="8"/>
  <c r="P238" i="9"/>
  <c r="S238" i="9"/>
  <c r="AI238" i="9"/>
  <c r="J239" i="9"/>
  <c r="Z115" i="7"/>
  <c r="T115" i="7"/>
  <c r="I115" i="10" s="1"/>
  <c r="M134" i="3"/>
  <c r="AD133" i="3"/>
  <c r="L134" i="3"/>
  <c r="F134" i="3"/>
  <c r="AE115" i="7"/>
  <c r="G115" i="7"/>
  <c r="AD124" i="4" l="1"/>
  <c r="L125" i="4"/>
  <c r="F125" i="4"/>
  <c r="M125" i="4"/>
  <c r="T137" i="2"/>
  <c r="E137" i="10" s="1"/>
  <c r="Z137" i="2"/>
  <c r="Z150" i="5"/>
  <c r="T150" i="5"/>
  <c r="L133" i="9"/>
  <c r="F133" i="9"/>
  <c r="AD132" i="9"/>
  <c r="M133" i="9"/>
  <c r="AE137" i="2"/>
  <c r="G137" i="2"/>
  <c r="AE150" i="5"/>
  <c r="G150" i="5"/>
  <c r="AD152" i="6"/>
  <c r="F153" i="6"/>
  <c r="L153" i="6"/>
  <c r="M153" i="6"/>
  <c r="AD136" i="8"/>
  <c r="L137" i="8"/>
  <c r="F137" i="8"/>
  <c r="AE137" i="8" s="1"/>
  <c r="G137" i="8"/>
  <c r="M137" i="8"/>
  <c r="P243" i="5"/>
  <c r="S243" i="5"/>
  <c r="J244" i="5"/>
  <c r="P243" i="4"/>
  <c r="S243" i="4"/>
  <c r="J244" i="4"/>
  <c r="P243" i="3"/>
  <c r="J244" i="3"/>
  <c r="S243" i="3"/>
  <c r="J244" i="2"/>
  <c r="P243" i="2"/>
  <c r="S243" i="2"/>
  <c r="S240" i="6"/>
  <c r="P240" i="6"/>
  <c r="AI240" i="6"/>
  <c r="J241" i="6"/>
  <c r="AI239" i="7"/>
  <c r="J240" i="7"/>
  <c r="P239" i="7"/>
  <c r="S239" i="7"/>
  <c r="P239" i="8"/>
  <c r="S239" i="8"/>
  <c r="AI239" i="8"/>
  <c r="J240" i="8"/>
  <c r="J240" i="9"/>
  <c r="P239" i="9"/>
  <c r="S239" i="9"/>
  <c r="AI239" i="9"/>
  <c r="Z134" i="3"/>
  <c r="T134" i="3"/>
  <c r="M116" i="7"/>
  <c r="L116" i="7"/>
  <c r="F116" i="7"/>
  <c r="AD115" i="7"/>
  <c r="AE134" i="3"/>
  <c r="G134" i="3"/>
  <c r="T125" i="4" l="1"/>
  <c r="M125" i="10" s="1"/>
  <c r="Z125" i="4"/>
  <c r="G125" i="4"/>
  <c r="AE125" i="4"/>
  <c r="T133" i="9"/>
  <c r="Q133" i="10" s="1"/>
  <c r="R133" i="10" s="1"/>
  <c r="Z133" i="9"/>
  <c r="F138" i="2"/>
  <c r="AE138" i="2" s="1"/>
  <c r="AD137" i="2"/>
  <c r="L138" i="2"/>
  <c r="M138" i="2"/>
  <c r="G138" i="2"/>
  <c r="M151" i="5"/>
  <c r="L151" i="5"/>
  <c r="AD150" i="5"/>
  <c r="F151" i="5"/>
  <c r="AE133" i="9"/>
  <c r="G133" i="9"/>
  <c r="G153" i="6"/>
  <c r="AE153" i="6"/>
  <c r="Z153" i="6"/>
  <c r="T153" i="6"/>
  <c r="Z137" i="8"/>
  <c r="T137" i="8"/>
  <c r="L138" i="8"/>
  <c r="F138" i="8"/>
  <c r="AD137" i="8"/>
  <c r="M138" i="8"/>
  <c r="J245" i="5"/>
  <c r="S244" i="5"/>
  <c r="P244" i="5"/>
  <c r="P244" i="4"/>
  <c r="S244" i="4"/>
  <c r="J245" i="4"/>
  <c r="J245" i="3"/>
  <c r="P244" i="3"/>
  <c r="S244" i="3"/>
  <c r="P244" i="2"/>
  <c r="S244" i="2"/>
  <c r="J245" i="2"/>
  <c r="P241" i="6"/>
  <c r="S241" i="6"/>
  <c r="AI241" i="6"/>
  <c r="J242" i="6"/>
  <c r="P240" i="7"/>
  <c r="AI240" i="7"/>
  <c r="S240" i="7"/>
  <c r="J241" i="7"/>
  <c r="P240" i="8"/>
  <c r="S240" i="8"/>
  <c r="AI240" i="8"/>
  <c r="J241" i="8"/>
  <c r="S240" i="9"/>
  <c r="J241" i="9"/>
  <c r="P240" i="9"/>
  <c r="AI240" i="9"/>
  <c r="Z116" i="7"/>
  <c r="T116" i="7"/>
  <c r="I116" i="10" s="1"/>
  <c r="M135" i="3"/>
  <c r="L135" i="3"/>
  <c r="AD134" i="3"/>
  <c r="F135" i="3"/>
  <c r="AE116" i="7"/>
  <c r="G116" i="7"/>
  <c r="L126" i="4" l="1"/>
  <c r="AD125" i="4"/>
  <c r="F126" i="4"/>
  <c r="M126" i="4"/>
  <c r="Z138" i="2"/>
  <c r="T138" i="2"/>
  <c r="E138" i="10" s="1"/>
  <c r="L139" i="2"/>
  <c r="M139" i="2"/>
  <c r="AD138" i="2"/>
  <c r="F139" i="2"/>
  <c r="Z151" i="5"/>
  <c r="T151" i="5"/>
  <c r="M134" i="9"/>
  <c r="F134" i="9"/>
  <c r="AE134" i="9" s="1"/>
  <c r="L134" i="9"/>
  <c r="AD133" i="9"/>
  <c r="G134" i="9"/>
  <c r="AE151" i="5"/>
  <c r="G151" i="5"/>
  <c r="AE138" i="8"/>
  <c r="G138" i="8"/>
  <c r="L154" i="6"/>
  <c r="M154" i="6"/>
  <c r="F154" i="6"/>
  <c r="AD153" i="6"/>
  <c r="Z138" i="8"/>
  <c r="T138" i="8"/>
  <c r="F139" i="8"/>
  <c r="L139" i="8"/>
  <c r="M139" i="8"/>
  <c r="AD138" i="8"/>
  <c r="J246" i="5"/>
  <c r="P245" i="5"/>
  <c r="S245" i="5"/>
  <c r="P245" i="4"/>
  <c r="S245" i="4"/>
  <c r="J246" i="4"/>
  <c r="S245" i="3"/>
  <c r="P245" i="3"/>
  <c r="J246" i="3"/>
  <c r="P245" i="2"/>
  <c r="J246" i="2"/>
  <c r="S245" i="2"/>
  <c r="AI242" i="6"/>
  <c r="P242" i="6"/>
  <c r="S242" i="6"/>
  <c r="J243" i="6"/>
  <c r="S241" i="7"/>
  <c r="P241" i="7"/>
  <c r="AI241" i="7"/>
  <c r="J242" i="7"/>
  <c r="P241" i="8"/>
  <c r="S241" i="8"/>
  <c r="AI241" i="8"/>
  <c r="J242" i="8"/>
  <c r="S241" i="9"/>
  <c r="AI241" i="9"/>
  <c r="P241" i="9"/>
  <c r="J242" i="9"/>
  <c r="Z135" i="3"/>
  <c r="T135" i="3"/>
  <c r="M117" i="7"/>
  <c r="L117" i="7"/>
  <c r="F117" i="7"/>
  <c r="AD116" i="7"/>
  <c r="AE135" i="3"/>
  <c r="G135" i="3"/>
  <c r="T126" i="4" l="1"/>
  <c r="M126" i="10" s="1"/>
  <c r="Z126" i="4"/>
  <c r="G126" i="4"/>
  <c r="AE126" i="4"/>
  <c r="T139" i="2"/>
  <c r="E139" i="10" s="1"/>
  <c r="Z139" i="2"/>
  <c r="T134" i="9"/>
  <c r="Q134" i="10" s="1"/>
  <c r="R134" i="10" s="1"/>
  <c r="Z134" i="9"/>
  <c r="F135" i="9"/>
  <c r="L135" i="9"/>
  <c r="M135" i="9"/>
  <c r="AD134" i="9"/>
  <c r="L152" i="5"/>
  <c r="M152" i="5"/>
  <c r="F152" i="5"/>
  <c r="AE152" i="5" s="1"/>
  <c r="AD151" i="5"/>
  <c r="G152" i="5"/>
  <c r="AE139" i="2"/>
  <c r="G139" i="2"/>
  <c r="T154" i="6"/>
  <c r="Z154" i="6"/>
  <c r="AE154" i="6"/>
  <c r="G154" i="6"/>
  <c r="Z139" i="8"/>
  <c r="T139" i="8"/>
  <c r="AE139" i="8"/>
  <c r="G139" i="8"/>
  <c r="P246" i="5"/>
  <c r="J247" i="5"/>
  <c r="S246" i="5"/>
  <c r="P246" i="4"/>
  <c r="S246" i="4"/>
  <c r="J247" i="4"/>
  <c r="P246" i="3"/>
  <c r="S246" i="3"/>
  <c r="J247" i="3"/>
  <c r="P246" i="2"/>
  <c r="S246" i="2"/>
  <c r="J247" i="2"/>
  <c r="AI243" i="6"/>
  <c r="P243" i="6"/>
  <c r="S243" i="6"/>
  <c r="J244" i="6"/>
  <c r="S242" i="7"/>
  <c r="P242" i="7"/>
  <c r="AI242" i="7"/>
  <c r="J243" i="7"/>
  <c r="P242" i="8"/>
  <c r="S242" i="8"/>
  <c r="AI242" i="8"/>
  <c r="J243" i="8"/>
  <c r="P242" i="9"/>
  <c r="S242" i="9"/>
  <c r="AI242" i="9"/>
  <c r="J243" i="9"/>
  <c r="Z117" i="7"/>
  <c r="T117" i="7"/>
  <c r="I117" i="10" s="1"/>
  <c r="M136" i="3"/>
  <c r="F136" i="3"/>
  <c r="AE136" i="3" s="1"/>
  <c r="L136" i="3"/>
  <c r="AD135" i="3"/>
  <c r="G136" i="3"/>
  <c r="AE117" i="7"/>
  <c r="G117" i="7"/>
  <c r="AD126" i="4" l="1"/>
  <c r="F127" i="4"/>
  <c r="L127" i="4"/>
  <c r="M127" i="4"/>
  <c r="T135" i="9"/>
  <c r="Q135" i="10" s="1"/>
  <c r="R135" i="10" s="1"/>
  <c r="Z135" i="9"/>
  <c r="Z152" i="5"/>
  <c r="T152" i="5"/>
  <c r="M153" i="5"/>
  <c r="AD152" i="5"/>
  <c r="L153" i="5"/>
  <c r="F153" i="5"/>
  <c r="L140" i="2"/>
  <c r="M140" i="2"/>
  <c r="AD139" i="2"/>
  <c r="F140" i="2"/>
  <c r="AE140" i="2" s="1"/>
  <c r="G140" i="2"/>
  <c r="AE135" i="9"/>
  <c r="G135" i="9"/>
  <c r="M155" i="6"/>
  <c r="AD154" i="6"/>
  <c r="L155" i="6"/>
  <c r="F155" i="6"/>
  <c r="L140" i="8"/>
  <c r="F140" i="8"/>
  <c r="AD139" i="8"/>
  <c r="M140" i="8"/>
  <c r="J248" i="5"/>
  <c r="P247" i="5"/>
  <c r="S247" i="5"/>
  <c r="P247" i="4"/>
  <c r="S247" i="4"/>
  <c r="J248" i="4"/>
  <c r="S247" i="3"/>
  <c r="J248" i="3"/>
  <c r="P247" i="3"/>
  <c r="P247" i="2"/>
  <c r="J248" i="2"/>
  <c r="S247" i="2"/>
  <c r="AI244" i="6"/>
  <c r="S244" i="6"/>
  <c r="J245" i="6"/>
  <c r="P244" i="6"/>
  <c r="P243" i="7"/>
  <c r="J244" i="7"/>
  <c r="S243" i="7"/>
  <c r="AI243" i="7"/>
  <c r="P243" i="8"/>
  <c r="S243" i="8"/>
  <c r="AI243" i="8"/>
  <c r="J244" i="8"/>
  <c r="P243" i="9"/>
  <c r="S243" i="9"/>
  <c r="AI243" i="9"/>
  <c r="J244" i="9"/>
  <c r="Z136" i="3"/>
  <c r="T136" i="3"/>
  <c r="AD136" i="3"/>
  <c r="L137" i="3"/>
  <c r="F137" i="3"/>
  <c r="M137" i="3"/>
  <c r="M118" i="7"/>
  <c r="L118" i="7"/>
  <c r="F118" i="7"/>
  <c r="AD117" i="7"/>
  <c r="G127" i="4" l="1"/>
  <c r="AE127" i="4"/>
  <c r="T127" i="4"/>
  <c r="M127" i="10" s="1"/>
  <c r="Z127" i="4"/>
  <c r="Z153" i="5"/>
  <c r="T153" i="5"/>
  <c r="T140" i="2"/>
  <c r="E140" i="10" s="1"/>
  <c r="Z140" i="2"/>
  <c r="AD140" i="2"/>
  <c r="F141" i="2"/>
  <c r="L141" i="2"/>
  <c r="M141" i="2"/>
  <c r="M136" i="9"/>
  <c r="L136" i="9"/>
  <c r="F136" i="9"/>
  <c r="AE136" i="9" s="1"/>
  <c r="AD135" i="9"/>
  <c r="G136" i="9"/>
  <c r="AE153" i="5"/>
  <c r="G153" i="5"/>
  <c r="Z155" i="6"/>
  <c r="T155" i="6"/>
  <c r="Z140" i="8"/>
  <c r="T140" i="8"/>
  <c r="AE155" i="6"/>
  <c r="G155" i="6"/>
  <c r="AE140" i="8"/>
  <c r="G140" i="8"/>
  <c r="S248" i="5"/>
  <c r="P248" i="5"/>
  <c r="J249" i="5"/>
  <c r="P248" i="4"/>
  <c r="S248" i="4"/>
  <c r="J249" i="4"/>
  <c r="P248" i="3"/>
  <c r="S248" i="3"/>
  <c r="J249" i="3"/>
  <c r="P248" i="2"/>
  <c r="J249" i="2"/>
  <c r="S248" i="2"/>
  <c r="AI245" i="6"/>
  <c r="J246" i="6"/>
  <c r="P245" i="6"/>
  <c r="S245" i="6"/>
  <c r="P244" i="7"/>
  <c r="S244" i="7"/>
  <c r="AI244" i="7"/>
  <c r="J245" i="7"/>
  <c r="P244" i="8"/>
  <c r="S244" i="8"/>
  <c r="AI244" i="8"/>
  <c r="J245" i="8"/>
  <c r="S244" i="9"/>
  <c r="AI244" i="9"/>
  <c r="J245" i="9"/>
  <c r="P244" i="9"/>
  <c r="Z137" i="3"/>
  <c r="T137" i="3"/>
  <c r="Z118" i="7"/>
  <c r="T118" i="7"/>
  <c r="I118" i="10" s="1"/>
  <c r="AE137" i="3"/>
  <c r="G137" i="3"/>
  <c r="AE118" i="7"/>
  <c r="G118" i="7"/>
  <c r="AD127" i="4" l="1"/>
  <c r="F128" i="4"/>
  <c r="L128" i="4"/>
  <c r="M128" i="4"/>
  <c r="G141" i="2"/>
  <c r="AE141" i="2"/>
  <c r="T141" i="2"/>
  <c r="E141" i="10" s="1"/>
  <c r="Z141" i="2"/>
  <c r="T136" i="9"/>
  <c r="Q136" i="10" s="1"/>
  <c r="R136" i="10" s="1"/>
  <c r="Z136" i="9"/>
  <c r="AD136" i="9"/>
  <c r="F137" i="9"/>
  <c r="L137" i="9"/>
  <c r="M137" i="9"/>
  <c r="AD153" i="5"/>
  <c r="M154" i="5"/>
  <c r="L154" i="5"/>
  <c r="F154" i="5"/>
  <c r="AE154" i="5" s="1"/>
  <c r="G154" i="5"/>
  <c r="L156" i="6"/>
  <c r="F156" i="6"/>
  <c r="AD155" i="6"/>
  <c r="M156" i="6"/>
  <c r="AD140" i="8"/>
  <c r="F141" i="8"/>
  <c r="AE141" i="8" s="1"/>
  <c r="M141" i="8"/>
  <c r="L141" i="8"/>
  <c r="G141" i="8"/>
  <c r="S249" i="5"/>
  <c r="J250" i="5"/>
  <c r="P249" i="5"/>
  <c r="P249" i="4"/>
  <c r="S249" i="4"/>
  <c r="J250" i="4"/>
  <c r="S249" i="3"/>
  <c r="P249" i="3"/>
  <c r="J250" i="3"/>
  <c r="J250" i="2"/>
  <c r="S249" i="2"/>
  <c r="P249" i="2"/>
  <c r="P246" i="6"/>
  <c r="AI246" i="6"/>
  <c r="S246" i="6"/>
  <c r="J247" i="6"/>
  <c r="J246" i="7"/>
  <c r="S245" i="7"/>
  <c r="AI245" i="7"/>
  <c r="P245" i="7"/>
  <c r="P245" i="8"/>
  <c r="S245" i="8"/>
  <c r="AI245" i="8"/>
  <c r="J246" i="8"/>
  <c r="P245" i="9"/>
  <c r="S245" i="9"/>
  <c r="AI245" i="9"/>
  <c r="J246" i="9"/>
  <c r="L138" i="3"/>
  <c r="F138" i="3"/>
  <c r="AE138" i="3" s="1"/>
  <c r="G138" i="3"/>
  <c r="AD137" i="3"/>
  <c r="M138" i="3"/>
  <c r="M119" i="7"/>
  <c r="L119" i="7"/>
  <c r="F119" i="7"/>
  <c r="AD118" i="7"/>
  <c r="G128" i="4" l="1"/>
  <c r="AE128" i="4"/>
  <c r="Z128" i="4"/>
  <c r="T128" i="4"/>
  <c r="M128" i="10" s="1"/>
  <c r="L142" i="2"/>
  <c r="M142" i="2"/>
  <c r="AD141" i="2"/>
  <c r="F142" i="2"/>
  <c r="G137" i="9"/>
  <c r="AE137" i="9"/>
  <c r="Z137" i="9"/>
  <c r="T137" i="9"/>
  <c r="Q137" i="10" s="1"/>
  <c r="R137" i="10" s="1"/>
  <c r="Z154" i="5"/>
  <c r="T154" i="5"/>
  <c r="L155" i="5"/>
  <c r="M155" i="5"/>
  <c r="AD154" i="5"/>
  <c r="F155" i="5"/>
  <c r="Z156" i="6"/>
  <c r="T156" i="6"/>
  <c r="T141" i="8"/>
  <c r="Z141" i="8"/>
  <c r="AD141" i="8"/>
  <c r="L142" i="8"/>
  <c r="F142" i="8"/>
  <c r="M142" i="8"/>
  <c r="AE156" i="6"/>
  <c r="G156" i="6"/>
  <c r="J251" i="5"/>
  <c r="P250" i="5"/>
  <c r="S250" i="5"/>
  <c r="P250" i="4"/>
  <c r="S250" i="4"/>
  <c r="J251" i="4"/>
  <c r="S250" i="3"/>
  <c r="J251" i="3"/>
  <c r="P250" i="3"/>
  <c r="P250" i="2"/>
  <c r="S250" i="2"/>
  <c r="J251" i="2"/>
  <c r="J248" i="6"/>
  <c r="S247" i="6"/>
  <c r="P247" i="6"/>
  <c r="AI247" i="6"/>
  <c r="P246" i="7"/>
  <c r="AI246" i="7"/>
  <c r="J247" i="7"/>
  <c r="S246" i="7"/>
  <c r="P246" i="8"/>
  <c r="S246" i="8"/>
  <c r="AI246" i="8"/>
  <c r="J247" i="8"/>
  <c r="P246" i="9"/>
  <c r="S246" i="9"/>
  <c r="AI246" i="9"/>
  <c r="J247" i="9"/>
  <c r="Z138" i="3"/>
  <c r="T138" i="3"/>
  <c r="L139" i="3"/>
  <c r="M139" i="3"/>
  <c r="AD138" i="3"/>
  <c r="F139" i="3"/>
  <c r="Z119" i="7"/>
  <c r="T119" i="7"/>
  <c r="I119" i="10" s="1"/>
  <c r="AE119" i="7"/>
  <c r="G119" i="7"/>
  <c r="AD128" i="4" l="1"/>
  <c r="F129" i="4"/>
  <c r="L129" i="4"/>
  <c r="M129" i="4"/>
  <c r="T142" i="2"/>
  <c r="E142" i="10" s="1"/>
  <c r="Z142" i="2"/>
  <c r="M138" i="9"/>
  <c r="AD137" i="9"/>
  <c r="F138" i="9"/>
  <c r="L138" i="9"/>
  <c r="T155" i="5"/>
  <c r="Z155" i="5"/>
  <c r="AE142" i="2"/>
  <c r="G142" i="2"/>
  <c r="AE155" i="5"/>
  <c r="G155" i="5"/>
  <c r="AE142" i="8"/>
  <c r="G142" i="8"/>
  <c r="F143" i="8"/>
  <c r="L143" i="8"/>
  <c r="AD142" i="8"/>
  <c r="M143" i="8"/>
  <c r="Z142" i="8"/>
  <c r="T142" i="8"/>
  <c r="M157" i="6"/>
  <c r="AD156" i="6"/>
  <c r="F157" i="6"/>
  <c r="L157" i="6"/>
  <c r="P251" i="5"/>
  <c r="S251" i="5"/>
  <c r="J252" i="5"/>
  <c r="P251" i="4"/>
  <c r="S251" i="4"/>
  <c r="J252" i="4"/>
  <c r="P251" i="3"/>
  <c r="S251" i="3"/>
  <c r="J252" i="3"/>
  <c r="S251" i="2"/>
  <c r="P251" i="2"/>
  <c r="J252" i="2"/>
  <c r="AI248" i="6"/>
  <c r="S248" i="6"/>
  <c r="J249" i="6"/>
  <c r="P248" i="6"/>
  <c r="AI247" i="7"/>
  <c r="S247" i="7"/>
  <c r="P247" i="7"/>
  <c r="J248" i="7"/>
  <c r="P247" i="8"/>
  <c r="S247" i="8"/>
  <c r="AI247" i="8"/>
  <c r="J248" i="8"/>
  <c r="P247" i="9"/>
  <c r="S247" i="9"/>
  <c r="J248" i="9"/>
  <c r="AI247" i="9"/>
  <c r="Z139" i="3"/>
  <c r="T139" i="3"/>
  <c r="M120" i="7"/>
  <c r="L120" i="7"/>
  <c r="F120" i="7"/>
  <c r="AD119" i="7"/>
  <c r="AE139" i="3"/>
  <c r="G139" i="3"/>
  <c r="G129" i="4" l="1"/>
  <c r="AE129" i="4"/>
  <c r="T129" i="4"/>
  <c r="M129" i="10" s="1"/>
  <c r="Z129" i="4"/>
  <c r="G138" i="9"/>
  <c r="AE138" i="9"/>
  <c r="Z138" i="9"/>
  <c r="T138" i="9"/>
  <c r="Q138" i="10" s="1"/>
  <c r="R138" i="10" s="1"/>
  <c r="M143" i="2"/>
  <c r="F143" i="2"/>
  <c r="AE143" i="2" s="1"/>
  <c r="AD142" i="2"/>
  <c r="G143" i="2"/>
  <c r="L143" i="2"/>
  <c r="F156" i="5"/>
  <c r="AE156" i="5" s="1"/>
  <c r="L156" i="5"/>
  <c r="G156" i="5"/>
  <c r="M156" i="5"/>
  <c r="AD155" i="5"/>
  <c r="Z143" i="8"/>
  <c r="T143" i="8"/>
  <c r="Z157" i="6"/>
  <c r="T157" i="6"/>
  <c r="AE143" i="8"/>
  <c r="G143" i="8"/>
  <c r="AE157" i="6"/>
  <c r="G157" i="6"/>
  <c r="P252" i="5"/>
  <c r="S252" i="5"/>
  <c r="J253" i="5"/>
  <c r="P252" i="4"/>
  <c r="S252" i="4"/>
  <c r="J253" i="4"/>
  <c r="S252" i="3"/>
  <c r="J253" i="3"/>
  <c r="P252" i="3"/>
  <c r="P252" i="2"/>
  <c r="S252" i="2"/>
  <c r="J253" i="2"/>
  <c r="P249" i="6"/>
  <c r="AI249" i="6"/>
  <c r="S249" i="6"/>
  <c r="J250" i="6"/>
  <c r="S248" i="7"/>
  <c r="AI248" i="7"/>
  <c r="P248" i="7"/>
  <c r="J249" i="7"/>
  <c r="P248" i="8"/>
  <c r="S248" i="8"/>
  <c r="AI248" i="8"/>
  <c r="J249" i="8"/>
  <c r="S248" i="9"/>
  <c r="J249" i="9"/>
  <c r="P248" i="9"/>
  <c r="AI248" i="9"/>
  <c r="Z120" i="7"/>
  <c r="T120" i="7"/>
  <c r="I120" i="10" s="1"/>
  <c r="M140" i="3"/>
  <c r="F140" i="3"/>
  <c r="AE140" i="3" s="1"/>
  <c r="L140" i="3"/>
  <c r="G140" i="3"/>
  <c r="AD139" i="3"/>
  <c r="AE120" i="7"/>
  <c r="G120" i="7"/>
  <c r="AD129" i="4" l="1"/>
  <c r="F130" i="4"/>
  <c r="L130" i="4"/>
  <c r="M130" i="4"/>
  <c r="AD138" i="9"/>
  <c r="F139" i="9"/>
  <c r="L139" i="9"/>
  <c r="M139" i="9"/>
  <c r="M144" i="2"/>
  <c r="F144" i="2"/>
  <c r="AD143" i="2"/>
  <c r="L144" i="2"/>
  <c r="Z143" i="2"/>
  <c r="T143" i="2"/>
  <c r="E143" i="10" s="1"/>
  <c r="Z156" i="5"/>
  <c r="T156" i="5"/>
  <c r="L157" i="5"/>
  <c r="F157" i="5"/>
  <c r="AD156" i="5"/>
  <c r="M157" i="5"/>
  <c r="M144" i="8"/>
  <c r="AD143" i="8"/>
  <c r="L144" i="8"/>
  <c r="F144" i="8"/>
  <c r="AD157" i="6"/>
  <c r="L158" i="6"/>
  <c r="M158" i="6"/>
  <c r="F158" i="6"/>
  <c r="AE158" i="6" s="1"/>
  <c r="G158" i="6"/>
  <c r="P253" i="5"/>
  <c r="S253" i="5"/>
  <c r="J254" i="5"/>
  <c r="P253" i="4"/>
  <c r="S253" i="4"/>
  <c r="J254" i="4"/>
  <c r="S253" i="3"/>
  <c r="P253" i="3"/>
  <c r="J254" i="3"/>
  <c r="J254" i="2"/>
  <c r="P253" i="2"/>
  <c r="S253" i="2"/>
  <c r="P250" i="6"/>
  <c r="AI250" i="6"/>
  <c r="J251" i="6"/>
  <c r="S250" i="6"/>
  <c r="P249" i="7"/>
  <c r="S249" i="7"/>
  <c r="AI249" i="7"/>
  <c r="J250" i="7"/>
  <c r="P249" i="8"/>
  <c r="S249" i="8"/>
  <c r="AI249" i="8"/>
  <c r="J250" i="8"/>
  <c r="J250" i="9"/>
  <c r="P249" i="9"/>
  <c r="S249" i="9"/>
  <c r="AI249" i="9"/>
  <c r="Z140" i="3"/>
  <c r="T140" i="3"/>
  <c r="F141" i="3"/>
  <c r="AE141" i="3" s="1"/>
  <c r="L141" i="3"/>
  <c r="M141" i="3"/>
  <c r="AD140" i="3"/>
  <c r="G141" i="3"/>
  <c r="M121" i="7"/>
  <c r="L121" i="7"/>
  <c r="F121" i="7"/>
  <c r="AD120" i="7"/>
  <c r="G130" i="4" l="1"/>
  <c r="AE130" i="4"/>
  <c r="T130" i="4"/>
  <c r="M130" i="10" s="1"/>
  <c r="Z130" i="4"/>
  <c r="G139" i="9"/>
  <c r="AE139" i="9"/>
  <c r="T139" i="9"/>
  <c r="Q139" i="10" s="1"/>
  <c r="R139" i="10" s="1"/>
  <c r="Z139" i="9"/>
  <c r="T144" i="2"/>
  <c r="E144" i="10" s="1"/>
  <c r="Z144" i="2"/>
  <c r="Z157" i="5"/>
  <c r="T157" i="5"/>
  <c r="AE144" i="2"/>
  <c r="G144" i="2"/>
  <c r="AE157" i="5"/>
  <c r="G157" i="5"/>
  <c r="AE144" i="8"/>
  <c r="G144" i="8"/>
  <c r="Z144" i="8"/>
  <c r="T144" i="8"/>
  <c r="F145" i="8"/>
  <c r="L145" i="8"/>
  <c r="AD144" i="8"/>
  <c r="M145" i="8"/>
  <c r="T158" i="6"/>
  <c r="Z158" i="6"/>
  <c r="AD158" i="6"/>
  <c r="F159" i="6"/>
  <c r="L159" i="6"/>
  <c r="M159" i="6"/>
  <c r="J255" i="5"/>
  <c r="S254" i="5"/>
  <c r="P254" i="5"/>
  <c r="P254" i="4"/>
  <c r="S254" i="4"/>
  <c r="J255" i="4"/>
  <c r="J255" i="3"/>
  <c r="P254" i="3"/>
  <c r="S254" i="3"/>
  <c r="P254" i="2"/>
  <c r="S254" i="2"/>
  <c r="J255" i="2"/>
  <c r="J252" i="6"/>
  <c r="P251" i="6"/>
  <c r="AI251" i="6"/>
  <c r="S251" i="6"/>
  <c r="P250" i="7"/>
  <c r="AI250" i="7"/>
  <c r="S250" i="7"/>
  <c r="J251" i="7"/>
  <c r="P250" i="8"/>
  <c r="S250" i="8"/>
  <c r="AI250" i="8"/>
  <c r="J251" i="8"/>
  <c r="S250" i="9"/>
  <c r="J251" i="9"/>
  <c r="P250" i="9"/>
  <c r="AI250" i="9"/>
  <c r="Z141" i="3"/>
  <c r="T141" i="3"/>
  <c r="AD141" i="3"/>
  <c r="M142" i="3"/>
  <c r="F142" i="3"/>
  <c r="L142" i="3"/>
  <c r="Z121" i="7"/>
  <c r="T121" i="7"/>
  <c r="I121" i="10" s="1"/>
  <c r="AE121" i="7"/>
  <c r="G121" i="7"/>
  <c r="L131" i="4" l="1"/>
  <c r="AD130" i="4"/>
  <c r="F131" i="4"/>
  <c r="M131" i="4"/>
  <c r="L140" i="9"/>
  <c r="AD139" i="9"/>
  <c r="F140" i="9"/>
  <c r="M140" i="9"/>
  <c r="M145" i="2"/>
  <c r="AD144" i="2"/>
  <c r="F145" i="2"/>
  <c r="AE145" i="2" s="1"/>
  <c r="L145" i="2"/>
  <c r="G145" i="2"/>
  <c r="AD157" i="5"/>
  <c r="M158" i="5"/>
  <c r="F158" i="5"/>
  <c r="L158" i="5"/>
  <c r="AE159" i="6"/>
  <c r="G159" i="6"/>
  <c r="AE145" i="8"/>
  <c r="G145" i="8"/>
  <c r="T145" i="8"/>
  <c r="Z145" i="8"/>
  <c r="F160" i="6"/>
  <c r="M160" i="6"/>
  <c r="AD159" i="6"/>
  <c r="L160" i="6"/>
  <c r="T159" i="6"/>
  <c r="Z159" i="6"/>
  <c r="S255" i="5"/>
  <c r="P255" i="5"/>
  <c r="J256" i="5"/>
  <c r="P255" i="4"/>
  <c r="S255" i="4"/>
  <c r="J256" i="4"/>
  <c r="J256" i="3"/>
  <c r="P255" i="3"/>
  <c r="S255" i="3"/>
  <c r="P255" i="2"/>
  <c r="S255" i="2"/>
  <c r="J256" i="2"/>
  <c r="J253" i="6"/>
  <c r="AI252" i="6"/>
  <c r="P252" i="6"/>
  <c r="S252" i="6"/>
  <c r="S251" i="7"/>
  <c r="J252" i="7"/>
  <c r="P251" i="7"/>
  <c r="AI251" i="7"/>
  <c r="P251" i="8"/>
  <c r="S251" i="8"/>
  <c r="AI251" i="8"/>
  <c r="J252" i="8"/>
  <c r="S251" i="9"/>
  <c r="P251" i="9"/>
  <c r="AI251" i="9"/>
  <c r="J252" i="9"/>
  <c r="Z142" i="3"/>
  <c r="T142" i="3"/>
  <c r="M122" i="7"/>
  <c r="L122" i="7"/>
  <c r="F122" i="7"/>
  <c r="AD121" i="7"/>
  <c r="AE142" i="3"/>
  <c r="G142" i="3"/>
  <c r="T131" i="4" l="1"/>
  <c r="M131" i="10" s="1"/>
  <c r="Z131" i="4"/>
  <c r="G131" i="4"/>
  <c r="AE131" i="4"/>
  <c r="T140" i="9"/>
  <c r="Q140" i="10" s="1"/>
  <c r="R140" i="10" s="1"/>
  <c r="Z140" i="9"/>
  <c r="G140" i="9"/>
  <c r="AE140" i="9"/>
  <c r="T145" i="2"/>
  <c r="E145" i="10" s="1"/>
  <c r="Z145" i="2"/>
  <c r="AD145" i="2"/>
  <c r="F146" i="2"/>
  <c r="L146" i="2"/>
  <c r="M146" i="2"/>
  <c r="Z158" i="5"/>
  <c r="T158" i="5"/>
  <c r="AE158" i="5"/>
  <c r="G158" i="5"/>
  <c r="AD145" i="8"/>
  <c r="L146" i="8"/>
  <c r="F146" i="8"/>
  <c r="M146" i="8"/>
  <c r="G160" i="6"/>
  <c r="AE160" i="6"/>
  <c r="T160" i="6"/>
  <c r="Z160" i="6"/>
  <c r="P256" i="5"/>
  <c r="S256" i="5"/>
  <c r="J257" i="5"/>
  <c r="P256" i="4"/>
  <c r="S256" i="4"/>
  <c r="J257" i="4"/>
  <c r="S256" i="3"/>
  <c r="J257" i="3"/>
  <c r="P256" i="3"/>
  <c r="P256" i="2"/>
  <c r="J257" i="2"/>
  <c r="S256" i="2"/>
  <c r="S253" i="6"/>
  <c r="J254" i="6"/>
  <c r="P253" i="6"/>
  <c r="AI253" i="6"/>
  <c r="AI252" i="7"/>
  <c r="J253" i="7"/>
  <c r="P252" i="7"/>
  <c r="S252" i="7"/>
  <c r="P252" i="8"/>
  <c r="S252" i="8"/>
  <c r="AI252" i="8"/>
  <c r="J253" i="8"/>
  <c r="P252" i="9"/>
  <c r="S252" i="9"/>
  <c r="AI252" i="9"/>
  <c r="J253" i="9"/>
  <c r="Z122" i="7"/>
  <c r="T122" i="7"/>
  <c r="I122" i="10" s="1"/>
  <c r="F143" i="3"/>
  <c r="AE143" i="3" s="1"/>
  <c r="L143" i="3"/>
  <c r="AD142" i="3"/>
  <c r="G143" i="3"/>
  <c r="M143" i="3"/>
  <c r="AE122" i="7"/>
  <c r="G122" i="7"/>
  <c r="M132" i="4" l="1"/>
  <c r="AD131" i="4"/>
  <c r="F132" i="4"/>
  <c r="L132" i="4"/>
  <c r="AD140" i="9"/>
  <c r="F141" i="9"/>
  <c r="L141" i="9"/>
  <c r="M141" i="9"/>
  <c r="G146" i="2"/>
  <c r="AE146" i="2"/>
  <c r="T146" i="2"/>
  <c r="E146" i="10" s="1"/>
  <c r="Z146" i="2"/>
  <c r="L159" i="5"/>
  <c r="M159" i="5"/>
  <c r="F159" i="5"/>
  <c r="AE159" i="5" s="1"/>
  <c r="AD158" i="5"/>
  <c r="G159" i="5"/>
  <c r="Z146" i="8"/>
  <c r="T146" i="8"/>
  <c r="G146" i="8"/>
  <c r="AE146" i="8"/>
  <c r="L161" i="6"/>
  <c r="AD160" i="6"/>
  <c r="F161" i="6"/>
  <c r="M161" i="6"/>
  <c r="J258" i="5"/>
  <c r="P257" i="5"/>
  <c r="S257" i="5"/>
  <c r="P257" i="4"/>
  <c r="S257" i="4"/>
  <c r="J258" i="4"/>
  <c r="P257" i="3"/>
  <c r="S257" i="3"/>
  <c r="J258" i="3"/>
  <c r="S257" i="2"/>
  <c r="P257" i="2"/>
  <c r="J258" i="2"/>
  <c r="P254" i="6"/>
  <c r="S254" i="6"/>
  <c r="AI254" i="6"/>
  <c r="J255" i="6"/>
  <c r="P253" i="7"/>
  <c r="AI253" i="7"/>
  <c r="J254" i="7"/>
  <c r="S253" i="7"/>
  <c r="P253" i="8"/>
  <c r="S253" i="8"/>
  <c r="AI253" i="8"/>
  <c r="J254" i="8"/>
  <c r="P253" i="9"/>
  <c r="S253" i="9"/>
  <c r="AI253" i="9"/>
  <c r="J254" i="9"/>
  <c r="Z143" i="3"/>
  <c r="T143" i="3"/>
  <c r="L144" i="3"/>
  <c r="AD143" i="3"/>
  <c r="F144" i="3"/>
  <c r="AE144" i="3" s="1"/>
  <c r="G144" i="3"/>
  <c r="M144" i="3"/>
  <c r="M123" i="7"/>
  <c r="L123" i="7"/>
  <c r="F123" i="7"/>
  <c r="AD122" i="7"/>
  <c r="G132" i="4" l="1"/>
  <c r="AE132" i="4"/>
  <c r="T132" i="4"/>
  <c r="M132" i="10" s="1"/>
  <c r="Z132" i="4"/>
  <c r="T141" i="9"/>
  <c r="Q141" i="10" s="1"/>
  <c r="R141" i="10" s="1"/>
  <c r="Z141" i="9"/>
  <c r="M147" i="2"/>
  <c r="AD146" i="2"/>
  <c r="L147" i="2"/>
  <c r="F147" i="2"/>
  <c r="T159" i="5"/>
  <c r="Z159" i="5"/>
  <c r="G160" i="5"/>
  <c r="AD159" i="5"/>
  <c r="M160" i="5"/>
  <c r="L160" i="5"/>
  <c r="F160" i="5"/>
  <c r="AE160" i="5" s="1"/>
  <c r="AE141" i="9"/>
  <c r="G141" i="9"/>
  <c r="M147" i="8"/>
  <c r="AD146" i="8"/>
  <c r="F147" i="8"/>
  <c r="L147" i="8"/>
  <c r="T161" i="6"/>
  <c r="Z161" i="6"/>
  <c r="G161" i="6"/>
  <c r="AE161" i="6"/>
  <c r="S258" i="5"/>
  <c r="P258" i="5"/>
  <c r="J259" i="5"/>
  <c r="P258" i="4"/>
  <c r="S258" i="4"/>
  <c r="J259" i="4"/>
  <c r="P258" i="3"/>
  <c r="J259" i="3"/>
  <c r="S258" i="3"/>
  <c r="P258" i="2"/>
  <c r="J259" i="2"/>
  <c r="S258" i="2"/>
  <c r="AI255" i="6"/>
  <c r="J256" i="6"/>
  <c r="P255" i="6"/>
  <c r="S255" i="6"/>
  <c r="J255" i="7"/>
  <c r="P254" i="7"/>
  <c r="S254" i="7"/>
  <c r="AI254" i="7"/>
  <c r="P254" i="8"/>
  <c r="S254" i="8"/>
  <c r="AI254" i="8"/>
  <c r="J255" i="8"/>
  <c r="P254" i="9"/>
  <c r="S254" i="9"/>
  <c r="AI254" i="9"/>
  <c r="J255" i="9"/>
  <c r="Z144" i="3"/>
  <c r="T144" i="3"/>
  <c r="L145" i="3"/>
  <c r="F145" i="3"/>
  <c r="AD144" i="3"/>
  <c r="M145" i="3"/>
  <c r="Z123" i="7"/>
  <c r="T123" i="7"/>
  <c r="I123" i="10" s="1"/>
  <c r="AE123" i="7"/>
  <c r="G123" i="7"/>
  <c r="AD132" i="4" l="1"/>
  <c r="L133" i="4"/>
  <c r="F133" i="4"/>
  <c r="M133" i="4"/>
  <c r="T147" i="2"/>
  <c r="E147" i="10" s="1"/>
  <c r="Z147" i="2"/>
  <c r="M161" i="5"/>
  <c r="F161" i="5"/>
  <c r="AD160" i="5"/>
  <c r="L161" i="5"/>
  <c r="Z160" i="5"/>
  <c r="T160" i="5"/>
  <c r="AD141" i="9"/>
  <c r="M142" i="9"/>
  <c r="F142" i="9"/>
  <c r="L142" i="9"/>
  <c r="AE147" i="2"/>
  <c r="G147" i="2"/>
  <c r="G147" i="8"/>
  <c r="AE147" i="8"/>
  <c r="Z147" i="8"/>
  <c r="T147" i="8"/>
  <c r="AD161" i="6"/>
  <c r="M162" i="6"/>
  <c r="F162" i="6"/>
  <c r="L162" i="6"/>
  <c r="P259" i="5"/>
  <c r="S259" i="5"/>
  <c r="J260" i="5"/>
  <c r="P259" i="4"/>
  <c r="S259" i="4"/>
  <c r="J260" i="4"/>
  <c r="S259" i="3"/>
  <c r="J260" i="3"/>
  <c r="P259" i="3"/>
  <c r="P259" i="2"/>
  <c r="S259" i="2"/>
  <c r="J260" i="2"/>
  <c r="P256" i="6"/>
  <c r="AI256" i="6"/>
  <c r="S256" i="6"/>
  <c r="J257" i="6"/>
  <c r="P255" i="7"/>
  <c r="S255" i="7"/>
  <c r="J256" i="7"/>
  <c r="AI255" i="7"/>
  <c r="P255" i="8"/>
  <c r="S255" i="8"/>
  <c r="AI255" i="8"/>
  <c r="J256" i="8"/>
  <c r="P255" i="9"/>
  <c r="S255" i="9"/>
  <c r="AI255" i="9"/>
  <c r="J256" i="9"/>
  <c r="Z145" i="3"/>
  <c r="T145" i="3"/>
  <c r="M124" i="7"/>
  <c r="L124" i="7"/>
  <c r="F124" i="7"/>
  <c r="AD123" i="7"/>
  <c r="AE145" i="3"/>
  <c r="G145" i="3"/>
  <c r="T133" i="4" l="1"/>
  <c r="M133" i="10" s="1"/>
  <c r="Z133" i="4"/>
  <c r="G133" i="4"/>
  <c r="AE133" i="4"/>
  <c r="G161" i="5"/>
  <c r="AE161" i="5"/>
  <c r="Z161" i="5"/>
  <c r="T161" i="5"/>
  <c r="T142" i="9"/>
  <c r="Q142" i="10" s="1"/>
  <c r="R142" i="10" s="1"/>
  <c r="Z142" i="9"/>
  <c r="M148" i="2"/>
  <c r="AD147" i="2"/>
  <c r="F148" i="2"/>
  <c r="AE148" i="2" s="1"/>
  <c r="G148" i="2"/>
  <c r="L148" i="2"/>
  <c r="AE142" i="9"/>
  <c r="G142" i="9"/>
  <c r="AE162" i="6"/>
  <c r="G162" i="6"/>
  <c r="AD147" i="8"/>
  <c r="F148" i="8"/>
  <c r="L148" i="8"/>
  <c r="M148" i="8"/>
  <c r="M163" i="6"/>
  <c r="L163" i="6"/>
  <c r="AD162" i="6"/>
  <c r="F163" i="6"/>
  <c r="Z162" i="6"/>
  <c r="T162" i="6"/>
  <c r="P260" i="5"/>
  <c r="S260" i="5"/>
  <c r="J261" i="5"/>
  <c r="P260" i="4"/>
  <c r="S260" i="4"/>
  <c r="J261" i="4"/>
  <c r="J261" i="3"/>
  <c r="P260" i="3"/>
  <c r="S260" i="3"/>
  <c r="P260" i="2"/>
  <c r="S260" i="2"/>
  <c r="J261" i="2"/>
  <c r="S257" i="6"/>
  <c r="P257" i="6"/>
  <c r="AI257" i="6"/>
  <c r="J258" i="6"/>
  <c r="S256" i="7"/>
  <c r="AI256" i="7"/>
  <c r="J257" i="7"/>
  <c r="P256" i="7"/>
  <c r="P256" i="8"/>
  <c r="S256" i="8"/>
  <c r="AI256" i="8"/>
  <c r="J257" i="8"/>
  <c r="P256" i="9"/>
  <c r="S256" i="9"/>
  <c r="AI256" i="9"/>
  <c r="J257" i="9"/>
  <c r="Z124" i="7"/>
  <c r="T124" i="7"/>
  <c r="I124" i="10" s="1"/>
  <c r="L146" i="3"/>
  <c r="F146" i="3"/>
  <c r="M146" i="3"/>
  <c r="AD145" i="3"/>
  <c r="AE124" i="7"/>
  <c r="G124" i="7"/>
  <c r="AD133" i="4" l="1"/>
  <c r="F134" i="4"/>
  <c r="L134" i="4"/>
  <c r="M134" i="4"/>
  <c r="M162" i="5"/>
  <c r="F162" i="5"/>
  <c r="L162" i="5"/>
  <c r="AD161" i="5"/>
  <c r="F149" i="2"/>
  <c r="AE149" i="2" s="1"/>
  <c r="AD148" i="2"/>
  <c r="L149" i="2"/>
  <c r="M149" i="2"/>
  <c r="G149" i="2"/>
  <c r="T148" i="2"/>
  <c r="E148" i="10" s="1"/>
  <c r="Z148" i="2"/>
  <c r="AD142" i="9"/>
  <c r="F143" i="9"/>
  <c r="AE143" i="9" s="1"/>
  <c r="G143" i="9"/>
  <c r="L143" i="9"/>
  <c r="M143" i="9"/>
  <c r="AE163" i="6"/>
  <c r="G163" i="6"/>
  <c r="AE146" i="3"/>
  <c r="G146" i="3"/>
  <c r="G148" i="8"/>
  <c r="AE148" i="8"/>
  <c r="Z148" i="8"/>
  <c r="T148" i="8"/>
  <c r="T163" i="6"/>
  <c r="Z163" i="6"/>
  <c r="P261" i="5"/>
  <c r="S261" i="5"/>
  <c r="J262" i="5"/>
  <c r="P261" i="4"/>
  <c r="S261" i="4"/>
  <c r="J262" i="4"/>
  <c r="S261" i="3"/>
  <c r="P261" i="3"/>
  <c r="J262" i="3"/>
  <c r="S261" i="2"/>
  <c r="P261" i="2"/>
  <c r="J262" i="2"/>
  <c r="P258" i="6"/>
  <c r="S258" i="6"/>
  <c r="J259" i="6"/>
  <c r="AI258" i="6"/>
  <c r="P257" i="7"/>
  <c r="J258" i="7"/>
  <c r="S257" i="7"/>
  <c r="AI257" i="7"/>
  <c r="P257" i="8"/>
  <c r="S257" i="8"/>
  <c r="AI257" i="8"/>
  <c r="J258" i="8"/>
  <c r="P257" i="9"/>
  <c r="S257" i="9"/>
  <c r="AI257" i="9"/>
  <c r="J258" i="9"/>
  <c r="Z146" i="3"/>
  <c r="T146" i="3"/>
  <c r="M125" i="7"/>
  <c r="L125" i="7"/>
  <c r="F125" i="7"/>
  <c r="AD124" i="7"/>
  <c r="G134" i="4" l="1"/>
  <c r="AE134" i="4"/>
  <c r="T134" i="4"/>
  <c r="M134" i="10" s="1"/>
  <c r="Z134" i="4"/>
  <c r="G162" i="5"/>
  <c r="AE162" i="5"/>
  <c r="T162" i="5"/>
  <c r="Z162" i="5"/>
  <c r="T149" i="2"/>
  <c r="E149" i="10" s="1"/>
  <c r="Z149" i="2"/>
  <c r="F150" i="2"/>
  <c r="M150" i="2"/>
  <c r="L150" i="2"/>
  <c r="AD149" i="2"/>
  <c r="L144" i="9"/>
  <c r="AD143" i="9"/>
  <c r="M144" i="9"/>
  <c r="F144" i="9"/>
  <c r="Z143" i="9"/>
  <c r="T143" i="9"/>
  <c r="Q143" i="10" s="1"/>
  <c r="R143" i="10" s="1"/>
  <c r="M164" i="6"/>
  <c r="L164" i="6"/>
  <c r="F164" i="6"/>
  <c r="AD163" i="6"/>
  <c r="F147" i="3"/>
  <c r="AE147" i="3" s="1"/>
  <c r="M147" i="3"/>
  <c r="G147" i="3"/>
  <c r="L147" i="3"/>
  <c r="AD146" i="3"/>
  <c r="AD148" i="8"/>
  <c r="F149" i="8"/>
  <c r="M149" i="8"/>
  <c r="L149" i="8"/>
  <c r="Z164" i="6"/>
  <c r="T164" i="6"/>
  <c r="P262" i="5"/>
  <c r="S262" i="5"/>
  <c r="J263" i="5"/>
  <c r="P262" i="4"/>
  <c r="S262" i="4"/>
  <c r="J263" i="4"/>
  <c r="J263" i="3"/>
  <c r="P262" i="3"/>
  <c r="S262" i="3"/>
  <c r="J263" i="2"/>
  <c r="P262" i="2"/>
  <c r="S262" i="2"/>
  <c r="J260" i="6"/>
  <c r="S259" i="6"/>
  <c r="AI259" i="6"/>
  <c r="P259" i="6"/>
  <c r="J259" i="7"/>
  <c r="P258" i="7"/>
  <c r="S258" i="7"/>
  <c r="AI258" i="7"/>
  <c r="P258" i="8"/>
  <c r="S258" i="8"/>
  <c r="AI258" i="8"/>
  <c r="J259" i="8"/>
  <c r="P258" i="9"/>
  <c r="S258" i="9"/>
  <c r="AI258" i="9"/>
  <c r="J259" i="9"/>
  <c r="F148" i="3"/>
  <c r="M148" i="3"/>
  <c r="Z125" i="7"/>
  <c r="T125" i="7"/>
  <c r="I125" i="10" s="1"/>
  <c r="AE125" i="7"/>
  <c r="G125" i="7"/>
  <c r="AD134" i="4" l="1"/>
  <c r="F135" i="4"/>
  <c r="L135" i="4"/>
  <c r="M135" i="4"/>
  <c r="M163" i="5"/>
  <c r="L163" i="5"/>
  <c r="F163" i="5"/>
  <c r="AD162" i="5"/>
  <c r="Z150" i="2"/>
  <c r="T150" i="2"/>
  <c r="E150" i="10" s="1"/>
  <c r="T144" i="9"/>
  <c r="Q144" i="10" s="1"/>
  <c r="R144" i="10" s="1"/>
  <c r="Z144" i="9"/>
  <c r="AE150" i="2"/>
  <c r="G150" i="2"/>
  <c r="AE144" i="9"/>
  <c r="G144" i="9"/>
  <c r="G164" i="6"/>
  <c r="AE164" i="6"/>
  <c r="AD147" i="3"/>
  <c r="L148" i="3"/>
  <c r="Z147" i="3"/>
  <c r="T147" i="3"/>
  <c r="G149" i="8"/>
  <c r="AE149" i="8"/>
  <c r="T149" i="8"/>
  <c r="Z149" i="8"/>
  <c r="M165" i="6"/>
  <c r="L165" i="6"/>
  <c r="AD164" i="6"/>
  <c r="F165" i="6"/>
  <c r="P263" i="5"/>
  <c r="S263" i="5"/>
  <c r="J264" i="5"/>
  <c r="P263" i="4"/>
  <c r="S263" i="4"/>
  <c r="J264" i="4"/>
  <c r="S263" i="3"/>
  <c r="J264" i="3"/>
  <c r="P263" i="3"/>
  <c r="S263" i="2"/>
  <c r="P263" i="2"/>
  <c r="J264" i="2"/>
  <c r="P260" i="6"/>
  <c r="AI260" i="6"/>
  <c r="J261" i="6"/>
  <c r="S260" i="6"/>
  <c r="AI259" i="7"/>
  <c r="P259" i="7"/>
  <c r="J260" i="7"/>
  <c r="S259" i="7"/>
  <c r="P259" i="8"/>
  <c r="S259" i="8"/>
  <c r="AI259" i="8"/>
  <c r="J260" i="8"/>
  <c r="P259" i="9"/>
  <c r="S259" i="9"/>
  <c r="AI259" i="9"/>
  <c r="J260" i="9"/>
  <c r="Z148" i="3"/>
  <c r="T148" i="3"/>
  <c r="M126" i="7"/>
  <c r="L126" i="7"/>
  <c r="F126" i="7"/>
  <c r="AD125" i="7"/>
  <c r="AE148" i="3"/>
  <c r="G148" i="3"/>
  <c r="G135" i="4" l="1"/>
  <c r="AE135" i="4"/>
  <c r="T135" i="4"/>
  <c r="M135" i="10" s="1"/>
  <c r="Z135" i="4"/>
  <c r="Z163" i="5"/>
  <c r="T163" i="5"/>
  <c r="AD150" i="2"/>
  <c r="F151" i="2"/>
  <c r="AE151" i="2" s="1"/>
  <c r="M151" i="2"/>
  <c r="L151" i="2"/>
  <c r="G151" i="2"/>
  <c r="AD144" i="9"/>
  <c r="F145" i="9"/>
  <c r="AE145" i="9" s="1"/>
  <c r="L145" i="9"/>
  <c r="M145" i="9"/>
  <c r="G145" i="9"/>
  <c r="AE163" i="5"/>
  <c r="G163" i="5"/>
  <c r="AD149" i="8"/>
  <c r="F150" i="8"/>
  <c r="M150" i="8"/>
  <c r="L150" i="8"/>
  <c r="T165" i="6"/>
  <c r="Z165" i="6"/>
  <c r="G165" i="6"/>
  <c r="AE165" i="6"/>
  <c r="S264" i="5"/>
  <c r="P264" i="5"/>
  <c r="J265" i="5"/>
  <c r="P264" i="4"/>
  <c r="S264" i="4"/>
  <c r="J265" i="4"/>
  <c r="P264" i="3"/>
  <c r="S264" i="3"/>
  <c r="J265" i="3"/>
  <c r="S264" i="2"/>
  <c r="J265" i="2"/>
  <c r="P264" i="2"/>
  <c r="P261" i="6"/>
  <c r="S261" i="6"/>
  <c r="J262" i="6"/>
  <c r="AI261" i="6"/>
  <c r="S260" i="7"/>
  <c r="AI260" i="7"/>
  <c r="P260" i="7"/>
  <c r="J261" i="7"/>
  <c r="P260" i="8"/>
  <c r="S260" i="8"/>
  <c r="AI260" i="8"/>
  <c r="J261" i="8"/>
  <c r="P260" i="9"/>
  <c r="S260" i="9"/>
  <c r="AI260" i="9"/>
  <c r="J261" i="9"/>
  <c r="Z126" i="7"/>
  <c r="T126" i="7"/>
  <c r="I126" i="10" s="1"/>
  <c r="M149" i="3"/>
  <c r="F149" i="3"/>
  <c r="AD148" i="3"/>
  <c r="L149" i="3"/>
  <c r="AE126" i="7"/>
  <c r="G126" i="7"/>
  <c r="F136" i="4" l="1"/>
  <c r="L136" i="4"/>
  <c r="AD135" i="4"/>
  <c r="M136" i="4"/>
  <c r="T151" i="2"/>
  <c r="E151" i="10" s="1"/>
  <c r="Z151" i="2"/>
  <c r="AD151" i="2"/>
  <c r="L152" i="2"/>
  <c r="M152" i="2"/>
  <c r="F152" i="2"/>
  <c r="Z145" i="9"/>
  <c r="T145" i="9"/>
  <c r="Q145" i="10" s="1"/>
  <c r="R145" i="10" s="1"/>
  <c r="F146" i="9"/>
  <c r="L146" i="9"/>
  <c r="M146" i="9"/>
  <c r="AD145" i="9"/>
  <c r="AD163" i="5"/>
  <c r="F164" i="5"/>
  <c r="AE164" i="5" s="1"/>
  <c r="M164" i="5"/>
  <c r="L164" i="5"/>
  <c r="G164" i="5"/>
  <c r="G150" i="8"/>
  <c r="AE150" i="8"/>
  <c r="T150" i="8"/>
  <c r="Z150" i="8"/>
  <c r="L166" i="6"/>
  <c r="F166" i="6"/>
  <c r="M166" i="6"/>
  <c r="AD165" i="6"/>
  <c r="P265" i="5"/>
  <c r="S265" i="5"/>
  <c r="J266" i="5"/>
  <c r="P265" i="4"/>
  <c r="S265" i="4"/>
  <c r="J266" i="4"/>
  <c r="S265" i="3"/>
  <c r="J266" i="3"/>
  <c r="P265" i="3"/>
  <c r="S265" i="2"/>
  <c r="J266" i="2"/>
  <c r="P265" i="2"/>
  <c r="S262" i="6"/>
  <c r="AI262" i="6"/>
  <c r="J263" i="6"/>
  <c r="P262" i="6"/>
  <c r="AI261" i="7"/>
  <c r="S261" i="7"/>
  <c r="P261" i="7"/>
  <c r="J262" i="7"/>
  <c r="P261" i="8"/>
  <c r="S261" i="8"/>
  <c r="AI261" i="8"/>
  <c r="J262" i="8"/>
  <c r="P261" i="9"/>
  <c r="S261" i="9"/>
  <c r="AI261" i="9"/>
  <c r="J262" i="9"/>
  <c r="Z149" i="3"/>
  <c r="T149" i="3"/>
  <c r="M127" i="7"/>
  <c r="L127" i="7"/>
  <c r="F127" i="7"/>
  <c r="AD126" i="7"/>
  <c r="AE149" i="3"/>
  <c r="G149" i="3"/>
  <c r="G136" i="4" l="1"/>
  <c r="AE136" i="4"/>
  <c r="T136" i="4"/>
  <c r="M136" i="10" s="1"/>
  <c r="Z136" i="4"/>
  <c r="Z152" i="2"/>
  <c r="T152" i="2"/>
  <c r="E152" i="10" s="1"/>
  <c r="T146" i="9"/>
  <c r="Q146" i="10" s="1"/>
  <c r="R146" i="10" s="1"/>
  <c r="Z146" i="9"/>
  <c r="T164" i="5"/>
  <c r="Z164" i="5"/>
  <c r="L165" i="5"/>
  <c r="M165" i="5"/>
  <c r="F165" i="5"/>
  <c r="AD164" i="5"/>
  <c r="AE152" i="2"/>
  <c r="G152" i="2"/>
  <c r="AE146" i="9"/>
  <c r="G146" i="9"/>
  <c r="AD150" i="8"/>
  <c r="M151" i="8"/>
  <c r="F151" i="8"/>
  <c r="L151" i="8"/>
  <c r="T166" i="6"/>
  <c r="Z166" i="6"/>
  <c r="G166" i="6"/>
  <c r="AE166" i="6"/>
  <c r="P266" i="5"/>
  <c r="S266" i="5"/>
  <c r="J267" i="5"/>
  <c r="P266" i="4"/>
  <c r="S266" i="4"/>
  <c r="J267" i="4"/>
  <c r="S266" i="3"/>
  <c r="J267" i="3"/>
  <c r="P266" i="3"/>
  <c r="J267" i="2"/>
  <c r="P266" i="2"/>
  <c r="S266" i="2"/>
  <c r="P263" i="6"/>
  <c r="J264" i="6"/>
  <c r="AI263" i="6"/>
  <c r="S263" i="6"/>
  <c r="P262" i="7"/>
  <c r="S262" i="7"/>
  <c r="J263" i="7"/>
  <c r="AI262" i="7"/>
  <c r="P262" i="8"/>
  <c r="S262" i="8"/>
  <c r="AI262" i="8"/>
  <c r="J263" i="8"/>
  <c r="P262" i="9"/>
  <c r="S262" i="9"/>
  <c r="AI262" i="9"/>
  <c r="J263" i="9"/>
  <c r="Z127" i="7"/>
  <c r="T127" i="7"/>
  <c r="I127" i="10" s="1"/>
  <c r="L150" i="3"/>
  <c r="F150" i="3"/>
  <c r="AE150" i="3" s="1"/>
  <c r="G150" i="3"/>
  <c r="M150" i="3"/>
  <c r="AD149" i="3"/>
  <c r="AE127" i="7"/>
  <c r="G127" i="7"/>
  <c r="AD136" i="4" l="1"/>
  <c r="F137" i="4"/>
  <c r="L137" i="4"/>
  <c r="M137" i="4"/>
  <c r="T165" i="5"/>
  <c r="Z165" i="5"/>
  <c r="AD152" i="2"/>
  <c r="F153" i="2"/>
  <c r="AE153" i="2" s="1"/>
  <c r="M153" i="2"/>
  <c r="L153" i="2"/>
  <c r="G153" i="2"/>
  <c r="F147" i="9"/>
  <c r="AE147" i="9" s="1"/>
  <c r="L147" i="9"/>
  <c r="AD146" i="9"/>
  <c r="M147" i="9"/>
  <c r="G147" i="9"/>
  <c r="AE165" i="5"/>
  <c r="G165" i="5"/>
  <c r="AE151" i="8"/>
  <c r="G151" i="8"/>
  <c r="L152" i="8"/>
  <c r="AD151" i="8"/>
  <c r="M152" i="8"/>
  <c r="F152" i="8"/>
  <c r="T151" i="8"/>
  <c r="Z151" i="8"/>
  <c r="F167" i="6"/>
  <c r="M167" i="6"/>
  <c r="AD166" i="6"/>
  <c r="L167" i="6"/>
  <c r="P267" i="5"/>
  <c r="J268" i="5"/>
  <c r="S267" i="5"/>
  <c r="P267" i="4"/>
  <c r="S267" i="4"/>
  <c r="J268" i="4"/>
  <c r="P267" i="3"/>
  <c r="S267" i="3"/>
  <c r="J268" i="3"/>
  <c r="J268" i="2"/>
  <c r="S267" i="2"/>
  <c r="P267" i="2"/>
  <c r="S264" i="6"/>
  <c r="AI264" i="6"/>
  <c r="J265" i="6"/>
  <c r="P264" i="6"/>
  <c r="S263" i="7"/>
  <c r="J264" i="7"/>
  <c r="AI263" i="7"/>
  <c r="P263" i="7"/>
  <c r="P263" i="8"/>
  <c r="S263" i="8"/>
  <c r="AI263" i="8"/>
  <c r="J264" i="8"/>
  <c r="P263" i="9"/>
  <c r="S263" i="9"/>
  <c r="AI263" i="9"/>
  <c r="J264" i="9"/>
  <c r="Z150" i="3"/>
  <c r="T150" i="3"/>
  <c r="L151" i="3"/>
  <c r="AD150" i="3"/>
  <c r="M151" i="3"/>
  <c r="F151" i="3"/>
  <c r="M128" i="7"/>
  <c r="L128" i="7"/>
  <c r="F128" i="7"/>
  <c r="AD127" i="7"/>
  <c r="G137" i="4" l="1"/>
  <c r="AE137" i="4"/>
  <c r="T137" i="4"/>
  <c r="M137" i="10" s="1"/>
  <c r="Z137" i="4"/>
  <c r="T153" i="2"/>
  <c r="E153" i="10" s="1"/>
  <c r="Z153" i="2"/>
  <c r="F154" i="2"/>
  <c r="L154" i="2"/>
  <c r="AD153" i="2"/>
  <c r="M154" i="2"/>
  <c r="T147" i="9"/>
  <c r="Q147" i="10" s="1"/>
  <c r="R147" i="10" s="1"/>
  <c r="Z147" i="9"/>
  <c r="AD147" i="9"/>
  <c r="F148" i="9"/>
  <c r="L148" i="9"/>
  <c r="M148" i="9"/>
  <c r="L166" i="5"/>
  <c r="AD165" i="5"/>
  <c r="F166" i="5"/>
  <c r="AE166" i="5" s="1"/>
  <c r="M166" i="5"/>
  <c r="G166" i="5"/>
  <c r="Z152" i="8"/>
  <c r="T152" i="8"/>
  <c r="G152" i="8"/>
  <c r="AE152" i="8"/>
  <c r="G167" i="6"/>
  <c r="AE167" i="6"/>
  <c r="T167" i="6"/>
  <c r="Z167" i="6"/>
  <c r="P268" i="5"/>
  <c r="J269" i="5"/>
  <c r="S268" i="5"/>
  <c r="P268" i="4"/>
  <c r="S268" i="4"/>
  <c r="J269" i="4"/>
  <c r="J269" i="3"/>
  <c r="P268" i="3"/>
  <c r="S268" i="3"/>
  <c r="P268" i="2"/>
  <c r="S268" i="2"/>
  <c r="J269" i="2"/>
  <c r="P265" i="6"/>
  <c r="J266" i="6"/>
  <c r="AI265" i="6"/>
  <c r="S265" i="6"/>
  <c r="P264" i="7"/>
  <c r="AI264" i="7"/>
  <c r="J265" i="7"/>
  <c r="S264" i="7"/>
  <c r="P264" i="8"/>
  <c r="S264" i="8"/>
  <c r="AI264" i="8"/>
  <c r="J265" i="8"/>
  <c r="P264" i="9"/>
  <c r="S264" i="9"/>
  <c r="AI264" i="9"/>
  <c r="J265" i="9"/>
  <c r="Z151" i="3"/>
  <c r="T151" i="3"/>
  <c r="Z128" i="7"/>
  <c r="T128" i="7"/>
  <c r="I128" i="10" s="1"/>
  <c r="AE151" i="3"/>
  <c r="G151" i="3"/>
  <c r="AE128" i="7"/>
  <c r="G128" i="7"/>
  <c r="AD137" i="4" l="1"/>
  <c r="L138" i="4"/>
  <c r="M138" i="4"/>
  <c r="F138" i="4"/>
  <c r="T154" i="2"/>
  <c r="E154" i="10" s="1"/>
  <c r="Z154" i="2"/>
  <c r="T148" i="9"/>
  <c r="Q148" i="10" s="1"/>
  <c r="R148" i="10" s="1"/>
  <c r="Z148" i="9"/>
  <c r="T166" i="5"/>
  <c r="Z166" i="5"/>
  <c r="L167" i="5"/>
  <c r="AD166" i="5"/>
  <c r="F167" i="5"/>
  <c r="M167" i="5"/>
  <c r="AE154" i="2"/>
  <c r="G154" i="2"/>
  <c r="AE148" i="9"/>
  <c r="G148" i="9"/>
  <c r="M153" i="8"/>
  <c r="AD152" i="8"/>
  <c r="F153" i="8"/>
  <c r="L153" i="8"/>
  <c r="L168" i="6"/>
  <c r="AD167" i="6"/>
  <c r="F168" i="6"/>
  <c r="M168" i="6"/>
  <c r="P269" i="5"/>
  <c r="S269" i="5"/>
  <c r="J270" i="5"/>
  <c r="P269" i="4"/>
  <c r="S269" i="4"/>
  <c r="J270" i="4"/>
  <c r="S269" i="3"/>
  <c r="J270" i="3"/>
  <c r="P269" i="3"/>
  <c r="P269" i="2"/>
  <c r="J270" i="2"/>
  <c r="S269" i="2"/>
  <c r="S266" i="6"/>
  <c r="AI266" i="6"/>
  <c r="P266" i="6"/>
  <c r="J267" i="6"/>
  <c r="P265" i="7"/>
  <c r="J266" i="7"/>
  <c r="S265" i="7"/>
  <c r="AI265" i="7"/>
  <c r="P265" i="8"/>
  <c r="S265" i="8"/>
  <c r="AI265" i="8"/>
  <c r="J266" i="8"/>
  <c r="P265" i="9"/>
  <c r="S265" i="9"/>
  <c r="AI265" i="9"/>
  <c r="J266" i="9"/>
  <c r="M152" i="3"/>
  <c r="L152" i="3"/>
  <c r="F152" i="3"/>
  <c r="AD151" i="3"/>
  <c r="M129" i="7"/>
  <c r="L129" i="7"/>
  <c r="F129" i="7"/>
  <c r="AD128" i="7"/>
  <c r="T138" i="4" l="1"/>
  <c r="M138" i="10" s="1"/>
  <c r="Z138" i="4"/>
  <c r="G138" i="4"/>
  <c r="AE138" i="4"/>
  <c r="Z167" i="5"/>
  <c r="T167" i="5"/>
  <c r="M155" i="2"/>
  <c r="F155" i="2"/>
  <c r="AE155" i="2" s="1"/>
  <c r="L155" i="2"/>
  <c r="AD154" i="2"/>
  <c r="G155" i="2"/>
  <c r="F149" i="9"/>
  <c r="AE149" i="9" s="1"/>
  <c r="L149" i="9"/>
  <c r="AD148" i="9"/>
  <c r="M149" i="9"/>
  <c r="G149" i="9"/>
  <c r="AE167" i="5"/>
  <c r="G167" i="5"/>
  <c r="G153" i="8"/>
  <c r="AE153" i="8"/>
  <c r="T153" i="8"/>
  <c r="Z153" i="8"/>
  <c r="T168" i="6"/>
  <c r="Z168" i="6"/>
  <c r="AE168" i="6"/>
  <c r="G168" i="6"/>
  <c r="AE152" i="3"/>
  <c r="G152" i="3"/>
  <c r="S270" i="5"/>
  <c r="J271" i="5"/>
  <c r="P270" i="5"/>
  <c r="P270" i="4"/>
  <c r="S270" i="4"/>
  <c r="J271" i="4"/>
  <c r="S270" i="3"/>
  <c r="P270" i="3"/>
  <c r="J271" i="3"/>
  <c r="S270" i="2"/>
  <c r="J271" i="2"/>
  <c r="P270" i="2"/>
  <c r="J268" i="6"/>
  <c r="S267" i="6"/>
  <c r="P267" i="6"/>
  <c r="AI267" i="6"/>
  <c r="AI266" i="7"/>
  <c r="S266" i="7"/>
  <c r="P266" i="7"/>
  <c r="J267" i="7"/>
  <c r="P266" i="8"/>
  <c r="S266" i="8"/>
  <c r="AI266" i="8"/>
  <c r="J267" i="8"/>
  <c r="P266" i="9"/>
  <c r="S266" i="9"/>
  <c r="AI266" i="9"/>
  <c r="J267" i="9"/>
  <c r="Z152" i="3"/>
  <c r="T152" i="3"/>
  <c r="Z129" i="7"/>
  <c r="T129" i="7"/>
  <c r="I129" i="10" s="1"/>
  <c r="AE129" i="7"/>
  <c r="G129" i="7"/>
  <c r="AD138" i="4" l="1"/>
  <c r="F139" i="4"/>
  <c r="L139" i="4"/>
  <c r="M139" i="4"/>
  <c r="T155" i="2"/>
  <c r="E155" i="10" s="1"/>
  <c r="Z155" i="2"/>
  <c r="F156" i="2"/>
  <c r="AD155" i="2"/>
  <c r="M156" i="2"/>
  <c r="L156" i="2"/>
  <c r="T149" i="9"/>
  <c r="Q149" i="10" s="1"/>
  <c r="R149" i="10" s="1"/>
  <c r="Z149" i="9"/>
  <c r="AD149" i="9"/>
  <c r="F150" i="9"/>
  <c r="L150" i="9"/>
  <c r="M150" i="9"/>
  <c r="L168" i="5"/>
  <c r="AD167" i="5"/>
  <c r="F168" i="5"/>
  <c r="AE168" i="5" s="1"/>
  <c r="M168" i="5"/>
  <c r="G168" i="5"/>
  <c r="M153" i="3"/>
  <c r="F153" i="3"/>
  <c r="AE153" i="3" s="1"/>
  <c r="G153" i="3"/>
  <c r="L153" i="3"/>
  <c r="AD152" i="3"/>
  <c r="AD153" i="8"/>
  <c r="F154" i="8"/>
  <c r="L154" i="8"/>
  <c r="M154" i="8"/>
  <c r="AD168" i="6"/>
  <c r="F169" i="6"/>
  <c r="L169" i="6"/>
  <c r="M169" i="6"/>
  <c r="P271" i="5"/>
  <c r="S271" i="5"/>
  <c r="J272" i="5"/>
  <c r="P271" i="4"/>
  <c r="S271" i="4"/>
  <c r="J272" i="4"/>
  <c r="P271" i="3"/>
  <c r="S271" i="3"/>
  <c r="J272" i="3"/>
  <c r="P271" i="2"/>
  <c r="J272" i="2"/>
  <c r="S271" i="2"/>
  <c r="J269" i="6"/>
  <c r="P268" i="6"/>
  <c r="AI268" i="6"/>
  <c r="S268" i="6"/>
  <c r="P267" i="7"/>
  <c r="S267" i="7"/>
  <c r="J268" i="7"/>
  <c r="AI267" i="7"/>
  <c r="P267" i="8"/>
  <c r="S267" i="8"/>
  <c r="AI267" i="8"/>
  <c r="J268" i="8"/>
  <c r="P267" i="9"/>
  <c r="S267" i="9"/>
  <c r="AI267" i="9"/>
  <c r="J268" i="9"/>
  <c r="M130" i="7"/>
  <c r="L130" i="7"/>
  <c r="F130" i="7"/>
  <c r="AD129" i="7"/>
  <c r="G139" i="4" l="1"/>
  <c r="AE139" i="4"/>
  <c r="T139" i="4"/>
  <c r="M139" i="10" s="1"/>
  <c r="Z139" i="4"/>
  <c r="T156" i="2"/>
  <c r="E156" i="10" s="1"/>
  <c r="Z156" i="2"/>
  <c r="G150" i="9"/>
  <c r="AE150" i="9"/>
  <c r="T150" i="9"/>
  <c r="Q150" i="10" s="1"/>
  <c r="R150" i="10" s="1"/>
  <c r="Z150" i="9"/>
  <c r="Z168" i="5"/>
  <c r="T168" i="5"/>
  <c r="AD168" i="5"/>
  <c r="F169" i="5"/>
  <c r="M169" i="5"/>
  <c r="L169" i="5"/>
  <c r="AE156" i="2"/>
  <c r="G156" i="2"/>
  <c r="AD153" i="3"/>
  <c r="M154" i="3"/>
  <c r="F154" i="3"/>
  <c r="L154" i="3"/>
  <c r="Z153" i="3"/>
  <c r="T153" i="3"/>
  <c r="G154" i="8"/>
  <c r="AE154" i="8"/>
  <c r="T154" i="8"/>
  <c r="Z154" i="8"/>
  <c r="T169" i="6"/>
  <c r="Z169" i="6"/>
  <c r="AE169" i="6"/>
  <c r="G169" i="6"/>
  <c r="J273" i="5"/>
  <c r="S272" i="5"/>
  <c r="P272" i="5"/>
  <c r="P272" i="4"/>
  <c r="S272" i="4"/>
  <c r="J273" i="4"/>
  <c r="J273" i="3"/>
  <c r="P272" i="3"/>
  <c r="S272" i="3"/>
  <c r="P272" i="2"/>
  <c r="S272" i="2"/>
  <c r="J273" i="2"/>
  <c r="P269" i="6"/>
  <c r="S269" i="6"/>
  <c r="AI269" i="6"/>
  <c r="J270" i="6"/>
  <c r="P268" i="7"/>
  <c r="S268" i="7"/>
  <c r="AI268" i="7"/>
  <c r="J269" i="7"/>
  <c r="P268" i="8"/>
  <c r="S268" i="8"/>
  <c r="AI268" i="8"/>
  <c r="J269" i="8"/>
  <c r="P268" i="9"/>
  <c r="S268" i="9"/>
  <c r="AI268" i="9"/>
  <c r="J269" i="9"/>
  <c r="Z154" i="3"/>
  <c r="T154" i="3"/>
  <c r="Z130" i="7"/>
  <c r="T130" i="7"/>
  <c r="I130" i="10" s="1"/>
  <c r="AE154" i="3"/>
  <c r="G154" i="3"/>
  <c r="AE130" i="7"/>
  <c r="G130" i="7"/>
  <c r="AD139" i="4" l="1"/>
  <c r="F140" i="4"/>
  <c r="L140" i="4"/>
  <c r="M140" i="4"/>
  <c r="F151" i="9"/>
  <c r="L151" i="9"/>
  <c r="M151" i="9"/>
  <c r="AD150" i="9"/>
  <c r="Z169" i="5"/>
  <c r="T169" i="5"/>
  <c r="F157" i="2"/>
  <c r="AE157" i="2" s="1"/>
  <c r="AD156" i="2"/>
  <c r="M157" i="2"/>
  <c r="L157" i="2"/>
  <c r="G157" i="2"/>
  <c r="AE169" i="5"/>
  <c r="G169" i="5"/>
  <c r="AD154" i="8"/>
  <c r="F155" i="8"/>
  <c r="L155" i="8"/>
  <c r="M155" i="8"/>
  <c r="M170" i="6"/>
  <c r="F170" i="6"/>
  <c r="AE170" i="6" s="1"/>
  <c r="G170" i="6"/>
  <c r="AD169" i="6"/>
  <c r="L170" i="6"/>
  <c r="J274" i="5"/>
  <c r="S273" i="5"/>
  <c r="P273" i="5"/>
  <c r="P273" i="4"/>
  <c r="S273" i="4"/>
  <c r="J274" i="4"/>
  <c r="P273" i="3"/>
  <c r="S273" i="3"/>
  <c r="J274" i="3"/>
  <c r="S273" i="2"/>
  <c r="J274" i="2"/>
  <c r="P273" i="2"/>
  <c r="AI270" i="6"/>
  <c r="J271" i="6"/>
  <c r="P270" i="6"/>
  <c r="S270" i="6"/>
  <c r="J270" i="7"/>
  <c r="AI269" i="7"/>
  <c r="P269" i="7"/>
  <c r="S269" i="7"/>
  <c r="P269" i="8"/>
  <c r="S269" i="8"/>
  <c r="AI269" i="8"/>
  <c r="J270" i="8"/>
  <c r="P269" i="9"/>
  <c r="S269" i="9"/>
  <c r="AI269" i="9"/>
  <c r="J270" i="9"/>
  <c r="F155" i="3"/>
  <c r="L155" i="3"/>
  <c r="M155" i="3"/>
  <c r="AD154" i="3"/>
  <c r="M131" i="7"/>
  <c r="L131" i="7"/>
  <c r="F131" i="7"/>
  <c r="AD130" i="7"/>
  <c r="G140" i="4" l="1"/>
  <c r="AE140" i="4"/>
  <c r="T140" i="4"/>
  <c r="M140" i="10" s="1"/>
  <c r="Z140" i="4"/>
  <c r="G151" i="9"/>
  <c r="AE151" i="9"/>
  <c r="T151" i="9"/>
  <c r="Q151" i="10" s="1"/>
  <c r="R151" i="10" s="1"/>
  <c r="Z151" i="9"/>
  <c r="Z157" i="2"/>
  <c r="T157" i="2"/>
  <c r="E157" i="10" s="1"/>
  <c r="L158" i="2"/>
  <c r="F158" i="2"/>
  <c r="M158" i="2"/>
  <c r="AD157" i="2"/>
  <c r="L170" i="5"/>
  <c r="AD169" i="5"/>
  <c r="F170" i="5"/>
  <c r="AE170" i="5" s="1"/>
  <c r="M170" i="5"/>
  <c r="G170" i="5"/>
  <c r="G155" i="8"/>
  <c r="AE155" i="8"/>
  <c r="T155" i="8"/>
  <c r="Z155" i="8"/>
  <c r="L171" i="6"/>
  <c r="M171" i="6"/>
  <c r="F171" i="6"/>
  <c r="AD170" i="6"/>
  <c r="T170" i="6"/>
  <c r="Z170" i="6"/>
  <c r="J275" i="5"/>
  <c r="S274" i="5"/>
  <c r="P274" i="5"/>
  <c r="P274" i="4"/>
  <c r="S274" i="4"/>
  <c r="J275" i="4"/>
  <c r="P274" i="3"/>
  <c r="S274" i="3"/>
  <c r="J275" i="3"/>
  <c r="P274" i="2"/>
  <c r="J275" i="2"/>
  <c r="S274" i="2"/>
  <c r="P271" i="6"/>
  <c r="S271" i="6"/>
  <c r="AI271" i="6"/>
  <c r="J272" i="6"/>
  <c r="P270" i="7"/>
  <c r="S270" i="7"/>
  <c r="AI270" i="7"/>
  <c r="J271" i="7"/>
  <c r="P270" i="8"/>
  <c r="S270" i="8"/>
  <c r="AI270" i="8"/>
  <c r="J271" i="8"/>
  <c r="P270" i="9"/>
  <c r="S270" i="9"/>
  <c r="AI270" i="9"/>
  <c r="J271" i="9"/>
  <c r="Z155" i="3"/>
  <c r="T155" i="3"/>
  <c r="Z131" i="7"/>
  <c r="T131" i="7"/>
  <c r="I131" i="10" s="1"/>
  <c r="AE155" i="3"/>
  <c r="G155" i="3"/>
  <c r="AE131" i="7"/>
  <c r="G131" i="7"/>
  <c r="AD140" i="4" l="1"/>
  <c r="F141" i="4"/>
  <c r="L141" i="4"/>
  <c r="M141" i="4"/>
  <c r="AD151" i="9"/>
  <c r="M152" i="9"/>
  <c r="F152" i="9"/>
  <c r="L152" i="9"/>
  <c r="T158" i="2"/>
  <c r="E158" i="10" s="1"/>
  <c r="Z158" i="2"/>
  <c r="G158" i="2"/>
  <c r="AE158" i="2"/>
  <c r="Z170" i="5"/>
  <c r="T170" i="5"/>
  <c r="L171" i="5"/>
  <c r="F171" i="5"/>
  <c r="M171" i="5"/>
  <c r="AD170" i="5"/>
  <c r="AD155" i="8"/>
  <c r="F156" i="8"/>
  <c r="L156" i="8"/>
  <c r="M156" i="8"/>
  <c r="Z171" i="6"/>
  <c r="T171" i="6"/>
  <c r="AE171" i="6"/>
  <c r="G171" i="6"/>
  <c r="P275" i="5"/>
  <c r="S275" i="5"/>
  <c r="J276" i="5"/>
  <c r="P275" i="4"/>
  <c r="S275" i="4"/>
  <c r="J276" i="4"/>
  <c r="J276" i="3"/>
  <c r="P275" i="3"/>
  <c r="S275" i="3"/>
  <c r="P275" i="2"/>
  <c r="S275" i="2"/>
  <c r="J276" i="2"/>
  <c r="P272" i="6"/>
  <c r="J273" i="6"/>
  <c r="AI272" i="6"/>
  <c r="S272" i="6"/>
  <c r="P271" i="7"/>
  <c r="S271" i="7"/>
  <c r="AI271" i="7"/>
  <c r="J272" i="7"/>
  <c r="P271" i="8"/>
  <c r="S271" i="8"/>
  <c r="AI271" i="8"/>
  <c r="J272" i="8"/>
  <c r="P271" i="9"/>
  <c r="S271" i="9"/>
  <c r="AI271" i="9"/>
  <c r="J272" i="9"/>
  <c r="F156" i="3"/>
  <c r="AE156" i="3" s="1"/>
  <c r="AD155" i="3"/>
  <c r="M156" i="3"/>
  <c r="L156" i="3"/>
  <c r="G156" i="3"/>
  <c r="M132" i="7"/>
  <c r="L132" i="7"/>
  <c r="F132" i="7"/>
  <c r="AD131" i="7"/>
  <c r="G141" i="4" l="1"/>
  <c r="AE141" i="4"/>
  <c r="T141" i="4"/>
  <c r="M141" i="10" s="1"/>
  <c r="Z141" i="4"/>
  <c r="G152" i="9"/>
  <c r="AE152" i="9"/>
  <c r="T152" i="9"/>
  <c r="Q152" i="10" s="1"/>
  <c r="R152" i="10" s="1"/>
  <c r="Z152" i="9"/>
  <c r="AD158" i="2"/>
  <c r="F159" i="2"/>
  <c r="L159" i="2"/>
  <c r="M159" i="2"/>
  <c r="T171" i="5"/>
  <c r="Z171" i="5"/>
  <c r="AE171" i="5"/>
  <c r="G171" i="5"/>
  <c r="G156" i="8"/>
  <c r="AE156" i="8"/>
  <c r="T156" i="8"/>
  <c r="Z156" i="8"/>
  <c r="AD171" i="6"/>
  <c r="F172" i="6"/>
  <c r="L172" i="6"/>
  <c r="M172" i="6"/>
  <c r="J277" i="5"/>
  <c r="P276" i="5"/>
  <c r="S276" i="5"/>
  <c r="P276" i="4"/>
  <c r="S276" i="4"/>
  <c r="J277" i="4"/>
  <c r="P276" i="3"/>
  <c r="J277" i="3"/>
  <c r="S276" i="3"/>
  <c r="S276" i="2"/>
  <c r="J277" i="2"/>
  <c r="P276" i="2"/>
  <c r="AI273" i="6"/>
  <c r="P273" i="6"/>
  <c r="S273" i="6"/>
  <c r="J274" i="6"/>
  <c r="J273" i="7"/>
  <c r="AI272" i="7"/>
  <c r="P272" i="7"/>
  <c r="S272" i="7"/>
  <c r="P272" i="8"/>
  <c r="S272" i="8"/>
  <c r="AI272" i="8"/>
  <c r="J273" i="8"/>
  <c r="P272" i="9"/>
  <c r="S272" i="9"/>
  <c r="AI272" i="9"/>
  <c r="J273" i="9"/>
  <c r="Z156" i="3"/>
  <c r="T156" i="3"/>
  <c r="M157" i="3"/>
  <c r="F157" i="3"/>
  <c r="AE157" i="3" s="1"/>
  <c r="L157" i="3"/>
  <c r="AD156" i="3"/>
  <c r="G157" i="3"/>
  <c r="Z132" i="7"/>
  <c r="T132" i="7"/>
  <c r="I132" i="10" s="1"/>
  <c r="AE132" i="7"/>
  <c r="G132" i="7"/>
  <c r="AD141" i="4" l="1"/>
  <c r="F142" i="4"/>
  <c r="L142" i="4"/>
  <c r="M142" i="4"/>
  <c r="AD152" i="9"/>
  <c r="F153" i="9"/>
  <c r="AE153" i="9" s="1"/>
  <c r="G153" i="9"/>
  <c r="L153" i="9"/>
  <c r="M153" i="9"/>
  <c r="G159" i="2"/>
  <c r="AE159" i="2"/>
  <c r="T159" i="2"/>
  <c r="E159" i="10" s="1"/>
  <c r="Z159" i="2"/>
  <c r="F172" i="5"/>
  <c r="AE172" i="5" s="1"/>
  <c r="M172" i="5"/>
  <c r="L172" i="5"/>
  <c r="AD171" i="5"/>
  <c r="G172" i="5"/>
  <c r="AD156" i="8"/>
  <c r="F157" i="8"/>
  <c r="L157" i="8"/>
  <c r="M157" i="8"/>
  <c r="T172" i="6"/>
  <c r="Z172" i="6"/>
  <c r="AE172" i="6"/>
  <c r="G172" i="6"/>
  <c r="P277" i="5"/>
  <c r="S277" i="5"/>
  <c r="J278" i="5"/>
  <c r="P277" i="4"/>
  <c r="S277" i="4"/>
  <c r="J278" i="4"/>
  <c r="P277" i="3"/>
  <c r="S277" i="3"/>
  <c r="J278" i="3"/>
  <c r="J278" i="2"/>
  <c r="P277" i="2"/>
  <c r="S277" i="2"/>
  <c r="J275" i="6"/>
  <c r="P274" i="6"/>
  <c r="S274" i="6"/>
  <c r="AI274" i="6"/>
  <c r="AI273" i="7"/>
  <c r="J274" i="7"/>
  <c r="S273" i="7"/>
  <c r="P273" i="7"/>
  <c r="P273" i="8"/>
  <c r="S273" i="8"/>
  <c r="AI273" i="8"/>
  <c r="J274" i="8"/>
  <c r="P273" i="9"/>
  <c r="S273" i="9"/>
  <c r="AI273" i="9"/>
  <c r="J274" i="9"/>
  <c r="Z157" i="3"/>
  <c r="T157" i="3"/>
  <c r="AD157" i="3"/>
  <c r="M158" i="3"/>
  <c r="F158" i="3"/>
  <c r="L158" i="3"/>
  <c r="M133" i="7"/>
  <c r="L133" i="7"/>
  <c r="F133" i="7"/>
  <c r="AD132" i="7"/>
  <c r="G142" i="4" l="1"/>
  <c r="AE142" i="4"/>
  <c r="T142" i="4"/>
  <c r="M142" i="10" s="1"/>
  <c r="Z142" i="4"/>
  <c r="M154" i="9"/>
  <c r="L154" i="9"/>
  <c r="F154" i="9"/>
  <c r="AD153" i="9"/>
  <c r="T153" i="9"/>
  <c r="Q153" i="10" s="1"/>
  <c r="R153" i="10" s="1"/>
  <c r="Z153" i="9"/>
  <c r="M160" i="2"/>
  <c r="AD159" i="2"/>
  <c r="L160" i="2"/>
  <c r="F160" i="2"/>
  <c r="Z172" i="5"/>
  <c r="T172" i="5"/>
  <c r="L173" i="5"/>
  <c r="AD172" i="5"/>
  <c r="F173" i="5"/>
  <c r="M173" i="5"/>
  <c r="G157" i="8"/>
  <c r="AE157" i="8"/>
  <c r="Z157" i="8"/>
  <c r="T157" i="8"/>
  <c r="L173" i="6"/>
  <c r="AD172" i="6"/>
  <c r="M173" i="6"/>
  <c r="F173" i="6"/>
  <c r="AE173" i="6" s="1"/>
  <c r="G173" i="6"/>
  <c r="S278" i="5"/>
  <c r="J279" i="5"/>
  <c r="P278" i="5"/>
  <c r="P278" i="4"/>
  <c r="S278" i="4"/>
  <c r="J279" i="4"/>
  <c r="J279" i="3"/>
  <c r="S278" i="3"/>
  <c r="P278" i="3"/>
  <c r="P278" i="2"/>
  <c r="J279" i="2"/>
  <c r="S278" i="2"/>
  <c r="P275" i="6"/>
  <c r="S275" i="6"/>
  <c r="J276" i="6"/>
  <c r="AI275" i="6"/>
  <c r="S274" i="7"/>
  <c r="J275" i="7"/>
  <c r="AI274" i="7"/>
  <c r="P274" i="7"/>
  <c r="P274" i="8"/>
  <c r="S274" i="8"/>
  <c r="AI274" i="8"/>
  <c r="J275" i="8"/>
  <c r="P274" i="9"/>
  <c r="S274" i="9"/>
  <c r="AI274" i="9"/>
  <c r="J275" i="9"/>
  <c r="Z158" i="3"/>
  <c r="T158" i="3"/>
  <c r="Z133" i="7"/>
  <c r="T133" i="7"/>
  <c r="I133" i="10" s="1"/>
  <c r="AE158" i="3"/>
  <c r="G158" i="3"/>
  <c r="AE133" i="7"/>
  <c r="G133" i="7"/>
  <c r="AD142" i="4" l="1"/>
  <c r="F143" i="4"/>
  <c r="L143" i="4"/>
  <c r="M143" i="4"/>
  <c r="T154" i="9"/>
  <c r="Q154" i="10" s="1"/>
  <c r="R154" i="10" s="1"/>
  <c r="Z154" i="9"/>
  <c r="T160" i="2"/>
  <c r="E160" i="10" s="1"/>
  <c r="Z160" i="2"/>
  <c r="T173" i="5"/>
  <c r="Z173" i="5"/>
  <c r="AE173" i="5"/>
  <c r="G173" i="5"/>
  <c r="AE154" i="9"/>
  <c r="G154" i="9"/>
  <c r="AE160" i="2"/>
  <c r="G160" i="2"/>
  <c r="F158" i="8"/>
  <c r="M158" i="8"/>
  <c r="AD157" i="8"/>
  <c r="L158" i="8"/>
  <c r="T173" i="6"/>
  <c r="Z173" i="6"/>
  <c r="AD173" i="6"/>
  <c r="F174" i="6"/>
  <c r="M174" i="6"/>
  <c r="L174" i="6"/>
  <c r="P279" i="5"/>
  <c r="S279" i="5"/>
  <c r="J280" i="5"/>
  <c r="P279" i="4"/>
  <c r="S279" i="4"/>
  <c r="J280" i="4"/>
  <c r="J280" i="3"/>
  <c r="S279" i="3"/>
  <c r="P279" i="3"/>
  <c r="P279" i="2"/>
  <c r="S279" i="2"/>
  <c r="J280" i="2"/>
  <c r="J277" i="6"/>
  <c r="S276" i="6"/>
  <c r="AI276" i="6"/>
  <c r="P276" i="6"/>
  <c r="J276" i="7"/>
  <c r="S275" i="7"/>
  <c r="P275" i="7"/>
  <c r="AI275" i="7"/>
  <c r="P275" i="8"/>
  <c r="S275" i="8"/>
  <c r="AI275" i="8"/>
  <c r="J276" i="8"/>
  <c r="P275" i="9"/>
  <c r="S275" i="9"/>
  <c r="AI275" i="9"/>
  <c r="J276" i="9"/>
  <c r="L159" i="3"/>
  <c r="M159" i="3"/>
  <c r="F159" i="3"/>
  <c r="AE159" i="3" s="1"/>
  <c r="AD158" i="3"/>
  <c r="G159" i="3"/>
  <c r="M134" i="7"/>
  <c r="L134" i="7"/>
  <c r="F134" i="7"/>
  <c r="AD133" i="7"/>
  <c r="G143" i="4" l="1"/>
  <c r="AE143" i="4"/>
  <c r="T143" i="4"/>
  <c r="M143" i="10" s="1"/>
  <c r="Z143" i="4"/>
  <c r="F174" i="5"/>
  <c r="L174" i="5"/>
  <c r="AD173" i="5"/>
  <c r="M174" i="5"/>
  <c r="AD154" i="9"/>
  <c r="F155" i="9"/>
  <c r="AE155" i="9" s="1"/>
  <c r="G155" i="9"/>
  <c r="L155" i="9"/>
  <c r="M155" i="9"/>
  <c r="F161" i="2"/>
  <c r="AE161" i="2" s="1"/>
  <c r="M161" i="2"/>
  <c r="AD160" i="2"/>
  <c r="G161" i="2"/>
  <c r="L161" i="2"/>
  <c r="G158" i="8"/>
  <c r="AE158" i="8"/>
  <c r="T158" i="8"/>
  <c r="Z158" i="8"/>
  <c r="T174" i="6"/>
  <c r="Z174" i="6"/>
  <c r="AE174" i="6"/>
  <c r="G174" i="6"/>
  <c r="P280" i="5"/>
  <c r="S280" i="5"/>
  <c r="J281" i="5"/>
  <c r="P280" i="4"/>
  <c r="S280" i="4"/>
  <c r="J281" i="4"/>
  <c r="S280" i="3"/>
  <c r="J281" i="3"/>
  <c r="P280" i="3"/>
  <c r="S280" i="2"/>
  <c r="P280" i="2"/>
  <c r="J281" i="2"/>
  <c r="P277" i="6"/>
  <c r="S277" i="6"/>
  <c r="J278" i="6"/>
  <c r="AI277" i="6"/>
  <c r="S276" i="7"/>
  <c r="AI276" i="7"/>
  <c r="J277" i="7"/>
  <c r="P276" i="7"/>
  <c r="P276" i="8"/>
  <c r="S276" i="8"/>
  <c r="AI276" i="8"/>
  <c r="J277" i="8"/>
  <c r="P276" i="9"/>
  <c r="S276" i="9"/>
  <c r="AI276" i="9"/>
  <c r="J277" i="9"/>
  <c r="Z159" i="3"/>
  <c r="T159" i="3"/>
  <c r="F160" i="3"/>
  <c r="AD159" i="3"/>
  <c r="L160" i="3"/>
  <c r="M160" i="3"/>
  <c r="Z134" i="7"/>
  <c r="T134" i="7"/>
  <c r="I134" i="10" s="1"/>
  <c r="AE134" i="7"/>
  <c r="G134" i="7"/>
  <c r="AD143" i="4" l="1"/>
  <c r="F144" i="4"/>
  <c r="L144" i="4"/>
  <c r="M144" i="4"/>
  <c r="G174" i="5"/>
  <c r="AE174" i="5"/>
  <c r="Z174" i="5"/>
  <c r="T174" i="5"/>
  <c r="M156" i="9"/>
  <c r="L156" i="9"/>
  <c r="F156" i="9"/>
  <c r="AD155" i="9"/>
  <c r="T155" i="9"/>
  <c r="Q155" i="10" s="1"/>
  <c r="R155" i="10" s="1"/>
  <c r="Z155" i="9"/>
  <c r="G162" i="2"/>
  <c r="M162" i="2"/>
  <c r="L162" i="2"/>
  <c r="AD161" i="2"/>
  <c r="F162" i="2"/>
  <c r="AE162" i="2" s="1"/>
  <c r="T161" i="2"/>
  <c r="E161" i="10" s="1"/>
  <c r="Z161" i="2"/>
  <c r="F159" i="8"/>
  <c r="M159" i="8"/>
  <c r="AD158" i="8"/>
  <c r="L159" i="8"/>
  <c r="AD174" i="6"/>
  <c r="F175" i="6"/>
  <c r="AE175" i="6" s="1"/>
  <c r="M175" i="6"/>
  <c r="L175" i="6"/>
  <c r="G175" i="6"/>
  <c r="AE160" i="3"/>
  <c r="G160" i="3"/>
  <c r="J282" i="5"/>
  <c r="P281" i="5"/>
  <c r="S281" i="5"/>
  <c r="P281" i="4"/>
  <c r="S281" i="4"/>
  <c r="J282" i="4"/>
  <c r="P281" i="3"/>
  <c r="S281" i="3"/>
  <c r="J282" i="3"/>
  <c r="J282" i="2"/>
  <c r="S281" i="2"/>
  <c r="P281" i="2"/>
  <c r="P278" i="6"/>
  <c r="AI278" i="6"/>
  <c r="J279" i="6"/>
  <c r="S278" i="6"/>
  <c r="S277" i="7"/>
  <c r="AI277" i="7"/>
  <c r="P277" i="7"/>
  <c r="J278" i="7"/>
  <c r="P277" i="8"/>
  <c r="S277" i="8"/>
  <c r="AI277" i="8"/>
  <c r="J278" i="8"/>
  <c r="P277" i="9"/>
  <c r="S277" i="9"/>
  <c r="AI277" i="9"/>
  <c r="J278" i="9"/>
  <c r="AD160" i="3"/>
  <c r="L161" i="3"/>
  <c r="M161" i="3"/>
  <c r="F161" i="3"/>
  <c r="Z160" i="3"/>
  <c r="T160" i="3"/>
  <c r="M135" i="7"/>
  <c r="L135" i="7"/>
  <c r="F135" i="7"/>
  <c r="AD134" i="7"/>
  <c r="G144" i="4" l="1"/>
  <c r="AE144" i="4"/>
  <c r="T144" i="4"/>
  <c r="M144" i="10" s="1"/>
  <c r="Z144" i="4"/>
  <c r="F175" i="5"/>
  <c r="AE175" i="5" s="1"/>
  <c r="G175" i="5"/>
  <c r="L175" i="5"/>
  <c r="AD174" i="5"/>
  <c r="M175" i="5"/>
  <c r="T156" i="9"/>
  <c r="Q156" i="10" s="1"/>
  <c r="R156" i="10" s="1"/>
  <c r="Z156" i="9"/>
  <c r="L163" i="2"/>
  <c r="M163" i="2"/>
  <c r="F163" i="2"/>
  <c r="AE163" i="2" s="1"/>
  <c r="G163" i="2"/>
  <c r="AD162" i="2"/>
  <c r="T162" i="2"/>
  <c r="E162" i="10" s="1"/>
  <c r="Z162" i="2"/>
  <c r="AE156" i="9"/>
  <c r="G156" i="9"/>
  <c r="G159" i="8"/>
  <c r="AE159" i="8"/>
  <c r="Z159" i="8"/>
  <c r="T159" i="8"/>
  <c r="T175" i="6"/>
  <c r="Z175" i="6"/>
  <c r="AD175" i="6"/>
  <c r="F176" i="6"/>
  <c r="L176" i="6"/>
  <c r="M176" i="6"/>
  <c r="J283" i="5"/>
  <c r="P282" i="5"/>
  <c r="S282" i="5"/>
  <c r="P282" i="4"/>
  <c r="S282" i="4"/>
  <c r="J283" i="4"/>
  <c r="J283" i="3"/>
  <c r="S282" i="3"/>
  <c r="P282" i="3"/>
  <c r="S282" i="2"/>
  <c r="P282" i="2"/>
  <c r="J283" i="2"/>
  <c r="AI279" i="6"/>
  <c r="S279" i="6"/>
  <c r="J280" i="6"/>
  <c r="P279" i="6"/>
  <c r="P278" i="7"/>
  <c r="J279" i="7"/>
  <c r="S278" i="7"/>
  <c r="AI278" i="7"/>
  <c r="P278" i="8"/>
  <c r="S278" i="8"/>
  <c r="AI278" i="8"/>
  <c r="J279" i="8"/>
  <c r="P278" i="9"/>
  <c r="S278" i="9"/>
  <c r="AI278" i="9"/>
  <c r="J279" i="9"/>
  <c r="Z161" i="3"/>
  <c r="T161" i="3"/>
  <c r="Z135" i="7"/>
  <c r="T135" i="7"/>
  <c r="I135" i="10" s="1"/>
  <c r="AE161" i="3"/>
  <c r="G161" i="3"/>
  <c r="AE135" i="7"/>
  <c r="G135" i="7"/>
  <c r="F145" i="4" l="1"/>
  <c r="L145" i="4"/>
  <c r="AD144" i="4"/>
  <c r="M145" i="4"/>
  <c r="F176" i="5"/>
  <c r="AE176" i="5" s="1"/>
  <c r="L176" i="5"/>
  <c r="M176" i="5"/>
  <c r="AD175" i="5"/>
  <c r="G176" i="5"/>
  <c r="T175" i="5"/>
  <c r="Z175" i="5"/>
  <c r="T163" i="2"/>
  <c r="E163" i="10" s="1"/>
  <c r="Z163" i="2"/>
  <c r="G164" i="2"/>
  <c r="M164" i="2"/>
  <c r="AD163" i="2"/>
  <c r="F164" i="2"/>
  <c r="AE164" i="2" s="1"/>
  <c r="L164" i="2"/>
  <c r="AD156" i="9"/>
  <c r="F157" i="9"/>
  <c r="L157" i="9"/>
  <c r="M157" i="9"/>
  <c r="AD159" i="8"/>
  <c r="F160" i="8"/>
  <c r="L160" i="8"/>
  <c r="M160" i="8"/>
  <c r="T176" i="6"/>
  <c r="Z176" i="6"/>
  <c r="AE176" i="6"/>
  <c r="G176" i="6"/>
  <c r="P283" i="5"/>
  <c r="S283" i="5"/>
  <c r="J284" i="5"/>
  <c r="P283" i="4"/>
  <c r="S283" i="4"/>
  <c r="J284" i="4"/>
  <c r="J284" i="3"/>
  <c r="P283" i="3"/>
  <c r="S283" i="3"/>
  <c r="J284" i="2"/>
  <c r="P283" i="2"/>
  <c r="S283" i="2"/>
  <c r="J281" i="6"/>
  <c r="AI280" i="6"/>
  <c r="S280" i="6"/>
  <c r="P280" i="6"/>
  <c r="S279" i="7"/>
  <c r="AI279" i="7"/>
  <c r="P279" i="7"/>
  <c r="J280" i="7"/>
  <c r="P279" i="8"/>
  <c r="S279" i="8"/>
  <c r="AI279" i="8"/>
  <c r="J280" i="8"/>
  <c r="P279" i="9"/>
  <c r="S279" i="9"/>
  <c r="AI279" i="9"/>
  <c r="J280" i="9"/>
  <c r="F162" i="3"/>
  <c r="L162" i="3"/>
  <c r="M162" i="3"/>
  <c r="AD161" i="3"/>
  <c r="M136" i="7"/>
  <c r="L136" i="7"/>
  <c r="F136" i="7"/>
  <c r="AD135" i="7"/>
  <c r="G145" i="4" l="1"/>
  <c r="AE145" i="4"/>
  <c r="T145" i="4"/>
  <c r="M145" i="10" s="1"/>
  <c r="Z145" i="4"/>
  <c r="Z176" i="5"/>
  <c r="T176" i="5"/>
  <c r="L177" i="5"/>
  <c r="M177" i="5"/>
  <c r="AD176" i="5"/>
  <c r="F177" i="5"/>
  <c r="F165" i="2"/>
  <c r="M165" i="2"/>
  <c r="L165" i="2"/>
  <c r="AD164" i="2"/>
  <c r="T164" i="2"/>
  <c r="E164" i="10" s="1"/>
  <c r="Z164" i="2"/>
  <c r="T157" i="9"/>
  <c r="Q157" i="10" s="1"/>
  <c r="R157" i="10" s="1"/>
  <c r="Z157" i="9"/>
  <c r="AE157" i="9"/>
  <c r="G157" i="9"/>
  <c r="G160" i="8"/>
  <c r="AE160" i="8"/>
  <c r="T160" i="8"/>
  <c r="Z160" i="8"/>
  <c r="AD176" i="6"/>
  <c r="M177" i="6"/>
  <c r="L177" i="6"/>
  <c r="F177" i="6"/>
  <c r="AE177" i="6" s="1"/>
  <c r="G177" i="6"/>
  <c r="J285" i="5"/>
  <c r="P284" i="5"/>
  <c r="S284" i="5"/>
  <c r="P284" i="4"/>
  <c r="S284" i="4"/>
  <c r="J285" i="4"/>
  <c r="S284" i="3"/>
  <c r="J285" i="3"/>
  <c r="P284" i="3"/>
  <c r="S284" i="2"/>
  <c r="J285" i="2"/>
  <c r="P284" i="2"/>
  <c r="S281" i="6"/>
  <c r="P281" i="6"/>
  <c r="AI281" i="6"/>
  <c r="J282" i="6"/>
  <c r="AI280" i="7"/>
  <c r="P280" i="7"/>
  <c r="S280" i="7"/>
  <c r="J281" i="7"/>
  <c r="P280" i="8"/>
  <c r="S280" i="8"/>
  <c r="AI280" i="8"/>
  <c r="J281" i="8"/>
  <c r="P280" i="9"/>
  <c r="S280" i="9"/>
  <c r="AI280" i="9"/>
  <c r="J281" i="9"/>
  <c r="Z162" i="3"/>
  <c r="T162" i="3"/>
  <c r="Z136" i="7"/>
  <c r="T136" i="7"/>
  <c r="I136" i="10" s="1"/>
  <c r="AE162" i="3"/>
  <c r="G162" i="3"/>
  <c r="AE136" i="7"/>
  <c r="G136" i="7"/>
  <c r="F146" i="4" l="1"/>
  <c r="L146" i="4"/>
  <c r="AD145" i="4"/>
  <c r="M146" i="4"/>
  <c r="Z177" i="5"/>
  <c r="T177" i="5"/>
  <c r="G177" i="5"/>
  <c r="AE177" i="5"/>
  <c r="AE165" i="2"/>
  <c r="G165" i="2"/>
  <c r="Z165" i="2"/>
  <c r="T165" i="2"/>
  <c r="E165" i="10" s="1"/>
  <c r="M158" i="9"/>
  <c r="L158" i="9"/>
  <c r="F158" i="9"/>
  <c r="AE158" i="9" s="1"/>
  <c r="AD157" i="9"/>
  <c r="G158" i="9"/>
  <c r="AD160" i="8"/>
  <c r="F161" i="8"/>
  <c r="L161" i="8"/>
  <c r="M161" i="8"/>
  <c r="T177" i="6"/>
  <c r="Z177" i="6"/>
  <c r="AD177" i="6"/>
  <c r="L178" i="6"/>
  <c r="M178" i="6"/>
  <c r="F178" i="6"/>
  <c r="S285" i="5"/>
  <c r="P285" i="5"/>
  <c r="J286" i="5"/>
  <c r="P285" i="4"/>
  <c r="S285" i="4"/>
  <c r="J286" i="4"/>
  <c r="P285" i="3"/>
  <c r="S285" i="3"/>
  <c r="J286" i="3"/>
  <c r="S285" i="2"/>
  <c r="J286" i="2"/>
  <c r="P285" i="2"/>
  <c r="J283" i="6"/>
  <c r="P282" i="6"/>
  <c r="S282" i="6"/>
  <c r="AI282" i="6"/>
  <c r="P281" i="7"/>
  <c r="S281" i="7"/>
  <c r="AI281" i="7"/>
  <c r="J282" i="7"/>
  <c r="P281" i="8"/>
  <c r="S281" i="8"/>
  <c r="AI281" i="8"/>
  <c r="J282" i="8"/>
  <c r="P281" i="9"/>
  <c r="S281" i="9"/>
  <c r="AI281" i="9"/>
  <c r="J282" i="9"/>
  <c r="AD162" i="3"/>
  <c r="M163" i="3"/>
  <c r="L163" i="3"/>
  <c r="F163" i="3"/>
  <c r="M137" i="7"/>
  <c r="L137" i="7"/>
  <c r="F137" i="7"/>
  <c r="AD136" i="7"/>
  <c r="AE146" i="4" l="1"/>
  <c r="G146" i="4"/>
  <c r="T146" i="4"/>
  <c r="M146" i="10" s="1"/>
  <c r="Z146" i="4"/>
  <c r="AD177" i="5"/>
  <c r="M178" i="5"/>
  <c r="L178" i="5"/>
  <c r="F178" i="5"/>
  <c r="M166" i="2"/>
  <c r="AD165" i="2"/>
  <c r="F166" i="2"/>
  <c r="L166" i="2"/>
  <c r="T158" i="9"/>
  <c r="Q158" i="10" s="1"/>
  <c r="R158" i="10" s="1"/>
  <c r="Z158" i="9"/>
  <c r="AD158" i="9"/>
  <c r="F159" i="9"/>
  <c r="L159" i="9"/>
  <c r="M159" i="9"/>
  <c r="AE163" i="3"/>
  <c r="G163" i="3"/>
  <c r="G161" i="8"/>
  <c r="AE161" i="8"/>
  <c r="T161" i="8"/>
  <c r="Z161" i="8"/>
  <c r="T178" i="6"/>
  <c r="Z178" i="6"/>
  <c r="AE178" i="6"/>
  <c r="G178" i="6"/>
  <c r="P286" i="5"/>
  <c r="J287" i="5"/>
  <c r="S286" i="5"/>
  <c r="P286" i="4"/>
  <c r="S286" i="4"/>
  <c r="J287" i="4"/>
  <c r="P286" i="3"/>
  <c r="S286" i="3"/>
  <c r="J287" i="3"/>
  <c r="J287" i="2"/>
  <c r="S286" i="2"/>
  <c r="P286" i="2"/>
  <c r="P283" i="6"/>
  <c r="AI283" i="6"/>
  <c r="J284" i="6"/>
  <c r="S283" i="6"/>
  <c r="S282" i="7"/>
  <c r="AI282" i="7"/>
  <c r="P282" i="7"/>
  <c r="J283" i="7"/>
  <c r="P282" i="8"/>
  <c r="S282" i="8"/>
  <c r="AI282" i="8"/>
  <c r="J283" i="8"/>
  <c r="P282" i="9"/>
  <c r="S282" i="9"/>
  <c r="AI282" i="9"/>
  <c r="J283" i="9"/>
  <c r="Z163" i="3"/>
  <c r="T163" i="3"/>
  <c r="AD163" i="3"/>
  <c r="M164" i="3"/>
  <c r="F164" i="3"/>
  <c r="AE164" i="3" s="1"/>
  <c r="L164" i="3"/>
  <c r="G164" i="3"/>
  <c r="Z137" i="7"/>
  <c r="T137" i="7"/>
  <c r="I137" i="10" s="1"/>
  <c r="AE137" i="7"/>
  <c r="G137" i="7"/>
  <c r="AD146" i="4" l="1"/>
  <c r="F147" i="4"/>
  <c r="L147" i="4"/>
  <c r="M147" i="4"/>
  <c r="Z178" i="5"/>
  <c r="T178" i="5"/>
  <c r="G178" i="5"/>
  <c r="AE178" i="5"/>
  <c r="G166" i="2"/>
  <c r="AE166" i="2"/>
  <c r="T166" i="2"/>
  <c r="E166" i="10" s="1"/>
  <c r="Z166" i="2"/>
  <c r="Z159" i="9"/>
  <c r="T159" i="9"/>
  <c r="Q159" i="10" s="1"/>
  <c r="R159" i="10" s="1"/>
  <c r="AE159" i="9"/>
  <c r="G159" i="9"/>
  <c r="AD161" i="8"/>
  <c r="F162" i="8"/>
  <c r="L162" i="8"/>
  <c r="M162" i="8"/>
  <c r="L179" i="6"/>
  <c r="F179" i="6"/>
  <c r="M179" i="6"/>
  <c r="AD178" i="6"/>
  <c r="P287" i="5"/>
  <c r="J288" i="5"/>
  <c r="S287" i="5"/>
  <c r="P287" i="4"/>
  <c r="S287" i="4"/>
  <c r="J288" i="4"/>
  <c r="P287" i="3"/>
  <c r="S287" i="3"/>
  <c r="J288" i="3"/>
  <c r="S287" i="2"/>
  <c r="J288" i="2"/>
  <c r="P287" i="2"/>
  <c r="AI284" i="6"/>
  <c r="P284" i="6"/>
  <c r="J285" i="6"/>
  <c r="S284" i="6"/>
  <c r="AI283" i="7"/>
  <c r="P283" i="7"/>
  <c r="J284" i="7"/>
  <c r="S283" i="7"/>
  <c r="P283" i="8"/>
  <c r="S283" i="8"/>
  <c r="AI283" i="8"/>
  <c r="J284" i="8"/>
  <c r="P283" i="9"/>
  <c r="S283" i="9"/>
  <c r="AI283" i="9"/>
  <c r="J284" i="9"/>
  <c r="Z164" i="3"/>
  <c r="T164" i="3"/>
  <c r="F165" i="3"/>
  <c r="AE165" i="3" s="1"/>
  <c r="G165" i="3"/>
  <c r="AD164" i="3"/>
  <c r="M165" i="3"/>
  <c r="L165" i="3"/>
  <c r="M138" i="7"/>
  <c r="L138" i="7"/>
  <c r="F138" i="7"/>
  <c r="AD137" i="7"/>
  <c r="G147" i="4" l="1"/>
  <c r="AE147" i="4"/>
  <c r="Z147" i="4"/>
  <c r="T147" i="4"/>
  <c r="M147" i="10" s="1"/>
  <c r="AD178" i="5"/>
  <c r="L179" i="5"/>
  <c r="M179" i="5"/>
  <c r="F179" i="5"/>
  <c r="L167" i="2"/>
  <c r="M167" i="2"/>
  <c r="AD166" i="2"/>
  <c r="F167" i="2"/>
  <c r="M160" i="9"/>
  <c r="L160" i="9"/>
  <c r="F160" i="9"/>
  <c r="AE160" i="9" s="1"/>
  <c r="AD159" i="9"/>
  <c r="G160" i="9"/>
  <c r="AE179" i="6"/>
  <c r="G179" i="6"/>
  <c r="G162" i="8"/>
  <c r="AE162" i="8"/>
  <c r="T162" i="8"/>
  <c r="Z162" i="8"/>
  <c r="T179" i="6"/>
  <c r="Z179" i="6"/>
  <c r="AD179" i="6"/>
  <c r="F180" i="6"/>
  <c r="M180" i="6"/>
  <c r="L180" i="6"/>
  <c r="J289" i="5"/>
  <c r="S288" i="5"/>
  <c r="P288" i="5"/>
  <c r="P288" i="4"/>
  <c r="S288" i="4"/>
  <c r="J289" i="4"/>
  <c r="P288" i="3"/>
  <c r="S288" i="3"/>
  <c r="J289" i="3"/>
  <c r="J289" i="2"/>
  <c r="S288" i="2"/>
  <c r="P288" i="2"/>
  <c r="P285" i="6"/>
  <c r="S285" i="6"/>
  <c r="AI285" i="6"/>
  <c r="J286" i="6"/>
  <c r="S284" i="7"/>
  <c r="AI284" i="7"/>
  <c r="P284" i="7"/>
  <c r="J285" i="7"/>
  <c r="P284" i="8"/>
  <c r="S284" i="8"/>
  <c r="AI284" i="8"/>
  <c r="J285" i="8"/>
  <c r="P284" i="9"/>
  <c r="S284" i="9"/>
  <c r="AI284" i="9"/>
  <c r="J285" i="9"/>
  <c r="F166" i="3"/>
  <c r="AE166" i="3" s="1"/>
  <c r="L166" i="3"/>
  <c r="G166" i="3"/>
  <c r="AD165" i="3"/>
  <c r="M166" i="3"/>
  <c r="Z165" i="3"/>
  <c r="T165" i="3"/>
  <c r="Z138" i="7"/>
  <c r="T138" i="7"/>
  <c r="I138" i="10" s="1"/>
  <c r="AE138" i="7"/>
  <c r="G138" i="7"/>
  <c r="AD147" i="4" l="1"/>
  <c r="F148" i="4"/>
  <c r="L148" i="4"/>
  <c r="M148" i="4"/>
  <c r="T179" i="5"/>
  <c r="Z179" i="5"/>
  <c r="T167" i="2"/>
  <c r="E167" i="10" s="1"/>
  <c r="Z167" i="2"/>
  <c r="T160" i="9"/>
  <c r="Q160" i="10" s="1"/>
  <c r="R160" i="10" s="1"/>
  <c r="Z160" i="9"/>
  <c r="L161" i="9"/>
  <c r="AD160" i="9"/>
  <c r="M161" i="9"/>
  <c r="F161" i="9"/>
  <c r="AE179" i="5"/>
  <c r="G179" i="5"/>
  <c r="AE167" i="2"/>
  <c r="G167" i="2"/>
  <c r="AD162" i="8"/>
  <c r="F163" i="8"/>
  <c r="L163" i="8"/>
  <c r="M163" i="8"/>
  <c r="Z180" i="6"/>
  <c r="T180" i="6"/>
  <c r="AE180" i="6"/>
  <c r="G180" i="6"/>
  <c r="S289" i="5"/>
  <c r="P289" i="5"/>
  <c r="J290" i="5"/>
  <c r="P289" i="4"/>
  <c r="S289" i="4"/>
  <c r="J290" i="4"/>
  <c r="S289" i="3"/>
  <c r="J290" i="3"/>
  <c r="P289" i="3"/>
  <c r="S289" i="2"/>
  <c r="J290" i="2"/>
  <c r="P289" i="2"/>
  <c r="AI286" i="6"/>
  <c r="P286" i="6"/>
  <c r="S286" i="6"/>
  <c r="J287" i="6"/>
  <c r="P285" i="7"/>
  <c r="S285" i="7"/>
  <c r="J286" i="7"/>
  <c r="AI285" i="7"/>
  <c r="P285" i="8"/>
  <c r="S285" i="8"/>
  <c r="AI285" i="8"/>
  <c r="J286" i="8"/>
  <c r="P285" i="9"/>
  <c r="S285" i="9"/>
  <c r="AI285" i="9"/>
  <c r="J286" i="9"/>
  <c r="Z166" i="3"/>
  <c r="T166" i="3"/>
  <c r="AD166" i="3"/>
  <c r="M167" i="3"/>
  <c r="F167" i="3"/>
  <c r="AE167" i="3" s="1"/>
  <c r="G167" i="3"/>
  <c r="L167" i="3"/>
  <c r="M139" i="7"/>
  <c r="L139" i="7"/>
  <c r="F139" i="7"/>
  <c r="AD138" i="7"/>
  <c r="G148" i="4" l="1"/>
  <c r="AE148" i="4"/>
  <c r="T148" i="4"/>
  <c r="M148" i="10" s="1"/>
  <c r="Z148" i="4"/>
  <c r="T161" i="9"/>
  <c r="Q161" i="10" s="1"/>
  <c r="R161" i="10" s="1"/>
  <c r="Z161" i="9"/>
  <c r="AD179" i="5"/>
  <c r="M180" i="5"/>
  <c r="F180" i="5"/>
  <c r="AE180" i="5" s="1"/>
  <c r="L180" i="5"/>
  <c r="G180" i="5"/>
  <c r="F168" i="2"/>
  <c r="AE168" i="2" s="1"/>
  <c r="M168" i="2"/>
  <c r="L168" i="2"/>
  <c r="G168" i="2"/>
  <c r="AD167" i="2"/>
  <c r="AE161" i="9"/>
  <c r="G161" i="9"/>
  <c r="G163" i="8"/>
  <c r="AE163" i="8"/>
  <c r="Z163" i="8"/>
  <c r="T163" i="8"/>
  <c r="L181" i="6"/>
  <c r="M181" i="6"/>
  <c r="AD180" i="6"/>
  <c r="F181" i="6"/>
  <c r="AE181" i="6" s="1"/>
  <c r="G181" i="6"/>
  <c r="P290" i="5"/>
  <c r="S290" i="5"/>
  <c r="J291" i="5"/>
  <c r="P290" i="4"/>
  <c r="S290" i="4"/>
  <c r="J291" i="4"/>
  <c r="S290" i="3"/>
  <c r="P290" i="3"/>
  <c r="J291" i="3"/>
  <c r="P290" i="2"/>
  <c r="J291" i="2"/>
  <c r="S290" i="2"/>
  <c r="J288" i="6"/>
  <c r="AI287" i="6"/>
  <c r="P287" i="6"/>
  <c r="S287" i="6"/>
  <c r="P286" i="7"/>
  <c r="S286" i="7"/>
  <c r="AI286" i="7"/>
  <c r="J287" i="7"/>
  <c r="P286" i="8"/>
  <c r="S286" i="8"/>
  <c r="AI286" i="8"/>
  <c r="J287" i="8"/>
  <c r="P286" i="9"/>
  <c r="S286" i="9"/>
  <c r="AI286" i="9"/>
  <c r="J287" i="9"/>
  <c r="L168" i="3"/>
  <c r="AD167" i="3"/>
  <c r="F168" i="3"/>
  <c r="M168" i="3"/>
  <c r="Z167" i="3"/>
  <c r="T167" i="3"/>
  <c r="Z139" i="7"/>
  <c r="T139" i="7"/>
  <c r="I139" i="10" s="1"/>
  <c r="AE139" i="7"/>
  <c r="G139" i="7"/>
  <c r="F149" i="4" l="1"/>
  <c r="M149" i="4"/>
  <c r="L149" i="4"/>
  <c r="AD148" i="4"/>
  <c r="T180" i="5"/>
  <c r="Z180" i="5"/>
  <c r="L181" i="5"/>
  <c r="AD180" i="5"/>
  <c r="F181" i="5"/>
  <c r="M181" i="5"/>
  <c r="T168" i="2"/>
  <c r="E168" i="10" s="1"/>
  <c r="Z168" i="2"/>
  <c r="M169" i="2"/>
  <c r="AD168" i="2"/>
  <c r="L169" i="2"/>
  <c r="F169" i="2"/>
  <c r="M162" i="9"/>
  <c r="L162" i="9"/>
  <c r="F162" i="9"/>
  <c r="AD161" i="9"/>
  <c r="AD163" i="8"/>
  <c r="M164" i="8"/>
  <c r="F164" i="8"/>
  <c r="L164" i="8"/>
  <c r="Z181" i="6"/>
  <c r="T181" i="6"/>
  <c r="F182" i="6"/>
  <c r="M182" i="6"/>
  <c r="AD181" i="6"/>
  <c r="L182" i="6"/>
  <c r="J292" i="5"/>
  <c r="P291" i="5"/>
  <c r="S291" i="5"/>
  <c r="P291" i="4"/>
  <c r="S291" i="4"/>
  <c r="J292" i="4"/>
  <c r="P291" i="3"/>
  <c r="S291" i="3"/>
  <c r="J292" i="3"/>
  <c r="S291" i="2"/>
  <c r="J292" i="2"/>
  <c r="P291" i="2"/>
  <c r="AI288" i="6"/>
  <c r="P288" i="6"/>
  <c r="J289" i="6"/>
  <c r="S288" i="6"/>
  <c r="P287" i="7"/>
  <c r="S287" i="7"/>
  <c r="J288" i="7"/>
  <c r="AI287" i="7"/>
  <c r="P287" i="8"/>
  <c r="S287" i="8"/>
  <c r="AI287" i="8"/>
  <c r="J288" i="8"/>
  <c r="P287" i="9"/>
  <c r="S287" i="9"/>
  <c r="AI287" i="9"/>
  <c r="J288" i="9"/>
  <c r="Z168" i="3"/>
  <c r="T168" i="3"/>
  <c r="M140" i="7"/>
  <c r="L140" i="7"/>
  <c r="F140" i="7"/>
  <c r="AD139" i="7"/>
  <c r="AE168" i="3"/>
  <c r="G168" i="3"/>
  <c r="G149" i="4" l="1"/>
  <c r="AE149" i="4"/>
  <c r="T149" i="4"/>
  <c r="M149" i="10" s="1"/>
  <c r="Z149" i="4"/>
  <c r="T181" i="5"/>
  <c r="Z181" i="5"/>
  <c r="T169" i="2"/>
  <c r="E169" i="10" s="1"/>
  <c r="Z169" i="2"/>
  <c r="T162" i="9"/>
  <c r="Q162" i="10" s="1"/>
  <c r="R162" i="10" s="1"/>
  <c r="Z162" i="9"/>
  <c r="AE181" i="5"/>
  <c r="G181" i="5"/>
  <c r="AE169" i="2"/>
  <c r="G169" i="2"/>
  <c r="AE162" i="9"/>
  <c r="G162" i="9"/>
  <c r="G164" i="8"/>
  <c r="AE164" i="8"/>
  <c r="T164" i="8"/>
  <c r="Z164" i="8"/>
  <c r="G182" i="6"/>
  <c r="AE182" i="6"/>
  <c r="Z182" i="6"/>
  <c r="T182" i="6"/>
  <c r="J293" i="5"/>
  <c r="P292" i="5"/>
  <c r="S292" i="5"/>
  <c r="P292" i="4"/>
  <c r="S292" i="4"/>
  <c r="J293" i="4"/>
  <c r="P292" i="3"/>
  <c r="J293" i="3"/>
  <c r="S292" i="3"/>
  <c r="J293" i="2"/>
  <c r="S292" i="2"/>
  <c r="P292" i="2"/>
  <c r="AI289" i="6"/>
  <c r="S289" i="6"/>
  <c r="P289" i="6"/>
  <c r="J290" i="6"/>
  <c r="S288" i="7"/>
  <c r="AI288" i="7"/>
  <c r="P288" i="7"/>
  <c r="J289" i="7"/>
  <c r="P288" i="8"/>
  <c r="S288" i="8"/>
  <c r="AI288" i="8"/>
  <c r="J289" i="8"/>
  <c r="P288" i="9"/>
  <c r="S288" i="9"/>
  <c r="AI288" i="9"/>
  <c r="J289" i="9"/>
  <c r="Z140" i="7"/>
  <c r="T140" i="7"/>
  <c r="I140" i="10" s="1"/>
  <c r="AD168" i="3"/>
  <c r="M169" i="3"/>
  <c r="L169" i="3"/>
  <c r="F169" i="3"/>
  <c r="AE140" i="7"/>
  <c r="G140" i="7"/>
  <c r="F150" i="4" l="1"/>
  <c r="M150" i="4"/>
  <c r="AD149" i="4"/>
  <c r="L150" i="4"/>
  <c r="L182" i="5"/>
  <c r="F182" i="5"/>
  <c r="AD181" i="5"/>
  <c r="M182" i="5"/>
  <c r="AD169" i="2"/>
  <c r="F170" i="2"/>
  <c r="AE170" i="2" s="1"/>
  <c r="G170" i="2"/>
  <c r="L170" i="2"/>
  <c r="M170" i="2"/>
  <c r="M163" i="9"/>
  <c r="L163" i="9"/>
  <c r="F163" i="9"/>
  <c r="AE163" i="9" s="1"/>
  <c r="AD162" i="9"/>
  <c r="G163" i="9"/>
  <c r="F165" i="8"/>
  <c r="L165" i="8"/>
  <c r="AD164" i="8"/>
  <c r="M165" i="8"/>
  <c r="AD182" i="6"/>
  <c r="M183" i="6"/>
  <c r="L183" i="6"/>
  <c r="F183" i="6"/>
  <c r="J294" i="5"/>
  <c r="S293" i="5"/>
  <c r="P293" i="5"/>
  <c r="P293" i="4"/>
  <c r="S293" i="4"/>
  <c r="J294" i="4"/>
  <c r="P293" i="3"/>
  <c r="S293" i="3"/>
  <c r="J294" i="3"/>
  <c r="J294" i="2"/>
  <c r="P293" i="2"/>
  <c r="S293" i="2"/>
  <c r="S290" i="6"/>
  <c r="J291" i="6"/>
  <c r="AI290" i="6"/>
  <c r="P290" i="6"/>
  <c r="AI289" i="7"/>
  <c r="P289" i="7"/>
  <c r="J290" i="7"/>
  <c r="S289" i="7"/>
  <c r="P289" i="8"/>
  <c r="S289" i="8"/>
  <c r="AI289" i="8"/>
  <c r="J290" i="8"/>
  <c r="P289" i="9"/>
  <c r="S289" i="9"/>
  <c r="AI289" i="9"/>
  <c r="J290" i="9"/>
  <c r="Z169" i="3"/>
  <c r="T169" i="3"/>
  <c r="M141" i="7"/>
  <c r="L141" i="7"/>
  <c r="F141" i="7"/>
  <c r="AD140" i="7"/>
  <c r="AE169" i="3"/>
  <c r="G169" i="3"/>
  <c r="G150" i="4" l="1"/>
  <c r="AE150" i="4"/>
  <c r="T150" i="4"/>
  <c r="M150" i="10" s="1"/>
  <c r="Z150" i="4"/>
  <c r="Z182" i="5"/>
  <c r="T182" i="5"/>
  <c r="AD170" i="2"/>
  <c r="F171" i="2"/>
  <c r="L171" i="2"/>
  <c r="M171" i="2"/>
  <c r="T170" i="2"/>
  <c r="E170" i="10" s="1"/>
  <c r="Z170" i="2"/>
  <c r="Z163" i="9"/>
  <c r="T163" i="9"/>
  <c r="Q163" i="10" s="1"/>
  <c r="R163" i="10" s="1"/>
  <c r="AD163" i="9"/>
  <c r="F164" i="9"/>
  <c r="L164" i="9"/>
  <c r="M164" i="9"/>
  <c r="AE182" i="5"/>
  <c r="G182" i="5"/>
  <c r="AE165" i="8"/>
  <c r="G165" i="8"/>
  <c r="T165" i="8"/>
  <c r="Z165" i="8"/>
  <c r="T183" i="6"/>
  <c r="Z183" i="6"/>
  <c r="AE183" i="6"/>
  <c r="G183" i="6"/>
  <c r="J295" i="5"/>
  <c r="S294" i="5"/>
  <c r="P294" i="5"/>
  <c r="P294" i="4"/>
  <c r="S294" i="4"/>
  <c r="J295" i="4"/>
  <c r="P294" i="3"/>
  <c r="J295" i="3"/>
  <c r="S294" i="3"/>
  <c r="S294" i="2"/>
  <c r="J295" i="2"/>
  <c r="P294" i="2"/>
  <c r="S291" i="6"/>
  <c r="J292" i="6"/>
  <c r="AI291" i="6"/>
  <c r="P291" i="6"/>
  <c r="S290" i="7"/>
  <c r="J291" i="7"/>
  <c r="P290" i="7"/>
  <c r="AI290" i="7"/>
  <c r="P290" i="8"/>
  <c r="S290" i="8"/>
  <c r="AI290" i="8"/>
  <c r="J291" i="8"/>
  <c r="P290" i="9"/>
  <c r="S290" i="9"/>
  <c r="AI290" i="9"/>
  <c r="J291" i="9"/>
  <c r="Z141" i="7"/>
  <c r="T141" i="7"/>
  <c r="I141" i="10" s="1"/>
  <c r="AD169" i="3"/>
  <c r="M170" i="3"/>
  <c r="F170" i="3"/>
  <c r="L170" i="3"/>
  <c r="AE141" i="7"/>
  <c r="G141" i="7"/>
  <c r="AD150" i="4" l="1"/>
  <c r="M151" i="4"/>
  <c r="F151" i="4"/>
  <c r="L151" i="4"/>
  <c r="Z171" i="2"/>
  <c r="T171" i="2"/>
  <c r="E171" i="10" s="1"/>
  <c r="G164" i="9"/>
  <c r="AE164" i="9"/>
  <c r="T164" i="9"/>
  <c r="Q164" i="10" s="1"/>
  <c r="R164" i="10" s="1"/>
  <c r="Z164" i="9"/>
  <c r="L183" i="5"/>
  <c r="AD182" i="5"/>
  <c r="F183" i="5"/>
  <c r="M183" i="5"/>
  <c r="AE171" i="2"/>
  <c r="G171" i="2"/>
  <c r="AD165" i="8"/>
  <c r="L166" i="8"/>
  <c r="F166" i="8"/>
  <c r="M166" i="8"/>
  <c r="F184" i="6"/>
  <c r="M184" i="6"/>
  <c r="L184" i="6"/>
  <c r="AD183" i="6"/>
  <c r="J296" i="5"/>
  <c r="P295" i="5"/>
  <c r="S295" i="5"/>
  <c r="P295" i="4"/>
  <c r="S295" i="4"/>
  <c r="J296" i="4"/>
  <c r="P295" i="3"/>
  <c r="J296" i="3"/>
  <c r="S295" i="3"/>
  <c r="P295" i="2"/>
  <c r="S295" i="2"/>
  <c r="J296" i="2"/>
  <c r="S292" i="6"/>
  <c r="AI292" i="6"/>
  <c r="P292" i="6"/>
  <c r="J293" i="6"/>
  <c r="S291" i="7"/>
  <c r="J292" i="7"/>
  <c r="AI291" i="7"/>
  <c r="P291" i="7"/>
  <c r="P291" i="8"/>
  <c r="S291" i="8"/>
  <c r="AI291" i="8"/>
  <c r="J292" i="8"/>
  <c r="P291" i="9"/>
  <c r="S291" i="9"/>
  <c r="AI291" i="9"/>
  <c r="J292" i="9"/>
  <c r="Z170" i="3"/>
  <c r="T170" i="3"/>
  <c r="M142" i="7"/>
  <c r="L142" i="7"/>
  <c r="F142" i="7"/>
  <c r="AD141" i="7"/>
  <c r="AE170" i="3"/>
  <c r="G170" i="3"/>
  <c r="G151" i="4" l="1"/>
  <c r="AE151" i="4"/>
  <c r="T151" i="4"/>
  <c r="M151" i="10" s="1"/>
  <c r="Z151" i="4"/>
  <c r="M165" i="9"/>
  <c r="AD164" i="9"/>
  <c r="F165" i="9"/>
  <c r="AE165" i="9" s="1"/>
  <c r="G165" i="9"/>
  <c r="L165" i="9"/>
  <c r="T183" i="5"/>
  <c r="Z183" i="5"/>
  <c r="M172" i="2"/>
  <c r="AD171" i="2"/>
  <c r="F172" i="2"/>
  <c r="AE172" i="2" s="1"/>
  <c r="G172" i="2"/>
  <c r="L172" i="2"/>
  <c r="AE183" i="5"/>
  <c r="G183" i="5"/>
  <c r="T166" i="8"/>
  <c r="Z166" i="8"/>
  <c r="G166" i="8"/>
  <c r="AE166" i="8"/>
  <c r="G184" i="6"/>
  <c r="AE184" i="6"/>
  <c r="T184" i="6"/>
  <c r="Z184" i="6"/>
  <c r="S296" i="5"/>
  <c r="P296" i="5"/>
  <c r="J297" i="5"/>
  <c r="P296" i="4"/>
  <c r="S296" i="4"/>
  <c r="J297" i="4"/>
  <c r="P296" i="3"/>
  <c r="J297" i="3"/>
  <c r="S296" i="3"/>
  <c r="S296" i="2"/>
  <c r="P296" i="2"/>
  <c r="J297" i="2"/>
  <c r="J294" i="6"/>
  <c r="AI293" i="6"/>
  <c r="P293" i="6"/>
  <c r="S293" i="6"/>
  <c r="S292" i="7"/>
  <c r="P292" i="7"/>
  <c r="AI292" i="7"/>
  <c r="J293" i="7"/>
  <c r="P292" i="8"/>
  <c r="S292" i="8"/>
  <c r="AI292" i="8"/>
  <c r="J293" i="8"/>
  <c r="P292" i="9"/>
  <c r="S292" i="9"/>
  <c r="AI292" i="9"/>
  <c r="J293" i="9"/>
  <c r="Z142" i="7"/>
  <c r="T142" i="7"/>
  <c r="I142" i="10" s="1"/>
  <c r="AD170" i="3"/>
  <c r="M171" i="3"/>
  <c r="L171" i="3"/>
  <c r="F171" i="3"/>
  <c r="AE142" i="7"/>
  <c r="G142" i="7"/>
  <c r="L152" i="4" l="1"/>
  <c r="AD151" i="4"/>
  <c r="F152" i="4"/>
  <c r="M152" i="4"/>
  <c r="M166" i="9"/>
  <c r="L166" i="9"/>
  <c r="F166" i="9"/>
  <c r="AD165" i="9"/>
  <c r="T165" i="9"/>
  <c r="Q165" i="10" s="1"/>
  <c r="R165" i="10" s="1"/>
  <c r="Z165" i="9"/>
  <c r="AD172" i="2"/>
  <c r="F173" i="2"/>
  <c r="M173" i="2"/>
  <c r="L173" i="2"/>
  <c r="T172" i="2"/>
  <c r="E172" i="10" s="1"/>
  <c r="Z172" i="2"/>
  <c r="AD183" i="5"/>
  <c r="F184" i="5"/>
  <c r="AE184" i="5" s="1"/>
  <c r="M184" i="5"/>
  <c r="L184" i="5"/>
  <c r="G184" i="5"/>
  <c r="F167" i="8"/>
  <c r="M167" i="8"/>
  <c r="AD166" i="8"/>
  <c r="L167" i="8"/>
  <c r="L185" i="6"/>
  <c r="AD184" i="6"/>
  <c r="F185" i="6"/>
  <c r="M185" i="6"/>
  <c r="P297" i="5"/>
  <c r="J298" i="5"/>
  <c r="S297" i="5"/>
  <c r="P297" i="4"/>
  <c r="S297" i="4"/>
  <c r="J298" i="4"/>
  <c r="J298" i="3"/>
  <c r="P297" i="3"/>
  <c r="S297" i="3"/>
  <c r="P297" i="2"/>
  <c r="S297" i="2"/>
  <c r="J298" i="2"/>
  <c r="P294" i="6"/>
  <c r="J295" i="6"/>
  <c r="S294" i="6"/>
  <c r="AI294" i="6"/>
  <c r="P293" i="7"/>
  <c r="AI293" i="7"/>
  <c r="J294" i="7"/>
  <c r="S293" i="7"/>
  <c r="P293" i="8"/>
  <c r="S293" i="8"/>
  <c r="AI293" i="8"/>
  <c r="J294" i="8"/>
  <c r="P293" i="9"/>
  <c r="S293" i="9"/>
  <c r="AI293" i="9"/>
  <c r="J294" i="9"/>
  <c r="Z171" i="3"/>
  <c r="T171" i="3"/>
  <c r="M143" i="7"/>
  <c r="L143" i="7"/>
  <c r="F143" i="7"/>
  <c r="AD142" i="7"/>
  <c r="AE171" i="3"/>
  <c r="G171" i="3"/>
  <c r="T152" i="4" l="1"/>
  <c r="M152" i="10" s="1"/>
  <c r="Z152" i="4"/>
  <c r="G152" i="4"/>
  <c r="AE152" i="4"/>
  <c r="T166" i="9"/>
  <c r="Q166" i="10" s="1"/>
  <c r="R166" i="10" s="1"/>
  <c r="Z166" i="9"/>
  <c r="T173" i="2"/>
  <c r="E173" i="10" s="1"/>
  <c r="Z173" i="2"/>
  <c r="Z184" i="5"/>
  <c r="T184" i="5"/>
  <c r="M185" i="5"/>
  <c r="L185" i="5"/>
  <c r="F185" i="5"/>
  <c r="AD184" i="5"/>
  <c r="AE166" i="9"/>
  <c r="G166" i="9"/>
  <c r="AE173" i="2"/>
  <c r="G173" i="2"/>
  <c r="G167" i="8"/>
  <c r="AE167" i="8"/>
  <c r="T167" i="8"/>
  <c r="Z167" i="8"/>
  <c r="Z185" i="6"/>
  <c r="T185" i="6"/>
  <c r="G185" i="6"/>
  <c r="AE185" i="6"/>
  <c r="S298" i="5"/>
  <c r="J299" i="5"/>
  <c r="P298" i="5"/>
  <c r="P298" i="4"/>
  <c r="S298" i="4"/>
  <c r="J299" i="4"/>
  <c r="S298" i="3"/>
  <c r="P298" i="3"/>
  <c r="J299" i="3"/>
  <c r="J299" i="2"/>
  <c r="S298" i="2"/>
  <c r="P298" i="2"/>
  <c r="P295" i="6"/>
  <c r="AI295" i="6"/>
  <c r="S295" i="6"/>
  <c r="J296" i="6"/>
  <c r="P294" i="7"/>
  <c r="J295" i="7"/>
  <c r="S294" i="7"/>
  <c r="AI294" i="7"/>
  <c r="P294" i="8"/>
  <c r="S294" i="8"/>
  <c r="AI294" i="8"/>
  <c r="J295" i="8"/>
  <c r="P294" i="9"/>
  <c r="S294" i="9"/>
  <c r="AI294" i="9"/>
  <c r="J295" i="9"/>
  <c r="Z143" i="7"/>
  <c r="T143" i="7"/>
  <c r="I143" i="10" s="1"/>
  <c r="AD171" i="3"/>
  <c r="M172" i="3"/>
  <c r="L172" i="3"/>
  <c r="F172" i="3"/>
  <c r="AE143" i="7"/>
  <c r="G143" i="7"/>
  <c r="AD152" i="4" l="1"/>
  <c r="F153" i="4"/>
  <c r="L153" i="4"/>
  <c r="M153" i="4"/>
  <c r="T185" i="5"/>
  <c r="Z185" i="5"/>
  <c r="AD166" i="9"/>
  <c r="F167" i="9"/>
  <c r="AE167" i="9" s="1"/>
  <c r="G167" i="9"/>
  <c r="L167" i="9"/>
  <c r="M167" i="9"/>
  <c r="M174" i="2"/>
  <c r="AD173" i="2"/>
  <c r="L174" i="2"/>
  <c r="F174" i="2"/>
  <c r="AE174" i="2" s="1"/>
  <c r="G174" i="2"/>
  <c r="AE185" i="5"/>
  <c r="G185" i="5"/>
  <c r="F168" i="8"/>
  <c r="L168" i="8"/>
  <c r="AD167" i="8"/>
  <c r="M168" i="8"/>
  <c r="L186" i="6"/>
  <c r="AD185" i="6"/>
  <c r="M186" i="6"/>
  <c r="F186" i="6"/>
  <c r="AE172" i="3"/>
  <c r="G172" i="3"/>
  <c r="P299" i="5"/>
  <c r="S299" i="5"/>
  <c r="J300" i="5"/>
  <c r="P299" i="4"/>
  <c r="S299" i="4"/>
  <c r="J300" i="4"/>
  <c r="J300" i="3"/>
  <c r="S299" i="3"/>
  <c r="P299" i="3"/>
  <c r="P299" i="2"/>
  <c r="J300" i="2"/>
  <c r="S299" i="2"/>
  <c r="AI296" i="6"/>
  <c r="P296" i="6"/>
  <c r="S296" i="6"/>
  <c r="J297" i="6"/>
  <c r="P295" i="7"/>
  <c r="AI295" i="7"/>
  <c r="J296" i="7"/>
  <c r="S295" i="7"/>
  <c r="P295" i="8"/>
  <c r="S295" i="8"/>
  <c r="AI295" i="8"/>
  <c r="J296" i="8"/>
  <c r="P295" i="9"/>
  <c r="S295" i="9"/>
  <c r="AI295" i="9"/>
  <c r="J296" i="9"/>
  <c r="Z172" i="3"/>
  <c r="T172" i="3"/>
  <c r="M144" i="7"/>
  <c r="L144" i="7"/>
  <c r="F144" i="7"/>
  <c r="AD143" i="7"/>
  <c r="G153" i="4" l="1"/>
  <c r="AE153" i="4"/>
  <c r="Z153" i="4"/>
  <c r="T153" i="4"/>
  <c r="M153" i="10" s="1"/>
  <c r="L168" i="9"/>
  <c r="F168" i="9"/>
  <c r="AD167" i="9"/>
  <c r="M168" i="9"/>
  <c r="T167" i="9"/>
  <c r="Q167" i="10" s="1"/>
  <c r="R167" i="10" s="1"/>
  <c r="Z167" i="9"/>
  <c r="T174" i="2"/>
  <c r="E174" i="10" s="1"/>
  <c r="Z174" i="2"/>
  <c r="L175" i="2"/>
  <c r="M175" i="2"/>
  <c r="F175" i="2"/>
  <c r="AD174" i="2"/>
  <c r="F186" i="5"/>
  <c r="AE186" i="5" s="1"/>
  <c r="L186" i="5"/>
  <c r="AD185" i="5"/>
  <c r="M186" i="5"/>
  <c r="G186" i="5"/>
  <c r="AD172" i="3"/>
  <c r="L173" i="3"/>
  <c r="F173" i="3"/>
  <c r="AE173" i="3" s="1"/>
  <c r="M173" i="3"/>
  <c r="G173" i="3"/>
  <c r="G168" i="8"/>
  <c r="AE168" i="8"/>
  <c r="Z168" i="8"/>
  <c r="T168" i="8"/>
  <c r="Z186" i="6"/>
  <c r="T186" i="6"/>
  <c r="AE186" i="6"/>
  <c r="G186" i="6"/>
  <c r="S300" i="5"/>
  <c r="P300" i="5"/>
  <c r="J301" i="5"/>
  <c r="P300" i="4"/>
  <c r="S300" i="4"/>
  <c r="J301" i="4"/>
  <c r="S300" i="3"/>
  <c r="P300" i="3"/>
  <c r="J301" i="3"/>
  <c r="S300" i="2"/>
  <c r="P300" i="2"/>
  <c r="J301" i="2"/>
  <c r="P297" i="6"/>
  <c r="AI297" i="6"/>
  <c r="J298" i="6"/>
  <c r="S297" i="6"/>
  <c r="S296" i="7"/>
  <c r="J297" i="7"/>
  <c r="P296" i="7"/>
  <c r="AI296" i="7"/>
  <c r="P296" i="8"/>
  <c r="S296" i="8"/>
  <c r="AI296" i="8"/>
  <c r="J297" i="8"/>
  <c r="P296" i="9"/>
  <c r="S296" i="9"/>
  <c r="AI296" i="9"/>
  <c r="J297" i="9"/>
  <c r="Z173" i="3"/>
  <c r="T173" i="3"/>
  <c r="M174" i="3"/>
  <c r="AD173" i="3"/>
  <c r="F174" i="3"/>
  <c r="L174" i="3"/>
  <c r="Z144" i="7"/>
  <c r="T144" i="7"/>
  <c r="I144" i="10" s="1"/>
  <c r="AE144" i="7"/>
  <c r="G144" i="7"/>
  <c r="AD153" i="4" l="1"/>
  <c r="F154" i="4"/>
  <c r="L154" i="4"/>
  <c r="M154" i="4"/>
  <c r="Z168" i="9"/>
  <c r="T168" i="9"/>
  <c r="Q168" i="10" s="1"/>
  <c r="R168" i="10" s="1"/>
  <c r="Z175" i="2"/>
  <c r="T175" i="2"/>
  <c r="E175" i="10" s="1"/>
  <c r="T186" i="5"/>
  <c r="Z186" i="5"/>
  <c r="F187" i="5"/>
  <c r="AD186" i="5"/>
  <c r="M187" i="5"/>
  <c r="L187" i="5"/>
  <c r="AE168" i="9"/>
  <c r="G168" i="9"/>
  <c r="AE175" i="2"/>
  <c r="G175" i="2"/>
  <c r="F169" i="8"/>
  <c r="L169" i="8"/>
  <c r="AD168" i="8"/>
  <c r="M169" i="8"/>
  <c r="M187" i="6"/>
  <c r="AD186" i="6"/>
  <c r="F187" i="6"/>
  <c r="L187" i="6"/>
  <c r="J302" i="5"/>
  <c r="P301" i="5"/>
  <c r="S301" i="5"/>
  <c r="P301" i="4"/>
  <c r="S301" i="4"/>
  <c r="J302" i="4"/>
  <c r="J302" i="3"/>
  <c r="P301" i="3"/>
  <c r="S301" i="3"/>
  <c r="S301" i="2"/>
  <c r="J302" i="2"/>
  <c r="P301" i="2"/>
  <c r="AI298" i="6"/>
  <c r="S298" i="6"/>
  <c r="J299" i="6"/>
  <c r="P298" i="6"/>
  <c r="P297" i="7"/>
  <c r="AI297" i="7"/>
  <c r="S297" i="7"/>
  <c r="J298" i="7"/>
  <c r="P297" i="8"/>
  <c r="S297" i="8"/>
  <c r="AI297" i="8"/>
  <c r="J298" i="8"/>
  <c r="P297" i="9"/>
  <c r="S297" i="9"/>
  <c r="AI297" i="9"/>
  <c r="J298" i="9"/>
  <c r="Z174" i="3"/>
  <c r="T174" i="3"/>
  <c r="M145" i="7"/>
  <c r="L145" i="7"/>
  <c r="F145" i="7"/>
  <c r="AD144" i="7"/>
  <c r="AE174" i="3"/>
  <c r="G174" i="3"/>
  <c r="G154" i="4" l="1"/>
  <c r="AE154" i="4"/>
  <c r="T154" i="4"/>
  <c r="M154" i="10" s="1"/>
  <c r="Z154" i="4"/>
  <c r="Z187" i="5"/>
  <c r="T187" i="5"/>
  <c r="F169" i="9"/>
  <c r="M169" i="9"/>
  <c r="AD168" i="9"/>
  <c r="L169" i="9"/>
  <c r="L176" i="2"/>
  <c r="M176" i="2"/>
  <c r="F176" i="2"/>
  <c r="AE176" i="2" s="1"/>
  <c r="AD175" i="2"/>
  <c r="G176" i="2"/>
  <c r="AE187" i="5"/>
  <c r="G187" i="5"/>
  <c r="G169" i="8"/>
  <c r="AE169" i="8"/>
  <c r="T169" i="8"/>
  <c r="Z169" i="8"/>
  <c r="T187" i="6"/>
  <c r="Z187" i="6"/>
  <c r="AE187" i="6"/>
  <c r="G187" i="6"/>
  <c r="J303" i="5"/>
  <c r="S302" i="5"/>
  <c r="P302" i="5"/>
  <c r="P302" i="4"/>
  <c r="S302" i="4"/>
  <c r="J303" i="4"/>
  <c r="J303" i="3"/>
  <c r="P302" i="3"/>
  <c r="S302" i="3"/>
  <c r="P302" i="2"/>
  <c r="S302" i="2"/>
  <c r="J303" i="2"/>
  <c r="P299" i="6"/>
  <c r="S299" i="6"/>
  <c r="AI299" i="6"/>
  <c r="J300" i="6"/>
  <c r="P298" i="7"/>
  <c r="AI298" i="7"/>
  <c r="J299" i="7"/>
  <c r="S298" i="7"/>
  <c r="P298" i="8"/>
  <c r="S298" i="8"/>
  <c r="AI298" i="8"/>
  <c r="J299" i="8"/>
  <c r="P298" i="9"/>
  <c r="S298" i="9"/>
  <c r="AI298" i="9"/>
  <c r="J299" i="9"/>
  <c r="Z145" i="7"/>
  <c r="T145" i="7"/>
  <c r="I145" i="10" s="1"/>
  <c r="L175" i="3"/>
  <c r="F175" i="3"/>
  <c r="AE175" i="3" s="1"/>
  <c r="M175" i="3"/>
  <c r="G175" i="3"/>
  <c r="AD174" i="3"/>
  <c r="AE145" i="7"/>
  <c r="G145" i="7"/>
  <c r="F155" i="4" l="1"/>
  <c r="AD154" i="4"/>
  <c r="M155" i="4"/>
  <c r="L155" i="4"/>
  <c r="Z169" i="9"/>
  <c r="T169" i="9"/>
  <c r="Q169" i="10" s="1"/>
  <c r="R169" i="10" s="1"/>
  <c r="T176" i="2"/>
  <c r="E176" i="10" s="1"/>
  <c r="Z176" i="2"/>
  <c r="AD176" i="2"/>
  <c r="L177" i="2"/>
  <c r="F177" i="2"/>
  <c r="M177" i="2"/>
  <c r="M188" i="5"/>
  <c r="L188" i="5"/>
  <c r="F188" i="5"/>
  <c r="AD187" i="5"/>
  <c r="AE169" i="9"/>
  <c r="G169" i="9"/>
  <c r="AD169" i="8"/>
  <c r="F170" i="8"/>
  <c r="L170" i="8"/>
  <c r="M170" i="8"/>
  <c r="M188" i="6"/>
  <c r="AD187" i="6"/>
  <c r="F188" i="6"/>
  <c r="AE188" i="6" s="1"/>
  <c r="L188" i="6"/>
  <c r="G188" i="6"/>
  <c r="S303" i="5"/>
  <c r="P303" i="5"/>
  <c r="J304" i="5"/>
  <c r="P303" i="4"/>
  <c r="S303" i="4"/>
  <c r="J304" i="4"/>
  <c r="J304" i="3"/>
  <c r="P303" i="3"/>
  <c r="S303" i="3"/>
  <c r="P303" i="2"/>
  <c r="S303" i="2"/>
  <c r="J304" i="2"/>
  <c r="S300" i="6"/>
  <c r="AI300" i="6"/>
  <c r="J301" i="6"/>
  <c r="P300" i="6"/>
  <c r="S299" i="7"/>
  <c r="J300" i="7"/>
  <c r="P299" i="7"/>
  <c r="AI299" i="7"/>
  <c r="P299" i="8"/>
  <c r="S299" i="8"/>
  <c r="AI299" i="8"/>
  <c r="J300" i="8"/>
  <c r="P299" i="9"/>
  <c r="S299" i="9"/>
  <c r="AI299" i="9"/>
  <c r="J300" i="9"/>
  <c r="Z175" i="3"/>
  <c r="T175" i="3"/>
  <c r="AD175" i="3"/>
  <c r="L176" i="3"/>
  <c r="F176" i="3"/>
  <c r="M176" i="3"/>
  <c r="M146" i="7"/>
  <c r="L146" i="7"/>
  <c r="F146" i="7"/>
  <c r="AD145" i="7"/>
  <c r="G155" i="4" l="1"/>
  <c r="AE155" i="4"/>
  <c r="T155" i="4"/>
  <c r="M155" i="10" s="1"/>
  <c r="Z155" i="4"/>
  <c r="Z177" i="2"/>
  <c r="T177" i="2"/>
  <c r="E177" i="10" s="1"/>
  <c r="Z188" i="5"/>
  <c r="T188" i="5"/>
  <c r="M170" i="9"/>
  <c r="L170" i="9"/>
  <c r="F170" i="9"/>
  <c r="AE170" i="9" s="1"/>
  <c r="AD169" i="9"/>
  <c r="G170" i="9"/>
  <c r="AE177" i="2"/>
  <c r="G177" i="2"/>
  <c r="AE188" i="5"/>
  <c r="G188" i="5"/>
  <c r="G170" i="8"/>
  <c r="AE170" i="8"/>
  <c r="T170" i="8"/>
  <c r="Z170" i="8"/>
  <c r="T188" i="6"/>
  <c r="Z188" i="6"/>
  <c r="M189" i="6"/>
  <c r="F189" i="6"/>
  <c r="L189" i="6"/>
  <c r="AD188" i="6"/>
  <c r="P304" i="5"/>
  <c r="S304" i="5"/>
  <c r="J305" i="5"/>
  <c r="P304" i="4"/>
  <c r="S304" i="4"/>
  <c r="J305" i="4"/>
  <c r="J305" i="3"/>
  <c r="S304" i="3"/>
  <c r="P304" i="3"/>
  <c r="P304" i="2"/>
  <c r="S304" i="2"/>
  <c r="J305" i="2"/>
  <c r="AI301" i="6"/>
  <c r="P301" i="6"/>
  <c r="S301" i="6"/>
  <c r="J302" i="6"/>
  <c r="J301" i="7"/>
  <c r="S300" i="7"/>
  <c r="P300" i="7"/>
  <c r="AI300" i="7"/>
  <c r="P300" i="8"/>
  <c r="S300" i="8"/>
  <c r="AI300" i="8"/>
  <c r="J301" i="8"/>
  <c r="P300" i="9"/>
  <c r="S300" i="9"/>
  <c r="AI300" i="9"/>
  <c r="J301" i="9"/>
  <c r="Z176" i="3"/>
  <c r="T176" i="3"/>
  <c r="Z146" i="7"/>
  <c r="T146" i="7"/>
  <c r="I146" i="10" s="1"/>
  <c r="AE176" i="3"/>
  <c r="G176" i="3"/>
  <c r="AE146" i="7"/>
  <c r="G146" i="7"/>
  <c r="L156" i="4" l="1"/>
  <c r="AD155" i="4"/>
  <c r="M156" i="4"/>
  <c r="F156" i="4"/>
  <c r="Z170" i="9"/>
  <c r="T170" i="9"/>
  <c r="Q170" i="10" s="1"/>
  <c r="R170" i="10" s="1"/>
  <c r="G171" i="9"/>
  <c r="F171" i="9"/>
  <c r="AE171" i="9" s="1"/>
  <c r="L171" i="9"/>
  <c r="AD170" i="9"/>
  <c r="M171" i="9"/>
  <c r="F178" i="2"/>
  <c r="L178" i="2"/>
  <c r="AD177" i="2"/>
  <c r="M178" i="2"/>
  <c r="AD188" i="5"/>
  <c r="L189" i="5"/>
  <c r="M189" i="5"/>
  <c r="F189" i="5"/>
  <c r="AE189" i="5" s="1"/>
  <c r="G189" i="5"/>
  <c r="AD170" i="8"/>
  <c r="F171" i="8"/>
  <c r="L171" i="8"/>
  <c r="M171" i="8"/>
  <c r="Z189" i="6"/>
  <c r="T189" i="6"/>
  <c r="AE189" i="6"/>
  <c r="G189" i="6"/>
  <c r="J306" i="5"/>
  <c r="P305" i="5"/>
  <c r="S305" i="5"/>
  <c r="P305" i="4"/>
  <c r="S305" i="4"/>
  <c r="J306" i="4"/>
  <c r="P305" i="3"/>
  <c r="S305" i="3"/>
  <c r="J306" i="3"/>
  <c r="J306" i="2"/>
  <c r="S305" i="2"/>
  <c r="P305" i="2"/>
  <c r="P302" i="6"/>
  <c r="S302" i="6"/>
  <c r="AI302" i="6"/>
  <c r="J303" i="6"/>
  <c r="S301" i="7"/>
  <c r="AI301" i="7"/>
  <c r="P301" i="7"/>
  <c r="J302" i="7"/>
  <c r="P301" i="8"/>
  <c r="S301" i="8"/>
  <c r="AI301" i="8"/>
  <c r="J302" i="8"/>
  <c r="P301" i="9"/>
  <c r="S301" i="9"/>
  <c r="AI301" i="9"/>
  <c r="J302" i="9"/>
  <c r="AD176" i="3"/>
  <c r="F177" i="3"/>
  <c r="M177" i="3"/>
  <c r="L177" i="3"/>
  <c r="M147" i="7"/>
  <c r="L147" i="7"/>
  <c r="F147" i="7"/>
  <c r="AD146" i="7"/>
  <c r="Z156" i="4" l="1"/>
  <c r="T156" i="4"/>
  <c r="M156" i="10" s="1"/>
  <c r="AE156" i="4"/>
  <c r="G156" i="4"/>
  <c r="G172" i="9"/>
  <c r="AD171" i="9"/>
  <c r="L172" i="9"/>
  <c r="F172" i="9"/>
  <c r="AE172" i="9" s="1"/>
  <c r="M172" i="9"/>
  <c r="T171" i="9"/>
  <c r="Q171" i="10" s="1"/>
  <c r="R171" i="10" s="1"/>
  <c r="Z171" i="9"/>
  <c r="Z178" i="2"/>
  <c r="T178" i="2"/>
  <c r="E178" i="10" s="1"/>
  <c r="Z189" i="5"/>
  <c r="T189" i="5"/>
  <c r="AD189" i="5"/>
  <c r="L190" i="5"/>
  <c r="F190" i="5"/>
  <c r="M190" i="5"/>
  <c r="AE178" i="2"/>
  <c r="G178" i="2"/>
  <c r="G171" i="8"/>
  <c r="AE171" i="8"/>
  <c r="T171" i="8"/>
  <c r="Z171" i="8"/>
  <c r="M190" i="6"/>
  <c r="F190" i="6"/>
  <c r="AE190" i="6" s="1"/>
  <c r="G190" i="6"/>
  <c r="AD189" i="6"/>
  <c r="L190" i="6"/>
  <c r="S306" i="5"/>
  <c r="P306" i="5"/>
  <c r="J307" i="5"/>
  <c r="P306" i="4"/>
  <c r="S306" i="4"/>
  <c r="J307" i="4"/>
  <c r="J307" i="3"/>
  <c r="P306" i="3"/>
  <c r="S306" i="3"/>
  <c r="S306" i="2"/>
  <c r="J307" i="2"/>
  <c r="P306" i="2"/>
  <c r="AI303" i="6"/>
  <c r="P303" i="6"/>
  <c r="S303" i="6"/>
  <c r="J304" i="6"/>
  <c r="S302" i="7"/>
  <c r="J303" i="7"/>
  <c r="AI302" i="7"/>
  <c r="P302" i="7"/>
  <c r="P302" i="8"/>
  <c r="S302" i="8"/>
  <c r="AI302" i="8"/>
  <c r="J303" i="8"/>
  <c r="P302" i="9"/>
  <c r="S302" i="9"/>
  <c r="AI302" i="9"/>
  <c r="J303" i="9"/>
  <c r="Z177" i="3"/>
  <c r="T177" i="3"/>
  <c r="Z147" i="7"/>
  <c r="T147" i="7"/>
  <c r="I147" i="10" s="1"/>
  <c r="AE177" i="3"/>
  <c r="G177" i="3"/>
  <c r="AE147" i="7"/>
  <c r="G147" i="7"/>
  <c r="AD156" i="4" l="1"/>
  <c r="M157" i="4"/>
  <c r="F157" i="4"/>
  <c r="L157" i="4"/>
  <c r="L173" i="9"/>
  <c r="AD172" i="9"/>
  <c r="F173" i="9"/>
  <c r="M173" i="9"/>
  <c r="Z172" i="9"/>
  <c r="T172" i="9"/>
  <c r="Q172" i="10" s="1"/>
  <c r="R172" i="10" s="1"/>
  <c r="Z190" i="5"/>
  <c r="T190" i="5"/>
  <c r="L179" i="2"/>
  <c r="AD178" i="2"/>
  <c r="F179" i="2"/>
  <c r="M179" i="2"/>
  <c r="AE190" i="5"/>
  <c r="G190" i="5"/>
  <c r="AD171" i="8"/>
  <c r="F172" i="8"/>
  <c r="L172" i="8"/>
  <c r="M172" i="8"/>
  <c r="M191" i="6"/>
  <c r="F191" i="6"/>
  <c r="AD190" i="6"/>
  <c r="L191" i="6"/>
  <c r="T190" i="6"/>
  <c r="Z190" i="6"/>
  <c r="P307" i="5"/>
  <c r="S307" i="5"/>
  <c r="J308" i="5"/>
  <c r="P307" i="4"/>
  <c r="S307" i="4"/>
  <c r="J308" i="4"/>
  <c r="S307" i="3"/>
  <c r="J308" i="3"/>
  <c r="P307" i="3"/>
  <c r="P307" i="2"/>
  <c r="J308" i="2"/>
  <c r="S307" i="2"/>
  <c r="J305" i="6"/>
  <c r="AI304" i="6"/>
  <c r="P304" i="6"/>
  <c r="S304" i="6"/>
  <c r="J304" i="7"/>
  <c r="P303" i="7"/>
  <c r="S303" i="7"/>
  <c r="AI303" i="7"/>
  <c r="P303" i="8"/>
  <c r="S303" i="8"/>
  <c r="AI303" i="8"/>
  <c r="J304" i="8"/>
  <c r="P303" i="9"/>
  <c r="S303" i="9"/>
  <c r="AI303" i="9"/>
  <c r="J304" i="9"/>
  <c r="F178" i="3"/>
  <c r="AE178" i="3" s="1"/>
  <c r="M178" i="3"/>
  <c r="L178" i="3"/>
  <c r="G178" i="3"/>
  <c r="AD177" i="3"/>
  <c r="M148" i="7"/>
  <c r="L148" i="7"/>
  <c r="F148" i="7"/>
  <c r="AD147" i="7"/>
  <c r="G157" i="4" l="1"/>
  <c r="AE157" i="4"/>
  <c r="T157" i="4"/>
  <c r="M157" i="10" s="1"/>
  <c r="Z157" i="4"/>
  <c r="Z173" i="9"/>
  <c r="T173" i="9"/>
  <c r="Q173" i="10" s="1"/>
  <c r="R173" i="10" s="1"/>
  <c r="G173" i="9"/>
  <c r="AE173" i="9"/>
  <c r="T179" i="2"/>
  <c r="E179" i="10" s="1"/>
  <c r="Z179" i="2"/>
  <c r="F191" i="5"/>
  <c r="AE191" i="5" s="1"/>
  <c r="M191" i="5"/>
  <c r="L191" i="5"/>
  <c r="AD190" i="5"/>
  <c r="G191" i="5"/>
  <c r="AE179" i="2"/>
  <c r="G179" i="2"/>
  <c r="G172" i="8"/>
  <c r="AE172" i="8"/>
  <c r="T172" i="8"/>
  <c r="Z172" i="8"/>
  <c r="T191" i="6"/>
  <c r="Z191" i="6"/>
  <c r="AE191" i="6"/>
  <c r="G191" i="6"/>
  <c r="S308" i="5"/>
  <c r="P308" i="5"/>
  <c r="J309" i="5"/>
  <c r="P308" i="4"/>
  <c r="S308" i="4"/>
  <c r="J309" i="4"/>
  <c r="J309" i="3"/>
  <c r="S308" i="3"/>
  <c r="P308" i="3"/>
  <c r="P308" i="2"/>
  <c r="J309" i="2"/>
  <c r="S308" i="2"/>
  <c r="P305" i="6"/>
  <c r="S305" i="6"/>
  <c r="AI305" i="6"/>
  <c r="J306" i="6"/>
  <c r="S304" i="7"/>
  <c r="J305" i="7"/>
  <c r="P304" i="7"/>
  <c r="AI304" i="7"/>
  <c r="P304" i="8"/>
  <c r="S304" i="8"/>
  <c r="AI304" i="8"/>
  <c r="J305" i="8"/>
  <c r="P304" i="9"/>
  <c r="S304" i="9"/>
  <c r="AI304" i="9"/>
  <c r="J305" i="9"/>
  <c r="Z178" i="3"/>
  <c r="T178" i="3"/>
  <c r="AD178" i="3"/>
  <c r="F179" i="3"/>
  <c r="AE179" i="3" s="1"/>
  <c r="L179" i="3"/>
  <c r="M179" i="3"/>
  <c r="G179" i="3"/>
  <c r="Z148" i="7"/>
  <c r="T148" i="7"/>
  <c r="I148" i="10" s="1"/>
  <c r="AE148" i="7"/>
  <c r="G148" i="7"/>
  <c r="AD157" i="4" l="1"/>
  <c r="F158" i="4"/>
  <c r="L158" i="4"/>
  <c r="M158" i="4"/>
  <c r="AD173" i="9"/>
  <c r="F174" i="9"/>
  <c r="L174" i="9"/>
  <c r="M174" i="9"/>
  <c r="Z191" i="5"/>
  <c r="T191" i="5"/>
  <c r="F192" i="5"/>
  <c r="M192" i="5"/>
  <c r="AD191" i="5"/>
  <c r="L192" i="5"/>
  <c r="L180" i="2"/>
  <c r="AD179" i="2"/>
  <c r="M180" i="2"/>
  <c r="F180" i="2"/>
  <c r="AE180" i="2" s="1"/>
  <c r="G180" i="2"/>
  <c r="AD172" i="8"/>
  <c r="F173" i="8"/>
  <c r="L173" i="8"/>
  <c r="M173" i="8"/>
  <c r="AD191" i="6"/>
  <c r="F192" i="6"/>
  <c r="AE192" i="6" s="1"/>
  <c r="L192" i="6"/>
  <c r="G192" i="6"/>
  <c r="M192" i="6"/>
  <c r="P309" i="5"/>
  <c r="S309" i="5"/>
  <c r="J310" i="5"/>
  <c r="P309" i="4"/>
  <c r="S309" i="4"/>
  <c r="J310" i="4"/>
  <c r="J310" i="3"/>
  <c r="S309" i="3"/>
  <c r="P309" i="3"/>
  <c r="J310" i="2"/>
  <c r="S309" i="2"/>
  <c r="P309" i="2"/>
  <c r="AI306" i="6"/>
  <c r="P306" i="6"/>
  <c r="S306" i="6"/>
  <c r="J307" i="6"/>
  <c r="P305" i="7"/>
  <c r="J306" i="7"/>
  <c r="S305" i="7"/>
  <c r="AI305" i="7"/>
  <c r="P305" i="8"/>
  <c r="S305" i="8"/>
  <c r="AI305" i="8"/>
  <c r="J306" i="8"/>
  <c r="P305" i="9"/>
  <c r="S305" i="9"/>
  <c r="AI305" i="9"/>
  <c r="J306" i="9"/>
  <c r="Z179" i="3"/>
  <c r="T179" i="3"/>
  <c r="AD179" i="3"/>
  <c r="F180" i="3"/>
  <c r="AE180" i="3" s="1"/>
  <c r="M180" i="3"/>
  <c r="L180" i="3"/>
  <c r="G180" i="3"/>
  <c r="M149" i="7"/>
  <c r="L149" i="7"/>
  <c r="F149" i="7"/>
  <c r="AD148" i="7"/>
  <c r="G158" i="4" l="1"/>
  <c r="AE158" i="4"/>
  <c r="T158" i="4"/>
  <c r="M158" i="10" s="1"/>
  <c r="Z158" i="4"/>
  <c r="G174" i="9"/>
  <c r="AE174" i="9"/>
  <c r="Z174" i="9"/>
  <c r="T174" i="9"/>
  <c r="Q174" i="10" s="1"/>
  <c r="R174" i="10" s="1"/>
  <c r="Z192" i="5"/>
  <c r="T192" i="5"/>
  <c r="T180" i="2"/>
  <c r="E180" i="10" s="1"/>
  <c r="Z180" i="2"/>
  <c r="AD180" i="2"/>
  <c r="F181" i="2"/>
  <c r="M181" i="2"/>
  <c r="L181" i="2"/>
  <c r="AE192" i="5"/>
  <c r="G192" i="5"/>
  <c r="G173" i="8"/>
  <c r="AE173" i="8"/>
  <c r="T173" i="8"/>
  <c r="Z173" i="8"/>
  <c r="T192" i="6"/>
  <c r="Z192" i="6"/>
  <c r="L193" i="6"/>
  <c r="AD192" i="6"/>
  <c r="M193" i="6"/>
  <c r="F193" i="6"/>
  <c r="AE193" i="6" s="1"/>
  <c r="G193" i="6"/>
  <c r="J311" i="5"/>
  <c r="P310" i="5"/>
  <c r="S310" i="5"/>
  <c r="P310" i="4"/>
  <c r="S310" i="4"/>
  <c r="J311" i="4"/>
  <c r="P310" i="3"/>
  <c r="J311" i="3"/>
  <c r="S310" i="3"/>
  <c r="P310" i="2"/>
  <c r="S310" i="2"/>
  <c r="J311" i="2"/>
  <c r="S307" i="6"/>
  <c r="J308" i="6"/>
  <c r="P307" i="6"/>
  <c r="AI307" i="6"/>
  <c r="S306" i="7"/>
  <c r="J307" i="7"/>
  <c r="AI306" i="7"/>
  <c r="P306" i="7"/>
  <c r="P306" i="8"/>
  <c r="S306" i="8"/>
  <c r="AI306" i="8"/>
  <c r="J307" i="8"/>
  <c r="P306" i="9"/>
  <c r="S306" i="9"/>
  <c r="AI306" i="9"/>
  <c r="J307" i="9"/>
  <c r="Z180" i="3"/>
  <c r="T180" i="3"/>
  <c r="L181" i="3"/>
  <c r="M181" i="3"/>
  <c r="AD180" i="3"/>
  <c r="F181" i="3"/>
  <c r="Z149" i="7"/>
  <c r="T149" i="7"/>
  <c r="I149" i="10" s="1"/>
  <c r="AE149" i="7"/>
  <c r="G149" i="7"/>
  <c r="L159" i="4" l="1"/>
  <c r="AD158" i="4"/>
  <c r="F159" i="4"/>
  <c r="M159" i="4"/>
  <c r="L175" i="9"/>
  <c r="F175" i="9"/>
  <c r="M175" i="9"/>
  <c r="AD174" i="9"/>
  <c r="T181" i="2"/>
  <c r="E181" i="10" s="1"/>
  <c r="Z181" i="2"/>
  <c r="AD192" i="5"/>
  <c r="F193" i="5"/>
  <c r="AE193" i="5" s="1"/>
  <c r="M193" i="5"/>
  <c r="L193" i="5"/>
  <c r="G193" i="5"/>
  <c r="AE181" i="2"/>
  <c r="G181" i="2"/>
  <c r="AD173" i="8"/>
  <c r="F174" i="8"/>
  <c r="L174" i="8"/>
  <c r="M174" i="8"/>
  <c r="T193" i="6"/>
  <c r="Z193" i="6"/>
  <c r="AD193" i="6"/>
  <c r="L194" i="6"/>
  <c r="M194" i="6"/>
  <c r="F194" i="6"/>
  <c r="P311" i="5"/>
  <c r="S311" i="5"/>
  <c r="J312" i="5"/>
  <c r="P311" i="4"/>
  <c r="S311" i="4"/>
  <c r="J312" i="4"/>
  <c r="J312" i="3"/>
  <c r="P311" i="3"/>
  <c r="S311" i="3"/>
  <c r="S311" i="2"/>
  <c r="P311" i="2"/>
  <c r="J312" i="2"/>
  <c r="P308" i="6"/>
  <c r="S308" i="6"/>
  <c r="J309" i="6"/>
  <c r="AI308" i="6"/>
  <c r="J308" i="7"/>
  <c r="P307" i="7"/>
  <c r="S307" i="7"/>
  <c r="AI307" i="7"/>
  <c r="P307" i="8"/>
  <c r="S307" i="8"/>
  <c r="AI307" i="8"/>
  <c r="J308" i="8"/>
  <c r="P307" i="9"/>
  <c r="S307" i="9"/>
  <c r="AI307" i="9"/>
  <c r="J308" i="9"/>
  <c r="Z181" i="3"/>
  <c r="T181" i="3"/>
  <c r="M150" i="7"/>
  <c r="L150" i="7"/>
  <c r="F150" i="7"/>
  <c r="AD149" i="7"/>
  <c r="AE181" i="3"/>
  <c r="G181" i="3"/>
  <c r="T159" i="4" l="1"/>
  <c r="M159" i="10" s="1"/>
  <c r="Z159" i="4"/>
  <c r="G159" i="4"/>
  <c r="AE159" i="4"/>
  <c r="T175" i="9"/>
  <c r="Q175" i="10" s="1"/>
  <c r="R175" i="10" s="1"/>
  <c r="Z175" i="9"/>
  <c r="G175" i="9"/>
  <c r="AE175" i="9"/>
  <c r="T193" i="5"/>
  <c r="Z193" i="5"/>
  <c r="AD193" i="5"/>
  <c r="L194" i="5"/>
  <c r="M194" i="5"/>
  <c r="F194" i="5"/>
  <c r="AD181" i="2"/>
  <c r="M182" i="2"/>
  <c r="L182" i="2"/>
  <c r="F182" i="2"/>
  <c r="AE182" i="2" s="1"/>
  <c r="G182" i="2"/>
  <c r="G174" i="8"/>
  <c r="AE174" i="8"/>
  <c r="T174" i="8"/>
  <c r="Z174" i="8"/>
  <c r="T194" i="6"/>
  <c r="Z194" i="6"/>
  <c r="AE194" i="6"/>
  <c r="G194" i="6"/>
  <c r="P312" i="5"/>
  <c r="S312" i="5"/>
  <c r="J313" i="5"/>
  <c r="P312" i="4"/>
  <c r="S312" i="4"/>
  <c r="J313" i="4"/>
  <c r="S312" i="3"/>
  <c r="J313" i="3"/>
  <c r="P312" i="3"/>
  <c r="P312" i="2"/>
  <c r="J313" i="2"/>
  <c r="S312" i="2"/>
  <c r="AI309" i="6"/>
  <c r="J310" i="6"/>
  <c r="P309" i="6"/>
  <c r="S309" i="6"/>
  <c r="S308" i="7"/>
  <c r="AI308" i="7"/>
  <c r="P308" i="7"/>
  <c r="J309" i="7"/>
  <c r="P308" i="8"/>
  <c r="S308" i="8"/>
  <c r="AI308" i="8"/>
  <c r="J309" i="8"/>
  <c r="P308" i="9"/>
  <c r="S308" i="9"/>
  <c r="AI308" i="9"/>
  <c r="J309" i="9"/>
  <c r="Z150" i="7"/>
  <c r="T150" i="7"/>
  <c r="I150" i="10" s="1"/>
  <c r="F182" i="3"/>
  <c r="L182" i="3"/>
  <c r="AD181" i="3"/>
  <c r="M182" i="3"/>
  <c r="AE150" i="7"/>
  <c r="G150" i="7"/>
  <c r="AD159" i="4" l="1"/>
  <c r="F160" i="4"/>
  <c r="M160" i="4"/>
  <c r="L160" i="4"/>
  <c r="AD175" i="9"/>
  <c r="F176" i="9"/>
  <c r="L176" i="9"/>
  <c r="M176" i="9"/>
  <c r="Z194" i="5"/>
  <c r="T194" i="5"/>
  <c r="T182" i="2"/>
  <c r="E182" i="10" s="1"/>
  <c r="Z182" i="2"/>
  <c r="AD182" i="2"/>
  <c r="F183" i="2"/>
  <c r="M183" i="2"/>
  <c r="L183" i="2"/>
  <c r="AE194" i="5"/>
  <c r="G194" i="5"/>
  <c r="AE182" i="3"/>
  <c r="G182" i="3"/>
  <c r="AD174" i="8"/>
  <c r="F175" i="8"/>
  <c r="L175" i="8"/>
  <c r="M175" i="8"/>
  <c r="L195" i="6"/>
  <c r="M195" i="6"/>
  <c r="AD194" i="6"/>
  <c r="F195" i="6"/>
  <c r="AE195" i="6" s="1"/>
  <c r="G195" i="6"/>
  <c r="P313" i="5"/>
  <c r="S313" i="5"/>
  <c r="J314" i="5"/>
  <c r="P313" i="4"/>
  <c r="S313" i="4"/>
  <c r="J314" i="4"/>
  <c r="J314" i="3"/>
  <c r="S313" i="3"/>
  <c r="P313" i="3"/>
  <c r="P313" i="2"/>
  <c r="J314" i="2"/>
  <c r="S313" i="2"/>
  <c r="AI310" i="6"/>
  <c r="S310" i="6"/>
  <c r="P310" i="6"/>
  <c r="J311" i="6"/>
  <c r="AI309" i="7"/>
  <c r="P309" i="7"/>
  <c r="S309" i="7"/>
  <c r="J310" i="7"/>
  <c r="P309" i="8"/>
  <c r="S309" i="8"/>
  <c r="AI309" i="8"/>
  <c r="J310" i="8"/>
  <c r="P309" i="9"/>
  <c r="S309" i="9"/>
  <c r="AI309" i="9"/>
  <c r="J310" i="9"/>
  <c r="Z182" i="3"/>
  <c r="T182" i="3"/>
  <c r="L183" i="3"/>
  <c r="AD182" i="3"/>
  <c r="F183" i="3"/>
  <c r="M183" i="3"/>
  <c r="M151" i="7"/>
  <c r="L151" i="7"/>
  <c r="F151" i="7"/>
  <c r="AD150" i="7"/>
  <c r="G160" i="4" l="1"/>
  <c r="AE160" i="4"/>
  <c r="T160" i="4"/>
  <c r="M160" i="10" s="1"/>
  <c r="Z160" i="4"/>
  <c r="G176" i="9"/>
  <c r="AE176" i="9"/>
  <c r="Z176" i="9"/>
  <c r="T176" i="9"/>
  <c r="Q176" i="10" s="1"/>
  <c r="R176" i="10" s="1"/>
  <c r="T183" i="2"/>
  <c r="E183" i="10" s="1"/>
  <c r="Z183" i="2"/>
  <c r="L195" i="5"/>
  <c r="F195" i="5"/>
  <c r="AE195" i="5" s="1"/>
  <c r="M195" i="5"/>
  <c r="AD194" i="5"/>
  <c r="G195" i="5"/>
  <c r="AE183" i="2"/>
  <c r="G183" i="2"/>
  <c r="G175" i="8"/>
  <c r="AE175" i="8"/>
  <c r="T175" i="8"/>
  <c r="Z175" i="8"/>
  <c r="Z195" i="6"/>
  <c r="T195" i="6"/>
  <c r="AD195" i="6"/>
  <c r="L196" i="6"/>
  <c r="F196" i="6"/>
  <c r="M196" i="6"/>
  <c r="J315" i="5"/>
  <c r="S314" i="5"/>
  <c r="P314" i="5"/>
  <c r="P314" i="4"/>
  <c r="S314" i="4"/>
  <c r="J315" i="4"/>
  <c r="S314" i="3"/>
  <c r="P314" i="3"/>
  <c r="J315" i="3"/>
  <c r="S314" i="2"/>
  <c r="J315" i="2"/>
  <c r="P314" i="2"/>
  <c r="AI311" i="6"/>
  <c r="S311" i="6"/>
  <c r="J312" i="6"/>
  <c r="P311" i="6"/>
  <c r="AI310" i="7"/>
  <c r="S310" i="7"/>
  <c r="J311" i="7"/>
  <c r="P310" i="7"/>
  <c r="P310" i="8"/>
  <c r="S310" i="8"/>
  <c r="AI310" i="8"/>
  <c r="J311" i="8"/>
  <c r="P310" i="9"/>
  <c r="S310" i="9"/>
  <c r="AI310" i="9"/>
  <c r="J311" i="9"/>
  <c r="Z183" i="3"/>
  <c r="T183" i="3"/>
  <c r="Z151" i="7"/>
  <c r="T151" i="7"/>
  <c r="I151" i="10" s="1"/>
  <c r="AE183" i="3"/>
  <c r="G183" i="3"/>
  <c r="AE151" i="7"/>
  <c r="G151" i="7"/>
  <c r="AD160" i="4" l="1"/>
  <c r="F161" i="4"/>
  <c r="L161" i="4"/>
  <c r="M161" i="4"/>
  <c r="AD176" i="9"/>
  <c r="F177" i="9"/>
  <c r="L177" i="9"/>
  <c r="M177" i="9"/>
  <c r="Z195" i="5"/>
  <c r="T195" i="5"/>
  <c r="L196" i="5"/>
  <c r="F196" i="5"/>
  <c r="AD195" i="5"/>
  <c r="M196" i="5"/>
  <c r="M184" i="2"/>
  <c r="AD183" i="2"/>
  <c r="F184" i="2"/>
  <c r="AE184" i="2" s="1"/>
  <c r="G184" i="2"/>
  <c r="L184" i="2"/>
  <c r="AD175" i="8"/>
  <c r="F176" i="8"/>
  <c r="L176" i="8"/>
  <c r="M176" i="8"/>
  <c r="Z196" i="6"/>
  <c r="T196" i="6"/>
  <c r="AE196" i="6"/>
  <c r="G196" i="6"/>
  <c r="S315" i="5"/>
  <c r="P315" i="5"/>
  <c r="J316" i="5"/>
  <c r="P315" i="4"/>
  <c r="S315" i="4"/>
  <c r="J316" i="4"/>
  <c r="S315" i="3"/>
  <c r="P315" i="3"/>
  <c r="J316" i="3"/>
  <c r="J316" i="2"/>
  <c r="P315" i="2"/>
  <c r="S315" i="2"/>
  <c r="P312" i="6"/>
  <c r="AI312" i="6"/>
  <c r="S312" i="6"/>
  <c r="J313" i="6"/>
  <c r="S311" i="7"/>
  <c r="AI311" i="7"/>
  <c r="J312" i="7"/>
  <c r="P311" i="7"/>
  <c r="P311" i="8"/>
  <c r="S311" i="8"/>
  <c r="AI311" i="8"/>
  <c r="J312" i="8"/>
  <c r="P311" i="9"/>
  <c r="S311" i="9"/>
  <c r="AI311" i="9"/>
  <c r="J312" i="9"/>
  <c r="L184" i="3"/>
  <c r="M184" i="3"/>
  <c r="AD183" i="3"/>
  <c r="F184" i="3"/>
  <c r="M152" i="7"/>
  <c r="L152" i="7"/>
  <c r="F152" i="7"/>
  <c r="AD151" i="7"/>
  <c r="G161" i="4" l="1"/>
  <c r="AE161" i="4"/>
  <c r="T161" i="4"/>
  <c r="M161" i="10" s="1"/>
  <c r="Z161" i="4"/>
  <c r="G177" i="9"/>
  <c r="AE177" i="9"/>
  <c r="Z177" i="9"/>
  <c r="T177" i="9"/>
  <c r="Q177" i="10" s="1"/>
  <c r="R177" i="10" s="1"/>
  <c r="Z196" i="5"/>
  <c r="T196" i="5"/>
  <c r="L185" i="2"/>
  <c r="M185" i="2"/>
  <c r="AD184" i="2"/>
  <c r="F185" i="2"/>
  <c r="T184" i="2"/>
  <c r="E184" i="10" s="1"/>
  <c r="Z184" i="2"/>
  <c r="AE196" i="5"/>
  <c r="G196" i="5"/>
  <c r="G176" i="8"/>
  <c r="AE176" i="8"/>
  <c r="T176" i="8"/>
  <c r="Z176" i="8"/>
  <c r="F197" i="6"/>
  <c r="AE197" i="6" s="1"/>
  <c r="AD196" i="6"/>
  <c r="L197" i="6"/>
  <c r="M197" i="6"/>
  <c r="G197" i="6"/>
  <c r="J317" i="5"/>
  <c r="S316" i="5"/>
  <c r="P316" i="5"/>
  <c r="P316" i="4"/>
  <c r="S316" i="4"/>
  <c r="J317" i="4"/>
  <c r="S316" i="3"/>
  <c r="J317" i="3"/>
  <c r="P316" i="3"/>
  <c r="S316" i="2"/>
  <c r="P316" i="2"/>
  <c r="J317" i="2"/>
  <c r="S313" i="6"/>
  <c r="J314" i="6"/>
  <c r="P313" i="6"/>
  <c r="AI313" i="6"/>
  <c r="P312" i="7"/>
  <c r="AI312" i="7"/>
  <c r="J313" i="7"/>
  <c r="S312" i="7"/>
  <c r="P312" i="8"/>
  <c r="S312" i="8"/>
  <c r="AI312" i="8"/>
  <c r="J313" i="8"/>
  <c r="P312" i="9"/>
  <c r="S312" i="9"/>
  <c r="AI312" i="9"/>
  <c r="J313" i="9"/>
  <c r="Z184" i="3"/>
  <c r="T184" i="3"/>
  <c r="Z152" i="7"/>
  <c r="T152" i="7"/>
  <c r="I152" i="10" s="1"/>
  <c r="AE184" i="3"/>
  <c r="G184" i="3"/>
  <c r="AE152" i="7"/>
  <c r="G152" i="7"/>
  <c r="AD161" i="4" l="1"/>
  <c r="M162" i="4"/>
  <c r="F162" i="4"/>
  <c r="L162" i="4"/>
  <c r="L178" i="9"/>
  <c r="AD177" i="9"/>
  <c r="F178" i="9"/>
  <c r="M178" i="9"/>
  <c r="T185" i="2"/>
  <c r="E185" i="10" s="1"/>
  <c r="Z185" i="2"/>
  <c r="M197" i="5"/>
  <c r="L197" i="5"/>
  <c r="AD196" i="5"/>
  <c r="F197" i="5"/>
  <c r="AE197" i="5" s="1"/>
  <c r="G197" i="5"/>
  <c r="AE185" i="2"/>
  <c r="G185" i="2"/>
  <c r="AD176" i="8"/>
  <c r="F177" i="8"/>
  <c r="M177" i="8"/>
  <c r="L177" i="8"/>
  <c r="T197" i="6"/>
  <c r="Z197" i="6"/>
  <c r="F198" i="6"/>
  <c r="L198" i="6"/>
  <c r="AD197" i="6"/>
  <c r="M198" i="6"/>
  <c r="S317" i="5"/>
  <c r="J318" i="5"/>
  <c r="P317" i="5"/>
  <c r="P317" i="4"/>
  <c r="S317" i="4"/>
  <c r="J318" i="4"/>
  <c r="P317" i="3"/>
  <c r="S317" i="3"/>
  <c r="J318" i="3"/>
  <c r="J318" i="2"/>
  <c r="S317" i="2"/>
  <c r="P317" i="2"/>
  <c r="AI314" i="6"/>
  <c r="S314" i="6"/>
  <c r="J315" i="6"/>
  <c r="P314" i="6"/>
  <c r="J314" i="7"/>
  <c r="P313" i="7"/>
  <c r="S313" i="7"/>
  <c r="AI313" i="7"/>
  <c r="P313" i="8"/>
  <c r="S313" i="8"/>
  <c r="AI313" i="8"/>
  <c r="J314" i="8"/>
  <c r="P313" i="9"/>
  <c r="S313" i="9"/>
  <c r="AI313" i="9"/>
  <c r="J314" i="9"/>
  <c r="M185" i="3"/>
  <c r="F185" i="3"/>
  <c r="AE185" i="3" s="1"/>
  <c r="L185" i="3"/>
  <c r="G185" i="3"/>
  <c r="AD184" i="3"/>
  <c r="M153" i="7"/>
  <c r="L153" i="7"/>
  <c r="F153" i="7"/>
  <c r="AD152" i="7"/>
  <c r="G162" i="4" l="1"/>
  <c r="AE162" i="4"/>
  <c r="T162" i="4"/>
  <c r="M162" i="10" s="1"/>
  <c r="Z162" i="4"/>
  <c r="Z178" i="9"/>
  <c r="T178" i="9"/>
  <c r="Q178" i="10" s="1"/>
  <c r="R178" i="10" s="1"/>
  <c r="G178" i="9"/>
  <c r="AE178" i="9"/>
  <c r="T197" i="5"/>
  <c r="Z197" i="5"/>
  <c r="AD197" i="5"/>
  <c r="M198" i="5"/>
  <c r="F198" i="5"/>
  <c r="L198" i="5"/>
  <c r="AD185" i="2"/>
  <c r="M186" i="2"/>
  <c r="L186" i="2"/>
  <c r="F186" i="2"/>
  <c r="AE186" i="2" s="1"/>
  <c r="G186" i="2"/>
  <c r="G177" i="8"/>
  <c r="AE177" i="8"/>
  <c r="Z177" i="8"/>
  <c r="T177" i="8"/>
  <c r="T198" i="6"/>
  <c r="Z198" i="6"/>
  <c r="AE198" i="6"/>
  <c r="G198" i="6"/>
  <c r="P318" i="5"/>
  <c r="S318" i="5"/>
  <c r="J319" i="5"/>
  <c r="P318" i="4"/>
  <c r="S318" i="4"/>
  <c r="J319" i="4"/>
  <c r="S318" i="3"/>
  <c r="P318" i="3"/>
  <c r="J319" i="3"/>
  <c r="S318" i="2"/>
  <c r="J319" i="2"/>
  <c r="P318" i="2"/>
  <c r="S315" i="6"/>
  <c r="AI315" i="6"/>
  <c r="J316" i="6"/>
  <c r="P315" i="6"/>
  <c r="S314" i="7"/>
  <c r="P314" i="7"/>
  <c r="J315" i="7"/>
  <c r="AI314" i="7"/>
  <c r="P314" i="8"/>
  <c r="S314" i="8"/>
  <c r="AI314" i="8"/>
  <c r="J315" i="8"/>
  <c r="P314" i="9"/>
  <c r="S314" i="9"/>
  <c r="AI314" i="9"/>
  <c r="J315" i="9"/>
  <c r="Z185" i="3"/>
  <c r="T185" i="3"/>
  <c r="F186" i="3"/>
  <c r="AD185" i="3"/>
  <c r="M186" i="3"/>
  <c r="L186" i="3"/>
  <c r="Z153" i="7"/>
  <c r="T153" i="7"/>
  <c r="I153" i="10" s="1"/>
  <c r="AE153" i="7"/>
  <c r="G153" i="7"/>
  <c r="AD162" i="4" l="1"/>
  <c r="L163" i="4"/>
  <c r="F163" i="4"/>
  <c r="M163" i="4"/>
  <c r="F179" i="9"/>
  <c r="AD178" i="9"/>
  <c r="L179" i="9"/>
  <c r="M179" i="9"/>
  <c r="Z198" i="5"/>
  <c r="T198" i="5"/>
  <c r="Z186" i="2"/>
  <c r="T186" i="2"/>
  <c r="E186" i="10" s="1"/>
  <c r="G187" i="2"/>
  <c r="AD186" i="2"/>
  <c r="L187" i="2"/>
  <c r="M187" i="2"/>
  <c r="F187" i="2"/>
  <c r="AE187" i="2" s="1"/>
  <c r="AE198" i="5"/>
  <c r="G198" i="5"/>
  <c r="AD177" i="8"/>
  <c r="F178" i="8"/>
  <c r="L178" i="8"/>
  <c r="M178" i="8"/>
  <c r="M199" i="6"/>
  <c r="L199" i="6"/>
  <c r="F199" i="6"/>
  <c r="AE199" i="6" s="1"/>
  <c r="AD198" i="6"/>
  <c r="G199" i="6"/>
  <c r="AE186" i="3"/>
  <c r="G186" i="3"/>
  <c r="S319" i="5"/>
  <c r="J320" i="5"/>
  <c r="P319" i="5"/>
  <c r="P319" i="4"/>
  <c r="S319" i="4"/>
  <c r="J320" i="4"/>
  <c r="P319" i="3"/>
  <c r="S319" i="3"/>
  <c r="J320" i="3"/>
  <c r="J320" i="2"/>
  <c r="P319" i="2"/>
  <c r="S319" i="2"/>
  <c r="P316" i="6"/>
  <c r="S316" i="6"/>
  <c r="AI316" i="6"/>
  <c r="J317" i="6"/>
  <c r="S315" i="7"/>
  <c r="AI315" i="7"/>
  <c r="J316" i="7"/>
  <c r="P315" i="7"/>
  <c r="P315" i="8"/>
  <c r="S315" i="8"/>
  <c r="AI315" i="8"/>
  <c r="J316" i="8"/>
  <c r="P315" i="9"/>
  <c r="S315" i="9"/>
  <c r="AI315" i="9"/>
  <c r="J316" i="9"/>
  <c r="AD186" i="3"/>
  <c r="L187" i="3"/>
  <c r="M187" i="3"/>
  <c r="F187" i="3"/>
  <c r="Z186" i="3"/>
  <c r="T186" i="3"/>
  <c r="M154" i="7"/>
  <c r="L154" i="7"/>
  <c r="F154" i="7"/>
  <c r="AD153" i="7"/>
  <c r="T163" i="4" l="1"/>
  <c r="M163" i="10" s="1"/>
  <c r="Z163" i="4"/>
  <c r="G163" i="4"/>
  <c r="AE163" i="4"/>
  <c r="G179" i="9"/>
  <c r="AE179" i="9"/>
  <c r="T179" i="9"/>
  <c r="Q179" i="10" s="1"/>
  <c r="R179" i="10" s="1"/>
  <c r="Z179" i="9"/>
  <c r="AD187" i="2"/>
  <c r="M188" i="2"/>
  <c r="F188" i="2"/>
  <c r="L188" i="2"/>
  <c r="T187" i="2"/>
  <c r="E187" i="10" s="1"/>
  <c r="Z187" i="2"/>
  <c r="L199" i="5"/>
  <c r="AD198" i="5"/>
  <c r="M199" i="5"/>
  <c r="F199" i="5"/>
  <c r="G178" i="8"/>
  <c r="AE178" i="8"/>
  <c r="Z178" i="8"/>
  <c r="T178" i="8"/>
  <c r="T199" i="6"/>
  <c r="Z199" i="6"/>
  <c r="L200" i="6"/>
  <c r="F200" i="6"/>
  <c r="AD199" i="6"/>
  <c r="M200" i="6"/>
  <c r="AE187" i="3"/>
  <c r="G187" i="3"/>
  <c r="S320" i="5"/>
  <c r="P320" i="5"/>
  <c r="J321" i="5"/>
  <c r="P320" i="4"/>
  <c r="S320" i="4"/>
  <c r="J321" i="4"/>
  <c r="S320" i="3"/>
  <c r="J321" i="3"/>
  <c r="P320" i="3"/>
  <c r="P320" i="2"/>
  <c r="S320" i="2"/>
  <c r="J321" i="2"/>
  <c r="S317" i="6"/>
  <c r="AI317" i="6"/>
  <c r="P317" i="6"/>
  <c r="J318" i="6"/>
  <c r="S316" i="7"/>
  <c r="AI316" i="7"/>
  <c r="P316" i="7"/>
  <c r="J317" i="7"/>
  <c r="P316" i="8"/>
  <c r="S316" i="8"/>
  <c r="AI316" i="8"/>
  <c r="J317" i="8"/>
  <c r="P316" i="9"/>
  <c r="S316" i="9"/>
  <c r="AI316" i="9"/>
  <c r="J317" i="9"/>
  <c r="Z187" i="3"/>
  <c r="T187" i="3"/>
  <c r="Z154" i="7"/>
  <c r="T154" i="7"/>
  <c r="I154" i="10" s="1"/>
  <c r="AE154" i="7"/>
  <c r="G154" i="7"/>
  <c r="AD163" i="4" l="1"/>
  <c r="F164" i="4"/>
  <c r="L164" i="4"/>
  <c r="M164" i="4"/>
  <c r="F180" i="9"/>
  <c r="M180" i="9"/>
  <c r="L180" i="9"/>
  <c r="AD179" i="9"/>
  <c r="T188" i="2"/>
  <c r="E188" i="10" s="1"/>
  <c r="Z188" i="2"/>
  <c r="Z199" i="5"/>
  <c r="T199" i="5"/>
  <c r="AE188" i="2"/>
  <c r="G188" i="2"/>
  <c r="AE199" i="5"/>
  <c r="G199" i="5"/>
  <c r="AD178" i="8"/>
  <c r="F179" i="8"/>
  <c r="L179" i="8"/>
  <c r="M179" i="8"/>
  <c r="Z200" i="6"/>
  <c r="T200" i="6"/>
  <c r="G200" i="6"/>
  <c r="AE200" i="6"/>
  <c r="M188" i="3"/>
  <c r="L188" i="3"/>
  <c r="AD187" i="3"/>
  <c r="F188" i="3"/>
  <c r="AE188" i="3" s="1"/>
  <c r="G188" i="3"/>
  <c r="P321" i="5"/>
  <c r="J322" i="5"/>
  <c r="S321" i="5"/>
  <c r="P321" i="4"/>
  <c r="S321" i="4"/>
  <c r="J322" i="4"/>
  <c r="P321" i="3"/>
  <c r="S321" i="3"/>
  <c r="J322" i="3"/>
  <c r="J322" i="2"/>
  <c r="S321" i="2"/>
  <c r="P321" i="2"/>
  <c r="AI318" i="6"/>
  <c r="P318" i="6"/>
  <c r="S318" i="6"/>
  <c r="J319" i="6"/>
  <c r="P317" i="7"/>
  <c r="S317" i="7"/>
  <c r="AI317" i="7"/>
  <c r="J318" i="7"/>
  <c r="P317" i="8"/>
  <c r="S317" i="8"/>
  <c r="AI317" i="8"/>
  <c r="J318" i="8"/>
  <c r="P317" i="9"/>
  <c r="S317" i="9"/>
  <c r="AI317" i="9"/>
  <c r="J318" i="9"/>
  <c r="Z188" i="3"/>
  <c r="T188" i="3"/>
  <c r="M189" i="3"/>
  <c r="AD188" i="3"/>
  <c r="F189" i="3"/>
  <c r="AE189" i="3" s="1"/>
  <c r="L189" i="3"/>
  <c r="G189" i="3"/>
  <c r="M155" i="7"/>
  <c r="L155" i="7"/>
  <c r="F155" i="7"/>
  <c r="AD154" i="7"/>
  <c r="G164" i="4" l="1"/>
  <c r="AE164" i="4"/>
  <c r="Z164" i="4"/>
  <c r="T164" i="4"/>
  <c r="M164" i="10" s="1"/>
  <c r="G180" i="9"/>
  <c r="AE180" i="9"/>
  <c r="Z180" i="9"/>
  <c r="T180" i="9"/>
  <c r="Q180" i="10" s="1"/>
  <c r="R180" i="10" s="1"/>
  <c r="M189" i="2"/>
  <c r="L189" i="2"/>
  <c r="F189" i="2"/>
  <c r="AD188" i="2"/>
  <c r="M200" i="5"/>
  <c r="AD199" i="5"/>
  <c r="L200" i="5"/>
  <c r="F200" i="5"/>
  <c r="AE200" i="5" s="1"/>
  <c r="G200" i="5"/>
  <c r="G179" i="8"/>
  <c r="AE179" i="8"/>
  <c r="T179" i="8"/>
  <c r="Z179" i="8"/>
  <c r="F201" i="6"/>
  <c r="L201" i="6"/>
  <c r="AD200" i="6"/>
  <c r="M201" i="6"/>
  <c r="S322" i="5"/>
  <c r="J323" i="5"/>
  <c r="P322" i="5"/>
  <c r="P322" i="4"/>
  <c r="S322" i="4"/>
  <c r="J323" i="4"/>
  <c r="P322" i="3"/>
  <c r="J323" i="3"/>
  <c r="S322" i="3"/>
  <c r="J323" i="2"/>
  <c r="P322" i="2"/>
  <c r="S322" i="2"/>
  <c r="J320" i="6"/>
  <c r="P319" i="6"/>
  <c r="S319" i="6"/>
  <c r="AI319" i="6"/>
  <c r="AI318" i="7"/>
  <c r="J319" i="7"/>
  <c r="S318" i="7"/>
  <c r="P318" i="7"/>
  <c r="P318" i="8"/>
  <c r="S318" i="8"/>
  <c r="AI318" i="8"/>
  <c r="J319" i="8"/>
  <c r="P318" i="9"/>
  <c r="S318" i="9"/>
  <c r="AI318" i="9"/>
  <c r="J319" i="9"/>
  <c r="Z189" i="3"/>
  <c r="T189" i="3"/>
  <c r="F190" i="3"/>
  <c r="AE190" i="3" s="1"/>
  <c r="M190" i="3"/>
  <c r="G190" i="3"/>
  <c r="L190" i="3"/>
  <c r="AD189" i="3"/>
  <c r="Z155" i="7"/>
  <c r="T155" i="7"/>
  <c r="I155" i="10" s="1"/>
  <c r="AE155" i="7"/>
  <c r="G155" i="7"/>
  <c r="AD164" i="4" l="1"/>
  <c r="F165" i="4"/>
  <c r="L165" i="4"/>
  <c r="M165" i="4"/>
  <c r="AD180" i="9"/>
  <c r="F181" i="9"/>
  <c r="L181" i="9"/>
  <c r="M181" i="9"/>
  <c r="T189" i="2"/>
  <c r="E189" i="10" s="1"/>
  <c r="Z189" i="2"/>
  <c r="T200" i="5"/>
  <c r="Z200" i="5"/>
  <c r="L201" i="5"/>
  <c r="G201" i="5"/>
  <c r="AD200" i="5"/>
  <c r="M201" i="5"/>
  <c r="F201" i="5"/>
  <c r="AE201" i="5" s="1"/>
  <c r="AE189" i="2"/>
  <c r="G189" i="2"/>
  <c r="AD179" i="8"/>
  <c r="F180" i="8"/>
  <c r="L180" i="8"/>
  <c r="M180" i="8"/>
  <c r="G201" i="6"/>
  <c r="AE201" i="6"/>
  <c r="T201" i="6"/>
  <c r="Z201" i="6"/>
  <c r="S323" i="5"/>
  <c r="J324" i="5"/>
  <c r="P323" i="5"/>
  <c r="P323" i="4"/>
  <c r="S323" i="4"/>
  <c r="J324" i="4"/>
  <c r="S323" i="3"/>
  <c r="J324" i="3"/>
  <c r="P323" i="3"/>
  <c r="S323" i="2"/>
  <c r="P323" i="2"/>
  <c r="J324" i="2"/>
  <c r="AI320" i="6"/>
  <c r="J321" i="6"/>
  <c r="S320" i="6"/>
  <c r="P320" i="6"/>
  <c r="P319" i="7"/>
  <c r="S319" i="7"/>
  <c r="AI319" i="7"/>
  <c r="J320" i="7"/>
  <c r="P319" i="8"/>
  <c r="S319" i="8"/>
  <c r="AI319" i="8"/>
  <c r="J320" i="8"/>
  <c r="P319" i="9"/>
  <c r="S319" i="9"/>
  <c r="AI319" i="9"/>
  <c r="J320" i="9"/>
  <c r="AD190" i="3"/>
  <c r="F191" i="3"/>
  <c r="AE191" i="3" s="1"/>
  <c r="M191" i="3"/>
  <c r="G191" i="3"/>
  <c r="L191" i="3"/>
  <c r="Z190" i="3"/>
  <c r="T190" i="3"/>
  <c r="M156" i="7"/>
  <c r="L156" i="7"/>
  <c r="F156" i="7"/>
  <c r="AD155" i="7"/>
  <c r="G165" i="4" l="1"/>
  <c r="AE165" i="4"/>
  <c r="T165" i="4"/>
  <c r="M165" i="10" s="1"/>
  <c r="Z165" i="4"/>
  <c r="G181" i="9"/>
  <c r="AE181" i="9"/>
  <c r="T181" i="9"/>
  <c r="Q181" i="10" s="1"/>
  <c r="R181" i="10" s="1"/>
  <c r="Z181" i="9"/>
  <c r="Z201" i="5"/>
  <c r="T201" i="5"/>
  <c r="AD201" i="5"/>
  <c r="F202" i="5"/>
  <c r="M202" i="5"/>
  <c r="L202" i="5"/>
  <c r="M190" i="2"/>
  <c r="AD189" i="2"/>
  <c r="F190" i="2"/>
  <c r="L190" i="2"/>
  <c r="G180" i="8"/>
  <c r="AE180" i="8"/>
  <c r="T180" i="8"/>
  <c r="Z180" i="8"/>
  <c r="F202" i="6"/>
  <c r="M202" i="6"/>
  <c r="AD201" i="6"/>
  <c r="L202" i="6"/>
  <c r="J325" i="5"/>
  <c r="P324" i="5"/>
  <c r="S324" i="5"/>
  <c r="P324" i="4"/>
  <c r="S324" i="4"/>
  <c r="J325" i="4"/>
  <c r="J325" i="3"/>
  <c r="S324" i="3"/>
  <c r="P324" i="3"/>
  <c r="P324" i="2"/>
  <c r="S324" i="2"/>
  <c r="J325" i="2"/>
  <c r="P321" i="6"/>
  <c r="J322" i="6"/>
  <c r="S321" i="6"/>
  <c r="AI321" i="6"/>
  <c r="J321" i="7"/>
  <c r="AI320" i="7"/>
  <c r="S320" i="7"/>
  <c r="P320" i="7"/>
  <c r="P320" i="8"/>
  <c r="S320" i="8"/>
  <c r="AI320" i="8"/>
  <c r="J321" i="8"/>
  <c r="P320" i="9"/>
  <c r="S320" i="9"/>
  <c r="AI320" i="9"/>
  <c r="J321" i="9"/>
  <c r="L192" i="3"/>
  <c r="AD191" i="3"/>
  <c r="M192" i="3"/>
  <c r="F192" i="3"/>
  <c r="Z191" i="3"/>
  <c r="T191" i="3"/>
  <c r="Z156" i="7"/>
  <c r="T156" i="7"/>
  <c r="I156" i="10" s="1"/>
  <c r="AE156" i="7"/>
  <c r="G156" i="7"/>
  <c r="AD165" i="4" l="1"/>
  <c r="F166" i="4"/>
  <c r="L166" i="4"/>
  <c r="M166" i="4"/>
  <c r="AD181" i="9"/>
  <c r="F182" i="9"/>
  <c r="L182" i="9"/>
  <c r="M182" i="9"/>
  <c r="Z202" i="5"/>
  <c r="T202" i="5"/>
  <c r="T190" i="2"/>
  <c r="E190" i="10" s="1"/>
  <c r="Z190" i="2"/>
  <c r="AE202" i="5"/>
  <c r="G202" i="5"/>
  <c r="AE190" i="2"/>
  <c r="G190" i="2"/>
  <c r="L181" i="8"/>
  <c r="M181" i="8"/>
  <c r="AD180" i="8"/>
  <c r="F181" i="8"/>
  <c r="G202" i="6"/>
  <c r="AE202" i="6"/>
  <c r="T202" i="6"/>
  <c r="Z202" i="6"/>
  <c r="P325" i="5"/>
  <c r="S325" i="5"/>
  <c r="J326" i="5"/>
  <c r="P325" i="4"/>
  <c r="S325" i="4"/>
  <c r="J326" i="4"/>
  <c r="P325" i="3"/>
  <c r="S325" i="3"/>
  <c r="J326" i="3"/>
  <c r="S325" i="2"/>
  <c r="P325" i="2"/>
  <c r="J326" i="2"/>
  <c r="P322" i="6"/>
  <c r="S322" i="6"/>
  <c r="AI322" i="6"/>
  <c r="J323" i="6"/>
  <c r="P321" i="7"/>
  <c r="S321" i="7"/>
  <c r="J322" i="7"/>
  <c r="AI321" i="7"/>
  <c r="P321" i="8"/>
  <c r="S321" i="8"/>
  <c r="AI321" i="8"/>
  <c r="J322" i="8"/>
  <c r="P321" i="9"/>
  <c r="S321" i="9"/>
  <c r="AI321" i="9"/>
  <c r="J322" i="9"/>
  <c r="Z192" i="3"/>
  <c r="T192" i="3"/>
  <c r="M157" i="7"/>
  <c r="L157" i="7"/>
  <c r="F157" i="7"/>
  <c r="AD156" i="7"/>
  <c r="AE192" i="3"/>
  <c r="G192" i="3"/>
  <c r="G166" i="4" l="1"/>
  <c r="AE166" i="4"/>
  <c r="T166" i="4"/>
  <c r="M166" i="10" s="1"/>
  <c r="Z166" i="4"/>
  <c r="G182" i="9"/>
  <c r="AE182" i="9"/>
  <c r="T182" i="9"/>
  <c r="Q182" i="10" s="1"/>
  <c r="R182" i="10" s="1"/>
  <c r="Z182" i="9"/>
  <c r="L203" i="5"/>
  <c r="F203" i="5"/>
  <c r="AE203" i="5" s="1"/>
  <c r="AD202" i="5"/>
  <c r="M203" i="5"/>
  <c r="G203" i="5"/>
  <c r="AD190" i="2"/>
  <c r="M191" i="2"/>
  <c r="F191" i="2"/>
  <c r="AE191" i="2" s="1"/>
  <c r="L191" i="2"/>
  <c r="G191" i="2"/>
  <c r="T181" i="8"/>
  <c r="Z181" i="8"/>
  <c r="G181" i="8"/>
  <c r="AE181" i="8"/>
  <c r="M203" i="6"/>
  <c r="AD202" i="6"/>
  <c r="F203" i="6"/>
  <c r="L203" i="6"/>
  <c r="AE157" i="7"/>
  <c r="G157" i="7"/>
  <c r="S326" i="5"/>
  <c r="P326" i="5"/>
  <c r="J327" i="5"/>
  <c r="P326" i="4"/>
  <c r="S326" i="4"/>
  <c r="J327" i="4"/>
  <c r="J327" i="3"/>
  <c r="S326" i="3"/>
  <c r="P326" i="3"/>
  <c r="S326" i="2"/>
  <c r="P326" i="2"/>
  <c r="J327" i="2"/>
  <c r="S323" i="6"/>
  <c r="P323" i="6"/>
  <c r="AI323" i="6"/>
  <c r="J324" i="6"/>
  <c r="AI322" i="7"/>
  <c r="J323" i="7"/>
  <c r="P322" i="7"/>
  <c r="S322" i="7"/>
  <c r="P322" i="8"/>
  <c r="S322" i="8"/>
  <c r="AI322" i="8"/>
  <c r="J323" i="8"/>
  <c r="P322" i="9"/>
  <c r="S322" i="9"/>
  <c r="AI322" i="9"/>
  <c r="J323" i="9"/>
  <c r="Z157" i="7"/>
  <c r="T157" i="7"/>
  <c r="I157" i="10" s="1"/>
  <c r="L193" i="3"/>
  <c r="AD192" i="3"/>
  <c r="F193" i="3"/>
  <c r="M193" i="3"/>
  <c r="AD166" i="4" l="1"/>
  <c r="L167" i="4"/>
  <c r="F167" i="4"/>
  <c r="M167" i="4"/>
  <c r="AD182" i="9"/>
  <c r="F183" i="9"/>
  <c r="L183" i="9"/>
  <c r="M183" i="9"/>
  <c r="T203" i="5"/>
  <c r="Z203" i="5"/>
  <c r="M204" i="5"/>
  <c r="AD203" i="5"/>
  <c r="F204" i="5"/>
  <c r="AE204" i="5" s="1"/>
  <c r="L204" i="5"/>
  <c r="G204" i="5"/>
  <c r="T191" i="2"/>
  <c r="E191" i="10" s="1"/>
  <c r="Z191" i="2"/>
  <c r="M192" i="2"/>
  <c r="AD191" i="2"/>
  <c r="L192" i="2"/>
  <c r="F192" i="2"/>
  <c r="L158" i="7"/>
  <c r="AD157" i="7"/>
  <c r="F158" i="7"/>
  <c r="AE158" i="7" s="1"/>
  <c r="G158" i="7"/>
  <c r="M158" i="7"/>
  <c r="AD181" i="8"/>
  <c r="F182" i="8"/>
  <c r="L182" i="8"/>
  <c r="M182" i="8"/>
  <c r="T203" i="6"/>
  <c r="Z203" i="6"/>
  <c r="AE203" i="6"/>
  <c r="G203" i="6"/>
  <c r="P327" i="5"/>
  <c r="J328" i="5"/>
  <c r="S327" i="5"/>
  <c r="P327" i="4"/>
  <c r="S327" i="4"/>
  <c r="J328" i="4"/>
  <c r="P327" i="3"/>
  <c r="J328" i="3"/>
  <c r="S327" i="3"/>
  <c r="P327" i="2"/>
  <c r="S327" i="2"/>
  <c r="J328" i="2"/>
  <c r="S324" i="6"/>
  <c r="AI324" i="6"/>
  <c r="P324" i="6"/>
  <c r="J325" i="6"/>
  <c r="AI323" i="7"/>
  <c r="S323" i="7"/>
  <c r="P323" i="7"/>
  <c r="J324" i="7"/>
  <c r="P323" i="8"/>
  <c r="S323" i="8"/>
  <c r="AI323" i="8"/>
  <c r="J324" i="8"/>
  <c r="P323" i="9"/>
  <c r="S323" i="9"/>
  <c r="AI323" i="9"/>
  <c r="J324" i="9"/>
  <c r="Z193" i="3"/>
  <c r="T193" i="3"/>
  <c r="AE193" i="3"/>
  <c r="G193" i="3"/>
  <c r="Z167" i="4" l="1"/>
  <c r="T167" i="4"/>
  <c r="M167" i="10" s="1"/>
  <c r="G167" i="4"/>
  <c r="AE167" i="4"/>
  <c r="AE183" i="9"/>
  <c r="G183" i="9"/>
  <c r="Z183" i="9"/>
  <c r="T183" i="9"/>
  <c r="Q183" i="10" s="1"/>
  <c r="R183" i="10" s="1"/>
  <c r="Z204" i="5"/>
  <c r="T204" i="5"/>
  <c r="F205" i="5"/>
  <c r="M205" i="5"/>
  <c r="L205" i="5"/>
  <c r="AD204" i="5"/>
  <c r="Z192" i="2"/>
  <c r="T192" i="2"/>
  <c r="E192" i="10" s="1"/>
  <c r="AE192" i="2"/>
  <c r="G192" i="2"/>
  <c r="T158" i="7"/>
  <c r="I158" i="10" s="1"/>
  <c r="Z158" i="7"/>
  <c r="AD158" i="7"/>
  <c r="F159" i="7"/>
  <c r="AE159" i="7" s="1"/>
  <c r="G159" i="7"/>
  <c r="M159" i="7"/>
  <c r="L159" i="7"/>
  <c r="G182" i="8"/>
  <c r="AE182" i="8"/>
  <c r="T182" i="8"/>
  <c r="Z182" i="8"/>
  <c r="M204" i="6"/>
  <c r="L204" i="6"/>
  <c r="AD203" i="6"/>
  <c r="F204" i="6"/>
  <c r="J329" i="5"/>
  <c r="P328" i="5"/>
  <c r="S328" i="5"/>
  <c r="P328" i="4"/>
  <c r="S328" i="4"/>
  <c r="J329" i="4"/>
  <c r="J329" i="3"/>
  <c r="P328" i="3"/>
  <c r="S328" i="3"/>
  <c r="S328" i="2"/>
  <c r="P328" i="2"/>
  <c r="J329" i="2"/>
  <c r="AI325" i="6"/>
  <c r="S325" i="6"/>
  <c r="J326" i="6"/>
  <c r="P325" i="6"/>
  <c r="J325" i="7"/>
  <c r="S324" i="7"/>
  <c r="P324" i="7"/>
  <c r="AI324" i="7"/>
  <c r="P324" i="8"/>
  <c r="S324" i="8"/>
  <c r="AI324" i="8"/>
  <c r="J325" i="8"/>
  <c r="P324" i="9"/>
  <c r="S324" i="9"/>
  <c r="AI324" i="9"/>
  <c r="J325" i="9"/>
  <c r="AD159" i="7"/>
  <c r="F160" i="7"/>
  <c r="AE160" i="7" s="1"/>
  <c r="G160" i="7"/>
  <c r="L160" i="7"/>
  <c r="M160" i="7"/>
  <c r="Z159" i="7"/>
  <c r="T159" i="7"/>
  <c r="I159" i="10" s="1"/>
  <c r="M194" i="3"/>
  <c r="F194" i="3"/>
  <c r="AD193" i="3"/>
  <c r="L194" i="3"/>
  <c r="L168" i="4" l="1"/>
  <c r="F168" i="4"/>
  <c r="M168" i="4"/>
  <c r="AD167" i="4"/>
  <c r="AD183" i="9"/>
  <c r="M184" i="9"/>
  <c r="L184" i="9"/>
  <c r="F184" i="9"/>
  <c r="G205" i="5"/>
  <c r="AE205" i="5"/>
  <c r="Z205" i="5"/>
  <c r="T205" i="5"/>
  <c r="M193" i="2"/>
  <c r="L193" i="2"/>
  <c r="AD192" i="2"/>
  <c r="F193" i="2"/>
  <c r="AE193" i="2" s="1"/>
  <c r="G193" i="2"/>
  <c r="AE204" i="6"/>
  <c r="G204" i="6"/>
  <c r="AD182" i="8"/>
  <c r="L183" i="8"/>
  <c r="M183" i="8"/>
  <c r="F183" i="8"/>
  <c r="T204" i="6"/>
  <c r="Z204" i="6"/>
  <c r="AD204" i="6"/>
  <c r="F205" i="6"/>
  <c r="L205" i="6"/>
  <c r="M205" i="6"/>
  <c r="P329" i="5"/>
  <c r="S329" i="5"/>
  <c r="J330" i="5"/>
  <c r="P329" i="4"/>
  <c r="S329" i="4"/>
  <c r="J330" i="4"/>
  <c r="J330" i="3"/>
  <c r="P329" i="3"/>
  <c r="S329" i="3"/>
  <c r="P329" i="2"/>
  <c r="J330" i="2"/>
  <c r="S329" i="2"/>
  <c r="S326" i="6"/>
  <c r="P326" i="6"/>
  <c r="AI326" i="6"/>
  <c r="J327" i="6"/>
  <c r="S325" i="7"/>
  <c r="J326" i="7"/>
  <c r="P325" i="7"/>
  <c r="AI325" i="7"/>
  <c r="P325" i="8"/>
  <c r="S325" i="8"/>
  <c r="AI325" i="8"/>
  <c r="J326" i="8"/>
  <c r="P325" i="9"/>
  <c r="S325" i="9"/>
  <c r="AI325" i="9"/>
  <c r="J326" i="9"/>
  <c r="AD160" i="7"/>
  <c r="F161" i="7"/>
  <c r="AE161" i="7" s="1"/>
  <c r="G161" i="7"/>
  <c r="L161" i="7"/>
  <c r="M161" i="7"/>
  <c r="Z160" i="7"/>
  <c r="T160" i="7"/>
  <c r="I160" i="10" s="1"/>
  <c r="Z194" i="3"/>
  <c r="T194" i="3"/>
  <c r="AE194" i="3"/>
  <c r="G194" i="3"/>
  <c r="T168" i="4" l="1"/>
  <c r="M168" i="10" s="1"/>
  <c r="Z168" i="4"/>
  <c r="G168" i="4"/>
  <c r="AE168" i="4"/>
  <c r="Z184" i="9"/>
  <c r="T184" i="9"/>
  <c r="Q184" i="10" s="1"/>
  <c r="R184" i="10" s="1"/>
  <c r="G184" i="9"/>
  <c r="AE184" i="9"/>
  <c r="L206" i="5"/>
  <c r="AD205" i="5"/>
  <c r="M206" i="5"/>
  <c r="F206" i="5"/>
  <c r="T193" i="2"/>
  <c r="E193" i="10" s="1"/>
  <c r="Z193" i="2"/>
  <c r="AD193" i="2"/>
  <c r="G194" i="2"/>
  <c r="L194" i="2"/>
  <c r="M194" i="2"/>
  <c r="F194" i="2"/>
  <c r="AE194" i="2" s="1"/>
  <c r="T183" i="8"/>
  <c r="Z183" i="8"/>
  <c r="G183" i="8"/>
  <c r="AE183" i="8"/>
  <c r="T205" i="6"/>
  <c r="Z205" i="6"/>
  <c r="AE205" i="6"/>
  <c r="G205" i="6"/>
  <c r="P330" i="5"/>
  <c r="J331" i="5"/>
  <c r="S330" i="5"/>
  <c r="P330" i="4"/>
  <c r="S330" i="4"/>
  <c r="J331" i="4"/>
  <c r="S330" i="3"/>
  <c r="J331" i="3"/>
  <c r="P330" i="3"/>
  <c r="P330" i="2"/>
  <c r="S330" i="2"/>
  <c r="J331" i="2"/>
  <c r="P327" i="6"/>
  <c r="AI327" i="6"/>
  <c r="J328" i="6"/>
  <c r="S327" i="6"/>
  <c r="P326" i="7"/>
  <c r="J327" i="7"/>
  <c r="AI326" i="7"/>
  <c r="S326" i="7"/>
  <c r="P326" i="8"/>
  <c r="S326" i="8"/>
  <c r="AI326" i="8"/>
  <c r="J327" i="8"/>
  <c r="P326" i="9"/>
  <c r="S326" i="9"/>
  <c r="AI326" i="9"/>
  <c r="J327" i="9"/>
  <c r="AD161" i="7"/>
  <c r="F162" i="7"/>
  <c r="L162" i="7"/>
  <c r="M162" i="7"/>
  <c r="Z161" i="7"/>
  <c r="T161" i="7"/>
  <c r="I161" i="10" s="1"/>
  <c r="L195" i="3"/>
  <c r="M195" i="3"/>
  <c r="F195" i="3"/>
  <c r="AD194" i="3"/>
  <c r="AD168" i="4" l="1"/>
  <c r="L169" i="4"/>
  <c r="M169" i="4"/>
  <c r="F169" i="4"/>
  <c r="AD184" i="9"/>
  <c r="F185" i="9"/>
  <c r="L185" i="9"/>
  <c r="M185" i="9"/>
  <c r="Z206" i="5"/>
  <c r="T206" i="5"/>
  <c r="F195" i="2"/>
  <c r="AD194" i="2"/>
  <c r="M195" i="2"/>
  <c r="L195" i="2"/>
  <c r="T194" i="2"/>
  <c r="E194" i="10" s="1"/>
  <c r="Z194" i="2"/>
  <c r="AE206" i="5"/>
  <c r="G206" i="5"/>
  <c r="AE162" i="7"/>
  <c r="G162" i="7"/>
  <c r="AD183" i="8"/>
  <c r="F184" i="8"/>
  <c r="M184" i="8"/>
  <c r="L184" i="8"/>
  <c r="M206" i="6"/>
  <c r="F206" i="6"/>
  <c r="L206" i="6"/>
  <c r="AD205" i="6"/>
  <c r="J332" i="5"/>
  <c r="P331" i="5"/>
  <c r="S331" i="5"/>
  <c r="P331" i="4"/>
  <c r="S331" i="4"/>
  <c r="J332" i="4"/>
  <c r="S331" i="3"/>
  <c r="P331" i="3"/>
  <c r="J332" i="3"/>
  <c r="S331" i="2"/>
  <c r="J332" i="2"/>
  <c r="P331" i="2"/>
  <c r="AI328" i="6"/>
  <c r="P328" i="6"/>
  <c r="J329" i="6"/>
  <c r="S328" i="6"/>
  <c r="AI327" i="7"/>
  <c r="P327" i="7"/>
  <c r="S327" i="7"/>
  <c r="J328" i="7"/>
  <c r="P327" i="8"/>
  <c r="S327" i="8"/>
  <c r="AI327" i="8"/>
  <c r="J328" i="8"/>
  <c r="P327" i="9"/>
  <c r="S327" i="9"/>
  <c r="AI327" i="9"/>
  <c r="J328" i="9"/>
  <c r="Z162" i="7"/>
  <c r="T162" i="7"/>
  <c r="I162" i="10" s="1"/>
  <c r="Z195" i="3"/>
  <c r="T195" i="3"/>
  <c r="AE195" i="3"/>
  <c r="G195" i="3"/>
  <c r="Z169" i="4" l="1"/>
  <c r="T169" i="4"/>
  <c r="M169" i="10" s="1"/>
  <c r="G169" i="4"/>
  <c r="AE169" i="4"/>
  <c r="G185" i="9"/>
  <c r="AE185" i="9"/>
  <c r="T185" i="9"/>
  <c r="Q185" i="10" s="1"/>
  <c r="R185" i="10" s="1"/>
  <c r="Z185" i="9"/>
  <c r="Z195" i="2"/>
  <c r="T195" i="2"/>
  <c r="E195" i="10" s="1"/>
  <c r="L207" i="5"/>
  <c r="AD206" i="5"/>
  <c r="M207" i="5"/>
  <c r="F207" i="5"/>
  <c r="AE207" i="5" s="1"/>
  <c r="G207" i="5"/>
  <c r="AE195" i="2"/>
  <c r="G195" i="2"/>
  <c r="AD162" i="7"/>
  <c r="F163" i="7"/>
  <c r="AE163" i="7" s="1"/>
  <c r="G163" i="7"/>
  <c r="L163" i="7"/>
  <c r="M163" i="7"/>
  <c r="G184" i="8"/>
  <c r="AE184" i="8"/>
  <c r="T184" i="8"/>
  <c r="Z184" i="8"/>
  <c r="T206" i="6"/>
  <c r="Z206" i="6"/>
  <c r="AE206" i="6"/>
  <c r="G206" i="6"/>
  <c r="P332" i="5"/>
  <c r="S332" i="5"/>
  <c r="J333" i="5"/>
  <c r="P332" i="4"/>
  <c r="S332" i="4"/>
  <c r="J333" i="4"/>
  <c r="P332" i="3"/>
  <c r="S332" i="3"/>
  <c r="J333" i="3"/>
  <c r="P332" i="2"/>
  <c r="S332" i="2"/>
  <c r="J333" i="2"/>
  <c r="S329" i="6"/>
  <c r="AI329" i="6"/>
  <c r="P329" i="6"/>
  <c r="J330" i="6"/>
  <c r="P328" i="7"/>
  <c r="J329" i="7"/>
  <c r="AI328" i="7"/>
  <c r="S328" i="7"/>
  <c r="P328" i="8"/>
  <c r="S328" i="8"/>
  <c r="AI328" i="8"/>
  <c r="J329" i="8"/>
  <c r="P328" i="9"/>
  <c r="S328" i="9"/>
  <c r="AI328" i="9"/>
  <c r="J329" i="9"/>
  <c r="AD163" i="7"/>
  <c r="F164" i="7"/>
  <c r="AE164" i="7" s="1"/>
  <c r="G164" i="7"/>
  <c r="L164" i="7"/>
  <c r="M164" i="7"/>
  <c r="Z163" i="7"/>
  <c r="T163" i="7"/>
  <c r="I163" i="10" s="1"/>
  <c r="L196" i="3"/>
  <c r="F196" i="3"/>
  <c r="AE196" i="3" s="1"/>
  <c r="M196" i="3"/>
  <c r="G196" i="3"/>
  <c r="AD195" i="3"/>
  <c r="AD169" i="4" l="1"/>
  <c r="L170" i="4"/>
  <c r="F170" i="4"/>
  <c r="M170" i="4"/>
  <c r="F186" i="9"/>
  <c r="AE186" i="9" s="1"/>
  <c r="L186" i="9"/>
  <c r="AD185" i="9"/>
  <c r="M186" i="9"/>
  <c r="G186" i="9"/>
  <c r="Z207" i="5"/>
  <c r="T207" i="5"/>
  <c r="F208" i="5"/>
  <c r="M208" i="5"/>
  <c r="L208" i="5"/>
  <c r="AD207" i="5"/>
  <c r="M196" i="2"/>
  <c r="F196" i="2"/>
  <c r="AD195" i="2"/>
  <c r="L196" i="2"/>
  <c r="F185" i="8"/>
  <c r="L185" i="8"/>
  <c r="M185" i="8"/>
  <c r="AD184" i="8"/>
  <c r="M207" i="6"/>
  <c r="AD206" i="6"/>
  <c r="F207" i="6"/>
  <c r="L207" i="6"/>
  <c r="P333" i="5"/>
  <c r="S333" i="5"/>
  <c r="J334" i="5"/>
  <c r="P333" i="4"/>
  <c r="S333" i="4"/>
  <c r="J334" i="4"/>
  <c r="S333" i="3"/>
  <c r="P333" i="3"/>
  <c r="J334" i="3"/>
  <c r="S333" i="2"/>
  <c r="P333" i="2"/>
  <c r="J334" i="2"/>
  <c r="AI330" i="6"/>
  <c r="P330" i="6"/>
  <c r="J331" i="6"/>
  <c r="S330" i="6"/>
  <c r="S329" i="7"/>
  <c r="AI329" i="7"/>
  <c r="P329" i="7"/>
  <c r="J330" i="7"/>
  <c r="P329" i="8"/>
  <c r="S329" i="8"/>
  <c r="AI329" i="8"/>
  <c r="J330" i="8"/>
  <c r="P329" i="9"/>
  <c r="S329" i="9"/>
  <c r="AI329" i="9"/>
  <c r="J330" i="9"/>
  <c r="AD164" i="7"/>
  <c r="F165" i="7"/>
  <c r="AE165" i="7" s="1"/>
  <c r="G165" i="7"/>
  <c r="L165" i="7"/>
  <c r="M165" i="7"/>
  <c r="Z164" i="7"/>
  <c r="T164" i="7"/>
  <c r="I164" i="10" s="1"/>
  <c r="Z196" i="3"/>
  <c r="T196" i="3"/>
  <c r="AD196" i="3"/>
  <c r="M197" i="3"/>
  <c r="F197" i="3"/>
  <c r="L197" i="3"/>
  <c r="T170" i="4" l="1"/>
  <c r="M170" i="10" s="1"/>
  <c r="Z170" i="4"/>
  <c r="G170" i="4"/>
  <c r="AE170" i="4"/>
  <c r="T186" i="9"/>
  <c r="Q186" i="10" s="1"/>
  <c r="R186" i="10" s="1"/>
  <c r="Z186" i="9"/>
  <c r="M187" i="9"/>
  <c r="L187" i="9"/>
  <c r="F187" i="9"/>
  <c r="AD186" i="9"/>
  <c r="Z208" i="5"/>
  <c r="T208" i="5"/>
  <c r="Z196" i="2"/>
  <c r="T196" i="2"/>
  <c r="E196" i="10" s="1"/>
  <c r="AE208" i="5"/>
  <c r="G208" i="5"/>
  <c r="AE196" i="2"/>
  <c r="G196" i="2"/>
  <c r="AE207" i="6"/>
  <c r="G207" i="6"/>
  <c r="G185" i="8"/>
  <c r="AE185" i="8"/>
  <c r="T185" i="8"/>
  <c r="Z185" i="8"/>
  <c r="T207" i="6"/>
  <c r="Z207" i="6"/>
  <c r="AD207" i="6"/>
  <c r="L208" i="6"/>
  <c r="M208" i="6"/>
  <c r="F208" i="6"/>
  <c r="P334" i="5"/>
  <c r="S334" i="5"/>
  <c r="J335" i="5"/>
  <c r="P334" i="4"/>
  <c r="S334" i="4"/>
  <c r="J335" i="4"/>
  <c r="S334" i="3"/>
  <c r="J335" i="3"/>
  <c r="P334" i="3"/>
  <c r="P334" i="2"/>
  <c r="J335" i="2"/>
  <c r="S334" i="2"/>
  <c r="P331" i="6"/>
  <c r="S331" i="6"/>
  <c r="J332" i="6"/>
  <c r="AI331" i="6"/>
  <c r="P330" i="7"/>
  <c r="AI330" i="7"/>
  <c r="J331" i="7"/>
  <c r="S330" i="7"/>
  <c r="P330" i="8"/>
  <c r="S330" i="8"/>
  <c r="AI330" i="8"/>
  <c r="J331" i="8"/>
  <c r="P330" i="9"/>
  <c r="S330" i="9"/>
  <c r="AI330" i="9"/>
  <c r="J331" i="9"/>
  <c r="AD165" i="7"/>
  <c r="F166" i="7"/>
  <c r="AE166" i="7" s="1"/>
  <c r="G166" i="7"/>
  <c r="L166" i="7"/>
  <c r="M166" i="7"/>
  <c r="Z165" i="7"/>
  <c r="T165" i="7"/>
  <c r="I165" i="10" s="1"/>
  <c r="Z197" i="3"/>
  <c r="T197" i="3"/>
  <c r="AE197" i="3"/>
  <c r="G197" i="3"/>
  <c r="AD170" i="4" l="1"/>
  <c r="F171" i="4"/>
  <c r="L171" i="4"/>
  <c r="M171" i="4"/>
  <c r="Z187" i="9"/>
  <c r="T187" i="9"/>
  <c r="Q187" i="10" s="1"/>
  <c r="R187" i="10" s="1"/>
  <c r="L209" i="5"/>
  <c r="F209" i="5"/>
  <c r="AE209" i="5" s="1"/>
  <c r="AD208" i="5"/>
  <c r="M209" i="5"/>
  <c r="G209" i="5"/>
  <c r="AD196" i="2"/>
  <c r="M197" i="2"/>
  <c r="L197" i="2"/>
  <c r="F197" i="2"/>
  <c r="AE197" i="2" s="1"/>
  <c r="G197" i="2"/>
  <c r="AE187" i="9"/>
  <c r="G187" i="9"/>
  <c r="AE208" i="6"/>
  <c r="G208" i="6"/>
  <c r="AD185" i="8"/>
  <c r="F186" i="8"/>
  <c r="L186" i="8"/>
  <c r="M186" i="8"/>
  <c r="M209" i="6"/>
  <c r="L209" i="6"/>
  <c r="F209" i="6"/>
  <c r="AD208" i="6"/>
  <c r="T208" i="6"/>
  <c r="Z208" i="6"/>
  <c r="S335" i="5"/>
  <c r="P335" i="5"/>
  <c r="J336" i="5"/>
  <c r="P335" i="4"/>
  <c r="S335" i="4"/>
  <c r="J336" i="4"/>
  <c r="P335" i="3"/>
  <c r="J336" i="3"/>
  <c r="S335" i="3"/>
  <c r="P335" i="2"/>
  <c r="S335" i="2"/>
  <c r="J336" i="2"/>
  <c r="AI332" i="6"/>
  <c r="S332" i="6"/>
  <c r="P332" i="6"/>
  <c r="J333" i="6"/>
  <c r="J332" i="7"/>
  <c r="P331" i="7"/>
  <c r="S331" i="7"/>
  <c r="AI331" i="7"/>
  <c r="P331" i="8"/>
  <c r="S331" i="8"/>
  <c r="AI331" i="8"/>
  <c r="J332" i="8"/>
  <c r="P331" i="9"/>
  <c r="S331" i="9"/>
  <c r="AI331" i="9"/>
  <c r="J332" i="9"/>
  <c r="AD166" i="7"/>
  <c r="F167" i="7"/>
  <c r="AE167" i="7" s="1"/>
  <c r="G167" i="7"/>
  <c r="L167" i="7"/>
  <c r="M167" i="7"/>
  <c r="Z166" i="7"/>
  <c r="T166" i="7"/>
  <c r="I166" i="10" s="1"/>
  <c r="AD197" i="3"/>
  <c r="M198" i="3"/>
  <c r="L198" i="3"/>
  <c r="F198" i="3"/>
  <c r="G171" i="4" l="1"/>
  <c r="AE171" i="4"/>
  <c r="Z171" i="4"/>
  <c r="T171" i="4"/>
  <c r="M171" i="10" s="1"/>
  <c r="Z209" i="5"/>
  <c r="T209" i="5"/>
  <c r="M210" i="5"/>
  <c r="F210" i="5"/>
  <c r="AD209" i="5"/>
  <c r="L210" i="5"/>
  <c r="T197" i="2"/>
  <c r="E197" i="10" s="1"/>
  <c r="Z197" i="2"/>
  <c r="AD197" i="2"/>
  <c r="F198" i="2"/>
  <c r="L198" i="2"/>
  <c r="M198" i="2"/>
  <c r="AD187" i="9"/>
  <c r="L188" i="9"/>
  <c r="F188" i="9"/>
  <c r="M188" i="9"/>
  <c r="G186" i="8"/>
  <c r="AE186" i="8"/>
  <c r="T186" i="8"/>
  <c r="Z186" i="8"/>
  <c r="T209" i="6"/>
  <c r="Z209" i="6"/>
  <c r="G209" i="6"/>
  <c r="AE209" i="6"/>
  <c r="P336" i="5"/>
  <c r="S336" i="5"/>
  <c r="J337" i="5"/>
  <c r="P336" i="4"/>
  <c r="S336" i="4"/>
  <c r="J337" i="4"/>
  <c r="S336" i="3"/>
  <c r="J337" i="3"/>
  <c r="P336" i="3"/>
  <c r="J337" i="2"/>
  <c r="P336" i="2"/>
  <c r="S336" i="2"/>
  <c r="S333" i="6"/>
  <c r="J334" i="6"/>
  <c r="P333" i="6"/>
  <c r="AI333" i="6"/>
  <c r="AI332" i="7"/>
  <c r="J333" i="7"/>
  <c r="P332" i="7"/>
  <c r="S332" i="7"/>
  <c r="P332" i="8"/>
  <c r="S332" i="8"/>
  <c r="AI332" i="8"/>
  <c r="J333" i="8"/>
  <c r="P332" i="9"/>
  <c r="S332" i="9"/>
  <c r="AI332" i="9"/>
  <c r="J333" i="9"/>
  <c r="AD167" i="7"/>
  <c r="F168" i="7"/>
  <c r="AE168" i="7" s="1"/>
  <c r="G168" i="7"/>
  <c r="L168" i="7"/>
  <c r="M168" i="7"/>
  <c r="Z167" i="7"/>
  <c r="T167" i="7"/>
  <c r="I167" i="10" s="1"/>
  <c r="Z198" i="3"/>
  <c r="T198" i="3"/>
  <c r="AE198" i="3"/>
  <c r="G198" i="3"/>
  <c r="F172" i="4" l="1"/>
  <c r="M172" i="4"/>
  <c r="AD171" i="4"/>
  <c r="L172" i="4"/>
  <c r="T210" i="5"/>
  <c r="Z210" i="5"/>
  <c r="T198" i="2"/>
  <c r="E198" i="10" s="1"/>
  <c r="Z198" i="2"/>
  <c r="T188" i="9"/>
  <c r="Q188" i="10" s="1"/>
  <c r="R188" i="10" s="1"/>
  <c r="Z188" i="9"/>
  <c r="AE210" i="5"/>
  <c r="G210" i="5"/>
  <c r="AE198" i="2"/>
  <c r="G198" i="2"/>
  <c r="AE188" i="9"/>
  <c r="G188" i="9"/>
  <c r="L187" i="8"/>
  <c r="M187" i="8"/>
  <c r="AD186" i="8"/>
  <c r="F187" i="8"/>
  <c r="L210" i="6"/>
  <c r="F210" i="6"/>
  <c r="AD209" i="6"/>
  <c r="M210" i="6"/>
  <c r="P337" i="5"/>
  <c r="J338" i="5"/>
  <c r="S337" i="5"/>
  <c r="P337" i="4"/>
  <c r="S337" i="4"/>
  <c r="J338" i="4"/>
  <c r="S337" i="3"/>
  <c r="P337" i="3"/>
  <c r="J338" i="3"/>
  <c r="J338" i="2"/>
  <c r="P337" i="2"/>
  <c r="S337" i="2"/>
  <c r="P334" i="6"/>
  <c r="S334" i="6"/>
  <c r="AI334" i="6"/>
  <c r="J335" i="6"/>
  <c r="J334" i="7"/>
  <c r="AI333" i="7"/>
  <c r="S333" i="7"/>
  <c r="P333" i="7"/>
  <c r="P333" i="8"/>
  <c r="S333" i="8"/>
  <c r="AI333" i="8"/>
  <c r="J334" i="8"/>
  <c r="P333" i="9"/>
  <c r="S333" i="9"/>
  <c r="AI333" i="9"/>
  <c r="J334" i="9"/>
  <c r="AD168" i="7"/>
  <c r="F169" i="7"/>
  <c r="AE169" i="7" s="1"/>
  <c r="G169" i="7"/>
  <c r="L169" i="7"/>
  <c r="M169" i="7"/>
  <c r="Z168" i="7"/>
  <c r="T168" i="7"/>
  <c r="I168" i="10" s="1"/>
  <c r="F199" i="3"/>
  <c r="AD198" i="3"/>
  <c r="M199" i="3"/>
  <c r="L199" i="3"/>
  <c r="G172" i="4" l="1"/>
  <c r="AE172" i="4"/>
  <c r="T172" i="4"/>
  <c r="M172" i="10" s="1"/>
  <c r="Z172" i="4"/>
  <c r="L211" i="5"/>
  <c r="M211" i="5"/>
  <c r="F211" i="5"/>
  <c r="AE211" i="5" s="1"/>
  <c r="AD210" i="5"/>
  <c r="G211" i="5"/>
  <c r="L199" i="2"/>
  <c r="AD198" i="2"/>
  <c r="M199" i="2"/>
  <c r="F199" i="2"/>
  <c r="AE199" i="2" s="1"/>
  <c r="G199" i="2"/>
  <c r="AD188" i="9"/>
  <c r="F189" i="9"/>
  <c r="AE189" i="9" s="1"/>
  <c r="L189" i="9"/>
  <c r="M189" i="9"/>
  <c r="G189" i="9"/>
  <c r="AE199" i="3"/>
  <c r="G199" i="3"/>
  <c r="Z187" i="8"/>
  <c r="T187" i="8"/>
  <c r="G187" i="8"/>
  <c r="AE187" i="8"/>
  <c r="T210" i="6"/>
  <c r="Z210" i="6"/>
  <c r="G210" i="6"/>
  <c r="AE210" i="6"/>
  <c r="J339" i="5"/>
  <c r="S338" i="5"/>
  <c r="P338" i="5"/>
  <c r="P338" i="4"/>
  <c r="S338" i="4"/>
  <c r="J339" i="4"/>
  <c r="S338" i="3"/>
  <c r="J339" i="3"/>
  <c r="P338" i="3"/>
  <c r="S338" i="2"/>
  <c r="J339" i="2"/>
  <c r="P338" i="2"/>
  <c r="P335" i="6"/>
  <c r="AI335" i="6"/>
  <c r="J336" i="6"/>
  <c r="S335" i="6"/>
  <c r="P334" i="7"/>
  <c r="AI334" i="7"/>
  <c r="J335" i="7"/>
  <c r="S334" i="7"/>
  <c r="P334" i="8"/>
  <c r="S334" i="8"/>
  <c r="AI334" i="8"/>
  <c r="J335" i="8"/>
  <c r="P334" i="9"/>
  <c r="S334" i="9"/>
  <c r="AI334" i="9"/>
  <c r="J335" i="9"/>
  <c r="AD169" i="7"/>
  <c r="F170" i="7"/>
  <c r="AE170" i="7" s="1"/>
  <c r="G170" i="7"/>
  <c r="L170" i="7"/>
  <c r="M170" i="7"/>
  <c r="Z169" i="7"/>
  <c r="T169" i="7"/>
  <c r="I169" i="10" s="1"/>
  <c r="Z199" i="3"/>
  <c r="T199" i="3"/>
  <c r="AD199" i="3"/>
  <c r="F200" i="3"/>
  <c r="AE200" i="3" s="1"/>
  <c r="L200" i="3"/>
  <c r="M200" i="3"/>
  <c r="G200" i="3"/>
  <c r="AD172" i="4" l="1"/>
  <c r="F173" i="4"/>
  <c r="L173" i="4"/>
  <c r="M173" i="4"/>
  <c r="Z211" i="5"/>
  <c r="T211" i="5"/>
  <c r="AD211" i="5"/>
  <c r="F212" i="5"/>
  <c r="M212" i="5"/>
  <c r="L212" i="5"/>
  <c r="T199" i="2"/>
  <c r="E199" i="10" s="1"/>
  <c r="Z199" i="2"/>
  <c r="L200" i="2"/>
  <c r="M200" i="2"/>
  <c r="F200" i="2"/>
  <c r="AD199" i="2"/>
  <c r="Z189" i="9"/>
  <c r="T189" i="9"/>
  <c r="Q189" i="10" s="1"/>
  <c r="R189" i="10" s="1"/>
  <c r="L190" i="9"/>
  <c r="AD189" i="9"/>
  <c r="M190" i="9"/>
  <c r="F190" i="9"/>
  <c r="AD187" i="8"/>
  <c r="F188" i="8"/>
  <c r="L188" i="8"/>
  <c r="M188" i="8"/>
  <c r="G211" i="6"/>
  <c r="AD210" i="6"/>
  <c r="L211" i="6"/>
  <c r="M211" i="6"/>
  <c r="F211" i="6"/>
  <c r="AE211" i="6" s="1"/>
  <c r="P339" i="5"/>
  <c r="S339" i="5"/>
  <c r="J340" i="5"/>
  <c r="P339" i="4"/>
  <c r="S339" i="4"/>
  <c r="J340" i="4"/>
  <c r="J340" i="3"/>
  <c r="P339" i="3"/>
  <c r="S339" i="3"/>
  <c r="S339" i="2"/>
  <c r="P339" i="2"/>
  <c r="J340" i="2"/>
  <c r="P336" i="6"/>
  <c r="AI336" i="6"/>
  <c r="S336" i="6"/>
  <c r="J337" i="6"/>
  <c r="P335" i="7"/>
  <c r="AI335" i="7"/>
  <c r="J336" i="7"/>
  <c r="S335" i="7"/>
  <c r="P335" i="8"/>
  <c r="S335" i="8"/>
  <c r="AI335" i="8"/>
  <c r="J336" i="8"/>
  <c r="P335" i="9"/>
  <c r="S335" i="9"/>
  <c r="AI335" i="9"/>
  <c r="J336" i="9"/>
  <c r="AD170" i="7"/>
  <c r="F171" i="7"/>
  <c r="AE171" i="7" s="1"/>
  <c r="G171" i="7"/>
  <c r="L171" i="7"/>
  <c r="M171" i="7"/>
  <c r="Z170" i="7"/>
  <c r="T170" i="7"/>
  <c r="I170" i="10" s="1"/>
  <c r="Z200" i="3"/>
  <c r="T200" i="3"/>
  <c r="M201" i="3"/>
  <c r="L201" i="3"/>
  <c r="AD200" i="3"/>
  <c r="F201" i="3"/>
  <c r="G173" i="4" l="1"/>
  <c r="AE173" i="4"/>
  <c r="T173" i="4"/>
  <c r="M173" i="10" s="1"/>
  <c r="Z173" i="4"/>
  <c r="G212" i="5"/>
  <c r="AE212" i="5"/>
  <c r="Z212" i="5"/>
  <c r="T212" i="5"/>
  <c r="T200" i="2"/>
  <c r="E200" i="10" s="1"/>
  <c r="Z200" i="2"/>
  <c r="T190" i="9"/>
  <c r="Q190" i="10" s="1"/>
  <c r="R190" i="10" s="1"/>
  <c r="Z190" i="9"/>
  <c r="AE200" i="2"/>
  <c r="G200" i="2"/>
  <c r="AE190" i="9"/>
  <c r="G190" i="9"/>
  <c r="G188" i="8"/>
  <c r="AE188" i="8"/>
  <c r="T188" i="8"/>
  <c r="Z188" i="8"/>
  <c r="M212" i="6"/>
  <c r="AD211" i="6"/>
  <c r="F212" i="6"/>
  <c r="L212" i="6"/>
  <c r="T211" i="6"/>
  <c r="Z211" i="6"/>
  <c r="J341" i="5"/>
  <c r="P340" i="5"/>
  <c r="S340" i="5"/>
  <c r="P340" i="4"/>
  <c r="S340" i="4"/>
  <c r="J341" i="4"/>
  <c r="J341" i="3"/>
  <c r="S340" i="3"/>
  <c r="P340" i="3"/>
  <c r="S340" i="2"/>
  <c r="J341" i="2"/>
  <c r="P340" i="2"/>
  <c r="P337" i="6"/>
  <c r="J338" i="6"/>
  <c r="AI337" i="6"/>
  <c r="S337" i="6"/>
  <c r="P336" i="7"/>
  <c r="J337" i="7"/>
  <c r="S336" i="7"/>
  <c r="AI336" i="7"/>
  <c r="P336" i="8"/>
  <c r="S336" i="8"/>
  <c r="AI336" i="8"/>
  <c r="J337" i="8"/>
  <c r="P336" i="9"/>
  <c r="S336" i="9"/>
  <c r="AI336" i="9"/>
  <c r="J337" i="9"/>
  <c r="AD171" i="7"/>
  <c r="F172" i="7"/>
  <c r="AE172" i="7" s="1"/>
  <c r="G172" i="7"/>
  <c r="L172" i="7"/>
  <c r="M172" i="7"/>
  <c r="Z171" i="7"/>
  <c r="T171" i="7"/>
  <c r="I171" i="10" s="1"/>
  <c r="Z201" i="3"/>
  <c r="T201" i="3"/>
  <c r="AE201" i="3"/>
  <c r="G201" i="3"/>
  <c r="AD173" i="4" l="1"/>
  <c r="F174" i="4"/>
  <c r="L174" i="4"/>
  <c r="M174" i="4"/>
  <c r="L213" i="5"/>
  <c r="F213" i="5"/>
  <c r="AD212" i="5"/>
  <c r="M213" i="5"/>
  <c r="M201" i="2"/>
  <c r="AD200" i="2"/>
  <c r="F201" i="2"/>
  <c r="AE201" i="2" s="1"/>
  <c r="L201" i="2"/>
  <c r="G201" i="2"/>
  <c r="M191" i="9"/>
  <c r="L191" i="9"/>
  <c r="F191" i="9"/>
  <c r="AE191" i="9" s="1"/>
  <c r="AD190" i="9"/>
  <c r="G191" i="9"/>
  <c r="AE212" i="6"/>
  <c r="G212" i="6"/>
  <c r="AD188" i="8"/>
  <c r="F189" i="8"/>
  <c r="L189" i="8"/>
  <c r="M189" i="8"/>
  <c r="L213" i="6"/>
  <c r="F213" i="6"/>
  <c r="M213" i="6"/>
  <c r="AD212" i="6"/>
  <c r="T212" i="6"/>
  <c r="Z212" i="6"/>
  <c r="P341" i="5"/>
  <c r="J342" i="5"/>
  <c r="S341" i="5"/>
  <c r="P341" i="4"/>
  <c r="S341" i="4"/>
  <c r="J342" i="4"/>
  <c r="J342" i="3"/>
  <c r="S341" i="3"/>
  <c r="P341" i="3"/>
  <c r="P341" i="2"/>
  <c r="S341" i="2"/>
  <c r="J342" i="2"/>
  <c r="S338" i="6"/>
  <c r="J339" i="6"/>
  <c r="P338" i="6"/>
  <c r="AI338" i="6"/>
  <c r="S337" i="7"/>
  <c r="AI337" i="7"/>
  <c r="P337" i="7"/>
  <c r="J338" i="7"/>
  <c r="P337" i="8"/>
  <c r="S337" i="8"/>
  <c r="AI337" i="8"/>
  <c r="J338" i="8"/>
  <c r="P337" i="9"/>
  <c r="S337" i="9"/>
  <c r="AI337" i="9"/>
  <c r="J338" i="9"/>
  <c r="AD172" i="7"/>
  <c r="F173" i="7"/>
  <c r="AE173" i="7" s="1"/>
  <c r="G173" i="7"/>
  <c r="L173" i="7"/>
  <c r="M173" i="7"/>
  <c r="Z172" i="7"/>
  <c r="T172" i="7"/>
  <c r="I172" i="10" s="1"/>
  <c r="AD201" i="3"/>
  <c r="L202" i="3"/>
  <c r="F202" i="3"/>
  <c r="M202" i="3"/>
  <c r="G174" i="4" l="1"/>
  <c r="AE174" i="4"/>
  <c r="T174" i="4"/>
  <c r="M174" i="10" s="1"/>
  <c r="Z174" i="4"/>
  <c r="Z213" i="5"/>
  <c r="T213" i="5"/>
  <c r="Z201" i="2"/>
  <c r="T201" i="2"/>
  <c r="E201" i="10" s="1"/>
  <c r="AD201" i="2"/>
  <c r="F202" i="2"/>
  <c r="L202" i="2"/>
  <c r="M202" i="2"/>
  <c r="Z191" i="9"/>
  <c r="T191" i="9"/>
  <c r="Q191" i="10" s="1"/>
  <c r="R191" i="10" s="1"/>
  <c r="G192" i="9"/>
  <c r="F192" i="9"/>
  <c r="AE192" i="9" s="1"/>
  <c r="L192" i="9"/>
  <c r="AD191" i="9"/>
  <c r="M192" i="9"/>
  <c r="AE213" i="5"/>
  <c r="G213" i="5"/>
  <c r="G189" i="8"/>
  <c r="AE189" i="8"/>
  <c r="T189" i="8"/>
  <c r="Z189" i="8"/>
  <c r="Z213" i="6"/>
  <c r="T213" i="6"/>
  <c r="G213" i="6"/>
  <c r="AE213" i="6"/>
  <c r="S342" i="5"/>
  <c r="J343" i="5"/>
  <c r="P342" i="5"/>
  <c r="P342" i="4"/>
  <c r="S342" i="4"/>
  <c r="J343" i="4"/>
  <c r="P342" i="3"/>
  <c r="J343" i="3"/>
  <c r="S342" i="3"/>
  <c r="S342" i="2"/>
  <c r="P342" i="2"/>
  <c r="J343" i="2"/>
  <c r="P339" i="6"/>
  <c r="S339" i="6"/>
  <c r="AI339" i="6"/>
  <c r="J340" i="6"/>
  <c r="AI338" i="7"/>
  <c r="S338" i="7"/>
  <c r="P338" i="7"/>
  <c r="J339" i="7"/>
  <c r="P338" i="8"/>
  <c r="S338" i="8"/>
  <c r="AI338" i="8"/>
  <c r="J339" i="8"/>
  <c r="P338" i="9"/>
  <c r="S338" i="9"/>
  <c r="AI338" i="9"/>
  <c r="J339" i="9"/>
  <c r="AD173" i="7"/>
  <c r="F174" i="7"/>
  <c r="L174" i="7"/>
  <c r="M174" i="7"/>
  <c r="Z173" i="7"/>
  <c r="T173" i="7"/>
  <c r="I173" i="10" s="1"/>
  <c r="Z202" i="3"/>
  <c r="T202" i="3"/>
  <c r="AE202" i="3"/>
  <c r="G202" i="3"/>
  <c r="AD174" i="4" l="1"/>
  <c r="F175" i="4"/>
  <c r="L175" i="4"/>
  <c r="M175" i="4"/>
  <c r="T202" i="2"/>
  <c r="E202" i="10" s="1"/>
  <c r="Z202" i="2"/>
  <c r="AD192" i="9"/>
  <c r="F193" i="9"/>
  <c r="L193" i="9"/>
  <c r="M193" i="9"/>
  <c r="T192" i="9"/>
  <c r="Q192" i="10" s="1"/>
  <c r="R192" i="10" s="1"/>
  <c r="Z192" i="9"/>
  <c r="AD213" i="5"/>
  <c r="M214" i="5"/>
  <c r="F214" i="5"/>
  <c r="AE214" i="5" s="1"/>
  <c r="L214" i="5"/>
  <c r="G214" i="5"/>
  <c r="AE202" i="2"/>
  <c r="G202" i="2"/>
  <c r="AD189" i="8"/>
  <c r="L190" i="8"/>
  <c r="F190" i="8"/>
  <c r="M190" i="8"/>
  <c r="M214" i="6"/>
  <c r="L214" i="6"/>
  <c r="AD213" i="6"/>
  <c r="F214" i="6"/>
  <c r="P343" i="5"/>
  <c r="J344" i="5"/>
  <c r="S343" i="5"/>
  <c r="P343" i="4"/>
  <c r="S343" i="4"/>
  <c r="J344" i="4"/>
  <c r="P343" i="3"/>
  <c r="S343" i="3"/>
  <c r="J344" i="3"/>
  <c r="P343" i="2"/>
  <c r="S343" i="2"/>
  <c r="J344" i="2"/>
  <c r="P340" i="6"/>
  <c r="AI340" i="6"/>
  <c r="S340" i="6"/>
  <c r="J341" i="6"/>
  <c r="S339" i="7"/>
  <c r="P339" i="7"/>
  <c r="AI339" i="7"/>
  <c r="J340" i="7"/>
  <c r="P339" i="8"/>
  <c r="S339" i="8"/>
  <c r="AI339" i="8"/>
  <c r="J340" i="8"/>
  <c r="P339" i="9"/>
  <c r="S339" i="9"/>
  <c r="AI339" i="9"/>
  <c r="J340" i="9"/>
  <c r="Z174" i="7"/>
  <c r="T174" i="7"/>
  <c r="I174" i="10" s="1"/>
  <c r="L203" i="3"/>
  <c r="F203" i="3"/>
  <c r="AE203" i="3" s="1"/>
  <c r="M203" i="3"/>
  <c r="AD202" i="3"/>
  <c r="G203" i="3"/>
  <c r="AE174" i="7"/>
  <c r="G174" i="7"/>
  <c r="G175" i="4" l="1"/>
  <c r="AE175" i="4"/>
  <c r="T175" i="4"/>
  <c r="M175" i="10" s="1"/>
  <c r="Z175" i="4"/>
  <c r="T193" i="9"/>
  <c r="Q193" i="10" s="1"/>
  <c r="R193" i="10" s="1"/>
  <c r="Z193" i="9"/>
  <c r="Z214" i="5"/>
  <c r="T214" i="5"/>
  <c r="F215" i="5"/>
  <c r="AE215" i="5" s="1"/>
  <c r="M215" i="5"/>
  <c r="L215" i="5"/>
  <c r="AD214" i="5"/>
  <c r="G215" i="5"/>
  <c r="AD202" i="2"/>
  <c r="F203" i="2"/>
  <c r="AE203" i="2" s="1"/>
  <c r="L203" i="2"/>
  <c r="M203" i="2"/>
  <c r="G203" i="2"/>
  <c r="AE193" i="9"/>
  <c r="G193" i="9"/>
  <c r="T190" i="8"/>
  <c r="Z190" i="8"/>
  <c r="G190" i="8"/>
  <c r="AE190" i="8"/>
  <c r="T214" i="6"/>
  <c r="Z214" i="6"/>
  <c r="AE214" i="6"/>
  <c r="G214" i="6"/>
  <c r="P344" i="5"/>
  <c r="S344" i="5"/>
  <c r="J345" i="5"/>
  <c r="P344" i="4"/>
  <c r="S344" i="4"/>
  <c r="J345" i="4"/>
  <c r="P344" i="3"/>
  <c r="S344" i="3"/>
  <c r="J345" i="3"/>
  <c r="J345" i="2"/>
  <c r="P344" i="2"/>
  <c r="S344" i="2"/>
  <c r="AI341" i="6"/>
  <c r="P341" i="6"/>
  <c r="S341" i="6"/>
  <c r="J342" i="6"/>
  <c r="P340" i="7"/>
  <c r="S340" i="7"/>
  <c r="AI340" i="7"/>
  <c r="J341" i="7"/>
  <c r="P340" i="8"/>
  <c r="S340" i="8"/>
  <c r="AI340" i="8"/>
  <c r="J341" i="8"/>
  <c r="P340" i="9"/>
  <c r="S340" i="9"/>
  <c r="AI340" i="9"/>
  <c r="J341" i="9"/>
  <c r="Z203" i="3"/>
  <c r="T203" i="3"/>
  <c r="AD203" i="3"/>
  <c r="F204" i="3"/>
  <c r="M204" i="3"/>
  <c r="L204" i="3"/>
  <c r="M175" i="7"/>
  <c r="L175" i="7"/>
  <c r="F175" i="7"/>
  <c r="AD174" i="7"/>
  <c r="F176" i="4" l="1"/>
  <c r="M176" i="4"/>
  <c r="AD175" i="4"/>
  <c r="L176" i="4"/>
  <c r="T215" i="5"/>
  <c r="Z215" i="5"/>
  <c r="AD215" i="5"/>
  <c r="M216" i="5"/>
  <c r="L216" i="5"/>
  <c r="F216" i="5"/>
  <c r="T203" i="2"/>
  <c r="E203" i="10" s="1"/>
  <c r="Z203" i="2"/>
  <c r="AD203" i="2"/>
  <c r="F204" i="2"/>
  <c r="L204" i="2"/>
  <c r="M204" i="2"/>
  <c r="M194" i="9"/>
  <c r="L194" i="9"/>
  <c r="F194" i="9"/>
  <c r="AE194" i="9" s="1"/>
  <c r="AD193" i="9"/>
  <c r="G194" i="9"/>
  <c r="AD190" i="8"/>
  <c r="F191" i="8"/>
  <c r="L191" i="8"/>
  <c r="M191" i="8"/>
  <c r="M215" i="6"/>
  <c r="F215" i="6"/>
  <c r="AD214" i="6"/>
  <c r="L215" i="6"/>
  <c r="AE204" i="3"/>
  <c r="G204" i="3"/>
  <c r="P345" i="5"/>
  <c r="J346" i="5"/>
  <c r="S345" i="5"/>
  <c r="P345" i="4"/>
  <c r="S345" i="4"/>
  <c r="J346" i="4"/>
  <c r="P345" i="3"/>
  <c r="S345" i="3"/>
  <c r="J346" i="3"/>
  <c r="S345" i="2"/>
  <c r="P345" i="2"/>
  <c r="J346" i="2"/>
  <c r="P342" i="6"/>
  <c r="S342" i="6"/>
  <c r="AI342" i="6"/>
  <c r="J343" i="6"/>
  <c r="P341" i="7"/>
  <c r="S341" i="7"/>
  <c r="AI341" i="7"/>
  <c r="J342" i="7"/>
  <c r="P341" i="8"/>
  <c r="S341" i="8"/>
  <c r="AI341" i="8"/>
  <c r="J342" i="8"/>
  <c r="P341" i="9"/>
  <c r="S341" i="9"/>
  <c r="AI341" i="9"/>
  <c r="J342" i="9"/>
  <c r="Z204" i="3"/>
  <c r="T204" i="3"/>
  <c r="Z175" i="7"/>
  <c r="T175" i="7"/>
  <c r="I175" i="10" s="1"/>
  <c r="AE175" i="7"/>
  <c r="G175" i="7"/>
  <c r="G176" i="4" l="1"/>
  <c r="AE176" i="4"/>
  <c r="T176" i="4"/>
  <c r="M176" i="10" s="1"/>
  <c r="Z176" i="4"/>
  <c r="T216" i="5"/>
  <c r="Z216" i="5"/>
  <c r="G216" i="5"/>
  <c r="AE216" i="5"/>
  <c r="T204" i="2"/>
  <c r="E204" i="10" s="1"/>
  <c r="Z204" i="2"/>
  <c r="Z194" i="9"/>
  <c r="T194" i="9"/>
  <c r="Q194" i="10" s="1"/>
  <c r="R194" i="10" s="1"/>
  <c r="AD194" i="9"/>
  <c r="F195" i="9"/>
  <c r="L195" i="9"/>
  <c r="M195" i="9"/>
  <c r="AE204" i="2"/>
  <c r="G204" i="2"/>
  <c r="L205" i="3"/>
  <c r="AD204" i="3"/>
  <c r="M205" i="3"/>
  <c r="F205" i="3"/>
  <c r="G191" i="8"/>
  <c r="AE191" i="8"/>
  <c r="T191" i="8"/>
  <c r="Z191" i="8"/>
  <c r="T215" i="6"/>
  <c r="Z215" i="6"/>
  <c r="AE215" i="6"/>
  <c r="G215" i="6"/>
  <c r="P346" i="5"/>
  <c r="S346" i="5"/>
  <c r="J347" i="5"/>
  <c r="P346" i="4"/>
  <c r="S346" i="4"/>
  <c r="J347" i="4"/>
  <c r="P346" i="3"/>
  <c r="S346" i="3"/>
  <c r="J347" i="3"/>
  <c r="S346" i="2"/>
  <c r="P346" i="2"/>
  <c r="J347" i="2"/>
  <c r="P343" i="6"/>
  <c r="J344" i="6"/>
  <c r="S343" i="6"/>
  <c r="AI343" i="6"/>
  <c r="P342" i="7"/>
  <c r="S342" i="7"/>
  <c r="AI342" i="7"/>
  <c r="J343" i="7"/>
  <c r="P342" i="8"/>
  <c r="S342" i="8"/>
  <c r="AI342" i="8"/>
  <c r="J343" i="8"/>
  <c r="P342" i="9"/>
  <c r="S342" i="9"/>
  <c r="AI342" i="9"/>
  <c r="J343" i="9"/>
  <c r="Z205" i="3"/>
  <c r="T205" i="3"/>
  <c r="M176" i="7"/>
  <c r="L176" i="7"/>
  <c r="F176" i="7"/>
  <c r="AD175" i="7"/>
  <c r="AE205" i="3"/>
  <c r="G205" i="3"/>
  <c r="AD176" i="4" l="1"/>
  <c r="F177" i="4"/>
  <c r="L177" i="4"/>
  <c r="M177" i="4"/>
  <c r="F217" i="5"/>
  <c r="AE217" i="5" s="1"/>
  <c r="L217" i="5"/>
  <c r="AD216" i="5"/>
  <c r="G217" i="5"/>
  <c r="M217" i="5"/>
  <c r="G195" i="9"/>
  <c r="AE195" i="9"/>
  <c r="T195" i="9"/>
  <c r="Q195" i="10" s="1"/>
  <c r="R195" i="10" s="1"/>
  <c r="Z195" i="9"/>
  <c r="L205" i="2"/>
  <c r="M205" i="2"/>
  <c r="AD204" i="2"/>
  <c r="F205" i="2"/>
  <c r="AE205" i="2" s="1"/>
  <c r="G205" i="2"/>
  <c r="AD191" i="8"/>
  <c r="L192" i="8"/>
  <c r="M192" i="8"/>
  <c r="F192" i="8"/>
  <c r="AD215" i="6"/>
  <c r="F216" i="6"/>
  <c r="AE216" i="6" s="1"/>
  <c r="L216" i="6"/>
  <c r="M216" i="6"/>
  <c r="G216" i="6"/>
  <c r="P347" i="5"/>
  <c r="S347" i="5"/>
  <c r="J348" i="5"/>
  <c r="P347" i="4"/>
  <c r="S347" i="4"/>
  <c r="J348" i="4"/>
  <c r="P347" i="3"/>
  <c r="S347" i="3"/>
  <c r="J348" i="3"/>
  <c r="P347" i="2"/>
  <c r="J348" i="2"/>
  <c r="S347" i="2"/>
  <c r="AI344" i="6"/>
  <c r="J345" i="6"/>
  <c r="P344" i="6"/>
  <c r="S344" i="6"/>
  <c r="P343" i="7"/>
  <c r="S343" i="7"/>
  <c r="AI343" i="7"/>
  <c r="J344" i="7"/>
  <c r="P343" i="8"/>
  <c r="S343" i="8"/>
  <c r="AI343" i="8"/>
  <c r="J344" i="8"/>
  <c r="P343" i="9"/>
  <c r="S343" i="9"/>
  <c r="AI343" i="9"/>
  <c r="J344" i="9"/>
  <c r="Z176" i="7"/>
  <c r="T176" i="7"/>
  <c r="I176" i="10" s="1"/>
  <c r="AD205" i="3"/>
  <c r="F206" i="3"/>
  <c r="AE206" i="3" s="1"/>
  <c r="M206" i="3"/>
  <c r="G206" i="3"/>
  <c r="L206" i="3"/>
  <c r="AE176" i="7"/>
  <c r="G176" i="7"/>
  <c r="AE177" i="4" l="1"/>
  <c r="G177" i="4"/>
  <c r="T177" i="4"/>
  <c r="M177" i="10" s="1"/>
  <c r="Z177" i="4"/>
  <c r="Z217" i="5"/>
  <c r="T217" i="5"/>
  <c r="AD217" i="5"/>
  <c r="L218" i="5"/>
  <c r="F218" i="5"/>
  <c r="M218" i="5"/>
  <c r="F196" i="9"/>
  <c r="AD195" i="9"/>
  <c r="M196" i="9"/>
  <c r="L196" i="9"/>
  <c r="T205" i="2"/>
  <c r="E205" i="10" s="1"/>
  <c r="Z205" i="2"/>
  <c r="AD205" i="2"/>
  <c r="F206" i="2"/>
  <c r="M206" i="2"/>
  <c r="L206" i="2"/>
  <c r="T192" i="8"/>
  <c r="Z192" i="8"/>
  <c r="G192" i="8"/>
  <c r="AE192" i="8"/>
  <c r="T216" i="6"/>
  <c r="Z216" i="6"/>
  <c r="F217" i="6"/>
  <c r="AD216" i="6"/>
  <c r="M217" i="6"/>
  <c r="L217" i="6"/>
  <c r="P348" i="5"/>
  <c r="S348" i="5"/>
  <c r="J349" i="5"/>
  <c r="P348" i="4"/>
  <c r="S348" i="4"/>
  <c r="J349" i="4"/>
  <c r="P348" i="3"/>
  <c r="S348" i="3"/>
  <c r="J349" i="3"/>
  <c r="S348" i="2"/>
  <c r="J349" i="2"/>
  <c r="P348" i="2"/>
  <c r="S345" i="6"/>
  <c r="J346" i="6"/>
  <c r="P345" i="6"/>
  <c r="AI345" i="6"/>
  <c r="P344" i="7"/>
  <c r="S344" i="7"/>
  <c r="AI344" i="7"/>
  <c r="J345" i="7"/>
  <c r="P344" i="8"/>
  <c r="S344" i="8"/>
  <c r="AI344" i="8"/>
  <c r="J345" i="8"/>
  <c r="P344" i="9"/>
  <c r="S344" i="9"/>
  <c r="AI344" i="9"/>
  <c r="J345" i="9"/>
  <c r="L207" i="3"/>
  <c r="AD206" i="3"/>
  <c r="F207" i="3"/>
  <c r="M207" i="3"/>
  <c r="Z206" i="3"/>
  <c r="T206" i="3"/>
  <c r="M177" i="7"/>
  <c r="L177" i="7"/>
  <c r="F177" i="7"/>
  <c r="AD176" i="7"/>
  <c r="F178" i="4" l="1"/>
  <c r="AD177" i="4"/>
  <c r="L178" i="4"/>
  <c r="M178" i="4"/>
  <c r="Z218" i="5"/>
  <c r="T218" i="5"/>
  <c r="G218" i="5"/>
  <c r="AE218" i="5"/>
  <c r="G196" i="9"/>
  <c r="AE196" i="9"/>
  <c r="T196" i="9"/>
  <c r="Q196" i="10" s="1"/>
  <c r="R196" i="10" s="1"/>
  <c r="Z196" i="9"/>
  <c r="T206" i="2"/>
  <c r="E206" i="10" s="1"/>
  <c r="Z206" i="2"/>
  <c r="AE206" i="2"/>
  <c r="G206" i="2"/>
  <c r="AE217" i="6"/>
  <c r="G217" i="6"/>
  <c r="F193" i="8"/>
  <c r="M193" i="8"/>
  <c r="AD192" i="8"/>
  <c r="L193" i="8"/>
  <c r="L218" i="6"/>
  <c r="AD217" i="6"/>
  <c r="F218" i="6"/>
  <c r="M218" i="6"/>
  <c r="T217" i="6"/>
  <c r="Z217" i="6"/>
  <c r="P349" i="5"/>
  <c r="J350" i="5"/>
  <c r="S349" i="5"/>
  <c r="P349" i="4"/>
  <c r="S349" i="4"/>
  <c r="J350" i="4"/>
  <c r="P349" i="3"/>
  <c r="S349" i="3"/>
  <c r="J350" i="3"/>
  <c r="P349" i="2"/>
  <c r="S349" i="2"/>
  <c r="J350" i="2"/>
  <c r="S346" i="6"/>
  <c r="J347" i="6"/>
  <c r="AI346" i="6"/>
  <c r="P346" i="6"/>
  <c r="P345" i="7"/>
  <c r="S345" i="7"/>
  <c r="AI345" i="7"/>
  <c r="J346" i="7"/>
  <c r="P345" i="8"/>
  <c r="S345" i="8"/>
  <c r="AI345" i="8"/>
  <c r="J346" i="8"/>
  <c r="P345" i="9"/>
  <c r="S345" i="9"/>
  <c r="AI345" i="9"/>
  <c r="J346" i="9"/>
  <c r="Z207" i="3"/>
  <c r="T207" i="3"/>
  <c r="Z177" i="7"/>
  <c r="T177" i="7"/>
  <c r="I177" i="10" s="1"/>
  <c r="AE207" i="3"/>
  <c r="G207" i="3"/>
  <c r="AE177" i="7"/>
  <c r="G177" i="7"/>
  <c r="G178" i="4" l="1"/>
  <c r="AE178" i="4"/>
  <c r="Z178" i="4"/>
  <c r="T178" i="4"/>
  <c r="M178" i="10" s="1"/>
  <c r="M219" i="5"/>
  <c r="F219" i="5"/>
  <c r="L219" i="5"/>
  <c r="AD218" i="5"/>
  <c r="AD196" i="9"/>
  <c r="F197" i="9"/>
  <c r="L197" i="9"/>
  <c r="M197" i="9"/>
  <c r="F207" i="2"/>
  <c r="AE207" i="2" s="1"/>
  <c r="L207" i="2"/>
  <c r="M207" i="2"/>
  <c r="G207" i="2"/>
  <c r="AD206" i="2"/>
  <c r="AE218" i="6"/>
  <c r="G218" i="6"/>
  <c r="G193" i="8"/>
  <c r="AE193" i="8"/>
  <c r="Z193" i="8"/>
  <c r="T193" i="8"/>
  <c r="F219" i="6"/>
  <c r="T218" i="6"/>
  <c r="Z218" i="6"/>
  <c r="J351" i="5"/>
  <c r="P350" i="5"/>
  <c r="S350" i="5"/>
  <c r="P350" i="4"/>
  <c r="S350" i="4"/>
  <c r="J351" i="4"/>
  <c r="P350" i="3"/>
  <c r="S350" i="3"/>
  <c r="J351" i="3"/>
  <c r="P350" i="2"/>
  <c r="S350" i="2"/>
  <c r="J351" i="2"/>
  <c r="P347" i="6"/>
  <c r="S347" i="6"/>
  <c r="AI347" i="6"/>
  <c r="J348" i="6"/>
  <c r="P346" i="7"/>
  <c r="S346" i="7"/>
  <c r="AI346" i="7"/>
  <c r="J347" i="7"/>
  <c r="P346" i="8"/>
  <c r="S346" i="8"/>
  <c r="AI346" i="8"/>
  <c r="J347" i="8"/>
  <c r="P346" i="9"/>
  <c r="S346" i="9"/>
  <c r="AI346" i="9"/>
  <c r="J347" i="9"/>
  <c r="F208" i="3"/>
  <c r="AE208" i="3" s="1"/>
  <c r="L208" i="3"/>
  <c r="AD207" i="3"/>
  <c r="M208" i="3"/>
  <c r="G208" i="3"/>
  <c r="M178" i="7"/>
  <c r="L178" i="7"/>
  <c r="F178" i="7"/>
  <c r="AD177" i="7"/>
  <c r="L179" i="4" l="1"/>
  <c r="F179" i="4"/>
  <c r="AD178" i="4"/>
  <c r="M179" i="4"/>
  <c r="Z219" i="5"/>
  <c r="T219" i="5"/>
  <c r="G197" i="9"/>
  <c r="AE197" i="9"/>
  <c r="T197" i="9"/>
  <c r="Q197" i="10" s="1"/>
  <c r="R197" i="10" s="1"/>
  <c r="Z197" i="9"/>
  <c r="Z207" i="2"/>
  <c r="T207" i="2"/>
  <c r="E207" i="10" s="1"/>
  <c r="L208" i="2"/>
  <c r="F208" i="2"/>
  <c r="M208" i="2"/>
  <c r="AD207" i="2"/>
  <c r="AE219" i="5"/>
  <c r="G219" i="5"/>
  <c r="AD218" i="6"/>
  <c r="M219" i="6"/>
  <c r="L219" i="6"/>
  <c r="AD193" i="8"/>
  <c r="L194" i="8"/>
  <c r="F194" i="8"/>
  <c r="M194" i="8"/>
  <c r="G219" i="6"/>
  <c r="AE219" i="6"/>
  <c r="T219" i="6"/>
  <c r="Z219" i="6"/>
  <c r="P351" i="5"/>
  <c r="J352" i="5"/>
  <c r="S351" i="5"/>
  <c r="P351" i="4"/>
  <c r="S351" i="4"/>
  <c r="J352" i="4"/>
  <c r="P351" i="3"/>
  <c r="S351" i="3"/>
  <c r="J352" i="3"/>
  <c r="P351" i="2"/>
  <c r="S351" i="2"/>
  <c r="J352" i="2"/>
  <c r="P348" i="6"/>
  <c r="AI348" i="6"/>
  <c r="S348" i="6"/>
  <c r="J349" i="6"/>
  <c r="P347" i="7"/>
  <c r="S347" i="7"/>
  <c r="AI347" i="7"/>
  <c r="J348" i="7"/>
  <c r="P347" i="8"/>
  <c r="S347" i="8"/>
  <c r="AI347" i="8"/>
  <c r="J348" i="8"/>
  <c r="P347" i="9"/>
  <c r="S347" i="9"/>
  <c r="AI347" i="9"/>
  <c r="J348" i="9"/>
  <c r="Z208" i="3"/>
  <c r="T208" i="3"/>
  <c r="L209" i="3"/>
  <c r="AD208" i="3"/>
  <c r="M209" i="3"/>
  <c r="F209" i="3"/>
  <c r="Z178" i="7"/>
  <c r="T178" i="7"/>
  <c r="I178" i="10" s="1"/>
  <c r="AE178" i="7"/>
  <c r="G178" i="7"/>
  <c r="Z179" i="4" l="1"/>
  <c r="T179" i="4"/>
  <c r="M179" i="10" s="1"/>
  <c r="G179" i="4"/>
  <c r="AE179" i="4"/>
  <c r="AD197" i="9"/>
  <c r="F198" i="9"/>
  <c r="L198" i="9"/>
  <c r="M198" i="9"/>
  <c r="T208" i="2"/>
  <c r="E208" i="10" s="1"/>
  <c r="Z208" i="2"/>
  <c r="M220" i="5"/>
  <c r="F220" i="5"/>
  <c r="AE220" i="5" s="1"/>
  <c r="AD219" i="5"/>
  <c r="L220" i="5"/>
  <c r="G220" i="5"/>
  <c r="AE208" i="2"/>
  <c r="G208" i="2"/>
  <c r="T194" i="8"/>
  <c r="Z194" i="8"/>
  <c r="G194" i="8"/>
  <c r="AE194" i="8"/>
  <c r="M220" i="6"/>
  <c r="F220" i="6"/>
  <c r="AD219" i="6"/>
  <c r="L220" i="6"/>
  <c r="J353" i="5"/>
  <c r="P352" i="5"/>
  <c r="S352" i="5"/>
  <c r="P352" i="4"/>
  <c r="S352" i="4"/>
  <c r="J353" i="4"/>
  <c r="P352" i="3"/>
  <c r="S352" i="3"/>
  <c r="J353" i="3"/>
  <c r="J353" i="2"/>
  <c r="S352" i="2"/>
  <c r="P352" i="2"/>
  <c r="P349" i="6"/>
  <c r="J350" i="6"/>
  <c r="S349" i="6"/>
  <c r="AI349" i="6"/>
  <c r="P348" i="7"/>
  <c r="S348" i="7"/>
  <c r="AI348" i="7"/>
  <c r="J349" i="7"/>
  <c r="P348" i="8"/>
  <c r="S348" i="8"/>
  <c r="AI348" i="8"/>
  <c r="J349" i="8"/>
  <c r="P348" i="9"/>
  <c r="S348" i="9"/>
  <c r="AI348" i="9"/>
  <c r="J349" i="9"/>
  <c r="Z209" i="3"/>
  <c r="T209" i="3"/>
  <c r="M179" i="7"/>
  <c r="L179" i="7"/>
  <c r="F179" i="7"/>
  <c r="AD178" i="7"/>
  <c r="AE209" i="3"/>
  <c r="G209" i="3"/>
  <c r="AD179" i="4" l="1"/>
  <c r="F180" i="4"/>
  <c r="L180" i="4"/>
  <c r="M180" i="4"/>
  <c r="AE198" i="9"/>
  <c r="G198" i="9"/>
  <c r="T198" i="9"/>
  <c r="Q198" i="10" s="1"/>
  <c r="R198" i="10" s="1"/>
  <c r="Z198" i="9"/>
  <c r="Z220" i="5"/>
  <c r="T220" i="5"/>
  <c r="M221" i="5"/>
  <c r="AD220" i="5"/>
  <c r="F221" i="5"/>
  <c r="L221" i="5"/>
  <c r="F209" i="2"/>
  <c r="AE209" i="2" s="1"/>
  <c r="M209" i="2"/>
  <c r="G209" i="2"/>
  <c r="L209" i="2"/>
  <c r="AD208" i="2"/>
  <c r="F195" i="8"/>
  <c r="AD194" i="8"/>
  <c r="M195" i="8"/>
  <c r="L195" i="8"/>
  <c r="T220" i="6"/>
  <c r="Z220" i="6"/>
  <c r="AE220" i="6"/>
  <c r="G220" i="6"/>
  <c r="P353" i="5"/>
  <c r="J354" i="5"/>
  <c r="S353" i="5"/>
  <c r="P353" i="4"/>
  <c r="S353" i="4"/>
  <c r="J354" i="4"/>
  <c r="P353" i="3"/>
  <c r="S353" i="3"/>
  <c r="J354" i="3"/>
  <c r="S353" i="2"/>
  <c r="P353" i="2"/>
  <c r="J354" i="2"/>
  <c r="J351" i="6"/>
  <c r="AI350" i="6"/>
  <c r="P350" i="6"/>
  <c r="S350" i="6"/>
  <c r="P349" i="7"/>
  <c r="S349" i="7"/>
  <c r="AI349" i="7"/>
  <c r="J350" i="7"/>
  <c r="P349" i="8"/>
  <c r="S349" i="8"/>
  <c r="AI349" i="8"/>
  <c r="J350" i="8"/>
  <c r="P349" i="9"/>
  <c r="S349" i="9"/>
  <c r="AI349" i="9"/>
  <c r="J350" i="9"/>
  <c r="Z179" i="7"/>
  <c r="T179" i="7"/>
  <c r="I179" i="10" s="1"/>
  <c r="F210" i="3"/>
  <c r="AD209" i="3"/>
  <c r="M210" i="3"/>
  <c r="L210" i="3"/>
  <c r="AE179" i="7"/>
  <c r="G179" i="7"/>
  <c r="G180" i="4" l="1"/>
  <c r="AE180" i="4"/>
  <c r="T180" i="4"/>
  <c r="M180" i="10" s="1"/>
  <c r="Z180" i="4"/>
  <c r="M199" i="9"/>
  <c r="L199" i="9"/>
  <c r="F199" i="9"/>
  <c r="AD198" i="9"/>
  <c r="Z221" i="5"/>
  <c r="T221" i="5"/>
  <c r="M210" i="2"/>
  <c r="F210" i="2"/>
  <c r="L210" i="2"/>
  <c r="AD209" i="2"/>
  <c r="Z209" i="2"/>
  <c r="T209" i="2"/>
  <c r="E209" i="10" s="1"/>
  <c r="AE221" i="5"/>
  <c r="G221" i="5"/>
  <c r="G195" i="8"/>
  <c r="AE195" i="8"/>
  <c r="T195" i="8"/>
  <c r="Z195" i="8"/>
  <c r="F221" i="6"/>
  <c r="AD220" i="6"/>
  <c r="M221" i="6"/>
  <c r="L221" i="6"/>
  <c r="AE210" i="3"/>
  <c r="G210" i="3"/>
  <c r="S354" i="5"/>
  <c r="J355" i="5"/>
  <c r="P354" i="5"/>
  <c r="P354" i="4"/>
  <c r="S354" i="4"/>
  <c r="J355" i="4"/>
  <c r="P354" i="3"/>
  <c r="S354" i="3"/>
  <c r="J355" i="3"/>
  <c r="P354" i="2"/>
  <c r="J355" i="2"/>
  <c r="S354" i="2"/>
  <c r="S351" i="6"/>
  <c r="AI351" i="6"/>
  <c r="J352" i="6"/>
  <c r="P351" i="6"/>
  <c r="P350" i="7"/>
  <c r="S350" i="7"/>
  <c r="AI350" i="7"/>
  <c r="J351" i="7"/>
  <c r="P350" i="8"/>
  <c r="S350" i="8"/>
  <c r="AI350" i="8"/>
  <c r="J351" i="8"/>
  <c r="P350" i="9"/>
  <c r="S350" i="9"/>
  <c r="AI350" i="9"/>
  <c r="J351" i="9"/>
  <c r="Z210" i="3"/>
  <c r="T210" i="3"/>
  <c r="AD210" i="3"/>
  <c r="F211" i="3"/>
  <c r="AE211" i="3" s="1"/>
  <c r="M180" i="7"/>
  <c r="L180" i="7"/>
  <c r="F180" i="7"/>
  <c r="AD179" i="7"/>
  <c r="AD180" i="4" l="1"/>
  <c r="M181" i="4"/>
  <c r="F181" i="4"/>
  <c r="L181" i="4"/>
  <c r="T199" i="9"/>
  <c r="Q199" i="10" s="1"/>
  <c r="R199" i="10" s="1"/>
  <c r="Z199" i="9"/>
  <c r="T210" i="2"/>
  <c r="E210" i="10" s="1"/>
  <c r="Z210" i="2"/>
  <c r="F222" i="5"/>
  <c r="AE222" i="5" s="1"/>
  <c r="M222" i="5"/>
  <c r="AD221" i="5"/>
  <c r="L222" i="5"/>
  <c r="G222" i="5"/>
  <c r="AE199" i="9"/>
  <c r="G199" i="9"/>
  <c r="AE210" i="2"/>
  <c r="G210" i="2"/>
  <c r="L211" i="3"/>
  <c r="G211" i="3"/>
  <c r="M211" i="3"/>
  <c r="AD195" i="8"/>
  <c r="F196" i="8"/>
  <c r="L196" i="8"/>
  <c r="M196" i="8"/>
  <c r="T221" i="6"/>
  <c r="Z221" i="6"/>
  <c r="AE221" i="6"/>
  <c r="G221" i="6"/>
  <c r="P355" i="5"/>
  <c r="S355" i="5"/>
  <c r="J356" i="5"/>
  <c r="P355" i="4"/>
  <c r="S355" i="4"/>
  <c r="J356" i="4"/>
  <c r="P355" i="3"/>
  <c r="S355" i="3"/>
  <c r="J356" i="3"/>
  <c r="J356" i="2"/>
  <c r="P355" i="2"/>
  <c r="S355" i="2"/>
  <c r="P352" i="6"/>
  <c r="S352" i="6"/>
  <c r="AI352" i="6"/>
  <c r="J353" i="6"/>
  <c r="P351" i="7"/>
  <c r="S351" i="7"/>
  <c r="AI351" i="7"/>
  <c r="J352" i="7"/>
  <c r="S351" i="8"/>
  <c r="AI351" i="8"/>
  <c r="P351" i="8"/>
  <c r="J352" i="8"/>
  <c r="P351" i="9"/>
  <c r="S351" i="9"/>
  <c r="AI351" i="9"/>
  <c r="J352" i="9"/>
  <c r="Z211" i="3"/>
  <c r="T211" i="3"/>
  <c r="M212" i="3"/>
  <c r="AD211" i="3"/>
  <c r="F212" i="3"/>
  <c r="L212" i="3"/>
  <c r="Z180" i="7"/>
  <c r="T180" i="7"/>
  <c r="I180" i="10" s="1"/>
  <c r="AE180" i="7"/>
  <c r="G180" i="7"/>
  <c r="G181" i="4" l="1"/>
  <c r="AE181" i="4"/>
  <c r="T181" i="4"/>
  <c r="M181" i="10" s="1"/>
  <c r="Z181" i="4"/>
  <c r="Z222" i="5"/>
  <c r="T222" i="5"/>
  <c r="AD222" i="5"/>
  <c r="M223" i="5"/>
  <c r="F223" i="5"/>
  <c r="L223" i="5"/>
  <c r="AD199" i="9"/>
  <c r="F200" i="9"/>
  <c r="AE200" i="9" s="1"/>
  <c r="L200" i="9"/>
  <c r="M200" i="9"/>
  <c r="G200" i="9"/>
  <c r="F211" i="2"/>
  <c r="AE211" i="2" s="1"/>
  <c r="AD210" i="2"/>
  <c r="L211" i="2"/>
  <c r="M211" i="2"/>
  <c r="G211" i="2"/>
  <c r="G196" i="8"/>
  <c r="AE196" i="8"/>
  <c r="T196" i="8"/>
  <c r="Z196" i="8"/>
  <c r="AD221" i="6"/>
  <c r="F222" i="6"/>
  <c r="M222" i="6"/>
  <c r="L222" i="6"/>
  <c r="P356" i="5"/>
  <c r="S356" i="5"/>
  <c r="J357" i="5"/>
  <c r="P356" i="4"/>
  <c r="S356" i="4"/>
  <c r="J357" i="4"/>
  <c r="P356" i="3"/>
  <c r="S356" i="3"/>
  <c r="J357" i="3"/>
  <c r="S356" i="2"/>
  <c r="P356" i="2"/>
  <c r="J357" i="2"/>
  <c r="AI353" i="6"/>
  <c r="P353" i="6"/>
  <c r="S353" i="6"/>
  <c r="J354" i="6"/>
  <c r="P352" i="7"/>
  <c r="S352" i="7"/>
  <c r="AI352" i="7"/>
  <c r="J353" i="7"/>
  <c r="AI352" i="8"/>
  <c r="P352" i="8"/>
  <c r="S352" i="8"/>
  <c r="J353" i="8"/>
  <c r="P352" i="9"/>
  <c r="S352" i="9"/>
  <c r="AI352" i="9"/>
  <c r="J353" i="9"/>
  <c r="Z212" i="3"/>
  <c r="T212" i="3"/>
  <c r="M181" i="7"/>
  <c r="L181" i="7"/>
  <c r="F181" i="7"/>
  <c r="AD180" i="7"/>
  <c r="AE212" i="3"/>
  <c r="G212" i="3"/>
  <c r="AD181" i="4" l="1"/>
  <c r="F182" i="4"/>
  <c r="L182" i="4"/>
  <c r="M182" i="4"/>
  <c r="Z223" i="5"/>
  <c r="T223" i="5"/>
  <c r="Z200" i="9"/>
  <c r="T200" i="9"/>
  <c r="Q200" i="10" s="1"/>
  <c r="R200" i="10" s="1"/>
  <c r="M201" i="9"/>
  <c r="L201" i="9"/>
  <c r="AD200" i="9"/>
  <c r="F201" i="9"/>
  <c r="T211" i="2"/>
  <c r="E211" i="10" s="1"/>
  <c r="Z211" i="2"/>
  <c r="L212" i="2"/>
  <c r="F212" i="2"/>
  <c r="M212" i="2"/>
  <c r="AD211" i="2"/>
  <c r="AE223" i="5"/>
  <c r="G223" i="5"/>
  <c r="AE222" i="6"/>
  <c r="G222" i="6"/>
  <c r="AD196" i="8"/>
  <c r="F197" i="8"/>
  <c r="L197" i="8"/>
  <c r="M197" i="8"/>
  <c r="M223" i="6"/>
  <c r="Z222" i="6"/>
  <c r="T222" i="6"/>
  <c r="P357" i="5"/>
  <c r="S357" i="5"/>
  <c r="J358" i="5"/>
  <c r="P357" i="4"/>
  <c r="S357" i="4"/>
  <c r="J358" i="4"/>
  <c r="P357" i="3"/>
  <c r="S357" i="3"/>
  <c r="J358" i="3"/>
  <c r="P357" i="2"/>
  <c r="S357" i="2"/>
  <c r="J358" i="2"/>
  <c r="P354" i="6"/>
  <c r="S354" i="6"/>
  <c r="AI354" i="6"/>
  <c r="J355" i="6"/>
  <c r="P353" i="7"/>
  <c r="S353" i="7"/>
  <c r="AI353" i="7"/>
  <c r="J354" i="7"/>
  <c r="P353" i="8"/>
  <c r="S353" i="8"/>
  <c r="AI353" i="8"/>
  <c r="J354" i="8"/>
  <c r="P353" i="9"/>
  <c r="S353" i="9"/>
  <c r="AI353" i="9"/>
  <c r="J354" i="9"/>
  <c r="Z181" i="7"/>
  <c r="T181" i="7"/>
  <c r="I181" i="10" s="1"/>
  <c r="L213" i="3"/>
  <c r="AD212" i="3"/>
  <c r="F213" i="3"/>
  <c r="M213" i="3"/>
  <c r="AE181" i="7"/>
  <c r="G181" i="7"/>
  <c r="G182" i="4" l="1"/>
  <c r="AE182" i="4"/>
  <c r="T182" i="4"/>
  <c r="M182" i="10" s="1"/>
  <c r="Z182" i="4"/>
  <c r="Z201" i="9"/>
  <c r="T201" i="9"/>
  <c r="Q201" i="10" s="1"/>
  <c r="R201" i="10" s="1"/>
  <c r="T212" i="2"/>
  <c r="E212" i="10" s="1"/>
  <c r="Z212" i="2"/>
  <c r="AD223" i="5"/>
  <c r="L224" i="5"/>
  <c r="M224" i="5"/>
  <c r="F224" i="5"/>
  <c r="AE224" i="5" s="1"/>
  <c r="G224" i="5"/>
  <c r="AE201" i="9"/>
  <c r="G201" i="9"/>
  <c r="AE212" i="2"/>
  <c r="G212" i="2"/>
  <c r="L223" i="6"/>
  <c r="F223" i="6"/>
  <c r="AD222" i="6"/>
  <c r="G197" i="8"/>
  <c r="AE197" i="8"/>
  <c r="T197" i="8"/>
  <c r="Z197" i="8"/>
  <c r="T223" i="6"/>
  <c r="Z223" i="6"/>
  <c r="P358" i="5"/>
  <c r="J359" i="5"/>
  <c r="S358" i="5"/>
  <c r="P358" i="4"/>
  <c r="S358" i="4"/>
  <c r="J359" i="4"/>
  <c r="P358" i="3"/>
  <c r="S358" i="3"/>
  <c r="J359" i="3"/>
  <c r="P358" i="2"/>
  <c r="J359" i="2"/>
  <c r="S358" i="2"/>
  <c r="P355" i="6"/>
  <c r="S355" i="6"/>
  <c r="AI355" i="6"/>
  <c r="J356" i="6"/>
  <c r="P354" i="7"/>
  <c r="S354" i="7"/>
  <c r="AI354" i="7"/>
  <c r="J355" i="7"/>
  <c r="P354" i="8"/>
  <c r="J355" i="8"/>
  <c r="S354" i="8"/>
  <c r="AI354" i="8"/>
  <c r="P354" i="9"/>
  <c r="S354" i="9"/>
  <c r="AI354" i="9"/>
  <c r="J355" i="9"/>
  <c r="Z213" i="3"/>
  <c r="T213" i="3"/>
  <c r="M182" i="7"/>
  <c r="L182" i="7"/>
  <c r="F182" i="7"/>
  <c r="AD181" i="7"/>
  <c r="AE213" i="3"/>
  <c r="G213" i="3"/>
  <c r="F183" i="4" l="1"/>
  <c r="L183" i="4"/>
  <c r="AD182" i="4"/>
  <c r="M183" i="4"/>
  <c r="Z224" i="5"/>
  <c r="T224" i="5"/>
  <c r="AD224" i="5"/>
  <c r="F225" i="5"/>
  <c r="L225" i="5"/>
  <c r="M225" i="5"/>
  <c r="M202" i="9"/>
  <c r="L202" i="9"/>
  <c r="AD201" i="9"/>
  <c r="F202" i="9"/>
  <c r="AE202" i="9" s="1"/>
  <c r="G202" i="9"/>
  <c r="L213" i="2"/>
  <c r="AD212" i="2"/>
  <c r="M213" i="2"/>
  <c r="F213" i="2"/>
  <c r="AE213" i="2" s="1"/>
  <c r="G213" i="2"/>
  <c r="G223" i="6"/>
  <c r="AE223" i="6"/>
  <c r="AD197" i="8"/>
  <c r="F198" i="8"/>
  <c r="L198" i="8"/>
  <c r="M198" i="8"/>
  <c r="S359" i="5"/>
  <c r="J360" i="5"/>
  <c r="P359" i="5"/>
  <c r="P359" i="4"/>
  <c r="S359" i="4"/>
  <c r="J360" i="4"/>
  <c r="P359" i="3"/>
  <c r="S359" i="3"/>
  <c r="J360" i="3"/>
  <c r="S359" i="2"/>
  <c r="J360" i="2"/>
  <c r="P359" i="2"/>
  <c r="AI356" i="6"/>
  <c r="J357" i="6"/>
  <c r="P356" i="6"/>
  <c r="S356" i="6"/>
  <c r="P355" i="7"/>
  <c r="S355" i="7"/>
  <c r="AI355" i="7"/>
  <c r="J356" i="7"/>
  <c r="J356" i="8"/>
  <c r="P355" i="8"/>
  <c r="S355" i="8"/>
  <c r="AI355" i="8"/>
  <c r="P355" i="9"/>
  <c r="S355" i="9"/>
  <c r="AI355" i="9"/>
  <c r="J356" i="9"/>
  <c r="Z182" i="7"/>
  <c r="T182" i="7"/>
  <c r="I182" i="10" s="1"/>
  <c r="M214" i="3"/>
  <c r="F214" i="3"/>
  <c r="AD213" i="3"/>
  <c r="L214" i="3"/>
  <c r="AE182" i="7"/>
  <c r="G182" i="7"/>
  <c r="G183" i="4" l="1"/>
  <c r="AE183" i="4"/>
  <c r="T183" i="4"/>
  <c r="M183" i="10" s="1"/>
  <c r="Z183" i="4"/>
  <c r="AE225" i="5"/>
  <c r="G225" i="5"/>
  <c r="Z225" i="5"/>
  <c r="T225" i="5"/>
  <c r="T202" i="9"/>
  <c r="Q202" i="10" s="1"/>
  <c r="R202" i="10" s="1"/>
  <c r="Z202" i="9"/>
  <c r="F203" i="9"/>
  <c r="AD202" i="9"/>
  <c r="M203" i="9"/>
  <c r="L203" i="9"/>
  <c r="T213" i="2"/>
  <c r="E213" i="10" s="1"/>
  <c r="Z213" i="2"/>
  <c r="AD213" i="2"/>
  <c r="L214" i="2"/>
  <c r="M214" i="2"/>
  <c r="F214" i="2"/>
  <c r="L224" i="6"/>
  <c r="F224" i="6"/>
  <c r="AD223" i="6"/>
  <c r="M224" i="6"/>
  <c r="AE214" i="3"/>
  <c r="G214" i="3"/>
  <c r="G198" i="8"/>
  <c r="AE198" i="8"/>
  <c r="T198" i="8"/>
  <c r="Z198" i="8"/>
  <c r="J361" i="5"/>
  <c r="P360" i="5"/>
  <c r="S360" i="5"/>
  <c r="P360" i="4"/>
  <c r="S360" i="4"/>
  <c r="J361" i="4"/>
  <c r="P360" i="3"/>
  <c r="S360" i="3"/>
  <c r="J361" i="3"/>
  <c r="S360" i="2"/>
  <c r="P360" i="2"/>
  <c r="J361" i="2"/>
  <c r="P357" i="6"/>
  <c r="S357" i="6"/>
  <c r="AI357" i="6"/>
  <c r="J358" i="6"/>
  <c r="P356" i="7"/>
  <c r="S356" i="7"/>
  <c r="AI356" i="7"/>
  <c r="J357" i="7"/>
  <c r="S356" i="8"/>
  <c r="P356" i="8"/>
  <c r="AI356" i="8"/>
  <c r="J357" i="8"/>
  <c r="P356" i="9"/>
  <c r="S356" i="9"/>
  <c r="AI356" i="9"/>
  <c r="J357" i="9"/>
  <c r="Z214" i="3"/>
  <c r="T214" i="3"/>
  <c r="AD214" i="3"/>
  <c r="F215" i="3"/>
  <c r="AE215" i="3" s="1"/>
  <c r="G215" i="3"/>
  <c r="L215" i="3"/>
  <c r="M215" i="3"/>
  <c r="AD182" i="7"/>
  <c r="L183" i="7"/>
  <c r="M183" i="7"/>
  <c r="F183" i="7"/>
  <c r="F184" i="4" l="1"/>
  <c r="M184" i="4"/>
  <c r="AD183" i="4"/>
  <c r="L184" i="4"/>
  <c r="AD225" i="5"/>
  <c r="F226" i="5"/>
  <c r="L226" i="5"/>
  <c r="M226" i="5"/>
  <c r="T203" i="9"/>
  <c r="Q203" i="10" s="1"/>
  <c r="R203" i="10" s="1"/>
  <c r="Z203" i="9"/>
  <c r="Z214" i="2"/>
  <c r="T214" i="2"/>
  <c r="E214" i="10" s="1"/>
  <c r="Z224" i="6"/>
  <c r="T224" i="6"/>
  <c r="AE203" i="9"/>
  <c r="G203" i="9"/>
  <c r="AE214" i="2"/>
  <c r="G214" i="2"/>
  <c r="AE224" i="6"/>
  <c r="G224" i="6"/>
  <c r="F199" i="8"/>
  <c r="M199" i="8"/>
  <c r="AD198" i="8"/>
  <c r="L199" i="8"/>
  <c r="S361" i="5"/>
  <c r="J362" i="5"/>
  <c r="P361" i="5"/>
  <c r="P361" i="4"/>
  <c r="S361" i="4"/>
  <c r="J362" i="4"/>
  <c r="P361" i="3"/>
  <c r="S361" i="3"/>
  <c r="J362" i="3"/>
  <c r="J362" i="2"/>
  <c r="P361" i="2"/>
  <c r="S361" i="2"/>
  <c r="P358" i="6"/>
  <c r="S358" i="6"/>
  <c r="AI358" i="6"/>
  <c r="J359" i="6"/>
  <c r="P357" i="7"/>
  <c r="S357" i="7"/>
  <c r="AI357" i="7"/>
  <c r="J358" i="7"/>
  <c r="S357" i="8"/>
  <c r="AI357" i="8"/>
  <c r="J358" i="8"/>
  <c r="P357" i="8"/>
  <c r="P357" i="9"/>
  <c r="S357" i="9"/>
  <c r="AI357" i="9"/>
  <c r="J358" i="9"/>
  <c r="F216" i="3"/>
  <c r="AD215" i="3"/>
  <c r="L216" i="3"/>
  <c r="M216" i="3"/>
  <c r="Z215" i="3"/>
  <c r="T215" i="3"/>
  <c r="Z183" i="7"/>
  <c r="T183" i="7"/>
  <c r="I183" i="10" s="1"/>
  <c r="AE183" i="7"/>
  <c r="G183" i="7"/>
  <c r="G184" i="4" l="1"/>
  <c r="AE184" i="4"/>
  <c r="Z184" i="4"/>
  <c r="T184" i="4"/>
  <c r="M184" i="10" s="1"/>
  <c r="Z226" i="5"/>
  <c r="T226" i="5"/>
  <c r="L204" i="9"/>
  <c r="AD203" i="9"/>
  <c r="M204" i="9"/>
  <c r="F204" i="9"/>
  <c r="M215" i="2"/>
  <c r="L215" i="2"/>
  <c r="AD214" i="2"/>
  <c r="F215" i="2"/>
  <c r="AE215" i="2" s="1"/>
  <c r="G215" i="2"/>
  <c r="AD224" i="6"/>
  <c r="M225" i="6"/>
  <c r="L225" i="6"/>
  <c r="F225" i="6"/>
  <c r="AE225" i="6" s="1"/>
  <c r="G225" i="6"/>
  <c r="AE226" i="5"/>
  <c r="G226" i="5"/>
  <c r="G199" i="8"/>
  <c r="AE199" i="8"/>
  <c r="T199" i="8"/>
  <c r="Z199" i="8"/>
  <c r="P362" i="5"/>
  <c r="S362" i="5"/>
  <c r="J363" i="5"/>
  <c r="P362" i="4"/>
  <c r="S362" i="4"/>
  <c r="J363" i="4"/>
  <c r="P362" i="3"/>
  <c r="S362" i="3"/>
  <c r="J363" i="3"/>
  <c r="S362" i="2"/>
  <c r="P362" i="2"/>
  <c r="J363" i="2"/>
  <c r="P359" i="6"/>
  <c r="S359" i="6"/>
  <c r="AI359" i="6"/>
  <c r="J360" i="6"/>
  <c r="P358" i="7"/>
  <c r="S358" i="7"/>
  <c r="AI358" i="7"/>
  <c r="J359" i="7"/>
  <c r="P358" i="8"/>
  <c r="S358" i="8"/>
  <c r="AI358" i="8"/>
  <c r="J359" i="8"/>
  <c r="P358" i="9"/>
  <c r="S358" i="9"/>
  <c r="AI358" i="9"/>
  <c r="J359" i="9"/>
  <c r="Z216" i="3"/>
  <c r="T216" i="3"/>
  <c r="M184" i="7"/>
  <c r="F184" i="7"/>
  <c r="AD183" i="7"/>
  <c r="L184" i="7"/>
  <c r="AE216" i="3"/>
  <c r="G216" i="3"/>
  <c r="L185" i="4" l="1"/>
  <c r="AD184" i="4"/>
  <c r="F185" i="4"/>
  <c r="M185" i="4"/>
  <c r="Z204" i="9"/>
  <c r="T204" i="9"/>
  <c r="Q204" i="10" s="1"/>
  <c r="R204" i="10" s="1"/>
  <c r="T215" i="2"/>
  <c r="E215" i="10" s="1"/>
  <c r="Z215" i="2"/>
  <c r="F216" i="2"/>
  <c r="L216" i="2"/>
  <c r="AD215" i="2"/>
  <c r="M216" i="2"/>
  <c r="T225" i="6"/>
  <c r="Z225" i="6"/>
  <c r="AD225" i="6"/>
  <c r="F226" i="6"/>
  <c r="M226" i="6"/>
  <c r="L226" i="6"/>
  <c r="AD226" i="5"/>
  <c r="L227" i="5"/>
  <c r="M227" i="5"/>
  <c r="F227" i="5"/>
  <c r="AE227" i="5" s="1"/>
  <c r="G227" i="5"/>
  <c r="AE204" i="9"/>
  <c r="G204" i="9"/>
  <c r="AD199" i="8"/>
  <c r="F200" i="8"/>
  <c r="L200" i="8"/>
  <c r="M200" i="8"/>
  <c r="J364" i="5"/>
  <c r="P363" i="5"/>
  <c r="S363" i="5"/>
  <c r="P363" i="4"/>
  <c r="S363" i="4"/>
  <c r="J364" i="4"/>
  <c r="P363" i="3"/>
  <c r="S363" i="3"/>
  <c r="J364" i="3"/>
  <c r="S363" i="2"/>
  <c r="P363" i="2"/>
  <c r="J364" i="2"/>
  <c r="P360" i="6"/>
  <c r="S360" i="6"/>
  <c r="AI360" i="6"/>
  <c r="J361" i="6"/>
  <c r="P359" i="7"/>
  <c r="S359" i="7"/>
  <c r="AI359" i="7"/>
  <c r="J360" i="7"/>
  <c r="P359" i="8"/>
  <c r="S359" i="8"/>
  <c r="AI359" i="8"/>
  <c r="J360" i="8"/>
  <c r="P359" i="9"/>
  <c r="S359" i="9"/>
  <c r="AI359" i="9"/>
  <c r="J360" i="9"/>
  <c r="Z184" i="7"/>
  <c r="T184" i="7"/>
  <c r="I184" i="10" s="1"/>
  <c r="AD216" i="3"/>
  <c r="L217" i="3"/>
  <c r="M217" i="3"/>
  <c r="F217" i="3"/>
  <c r="AE184" i="7"/>
  <c r="G184" i="7"/>
  <c r="T185" i="4" l="1"/>
  <c r="M185" i="10" s="1"/>
  <c r="Z185" i="4"/>
  <c r="G185" i="4"/>
  <c r="AE185" i="4"/>
  <c r="T216" i="2"/>
  <c r="E216" i="10" s="1"/>
  <c r="Z216" i="2"/>
  <c r="G226" i="6"/>
  <c r="AE226" i="6"/>
  <c r="Z226" i="6"/>
  <c r="T226" i="6"/>
  <c r="Z227" i="5"/>
  <c r="T227" i="5"/>
  <c r="F228" i="5"/>
  <c r="M228" i="5"/>
  <c r="L228" i="5"/>
  <c r="AD227" i="5"/>
  <c r="L205" i="9"/>
  <c r="AD204" i="9"/>
  <c r="M205" i="9"/>
  <c r="F205" i="9"/>
  <c r="AE205" i="9" s="1"/>
  <c r="G205" i="9"/>
  <c r="AE216" i="2"/>
  <c r="G216" i="2"/>
  <c r="G200" i="8"/>
  <c r="AE200" i="8"/>
  <c r="Z200" i="8"/>
  <c r="T200" i="8"/>
  <c r="S364" i="5"/>
  <c r="P364" i="5"/>
  <c r="J365" i="5"/>
  <c r="P364" i="4"/>
  <c r="S364" i="4"/>
  <c r="J365" i="4"/>
  <c r="P364" i="3"/>
  <c r="S364" i="3"/>
  <c r="J365" i="3"/>
  <c r="S364" i="2"/>
  <c r="J365" i="2"/>
  <c r="P364" i="2"/>
  <c r="AI361" i="6"/>
  <c r="J362" i="6"/>
  <c r="P361" i="6"/>
  <c r="S361" i="6"/>
  <c r="P360" i="7"/>
  <c r="S360" i="7"/>
  <c r="AI360" i="7"/>
  <c r="J361" i="7"/>
  <c r="S360" i="8"/>
  <c r="J361" i="8"/>
  <c r="P360" i="8"/>
  <c r="AI360" i="8"/>
  <c r="P360" i="9"/>
  <c r="S360" i="9"/>
  <c r="AI360" i="9"/>
  <c r="J361" i="9"/>
  <c r="Z217" i="3"/>
  <c r="T217" i="3"/>
  <c r="F185" i="7"/>
  <c r="AE185" i="7" s="1"/>
  <c r="L185" i="7"/>
  <c r="M185" i="7"/>
  <c r="G185" i="7"/>
  <c r="AD184" i="7"/>
  <c r="AE217" i="3"/>
  <c r="G217" i="3"/>
  <c r="F186" i="4" l="1"/>
  <c r="AD185" i="4"/>
  <c r="L186" i="4"/>
  <c r="M186" i="4"/>
  <c r="M227" i="6"/>
  <c r="L227" i="6"/>
  <c r="AD226" i="6"/>
  <c r="F227" i="6"/>
  <c r="G228" i="5"/>
  <c r="AE228" i="5"/>
  <c r="Z228" i="5"/>
  <c r="T228" i="5"/>
  <c r="T205" i="9"/>
  <c r="Q205" i="10" s="1"/>
  <c r="R205" i="10" s="1"/>
  <c r="Z205" i="9"/>
  <c r="AD205" i="9"/>
  <c r="F206" i="9"/>
  <c r="M206" i="9"/>
  <c r="L206" i="9"/>
  <c r="M217" i="2"/>
  <c r="L217" i="2"/>
  <c r="F217" i="2"/>
  <c r="AE217" i="2" s="1"/>
  <c r="AD216" i="2"/>
  <c r="G217" i="2"/>
  <c r="AD200" i="8"/>
  <c r="F201" i="8"/>
  <c r="L201" i="8"/>
  <c r="M201" i="8"/>
  <c r="J366" i="5"/>
  <c r="P365" i="5"/>
  <c r="S365" i="5"/>
  <c r="P365" i="4"/>
  <c r="S365" i="4"/>
  <c r="J366" i="4"/>
  <c r="P365" i="3"/>
  <c r="S365" i="3"/>
  <c r="J366" i="3"/>
  <c r="S365" i="2"/>
  <c r="P365" i="2"/>
  <c r="J366" i="2"/>
  <c r="S362" i="6"/>
  <c r="AI362" i="6"/>
  <c r="J363" i="6"/>
  <c r="P362" i="6"/>
  <c r="P361" i="7"/>
  <c r="S361" i="7"/>
  <c r="AI361" i="7"/>
  <c r="J362" i="7"/>
  <c r="P361" i="8"/>
  <c r="S361" i="8"/>
  <c r="AI361" i="8"/>
  <c r="J362" i="8"/>
  <c r="P361" i="9"/>
  <c r="S361" i="9"/>
  <c r="AI361" i="9"/>
  <c r="J362" i="9"/>
  <c r="Z185" i="7"/>
  <c r="T185" i="7"/>
  <c r="I185" i="10" s="1"/>
  <c r="M186" i="7"/>
  <c r="F186" i="7"/>
  <c r="L186" i="7"/>
  <c r="AD185" i="7"/>
  <c r="L218" i="3"/>
  <c r="M218" i="3"/>
  <c r="F218" i="3"/>
  <c r="AD217" i="3"/>
  <c r="G186" i="4" l="1"/>
  <c r="AE186" i="4"/>
  <c r="T186" i="4"/>
  <c r="M186" i="10" s="1"/>
  <c r="Z186" i="4"/>
  <c r="T227" i="6"/>
  <c r="Z227" i="6"/>
  <c r="M229" i="5"/>
  <c r="F229" i="5"/>
  <c r="AD228" i="5"/>
  <c r="L229" i="5"/>
  <c r="G206" i="9"/>
  <c r="AE206" i="9"/>
  <c r="T206" i="9"/>
  <c r="Q206" i="10" s="1"/>
  <c r="R206" i="10" s="1"/>
  <c r="Z206" i="9"/>
  <c r="T217" i="2"/>
  <c r="E217" i="10" s="1"/>
  <c r="Z217" i="2"/>
  <c r="L218" i="2"/>
  <c r="F218" i="2"/>
  <c r="AE218" i="2" s="1"/>
  <c r="AD217" i="2"/>
  <c r="G218" i="2"/>
  <c r="M218" i="2"/>
  <c r="AE227" i="6"/>
  <c r="G227" i="6"/>
  <c r="G201" i="8"/>
  <c r="AE201" i="8"/>
  <c r="T201" i="8"/>
  <c r="Z201" i="8"/>
  <c r="P366" i="5"/>
  <c r="S366" i="5"/>
  <c r="J367" i="5"/>
  <c r="P366" i="4"/>
  <c r="S366" i="4"/>
  <c r="J367" i="4"/>
  <c r="P366" i="3"/>
  <c r="S366" i="3"/>
  <c r="J367" i="3"/>
  <c r="P366" i="2"/>
  <c r="S366" i="2"/>
  <c r="J367" i="2"/>
  <c r="AI363" i="6"/>
  <c r="J364" i="6"/>
  <c r="P363" i="6"/>
  <c r="S363" i="6"/>
  <c r="P362" i="7"/>
  <c r="S362" i="7"/>
  <c r="AI362" i="7"/>
  <c r="J363" i="7"/>
  <c r="P362" i="8"/>
  <c r="S362" i="8"/>
  <c r="J363" i="8"/>
  <c r="AI362" i="8"/>
  <c r="P362" i="9"/>
  <c r="S362" i="9"/>
  <c r="AI362" i="9"/>
  <c r="J363" i="9"/>
  <c r="Z186" i="7"/>
  <c r="T186" i="7"/>
  <c r="I186" i="10" s="1"/>
  <c r="Z218" i="3"/>
  <c r="T218" i="3"/>
  <c r="AE186" i="7"/>
  <c r="G186" i="7"/>
  <c r="AE218" i="3"/>
  <c r="G218" i="3"/>
  <c r="AD186" i="4" l="1"/>
  <c r="F187" i="4"/>
  <c r="L187" i="4"/>
  <c r="M187" i="4"/>
  <c r="Z229" i="5"/>
  <c r="T229" i="5"/>
  <c r="AD206" i="9"/>
  <c r="F207" i="9"/>
  <c r="L207" i="9"/>
  <c r="M207" i="9"/>
  <c r="T218" i="2"/>
  <c r="E218" i="10" s="1"/>
  <c r="Z218" i="2"/>
  <c r="M219" i="2"/>
  <c r="L219" i="2"/>
  <c r="F219" i="2"/>
  <c r="AD218" i="2"/>
  <c r="M228" i="6"/>
  <c r="AD227" i="6"/>
  <c r="F228" i="6"/>
  <c r="AE228" i="6" s="1"/>
  <c r="L228" i="6"/>
  <c r="G228" i="6"/>
  <c r="AE229" i="5"/>
  <c r="G229" i="5"/>
  <c r="AD201" i="8"/>
  <c r="F202" i="8"/>
  <c r="L202" i="8"/>
  <c r="M202" i="8"/>
  <c r="P367" i="5"/>
  <c r="S367" i="5"/>
  <c r="J368" i="5"/>
  <c r="P367" i="4"/>
  <c r="S367" i="4"/>
  <c r="J368" i="4"/>
  <c r="P367" i="3"/>
  <c r="S367" i="3"/>
  <c r="J368" i="3"/>
  <c r="S367" i="2"/>
  <c r="J368" i="2"/>
  <c r="P367" i="2"/>
  <c r="J365" i="6"/>
  <c r="P364" i="6"/>
  <c r="S364" i="6"/>
  <c r="AI364" i="6"/>
  <c r="P363" i="7"/>
  <c r="S363" i="7"/>
  <c r="AI363" i="7"/>
  <c r="J364" i="7"/>
  <c r="S363" i="8"/>
  <c r="P363" i="8"/>
  <c r="AI363" i="8"/>
  <c r="J364" i="8"/>
  <c r="P363" i="9"/>
  <c r="S363" i="9"/>
  <c r="AI363" i="9"/>
  <c r="J364" i="9"/>
  <c r="AD186" i="7"/>
  <c r="M187" i="7"/>
  <c r="L187" i="7"/>
  <c r="F187" i="7"/>
  <c r="L219" i="3"/>
  <c r="F219" i="3"/>
  <c r="AE219" i="3" s="1"/>
  <c r="M219" i="3"/>
  <c r="G219" i="3"/>
  <c r="AD218" i="3"/>
  <c r="G187" i="4" l="1"/>
  <c r="AE187" i="4"/>
  <c r="T187" i="4"/>
  <c r="M187" i="10" s="1"/>
  <c r="Z187" i="4"/>
  <c r="G207" i="9"/>
  <c r="AE207" i="9"/>
  <c r="T207" i="9"/>
  <c r="Q207" i="10" s="1"/>
  <c r="R207" i="10" s="1"/>
  <c r="Z207" i="9"/>
  <c r="T219" i="2"/>
  <c r="E219" i="10" s="1"/>
  <c r="Z219" i="2"/>
  <c r="T228" i="6"/>
  <c r="Z228" i="6"/>
  <c r="AD228" i="6"/>
  <c r="L229" i="6"/>
  <c r="M229" i="6"/>
  <c r="F229" i="6"/>
  <c r="AD229" i="5"/>
  <c r="M230" i="5"/>
  <c r="F230" i="5"/>
  <c r="AE230" i="5" s="1"/>
  <c r="L230" i="5"/>
  <c r="G230" i="5"/>
  <c r="AE219" i="2"/>
  <c r="G219" i="2"/>
  <c r="G202" i="8"/>
  <c r="AE202" i="8"/>
  <c r="T202" i="8"/>
  <c r="Z202" i="8"/>
  <c r="P368" i="5"/>
  <c r="J369" i="5"/>
  <c r="S368" i="5"/>
  <c r="P368" i="4"/>
  <c r="S368" i="4"/>
  <c r="J369" i="4"/>
  <c r="P368" i="3"/>
  <c r="S368" i="3"/>
  <c r="J369" i="3"/>
  <c r="P368" i="2"/>
  <c r="S368" i="2"/>
  <c r="J369" i="2"/>
  <c r="P365" i="6"/>
  <c r="S365" i="6"/>
  <c r="AI365" i="6"/>
  <c r="J366" i="6"/>
  <c r="P364" i="7"/>
  <c r="S364" i="7"/>
  <c r="AI364" i="7"/>
  <c r="J365" i="7"/>
  <c r="P364" i="8"/>
  <c r="S364" i="8"/>
  <c r="AI364" i="8"/>
  <c r="J365" i="8"/>
  <c r="P364" i="9"/>
  <c r="S364" i="9"/>
  <c r="AI364" i="9"/>
  <c r="J365" i="9"/>
  <c r="Z187" i="7"/>
  <c r="T187" i="7"/>
  <c r="I187" i="10" s="1"/>
  <c r="Z219" i="3"/>
  <c r="T219" i="3"/>
  <c r="AD219" i="3"/>
  <c r="F220" i="3"/>
  <c r="L220" i="3"/>
  <c r="M220" i="3"/>
  <c r="AE187" i="7"/>
  <c r="G187" i="7"/>
  <c r="AD187" i="4" l="1"/>
  <c r="F188" i="4"/>
  <c r="L188" i="4"/>
  <c r="M188" i="4"/>
  <c r="AD207" i="9"/>
  <c r="F208" i="9"/>
  <c r="L208" i="9"/>
  <c r="M208" i="9"/>
  <c r="Z229" i="6"/>
  <c r="T229" i="6"/>
  <c r="G229" i="6"/>
  <c r="AE229" i="6"/>
  <c r="Z230" i="5"/>
  <c r="T230" i="5"/>
  <c r="L231" i="5"/>
  <c r="AD230" i="5"/>
  <c r="F231" i="5"/>
  <c r="M231" i="5"/>
  <c r="M220" i="2"/>
  <c r="L220" i="2"/>
  <c r="F220" i="2"/>
  <c r="AE220" i="2" s="1"/>
  <c r="AD219" i="2"/>
  <c r="G220" i="2"/>
  <c r="AE220" i="3"/>
  <c r="G220" i="3"/>
  <c r="L203" i="8"/>
  <c r="AD202" i="8"/>
  <c r="F203" i="8"/>
  <c r="M203" i="8"/>
  <c r="P369" i="5"/>
  <c r="J370" i="5"/>
  <c r="S369" i="5"/>
  <c r="P369" i="4"/>
  <c r="S369" i="4"/>
  <c r="J370" i="4"/>
  <c r="P369" i="3"/>
  <c r="S369" i="3"/>
  <c r="J370" i="3"/>
  <c r="J370" i="2"/>
  <c r="P369" i="2"/>
  <c r="S369" i="2"/>
  <c r="P366" i="6"/>
  <c r="S366" i="6"/>
  <c r="AI366" i="6"/>
  <c r="J367" i="6"/>
  <c r="P365" i="7"/>
  <c r="S365" i="7"/>
  <c r="AI365" i="7"/>
  <c r="J366" i="7"/>
  <c r="P365" i="8"/>
  <c r="S365" i="8"/>
  <c r="AI365" i="8"/>
  <c r="J366" i="8"/>
  <c r="P365" i="9"/>
  <c r="S365" i="9"/>
  <c r="AI365" i="9"/>
  <c r="J366" i="9"/>
  <c r="Z220" i="3"/>
  <c r="T220" i="3"/>
  <c r="F221" i="3"/>
  <c r="AE221" i="3" s="1"/>
  <c r="M221" i="3"/>
  <c r="AD220" i="3"/>
  <c r="G221" i="3"/>
  <c r="L221" i="3"/>
  <c r="M188" i="7"/>
  <c r="F188" i="7"/>
  <c r="L188" i="7"/>
  <c r="AD187" i="7"/>
  <c r="G188" i="4" l="1"/>
  <c r="AE188" i="4"/>
  <c r="T188" i="4"/>
  <c r="M188" i="10" s="1"/>
  <c r="Z188" i="4"/>
  <c r="G208" i="9"/>
  <c r="AE208" i="9"/>
  <c r="T208" i="9"/>
  <c r="Q208" i="10" s="1"/>
  <c r="R208" i="10" s="1"/>
  <c r="Z208" i="9"/>
  <c r="F230" i="6"/>
  <c r="AD229" i="6"/>
  <c r="L230" i="6"/>
  <c r="M230" i="6"/>
  <c r="Z231" i="5"/>
  <c r="T231" i="5"/>
  <c r="T220" i="2"/>
  <c r="E220" i="10" s="1"/>
  <c r="Z220" i="2"/>
  <c r="AD220" i="2"/>
  <c r="F221" i="2"/>
  <c r="L221" i="2"/>
  <c r="M221" i="2"/>
  <c r="AE231" i="5"/>
  <c r="G231" i="5"/>
  <c r="T203" i="8"/>
  <c r="Z203" i="8"/>
  <c r="G203" i="8"/>
  <c r="AE203" i="8"/>
  <c r="AE188" i="7"/>
  <c r="G188" i="7"/>
  <c r="S370" i="5"/>
  <c r="P370" i="5"/>
  <c r="J371" i="5"/>
  <c r="P370" i="4"/>
  <c r="S370" i="4"/>
  <c r="J371" i="4"/>
  <c r="P370" i="3"/>
  <c r="S370" i="3"/>
  <c r="J371" i="3"/>
  <c r="J371" i="2"/>
  <c r="P370" i="2"/>
  <c r="S370" i="2"/>
  <c r="P367" i="6"/>
  <c r="S367" i="6"/>
  <c r="AI367" i="6"/>
  <c r="J368" i="6"/>
  <c r="P366" i="7"/>
  <c r="S366" i="7"/>
  <c r="AI366" i="7"/>
  <c r="J367" i="7"/>
  <c r="P366" i="8"/>
  <c r="S366" i="8"/>
  <c r="J367" i="8"/>
  <c r="AI366" i="8"/>
  <c r="P366" i="9"/>
  <c r="S366" i="9"/>
  <c r="AI366" i="9"/>
  <c r="J367" i="9"/>
  <c r="L222" i="3"/>
  <c r="AD221" i="3"/>
  <c r="F222" i="3"/>
  <c r="M222" i="3"/>
  <c r="Z221" i="3"/>
  <c r="T221" i="3"/>
  <c r="M189" i="7"/>
  <c r="AD188" i="7"/>
  <c r="F189" i="7"/>
  <c r="L189" i="7"/>
  <c r="Z188" i="7"/>
  <c r="T188" i="7"/>
  <c r="I188" i="10" s="1"/>
  <c r="M189" i="4" l="1"/>
  <c r="L189" i="4"/>
  <c r="F189" i="4"/>
  <c r="AD188" i="4"/>
  <c r="L209" i="9"/>
  <c r="AD208" i="9"/>
  <c r="M209" i="9"/>
  <c r="F209" i="9"/>
  <c r="G230" i="6"/>
  <c r="AE230" i="6"/>
  <c r="T230" i="6"/>
  <c r="Z230" i="6"/>
  <c r="Z221" i="2"/>
  <c r="T221" i="2"/>
  <c r="E221" i="10" s="1"/>
  <c r="F232" i="5"/>
  <c r="AE232" i="5" s="1"/>
  <c r="M232" i="5"/>
  <c r="L232" i="5"/>
  <c r="AD231" i="5"/>
  <c r="G232" i="5"/>
  <c r="AE221" i="2"/>
  <c r="G221" i="2"/>
  <c r="F204" i="8"/>
  <c r="L204" i="8"/>
  <c r="AD203" i="8"/>
  <c r="M204" i="8"/>
  <c r="J372" i="5"/>
  <c r="P371" i="5"/>
  <c r="S371" i="5"/>
  <c r="P371" i="4"/>
  <c r="S371" i="4"/>
  <c r="J372" i="4"/>
  <c r="P371" i="3"/>
  <c r="S371" i="3"/>
  <c r="J372" i="3"/>
  <c r="P371" i="2"/>
  <c r="S371" i="2"/>
  <c r="J372" i="2"/>
  <c r="AI368" i="6"/>
  <c r="J369" i="6"/>
  <c r="P368" i="6"/>
  <c r="S368" i="6"/>
  <c r="P367" i="7"/>
  <c r="S367" i="7"/>
  <c r="AI367" i="7"/>
  <c r="J368" i="7"/>
  <c r="P367" i="8"/>
  <c r="S367" i="8"/>
  <c r="AI367" i="8"/>
  <c r="J368" i="8"/>
  <c r="P367" i="9"/>
  <c r="S367" i="9"/>
  <c r="AI367" i="9"/>
  <c r="J368" i="9"/>
  <c r="Z222" i="3"/>
  <c r="T222" i="3"/>
  <c r="Z189" i="7"/>
  <c r="T189" i="7"/>
  <c r="I189" i="10" s="1"/>
  <c r="AE222" i="3"/>
  <c r="G222" i="3"/>
  <c r="AE189" i="7"/>
  <c r="G189" i="7"/>
  <c r="Z189" i="4" l="1"/>
  <c r="T189" i="4"/>
  <c r="M189" i="10" s="1"/>
  <c r="G189" i="4"/>
  <c r="AE189" i="4"/>
  <c r="T209" i="9"/>
  <c r="Q209" i="10" s="1"/>
  <c r="R209" i="10" s="1"/>
  <c r="Z209" i="9"/>
  <c r="G209" i="9"/>
  <c r="AE209" i="9"/>
  <c r="M231" i="6"/>
  <c r="AD230" i="6"/>
  <c r="F231" i="6"/>
  <c r="L231" i="6"/>
  <c r="T232" i="5"/>
  <c r="Z232" i="5"/>
  <c r="AD232" i="5"/>
  <c r="L233" i="5"/>
  <c r="M233" i="5"/>
  <c r="F233" i="5"/>
  <c r="M222" i="2"/>
  <c r="F222" i="2"/>
  <c r="AD221" i="2"/>
  <c r="L222" i="2"/>
  <c r="G204" i="8"/>
  <c r="AE204" i="8"/>
  <c r="T204" i="8"/>
  <c r="Z204" i="8"/>
  <c r="S372" i="5"/>
  <c r="J373" i="5"/>
  <c r="P372" i="5"/>
  <c r="P372" i="4"/>
  <c r="S372" i="4"/>
  <c r="J373" i="4"/>
  <c r="P372" i="3"/>
  <c r="S372" i="3"/>
  <c r="J373" i="3"/>
  <c r="P372" i="2"/>
  <c r="S372" i="2"/>
  <c r="J373" i="2"/>
  <c r="P369" i="6"/>
  <c r="AI369" i="6"/>
  <c r="J370" i="6"/>
  <c r="S369" i="6"/>
  <c r="P368" i="7"/>
  <c r="S368" i="7"/>
  <c r="AI368" i="7"/>
  <c r="J369" i="7"/>
  <c r="P368" i="8"/>
  <c r="S368" i="8"/>
  <c r="AI368" i="8"/>
  <c r="J369" i="8"/>
  <c r="P368" i="9"/>
  <c r="S368" i="9"/>
  <c r="AI368" i="9"/>
  <c r="J369" i="9"/>
  <c r="AD222" i="3"/>
  <c r="L223" i="3"/>
  <c r="F223" i="3"/>
  <c r="M223" i="3"/>
  <c r="L190" i="7"/>
  <c r="F190" i="7"/>
  <c r="M190" i="7"/>
  <c r="AD189" i="7"/>
  <c r="AD189" i="4" l="1"/>
  <c r="F190" i="4"/>
  <c r="L190" i="4"/>
  <c r="M190" i="4"/>
  <c r="AD209" i="9"/>
  <c r="L210" i="9"/>
  <c r="F210" i="9"/>
  <c r="M210" i="9"/>
  <c r="T231" i="6"/>
  <c r="Z231" i="6"/>
  <c r="Z233" i="5"/>
  <c r="T233" i="5"/>
  <c r="Z222" i="2"/>
  <c r="T222" i="2"/>
  <c r="E222" i="10" s="1"/>
  <c r="AE231" i="6"/>
  <c r="G231" i="6"/>
  <c r="AE233" i="5"/>
  <c r="G233" i="5"/>
  <c r="AE222" i="2"/>
  <c r="G222" i="2"/>
  <c r="AE190" i="7"/>
  <c r="G190" i="7"/>
  <c r="AD204" i="8"/>
  <c r="L205" i="8"/>
  <c r="F205" i="8"/>
  <c r="M205" i="8"/>
  <c r="S373" i="5"/>
  <c r="P373" i="5"/>
  <c r="J374" i="5"/>
  <c r="P373" i="4"/>
  <c r="S373" i="4"/>
  <c r="J374" i="4"/>
  <c r="P373" i="3"/>
  <c r="S373" i="3"/>
  <c r="J374" i="3"/>
  <c r="S373" i="2"/>
  <c r="J374" i="2"/>
  <c r="P373" i="2"/>
  <c r="AI370" i="6"/>
  <c r="J371" i="6"/>
  <c r="P370" i="6"/>
  <c r="S370" i="6"/>
  <c r="P369" i="7"/>
  <c r="S369" i="7"/>
  <c r="AI369" i="7"/>
  <c r="J370" i="7"/>
  <c r="P369" i="8"/>
  <c r="AI369" i="8"/>
  <c r="J370" i="8"/>
  <c r="S369" i="8"/>
  <c r="P369" i="9"/>
  <c r="S369" i="9"/>
  <c r="AI369" i="9"/>
  <c r="J370" i="9"/>
  <c r="Z223" i="3"/>
  <c r="T223" i="3"/>
  <c r="Z190" i="7"/>
  <c r="T190" i="7"/>
  <c r="I190" i="10" s="1"/>
  <c r="AD190" i="7"/>
  <c r="M191" i="7"/>
  <c r="F191" i="7"/>
  <c r="L191" i="7"/>
  <c r="AE223" i="3"/>
  <c r="G223" i="3"/>
  <c r="G190" i="4" l="1"/>
  <c r="AE190" i="4"/>
  <c r="Z190" i="4"/>
  <c r="T190" i="4"/>
  <c r="M190" i="10" s="1"/>
  <c r="Z210" i="9"/>
  <c r="T210" i="9"/>
  <c r="Q210" i="10" s="1"/>
  <c r="R210" i="10" s="1"/>
  <c r="G210" i="9"/>
  <c r="AE210" i="9"/>
  <c r="F232" i="6"/>
  <c r="AE232" i="6" s="1"/>
  <c r="AD231" i="6"/>
  <c r="L232" i="6"/>
  <c r="M232" i="6"/>
  <c r="G232" i="6"/>
  <c r="M234" i="5"/>
  <c r="AD233" i="5"/>
  <c r="L234" i="5"/>
  <c r="F234" i="5"/>
  <c r="AD222" i="2"/>
  <c r="L223" i="2"/>
  <c r="M223" i="2"/>
  <c r="F223" i="2"/>
  <c r="AE223" i="2" s="1"/>
  <c r="G223" i="2"/>
  <c r="Z205" i="8"/>
  <c r="T205" i="8"/>
  <c r="G205" i="8"/>
  <c r="AE205" i="8"/>
  <c r="P374" i="5"/>
  <c r="S374" i="5"/>
  <c r="J375" i="5"/>
  <c r="P374" i="4"/>
  <c r="S374" i="4"/>
  <c r="J375" i="4"/>
  <c r="P374" i="3"/>
  <c r="S374" i="3"/>
  <c r="J375" i="3"/>
  <c r="S374" i="2"/>
  <c r="J375" i="2"/>
  <c r="P374" i="2"/>
  <c r="P371" i="6"/>
  <c r="S371" i="6"/>
  <c r="AI371" i="6"/>
  <c r="J372" i="6"/>
  <c r="P370" i="7"/>
  <c r="S370" i="7"/>
  <c r="AI370" i="7"/>
  <c r="J371" i="7"/>
  <c r="P370" i="8"/>
  <c r="AI370" i="8"/>
  <c r="J371" i="8"/>
  <c r="S370" i="8"/>
  <c r="P370" i="9"/>
  <c r="S370" i="9"/>
  <c r="AI370" i="9"/>
  <c r="J371" i="9"/>
  <c r="Z191" i="7"/>
  <c r="T191" i="7"/>
  <c r="I191" i="10" s="1"/>
  <c r="AD223" i="3"/>
  <c r="L224" i="3"/>
  <c r="M224" i="3"/>
  <c r="F224" i="3"/>
  <c r="AE191" i="7"/>
  <c r="G191" i="7"/>
  <c r="AD190" i="4" l="1"/>
  <c r="M191" i="4"/>
  <c r="F191" i="4"/>
  <c r="L191" i="4"/>
  <c r="L211" i="9"/>
  <c r="F211" i="9"/>
  <c r="AD210" i="9"/>
  <c r="M211" i="9"/>
  <c r="T232" i="6"/>
  <c r="Z232" i="6"/>
  <c r="F233" i="6"/>
  <c r="L233" i="6"/>
  <c r="AD232" i="6"/>
  <c r="M233" i="6"/>
  <c r="Z234" i="5"/>
  <c r="T234" i="5"/>
  <c r="T223" i="2"/>
  <c r="E223" i="10" s="1"/>
  <c r="Z223" i="2"/>
  <c r="AD223" i="2"/>
  <c r="M224" i="2"/>
  <c r="F224" i="2"/>
  <c r="L224" i="2"/>
  <c r="AE234" i="5"/>
  <c r="G234" i="5"/>
  <c r="AD205" i="8"/>
  <c r="F206" i="8"/>
  <c r="L206" i="8"/>
  <c r="M206" i="8"/>
  <c r="J376" i="5"/>
  <c r="P375" i="5"/>
  <c r="S375" i="5"/>
  <c r="P375" i="4"/>
  <c r="S375" i="4"/>
  <c r="J376" i="4"/>
  <c r="P375" i="3"/>
  <c r="S375" i="3"/>
  <c r="J376" i="3"/>
  <c r="S375" i="2"/>
  <c r="P375" i="2"/>
  <c r="J376" i="2"/>
  <c r="P372" i="6"/>
  <c r="S372" i="6"/>
  <c r="AI372" i="6"/>
  <c r="J373" i="6"/>
  <c r="P371" i="7"/>
  <c r="S371" i="7"/>
  <c r="AI371" i="7"/>
  <c r="J372" i="7"/>
  <c r="P371" i="8"/>
  <c r="S371" i="8"/>
  <c r="J372" i="8"/>
  <c r="AI371" i="8"/>
  <c r="P371" i="9"/>
  <c r="S371" i="9"/>
  <c r="AI371" i="9"/>
  <c r="J372" i="9"/>
  <c r="Z224" i="3"/>
  <c r="T224" i="3"/>
  <c r="M192" i="7"/>
  <c r="F192" i="7"/>
  <c r="L192" i="7"/>
  <c r="AD191" i="7"/>
  <c r="AE224" i="3"/>
  <c r="G224" i="3"/>
  <c r="G191" i="4" l="1"/>
  <c r="AE191" i="4"/>
  <c r="T191" i="4"/>
  <c r="M191" i="10" s="1"/>
  <c r="Z191" i="4"/>
  <c r="T211" i="9"/>
  <c r="Q211" i="10" s="1"/>
  <c r="R211" i="10" s="1"/>
  <c r="Z211" i="9"/>
  <c r="G233" i="6"/>
  <c r="AE233" i="6"/>
  <c r="Z233" i="6"/>
  <c r="T233" i="6"/>
  <c r="T224" i="2"/>
  <c r="E224" i="10" s="1"/>
  <c r="Z224" i="2"/>
  <c r="F235" i="5"/>
  <c r="AD234" i="5"/>
  <c r="L235" i="5"/>
  <c r="M235" i="5"/>
  <c r="AE211" i="9"/>
  <c r="G211" i="9"/>
  <c r="AE224" i="2"/>
  <c r="G224" i="2"/>
  <c r="G206" i="8"/>
  <c r="AE206" i="8"/>
  <c r="T206" i="8"/>
  <c r="Z206" i="8"/>
  <c r="AE192" i="7"/>
  <c r="G192" i="7"/>
  <c r="J377" i="5"/>
  <c r="S376" i="5"/>
  <c r="P376" i="5"/>
  <c r="P376" i="4"/>
  <c r="S376" i="4"/>
  <c r="J377" i="4"/>
  <c r="P376" i="3"/>
  <c r="S376" i="3"/>
  <c r="J377" i="3"/>
  <c r="P376" i="2"/>
  <c r="S376" i="2"/>
  <c r="J377" i="2"/>
  <c r="S373" i="6"/>
  <c r="AI373" i="6"/>
  <c r="J374" i="6"/>
  <c r="P373" i="6"/>
  <c r="P372" i="7"/>
  <c r="S372" i="7"/>
  <c r="AI372" i="7"/>
  <c r="J373" i="7"/>
  <c r="AI372" i="8"/>
  <c r="J373" i="8"/>
  <c r="P372" i="8"/>
  <c r="S372" i="8"/>
  <c r="P372" i="9"/>
  <c r="S372" i="9"/>
  <c r="AI372" i="9"/>
  <c r="J373" i="9"/>
  <c r="L193" i="7"/>
  <c r="M193" i="7"/>
  <c r="F193" i="7"/>
  <c r="AD192" i="7"/>
  <c r="Z192" i="7"/>
  <c r="T192" i="7"/>
  <c r="I192" i="10" s="1"/>
  <c r="M225" i="3"/>
  <c r="AD224" i="3"/>
  <c r="L225" i="3"/>
  <c r="F225" i="3"/>
  <c r="AD191" i="4" l="1"/>
  <c r="F192" i="4"/>
  <c r="L192" i="4"/>
  <c r="M192" i="4"/>
  <c r="M234" i="6"/>
  <c r="AD233" i="6"/>
  <c r="F234" i="6"/>
  <c r="L234" i="6"/>
  <c r="Z235" i="5"/>
  <c r="T235" i="5"/>
  <c r="AD211" i="9"/>
  <c r="F212" i="9"/>
  <c r="AE212" i="9" s="1"/>
  <c r="G212" i="9"/>
  <c r="L212" i="9"/>
  <c r="M212" i="9"/>
  <c r="L225" i="2"/>
  <c r="M225" i="2"/>
  <c r="F225" i="2"/>
  <c r="AD224" i="2"/>
  <c r="AE235" i="5"/>
  <c r="G235" i="5"/>
  <c r="F207" i="8"/>
  <c r="AD206" i="8"/>
  <c r="L207" i="8"/>
  <c r="M207" i="8"/>
  <c r="P377" i="5"/>
  <c r="S377" i="5"/>
  <c r="J378" i="5"/>
  <c r="P377" i="4"/>
  <c r="S377" i="4"/>
  <c r="J378" i="4"/>
  <c r="P377" i="3"/>
  <c r="S377" i="3"/>
  <c r="J378" i="3"/>
  <c r="P377" i="2"/>
  <c r="J378" i="2"/>
  <c r="S377" i="2"/>
  <c r="P374" i="6"/>
  <c r="AI374" i="6"/>
  <c r="J375" i="6"/>
  <c r="S374" i="6"/>
  <c r="P373" i="7"/>
  <c r="S373" i="7"/>
  <c r="AI373" i="7"/>
  <c r="J374" i="7"/>
  <c r="P373" i="8"/>
  <c r="AI373" i="8"/>
  <c r="J374" i="8"/>
  <c r="S373" i="8"/>
  <c r="P373" i="9"/>
  <c r="S373" i="9"/>
  <c r="AI373" i="9"/>
  <c r="J374" i="9"/>
  <c r="Z193" i="7"/>
  <c r="T193" i="7"/>
  <c r="I193" i="10" s="1"/>
  <c r="Z225" i="3"/>
  <c r="T225" i="3"/>
  <c r="AE193" i="7"/>
  <c r="G193" i="7"/>
  <c r="AE225" i="3"/>
  <c r="G225" i="3"/>
  <c r="G192" i="4" l="1"/>
  <c r="AE192" i="4"/>
  <c r="T192" i="4"/>
  <c r="M192" i="10" s="1"/>
  <c r="Z192" i="4"/>
  <c r="Z234" i="6"/>
  <c r="T234" i="6"/>
  <c r="M213" i="9"/>
  <c r="L213" i="9"/>
  <c r="F213" i="9"/>
  <c r="AD212" i="9"/>
  <c r="T212" i="9"/>
  <c r="Q212" i="10" s="1"/>
  <c r="R212" i="10" s="1"/>
  <c r="Z212" i="9"/>
  <c r="T225" i="2"/>
  <c r="E225" i="10" s="1"/>
  <c r="Z225" i="2"/>
  <c r="AD235" i="5"/>
  <c r="M236" i="5"/>
  <c r="F236" i="5"/>
  <c r="L236" i="5"/>
  <c r="AE234" i="6"/>
  <c r="G234" i="6"/>
  <c r="AE225" i="2"/>
  <c r="G225" i="2"/>
  <c r="G207" i="8"/>
  <c r="AE207" i="8"/>
  <c r="T207" i="8"/>
  <c r="Z207" i="8"/>
  <c r="P378" i="5"/>
  <c r="S378" i="5"/>
  <c r="J379" i="5"/>
  <c r="P378" i="4"/>
  <c r="S378" i="4"/>
  <c r="J379" i="4"/>
  <c r="P378" i="3"/>
  <c r="S378" i="3"/>
  <c r="J379" i="3"/>
  <c r="P378" i="2"/>
  <c r="S378" i="2"/>
  <c r="J379" i="2"/>
  <c r="S375" i="6"/>
  <c r="AI375" i="6"/>
  <c r="J376" i="6"/>
  <c r="P375" i="6"/>
  <c r="P374" i="7"/>
  <c r="S374" i="7"/>
  <c r="AI374" i="7"/>
  <c r="J375" i="7"/>
  <c r="P374" i="8"/>
  <c r="S374" i="8"/>
  <c r="AI374" i="8"/>
  <c r="J375" i="8"/>
  <c r="P374" i="9"/>
  <c r="S374" i="9"/>
  <c r="AI374" i="9"/>
  <c r="J375" i="9"/>
  <c r="M194" i="7"/>
  <c r="F194" i="7"/>
  <c r="AD193" i="7"/>
  <c r="L194" i="7"/>
  <c r="M226" i="3"/>
  <c r="L226" i="3"/>
  <c r="F226" i="3"/>
  <c r="AE226" i="3" s="1"/>
  <c r="AD225" i="3"/>
  <c r="G226" i="3"/>
  <c r="AD192" i="4" l="1"/>
  <c r="L193" i="4"/>
  <c r="F193" i="4"/>
  <c r="M193" i="4"/>
  <c r="T213" i="9"/>
  <c r="Q213" i="10" s="1"/>
  <c r="R213" i="10" s="1"/>
  <c r="Z213" i="9"/>
  <c r="Z236" i="5"/>
  <c r="T236" i="5"/>
  <c r="F235" i="6"/>
  <c r="AE235" i="6" s="1"/>
  <c r="G235" i="6"/>
  <c r="L235" i="6"/>
  <c r="AD234" i="6"/>
  <c r="M235" i="6"/>
  <c r="L226" i="2"/>
  <c r="M226" i="2"/>
  <c r="AD225" i="2"/>
  <c r="F226" i="2"/>
  <c r="AE226" i="2" s="1"/>
  <c r="G226" i="2"/>
  <c r="AE213" i="9"/>
  <c r="G213" i="9"/>
  <c r="AE236" i="5"/>
  <c r="G236" i="5"/>
  <c r="AD207" i="8"/>
  <c r="L208" i="8"/>
  <c r="F208" i="8"/>
  <c r="M208" i="8"/>
  <c r="J380" i="5"/>
  <c r="P379" i="5"/>
  <c r="S379" i="5"/>
  <c r="P379" i="4"/>
  <c r="S379" i="4"/>
  <c r="J380" i="4"/>
  <c r="P379" i="3"/>
  <c r="S379" i="3"/>
  <c r="J380" i="3"/>
  <c r="S379" i="2"/>
  <c r="J380" i="2"/>
  <c r="P379" i="2"/>
  <c r="J377" i="6"/>
  <c r="P376" i="6"/>
  <c r="S376" i="6"/>
  <c r="AI376" i="6"/>
  <c r="P375" i="7"/>
  <c r="S375" i="7"/>
  <c r="AI375" i="7"/>
  <c r="J376" i="7"/>
  <c r="AI375" i="8"/>
  <c r="P375" i="8"/>
  <c r="S375" i="8"/>
  <c r="J376" i="8"/>
  <c r="P375" i="9"/>
  <c r="S375" i="9"/>
  <c r="AI375" i="9"/>
  <c r="J376" i="9"/>
  <c r="Z194" i="7"/>
  <c r="T194" i="7"/>
  <c r="I194" i="10" s="1"/>
  <c r="Z226" i="3"/>
  <c r="T226" i="3"/>
  <c r="AD226" i="3"/>
  <c r="F227" i="3"/>
  <c r="L227" i="3"/>
  <c r="M227" i="3"/>
  <c r="AE194" i="7"/>
  <c r="G194" i="7"/>
  <c r="T193" i="4" l="1"/>
  <c r="M193" i="10" s="1"/>
  <c r="Z193" i="4"/>
  <c r="G193" i="4"/>
  <c r="AE193" i="4"/>
  <c r="AD235" i="6"/>
  <c r="M236" i="6"/>
  <c r="F236" i="6"/>
  <c r="L236" i="6"/>
  <c r="Z235" i="6"/>
  <c r="T235" i="6"/>
  <c r="Z226" i="2"/>
  <c r="T226" i="2"/>
  <c r="E226" i="10" s="1"/>
  <c r="L227" i="2"/>
  <c r="AD226" i="2"/>
  <c r="M227" i="2"/>
  <c r="F227" i="2"/>
  <c r="L214" i="9"/>
  <c r="F214" i="9"/>
  <c r="AE214" i="9" s="1"/>
  <c r="AD213" i="9"/>
  <c r="M214" i="9"/>
  <c r="G214" i="9"/>
  <c r="F237" i="5"/>
  <c r="AE237" i="5" s="1"/>
  <c r="M237" i="5"/>
  <c r="L237" i="5"/>
  <c r="AD236" i="5"/>
  <c r="G237" i="5"/>
  <c r="T208" i="8"/>
  <c r="Z208" i="8"/>
  <c r="G208" i="8"/>
  <c r="AE208" i="8"/>
  <c r="AE227" i="3"/>
  <c r="G227" i="3"/>
  <c r="J381" i="5"/>
  <c r="S380" i="5"/>
  <c r="P380" i="5"/>
  <c r="P380" i="4"/>
  <c r="S380" i="4"/>
  <c r="J381" i="4"/>
  <c r="P380" i="3"/>
  <c r="S380" i="3"/>
  <c r="J381" i="3"/>
  <c r="P380" i="2"/>
  <c r="S380" i="2"/>
  <c r="J381" i="2"/>
  <c r="P377" i="6"/>
  <c r="S377" i="6"/>
  <c r="AI377" i="6"/>
  <c r="J378" i="6"/>
  <c r="P376" i="7"/>
  <c r="S376" i="7"/>
  <c r="AI376" i="7"/>
  <c r="J377" i="7"/>
  <c r="S376" i="8"/>
  <c r="P376" i="8"/>
  <c r="AI376" i="8"/>
  <c r="J377" i="8"/>
  <c r="P376" i="9"/>
  <c r="S376" i="9"/>
  <c r="AI376" i="9"/>
  <c r="J377" i="9"/>
  <c r="AD227" i="3"/>
  <c r="M228" i="3"/>
  <c r="F228" i="3"/>
  <c r="AE228" i="3" s="1"/>
  <c r="Z227" i="3"/>
  <c r="T227" i="3"/>
  <c r="AD194" i="7"/>
  <c r="L195" i="7"/>
  <c r="F195" i="7"/>
  <c r="M195" i="7"/>
  <c r="F194" i="4" l="1"/>
  <c r="L194" i="4"/>
  <c r="AD193" i="4"/>
  <c r="M194" i="4"/>
  <c r="Z236" i="6"/>
  <c r="T236" i="6"/>
  <c r="T227" i="2"/>
  <c r="E227" i="10" s="1"/>
  <c r="Z227" i="2"/>
  <c r="T214" i="9"/>
  <c r="Q214" i="10" s="1"/>
  <c r="R214" i="10" s="1"/>
  <c r="Z214" i="9"/>
  <c r="AD214" i="9"/>
  <c r="F215" i="9"/>
  <c r="M215" i="9"/>
  <c r="L215" i="9"/>
  <c r="Z237" i="5"/>
  <c r="T237" i="5"/>
  <c r="L238" i="5"/>
  <c r="AD237" i="5"/>
  <c r="M238" i="5"/>
  <c r="F238" i="5"/>
  <c r="AE236" i="6"/>
  <c r="G236" i="6"/>
  <c r="AE227" i="2"/>
  <c r="G227" i="2"/>
  <c r="F209" i="8"/>
  <c r="M209" i="8"/>
  <c r="AD208" i="8"/>
  <c r="L209" i="8"/>
  <c r="L228" i="3"/>
  <c r="G228" i="3"/>
  <c r="J382" i="5"/>
  <c r="S381" i="5"/>
  <c r="P381" i="5"/>
  <c r="P381" i="4"/>
  <c r="S381" i="4"/>
  <c r="J382" i="4"/>
  <c r="P381" i="3"/>
  <c r="S381" i="3"/>
  <c r="J382" i="3"/>
  <c r="P381" i="2"/>
  <c r="J382" i="2"/>
  <c r="S381" i="2"/>
  <c r="P378" i="6"/>
  <c r="S378" i="6"/>
  <c r="AI378" i="6"/>
  <c r="J379" i="6"/>
  <c r="P377" i="7"/>
  <c r="S377" i="7"/>
  <c r="AI377" i="7"/>
  <c r="J378" i="7"/>
  <c r="P377" i="8"/>
  <c r="S377" i="8"/>
  <c r="AI377" i="8"/>
  <c r="J378" i="8"/>
  <c r="P377" i="9"/>
  <c r="S377" i="9"/>
  <c r="AI377" i="9"/>
  <c r="J378" i="9"/>
  <c r="Z195" i="7"/>
  <c r="T195" i="7"/>
  <c r="I195" i="10" s="1"/>
  <c r="AE195" i="7"/>
  <c r="G195" i="7"/>
  <c r="G194" i="4" l="1"/>
  <c r="AE194" i="4"/>
  <c r="T194" i="4"/>
  <c r="M194" i="10" s="1"/>
  <c r="Z194" i="4"/>
  <c r="Z215" i="9"/>
  <c r="T215" i="9"/>
  <c r="Q215" i="10" s="1"/>
  <c r="R215" i="10" s="1"/>
  <c r="Z238" i="5"/>
  <c r="T238" i="5"/>
  <c r="L237" i="6"/>
  <c r="F237" i="6"/>
  <c r="M237" i="6"/>
  <c r="AD236" i="6"/>
  <c r="AD227" i="2"/>
  <c r="F228" i="2"/>
  <c r="AE228" i="2" s="1"/>
  <c r="L228" i="2"/>
  <c r="M228" i="2"/>
  <c r="G228" i="2"/>
  <c r="AE215" i="9"/>
  <c r="G215" i="9"/>
  <c r="AE238" i="5"/>
  <c r="G238" i="5"/>
  <c r="Z228" i="3"/>
  <c r="T228" i="3"/>
  <c r="L229" i="3"/>
  <c r="AD228" i="3"/>
  <c r="F229" i="3"/>
  <c r="AE229" i="3" s="1"/>
  <c r="G229" i="3"/>
  <c r="M229" i="3"/>
  <c r="G209" i="8"/>
  <c r="AE209" i="8"/>
  <c r="T209" i="8"/>
  <c r="Z209" i="8"/>
  <c r="S382" i="5"/>
  <c r="J383" i="5"/>
  <c r="P382" i="5"/>
  <c r="P382" i="4"/>
  <c r="S382" i="4"/>
  <c r="J383" i="4"/>
  <c r="P382" i="3"/>
  <c r="S382" i="3"/>
  <c r="J383" i="3"/>
  <c r="S382" i="2"/>
  <c r="P382" i="2"/>
  <c r="J383" i="2"/>
  <c r="P379" i="6"/>
  <c r="S379" i="6"/>
  <c r="AI379" i="6"/>
  <c r="J380" i="6"/>
  <c r="P378" i="7"/>
  <c r="S378" i="7"/>
  <c r="AI378" i="7"/>
  <c r="J379" i="7"/>
  <c r="P378" i="8"/>
  <c r="S378" i="8"/>
  <c r="AI378" i="8"/>
  <c r="J379" i="8"/>
  <c r="P378" i="9"/>
  <c r="S378" i="9"/>
  <c r="AI378" i="9"/>
  <c r="J379" i="9"/>
  <c r="Z229" i="3"/>
  <c r="T229" i="3"/>
  <c r="M230" i="3"/>
  <c r="F230" i="3"/>
  <c r="L230" i="3"/>
  <c r="AD229" i="3"/>
  <c r="M196" i="7"/>
  <c r="L196" i="7"/>
  <c r="F196" i="7"/>
  <c r="AD195" i="7"/>
  <c r="AD194" i="4" l="1"/>
  <c r="F195" i="4"/>
  <c r="L195" i="4"/>
  <c r="M195" i="4"/>
  <c r="Z237" i="6"/>
  <c r="T237" i="6"/>
  <c r="T228" i="2"/>
  <c r="E228" i="10" s="1"/>
  <c r="Z228" i="2"/>
  <c r="AD228" i="2"/>
  <c r="M229" i="2"/>
  <c r="F229" i="2"/>
  <c r="L229" i="2"/>
  <c r="M216" i="9"/>
  <c r="L216" i="9"/>
  <c r="F216" i="9"/>
  <c r="AE216" i="9" s="1"/>
  <c r="AD215" i="9"/>
  <c r="G216" i="9"/>
  <c r="M239" i="5"/>
  <c r="AD238" i="5"/>
  <c r="L239" i="5"/>
  <c r="F239" i="5"/>
  <c r="AE239" i="5" s="1"/>
  <c r="G239" i="5"/>
  <c r="AE237" i="6"/>
  <c r="G237" i="6"/>
  <c r="AD209" i="8"/>
  <c r="F210" i="8"/>
  <c r="L210" i="8"/>
  <c r="M210" i="8"/>
  <c r="P383" i="5"/>
  <c r="S383" i="5"/>
  <c r="J384" i="5"/>
  <c r="P383" i="4"/>
  <c r="S383" i="4"/>
  <c r="J384" i="4"/>
  <c r="P383" i="3"/>
  <c r="S383" i="3"/>
  <c r="J384" i="3"/>
  <c r="J384" i="2"/>
  <c r="P383" i="2"/>
  <c r="S383" i="2"/>
  <c r="S380" i="6"/>
  <c r="P380" i="6"/>
  <c r="AI380" i="6"/>
  <c r="J381" i="6"/>
  <c r="P379" i="7"/>
  <c r="S379" i="7"/>
  <c r="AI379" i="7"/>
  <c r="J380" i="7"/>
  <c r="P379" i="8"/>
  <c r="S379" i="8"/>
  <c r="AI379" i="8"/>
  <c r="J380" i="8"/>
  <c r="P379" i="9"/>
  <c r="S379" i="9"/>
  <c r="AI379" i="9"/>
  <c r="J380" i="9"/>
  <c r="Z230" i="3"/>
  <c r="T230" i="3"/>
  <c r="Z196" i="7"/>
  <c r="T196" i="7"/>
  <c r="I196" i="10" s="1"/>
  <c r="AE230" i="3"/>
  <c r="G230" i="3"/>
  <c r="AE196" i="7"/>
  <c r="G196" i="7"/>
  <c r="G195" i="4" l="1"/>
  <c r="AE195" i="4"/>
  <c r="T195" i="4"/>
  <c r="M195" i="10" s="1"/>
  <c r="Z195" i="4"/>
  <c r="Z229" i="2"/>
  <c r="T229" i="2"/>
  <c r="E229" i="10" s="1"/>
  <c r="Z216" i="9"/>
  <c r="T216" i="9"/>
  <c r="Q216" i="10" s="1"/>
  <c r="R216" i="10" s="1"/>
  <c r="AD216" i="9"/>
  <c r="F217" i="9"/>
  <c r="L217" i="9"/>
  <c r="M217" i="9"/>
  <c r="T239" i="5"/>
  <c r="Z239" i="5"/>
  <c r="M240" i="5"/>
  <c r="L240" i="5"/>
  <c r="AD239" i="5"/>
  <c r="F240" i="5"/>
  <c r="L238" i="6"/>
  <c r="F238" i="6"/>
  <c r="AE238" i="6" s="1"/>
  <c r="M238" i="6"/>
  <c r="AD237" i="6"/>
  <c r="G238" i="6"/>
  <c r="AE229" i="2"/>
  <c r="G229" i="2"/>
  <c r="G210" i="8"/>
  <c r="AE210" i="8"/>
  <c r="T210" i="8"/>
  <c r="Z210" i="8"/>
  <c r="P384" i="5"/>
  <c r="S384" i="5"/>
  <c r="J385" i="5"/>
  <c r="P384" i="4"/>
  <c r="S384" i="4"/>
  <c r="J385" i="4"/>
  <c r="P384" i="3"/>
  <c r="S384" i="3"/>
  <c r="J385" i="3"/>
  <c r="J385" i="2"/>
  <c r="P384" i="2"/>
  <c r="S384" i="2"/>
  <c r="J382" i="6"/>
  <c r="P381" i="6"/>
  <c r="S381" i="6"/>
  <c r="AI381" i="6"/>
  <c r="P380" i="7"/>
  <c r="S380" i="7"/>
  <c r="AI380" i="7"/>
  <c r="J381" i="7"/>
  <c r="J381" i="8"/>
  <c r="P380" i="8"/>
  <c r="S380" i="8"/>
  <c r="AI380" i="8"/>
  <c r="P380" i="9"/>
  <c r="S380" i="9"/>
  <c r="AI380" i="9"/>
  <c r="J381" i="9"/>
  <c r="M231" i="3"/>
  <c r="AD230" i="3"/>
  <c r="F231" i="3"/>
  <c r="L231" i="3"/>
  <c r="M197" i="7"/>
  <c r="L197" i="7"/>
  <c r="F197" i="7"/>
  <c r="AD196" i="7"/>
  <c r="AD195" i="4" l="1"/>
  <c r="F196" i="4"/>
  <c r="L196" i="4"/>
  <c r="M196" i="4"/>
  <c r="T217" i="9"/>
  <c r="Q217" i="10" s="1"/>
  <c r="R217" i="10" s="1"/>
  <c r="Z217" i="9"/>
  <c r="T240" i="5"/>
  <c r="Z240" i="5"/>
  <c r="T238" i="6"/>
  <c r="Z238" i="6"/>
  <c r="F239" i="6"/>
  <c r="M239" i="6"/>
  <c r="L239" i="6"/>
  <c r="AD238" i="6"/>
  <c r="F230" i="2"/>
  <c r="AE230" i="2" s="1"/>
  <c r="M230" i="2"/>
  <c r="L230" i="2"/>
  <c r="AD229" i="2"/>
  <c r="G230" i="2"/>
  <c r="AE217" i="9"/>
  <c r="G217" i="9"/>
  <c r="AE240" i="5"/>
  <c r="G240" i="5"/>
  <c r="AD210" i="8"/>
  <c r="F211" i="8"/>
  <c r="L211" i="8"/>
  <c r="M211" i="8"/>
  <c r="S385" i="5"/>
  <c r="J386" i="5"/>
  <c r="P385" i="5"/>
  <c r="P385" i="4"/>
  <c r="S385" i="4"/>
  <c r="J386" i="4"/>
  <c r="P385" i="3"/>
  <c r="S385" i="3"/>
  <c r="J386" i="3"/>
  <c r="P385" i="2"/>
  <c r="S385" i="2"/>
  <c r="J386" i="2"/>
  <c r="S382" i="6"/>
  <c r="AI382" i="6"/>
  <c r="J383" i="6"/>
  <c r="P382" i="6"/>
  <c r="P381" i="7"/>
  <c r="S381" i="7"/>
  <c r="AI381" i="7"/>
  <c r="J382" i="7"/>
  <c r="AI381" i="8"/>
  <c r="J382" i="8"/>
  <c r="P381" i="8"/>
  <c r="S381" i="8"/>
  <c r="P381" i="9"/>
  <c r="S381" i="9"/>
  <c r="AI381" i="9"/>
  <c r="J382" i="9"/>
  <c r="Z231" i="3"/>
  <c r="T231" i="3"/>
  <c r="Z197" i="7"/>
  <c r="T197" i="7"/>
  <c r="I197" i="10" s="1"/>
  <c r="AE231" i="3"/>
  <c r="G231" i="3"/>
  <c r="AE197" i="7"/>
  <c r="G197" i="7"/>
  <c r="G196" i="4" l="1"/>
  <c r="AE196" i="4"/>
  <c r="T196" i="4"/>
  <c r="M196" i="10" s="1"/>
  <c r="Z196" i="4"/>
  <c r="Z239" i="6"/>
  <c r="T239" i="6"/>
  <c r="T230" i="2"/>
  <c r="E230" i="10" s="1"/>
  <c r="Z230" i="2"/>
  <c r="F231" i="2"/>
  <c r="L231" i="2"/>
  <c r="M231" i="2"/>
  <c r="AD230" i="2"/>
  <c r="AD217" i="9"/>
  <c r="M218" i="9"/>
  <c r="L218" i="9"/>
  <c r="F218" i="9"/>
  <c r="AE218" i="9" s="1"/>
  <c r="G218" i="9"/>
  <c r="F241" i="5"/>
  <c r="AE241" i="5" s="1"/>
  <c r="M241" i="5"/>
  <c r="AD240" i="5"/>
  <c r="L241" i="5"/>
  <c r="G241" i="5"/>
  <c r="AE239" i="6"/>
  <c r="G239" i="6"/>
  <c r="G211" i="8"/>
  <c r="AE211" i="8"/>
  <c r="T211" i="8"/>
  <c r="Z211" i="8"/>
  <c r="P386" i="5"/>
  <c r="J387" i="5"/>
  <c r="S386" i="5"/>
  <c r="P386" i="4"/>
  <c r="S386" i="4"/>
  <c r="J387" i="4"/>
  <c r="P386" i="3"/>
  <c r="S386" i="3"/>
  <c r="J387" i="3"/>
  <c r="P386" i="2"/>
  <c r="J387" i="2"/>
  <c r="S386" i="2"/>
  <c r="P383" i="6"/>
  <c r="S383" i="6"/>
  <c r="AI383" i="6"/>
  <c r="J384" i="6"/>
  <c r="P382" i="7"/>
  <c r="S382" i="7"/>
  <c r="AI382" i="7"/>
  <c r="J383" i="7"/>
  <c r="P382" i="8"/>
  <c r="S382" i="8"/>
  <c r="AI382" i="8"/>
  <c r="J383" i="8"/>
  <c r="P382" i="9"/>
  <c r="S382" i="9"/>
  <c r="AI382" i="9"/>
  <c r="J383" i="9"/>
  <c r="M232" i="3"/>
  <c r="L232" i="3"/>
  <c r="F232" i="3"/>
  <c r="AE232" i="3" s="1"/>
  <c r="G232" i="3"/>
  <c r="AD231" i="3"/>
  <c r="M198" i="7"/>
  <c r="AD197" i="7"/>
  <c r="L198" i="7"/>
  <c r="F198" i="7"/>
  <c r="F197" i="4" l="1"/>
  <c r="M197" i="4"/>
  <c r="AD196" i="4"/>
  <c r="L197" i="4"/>
  <c r="T231" i="2"/>
  <c r="E231" i="10" s="1"/>
  <c r="Z231" i="2"/>
  <c r="T218" i="9"/>
  <c r="Q218" i="10" s="1"/>
  <c r="R218" i="10" s="1"/>
  <c r="Z218" i="9"/>
  <c r="F219" i="9"/>
  <c r="M219" i="9"/>
  <c r="AD218" i="9"/>
  <c r="L219" i="9"/>
  <c r="Z241" i="5"/>
  <c r="T241" i="5"/>
  <c r="M242" i="5"/>
  <c r="AD241" i="5"/>
  <c r="F242" i="5"/>
  <c r="L242" i="5"/>
  <c r="M240" i="6"/>
  <c r="AD239" i="6"/>
  <c r="L240" i="6"/>
  <c r="F240" i="6"/>
  <c r="AE240" i="6" s="1"/>
  <c r="G240" i="6"/>
  <c r="AE231" i="2"/>
  <c r="G231" i="2"/>
  <c r="AD211" i="8"/>
  <c r="F212" i="8"/>
  <c r="L212" i="8"/>
  <c r="M212" i="8"/>
  <c r="P387" i="5"/>
  <c r="S387" i="5"/>
  <c r="J388" i="5"/>
  <c r="P387" i="4"/>
  <c r="S387" i="4"/>
  <c r="J388" i="4"/>
  <c r="P387" i="3"/>
  <c r="S387" i="3"/>
  <c r="J388" i="3"/>
  <c r="S387" i="2"/>
  <c r="P387" i="2"/>
  <c r="J388" i="2"/>
  <c r="P384" i="6"/>
  <c r="S384" i="6"/>
  <c r="AI384" i="6"/>
  <c r="J385" i="6"/>
  <c r="P383" i="7"/>
  <c r="S383" i="7"/>
  <c r="AI383" i="7"/>
  <c r="J384" i="7"/>
  <c r="P383" i="8"/>
  <c r="S383" i="8"/>
  <c r="AI383" i="8"/>
  <c r="J384" i="8"/>
  <c r="P383" i="9"/>
  <c r="S383" i="9"/>
  <c r="AI383" i="9"/>
  <c r="J384" i="9"/>
  <c r="Z232" i="3"/>
  <c r="T232" i="3"/>
  <c r="M233" i="3"/>
  <c r="F233" i="3"/>
  <c r="AD232" i="3"/>
  <c r="L233" i="3"/>
  <c r="Z198" i="7"/>
  <c r="T198" i="7"/>
  <c r="I198" i="10" s="1"/>
  <c r="AE198" i="7"/>
  <c r="G198" i="7"/>
  <c r="G197" i="4" l="1"/>
  <c r="AE197" i="4"/>
  <c r="T197" i="4"/>
  <c r="M197" i="10" s="1"/>
  <c r="Z197" i="4"/>
  <c r="G219" i="9"/>
  <c r="AE219" i="9"/>
  <c r="T219" i="9"/>
  <c r="Q219" i="10" s="1"/>
  <c r="R219" i="10" s="1"/>
  <c r="Z219" i="9"/>
  <c r="Z242" i="5"/>
  <c r="T242" i="5"/>
  <c r="Z240" i="6"/>
  <c r="T240" i="6"/>
  <c r="AD240" i="6"/>
  <c r="M241" i="6"/>
  <c r="L241" i="6"/>
  <c r="F241" i="6"/>
  <c r="M232" i="2"/>
  <c r="AD231" i="2"/>
  <c r="L232" i="2"/>
  <c r="F232" i="2"/>
  <c r="AE232" i="2" s="1"/>
  <c r="G232" i="2"/>
  <c r="AE242" i="5"/>
  <c r="G242" i="5"/>
  <c r="G212" i="8"/>
  <c r="AE212" i="8"/>
  <c r="T212" i="8"/>
  <c r="Z212" i="8"/>
  <c r="J389" i="5"/>
  <c r="P388" i="5"/>
  <c r="S388" i="5"/>
  <c r="P388" i="4"/>
  <c r="S388" i="4"/>
  <c r="J389" i="4"/>
  <c r="P388" i="3"/>
  <c r="S388" i="3"/>
  <c r="J389" i="3"/>
  <c r="P388" i="2"/>
  <c r="J389" i="2"/>
  <c r="S388" i="2"/>
  <c r="P385" i="6"/>
  <c r="S385" i="6"/>
  <c r="AI385" i="6"/>
  <c r="J386" i="6"/>
  <c r="P384" i="7"/>
  <c r="S384" i="7"/>
  <c r="AI384" i="7"/>
  <c r="J385" i="7"/>
  <c r="P384" i="8"/>
  <c r="S384" i="8"/>
  <c r="AI384" i="8"/>
  <c r="J385" i="8"/>
  <c r="P384" i="9"/>
  <c r="S384" i="9"/>
  <c r="AI384" i="9"/>
  <c r="J385" i="9"/>
  <c r="Z233" i="3"/>
  <c r="T233" i="3"/>
  <c r="L199" i="7"/>
  <c r="M199" i="7"/>
  <c r="AD198" i="7"/>
  <c r="F199" i="7"/>
  <c r="AE199" i="7" s="1"/>
  <c r="G199" i="7"/>
  <c r="AE233" i="3"/>
  <c r="G233" i="3"/>
  <c r="AD197" i="4" l="1"/>
  <c r="F198" i="4"/>
  <c r="L198" i="4"/>
  <c r="M198" i="4"/>
  <c r="F220" i="9"/>
  <c r="M220" i="9"/>
  <c r="AD219" i="9"/>
  <c r="L220" i="9"/>
  <c r="Z241" i="6"/>
  <c r="T241" i="6"/>
  <c r="T232" i="2"/>
  <c r="E232" i="10" s="1"/>
  <c r="Z232" i="2"/>
  <c r="F233" i="2"/>
  <c r="M233" i="2"/>
  <c r="L233" i="2"/>
  <c r="AD232" i="2"/>
  <c r="M243" i="5"/>
  <c r="F243" i="5"/>
  <c r="AE243" i="5" s="1"/>
  <c r="AD242" i="5"/>
  <c r="L243" i="5"/>
  <c r="G243" i="5"/>
  <c r="AE241" i="6"/>
  <c r="G241" i="6"/>
  <c r="AD212" i="8"/>
  <c r="F213" i="8"/>
  <c r="L213" i="8"/>
  <c r="M213" i="8"/>
  <c r="J390" i="5"/>
  <c r="S389" i="5"/>
  <c r="P389" i="5"/>
  <c r="P389" i="4"/>
  <c r="S389" i="4"/>
  <c r="J390" i="4"/>
  <c r="P389" i="3"/>
  <c r="S389" i="3"/>
  <c r="J390" i="3"/>
  <c r="S389" i="2"/>
  <c r="P389" i="2"/>
  <c r="J390" i="2"/>
  <c r="P386" i="6"/>
  <c r="S386" i="6"/>
  <c r="AI386" i="6"/>
  <c r="J387" i="6"/>
  <c r="P385" i="7"/>
  <c r="S385" i="7"/>
  <c r="AI385" i="7"/>
  <c r="J386" i="7"/>
  <c r="P385" i="8"/>
  <c r="S385" i="8"/>
  <c r="AI385" i="8"/>
  <c r="J386" i="8"/>
  <c r="P385" i="9"/>
  <c r="S385" i="9"/>
  <c r="AI385" i="9"/>
  <c r="J386" i="9"/>
  <c r="Z199" i="7"/>
  <c r="T199" i="7"/>
  <c r="I199" i="10" s="1"/>
  <c r="AD199" i="7"/>
  <c r="M200" i="7"/>
  <c r="L200" i="7"/>
  <c r="F200" i="7"/>
  <c r="F234" i="3"/>
  <c r="L234" i="3"/>
  <c r="AD233" i="3"/>
  <c r="M234" i="3"/>
  <c r="G198" i="4" l="1"/>
  <c r="AE198" i="4"/>
  <c r="Z198" i="4"/>
  <c r="T198" i="4"/>
  <c r="M198" i="10" s="1"/>
  <c r="AE220" i="9"/>
  <c r="G220" i="9"/>
  <c r="T220" i="9"/>
  <c r="Q220" i="10" s="1"/>
  <c r="R220" i="10" s="1"/>
  <c r="Z220" i="9"/>
  <c r="T233" i="2"/>
  <c r="E233" i="10" s="1"/>
  <c r="Z233" i="2"/>
  <c r="T243" i="5"/>
  <c r="Z243" i="5"/>
  <c r="L244" i="5"/>
  <c r="F244" i="5"/>
  <c r="AD243" i="5"/>
  <c r="M244" i="5"/>
  <c r="F242" i="6"/>
  <c r="AE242" i="6" s="1"/>
  <c r="L242" i="6"/>
  <c r="AD241" i="6"/>
  <c r="G242" i="6"/>
  <c r="M242" i="6"/>
  <c r="AE233" i="2"/>
  <c r="G233" i="2"/>
  <c r="G213" i="8"/>
  <c r="AE213" i="8"/>
  <c r="T213" i="8"/>
  <c r="Z213" i="8"/>
  <c r="AE234" i="3"/>
  <c r="G234" i="3"/>
  <c r="P390" i="5"/>
  <c r="S390" i="5"/>
  <c r="J391" i="5"/>
  <c r="P390" i="4"/>
  <c r="S390" i="4"/>
  <c r="J391" i="4"/>
  <c r="P390" i="3"/>
  <c r="S390" i="3"/>
  <c r="J391" i="3"/>
  <c r="P390" i="2"/>
  <c r="S390" i="2"/>
  <c r="J391" i="2"/>
  <c r="P387" i="6"/>
  <c r="S387" i="6"/>
  <c r="AI387" i="6"/>
  <c r="J388" i="6"/>
  <c r="P386" i="7"/>
  <c r="S386" i="7"/>
  <c r="AI386" i="7"/>
  <c r="J387" i="7"/>
  <c r="P386" i="8"/>
  <c r="S386" i="8"/>
  <c r="AI386" i="8"/>
  <c r="J387" i="8"/>
  <c r="P386" i="9"/>
  <c r="S386" i="9"/>
  <c r="AI386" i="9"/>
  <c r="J387" i="9"/>
  <c r="Z200" i="7"/>
  <c r="T200" i="7"/>
  <c r="I200" i="10" s="1"/>
  <c r="Z234" i="3"/>
  <c r="T234" i="3"/>
  <c r="AE200" i="7"/>
  <c r="G200" i="7"/>
  <c r="AD198" i="4" l="1"/>
  <c r="F199" i="4"/>
  <c r="L199" i="4"/>
  <c r="M199" i="4"/>
  <c r="AD220" i="9"/>
  <c r="F221" i="9"/>
  <c r="L221" i="9"/>
  <c r="M221" i="9"/>
  <c r="Z244" i="5"/>
  <c r="T244" i="5"/>
  <c r="T242" i="6"/>
  <c r="Z242" i="6"/>
  <c r="F243" i="6"/>
  <c r="M243" i="6"/>
  <c r="L243" i="6"/>
  <c r="AD242" i="6"/>
  <c r="AD233" i="2"/>
  <c r="M234" i="2"/>
  <c r="L234" i="2"/>
  <c r="F234" i="2"/>
  <c r="AE234" i="2" s="1"/>
  <c r="G234" i="2"/>
  <c r="AE244" i="5"/>
  <c r="G244" i="5"/>
  <c r="L214" i="8"/>
  <c r="M214" i="8"/>
  <c r="AD213" i="8"/>
  <c r="F214" i="8"/>
  <c r="F235" i="3"/>
  <c r="AE235" i="3" s="1"/>
  <c r="AD234" i="3"/>
  <c r="L235" i="3"/>
  <c r="Z235" i="3" s="1"/>
  <c r="G235" i="3"/>
  <c r="M235" i="3"/>
  <c r="P391" i="5"/>
  <c r="S391" i="5"/>
  <c r="J392" i="5"/>
  <c r="P391" i="4"/>
  <c r="S391" i="4"/>
  <c r="J392" i="4"/>
  <c r="P391" i="3"/>
  <c r="S391" i="3"/>
  <c r="J392" i="3"/>
  <c r="S391" i="2"/>
  <c r="J392" i="2"/>
  <c r="P391" i="2"/>
  <c r="P388" i="6"/>
  <c r="S388" i="6"/>
  <c r="AI388" i="6"/>
  <c r="J389" i="6"/>
  <c r="P387" i="7"/>
  <c r="S387" i="7"/>
  <c r="AI387" i="7"/>
  <c r="J388" i="7"/>
  <c r="AI387" i="8"/>
  <c r="J388" i="8"/>
  <c r="P387" i="8"/>
  <c r="S387" i="8"/>
  <c r="P387" i="9"/>
  <c r="S387" i="9"/>
  <c r="AI387" i="9"/>
  <c r="J388" i="9"/>
  <c r="T235" i="3"/>
  <c r="L236" i="3"/>
  <c r="AD235" i="3"/>
  <c r="F236" i="3"/>
  <c r="AE236" i="3" s="1"/>
  <c r="M236" i="3"/>
  <c r="G236" i="3"/>
  <c r="L201" i="7"/>
  <c r="AD200" i="7"/>
  <c r="M201" i="7"/>
  <c r="F201" i="7"/>
  <c r="G199" i="4" l="1"/>
  <c r="AE199" i="4"/>
  <c r="T199" i="4"/>
  <c r="M199" i="10" s="1"/>
  <c r="Z199" i="4"/>
  <c r="G221" i="9"/>
  <c r="AE221" i="9"/>
  <c r="T221" i="9"/>
  <c r="Q221" i="10" s="1"/>
  <c r="R221" i="10" s="1"/>
  <c r="Z221" i="9"/>
  <c r="T243" i="6"/>
  <c r="Z243" i="6"/>
  <c r="T234" i="2"/>
  <c r="E234" i="10" s="1"/>
  <c r="Z234" i="2"/>
  <c r="G235" i="2"/>
  <c r="M235" i="2"/>
  <c r="AD234" i="2"/>
  <c r="F235" i="2"/>
  <c r="AE235" i="2" s="1"/>
  <c r="L235" i="2"/>
  <c r="AD244" i="5"/>
  <c r="M245" i="5"/>
  <c r="F245" i="5"/>
  <c r="AE245" i="5" s="1"/>
  <c r="L245" i="5"/>
  <c r="G245" i="5"/>
  <c r="AE243" i="6"/>
  <c r="G243" i="6"/>
  <c r="T214" i="8"/>
  <c r="Z214" i="8"/>
  <c r="G214" i="8"/>
  <c r="AE214" i="8"/>
  <c r="P392" i="5"/>
  <c r="S392" i="5"/>
  <c r="J393" i="5"/>
  <c r="P392" i="4"/>
  <c r="S392" i="4"/>
  <c r="J393" i="4"/>
  <c r="P392" i="3"/>
  <c r="S392" i="3"/>
  <c r="J393" i="3"/>
  <c r="S392" i="2"/>
  <c r="J393" i="2"/>
  <c r="P392" i="2"/>
  <c r="P389" i="6"/>
  <c r="S389" i="6"/>
  <c r="AI389" i="6"/>
  <c r="J390" i="6"/>
  <c r="P388" i="7"/>
  <c r="S388" i="7"/>
  <c r="AI388" i="7"/>
  <c r="J389" i="7"/>
  <c r="S388" i="8"/>
  <c r="AI388" i="8"/>
  <c r="J389" i="8"/>
  <c r="P388" i="8"/>
  <c r="P388" i="9"/>
  <c r="S388" i="9"/>
  <c r="AI388" i="9"/>
  <c r="J389" i="9"/>
  <c r="Z236" i="3"/>
  <c r="T236" i="3"/>
  <c r="M237" i="3"/>
  <c r="AD236" i="3"/>
  <c r="F237" i="3"/>
  <c r="L237" i="3"/>
  <c r="Z201" i="7"/>
  <c r="T201" i="7"/>
  <c r="I201" i="10" s="1"/>
  <c r="AE201" i="7"/>
  <c r="G201" i="7"/>
  <c r="AD199" i="4" l="1"/>
  <c r="F200" i="4"/>
  <c r="L200" i="4"/>
  <c r="M200" i="4"/>
  <c r="AD221" i="9"/>
  <c r="F222" i="9"/>
  <c r="L222" i="9"/>
  <c r="M222" i="9"/>
  <c r="F236" i="2"/>
  <c r="M236" i="2"/>
  <c r="AD235" i="2"/>
  <c r="L236" i="2"/>
  <c r="T235" i="2"/>
  <c r="E235" i="10" s="1"/>
  <c r="Z235" i="2"/>
  <c r="T245" i="5"/>
  <c r="Z245" i="5"/>
  <c r="AD245" i="5"/>
  <c r="M246" i="5"/>
  <c r="L246" i="5"/>
  <c r="F246" i="5"/>
  <c r="L244" i="6"/>
  <c r="F244" i="6"/>
  <c r="AE244" i="6" s="1"/>
  <c r="AD243" i="6"/>
  <c r="M244" i="6"/>
  <c r="G244" i="6"/>
  <c r="AD214" i="8"/>
  <c r="F215" i="8"/>
  <c r="M215" i="8"/>
  <c r="L215" i="8"/>
  <c r="AE237" i="3"/>
  <c r="G237" i="3"/>
  <c r="P393" i="5"/>
  <c r="S393" i="5"/>
  <c r="J394" i="5"/>
  <c r="P393" i="4"/>
  <c r="S393" i="4"/>
  <c r="J394" i="4"/>
  <c r="P393" i="3"/>
  <c r="S393" i="3"/>
  <c r="J394" i="3"/>
  <c r="P393" i="2"/>
  <c r="S393" i="2"/>
  <c r="J394" i="2"/>
  <c r="P390" i="6"/>
  <c r="S390" i="6"/>
  <c r="AI390" i="6"/>
  <c r="J391" i="6"/>
  <c r="P389" i="7"/>
  <c r="S389" i="7"/>
  <c r="AI389" i="7"/>
  <c r="J390" i="7"/>
  <c r="S389" i="8"/>
  <c r="AI389" i="8"/>
  <c r="J390" i="8"/>
  <c r="P389" i="8"/>
  <c r="P389" i="9"/>
  <c r="S389" i="9"/>
  <c r="AI389" i="9"/>
  <c r="J390" i="9"/>
  <c r="Z237" i="3"/>
  <c r="T237" i="3"/>
  <c r="L202" i="7"/>
  <c r="M202" i="7"/>
  <c r="F202" i="7"/>
  <c r="AD201" i="7"/>
  <c r="G200" i="4" l="1"/>
  <c r="AE200" i="4"/>
  <c r="T200" i="4"/>
  <c r="M200" i="10" s="1"/>
  <c r="Z200" i="4"/>
  <c r="G222" i="9"/>
  <c r="AE222" i="9"/>
  <c r="T222" i="9"/>
  <c r="Q222" i="10" s="1"/>
  <c r="R222" i="10" s="1"/>
  <c r="Z222" i="9"/>
  <c r="G236" i="2"/>
  <c r="AE236" i="2"/>
  <c r="T236" i="2"/>
  <c r="E236" i="10" s="1"/>
  <c r="Z236" i="2"/>
  <c r="T246" i="5"/>
  <c r="Z246" i="5"/>
  <c r="Z244" i="6"/>
  <c r="T244" i="6"/>
  <c r="F245" i="6"/>
  <c r="L245" i="6"/>
  <c r="AD244" i="6"/>
  <c r="M245" i="6"/>
  <c r="AE246" i="5"/>
  <c r="G246" i="5"/>
  <c r="G215" i="8"/>
  <c r="AE215" i="8"/>
  <c r="T215" i="8"/>
  <c r="Z215" i="8"/>
  <c r="AD237" i="3"/>
  <c r="F238" i="3"/>
  <c r="M238" i="3"/>
  <c r="L238" i="3"/>
  <c r="J395" i="5"/>
  <c r="P394" i="5"/>
  <c r="S394" i="5"/>
  <c r="P394" i="4"/>
  <c r="S394" i="4"/>
  <c r="J395" i="4"/>
  <c r="P394" i="3"/>
  <c r="S394" i="3"/>
  <c r="J395" i="3"/>
  <c r="J395" i="2"/>
  <c r="P394" i="2"/>
  <c r="S394" i="2"/>
  <c r="P391" i="6"/>
  <c r="S391" i="6"/>
  <c r="AI391" i="6"/>
  <c r="J392" i="6"/>
  <c r="P390" i="7"/>
  <c r="S390" i="7"/>
  <c r="AI390" i="7"/>
  <c r="J391" i="7"/>
  <c r="P390" i="8"/>
  <c r="S390" i="8"/>
  <c r="AI390" i="8"/>
  <c r="J391" i="8"/>
  <c r="P390" i="9"/>
  <c r="S390" i="9"/>
  <c r="AI390" i="9"/>
  <c r="J391" i="9"/>
  <c r="Z238" i="3"/>
  <c r="T238" i="3"/>
  <c r="Z202" i="7"/>
  <c r="T202" i="7"/>
  <c r="I202" i="10" s="1"/>
  <c r="AE202" i="7"/>
  <c r="G202" i="7"/>
  <c r="AD200" i="4" l="1"/>
  <c r="F201" i="4"/>
  <c r="L201" i="4"/>
  <c r="M201" i="4"/>
  <c r="AD222" i="9"/>
  <c r="F223" i="9"/>
  <c r="L223" i="9"/>
  <c r="M223" i="9"/>
  <c r="AD236" i="2"/>
  <c r="L237" i="2"/>
  <c r="F237" i="2"/>
  <c r="M237" i="2"/>
  <c r="Z245" i="6"/>
  <c r="T245" i="6"/>
  <c r="F247" i="5"/>
  <c r="AE247" i="5" s="1"/>
  <c r="AD246" i="5"/>
  <c r="G247" i="5"/>
  <c r="M247" i="5"/>
  <c r="L247" i="5"/>
  <c r="AE245" i="6"/>
  <c r="G245" i="6"/>
  <c r="AD215" i="8"/>
  <c r="F216" i="8"/>
  <c r="L216" i="8"/>
  <c r="M216" i="8"/>
  <c r="AE238" i="3"/>
  <c r="G238" i="3"/>
  <c r="P395" i="5"/>
  <c r="S395" i="5"/>
  <c r="J396" i="5"/>
  <c r="P395" i="4"/>
  <c r="S395" i="4"/>
  <c r="J396" i="4"/>
  <c r="P395" i="3"/>
  <c r="S395" i="3"/>
  <c r="J396" i="3"/>
  <c r="P395" i="2"/>
  <c r="J396" i="2"/>
  <c r="S395" i="2"/>
  <c r="P392" i="6"/>
  <c r="S392" i="6"/>
  <c r="AI392" i="6"/>
  <c r="J393" i="6"/>
  <c r="P391" i="7"/>
  <c r="S391" i="7"/>
  <c r="AI391" i="7"/>
  <c r="J392" i="7"/>
  <c r="AI391" i="8"/>
  <c r="J392" i="8"/>
  <c r="P391" i="8"/>
  <c r="S391" i="8"/>
  <c r="P391" i="9"/>
  <c r="S391" i="9"/>
  <c r="AI391" i="9"/>
  <c r="J392" i="9"/>
  <c r="L203" i="7"/>
  <c r="AD202" i="7"/>
  <c r="F203" i="7"/>
  <c r="M203" i="7"/>
  <c r="G201" i="4" l="1"/>
  <c r="AE201" i="4"/>
  <c r="T201" i="4"/>
  <c r="M201" i="10" s="1"/>
  <c r="Z201" i="4"/>
  <c r="G223" i="9"/>
  <c r="AE223" i="9"/>
  <c r="T223" i="9"/>
  <c r="Q223" i="10" s="1"/>
  <c r="R223" i="10" s="1"/>
  <c r="Z223" i="9"/>
  <c r="T237" i="2"/>
  <c r="E237" i="10" s="1"/>
  <c r="Z237" i="2"/>
  <c r="F248" i="5"/>
  <c r="L248" i="5"/>
  <c r="AD247" i="5"/>
  <c r="M248" i="5"/>
  <c r="T247" i="5"/>
  <c r="Z247" i="5"/>
  <c r="L246" i="6"/>
  <c r="AD245" i="6"/>
  <c r="F246" i="6"/>
  <c r="AE246" i="6" s="1"/>
  <c r="M246" i="6"/>
  <c r="G246" i="6"/>
  <c r="AE237" i="2"/>
  <c r="G237" i="2"/>
  <c r="G216" i="8"/>
  <c r="AE216" i="8"/>
  <c r="T216" i="8"/>
  <c r="Z216" i="8"/>
  <c r="AD238" i="3"/>
  <c r="M239" i="3"/>
  <c r="F239" i="3"/>
  <c r="L239" i="3"/>
  <c r="J397" i="5"/>
  <c r="P396" i="5"/>
  <c r="S396" i="5"/>
  <c r="P396" i="4"/>
  <c r="S396" i="4"/>
  <c r="J397" i="4"/>
  <c r="P396" i="3"/>
  <c r="S396" i="3"/>
  <c r="J397" i="3"/>
  <c r="P396" i="2"/>
  <c r="S396" i="2"/>
  <c r="J397" i="2"/>
  <c r="P393" i="6"/>
  <c r="S393" i="6"/>
  <c r="AI393" i="6"/>
  <c r="J394" i="6"/>
  <c r="P392" i="7"/>
  <c r="S392" i="7"/>
  <c r="AI392" i="7"/>
  <c r="J393" i="7"/>
  <c r="S392" i="8"/>
  <c r="AI392" i="8"/>
  <c r="J393" i="8"/>
  <c r="P392" i="8"/>
  <c r="P392" i="9"/>
  <c r="S392" i="9"/>
  <c r="AI392" i="9"/>
  <c r="J393" i="9"/>
  <c r="Z203" i="7"/>
  <c r="T203" i="7"/>
  <c r="I203" i="10" s="1"/>
  <c r="AE203" i="7"/>
  <c r="G203" i="7"/>
  <c r="AD201" i="4" l="1"/>
  <c r="F202" i="4"/>
  <c r="M202" i="4"/>
  <c r="L202" i="4"/>
  <c r="F224" i="9"/>
  <c r="L224" i="9"/>
  <c r="M224" i="9"/>
  <c r="AD223" i="9"/>
  <c r="Z248" i="5"/>
  <c r="T248" i="5"/>
  <c r="Z246" i="6"/>
  <c r="T246" i="6"/>
  <c r="F247" i="6"/>
  <c r="AD246" i="6"/>
  <c r="L247" i="6"/>
  <c r="M247" i="6"/>
  <c r="AD237" i="2"/>
  <c r="M238" i="2"/>
  <c r="F238" i="2"/>
  <c r="AE238" i="2" s="1"/>
  <c r="L238" i="2"/>
  <c r="G238" i="2"/>
  <c r="AE248" i="5"/>
  <c r="G248" i="5"/>
  <c r="Z239" i="3"/>
  <c r="T239" i="3"/>
  <c r="AD216" i="8"/>
  <c r="F217" i="8"/>
  <c r="L217" i="8"/>
  <c r="M217" i="8"/>
  <c r="AE239" i="3"/>
  <c r="G239" i="3"/>
  <c r="S397" i="5"/>
  <c r="J398" i="5"/>
  <c r="P397" i="5"/>
  <c r="P397" i="4"/>
  <c r="S397" i="4"/>
  <c r="J398" i="4"/>
  <c r="P397" i="3"/>
  <c r="S397" i="3"/>
  <c r="J398" i="3"/>
  <c r="J398" i="2"/>
  <c r="P397" i="2"/>
  <c r="S397" i="2"/>
  <c r="P394" i="6"/>
  <c r="S394" i="6"/>
  <c r="AI394" i="6"/>
  <c r="J395" i="6"/>
  <c r="P393" i="7"/>
  <c r="S393" i="7"/>
  <c r="AI393" i="7"/>
  <c r="J394" i="7"/>
  <c r="P393" i="8"/>
  <c r="S393" i="8"/>
  <c r="AI393" i="8"/>
  <c r="J394" i="8"/>
  <c r="P393" i="9"/>
  <c r="S393" i="9"/>
  <c r="AI393" i="9"/>
  <c r="J394" i="9"/>
  <c r="L240" i="3"/>
  <c r="F240" i="3"/>
  <c r="AE240" i="3" s="1"/>
  <c r="AD239" i="3"/>
  <c r="M240" i="3"/>
  <c r="G240" i="3"/>
  <c r="F204" i="7"/>
  <c r="AD203" i="7"/>
  <c r="M204" i="7"/>
  <c r="L204" i="7"/>
  <c r="G202" i="4" l="1"/>
  <c r="AE202" i="4"/>
  <c r="T202" i="4"/>
  <c r="M202" i="10" s="1"/>
  <c r="Z202" i="4"/>
  <c r="G224" i="9"/>
  <c r="AE224" i="9"/>
  <c r="T224" i="9"/>
  <c r="Q224" i="10" s="1"/>
  <c r="R224" i="10" s="1"/>
  <c r="Z224" i="9"/>
  <c r="Z247" i="6"/>
  <c r="T247" i="6"/>
  <c r="Z238" i="2"/>
  <c r="T238" i="2"/>
  <c r="E238" i="10" s="1"/>
  <c r="L239" i="2"/>
  <c r="F239" i="2"/>
  <c r="AD238" i="2"/>
  <c r="M239" i="2"/>
  <c r="L249" i="5"/>
  <c r="AD248" i="5"/>
  <c r="F249" i="5"/>
  <c r="AE249" i="5" s="1"/>
  <c r="M249" i="5"/>
  <c r="G249" i="5"/>
  <c r="AE247" i="6"/>
  <c r="G247" i="6"/>
  <c r="G217" i="8"/>
  <c r="AE217" i="8"/>
  <c r="T217" i="8"/>
  <c r="Z217" i="8"/>
  <c r="S398" i="5"/>
  <c r="J399" i="5"/>
  <c r="P398" i="5"/>
  <c r="P398" i="4"/>
  <c r="S398" i="4"/>
  <c r="J399" i="4"/>
  <c r="P398" i="3"/>
  <c r="S398" i="3"/>
  <c r="J399" i="3"/>
  <c r="S398" i="2"/>
  <c r="J399" i="2"/>
  <c r="P398" i="2"/>
  <c r="P395" i="6"/>
  <c r="S395" i="6"/>
  <c r="AI395" i="6"/>
  <c r="J396" i="6"/>
  <c r="P394" i="7"/>
  <c r="S394" i="7"/>
  <c r="AI394" i="7"/>
  <c r="J395" i="7"/>
  <c r="P394" i="8"/>
  <c r="AI394" i="8"/>
  <c r="S394" i="8"/>
  <c r="J395" i="8"/>
  <c r="P394" i="9"/>
  <c r="S394" i="9"/>
  <c r="AI394" i="9"/>
  <c r="J395" i="9"/>
  <c r="Z240" i="3"/>
  <c r="T240" i="3"/>
  <c r="L241" i="3"/>
  <c r="M241" i="3"/>
  <c r="AD240" i="3"/>
  <c r="F241" i="3"/>
  <c r="Z204" i="7"/>
  <c r="T204" i="7"/>
  <c r="I204" i="10" s="1"/>
  <c r="AE204" i="7"/>
  <c r="G204" i="7"/>
  <c r="L203" i="4" l="1"/>
  <c r="AD202" i="4"/>
  <c r="F203" i="4"/>
  <c r="M203" i="4"/>
  <c r="F225" i="9"/>
  <c r="M225" i="9"/>
  <c r="AD224" i="9"/>
  <c r="L225" i="9"/>
  <c r="T239" i="2"/>
  <c r="E239" i="10" s="1"/>
  <c r="Z239" i="2"/>
  <c r="G239" i="2"/>
  <c r="AE239" i="2"/>
  <c r="T249" i="5"/>
  <c r="Z249" i="5"/>
  <c r="AD249" i="5"/>
  <c r="L250" i="5"/>
  <c r="F250" i="5"/>
  <c r="M250" i="5"/>
  <c r="M248" i="6"/>
  <c r="AD247" i="6"/>
  <c r="L248" i="6"/>
  <c r="F248" i="6"/>
  <c r="AE248" i="6" s="1"/>
  <c r="G248" i="6"/>
  <c r="F218" i="8"/>
  <c r="M218" i="8"/>
  <c r="L218" i="8"/>
  <c r="AD217" i="8"/>
  <c r="P399" i="5"/>
  <c r="J400" i="5"/>
  <c r="S399" i="5"/>
  <c r="P399" i="4"/>
  <c r="S399" i="4"/>
  <c r="J400" i="4"/>
  <c r="P399" i="3"/>
  <c r="S399" i="3"/>
  <c r="J400" i="3"/>
  <c r="S399" i="2"/>
  <c r="J400" i="2"/>
  <c r="P399" i="2"/>
  <c r="P396" i="6"/>
  <c r="S396" i="6"/>
  <c r="AI396" i="6"/>
  <c r="J397" i="6"/>
  <c r="P395" i="7"/>
  <c r="S395" i="7"/>
  <c r="AI395" i="7"/>
  <c r="J396" i="7"/>
  <c r="P395" i="8"/>
  <c r="S395" i="8"/>
  <c r="AI395" i="8"/>
  <c r="J396" i="8"/>
  <c r="P395" i="9"/>
  <c r="S395" i="9"/>
  <c r="AI395" i="9"/>
  <c r="J396" i="9"/>
  <c r="Z241" i="3"/>
  <c r="T241" i="3"/>
  <c r="L205" i="7"/>
  <c r="AD204" i="7"/>
  <c r="F205" i="7"/>
  <c r="AE205" i="7" s="1"/>
  <c r="M205" i="7"/>
  <c r="G205" i="7"/>
  <c r="AE241" i="3"/>
  <c r="G241" i="3"/>
  <c r="Z203" i="4" l="1"/>
  <c r="T203" i="4"/>
  <c r="M203" i="10" s="1"/>
  <c r="G203" i="4"/>
  <c r="AE203" i="4"/>
  <c r="G225" i="9"/>
  <c r="AE225" i="9"/>
  <c r="T225" i="9"/>
  <c r="Q225" i="10" s="1"/>
  <c r="R225" i="10" s="1"/>
  <c r="Z225" i="9"/>
  <c r="F240" i="2"/>
  <c r="AD239" i="2"/>
  <c r="M240" i="2"/>
  <c r="L240" i="2"/>
  <c r="Z250" i="5"/>
  <c r="T250" i="5"/>
  <c r="Z248" i="6"/>
  <c r="T248" i="6"/>
  <c r="L249" i="6"/>
  <c r="AD248" i="6"/>
  <c r="F249" i="6"/>
  <c r="M249" i="6"/>
  <c r="AE250" i="5"/>
  <c r="G250" i="5"/>
  <c r="G218" i="8"/>
  <c r="AE218" i="8"/>
  <c r="T218" i="8"/>
  <c r="Z218" i="8"/>
  <c r="S400" i="5"/>
  <c r="P400" i="5"/>
  <c r="J401" i="5"/>
  <c r="P400" i="4"/>
  <c r="S400" i="4"/>
  <c r="J401" i="4"/>
  <c r="P400" i="3"/>
  <c r="S400" i="3"/>
  <c r="J401" i="3"/>
  <c r="P400" i="2"/>
  <c r="S400" i="2"/>
  <c r="J401" i="2"/>
  <c r="P397" i="6"/>
  <c r="S397" i="6"/>
  <c r="AI397" i="6"/>
  <c r="J398" i="6"/>
  <c r="P396" i="7"/>
  <c r="S396" i="7"/>
  <c r="AI396" i="7"/>
  <c r="J397" i="7"/>
  <c r="P396" i="8"/>
  <c r="S396" i="8"/>
  <c r="AI396" i="8"/>
  <c r="J397" i="8"/>
  <c r="P396" i="9"/>
  <c r="S396" i="9"/>
  <c r="AI396" i="9"/>
  <c r="J397" i="9"/>
  <c r="Z205" i="7"/>
  <c r="T205" i="7"/>
  <c r="I205" i="10" s="1"/>
  <c r="AD205" i="7"/>
  <c r="M206" i="7"/>
  <c r="F206" i="7"/>
  <c r="L206" i="7"/>
  <c r="L242" i="3"/>
  <c r="F242" i="3"/>
  <c r="M242" i="3"/>
  <c r="AD241" i="3"/>
  <c r="AD203" i="4" l="1"/>
  <c r="F204" i="4"/>
  <c r="L204" i="4"/>
  <c r="M204" i="4"/>
  <c r="AD225" i="9"/>
  <c r="F226" i="9"/>
  <c r="L226" i="9"/>
  <c r="M226" i="9"/>
  <c r="G240" i="2"/>
  <c r="AE240" i="2"/>
  <c r="T240" i="2"/>
  <c r="E240" i="10" s="1"/>
  <c r="Z240" i="2"/>
  <c r="Z249" i="6"/>
  <c r="T249" i="6"/>
  <c r="AD250" i="5"/>
  <c r="M251" i="5"/>
  <c r="F251" i="5"/>
  <c r="AE251" i="5" s="1"/>
  <c r="L251" i="5"/>
  <c r="G251" i="5"/>
  <c r="AE249" i="6"/>
  <c r="G249" i="6"/>
  <c r="F219" i="8"/>
  <c r="AD218" i="8"/>
  <c r="L219" i="8"/>
  <c r="M219" i="8"/>
  <c r="P401" i="5"/>
  <c r="S401" i="5"/>
  <c r="J402" i="5"/>
  <c r="P401" i="4"/>
  <c r="S401" i="4"/>
  <c r="J402" i="4"/>
  <c r="P401" i="3"/>
  <c r="S401" i="3"/>
  <c r="J402" i="3"/>
  <c r="S401" i="2"/>
  <c r="J402" i="2"/>
  <c r="P401" i="2"/>
  <c r="P398" i="6"/>
  <c r="S398" i="6"/>
  <c r="AI398" i="6"/>
  <c r="J399" i="6"/>
  <c r="P397" i="7"/>
  <c r="S397" i="7"/>
  <c r="AI397" i="7"/>
  <c r="J398" i="7"/>
  <c r="P397" i="8"/>
  <c r="S397" i="8"/>
  <c r="AI397" i="8"/>
  <c r="J398" i="8"/>
  <c r="P397" i="9"/>
  <c r="S397" i="9"/>
  <c r="AI397" i="9"/>
  <c r="J398" i="9"/>
  <c r="Z206" i="7"/>
  <c r="T206" i="7"/>
  <c r="I206" i="10" s="1"/>
  <c r="Z242" i="3"/>
  <c r="T242" i="3"/>
  <c r="AE206" i="7"/>
  <c r="G206" i="7"/>
  <c r="AE242" i="3"/>
  <c r="G242" i="3"/>
  <c r="G204" i="4" l="1"/>
  <c r="AE204" i="4"/>
  <c r="T204" i="4"/>
  <c r="M204" i="10" s="1"/>
  <c r="Z204" i="4"/>
  <c r="G226" i="9"/>
  <c r="AE226" i="9"/>
  <c r="T226" i="9"/>
  <c r="Q226" i="10" s="1"/>
  <c r="R226" i="10" s="1"/>
  <c r="Z226" i="9"/>
  <c r="AD240" i="2"/>
  <c r="L241" i="2"/>
  <c r="F241" i="2"/>
  <c r="M241" i="2"/>
  <c r="T251" i="5"/>
  <c r="Z251" i="5"/>
  <c r="AD251" i="5"/>
  <c r="M252" i="5"/>
  <c r="F252" i="5"/>
  <c r="L252" i="5"/>
  <c r="F250" i="6"/>
  <c r="AE250" i="6" s="1"/>
  <c r="AD249" i="6"/>
  <c r="G250" i="6"/>
  <c r="M250" i="6"/>
  <c r="L250" i="6"/>
  <c r="AE219" i="8"/>
  <c r="G219" i="8"/>
  <c r="Z219" i="8"/>
  <c r="T219" i="8"/>
  <c r="S402" i="5"/>
  <c r="J403" i="5"/>
  <c r="P402" i="5"/>
  <c r="P402" i="4"/>
  <c r="S402" i="4"/>
  <c r="J403" i="4"/>
  <c r="P402" i="3"/>
  <c r="S402" i="3"/>
  <c r="J403" i="3"/>
  <c r="S402" i="2"/>
  <c r="P402" i="2"/>
  <c r="J403" i="2"/>
  <c r="P399" i="6"/>
  <c r="S399" i="6"/>
  <c r="AI399" i="6"/>
  <c r="J400" i="6"/>
  <c r="P398" i="7"/>
  <c r="S398" i="7"/>
  <c r="AI398" i="7"/>
  <c r="J399" i="7"/>
  <c r="P398" i="8"/>
  <c r="S398" i="8"/>
  <c r="AI398" i="8"/>
  <c r="J399" i="8"/>
  <c r="P398" i="9"/>
  <c r="S398" i="9"/>
  <c r="AI398" i="9"/>
  <c r="J399" i="9"/>
  <c r="L207" i="7"/>
  <c r="F207" i="7"/>
  <c r="M207" i="7"/>
  <c r="AD206" i="7"/>
  <c r="M243" i="3"/>
  <c r="L243" i="3"/>
  <c r="F243" i="3"/>
  <c r="AD242" i="3"/>
  <c r="M205" i="4" l="1"/>
  <c r="AD204" i="4"/>
  <c r="F205" i="4"/>
  <c r="L205" i="4"/>
  <c r="AD226" i="9"/>
  <c r="F227" i="9"/>
  <c r="L227" i="9"/>
  <c r="M227" i="9"/>
  <c r="T241" i="2"/>
  <c r="E241" i="10" s="1"/>
  <c r="Z241" i="2"/>
  <c r="G241" i="2"/>
  <c r="AE241" i="2"/>
  <c r="Z252" i="5"/>
  <c r="T252" i="5"/>
  <c r="AD250" i="6"/>
  <c r="L251" i="6"/>
  <c r="F251" i="6"/>
  <c r="M251" i="6"/>
  <c r="Z250" i="6"/>
  <c r="T250" i="6"/>
  <c r="AE252" i="5"/>
  <c r="G252" i="5"/>
  <c r="AD219" i="8"/>
  <c r="L220" i="8"/>
  <c r="M220" i="8"/>
  <c r="F220" i="8"/>
  <c r="AE243" i="3"/>
  <c r="G243" i="3"/>
  <c r="S403" i="5"/>
  <c r="P403" i="5"/>
  <c r="J404" i="5"/>
  <c r="P403" i="4"/>
  <c r="S403" i="4"/>
  <c r="J404" i="4"/>
  <c r="P403" i="3"/>
  <c r="S403" i="3"/>
  <c r="J404" i="3"/>
  <c r="S403" i="2"/>
  <c r="J404" i="2"/>
  <c r="P403" i="2"/>
  <c r="P400" i="6"/>
  <c r="S400" i="6"/>
  <c r="AI400" i="6"/>
  <c r="J401" i="6"/>
  <c r="P399" i="7"/>
  <c r="S399" i="7"/>
  <c r="AI399" i="7"/>
  <c r="J400" i="7"/>
  <c r="P399" i="8"/>
  <c r="S399" i="8"/>
  <c r="AI399" i="8"/>
  <c r="J400" i="8"/>
  <c r="P399" i="9"/>
  <c r="S399" i="9"/>
  <c r="AI399" i="9"/>
  <c r="J400" i="9"/>
  <c r="Z207" i="7"/>
  <c r="T207" i="7"/>
  <c r="I207" i="10" s="1"/>
  <c r="Z243" i="3"/>
  <c r="T243" i="3"/>
  <c r="AE207" i="7"/>
  <c r="G207" i="7"/>
  <c r="G205" i="4" l="1"/>
  <c r="AE205" i="4"/>
  <c r="T205" i="4"/>
  <c r="M205" i="10" s="1"/>
  <c r="Z205" i="4"/>
  <c r="T227" i="9"/>
  <c r="Q227" i="10" s="1"/>
  <c r="R227" i="10" s="1"/>
  <c r="Z227" i="9"/>
  <c r="F242" i="2"/>
  <c r="AE242" i="2" s="1"/>
  <c r="AD241" i="2"/>
  <c r="L242" i="2"/>
  <c r="G242" i="2"/>
  <c r="M242" i="2"/>
  <c r="Z251" i="6"/>
  <c r="T251" i="6"/>
  <c r="M253" i="5"/>
  <c r="L253" i="5"/>
  <c r="AD252" i="5"/>
  <c r="F253" i="5"/>
  <c r="AE253" i="5" s="1"/>
  <c r="G253" i="5"/>
  <c r="AE227" i="9"/>
  <c r="G227" i="9"/>
  <c r="AE251" i="6"/>
  <c r="G251" i="6"/>
  <c r="F244" i="3"/>
  <c r="AE244" i="3" s="1"/>
  <c r="AD243" i="3"/>
  <c r="M244" i="3"/>
  <c r="L244" i="3"/>
  <c r="G244" i="3"/>
  <c r="T220" i="8"/>
  <c r="Z220" i="8"/>
  <c r="G220" i="8"/>
  <c r="AE220" i="8"/>
  <c r="P404" i="5"/>
  <c r="S404" i="5"/>
  <c r="J405" i="5"/>
  <c r="P404" i="4"/>
  <c r="S404" i="4"/>
  <c r="J405" i="4"/>
  <c r="P404" i="3"/>
  <c r="S404" i="3"/>
  <c r="J405" i="3"/>
  <c r="P404" i="2"/>
  <c r="S404" i="2"/>
  <c r="J405" i="2"/>
  <c r="P401" i="6"/>
  <c r="S401" i="6"/>
  <c r="AI401" i="6"/>
  <c r="J402" i="6"/>
  <c r="P400" i="7"/>
  <c r="S400" i="7"/>
  <c r="AI400" i="7"/>
  <c r="J401" i="7"/>
  <c r="P400" i="8"/>
  <c r="S400" i="8"/>
  <c r="J401" i="8"/>
  <c r="AI400" i="8"/>
  <c r="P400" i="9"/>
  <c r="S400" i="9"/>
  <c r="AI400" i="9"/>
  <c r="J401" i="9"/>
  <c r="F208" i="7"/>
  <c r="AE208" i="7" s="1"/>
  <c r="AD207" i="7"/>
  <c r="M208" i="7"/>
  <c r="L208" i="7"/>
  <c r="G208" i="7"/>
  <c r="AD205" i="4" l="1"/>
  <c r="F206" i="4"/>
  <c r="L206" i="4"/>
  <c r="M206" i="4"/>
  <c r="T242" i="2"/>
  <c r="E242" i="10" s="1"/>
  <c r="Z242" i="2"/>
  <c r="L243" i="2"/>
  <c r="AD242" i="2"/>
  <c r="M243" i="2"/>
  <c r="F243" i="2"/>
  <c r="Z253" i="5"/>
  <c r="T253" i="5"/>
  <c r="L254" i="5"/>
  <c r="M254" i="5"/>
  <c r="AD253" i="5"/>
  <c r="F254" i="5"/>
  <c r="L228" i="9"/>
  <c r="AD227" i="9"/>
  <c r="F228" i="9"/>
  <c r="AE228" i="9" s="1"/>
  <c r="G228" i="9"/>
  <c r="M228" i="9"/>
  <c r="M252" i="6"/>
  <c r="AD251" i="6"/>
  <c r="F252" i="6"/>
  <c r="AE252" i="6" s="1"/>
  <c r="L252" i="6"/>
  <c r="G252" i="6"/>
  <c r="Z244" i="3"/>
  <c r="T244" i="3"/>
  <c r="M245" i="3"/>
  <c r="F245" i="3"/>
  <c r="L245" i="3"/>
  <c r="AD244" i="3"/>
  <c r="L221" i="8"/>
  <c r="F221" i="8"/>
  <c r="AD220" i="8"/>
  <c r="M221" i="8"/>
  <c r="AE245" i="3"/>
  <c r="G245" i="3"/>
  <c r="S405" i="5"/>
  <c r="J406" i="5"/>
  <c r="P405" i="5"/>
  <c r="P405" i="4"/>
  <c r="S405" i="4"/>
  <c r="J406" i="4"/>
  <c r="P405" i="3"/>
  <c r="S405" i="3"/>
  <c r="J406" i="3"/>
  <c r="J406" i="2"/>
  <c r="S405" i="2"/>
  <c r="P405" i="2"/>
  <c r="P402" i="6"/>
  <c r="S402" i="6"/>
  <c r="AI402" i="6"/>
  <c r="J403" i="6"/>
  <c r="P401" i="7"/>
  <c r="S401" i="7"/>
  <c r="AI401" i="7"/>
  <c r="J402" i="7"/>
  <c r="P401" i="8"/>
  <c r="S401" i="8"/>
  <c r="AI401" i="8"/>
  <c r="J402" i="8"/>
  <c r="P401" i="9"/>
  <c r="S401" i="9"/>
  <c r="AI401" i="9"/>
  <c r="J402" i="9"/>
  <c r="Z208" i="7"/>
  <c r="T208" i="7"/>
  <c r="I208" i="10" s="1"/>
  <c r="F209" i="7"/>
  <c r="AE209" i="7" s="1"/>
  <c r="M209" i="7"/>
  <c r="AD208" i="7"/>
  <c r="G209" i="7"/>
  <c r="L209" i="7"/>
  <c r="G206" i="4" l="1"/>
  <c r="AE206" i="4"/>
  <c r="T206" i="4"/>
  <c r="M206" i="10" s="1"/>
  <c r="Z206" i="4"/>
  <c r="T243" i="2"/>
  <c r="E243" i="10" s="1"/>
  <c r="Z243" i="2"/>
  <c r="G243" i="2"/>
  <c r="AE243" i="2"/>
  <c r="T254" i="5"/>
  <c r="Z254" i="5"/>
  <c r="T228" i="9"/>
  <c r="Q228" i="10" s="1"/>
  <c r="R228" i="10" s="1"/>
  <c r="Z228" i="9"/>
  <c r="AD228" i="9"/>
  <c r="M229" i="9"/>
  <c r="L229" i="9"/>
  <c r="F229" i="9"/>
  <c r="Z252" i="6"/>
  <c r="T252" i="6"/>
  <c r="F253" i="6"/>
  <c r="L253" i="6"/>
  <c r="AD252" i="6"/>
  <c r="M253" i="6"/>
  <c r="AE254" i="5"/>
  <c r="G254" i="5"/>
  <c r="Z245" i="3"/>
  <c r="T245" i="3"/>
  <c r="AD245" i="3"/>
  <c r="M246" i="3"/>
  <c r="F246" i="3"/>
  <c r="L246" i="3"/>
  <c r="T221" i="8"/>
  <c r="Z221" i="8"/>
  <c r="G221" i="8"/>
  <c r="AE221" i="8"/>
  <c r="S406" i="5"/>
  <c r="J407" i="5"/>
  <c r="P406" i="5"/>
  <c r="P406" i="4"/>
  <c r="S406" i="4"/>
  <c r="J407" i="4"/>
  <c r="P406" i="3"/>
  <c r="S406" i="3"/>
  <c r="J407" i="3"/>
  <c r="J407" i="2"/>
  <c r="P406" i="2"/>
  <c r="S406" i="2"/>
  <c r="P403" i="6"/>
  <c r="S403" i="6"/>
  <c r="AI403" i="6"/>
  <c r="J404" i="6"/>
  <c r="AI402" i="7"/>
  <c r="P402" i="7"/>
  <c r="S402" i="7"/>
  <c r="J403" i="7"/>
  <c r="P402" i="8"/>
  <c r="S402" i="8"/>
  <c r="J403" i="8"/>
  <c r="AI402" i="8"/>
  <c r="P402" i="9"/>
  <c r="S402" i="9"/>
  <c r="AI402" i="9"/>
  <c r="J403" i="9"/>
  <c r="Z246" i="3"/>
  <c r="T246" i="3"/>
  <c r="L210" i="7"/>
  <c r="M210" i="7"/>
  <c r="AD209" i="7"/>
  <c r="F210" i="7"/>
  <c r="Z209" i="7"/>
  <c r="T209" i="7"/>
  <c r="I209" i="10" s="1"/>
  <c r="AE246" i="3"/>
  <c r="G246" i="3"/>
  <c r="AD206" i="4" l="1"/>
  <c r="F207" i="4"/>
  <c r="M207" i="4"/>
  <c r="L207" i="4"/>
  <c r="F244" i="2"/>
  <c r="M244" i="2"/>
  <c r="AD243" i="2"/>
  <c r="L244" i="2"/>
  <c r="T229" i="9"/>
  <c r="Q229" i="10" s="1"/>
  <c r="R229" i="10" s="1"/>
  <c r="Z229" i="9"/>
  <c r="Z253" i="6"/>
  <c r="T253" i="6"/>
  <c r="M255" i="5"/>
  <c r="L255" i="5"/>
  <c r="F255" i="5"/>
  <c r="AD254" i="5"/>
  <c r="AE229" i="9"/>
  <c r="G229" i="9"/>
  <c r="AE253" i="6"/>
  <c r="G253" i="6"/>
  <c r="AD221" i="8"/>
  <c r="F222" i="8"/>
  <c r="L222" i="8"/>
  <c r="M222" i="8"/>
  <c r="S407" i="5"/>
  <c r="P407" i="5"/>
  <c r="J408" i="5"/>
  <c r="P407" i="4"/>
  <c r="S407" i="4"/>
  <c r="J408" i="4"/>
  <c r="P407" i="3"/>
  <c r="S407" i="3"/>
  <c r="J408" i="3"/>
  <c r="J408" i="2"/>
  <c r="P407" i="2"/>
  <c r="S407" i="2"/>
  <c r="P404" i="6"/>
  <c r="S404" i="6"/>
  <c r="AI404" i="6"/>
  <c r="J405" i="6"/>
  <c r="AI403" i="7"/>
  <c r="P403" i="7"/>
  <c r="S403" i="7"/>
  <c r="J404" i="7"/>
  <c r="P403" i="8"/>
  <c r="S403" i="8"/>
  <c r="AI403" i="8"/>
  <c r="J404" i="8"/>
  <c r="P403" i="9"/>
  <c r="S403" i="9"/>
  <c r="AI403" i="9"/>
  <c r="J404" i="9"/>
  <c r="Z210" i="7"/>
  <c r="T210" i="7"/>
  <c r="I210" i="10" s="1"/>
  <c r="F247" i="3"/>
  <c r="AE247" i="3" s="1"/>
  <c r="M247" i="3"/>
  <c r="L247" i="3"/>
  <c r="G247" i="3"/>
  <c r="AD246" i="3"/>
  <c r="AE210" i="7"/>
  <c r="G210" i="7"/>
  <c r="G207" i="4" l="1"/>
  <c r="AE207" i="4"/>
  <c r="T207" i="4"/>
  <c r="M207" i="10" s="1"/>
  <c r="Z207" i="4"/>
  <c r="Z244" i="2"/>
  <c r="T244" i="2"/>
  <c r="E244" i="10" s="1"/>
  <c r="Z255" i="5"/>
  <c r="T255" i="5"/>
  <c r="AD229" i="9"/>
  <c r="F230" i="9"/>
  <c r="AE230" i="9" s="1"/>
  <c r="G230" i="9"/>
  <c r="L230" i="9"/>
  <c r="M230" i="9"/>
  <c r="F254" i="6"/>
  <c r="AE254" i="6" s="1"/>
  <c r="L254" i="6"/>
  <c r="G254" i="6"/>
  <c r="M254" i="6"/>
  <c r="AD253" i="6"/>
  <c r="AE244" i="2"/>
  <c r="G244" i="2"/>
  <c r="AE255" i="5"/>
  <c r="G255" i="5"/>
  <c r="G222" i="8"/>
  <c r="AE222" i="8"/>
  <c r="T222" i="8"/>
  <c r="Z222" i="8"/>
  <c r="P408" i="5"/>
  <c r="J409" i="5"/>
  <c r="S408" i="5"/>
  <c r="P408" i="4"/>
  <c r="S408" i="4"/>
  <c r="J409" i="4"/>
  <c r="P408" i="3"/>
  <c r="S408" i="3"/>
  <c r="J409" i="3"/>
  <c r="P408" i="2"/>
  <c r="S408" i="2"/>
  <c r="J409" i="2"/>
  <c r="P405" i="6"/>
  <c r="S405" i="6"/>
  <c r="AI405" i="6"/>
  <c r="J406" i="6"/>
  <c r="AI404" i="7"/>
  <c r="J405" i="7"/>
  <c r="P404" i="7"/>
  <c r="S404" i="7"/>
  <c r="S404" i="8"/>
  <c r="AI404" i="8"/>
  <c r="J405" i="8"/>
  <c r="P404" i="8"/>
  <c r="P404" i="9"/>
  <c r="S404" i="9"/>
  <c r="AI404" i="9"/>
  <c r="J405" i="9"/>
  <c r="Z247" i="3"/>
  <c r="T247" i="3"/>
  <c r="F248" i="3"/>
  <c r="AE248" i="3" s="1"/>
  <c r="L248" i="3"/>
  <c r="AD247" i="3"/>
  <c r="G248" i="3"/>
  <c r="M248" i="3"/>
  <c r="M211" i="7"/>
  <c r="L211" i="7"/>
  <c r="F211" i="7"/>
  <c r="AD210" i="7"/>
  <c r="AD207" i="4" l="1"/>
  <c r="F208" i="4"/>
  <c r="L208" i="4"/>
  <c r="M208" i="4"/>
  <c r="M231" i="9"/>
  <c r="L231" i="9"/>
  <c r="F231" i="9"/>
  <c r="AD230" i="9"/>
  <c r="T230" i="9"/>
  <c r="Q230" i="10" s="1"/>
  <c r="R230" i="10" s="1"/>
  <c r="Z230" i="9"/>
  <c r="Z254" i="6"/>
  <c r="T254" i="6"/>
  <c r="L255" i="6"/>
  <c r="M255" i="6"/>
  <c r="AD254" i="6"/>
  <c r="F255" i="6"/>
  <c r="M245" i="2"/>
  <c r="AD244" i="2"/>
  <c r="L245" i="2"/>
  <c r="F245" i="2"/>
  <c r="AE245" i="2" s="1"/>
  <c r="G245" i="2"/>
  <c r="AD255" i="5"/>
  <c r="F256" i="5"/>
  <c r="AE256" i="5" s="1"/>
  <c r="L256" i="5"/>
  <c r="M256" i="5"/>
  <c r="G256" i="5"/>
  <c r="AD222" i="8"/>
  <c r="F223" i="8"/>
  <c r="M223" i="8"/>
  <c r="L223" i="8"/>
  <c r="P409" i="5"/>
  <c r="J410" i="5"/>
  <c r="S409" i="5"/>
  <c r="P409" i="4"/>
  <c r="S409" i="4"/>
  <c r="J410" i="4"/>
  <c r="P409" i="3"/>
  <c r="S409" i="3"/>
  <c r="J410" i="3"/>
  <c r="P409" i="2"/>
  <c r="S409" i="2"/>
  <c r="J410" i="2"/>
  <c r="P406" i="6"/>
  <c r="S406" i="6"/>
  <c r="AI406" i="6"/>
  <c r="J407" i="6"/>
  <c r="J406" i="7"/>
  <c r="P405" i="7"/>
  <c r="AI405" i="7"/>
  <c r="S405" i="7"/>
  <c r="S405" i="8"/>
  <c r="J406" i="8"/>
  <c r="P405" i="8"/>
  <c r="AI405" i="8"/>
  <c r="P405" i="9"/>
  <c r="S405" i="9"/>
  <c r="AI405" i="9"/>
  <c r="J406" i="9"/>
  <c r="Z248" i="3"/>
  <c r="T248" i="3"/>
  <c r="AD248" i="3"/>
  <c r="F249" i="3"/>
  <c r="M249" i="3"/>
  <c r="L249" i="3"/>
  <c r="Z211" i="7"/>
  <c r="T211" i="7"/>
  <c r="I211" i="10" s="1"/>
  <c r="AE211" i="7"/>
  <c r="G211" i="7"/>
  <c r="G208" i="4" l="1"/>
  <c r="AE208" i="4"/>
  <c r="T208" i="4"/>
  <c r="M208" i="10" s="1"/>
  <c r="Z208" i="4"/>
  <c r="T231" i="9"/>
  <c r="Q231" i="10" s="1"/>
  <c r="R231" i="10" s="1"/>
  <c r="Z231" i="9"/>
  <c r="Z255" i="6"/>
  <c r="T255" i="6"/>
  <c r="Z245" i="2"/>
  <c r="T245" i="2"/>
  <c r="E245" i="10" s="1"/>
  <c r="AD245" i="2"/>
  <c r="F246" i="2"/>
  <c r="AE246" i="2" s="1"/>
  <c r="M246" i="2"/>
  <c r="G246" i="2"/>
  <c r="L246" i="2"/>
  <c r="Z256" i="5"/>
  <c r="T256" i="5"/>
  <c r="F257" i="5"/>
  <c r="AD256" i="5"/>
  <c r="M257" i="5"/>
  <c r="L257" i="5"/>
  <c r="AE231" i="9"/>
  <c r="G231" i="9"/>
  <c r="AE255" i="6"/>
  <c r="G255" i="6"/>
  <c r="G223" i="8"/>
  <c r="AE223" i="8"/>
  <c r="T223" i="8"/>
  <c r="Z223" i="8"/>
  <c r="S410" i="5"/>
  <c r="J411" i="5"/>
  <c r="P410" i="5"/>
  <c r="P410" i="4"/>
  <c r="S410" i="4"/>
  <c r="J411" i="4"/>
  <c r="P410" i="3"/>
  <c r="S410" i="3"/>
  <c r="J411" i="3"/>
  <c r="P410" i="2"/>
  <c r="S410" i="2"/>
  <c r="J411" i="2"/>
  <c r="P407" i="6"/>
  <c r="S407" i="6"/>
  <c r="AI407" i="6"/>
  <c r="J408" i="6"/>
  <c r="P406" i="7"/>
  <c r="S406" i="7"/>
  <c r="AI406" i="7"/>
  <c r="J407" i="7"/>
  <c r="AI406" i="8"/>
  <c r="S406" i="8"/>
  <c r="J407" i="8"/>
  <c r="P406" i="8"/>
  <c r="P406" i="9"/>
  <c r="S406" i="9"/>
  <c r="AI406" i="9"/>
  <c r="J407" i="9"/>
  <c r="Z249" i="3"/>
  <c r="T249" i="3"/>
  <c r="F212" i="7"/>
  <c r="AE212" i="7" s="1"/>
  <c r="M212" i="7"/>
  <c r="AD211" i="7"/>
  <c r="L212" i="7"/>
  <c r="G212" i="7"/>
  <c r="AE249" i="3"/>
  <c r="G249" i="3"/>
  <c r="AD208" i="4" l="1"/>
  <c r="F209" i="4"/>
  <c r="L209" i="4"/>
  <c r="M209" i="4"/>
  <c r="F247" i="2"/>
  <c r="M247" i="2"/>
  <c r="L247" i="2"/>
  <c r="AD246" i="2"/>
  <c r="T246" i="2"/>
  <c r="E246" i="10" s="1"/>
  <c r="Z246" i="2"/>
  <c r="Z257" i="5"/>
  <c r="T257" i="5"/>
  <c r="AD231" i="9"/>
  <c r="F232" i="9"/>
  <c r="AE232" i="9" s="1"/>
  <c r="L232" i="9"/>
  <c r="M232" i="9"/>
  <c r="G232" i="9"/>
  <c r="M256" i="6"/>
  <c r="AD255" i="6"/>
  <c r="L256" i="6"/>
  <c r="F256" i="6"/>
  <c r="AE256" i="6" s="1"/>
  <c r="G256" i="6"/>
  <c r="AE257" i="5"/>
  <c r="G257" i="5"/>
  <c r="L224" i="8"/>
  <c r="M224" i="8"/>
  <c r="F224" i="8"/>
  <c r="AD223" i="8"/>
  <c r="S411" i="5"/>
  <c r="P411" i="5"/>
  <c r="J412" i="5"/>
  <c r="P411" i="4"/>
  <c r="S411" i="4"/>
  <c r="J412" i="4"/>
  <c r="P411" i="3"/>
  <c r="S411" i="3"/>
  <c r="J412" i="3"/>
  <c r="S411" i="2"/>
  <c r="P411" i="2"/>
  <c r="J412" i="2"/>
  <c r="P408" i="6"/>
  <c r="S408" i="6"/>
  <c r="AI408" i="6"/>
  <c r="J409" i="6"/>
  <c r="AI407" i="7"/>
  <c r="S407" i="7"/>
  <c r="J408" i="7"/>
  <c r="P407" i="7"/>
  <c r="P407" i="8"/>
  <c r="AI407" i="8"/>
  <c r="J408" i="8"/>
  <c r="S407" i="8"/>
  <c r="P407" i="9"/>
  <c r="S407" i="9"/>
  <c r="AI407" i="9"/>
  <c r="J408" i="9"/>
  <c r="Z212" i="7"/>
  <c r="T212" i="7"/>
  <c r="I212" i="10" s="1"/>
  <c r="AD212" i="7"/>
  <c r="F213" i="7"/>
  <c r="M213" i="7"/>
  <c r="L213" i="7"/>
  <c r="AD249" i="3"/>
  <c r="L250" i="3"/>
  <c r="M250" i="3"/>
  <c r="F250" i="3"/>
  <c r="G209" i="4" l="1"/>
  <c r="AE209" i="4"/>
  <c r="T209" i="4"/>
  <c r="M209" i="10" s="1"/>
  <c r="Z209" i="4"/>
  <c r="Z247" i="2"/>
  <c r="T247" i="2"/>
  <c r="E247" i="10" s="1"/>
  <c r="Z232" i="9"/>
  <c r="T232" i="9"/>
  <c r="Q232" i="10" s="1"/>
  <c r="R232" i="10" s="1"/>
  <c r="AD232" i="9"/>
  <c r="M233" i="9"/>
  <c r="F233" i="9"/>
  <c r="L233" i="9"/>
  <c r="Z256" i="6"/>
  <c r="T256" i="6"/>
  <c r="F257" i="6"/>
  <c r="AD256" i="6"/>
  <c r="L257" i="6"/>
  <c r="M257" i="6"/>
  <c r="AD257" i="5"/>
  <c r="M258" i="5"/>
  <c r="F258" i="5"/>
  <c r="L258" i="5"/>
  <c r="AE247" i="2"/>
  <c r="G247" i="2"/>
  <c r="T224" i="8"/>
  <c r="Z224" i="8"/>
  <c r="G224" i="8"/>
  <c r="AE224" i="8"/>
  <c r="S412" i="5"/>
  <c r="P412" i="5"/>
  <c r="J413" i="5"/>
  <c r="P412" i="4"/>
  <c r="S412" i="4"/>
  <c r="J413" i="4"/>
  <c r="P412" i="3"/>
  <c r="S412" i="3"/>
  <c r="J413" i="3"/>
  <c r="P412" i="2"/>
  <c r="S412" i="2"/>
  <c r="J413" i="2"/>
  <c r="P409" i="6"/>
  <c r="S409" i="6"/>
  <c r="AI409" i="6"/>
  <c r="J410" i="6"/>
  <c r="P408" i="7"/>
  <c r="AI408" i="7"/>
  <c r="J409" i="7"/>
  <c r="S408" i="7"/>
  <c r="P408" i="8"/>
  <c r="S408" i="8"/>
  <c r="AI408" i="8"/>
  <c r="J409" i="8"/>
  <c r="P408" i="9"/>
  <c r="S408" i="9"/>
  <c r="AI408" i="9"/>
  <c r="J409" i="9"/>
  <c r="Z213" i="7"/>
  <c r="T213" i="7"/>
  <c r="I213" i="10" s="1"/>
  <c r="Z250" i="3"/>
  <c r="T250" i="3"/>
  <c r="AE213" i="7"/>
  <c r="G213" i="7"/>
  <c r="AE250" i="3"/>
  <c r="G250" i="3"/>
  <c r="AD209" i="4" l="1"/>
  <c r="F210" i="4"/>
  <c r="L210" i="4"/>
  <c r="M210" i="4"/>
  <c r="T233" i="9"/>
  <c r="Q233" i="10" s="1"/>
  <c r="R233" i="10" s="1"/>
  <c r="Z233" i="9"/>
  <c r="G257" i="6"/>
  <c r="AE257" i="6"/>
  <c r="T257" i="6"/>
  <c r="Z257" i="6"/>
  <c r="T258" i="5"/>
  <c r="Z258" i="5"/>
  <c r="M248" i="2"/>
  <c r="AD247" i="2"/>
  <c r="L248" i="2"/>
  <c r="F248" i="2"/>
  <c r="AE248" i="2" s="1"/>
  <c r="G248" i="2"/>
  <c r="AE233" i="9"/>
  <c r="G233" i="9"/>
  <c r="AE258" i="5"/>
  <c r="G258" i="5"/>
  <c r="AD224" i="8"/>
  <c r="F225" i="8"/>
  <c r="L225" i="8"/>
  <c r="M225" i="8"/>
  <c r="S413" i="5"/>
  <c r="P413" i="5"/>
  <c r="J414" i="5"/>
  <c r="P413" i="4"/>
  <c r="S413" i="4"/>
  <c r="J414" i="4"/>
  <c r="P413" i="3"/>
  <c r="S413" i="3"/>
  <c r="J414" i="3"/>
  <c r="S413" i="2"/>
  <c r="J414" i="2"/>
  <c r="P413" i="2"/>
  <c r="P410" i="6"/>
  <c r="S410" i="6"/>
  <c r="AI410" i="6"/>
  <c r="J411" i="6"/>
  <c r="AI409" i="7"/>
  <c r="S409" i="7"/>
  <c r="P409" i="7"/>
  <c r="J410" i="7"/>
  <c r="P409" i="8"/>
  <c r="S409" i="8"/>
  <c r="AI409" i="8"/>
  <c r="J410" i="8"/>
  <c r="P409" i="9"/>
  <c r="S409" i="9"/>
  <c r="AI409" i="9"/>
  <c r="J410" i="9"/>
  <c r="M214" i="7"/>
  <c r="L214" i="7"/>
  <c r="F214" i="7"/>
  <c r="AE214" i="7" s="1"/>
  <c r="G214" i="7"/>
  <c r="AD213" i="7"/>
  <c r="F251" i="3"/>
  <c r="M251" i="3"/>
  <c r="L251" i="3"/>
  <c r="AD250" i="3"/>
  <c r="G210" i="4" l="1"/>
  <c r="AE210" i="4"/>
  <c r="Z210" i="4"/>
  <c r="T210" i="4"/>
  <c r="M210" i="10" s="1"/>
  <c r="AD257" i="6"/>
  <c r="F258" i="6"/>
  <c r="L258" i="6"/>
  <c r="M258" i="6"/>
  <c r="T248" i="2"/>
  <c r="E248" i="10" s="1"/>
  <c r="Z248" i="2"/>
  <c r="M249" i="2"/>
  <c r="L249" i="2"/>
  <c r="AD248" i="2"/>
  <c r="F249" i="2"/>
  <c r="M234" i="9"/>
  <c r="L234" i="9"/>
  <c r="F234" i="9"/>
  <c r="AE234" i="9" s="1"/>
  <c r="AD233" i="9"/>
  <c r="G234" i="9"/>
  <c r="AD258" i="5"/>
  <c r="M259" i="5"/>
  <c r="F259" i="5"/>
  <c r="L259" i="5"/>
  <c r="G225" i="8"/>
  <c r="AE225" i="8"/>
  <c r="T225" i="8"/>
  <c r="Z225" i="8"/>
  <c r="P414" i="5"/>
  <c r="S414" i="5"/>
  <c r="J415" i="5"/>
  <c r="P414" i="4"/>
  <c r="S414" i="4"/>
  <c r="J415" i="4"/>
  <c r="P414" i="3"/>
  <c r="S414" i="3"/>
  <c r="J415" i="3"/>
  <c r="S414" i="2"/>
  <c r="J415" i="2"/>
  <c r="P414" i="2"/>
  <c r="P411" i="6"/>
  <c r="S411" i="6"/>
  <c r="AI411" i="6"/>
  <c r="J412" i="6"/>
  <c r="S410" i="7"/>
  <c r="AI410" i="7"/>
  <c r="J411" i="7"/>
  <c r="P410" i="7"/>
  <c r="P410" i="8"/>
  <c r="S410" i="8"/>
  <c r="AI410" i="8"/>
  <c r="J411" i="8"/>
  <c r="P410" i="9"/>
  <c r="S410" i="9"/>
  <c r="AI410" i="9"/>
  <c r="J411" i="9"/>
  <c r="Z214" i="7"/>
  <c r="T214" i="7"/>
  <c r="I214" i="10" s="1"/>
  <c r="AD214" i="7"/>
  <c r="F215" i="7"/>
  <c r="AE215" i="7" s="1"/>
  <c r="L215" i="7"/>
  <c r="G215" i="7"/>
  <c r="M215" i="7"/>
  <c r="Z251" i="3"/>
  <c r="T251" i="3"/>
  <c r="AE251" i="3"/>
  <c r="G251" i="3"/>
  <c r="AD210" i="4" l="1"/>
  <c r="F211" i="4"/>
  <c r="L211" i="4"/>
  <c r="M211" i="4"/>
  <c r="Z258" i="6"/>
  <c r="T258" i="6"/>
  <c r="Z249" i="2"/>
  <c r="T249" i="2"/>
  <c r="E249" i="10" s="1"/>
  <c r="T234" i="9"/>
  <c r="Q234" i="10" s="1"/>
  <c r="R234" i="10" s="1"/>
  <c r="Z234" i="9"/>
  <c r="L235" i="9"/>
  <c r="AD234" i="9"/>
  <c r="F235" i="9"/>
  <c r="M235" i="9"/>
  <c r="T259" i="5"/>
  <c r="Z259" i="5"/>
  <c r="AE258" i="6"/>
  <c r="G258" i="6"/>
  <c r="AE249" i="2"/>
  <c r="G249" i="2"/>
  <c r="AE259" i="5"/>
  <c r="G259" i="5"/>
  <c r="AD225" i="8"/>
  <c r="F226" i="8"/>
  <c r="L226" i="8"/>
  <c r="M226" i="8"/>
  <c r="S415" i="5"/>
  <c r="P415" i="5"/>
  <c r="J416" i="5"/>
  <c r="P415" i="4"/>
  <c r="S415" i="4"/>
  <c r="J416" i="4"/>
  <c r="P415" i="3"/>
  <c r="S415" i="3"/>
  <c r="J416" i="3"/>
  <c r="S415" i="2"/>
  <c r="J416" i="2"/>
  <c r="P415" i="2"/>
  <c r="P412" i="6"/>
  <c r="S412" i="6"/>
  <c r="AI412" i="6"/>
  <c r="J413" i="6"/>
  <c r="S411" i="7"/>
  <c r="P411" i="7"/>
  <c r="AI411" i="7"/>
  <c r="J412" i="7"/>
  <c r="P411" i="8"/>
  <c r="S411" i="8"/>
  <c r="AI411" i="8"/>
  <c r="J412" i="8"/>
  <c r="P411" i="9"/>
  <c r="S411" i="9"/>
  <c r="AI411" i="9"/>
  <c r="J412" i="9"/>
  <c r="Z215" i="7"/>
  <c r="T215" i="7"/>
  <c r="I215" i="10" s="1"/>
  <c r="AD215" i="7"/>
  <c r="L216" i="7"/>
  <c r="M216" i="7"/>
  <c r="F216" i="7"/>
  <c r="F252" i="3"/>
  <c r="AE252" i="3" s="1"/>
  <c r="G252" i="3"/>
  <c r="M252" i="3"/>
  <c r="L252" i="3"/>
  <c r="AD251" i="3"/>
  <c r="G211" i="4" l="1"/>
  <c r="AE211" i="4"/>
  <c r="T211" i="4"/>
  <c r="M211" i="10" s="1"/>
  <c r="Z211" i="4"/>
  <c r="Z235" i="9"/>
  <c r="T235" i="9"/>
  <c r="Q235" i="10" s="1"/>
  <c r="R235" i="10" s="1"/>
  <c r="L259" i="6"/>
  <c r="AD258" i="6"/>
  <c r="M259" i="6"/>
  <c r="F259" i="6"/>
  <c r="L250" i="2"/>
  <c r="M250" i="2"/>
  <c r="F250" i="2"/>
  <c r="AD249" i="2"/>
  <c r="M260" i="5"/>
  <c r="L260" i="5"/>
  <c r="F260" i="5"/>
  <c r="AD259" i="5"/>
  <c r="AE235" i="9"/>
  <c r="G235" i="9"/>
  <c r="G226" i="8"/>
  <c r="AE226" i="8"/>
  <c r="Z226" i="8"/>
  <c r="T226" i="8"/>
  <c r="J417" i="5"/>
  <c r="P416" i="5"/>
  <c r="S416" i="5"/>
  <c r="P416" i="4"/>
  <c r="S416" i="4"/>
  <c r="J417" i="4"/>
  <c r="P416" i="3"/>
  <c r="S416" i="3"/>
  <c r="J417" i="3"/>
  <c r="S416" i="2"/>
  <c r="P416" i="2"/>
  <c r="J417" i="2"/>
  <c r="P413" i="6"/>
  <c r="S413" i="6"/>
  <c r="AI413" i="6"/>
  <c r="J414" i="6"/>
  <c r="AI412" i="7"/>
  <c r="J413" i="7"/>
  <c r="S412" i="7"/>
  <c r="P412" i="7"/>
  <c r="P412" i="8"/>
  <c r="S412" i="8"/>
  <c r="AI412" i="8"/>
  <c r="J413" i="8"/>
  <c r="P412" i="9"/>
  <c r="S412" i="9"/>
  <c r="AI412" i="9"/>
  <c r="J413" i="9"/>
  <c r="Z216" i="7"/>
  <c r="T216" i="7"/>
  <c r="I216" i="10" s="1"/>
  <c r="F253" i="3"/>
  <c r="L253" i="3"/>
  <c r="AD252" i="3"/>
  <c r="M253" i="3"/>
  <c r="Z252" i="3"/>
  <c r="T252" i="3"/>
  <c r="AE216" i="7"/>
  <c r="G216" i="7"/>
  <c r="AD211" i="4" l="1"/>
  <c r="L212" i="4"/>
  <c r="M212" i="4"/>
  <c r="F212" i="4"/>
  <c r="Z259" i="6"/>
  <c r="T259" i="6"/>
  <c r="T250" i="2"/>
  <c r="E250" i="10" s="1"/>
  <c r="Z250" i="2"/>
  <c r="Z260" i="5"/>
  <c r="T260" i="5"/>
  <c r="M236" i="9"/>
  <c r="F236" i="9"/>
  <c r="AE236" i="9" s="1"/>
  <c r="L236" i="9"/>
  <c r="AD235" i="9"/>
  <c r="G236" i="9"/>
  <c r="AE259" i="6"/>
  <c r="G259" i="6"/>
  <c r="AE250" i="2"/>
  <c r="G250" i="2"/>
  <c r="AE260" i="5"/>
  <c r="G260" i="5"/>
  <c r="M227" i="8"/>
  <c r="F227" i="8"/>
  <c r="AD226" i="8"/>
  <c r="L227" i="8"/>
  <c r="AE253" i="3"/>
  <c r="G253" i="3"/>
  <c r="P417" i="5"/>
  <c r="S417" i="5"/>
  <c r="J418" i="5"/>
  <c r="P417" i="4"/>
  <c r="S417" i="4"/>
  <c r="J418" i="4"/>
  <c r="P417" i="3"/>
  <c r="S417" i="3"/>
  <c r="J418" i="3"/>
  <c r="P417" i="2"/>
  <c r="S417" i="2"/>
  <c r="J418" i="2"/>
  <c r="P414" i="6"/>
  <c r="S414" i="6"/>
  <c r="AI414" i="6"/>
  <c r="J415" i="6"/>
  <c r="P413" i="7"/>
  <c r="S413" i="7"/>
  <c r="J414" i="7"/>
  <c r="AI413" i="7"/>
  <c r="P413" i="8"/>
  <c r="S413" i="8"/>
  <c r="AI413" i="8"/>
  <c r="J414" i="8"/>
  <c r="P413" i="9"/>
  <c r="S413" i="9"/>
  <c r="AI413" i="9"/>
  <c r="J414" i="9"/>
  <c r="Z253" i="3"/>
  <c r="T253" i="3"/>
  <c r="L217" i="7"/>
  <c r="AD216" i="7"/>
  <c r="F217" i="7"/>
  <c r="AE217" i="7" s="1"/>
  <c r="M217" i="7"/>
  <c r="G217" i="7"/>
  <c r="Z212" i="4" l="1"/>
  <c r="T212" i="4"/>
  <c r="M212" i="10" s="1"/>
  <c r="G212" i="4"/>
  <c r="AE212" i="4"/>
  <c r="T236" i="9"/>
  <c r="Q236" i="10" s="1"/>
  <c r="R236" i="10" s="1"/>
  <c r="Z236" i="9"/>
  <c r="F237" i="9"/>
  <c r="L237" i="9"/>
  <c r="M237" i="9"/>
  <c r="AD236" i="9"/>
  <c r="L260" i="6"/>
  <c r="AD259" i="6"/>
  <c r="F260" i="6"/>
  <c r="M260" i="6"/>
  <c r="M251" i="2"/>
  <c r="F251" i="2"/>
  <c r="AE251" i="2" s="1"/>
  <c r="L251" i="2"/>
  <c r="AD250" i="2"/>
  <c r="G251" i="2"/>
  <c r="AD260" i="5"/>
  <c r="L261" i="5"/>
  <c r="M261" i="5"/>
  <c r="F261" i="5"/>
  <c r="AE261" i="5" s="1"/>
  <c r="G261" i="5"/>
  <c r="M254" i="3"/>
  <c r="AD253" i="3"/>
  <c r="F254" i="3"/>
  <c r="L254" i="3"/>
  <c r="G227" i="8"/>
  <c r="AE227" i="8"/>
  <c r="Z227" i="8"/>
  <c r="T227" i="8"/>
  <c r="J419" i="5"/>
  <c r="P418" i="5"/>
  <c r="S418" i="5"/>
  <c r="P418" i="4"/>
  <c r="S418" i="4"/>
  <c r="J419" i="4"/>
  <c r="P418" i="3"/>
  <c r="S418" i="3"/>
  <c r="J419" i="3"/>
  <c r="J419" i="2"/>
  <c r="P418" i="2"/>
  <c r="S418" i="2"/>
  <c r="P415" i="6"/>
  <c r="S415" i="6"/>
  <c r="AI415" i="6"/>
  <c r="J416" i="6"/>
  <c r="S414" i="7"/>
  <c r="AI414" i="7"/>
  <c r="J415" i="7"/>
  <c r="P414" i="7"/>
  <c r="P414" i="8"/>
  <c r="S414" i="8"/>
  <c r="AI414" i="8"/>
  <c r="J415" i="8"/>
  <c r="P414" i="9"/>
  <c r="S414" i="9"/>
  <c r="AI414" i="9"/>
  <c r="J415" i="9"/>
  <c r="Z254" i="3"/>
  <c r="T254" i="3"/>
  <c r="Z217" i="7"/>
  <c r="T217" i="7"/>
  <c r="I217" i="10" s="1"/>
  <c r="F218" i="7"/>
  <c r="AE218" i="7" s="1"/>
  <c r="AD217" i="7"/>
  <c r="M218" i="7"/>
  <c r="G218" i="7"/>
  <c r="L218" i="7"/>
  <c r="AE254" i="3"/>
  <c r="G254" i="3"/>
  <c r="AD212" i="4" l="1"/>
  <c r="L213" i="4"/>
  <c r="M213" i="4"/>
  <c r="F213" i="4"/>
  <c r="T237" i="9"/>
  <c r="Q237" i="10" s="1"/>
  <c r="R237" i="10" s="1"/>
  <c r="Z237" i="9"/>
  <c r="T260" i="6"/>
  <c r="Z260" i="6"/>
  <c r="Z251" i="2"/>
  <c r="T251" i="2"/>
  <c r="E251" i="10" s="1"/>
  <c r="M252" i="2"/>
  <c r="AD251" i="2"/>
  <c r="L252" i="2"/>
  <c r="F252" i="2"/>
  <c r="Z261" i="5"/>
  <c r="T261" i="5"/>
  <c r="G262" i="5"/>
  <c r="AD261" i="5"/>
  <c r="L262" i="5"/>
  <c r="M262" i="5"/>
  <c r="F262" i="5"/>
  <c r="AE262" i="5" s="1"/>
  <c r="AE237" i="9"/>
  <c r="G237" i="9"/>
  <c r="AE260" i="6"/>
  <c r="G260" i="6"/>
  <c r="AD227" i="8"/>
  <c r="L228" i="8"/>
  <c r="F228" i="8"/>
  <c r="M228" i="8"/>
  <c r="J420" i="5"/>
  <c r="P419" i="5"/>
  <c r="S419" i="5"/>
  <c r="P419" i="4"/>
  <c r="S419" i="4"/>
  <c r="J420" i="4"/>
  <c r="P419" i="3"/>
  <c r="S419" i="3"/>
  <c r="J420" i="3"/>
  <c r="S419" i="2"/>
  <c r="P419" i="2"/>
  <c r="J420" i="2"/>
  <c r="P416" i="6"/>
  <c r="S416" i="6"/>
  <c r="AI416" i="6"/>
  <c r="J417" i="6"/>
  <c r="S415" i="7"/>
  <c r="J416" i="7"/>
  <c r="P415" i="7"/>
  <c r="AI415" i="7"/>
  <c r="P415" i="8"/>
  <c r="S415" i="8"/>
  <c r="AI415" i="8"/>
  <c r="J416" i="8"/>
  <c r="P415" i="9"/>
  <c r="S415" i="9"/>
  <c r="AI415" i="9"/>
  <c r="J416" i="9"/>
  <c r="F219" i="7"/>
  <c r="AE219" i="7" s="1"/>
  <c r="L219" i="7"/>
  <c r="AD218" i="7"/>
  <c r="G219" i="7"/>
  <c r="M219" i="7"/>
  <c r="Z218" i="7"/>
  <c r="T218" i="7"/>
  <c r="I218" i="10" s="1"/>
  <c r="L255" i="3"/>
  <c r="AD254" i="3"/>
  <c r="M255" i="3"/>
  <c r="F255" i="3"/>
  <c r="T213" i="4" l="1"/>
  <c r="M213" i="10" s="1"/>
  <c r="Z213" i="4"/>
  <c r="G213" i="4"/>
  <c r="AE213" i="4"/>
  <c r="T252" i="2"/>
  <c r="E252" i="10" s="1"/>
  <c r="Z252" i="2"/>
  <c r="M263" i="5"/>
  <c r="AD262" i="5"/>
  <c r="L263" i="5"/>
  <c r="F263" i="5"/>
  <c r="T262" i="5"/>
  <c r="Z262" i="5"/>
  <c r="M238" i="9"/>
  <c r="L238" i="9"/>
  <c r="F238" i="9"/>
  <c r="AE238" i="9" s="1"/>
  <c r="AD237" i="9"/>
  <c r="G238" i="9"/>
  <c r="M261" i="6"/>
  <c r="F261" i="6"/>
  <c r="AE261" i="6" s="1"/>
  <c r="L261" i="6"/>
  <c r="AD260" i="6"/>
  <c r="G261" i="6"/>
  <c r="AE252" i="2"/>
  <c r="G252" i="2"/>
  <c r="T228" i="8"/>
  <c r="Z228" i="8"/>
  <c r="G228" i="8"/>
  <c r="AE228" i="8"/>
  <c r="J421" i="5"/>
  <c r="S420" i="5"/>
  <c r="P420" i="5"/>
  <c r="P420" i="4"/>
  <c r="S420" i="4"/>
  <c r="J421" i="4"/>
  <c r="P420" i="3"/>
  <c r="S420" i="3"/>
  <c r="J421" i="3"/>
  <c r="P420" i="2"/>
  <c r="S420" i="2"/>
  <c r="J421" i="2"/>
  <c r="P417" i="6"/>
  <c r="S417" i="6"/>
  <c r="AI417" i="6"/>
  <c r="J418" i="6"/>
  <c r="AI416" i="7"/>
  <c r="J417" i="7"/>
  <c r="S416" i="7"/>
  <c r="P416" i="7"/>
  <c r="P416" i="8"/>
  <c r="S416" i="8"/>
  <c r="AI416" i="8"/>
  <c r="J417" i="8"/>
  <c r="P416" i="9"/>
  <c r="S416" i="9"/>
  <c r="AI416" i="9"/>
  <c r="J417" i="9"/>
  <c r="Z219" i="7"/>
  <c r="T219" i="7"/>
  <c r="I219" i="10" s="1"/>
  <c r="AD219" i="7"/>
  <c r="F220" i="7"/>
  <c r="AE220" i="7" s="1"/>
  <c r="M220" i="7"/>
  <c r="G220" i="7"/>
  <c r="L220" i="7"/>
  <c r="Z255" i="3"/>
  <c r="T255" i="3"/>
  <c r="AE255" i="3"/>
  <c r="G255" i="3"/>
  <c r="AD213" i="4" l="1"/>
  <c r="F214" i="4"/>
  <c r="L214" i="4"/>
  <c r="M214" i="4"/>
  <c r="Z263" i="5"/>
  <c r="T263" i="5"/>
  <c r="T238" i="9"/>
  <c r="Q238" i="10" s="1"/>
  <c r="R238" i="10" s="1"/>
  <c r="Z238" i="9"/>
  <c r="AD238" i="9"/>
  <c r="L239" i="9"/>
  <c r="M239" i="9"/>
  <c r="F239" i="9"/>
  <c r="Z261" i="6"/>
  <c r="T261" i="6"/>
  <c r="AD261" i="6"/>
  <c r="F262" i="6"/>
  <c r="L262" i="6"/>
  <c r="M262" i="6"/>
  <c r="L253" i="2"/>
  <c r="F253" i="2"/>
  <c r="AD252" i="2"/>
  <c r="M253" i="2"/>
  <c r="AE263" i="5"/>
  <c r="G263" i="5"/>
  <c r="F229" i="8"/>
  <c r="L229" i="8"/>
  <c r="M229" i="8"/>
  <c r="AD228" i="8"/>
  <c r="S421" i="5"/>
  <c r="J422" i="5"/>
  <c r="P421" i="5"/>
  <c r="P421" i="4"/>
  <c r="S421" i="4"/>
  <c r="J422" i="4"/>
  <c r="P421" i="3"/>
  <c r="S421" i="3"/>
  <c r="J422" i="3"/>
  <c r="J422" i="2"/>
  <c r="P421" i="2"/>
  <c r="S421" i="2"/>
  <c r="P418" i="6"/>
  <c r="S418" i="6"/>
  <c r="AI418" i="6"/>
  <c r="J419" i="6"/>
  <c r="J418" i="7"/>
  <c r="AI417" i="7"/>
  <c r="P417" i="7"/>
  <c r="S417" i="7"/>
  <c r="P417" i="8"/>
  <c r="S417" i="8"/>
  <c r="AI417" i="8"/>
  <c r="J418" i="8"/>
  <c r="P417" i="9"/>
  <c r="S417" i="9"/>
  <c r="AI417" i="9"/>
  <c r="J418" i="9"/>
  <c r="F221" i="7"/>
  <c r="AE221" i="7" s="1"/>
  <c r="L221" i="7"/>
  <c r="G221" i="7"/>
  <c r="AD220" i="7"/>
  <c r="M221" i="7"/>
  <c r="Z220" i="7"/>
  <c r="T220" i="7"/>
  <c r="I220" i="10" s="1"/>
  <c r="F256" i="3"/>
  <c r="L256" i="3"/>
  <c r="AD255" i="3"/>
  <c r="M256" i="3"/>
  <c r="G214" i="4" l="1"/>
  <c r="AE214" i="4"/>
  <c r="Z214" i="4"/>
  <c r="T214" i="4"/>
  <c r="M214" i="10" s="1"/>
  <c r="T239" i="9"/>
  <c r="Q239" i="10" s="1"/>
  <c r="R239" i="10" s="1"/>
  <c r="Z239" i="9"/>
  <c r="Z262" i="6"/>
  <c r="T262" i="6"/>
  <c r="T253" i="2"/>
  <c r="E253" i="10" s="1"/>
  <c r="Z253" i="2"/>
  <c r="F264" i="5"/>
  <c r="AE264" i="5" s="1"/>
  <c r="M264" i="5"/>
  <c r="AD263" i="5"/>
  <c r="G264" i="5"/>
  <c r="L264" i="5"/>
  <c r="AE239" i="9"/>
  <c r="G239" i="9"/>
  <c r="AE262" i="6"/>
  <c r="G262" i="6"/>
  <c r="AE253" i="2"/>
  <c r="G253" i="2"/>
  <c r="G229" i="8"/>
  <c r="AE229" i="8"/>
  <c r="T229" i="8"/>
  <c r="Z229" i="8"/>
  <c r="J423" i="5"/>
  <c r="P422" i="5"/>
  <c r="S422" i="5"/>
  <c r="P422" i="4"/>
  <c r="S422" i="4"/>
  <c r="J423" i="4"/>
  <c r="P422" i="3"/>
  <c r="S422" i="3"/>
  <c r="J423" i="3"/>
  <c r="S422" i="2"/>
  <c r="P422" i="2"/>
  <c r="J423" i="2"/>
  <c r="P419" i="6"/>
  <c r="S419" i="6"/>
  <c r="AI419" i="6"/>
  <c r="J420" i="6"/>
  <c r="P418" i="7"/>
  <c r="J419" i="7"/>
  <c r="S418" i="7"/>
  <c r="AI418" i="7"/>
  <c r="P418" i="8"/>
  <c r="S418" i="8"/>
  <c r="AI418" i="8"/>
  <c r="J419" i="8"/>
  <c r="P418" i="9"/>
  <c r="S418" i="9"/>
  <c r="AI418" i="9"/>
  <c r="J419" i="9"/>
  <c r="Z221" i="7"/>
  <c r="T221" i="7"/>
  <c r="I221" i="10" s="1"/>
  <c r="F222" i="7"/>
  <c r="AE222" i="7" s="1"/>
  <c r="M222" i="7"/>
  <c r="L222" i="7"/>
  <c r="G222" i="7"/>
  <c r="AD221" i="7"/>
  <c r="Z256" i="3"/>
  <c r="T256" i="3"/>
  <c r="AE256" i="3"/>
  <c r="G256" i="3"/>
  <c r="AD214" i="4" l="1"/>
  <c r="M215" i="4"/>
  <c r="F215" i="4"/>
  <c r="L215" i="4"/>
  <c r="F265" i="5"/>
  <c r="L265" i="5"/>
  <c r="AD264" i="5"/>
  <c r="M265" i="5"/>
  <c r="Z264" i="5"/>
  <c r="T264" i="5"/>
  <c r="AD239" i="9"/>
  <c r="F240" i="9"/>
  <c r="L240" i="9"/>
  <c r="M240" i="9"/>
  <c r="M263" i="6"/>
  <c r="F263" i="6"/>
  <c r="AE263" i="6" s="1"/>
  <c r="AD262" i="6"/>
  <c r="L263" i="6"/>
  <c r="G263" i="6"/>
  <c r="F254" i="2"/>
  <c r="AD253" i="2"/>
  <c r="L254" i="2"/>
  <c r="M254" i="2"/>
  <c r="AD229" i="8"/>
  <c r="F230" i="8"/>
  <c r="L230" i="8"/>
  <c r="M230" i="8"/>
  <c r="J424" i="5"/>
  <c r="P423" i="5"/>
  <c r="S423" i="5"/>
  <c r="P423" i="4"/>
  <c r="S423" i="4"/>
  <c r="J424" i="4"/>
  <c r="P423" i="3"/>
  <c r="S423" i="3"/>
  <c r="J424" i="3"/>
  <c r="P423" i="2"/>
  <c r="J424" i="2"/>
  <c r="S423" i="2"/>
  <c r="P420" i="6"/>
  <c r="S420" i="6"/>
  <c r="AI420" i="6"/>
  <c r="J421" i="6"/>
  <c r="AI419" i="7"/>
  <c r="P419" i="7"/>
  <c r="J420" i="7"/>
  <c r="S419" i="7"/>
  <c r="P419" i="8"/>
  <c r="S419" i="8"/>
  <c r="AI419" i="8"/>
  <c r="J420" i="8"/>
  <c r="P419" i="9"/>
  <c r="S419" i="9"/>
  <c r="AI419" i="9"/>
  <c r="J420" i="9"/>
  <c r="Z222" i="7"/>
  <c r="T222" i="7"/>
  <c r="I222" i="10" s="1"/>
  <c r="AD222" i="7"/>
  <c r="M223" i="7"/>
  <c r="F223" i="7"/>
  <c r="L223" i="7"/>
  <c r="M257" i="3"/>
  <c r="AD256" i="3"/>
  <c r="L257" i="3"/>
  <c r="F257" i="3"/>
  <c r="G215" i="4" l="1"/>
  <c r="AE215" i="4"/>
  <c r="T215" i="4"/>
  <c r="M215" i="10" s="1"/>
  <c r="Z215" i="4"/>
  <c r="Z265" i="5"/>
  <c r="T265" i="5"/>
  <c r="T240" i="9"/>
  <c r="Q240" i="10" s="1"/>
  <c r="R240" i="10" s="1"/>
  <c r="Z240" i="9"/>
  <c r="T263" i="6"/>
  <c r="Z263" i="6"/>
  <c r="L264" i="6"/>
  <c r="AD263" i="6"/>
  <c r="F264" i="6"/>
  <c r="M264" i="6"/>
  <c r="T254" i="2"/>
  <c r="E254" i="10" s="1"/>
  <c r="Z254" i="2"/>
  <c r="AE265" i="5"/>
  <c r="G265" i="5"/>
  <c r="AE240" i="9"/>
  <c r="G240" i="9"/>
  <c r="AE254" i="2"/>
  <c r="G254" i="2"/>
  <c r="G230" i="8"/>
  <c r="AE230" i="8"/>
  <c r="T230" i="8"/>
  <c r="Z230" i="8"/>
  <c r="S424" i="5"/>
  <c r="P424" i="5"/>
  <c r="J425" i="5"/>
  <c r="P424" i="4"/>
  <c r="S424" i="4"/>
  <c r="J425" i="4"/>
  <c r="P424" i="3"/>
  <c r="S424" i="3"/>
  <c r="J425" i="3"/>
  <c r="P424" i="2"/>
  <c r="J425" i="2"/>
  <c r="S424" i="2"/>
  <c r="P421" i="6"/>
  <c r="S421" i="6"/>
  <c r="AI421" i="6"/>
  <c r="J422" i="6"/>
  <c r="S420" i="7"/>
  <c r="AI420" i="7"/>
  <c r="J421" i="7"/>
  <c r="P420" i="7"/>
  <c r="P420" i="8"/>
  <c r="S420" i="8"/>
  <c r="AI420" i="8"/>
  <c r="J421" i="8"/>
  <c r="P420" i="9"/>
  <c r="S420" i="9"/>
  <c r="AI420" i="9"/>
  <c r="J421" i="9"/>
  <c r="Z223" i="7"/>
  <c r="T223" i="7"/>
  <c r="I223" i="10" s="1"/>
  <c r="Z257" i="3"/>
  <c r="T257" i="3"/>
  <c r="AE223" i="7"/>
  <c r="G223" i="7"/>
  <c r="AE257" i="3"/>
  <c r="G257" i="3"/>
  <c r="AD215" i="4" l="1"/>
  <c r="F216" i="4"/>
  <c r="L216" i="4"/>
  <c r="M216" i="4"/>
  <c r="Z264" i="6"/>
  <c r="T264" i="6"/>
  <c r="F266" i="5"/>
  <c r="AD265" i="5"/>
  <c r="M266" i="5"/>
  <c r="L266" i="5"/>
  <c r="F241" i="9"/>
  <c r="AE241" i="9" s="1"/>
  <c r="AD240" i="9"/>
  <c r="M241" i="9"/>
  <c r="L241" i="9"/>
  <c r="G241" i="9"/>
  <c r="M255" i="2"/>
  <c r="L255" i="2"/>
  <c r="AD254" i="2"/>
  <c r="F255" i="2"/>
  <c r="AE255" i="2" s="1"/>
  <c r="G255" i="2"/>
  <c r="AE264" i="6"/>
  <c r="G264" i="6"/>
  <c r="AD230" i="8"/>
  <c r="L231" i="8"/>
  <c r="F231" i="8"/>
  <c r="M231" i="8"/>
  <c r="J426" i="5"/>
  <c r="S425" i="5"/>
  <c r="P425" i="5"/>
  <c r="P425" i="4"/>
  <c r="S425" i="4"/>
  <c r="J426" i="4"/>
  <c r="P425" i="3"/>
  <c r="S425" i="3"/>
  <c r="J426" i="3"/>
  <c r="S425" i="2"/>
  <c r="J426" i="2"/>
  <c r="P425" i="2"/>
  <c r="P422" i="6"/>
  <c r="S422" i="6"/>
  <c r="AI422" i="6"/>
  <c r="J423" i="6"/>
  <c r="P421" i="7"/>
  <c r="J422" i="7"/>
  <c r="S421" i="7"/>
  <c r="AI421" i="7"/>
  <c r="P421" i="8"/>
  <c r="S421" i="8"/>
  <c r="AI421" i="8"/>
  <c r="J422" i="8"/>
  <c r="P421" i="9"/>
  <c r="S421" i="9"/>
  <c r="AI421" i="9"/>
  <c r="J422" i="9"/>
  <c r="M224" i="7"/>
  <c r="F224" i="7"/>
  <c r="L224" i="7"/>
  <c r="AD223" i="7"/>
  <c r="AD257" i="3"/>
  <c r="L258" i="3"/>
  <c r="M258" i="3"/>
  <c r="F258" i="3"/>
  <c r="G216" i="4" l="1"/>
  <c r="AE216" i="4"/>
  <c r="Z216" i="4"/>
  <c r="T216" i="4"/>
  <c r="M216" i="10" s="1"/>
  <c r="Z266" i="5"/>
  <c r="T266" i="5"/>
  <c r="T241" i="9"/>
  <c r="Q241" i="10" s="1"/>
  <c r="R241" i="10" s="1"/>
  <c r="Z241" i="9"/>
  <c r="M242" i="9"/>
  <c r="AD241" i="9"/>
  <c r="L242" i="9"/>
  <c r="F242" i="9"/>
  <c r="Z255" i="2"/>
  <c r="T255" i="2"/>
  <c r="E255" i="10" s="1"/>
  <c r="F256" i="2"/>
  <c r="AD255" i="2"/>
  <c r="M256" i="2"/>
  <c r="L256" i="2"/>
  <c r="F265" i="6"/>
  <c r="AE265" i="6" s="1"/>
  <c r="L265" i="6"/>
  <c r="M265" i="6"/>
  <c r="AD264" i="6"/>
  <c r="G265" i="6"/>
  <c r="AE266" i="5"/>
  <c r="G266" i="5"/>
  <c r="AE224" i="7"/>
  <c r="G224" i="7"/>
  <c r="T231" i="8"/>
  <c r="Z231" i="8"/>
  <c r="G231" i="8"/>
  <c r="AE231" i="8"/>
  <c r="P426" i="5"/>
  <c r="S426" i="5"/>
  <c r="J427" i="5"/>
  <c r="P426" i="4"/>
  <c r="S426" i="4"/>
  <c r="J427" i="4"/>
  <c r="P426" i="3"/>
  <c r="S426" i="3"/>
  <c r="J427" i="3"/>
  <c r="P426" i="2"/>
  <c r="J427" i="2"/>
  <c r="S426" i="2"/>
  <c r="P423" i="6"/>
  <c r="S423" i="6"/>
  <c r="AI423" i="6"/>
  <c r="J424" i="6"/>
  <c r="AI422" i="7"/>
  <c r="P422" i="7"/>
  <c r="J423" i="7"/>
  <c r="S422" i="7"/>
  <c r="P422" i="8"/>
  <c r="S422" i="8"/>
  <c r="AI422" i="8"/>
  <c r="J423" i="8"/>
  <c r="P422" i="9"/>
  <c r="S422" i="9"/>
  <c r="AI422" i="9"/>
  <c r="J423" i="9"/>
  <c r="Z224" i="7"/>
  <c r="T224" i="7"/>
  <c r="I224" i="10" s="1"/>
  <c r="M225" i="7"/>
  <c r="AD224" i="7"/>
  <c r="F225" i="7"/>
  <c r="AE225" i="7" s="1"/>
  <c r="Z258" i="3"/>
  <c r="T258" i="3"/>
  <c r="AE258" i="3"/>
  <c r="G258" i="3"/>
  <c r="AD216" i="4" l="1"/>
  <c r="F217" i="4"/>
  <c r="L217" i="4"/>
  <c r="M217" i="4"/>
  <c r="Z242" i="9"/>
  <c r="T242" i="9"/>
  <c r="Q242" i="10" s="1"/>
  <c r="R242" i="10" s="1"/>
  <c r="T256" i="2"/>
  <c r="E256" i="10" s="1"/>
  <c r="Z256" i="2"/>
  <c r="Z265" i="6"/>
  <c r="T265" i="6"/>
  <c r="F266" i="6"/>
  <c r="AD265" i="6"/>
  <c r="M266" i="6"/>
  <c r="L266" i="6"/>
  <c r="F267" i="5"/>
  <c r="AE267" i="5" s="1"/>
  <c r="L267" i="5"/>
  <c r="M267" i="5"/>
  <c r="AD266" i="5"/>
  <c r="G267" i="5"/>
  <c r="AE242" i="9"/>
  <c r="G242" i="9"/>
  <c r="AE256" i="2"/>
  <c r="G256" i="2"/>
  <c r="G225" i="7"/>
  <c r="L225" i="7"/>
  <c r="AD231" i="8"/>
  <c r="F232" i="8"/>
  <c r="L232" i="8"/>
  <c r="M232" i="8"/>
  <c r="P427" i="5"/>
  <c r="S427" i="5"/>
  <c r="J428" i="5"/>
  <c r="P427" i="4"/>
  <c r="S427" i="4"/>
  <c r="J428" i="4"/>
  <c r="P427" i="3"/>
  <c r="S427" i="3"/>
  <c r="J428" i="3"/>
  <c r="J428" i="2"/>
  <c r="P427" i="2"/>
  <c r="S427" i="2"/>
  <c r="P424" i="6"/>
  <c r="S424" i="6"/>
  <c r="AI424" i="6"/>
  <c r="J425" i="6"/>
  <c r="AI423" i="7"/>
  <c r="P423" i="7"/>
  <c r="S423" i="7"/>
  <c r="J424" i="7"/>
  <c r="P423" i="8"/>
  <c r="S423" i="8"/>
  <c r="AI423" i="8"/>
  <c r="J424" i="8"/>
  <c r="P423" i="9"/>
  <c r="S423" i="9"/>
  <c r="AI423" i="9"/>
  <c r="J424" i="9"/>
  <c r="M259" i="3"/>
  <c r="L259" i="3"/>
  <c r="F259" i="3"/>
  <c r="AD258" i="3"/>
  <c r="G217" i="4" l="1"/>
  <c r="AE217" i="4"/>
  <c r="T217" i="4"/>
  <c r="M217" i="10" s="1"/>
  <c r="Z217" i="4"/>
  <c r="Z266" i="6"/>
  <c r="T266" i="6"/>
  <c r="Z267" i="5"/>
  <c r="T267" i="5"/>
  <c r="F268" i="5"/>
  <c r="M268" i="5"/>
  <c r="L268" i="5"/>
  <c r="AD267" i="5"/>
  <c r="F243" i="9"/>
  <c r="AE243" i="9" s="1"/>
  <c r="M243" i="9"/>
  <c r="G243" i="9"/>
  <c r="AD242" i="9"/>
  <c r="L243" i="9"/>
  <c r="M257" i="2"/>
  <c r="AD256" i="2"/>
  <c r="F257" i="2"/>
  <c r="AE257" i="2" s="1"/>
  <c r="L257" i="2"/>
  <c r="G257" i="2"/>
  <c r="AE266" i="6"/>
  <c r="G266" i="6"/>
  <c r="AD225" i="7"/>
  <c r="L226" i="7"/>
  <c r="M226" i="7"/>
  <c r="F226" i="7"/>
  <c r="Z225" i="7"/>
  <c r="T225" i="7"/>
  <c r="I225" i="10" s="1"/>
  <c r="G232" i="8"/>
  <c r="AE232" i="8"/>
  <c r="T232" i="8"/>
  <c r="Z232" i="8"/>
  <c r="P428" i="5"/>
  <c r="J429" i="5"/>
  <c r="S428" i="5"/>
  <c r="P428" i="4"/>
  <c r="S428" i="4"/>
  <c r="J429" i="4"/>
  <c r="P428" i="3"/>
  <c r="S428" i="3"/>
  <c r="J429" i="3"/>
  <c r="J429" i="2"/>
  <c r="S428" i="2"/>
  <c r="P428" i="2"/>
  <c r="P425" i="6"/>
  <c r="S425" i="6"/>
  <c r="AI425" i="6"/>
  <c r="J426" i="6"/>
  <c r="P424" i="7"/>
  <c r="AI424" i="7"/>
  <c r="S424" i="7"/>
  <c r="J425" i="7"/>
  <c r="P424" i="8"/>
  <c r="S424" i="8"/>
  <c r="AI424" i="8"/>
  <c r="J425" i="8"/>
  <c r="P424" i="9"/>
  <c r="S424" i="9"/>
  <c r="AI424" i="9"/>
  <c r="J425" i="9"/>
  <c r="Z226" i="7"/>
  <c r="T226" i="7"/>
  <c r="I226" i="10" s="1"/>
  <c r="Z259" i="3"/>
  <c r="T259" i="3"/>
  <c r="AE226" i="7"/>
  <c r="G226" i="7"/>
  <c r="AE259" i="3"/>
  <c r="G259" i="3"/>
  <c r="AD217" i="4" l="1"/>
  <c r="F218" i="4"/>
  <c r="L218" i="4"/>
  <c r="M218" i="4"/>
  <c r="Z268" i="5"/>
  <c r="T268" i="5"/>
  <c r="G244" i="9"/>
  <c r="M244" i="9"/>
  <c r="L244" i="9"/>
  <c r="AD243" i="9"/>
  <c r="F244" i="9"/>
  <c r="AE244" i="9" s="1"/>
  <c r="T243" i="9"/>
  <c r="Q243" i="10" s="1"/>
  <c r="R243" i="10" s="1"/>
  <c r="Z243" i="9"/>
  <c r="T257" i="2"/>
  <c r="E257" i="10" s="1"/>
  <c r="Z257" i="2"/>
  <c r="F258" i="2"/>
  <c r="AD257" i="2"/>
  <c r="M258" i="2"/>
  <c r="L258" i="2"/>
  <c r="M267" i="6"/>
  <c r="L267" i="6"/>
  <c r="AD266" i="6"/>
  <c r="F267" i="6"/>
  <c r="AE267" i="6" s="1"/>
  <c r="G267" i="6"/>
  <c r="AE268" i="5"/>
  <c r="G268" i="5"/>
  <c r="F233" i="8"/>
  <c r="M233" i="8"/>
  <c r="AD232" i="8"/>
  <c r="L233" i="8"/>
  <c r="P429" i="5"/>
  <c r="J430" i="5"/>
  <c r="S429" i="5"/>
  <c r="P429" i="4"/>
  <c r="S429" i="4"/>
  <c r="J430" i="4"/>
  <c r="P429" i="3"/>
  <c r="S429" i="3"/>
  <c r="J430" i="3"/>
  <c r="P429" i="2"/>
  <c r="J430" i="2"/>
  <c r="S429" i="2"/>
  <c r="P426" i="6"/>
  <c r="S426" i="6"/>
  <c r="AI426" i="6"/>
  <c r="J427" i="6"/>
  <c r="P425" i="7"/>
  <c r="AI425" i="7"/>
  <c r="S425" i="7"/>
  <c r="J426" i="7"/>
  <c r="P425" i="8"/>
  <c r="S425" i="8"/>
  <c r="AI425" i="8"/>
  <c r="J426" i="8"/>
  <c r="P425" i="9"/>
  <c r="S425" i="9"/>
  <c r="AI425" i="9"/>
  <c r="J426" i="9"/>
  <c r="AD226" i="7"/>
  <c r="F227" i="7"/>
  <c r="M227" i="7"/>
  <c r="L227" i="7"/>
  <c r="AD259" i="3"/>
  <c r="M260" i="3"/>
  <c r="F260" i="3"/>
  <c r="L260" i="3"/>
  <c r="G218" i="4" l="1"/>
  <c r="AE218" i="4"/>
  <c r="T218" i="4"/>
  <c r="M218" i="10" s="1"/>
  <c r="Z218" i="4"/>
  <c r="AD244" i="9"/>
  <c r="F245" i="9"/>
  <c r="L245" i="9"/>
  <c r="M245" i="9"/>
  <c r="T244" i="9"/>
  <c r="Q244" i="10" s="1"/>
  <c r="R244" i="10" s="1"/>
  <c r="Z244" i="9"/>
  <c r="T258" i="2"/>
  <c r="E258" i="10" s="1"/>
  <c r="Z258" i="2"/>
  <c r="Z267" i="6"/>
  <c r="T267" i="6"/>
  <c r="L268" i="6"/>
  <c r="F268" i="6"/>
  <c r="M268" i="6"/>
  <c r="AD267" i="6"/>
  <c r="F269" i="5"/>
  <c r="AE269" i="5" s="1"/>
  <c r="M269" i="5"/>
  <c r="AD268" i="5"/>
  <c r="L269" i="5"/>
  <c r="G269" i="5"/>
  <c r="AE258" i="2"/>
  <c r="G258" i="2"/>
  <c r="AE227" i="7"/>
  <c r="G227" i="7"/>
  <c r="G233" i="8"/>
  <c r="AE233" i="8"/>
  <c r="T233" i="8"/>
  <c r="Z233" i="8"/>
  <c r="P430" i="5"/>
  <c r="S430" i="5"/>
  <c r="J431" i="5"/>
  <c r="P430" i="4"/>
  <c r="S430" i="4"/>
  <c r="J431" i="4"/>
  <c r="P430" i="3"/>
  <c r="S430" i="3"/>
  <c r="J431" i="3"/>
  <c r="J431" i="2"/>
  <c r="P430" i="2"/>
  <c r="S430" i="2"/>
  <c r="P427" i="6"/>
  <c r="S427" i="6"/>
  <c r="AI427" i="6"/>
  <c r="J428" i="6"/>
  <c r="P426" i="7"/>
  <c r="AI426" i="7"/>
  <c r="S426" i="7"/>
  <c r="J427" i="7"/>
  <c r="P426" i="8"/>
  <c r="S426" i="8"/>
  <c r="AI426" i="8"/>
  <c r="J427" i="8"/>
  <c r="P426" i="9"/>
  <c r="S426" i="9"/>
  <c r="AI426" i="9"/>
  <c r="J427" i="9"/>
  <c r="Z227" i="7"/>
  <c r="T227" i="7"/>
  <c r="I227" i="10" s="1"/>
  <c r="Z260" i="3"/>
  <c r="T260" i="3"/>
  <c r="AE260" i="3"/>
  <c r="G260" i="3"/>
  <c r="AD218" i="4" l="1"/>
  <c r="M219" i="4"/>
  <c r="L219" i="4"/>
  <c r="F219" i="4"/>
  <c r="Z245" i="9"/>
  <c r="T245" i="9"/>
  <c r="Q245" i="10" s="1"/>
  <c r="R245" i="10" s="1"/>
  <c r="Z268" i="6"/>
  <c r="T268" i="6"/>
  <c r="Z269" i="5"/>
  <c r="T269" i="5"/>
  <c r="L270" i="5"/>
  <c r="AD269" i="5"/>
  <c r="F270" i="5"/>
  <c r="M270" i="5"/>
  <c r="M259" i="2"/>
  <c r="F259" i="2"/>
  <c r="AE259" i="2" s="1"/>
  <c r="AD258" i="2"/>
  <c r="L259" i="2"/>
  <c r="G259" i="2"/>
  <c r="AE245" i="9"/>
  <c r="G245" i="9"/>
  <c r="AE268" i="6"/>
  <c r="G268" i="6"/>
  <c r="L228" i="7"/>
  <c r="AD227" i="7"/>
  <c r="F228" i="7"/>
  <c r="M228" i="7"/>
  <c r="AD233" i="8"/>
  <c r="F234" i="8"/>
  <c r="L234" i="8"/>
  <c r="M234" i="8"/>
  <c r="S431" i="5"/>
  <c r="P431" i="5"/>
  <c r="J432" i="5"/>
  <c r="P431" i="4"/>
  <c r="S431" i="4"/>
  <c r="J432" i="4"/>
  <c r="P431" i="3"/>
  <c r="S431" i="3"/>
  <c r="J432" i="3"/>
  <c r="S431" i="2"/>
  <c r="J432" i="2"/>
  <c r="P431" i="2"/>
  <c r="P428" i="6"/>
  <c r="S428" i="6"/>
  <c r="AI428" i="6"/>
  <c r="J429" i="6"/>
  <c r="J428" i="7"/>
  <c r="AI427" i="7"/>
  <c r="P427" i="7"/>
  <c r="S427" i="7"/>
  <c r="P427" i="8"/>
  <c r="S427" i="8"/>
  <c r="AI427" i="8"/>
  <c r="J428" i="8"/>
  <c r="P427" i="9"/>
  <c r="S427" i="9"/>
  <c r="AI427" i="9"/>
  <c r="J428" i="9"/>
  <c r="F261" i="3"/>
  <c r="M261" i="3"/>
  <c r="L261" i="3"/>
  <c r="AD260" i="3"/>
  <c r="T219" i="4" l="1"/>
  <c r="M219" i="10" s="1"/>
  <c r="Z219" i="4"/>
  <c r="G219" i="4"/>
  <c r="AE219" i="4"/>
  <c r="Z270" i="5"/>
  <c r="T270" i="5"/>
  <c r="T259" i="2"/>
  <c r="E259" i="10" s="1"/>
  <c r="Z259" i="2"/>
  <c r="AD259" i="2"/>
  <c r="M260" i="2"/>
  <c r="L260" i="2"/>
  <c r="F260" i="2"/>
  <c r="F246" i="9"/>
  <c r="AE246" i="9" s="1"/>
  <c r="L246" i="9"/>
  <c r="M246" i="9"/>
  <c r="AD245" i="9"/>
  <c r="G246" i="9"/>
  <c r="M269" i="6"/>
  <c r="L269" i="6"/>
  <c r="F269" i="6"/>
  <c r="AE269" i="6" s="1"/>
  <c r="AD268" i="6"/>
  <c r="G269" i="6"/>
  <c r="AE270" i="5"/>
  <c r="G270" i="5"/>
  <c r="Z228" i="7"/>
  <c r="T228" i="7"/>
  <c r="I228" i="10" s="1"/>
  <c r="AE228" i="7"/>
  <c r="G228" i="7"/>
  <c r="G234" i="8"/>
  <c r="AE234" i="8"/>
  <c r="T234" i="8"/>
  <c r="Z234" i="8"/>
  <c r="AE261" i="3"/>
  <c r="G261" i="3"/>
  <c r="J433" i="5"/>
  <c r="P432" i="5"/>
  <c r="S432" i="5"/>
  <c r="P432" i="4"/>
  <c r="S432" i="4"/>
  <c r="J433" i="4"/>
  <c r="P432" i="3"/>
  <c r="S432" i="3"/>
  <c r="J433" i="3"/>
  <c r="S432" i="2"/>
  <c r="P432" i="2"/>
  <c r="J433" i="2"/>
  <c r="P429" i="6"/>
  <c r="S429" i="6"/>
  <c r="AI429" i="6"/>
  <c r="J430" i="6"/>
  <c r="AI428" i="7"/>
  <c r="P428" i="7"/>
  <c r="J429" i="7"/>
  <c r="S428" i="7"/>
  <c r="P428" i="8"/>
  <c r="S428" i="8"/>
  <c r="AI428" i="8"/>
  <c r="J429" i="8"/>
  <c r="P428" i="9"/>
  <c r="S428" i="9"/>
  <c r="AI428" i="9"/>
  <c r="J429" i="9"/>
  <c r="Z261" i="3"/>
  <c r="T261" i="3"/>
  <c r="AD219" i="4" l="1"/>
  <c r="F220" i="4"/>
  <c r="L220" i="4"/>
  <c r="M220" i="4"/>
  <c r="T260" i="2"/>
  <c r="E260" i="10" s="1"/>
  <c r="Z260" i="2"/>
  <c r="Z246" i="9"/>
  <c r="T246" i="9"/>
  <c r="Q246" i="10" s="1"/>
  <c r="R246" i="10" s="1"/>
  <c r="AD246" i="9"/>
  <c r="F247" i="9"/>
  <c r="L247" i="9"/>
  <c r="M247" i="9"/>
  <c r="T269" i="6"/>
  <c r="Z269" i="6"/>
  <c r="L270" i="6"/>
  <c r="M270" i="6"/>
  <c r="AD269" i="6"/>
  <c r="F270" i="6"/>
  <c r="AD270" i="5"/>
  <c r="L271" i="5"/>
  <c r="M271" i="5"/>
  <c r="F271" i="5"/>
  <c r="AE271" i="5" s="1"/>
  <c r="G271" i="5"/>
  <c r="AE260" i="2"/>
  <c r="G260" i="2"/>
  <c r="F229" i="7"/>
  <c r="AE229" i="7" s="1"/>
  <c r="AD228" i="7"/>
  <c r="G229" i="7"/>
  <c r="M229" i="7"/>
  <c r="L229" i="7"/>
  <c r="L262" i="3"/>
  <c r="M262" i="3"/>
  <c r="F262" i="3"/>
  <c r="AE262" i="3" s="1"/>
  <c r="AD261" i="3"/>
  <c r="G262" i="3"/>
  <c r="AD234" i="8"/>
  <c r="F235" i="8"/>
  <c r="L235" i="8"/>
  <c r="M235" i="8"/>
  <c r="P433" i="5"/>
  <c r="S433" i="5"/>
  <c r="J434" i="5"/>
  <c r="P433" i="4"/>
  <c r="S433" i="4"/>
  <c r="J434" i="4"/>
  <c r="P433" i="3"/>
  <c r="S433" i="3"/>
  <c r="J434" i="3"/>
  <c r="P433" i="2"/>
  <c r="J434" i="2"/>
  <c r="S433" i="2"/>
  <c r="P430" i="6"/>
  <c r="S430" i="6"/>
  <c r="AI430" i="6"/>
  <c r="J431" i="6"/>
  <c r="P429" i="7"/>
  <c r="S429" i="7"/>
  <c r="J430" i="7"/>
  <c r="AI429" i="7"/>
  <c r="P429" i="8"/>
  <c r="S429" i="8"/>
  <c r="AI429" i="8"/>
  <c r="J430" i="8"/>
  <c r="P429" i="9"/>
  <c r="S429" i="9"/>
  <c r="AI429" i="9"/>
  <c r="J430" i="9"/>
  <c r="G220" i="4" l="1"/>
  <c r="AE220" i="4"/>
  <c r="T220" i="4"/>
  <c r="M220" i="10" s="1"/>
  <c r="Z220" i="4"/>
  <c r="T247" i="9"/>
  <c r="Q247" i="10" s="1"/>
  <c r="R247" i="10" s="1"/>
  <c r="Z247" i="9"/>
  <c r="Z270" i="6"/>
  <c r="T270" i="6"/>
  <c r="G270" i="6"/>
  <c r="AE270" i="6"/>
  <c r="Z271" i="5"/>
  <c r="T271" i="5"/>
  <c r="L272" i="5"/>
  <c r="M272" i="5"/>
  <c r="AD271" i="5"/>
  <c r="F272" i="5"/>
  <c r="L261" i="2"/>
  <c r="AD260" i="2"/>
  <c r="M261" i="2"/>
  <c r="F261" i="2"/>
  <c r="AE247" i="9"/>
  <c r="G247" i="9"/>
  <c r="AD229" i="7"/>
  <c r="M230" i="7"/>
  <c r="L230" i="7"/>
  <c r="F230" i="7"/>
  <c r="T229" i="7"/>
  <c r="I229" i="10" s="1"/>
  <c r="Z229" i="7"/>
  <c r="Z262" i="3"/>
  <c r="T262" i="3"/>
  <c r="AD262" i="3"/>
  <c r="F263" i="3"/>
  <c r="L263" i="3"/>
  <c r="M263" i="3"/>
  <c r="G235" i="8"/>
  <c r="AE235" i="8"/>
  <c r="Z235" i="8"/>
  <c r="T235" i="8"/>
  <c r="P434" i="5"/>
  <c r="S434" i="5"/>
  <c r="J435" i="5"/>
  <c r="P434" i="4"/>
  <c r="S434" i="4"/>
  <c r="J435" i="4"/>
  <c r="P434" i="3"/>
  <c r="S434" i="3"/>
  <c r="J435" i="3"/>
  <c r="S434" i="2"/>
  <c r="J435" i="2"/>
  <c r="P434" i="2"/>
  <c r="P431" i="6"/>
  <c r="S431" i="6"/>
  <c r="AI431" i="6"/>
  <c r="J432" i="6"/>
  <c r="S430" i="7"/>
  <c r="P430" i="7"/>
  <c r="AI430" i="7"/>
  <c r="J431" i="7"/>
  <c r="P430" i="8"/>
  <c r="S430" i="8"/>
  <c r="AI430" i="8"/>
  <c r="J431" i="8"/>
  <c r="P430" i="9"/>
  <c r="S430" i="9"/>
  <c r="AI430" i="9"/>
  <c r="J431" i="9"/>
  <c r="Z263" i="3"/>
  <c r="T263" i="3"/>
  <c r="Z230" i="7"/>
  <c r="T230" i="7"/>
  <c r="I230" i="10" s="1"/>
  <c r="AE230" i="7"/>
  <c r="G230" i="7"/>
  <c r="AD220" i="4" l="1"/>
  <c r="F221" i="4"/>
  <c r="L221" i="4"/>
  <c r="M221" i="4"/>
  <c r="L271" i="6"/>
  <c r="AD270" i="6"/>
  <c r="F271" i="6"/>
  <c r="M271" i="6"/>
  <c r="T272" i="5"/>
  <c r="Z272" i="5"/>
  <c r="Z261" i="2"/>
  <c r="T261" i="2"/>
  <c r="E261" i="10" s="1"/>
  <c r="F248" i="9"/>
  <c r="AE248" i="9" s="1"/>
  <c r="M248" i="9"/>
  <c r="L248" i="9"/>
  <c r="G248" i="9"/>
  <c r="AD247" i="9"/>
  <c r="AE272" i="5"/>
  <c r="G272" i="5"/>
  <c r="AE261" i="2"/>
  <c r="G261" i="2"/>
  <c r="AE263" i="3"/>
  <c r="G263" i="3"/>
  <c r="AD235" i="8"/>
  <c r="F236" i="8"/>
  <c r="L236" i="8"/>
  <c r="M236" i="8"/>
  <c r="S435" i="5"/>
  <c r="J436" i="5"/>
  <c r="P435" i="5"/>
  <c r="P435" i="4"/>
  <c r="S435" i="4"/>
  <c r="J436" i="4"/>
  <c r="P435" i="3"/>
  <c r="S435" i="3"/>
  <c r="J436" i="3"/>
  <c r="P435" i="2"/>
  <c r="J436" i="2"/>
  <c r="S435" i="2"/>
  <c r="P432" i="6"/>
  <c r="S432" i="6"/>
  <c r="AI432" i="6"/>
  <c r="J433" i="6"/>
  <c r="AI431" i="7"/>
  <c r="J432" i="7"/>
  <c r="S431" i="7"/>
  <c r="P431" i="7"/>
  <c r="P431" i="8"/>
  <c r="S431" i="8"/>
  <c r="AI431" i="8"/>
  <c r="J432" i="8"/>
  <c r="P431" i="9"/>
  <c r="S431" i="9"/>
  <c r="AI431" i="9"/>
  <c r="J432" i="9"/>
  <c r="L231" i="7"/>
  <c r="F231" i="7"/>
  <c r="M231" i="7"/>
  <c r="AD230" i="7"/>
  <c r="G221" i="4" l="1"/>
  <c r="AE221" i="4"/>
  <c r="Z221" i="4"/>
  <c r="T221" i="4"/>
  <c r="M221" i="10" s="1"/>
  <c r="Z271" i="6"/>
  <c r="T271" i="6"/>
  <c r="T248" i="9"/>
  <c r="Q248" i="10" s="1"/>
  <c r="R248" i="10" s="1"/>
  <c r="Z248" i="9"/>
  <c r="M249" i="9"/>
  <c r="AD248" i="9"/>
  <c r="F249" i="9"/>
  <c r="L249" i="9"/>
  <c r="F273" i="5"/>
  <c r="AE273" i="5" s="1"/>
  <c r="L273" i="5"/>
  <c r="M273" i="5"/>
  <c r="AD272" i="5"/>
  <c r="G273" i="5"/>
  <c r="L262" i="2"/>
  <c r="AD261" i="2"/>
  <c r="M262" i="2"/>
  <c r="F262" i="2"/>
  <c r="AE262" i="2" s="1"/>
  <c r="G262" i="2"/>
  <c r="AE271" i="6"/>
  <c r="G271" i="6"/>
  <c r="L264" i="3"/>
  <c r="F264" i="3"/>
  <c r="AE264" i="3" s="1"/>
  <c r="AD263" i="3"/>
  <c r="G264" i="3"/>
  <c r="M264" i="3"/>
  <c r="AE231" i="7"/>
  <c r="G231" i="7"/>
  <c r="G236" i="8"/>
  <c r="AE236" i="8"/>
  <c r="T236" i="8"/>
  <c r="Z236" i="8"/>
  <c r="J437" i="5"/>
  <c r="S436" i="5"/>
  <c r="P436" i="5"/>
  <c r="P436" i="4"/>
  <c r="S436" i="4"/>
  <c r="J437" i="4"/>
  <c r="P436" i="3"/>
  <c r="S436" i="3"/>
  <c r="J437" i="3"/>
  <c r="J437" i="2"/>
  <c r="S436" i="2"/>
  <c r="P436" i="2"/>
  <c r="P433" i="6"/>
  <c r="S433" i="6"/>
  <c r="AI433" i="6"/>
  <c r="J434" i="6"/>
  <c r="S432" i="7"/>
  <c r="AI432" i="7"/>
  <c r="P432" i="7"/>
  <c r="J433" i="7"/>
  <c r="P432" i="8"/>
  <c r="S432" i="8"/>
  <c r="AI432" i="8"/>
  <c r="J433" i="8"/>
  <c r="P432" i="9"/>
  <c r="S432" i="9"/>
  <c r="AI432" i="9"/>
  <c r="J433" i="9"/>
  <c r="Z231" i="7"/>
  <c r="T231" i="7"/>
  <c r="I231" i="10" s="1"/>
  <c r="F222" i="4" l="1"/>
  <c r="AD221" i="4"/>
  <c r="M222" i="4"/>
  <c r="L222" i="4"/>
  <c r="T249" i="9"/>
  <c r="Q249" i="10" s="1"/>
  <c r="R249" i="10" s="1"/>
  <c r="Z249" i="9"/>
  <c r="Z273" i="5"/>
  <c r="T273" i="5"/>
  <c r="M274" i="5"/>
  <c r="AD273" i="5"/>
  <c r="F274" i="5"/>
  <c r="L274" i="5"/>
  <c r="T262" i="2"/>
  <c r="E262" i="10" s="1"/>
  <c r="Z262" i="2"/>
  <c r="F263" i="2"/>
  <c r="L263" i="2"/>
  <c r="M263" i="2"/>
  <c r="AD262" i="2"/>
  <c r="AD271" i="6"/>
  <c r="M272" i="6"/>
  <c r="F272" i="6"/>
  <c r="AE272" i="6" s="1"/>
  <c r="L272" i="6"/>
  <c r="G272" i="6"/>
  <c r="AE249" i="9"/>
  <c r="G249" i="9"/>
  <c r="Z264" i="3"/>
  <c r="T264" i="3"/>
  <c r="F265" i="3"/>
  <c r="AE265" i="3" s="1"/>
  <c r="M265" i="3"/>
  <c r="G265" i="3"/>
  <c r="AD264" i="3"/>
  <c r="L265" i="3"/>
  <c r="AD231" i="7"/>
  <c r="F232" i="7"/>
  <c r="AE232" i="7" s="1"/>
  <c r="L232" i="7"/>
  <c r="M232" i="7"/>
  <c r="G232" i="7"/>
  <c r="F237" i="8"/>
  <c r="M237" i="8"/>
  <c r="AD236" i="8"/>
  <c r="L237" i="8"/>
  <c r="S437" i="5"/>
  <c r="J438" i="5"/>
  <c r="P437" i="5"/>
  <c r="P437" i="4"/>
  <c r="S437" i="4"/>
  <c r="J438" i="4"/>
  <c r="P437" i="3"/>
  <c r="S437" i="3"/>
  <c r="J438" i="3"/>
  <c r="P437" i="2"/>
  <c r="J438" i="2"/>
  <c r="S437" i="2"/>
  <c r="P434" i="6"/>
  <c r="S434" i="6"/>
  <c r="AI434" i="6"/>
  <c r="J435" i="6"/>
  <c r="S433" i="7"/>
  <c r="AI433" i="7"/>
  <c r="J434" i="7"/>
  <c r="P433" i="7"/>
  <c r="P433" i="8"/>
  <c r="S433" i="8"/>
  <c r="AI433" i="8"/>
  <c r="J434" i="8"/>
  <c r="P433" i="9"/>
  <c r="S433" i="9"/>
  <c r="AI433" i="9"/>
  <c r="J434" i="9"/>
  <c r="F266" i="3"/>
  <c r="AE266" i="3" s="1"/>
  <c r="M266" i="3"/>
  <c r="AD265" i="3"/>
  <c r="L266" i="3"/>
  <c r="G266" i="3"/>
  <c r="Z265" i="3"/>
  <c r="T265" i="3"/>
  <c r="Z232" i="7"/>
  <c r="T232" i="7"/>
  <c r="I232" i="10" s="1"/>
  <c r="F233" i="7"/>
  <c r="G222" i="4" l="1"/>
  <c r="AE222" i="4"/>
  <c r="T222" i="4"/>
  <c r="M222" i="10" s="1"/>
  <c r="Z222" i="4"/>
  <c r="T274" i="5"/>
  <c r="Z274" i="5"/>
  <c r="T263" i="2"/>
  <c r="E263" i="10" s="1"/>
  <c r="Z263" i="2"/>
  <c r="Z272" i="6"/>
  <c r="T272" i="6"/>
  <c r="L273" i="6"/>
  <c r="F273" i="6"/>
  <c r="M273" i="6"/>
  <c r="AD272" i="6"/>
  <c r="L250" i="9"/>
  <c r="AD249" i="9"/>
  <c r="M250" i="9"/>
  <c r="F250" i="9"/>
  <c r="AE250" i="9" s="1"/>
  <c r="G250" i="9"/>
  <c r="AE274" i="5"/>
  <c r="G274" i="5"/>
  <c r="AE263" i="2"/>
  <c r="G263" i="2"/>
  <c r="M233" i="7"/>
  <c r="AD232" i="7"/>
  <c r="L233" i="7"/>
  <c r="G237" i="8"/>
  <c r="AE237" i="8"/>
  <c r="T237" i="8"/>
  <c r="Z237" i="8"/>
  <c r="J439" i="5"/>
  <c r="P438" i="5"/>
  <c r="S438" i="5"/>
  <c r="P438" i="4"/>
  <c r="S438" i="4"/>
  <c r="J439" i="4"/>
  <c r="P438" i="3"/>
  <c r="S438" i="3"/>
  <c r="J439" i="3"/>
  <c r="S438" i="2"/>
  <c r="J439" i="2"/>
  <c r="P438" i="2"/>
  <c r="P435" i="6"/>
  <c r="S435" i="6"/>
  <c r="AI435" i="6"/>
  <c r="J436" i="6"/>
  <c r="P434" i="7"/>
  <c r="S434" i="7"/>
  <c r="AI434" i="7"/>
  <c r="J435" i="7"/>
  <c r="P434" i="8"/>
  <c r="S434" i="8"/>
  <c r="AI434" i="8"/>
  <c r="J435" i="8"/>
  <c r="P434" i="9"/>
  <c r="S434" i="9"/>
  <c r="AI434" i="9"/>
  <c r="J435" i="9"/>
  <c r="Z266" i="3"/>
  <c r="T266" i="3"/>
  <c r="AD266" i="3"/>
  <c r="F267" i="3"/>
  <c r="AE267" i="3" s="1"/>
  <c r="M267" i="3"/>
  <c r="G267" i="3"/>
  <c r="L267" i="3"/>
  <c r="Z233" i="7"/>
  <c r="T233" i="7"/>
  <c r="I233" i="10" s="1"/>
  <c r="AE233" i="7"/>
  <c r="G233" i="7"/>
  <c r="AD222" i="4" l="1"/>
  <c r="F223" i="4"/>
  <c r="L223" i="4"/>
  <c r="M223" i="4"/>
  <c r="Z273" i="6"/>
  <c r="T273" i="6"/>
  <c r="T250" i="9"/>
  <c r="Q250" i="10" s="1"/>
  <c r="R250" i="10" s="1"/>
  <c r="Z250" i="9"/>
  <c r="F251" i="9"/>
  <c r="L251" i="9"/>
  <c r="M251" i="9"/>
  <c r="AD250" i="9"/>
  <c r="M275" i="5"/>
  <c r="L275" i="5"/>
  <c r="AD274" i="5"/>
  <c r="F275" i="5"/>
  <c r="AE275" i="5" s="1"/>
  <c r="G275" i="5"/>
  <c r="M264" i="2"/>
  <c r="L264" i="2"/>
  <c r="F264" i="2"/>
  <c r="AE264" i="2" s="1"/>
  <c r="AD263" i="2"/>
  <c r="G264" i="2"/>
  <c r="AE273" i="6"/>
  <c r="G273" i="6"/>
  <c r="F238" i="8"/>
  <c r="AD237" i="8"/>
  <c r="M238" i="8"/>
  <c r="L238" i="8"/>
  <c r="S439" i="5"/>
  <c r="J440" i="5"/>
  <c r="P439" i="5"/>
  <c r="P439" i="4"/>
  <c r="S439" i="4"/>
  <c r="J440" i="4"/>
  <c r="P439" i="3"/>
  <c r="S439" i="3"/>
  <c r="J440" i="3"/>
  <c r="P439" i="2"/>
  <c r="J440" i="2"/>
  <c r="S439" i="2"/>
  <c r="P436" i="6"/>
  <c r="S436" i="6"/>
  <c r="AI436" i="6"/>
  <c r="J437" i="6"/>
  <c r="P435" i="7"/>
  <c r="S435" i="7"/>
  <c r="AI435" i="7"/>
  <c r="J436" i="7"/>
  <c r="P435" i="8"/>
  <c r="S435" i="8"/>
  <c r="AI435" i="8"/>
  <c r="J436" i="8"/>
  <c r="P435" i="9"/>
  <c r="S435" i="9"/>
  <c r="AI435" i="9"/>
  <c r="J436" i="9"/>
  <c r="F268" i="3"/>
  <c r="AE268" i="3" s="1"/>
  <c r="M268" i="3"/>
  <c r="G268" i="3"/>
  <c r="L268" i="3"/>
  <c r="AD267" i="3"/>
  <c r="Z267" i="3"/>
  <c r="T267" i="3"/>
  <c r="L234" i="7"/>
  <c r="F234" i="7"/>
  <c r="AE234" i="7" s="1"/>
  <c r="AD233" i="7"/>
  <c r="M234" i="7"/>
  <c r="G234" i="7"/>
  <c r="G223" i="4" l="1"/>
  <c r="AE223" i="4"/>
  <c r="Z223" i="4"/>
  <c r="T223" i="4"/>
  <c r="M223" i="10" s="1"/>
  <c r="G251" i="9"/>
  <c r="AE251" i="9"/>
  <c r="Z251" i="9"/>
  <c r="T251" i="9"/>
  <c r="Q251" i="10" s="1"/>
  <c r="R251" i="10" s="1"/>
  <c r="Z275" i="5"/>
  <c r="T275" i="5"/>
  <c r="F276" i="5"/>
  <c r="L276" i="5"/>
  <c r="M276" i="5"/>
  <c r="AD275" i="5"/>
  <c r="T264" i="2"/>
  <c r="E264" i="10" s="1"/>
  <c r="Z264" i="2"/>
  <c r="L265" i="2"/>
  <c r="F265" i="2"/>
  <c r="M265" i="2"/>
  <c r="AD264" i="2"/>
  <c r="F274" i="6"/>
  <c r="AE274" i="6" s="1"/>
  <c r="M274" i="6"/>
  <c r="AD273" i="6"/>
  <c r="L274" i="6"/>
  <c r="G274" i="6"/>
  <c r="G238" i="8"/>
  <c r="AE238" i="8"/>
  <c r="T238" i="8"/>
  <c r="Z238" i="8"/>
  <c r="S440" i="5"/>
  <c r="J441" i="5"/>
  <c r="P440" i="5"/>
  <c r="P440" i="4"/>
  <c r="S440" i="4"/>
  <c r="J441" i="4"/>
  <c r="P440" i="3"/>
  <c r="S440" i="3"/>
  <c r="J441" i="3"/>
  <c r="S440" i="2"/>
  <c r="P440" i="2"/>
  <c r="J441" i="2"/>
  <c r="P437" i="6"/>
  <c r="S437" i="6"/>
  <c r="AI437" i="6"/>
  <c r="J438" i="6"/>
  <c r="P436" i="7"/>
  <c r="S436" i="7"/>
  <c r="AI436" i="7"/>
  <c r="J437" i="7"/>
  <c r="P436" i="8"/>
  <c r="S436" i="8"/>
  <c r="AI436" i="8"/>
  <c r="J437" i="8"/>
  <c r="P436" i="9"/>
  <c r="S436" i="9"/>
  <c r="AI436" i="9"/>
  <c r="J437" i="9"/>
  <c r="M269" i="3"/>
  <c r="L269" i="3"/>
  <c r="AD268" i="3"/>
  <c r="F269" i="3"/>
  <c r="Z268" i="3"/>
  <c r="T268" i="3"/>
  <c r="Z234" i="7"/>
  <c r="T234" i="7"/>
  <c r="I234" i="10" s="1"/>
  <c r="M235" i="7"/>
  <c r="F235" i="7"/>
  <c r="L235" i="7"/>
  <c r="AD234" i="7"/>
  <c r="AD223" i="4" l="1"/>
  <c r="L224" i="4"/>
  <c r="F224" i="4"/>
  <c r="M224" i="4"/>
  <c r="AD251" i="9"/>
  <c r="F252" i="9"/>
  <c r="M252" i="9"/>
  <c r="L252" i="9"/>
  <c r="T276" i="5"/>
  <c r="Z276" i="5"/>
  <c r="T265" i="2"/>
  <c r="E265" i="10" s="1"/>
  <c r="Z265" i="2"/>
  <c r="Z274" i="6"/>
  <c r="T274" i="6"/>
  <c r="M275" i="6"/>
  <c r="AD274" i="6"/>
  <c r="L275" i="6"/>
  <c r="F275" i="6"/>
  <c r="AE276" i="5"/>
  <c r="G276" i="5"/>
  <c r="AE265" i="2"/>
  <c r="G265" i="2"/>
  <c r="AD238" i="8"/>
  <c r="L239" i="8"/>
  <c r="F239" i="8"/>
  <c r="M239" i="8"/>
  <c r="AE235" i="7"/>
  <c r="G235" i="7"/>
  <c r="P441" i="5"/>
  <c r="J442" i="5"/>
  <c r="S441" i="5"/>
  <c r="P441" i="4"/>
  <c r="S441" i="4"/>
  <c r="J442" i="4"/>
  <c r="P441" i="3"/>
  <c r="S441" i="3"/>
  <c r="J442" i="3"/>
  <c r="S441" i="2"/>
  <c r="J442" i="2"/>
  <c r="P441" i="2"/>
  <c r="P438" i="6"/>
  <c r="S438" i="6"/>
  <c r="AI438" i="6"/>
  <c r="J439" i="6"/>
  <c r="P437" i="7"/>
  <c r="J438" i="7"/>
  <c r="S437" i="7"/>
  <c r="AI437" i="7"/>
  <c r="P437" i="8"/>
  <c r="S437" i="8"/>
  <c r="AI437" i="8"/>
  <c r="J438" i="8"/>
  <c r="P437" i="9"/>
  <c r="S437" i="9"/>
  <c r="AI437" i="9"/>
  <c r="J438" i="9"/>
  <c r="Z269" i="3"/>
  <c r="T269" i="3"/>
  <c r="Z235" i="7"/>
  <c r="T235" i="7"/>
  <c r="I235" i="10" s="1"/>
  <c r="AE269" i="3"/>
  <c r="G269" i="3"/>
  <c r="T224" i="4" l="1"/>
  <c r="M224" i="10" s="1"/>
  <c r="Z224" i="4"/>
  <c r="G224" i="4"/>
  <c r="AE224" i="4"/>
  <c r="G252" i="9"/>
  <c r="AE252" i="9"/>
  <c r="T252" i="9"/>
  <c r="Q252" i="10" s="1"/>
  <c r="R252" i="10" s="1"/>
  <c r="Z252" i="9"/>
  <c r="T275" i="6"/>
  <c r="Z275" i="6"/>
  <c r="M277" i="5"/>
  <c r="L277" i="5"/>
  <c r="AD276" i="5"/>
  <c r="F277" i="5"/>
  <c r="AD265" i="2"/>
  <c r="M266" i="2"/>
  <c r="L266" i="2"/>
  <c r="F266" i="2"/>
  <c r="AE266" i="2" s="1"/>
  <c r="G266" i="2"/>
  <c r="AE275" i="6"/>
  <c r="G275" i="6"/>
  <c r="T239" i="8"/>
  <c r="Z239" i="8"/>
  <c r="G239" i="8"/>
  <c r="AE239" i="8"/>
  <c r="AD235" i="7"/>
  <c r="M236" i="7"/>
  <c r="F236" i="7"/>
  <c r="L236" i="7"/>
  <c r="P442" i="5"/>
  <c r="S442" i="5"/>
  <c r="J443" i="5"/>
  <c r="P442" i="4"/>
  <c r="S442" i="4"/>
  <c r="J443" i="4"/>
  <c r="P442" i="3"/>
  <c r="S442" i="3"/>
  <c r="J443" i="3"/>
  <c r="P442" i="2"/>
  <c r="S442" i="2"/>
  <c r="J443" i="2"/>
  <c r="P439" i="6"/>
  <c r="S439" i="6"/>
  <c r="AI439" i="6"/>
  <c r="J440" i="6"/>
  <c r="S438" i="7"/>
  <c r="J439" i="7"/>
  <c r="P438" i="7"/>
  <c r="AI438" i="7"/>
  <c r="P438" i="8"/>
  <c r="S438" i="8"/>
  <c r="AI438" i="8"/>
  <c r="J439" i="8"/>
  <c r="P438" i="9"/>
  <c r="S438" i="9"/>
  <c r="AI438" i="9"/>
  <c r="J439" i="9"/>
  <c r="M270" i="3"/>
  <c r="F270" i="3"/>
  <c r="L270" i="3"/>
  <c r="AD269" i="3"/>
  <c r="AD224" i="4" l="1"/>
  <c r="M225" i="4"/>
  <c r="F225" i="4"/>
  <c r="L225" i="4"/>
  <c r="L253" i="9"/>
  <c r="AD252" i="9"/>
  <c r="F253" i="9"/>
  <c r="M253" i="9"/>
  <c r="Z277" i="5"/>
  <c r="T277" i="5"/>
  <c r="T266" i="2"/>
  <c r="E266" i="10" s="1"/>
  <c r="Z266" i="2"/>
  <c r="M267" i="2"/>
  <c r="AD266" i="2"/>
  <c r="L267" i="2"/>
  <c r="F267" i="2"/>
  <c r="AD275" i="6"/>
  <c r="L276" i="6"/>
  <c r="F276" i="6"/>
  <c r="AE276" i="6" s="1"/>
  <c r="M276" i="6"/>
  <c r="G276" i="6"/>
  <c r="AE277" i="5"/>
  <c r="G277" i="5"/>
  <c r="Z236" i="7"/>
  <c r="T236" i="7"/>
  <c r="I236" i="10" s="1"/>
  <c r="AD239" i="8"/>
  <c r="F240" i="8"/>
  <c r="L240" i="8"/>
  <c r="M240" i="8"/>
  <c r="AE236" i="7"/>
  <c r="G236" i="7"/>
  <c r="AE270" i="3"/>
  <c r="G270" i="3"/>
  <c r="P443" i="5"/>
  <c r="J444" i="5"/>
  <c r="S443" i="5"/>
  <c r="P443" i="4"/>
  <c r="S443" i="4"/>
  <c r="J444" i="4"/>
  <c r="P443" i="3"/>
  <c r="S443" i="3"/>
  <c r="J444" i="3"/>
  <c r="S443" i="2"/>
  <c r="J444" i="2"/>
  <c r="P443" i="2"/>
  <c r="P440" i="6"/>
  <c r="S440" i="6"/>
  <c r="AI440" i="6"/>
  <c r="J441" i="6"/>
  <c r="AI439" i="7"/>
  <c r="S439" i="7"/>
  <c r="P439" i="7"/>
  <c r="J440" i="7"/>
  <c r="P439" i="8"/>
  <c r="S439" i="8"/>
  <c r="AI439" i="8"/>
  <c r="J440" i="8"/>
  <c r="P439" i="9"/>
  <c r="S439" i="9"/>
  <c r="AI439" i="9"/>
  <c r="J440" i="9"/>
  <c r="Z270" i="3"/>
  <c r="T270" i="3"/>
  <c r="G225" i="4" l="1"/>
  <c r="AE225" i="4"/>
  <c r="T225" i="4"/>
  <c r="M225" i="10" s="1"/>
  <c r="Z225" i="4"/>
  <c r="T253" i="9"/>
  <c r="Q253" i="10" s="1"/>
  <c r="R253" i="10" s="1"/>
  <c r="Z253" i="9"/>
  <c r="G253" i="9"/>
  <c r="AE253" i="9"/>
  <c r="T267" i="2"/>
  <c r="E267" i="10" s="1"/>
  <c r="Z267" i="2"/>
  <c r="Z276" i="6"/>
  <c r="T276" i="6"/>
  <c r="M277" i="6"/>
  <c r="L277" i="6"/>
  <c r="AD276" i="6"/>
  <c r="F277" i="6"/>
  <c r="L278" i="5"/>
  <c r="AD277" i="5"/>
  <c r="M278" i="5"/>
  <c r="F278" i="5"/>
  <c r="AE278" i="5" s="1"/>
  <c r="G278" i="5"/>
  <c r="AE267" i="2"/>
  <c r="G267" i="2"/>
  <c r="M237" i="7"/>
  <c r="L237" i="7"/>
  <c r="F237" i="7"/>
  <c r="AD236" i="7"/>
  <c r="F271" i="3"/>
  <c r="AE271" i="3" s="1"/>
  <c r="M271" i="3"/>
  <c r="L271" i="3"/>
  <c r="AD270" i="3"/>
  <c r="G271" i="3"/>
  <c r="G240" i="8"/>
  <c r="AE240" i="8"/>
  <c r="T240" i="8"/>
  <c r="Z240" i="8"/>
  <c r="J445" i="5"/>
  <c r="P444" i="5"/>
  <c r="S444" i="5"/>
  <c r="P444" i="4"/>
  <c r="S444" i="4"/>
  <c r="J445" i="4"/>
  <c r="P444" i="3"/>
  <c r="S444" i="3"/>
  <c r="J445" i="3"/>
  <c r="S444" i="2"/>
  <c r="P444" i="2"/>
  <c r="J445" i="2"/>
  <c r="P441" i="6"/>
  <c r="S441" i="6"/>
  <c r="AI441" i="6"/>
  <c r="J442" i="6"/>
  <c r="AI440" i="7"/>
  <c r="J441" i="7"/>
  <c r="S440" i="7"/>
  <c r="P440" i="7"/>
  <c r="P440" i="8"/>
  <c r="S440" i="8"/>
  <c r="AI440" i="8"/>
  <c r="J441" i="8"/>
  <c r="P440" i="9"/>
  <c r="S440" i="9"/>
  <c r="AI440" i="9"/>
  <c r="J441" i="9"/>
  <c r="Z271" i="3"/>
  <c r="T271" i="3"/>
  <c r="F272" i="3"/>
  <c r="AD271" i="3"/>
  <c r="M272" i="3"/>
  <c r="L272" i="3"/>
  <c r="Z237" i="7"/>
  <c r="T237" i="7"/>
  <c r="I237" i="10" s="1"/>
  <c r="AE237" i="7"/>
  <c r="G237" i="7"/>
  <c r="AD225" i="4" l="1"/>
  <c r="F226" i="4"/>
  <c r="L226" i="4"/>
  <c r="M226" i="4"/>
  <c r="AD253" i="9"/>
  <c r="F254" i="9"/>
  <c r="L254" i="9"/>
  <c r="M254" i="9"/>
  <c r="T277" i="6"/>
  <c r="Z277" i="6"/>
  <c r="Z278" i="5"/>
  <c r="T278" i="5"/>
  <c r="L279" i="5"/>
  <c r="AD278" i="5"/>
  <c r="M279" i="5"/>
  <c r="F279" i="5"/>
  <c r="AE279" i="5" s="1"/>
  <c r="G279" i="5"/>
  <c r="AD267" i="2"/>
  <c r="L268" i="2"/>
  <c r="M268" i="2"/>
  <c r="F268" i="2"/>
  <c r="AE268" i="2" s="1"/>
  <c r="G268" i="2"/>
  <c r="AE277" i="6"/>
  <c r="G277" i="6"/>
  <c r="F241" i="8"/>
  <c r="M241" i="8"/>
  <c r="AD240" i="8"/>
  <c r="L241" i="8"/>
  <c r="S445" i="5"/>
  <c r="J446" i="5"/>
  <c r="P445" i="5"/>
  <c r="P445" i="4"/>
  <c r="S445" i="4"/>
  <c r="J446" i="4"/>
  <c r="P445" i="3"/>
  <c r="S445" i="3"/>
  <c r="J446" i="3"/>
  <c r="S445" i="2"/>
  <c r="J446" i="2"/>
  <c r="P445" i="2"/>
  <c r="P442" i="6"/>
  <c r="S442" i="6"/>
  <c r="AI442" i="6"/>
  <c r="J443" i="6"/>
  <c r="S441" i="7"/>
  <c r="AI441" i="7"/>
  <c r="J442" i="7"/>
  <c r="P441" i="7"/>
  <c r="P441" i="8"/>
  <c r="S441" i="8"/>
  <c r="AI441" i="8"/>
  <c r="J442" i="8"/>
  <c r="P441" i="9"/>
  <c r="S441" i="9"/>
  <c r="AI441" i="9"/>
  <c r="J442" i="9"/>
  <c r="Z272" i="3"/>
  <c r="T272" i="3"/>
  <c r="AD237" i="7"/>
  <c r="M238" i="7"/>
  <c r="F238" i="7"/>
  <c r="AE238" i="7" s="1"/>
  <c r="L238" i="7"/>
  <c r="G238" i="7"/>
  <c r="AE272" i="3"/>
  <c r="G272" i="3"/>
  <c r="G226" i="4" l="1"/>
  <c r="AE226" i="4"/>
  <c r="T226" i="4"/>
  <c r="M226" i="10" s="1"/>
  <c r="Z226" i="4"/>
  <c r="G254" i="9"/>
  <c r="AE254" i="9"/>
  <c r="T254" i="9"/>
  <c r="Q254" i="10" s="1"/>
  <c r="R254" i="10" s="1"/>
  <c r="Z254" i="9"/>
  <c r="T279" i="5"/>
  <c r="Z279" i="5"/>
  <c r="G280" i="5"/>
  <c r="M280" i="5"/>
  <c r="AD279" i="5"/>
  <c r="F280" i="5"/>
  <c r="AE280" i="5" s="1"/>
  <c r="L280" i="5"/>
  <c r="T268" i="2"/>
  <c r="E268" i="10" s="1"/>
  <c r="Z268" i="2"/>
  <c r="F269" i="2"/>
  <c r="L269" i="2"/>
  <c r="AD268" i="2"/>
  <c r="M269" i="2"/>
  <c r="F278" i="6"/>
  <c r="AE278" i="6" s="1"/>
  <c r="AD277" i="6"/>
  <c r="M278" i="6"/>
  <c r="L278" i="6"/>
  <c r="G278" i="6"/>
  <c r="G241" i="8"/>
  <c r="AE241" i="8"/>
  <c r="T241" i="8"/>
  <c r="Z241" i="8"/>
  <c r="J447" i="5"/>
  <c r="P446" i="5"/>
  <c r="S446" i="5"/>
  <c r="P446" i="4"/>
  <c r="S446" i="4"/>
  <c r="J447" i="4"/>
  <c r="P446" i="3"/>
  <c r="S446" i="3"/>
  <c r="J447" i="3"/>
  <c r="J447" i="2"/>
  <c r="S446" i="2"/>
  <c r="P446" i="2"/>
  <c r="P443" i="6"/>
  <c r="S443" i="6"/>
  <c r="AI443" i="6"/>
  <c r="J444" i="6"/>
  <c r="P442" i="7"/>
  <c r="AI442" i="7"/>
  <c r="S442" i="7"/>
  <c r="J443" i="7"/>
  <c r="P442" i="8"/>
  <c r="S442" i="8"/>
  <c r="AI442" i="8"/>
  <c r="J443" i="8"/>
  <c r="P442" i="9"/>
  <c r="S442" i="9"/>
  <c r="AI442" i="9"/>
  <c r="J443" i="9"/>
  <c r="Z238" i="7"/>
  <c r="T238" i="7"/>
  <c r="I238" i="10" s="1"/>
  <c r="AD238" i="7"/>
  <c r="F239" i="7"/>
  <c r="L239" i="7"/>
  <c r="M239" i="7"/>
  <c r="M273" i="3"/>
  <c r="F273" i="3"/>
  <c r="L273" i="3"/>
  <c r="AD272" i="3"/>
  <c r="AD226" i="4" l="1"/>
  <c r="M227" i="4"/>
  <c r="L227" i="4"/>
  <c r="F227" i="4"/>
  <c r="AD254" i="9"/>
  <c r="F255" i="9"/>
  <c r="L255" i="9"/>
  <c r="M255" i="9"/>
  <c r="AD280" i="5"/>
  <c r="L281" i="5"/>
  <c r="F281" i="5"/>
  <c r="M281" i="5"/>
  <c r="Z280" i="5"/>
  <c r="T280" i="5"/>
  <c r="T269" i="2"/>
  <c r="E269" i="10" s="1"/>
  <c r="Z269" i="2"/>
  <c r="Z278" i="6"/>
  <c r="T278" i="6"/>
  <c r="M279" i="6"/>
  <c r="AD278" i="6"/>
  <c r="F279" i="6"/>
  <c r="L279" i="6"/>
  <c r="AE269" i="2"/>
  <c r="G269" i="2"/>
  <c r="F242" i="8"/>
  <c r="M242" i="8"/>
  <c r="AD241" i="8"/>
  <c r="L242" i="8"/>
  <c r="AE239" i="7"/>
  <c r="G239" i="7"/>
  <c r="S447" i="5"/>
  <c r="J448" i="5"/>
  <c r="P447" i="5"/>
  <c r="P447" i="4"/>
  <c r="S447" i="4"/>
  <c r="J448" i="4"/>
  <c r="P447" i="3"/>
  <c r="S447" i="3"/>
  <c r="J448" i="3"/>
  <c r="P447" i="2"/>
  <c r="S447" i="2"/>
  <c r="J448" i="2"/>
  <c r="P444" i="6"/>
  <c r="S444" i="6"/>
  <c r="AI444" i="6"/>
  <c r="J445" i="6"/>
  <c r="AI443" i="7"/>
  <c r="J444" i="7"/>
  <c r="P443" i="7"/>
  <c r="S443" i="7"/>
  <c r="P443" i="8"/>
  <c r="S443" i="8"/>
  <c r="AI443" i="8"/>
  <c r="J444" i="8"/>
  <c r="P443" i="9"/>
  <c r="S443" i="9"/>
  <c r="AI443" i="9"/>
  <c r="J444" i="9"/>
  <c r="M240" i="7"/>
  <c r="AD239" i="7"/>
  <c r="F240" i="7"/>
  <c r="L240" i="7"/>
  <c r="Z239" i="7"/>
  <c r="T239" i="7"/>
  <c r="I239" i="10" s="1"/>
  <c r="Z273" i="3"/>
  <c r="T273" i="3"/>
  <c r="AE273" i="3"/>
  <c r="G273" i="3"/>
  <c r="T227" i="4" l="1"/>
  <c r="M227" i="10" s="1"/>
  <c r="Z227" i="4"/>
  <c r="G227" i="4"/>
  <c r="AE227" i="4"/>
  <c r="G255" i="9"/>
  <c r="AE255" i="9"/>
  <c r="T255" i="9"/>
  <c r="Q255" i="10" s="1"/>
  <c r="R255" i="10" s="1"/>
  <c r="Z255" i="9"/>
  <c r="Z281" i="5"/>
  <c r="T281" i="5"/>
  <c r="G279" i="6"/>
  <c r="AE279" i="6"/>
  <c r="Z279" i="6"/>
  <c r="T279" i="6"/>
  <c r="F270" i="2"/>
  <c r="AE270" i="2" s="1"/>
  <c r="M270" i="2"/>
  <c r="G270" i="2"/>
  <c r="AD269" i="2"/>
  <c r="L270" i="2"/>
  <c r="AE281" i="5"/>
  <c r="G281" i="5"/>
  <c r="G242" i="8"/>
  <c r="AE242" i="8"/>
  <c r="T242" i="8"/>
  <c r="Z242" i="8"/>
  <c r="J449" i="5"/>
  <c r="S448" i="5"/>
  <c r="P448" i="5"/>
  <c r="P448" i="4"/>
  <c r="S448" i="4"/>
  <c r="J449" i="4"/>
  <c r="P448" i="3"/>
  <c r="S448" i="3"/>
  <c r="J449" i="3"/>
  <c r="J449" i="2"/>
  <c r="P448" i="2"/>
  <c r="S448" i="2"/>
  <c r="P445" i="6"/>
  <c r="S445" i="6"/>
  <c r="AI445" i="6"/>
  <c r="J446" i="6"/>
  <c r="J445" i="7"/>
  <c r="P444" i="7"/>
  <c r="S444" i="7"/>
  <c r="AI444" i="7"/>
  <c r="P444" i="8"/>
  <c r="S444" i="8"/>
  <c r="AI444" i="8"/>
  <c r="J445" i="8"/>
  <c r="P444" i="9"/>
  <c r="S444" i="9"/>
  <c r="AI444" i="9"/>
  <c r="J445" i="9"/>
  <c r="Z240" i="7"/>
  <c r="T240" i="7"/>
  <c r="I240" i="10" s="1"/>
  <c r="M274" i="3"/>
  <c r="L274" i="3"/>
  <c r="F274" i="3"/>
  <c r="AD273" i="3"/>
  <c r="AE240" i="7"/>
  <c r="G240" i="7"/>
  <c r="AD227" i="4" l="1"/>
  <c r="F228" i="4"/>
  <c r="L228" i="4"/>
  <c r="M228" i="4"/>
  <c r="AD255" i="9"/>
  <c r="F256" i="9"/>
  <c r="L256" i="9"/>
  <c r="M256" i="9"/>
  <c r="AD279" i="6"/>
  <c r="L280" i="6"/>
  <c r="M280" i="6"/>
  <c r="F280" i="6"/>
  <c r="AD270" i="2"/>
  <c r="L271" i="2"/>
  <c r="M271" i="2"/>
  <c r="F271" i="2"/>
  <c r="T270" i="2"/>
  <c r="E270" i="10" s="1"/>
  <c r="Z270" i="2"/>
  <c r="M282" i="5"/>
  <c r="AD281" i="5"/>
  <c r="L282" i="5"/>
  <c r="F282" i="5"/>
  <c r="AE282" i="5" s="1"/>
  <c r="G282" i="5"/>
  <c r="F243" i="8"/>
  <c r="AD242" i="8"/>
  <c r="L243" i="8"/>
  <c r="M243" i="8"/>
  <c r="P449" i="5"/>
  <c r="S449" i="5"/>
  <c r="J450" i="5"/>
  <c r="P449" i="4"/>
  <c r="S449" i="4"/>
  <c r="J450" i="4"/>
  <c r="P449" i="3"/>
  <c r="S449" i="3"/>
  <c r="J450" i="3"/>
  <c r="P449" i="2"/>
  <c r="S449" i="2"/>
  <c r="J450" i="2"/>
  <c r="P446" i="6"/>
  <c r="S446" i="6"/>
  <c r="AI446" i="6"/>
  <c r="J447" i="6"/>
  <c r="S445" i="7"/>
  <c r="P445" i="7"/>
  <c r="AI445" i="7"/>
  <c r="J446" i="7"/>
  <c r="P445" i="8"/>
  <c r="S445" i="8"/>
  <c r="AI445" i="8"/>
  <c r="J446" i="8"/>
  <c r="P445" i="9"/>
  <c r="S445" i="9"/>
  <c r="AI445" i="9"/>
  <c r="J446" i="9"/>
  <c r="Z274" i="3"/>
  <c r="T274" i="3"/>
  <c r="L241" i="7"/>
  <c r="F241" i="7"/>
  <c r="M241" i="7"/>
  <c r="AD240" i="7"/>
  <c r="AE274" i="3"/>
  <c r="G274" i="3"/>
  <c r="G228" i="4" l="1"/>
  <c r="AE228" i="4"/>
  <c r="T228" i="4"/>
  <c r="M228" i="10" s="1"/>
  <c r="Z228" i="4"/>
  <c r="G256" i="9"/>
  <c r="AE256" i="9"/>
  <c r="T256" i="9"/>
  <c r="Q256" i="10" s="1"/>
  <c r="R256" i="10" s="1"/>
  <c r="Z256" i="9"/>
  <c r="Z280" i="6"/>
  <c r="T280" i="6"/>
  <c r="G280" i="6"/>
  <c r="AE280" i="6"/>
  <c r="T271" i="2"/>
  <c r="E271" i="10" s="1"/>
  <c r="Z271" i="2"/>
  <c r="T282" i="5"/>
  <c r="Z282" i="5"/>
  <c r="AD282" i="5"/>
  <c r="M283" i="5"/>
  <c r="F283" i="5"/>
  <c r="L283" i="5"/>
  <c r="AE271" i="2"/>
  <c r="G271" i="2"/>
  <c r="G243" i="8"/>
  <c r="AE243" i="8"/>
  <c r="T243" i="8"/>
  <c r="Z243" i="8"/>
  <c r="J451" i="5"/>
  <c r="P450" i="5"/>
  <c r="S450" i="5"/>
  <c r="P450" i="4"/>
  <c r="S450" i="4"/>
  <c r="J451" i="4"/>
  <c r="P450" i="3"/>
  <c r="S450" i="3"/>
  <c r="J451" i="3"/>
  <c r="P450" i="2"/>
  <c r="S450" i="2"/>
  <c r="J451" i="2"/>
  <c r="P447" i="6"/>
  <c r="S447" i="6"/>
  <c r="AI447" i="6"/>
  <c r="J448" i="6"/>
  <c r="P446" i="7"/>
  <c r="AI446" i="7"/>
  <c r="J447" i="7"/>
  <c r="S446" i="7"/>
  <c r="P446" i="8"/>
  <c r="S446" i="8"/>
  <c r="AI446" i="8"/>
  <c r="J447" i="8"/>
  <c r="P446" i="9"/>
  <c r="S446" i="9"/>
  <c r="AI446" i="9"/>
  <c r="J447" i="9"/>
  <c r="Z241" i="7"/>
  <c r="T241" i="7"/>
  <c r="I241" i="10" s="1"/>
  <c r="M275" i="3"/>
  <c r="L275" i="3"/>
  <c r="F275" i="3"/>
  <c r="AD274" i="3"/>
  <c r="AE241" i="7"/>
  <c r="G241" i="7"/>
  <c r="AD228" i="4" l="1"/>
  <c r="F229" i="4"/>
  <c r="L229" i="4"/>
  <c r="M229" i="4"/>
  <c r="AD256" i="9"/>
  <c r="F257" i="9"/>
  <c r="L257" i="9"/>
  <c r="M257" i="9"/>
  <c r="AD280" i="6"/>
  <c r="L281" i="6"/>
  <c r="M281" i="6"/>
  <c r="F281" i="6"/>
  <c r="G283" i="5"/>
  <c r="AE283" i="5"/>
  <c r="Z283" i="5"/>
  <c r="T283" i="5"/>
  <c r="F272" i="2"/>
  <c r="AE272" i="2" s="1"/>
  <c r="L272" i="2"/>
  <c r="G272" i="2"/>
  <c r="M272" i="2"/>
  <c r="AD271" i="2"/>
  <c r="AD243" i="8"/>
  <c r="L244" i="8"/>
  <c r="F244" i="8"/>
  <c r="M244" i="8"/>
  <c r="P451" i="5"/>
  <c r="S451" i="5"/>
  <c r="J452" i="5"/>
  <c r="P451" i="4"/>
  <c r="S451" i="4"/>
  <c r="J452" i="4"/>
  <c r="P451" i="3"/>
  <c r="S451" i="3"/>
  <c r="J452" i="3"/>
  <c r="P451" i="2"/>
  <c r="J452" i="2"/>
  <c r="S451" i="2"/>
  <c r="P448" i="6"/>
  <c r="S448" i="6"/>
  <c r="AI448" i="6"/>
  <c r="J449" i="6"/>
  <c r="S447" i="7"/>
  <c r="AI447" i="7"/>
  <c r="J448" i="7"/>
  <c r="P447" i="7"/>
  <c r="P447" i="8"/>
  <c r="S447" i="8"/>
  <c r="AI447" i="8"/>
  <c r="J448" i="8"/>
  <c r="P447" i="9"/>
  <c r="S447" i="9"/>
  <c r="AI447" i="9"/>
  <c r="J448" i="9"/>
  <c r="Z275" i="3"/>
  <c r="T275" i="3"/>
  <c r="L242" i="7"/>
  <c r="M242" i="7"/>
  <c r="F242" i="7"/>
  <c r="AE242" i="7" s="1"/>
  <c r="G242" i="7"/>
  <c r="AD241" i="7"/>
  <c r="AE275" i="3"/>
  <c r="G275" i="3"/>
  <c r="G229" i="4" l="1"/>
  <c r="AE229" i="4"/>
  <c r="Z229" i="4"/>
  <c r="T229" i="4"/>
  <c r="M229" i="10" s="1"/>
  <c r="G257" i="9"/>
  <c r="AE257" i="9"/>
  <c r="T257" i="9"/>
  <c r="Q257" i="10" s="1"/>
  <c r="R257" i="10" s="1"/>
  <c r="Z257" i="9"/>
  <c r="Z281" i="6"/>
  <c r="T281" i="6"/>
  <c r="G284" i="5"/>
  <c r="L284" i="5"/>
  <c r="F284" i="5"/>
  <c r="AE284" i="5" s="1"/>
  <c r="M284" i="5"/>
  <c r="AD283" i="5"/>
  <c r="T272" i="2"/>
  <c r="E272" i="10" s="1"/>
  <c r="Z272" i="2"/>
  <c r="M273" i="2"/>
  <c r="AD272" i="2"/>
  <c r="L273" i="2"/>
  <c r="F273" i="2"/>
  <c r="AE281" i="6"/>
  <c r="G281" i="6"/>
  <c r="T244" i="8"/>
  <c r="Z244" i="8"/>
  <c r="G244" i="8"/>
  <c r="AE244" i="8"/>
  <c r="J453" i="5"/>
  <c r="P452" i="5"/>
  <c r="S452" i="5"/>
  <c r="P452" i="4"/>
  <c r="S452" i="4"/>
  <c r="J453" i="4"/>
  <c r="P452" i="3"/>
  <c r="S452" i="3"/>
  <c r="J453" i="3"/>
  <c r="P452" i="2"/>
  <c r="S452" i="2"/>
  <c r="J453" i="2"/>
  <c r="P449" i="6"/>
  <c r="S449" i="6"/>
  <c r="AI449" i="6"/>
  <c r="J450" i="6"/>
  <c r="P448" i="7"/>
  <c r="S448" i="7"/>
  <c r="AI448" i="7"/>
  <c r="J449" i="7"/>
  <c r="P448" i="8"/>
  <c r="S448" i="8"/>
  <c r="AI448" i="8"/>
  <c r="J449" i="8"/>
  <c r="P448" i="9"/>
  <c r="S448" i="9"/>
  <c r="AI448" i="9"/>
  <c r="J449" i="9"/>
  <c r="Z242" i="7"/>
  <c r="T242" i="7"/>
  <c r="I242" i="10" s="1"/>
  <c r="F243" i="7"/>
  <c r="AE243" i="7" s="1"/>
  <c r="M243" i="7"/>
  <c r="L243" i="7"/>
  <c r="G243" i="7"/>
  <c r="AD242" i="7"/>
  <c r="M276" i="3"/>
  <c r="L276" i="3"/>
  <c r="F276" i="3"/>
  <c r="AD275" i="3"/>
  <c r="AD229" i="4" l="1"/>
  <c r="L230" i="4"/>
  <c r="F230" i="4"/>
  <c r="M230" i="4"/>
  <c r="AD257" i="9"/>
  <c r="L258" i="9"/>
  <c r="F258" i="9"/>
  <c r="M258" i="9"/>
  <c r="M285" i="5"/>
  <c r="AD284" i="5"/>
  <c r="F285" i="5"/>
  <c r="L285" i="5"/>
  <c r="T284" i="5"/>
  <c r="Z284" i="5"/>
  <c r="T273" i="2"/>
  <c r="E273" i="10" s="1"/>
  <c r="Z273" i="2"/>
  <c r="L282" i="6"/>
  <c r="AD281" i="6"/>
  <c r="M282" i="6"/>
  <c r="F282" i="6"/>
  <c r="AE282" i="6" s="1"/>
  <c r="G282" i="6"/>
  <c r="AE273" i="2"/>
  <c r="G273" i="2"/>
  <c r="F245" i="8"/>
  <c r="L245" i="8"/>
  <c r="AD244" i="8"/>
  <c r="M245" i="8"/>
  <c r="P453" i="5"/>
  <c r="S453" i="5"/>
  <c r="J454" i="5"/>
  <c r="P453" i="4"/>
  <c r="S453" i="4"/>
  <c r="J454" i="4"/>
  <c r="P453" i="3"/>
  <c r="S453" i="3"/>
  <c r="J454" i="3"/>
  <c r="J454" i="2"/>
  <c r="P453" i="2"/>
  <c r="S453" i="2"/>
  <c r="P450" i="6"/>
  <c r="S450" i="6"/>
  <c r="AI450" i="6"/>
  <c r="J451" i="6"/>
  <c r="P449" i="7"/>
  <c r="S449" i="7"/>
  <c r="AI449" i="7"/>
  <c r="J450" i="7"/>
  <c r="P449" i="8"/>
  <c r="S449" i="8"/>
  <c r="AI449" i="8"/>
  <c r="J450" i="8"/>
  <c r="P449" i="9"/>
  <c r="S449" i="9"/>
  <c r="AI449" i="9"/>
  <c r="J450" i="9"/>
  <c r="Z243" i="7"/>
  <c r="T243" i="7"/>
  <c r="I243" i="10" s="1"/>
  <c r="L244" i="7"/>
  <c r="M244" i="7"/>
  <c r="AD243" i="7"/>
  <c r="F244" i="7"/>
  <c r="Z276" i="3"/>
  <c r="T276" i="3"/>
  <c r="AE276" i="3"/>
  <c r="G276" i="3"/>
  <c r="Z230" i="4" l="1"/>
  <c r="T230" i="4"/>
  <c r="M230" i="10" s="1"/>
  <c r="G230" i="4"/>
  <c r="AE230" i="4"/>
  <c r="Z258" i="9"/>
  <c r="T258" i="9"/>
  <c r="Q258" i="10" s="1"/>
  <c r="R258" i="10" s="1"/>
  <c r="G258" i="9"/>
  <c r="AE258" i="9"/>
  <c r="Z285" i="5"/>
  <c r="T285" i="5"/>
  <c r="T282" i="6"/>
  <c r="Z282" i="6"/>
  <c r="AD282" i="6"/>
  <c r="F283" i="6"/>
  <c r="L283" i="6"/>
  <c r="M283" i="6"/>
  <c r="L274" i="2"/>
  <c r="F274" i="2"/>
  <c r="AE274" i="2" s="1"/>
  <c r="AD273" i="2"/>
  <c r="M274" i="2"/>
  <c r="G274" i="2"/>
  <c r="AE285" i="5"/>
  <c r="G285" i="5"/>
  <c r="G245" i="8"/>
  <c r="AE245" i="8"/>
  <c r="T245" i="8"/>
  <c r="Z245" i="8"/>
  <c r="P454" i="5"/>
  <c r="S454" i="5"/>
  <c r="J455" i="5"/>
  <c r="P454" i="4"/>
  <c r="S454" i="4"/>
  <c r="J455" i="4"/>
  <c r="P454" i="3"/>
  <c r="S454" i="3"/>
  <c r="J455" i="3"/>
  <c r="S454" i="2"/>
  <c r="P454" i="2"/>
  <c r="J455" i="2"/>
  <c r="P451" i="6"/>
  <c r="S451" i="6"/>
  <c r="AI451" i="6"/>
  <c r="J452" i="6"/>
  <c r="P450" i="7"/>
  <c r="S450" i="7"/>
  <c r="AI450" i="7"/>
  <c r="J451" i="7"/>
  <c r="P450" i="8"/>
  <c r="S450" i="8"/>
  <c r="AI450" i="8"/>
  <c r="J451" i="8"/>
  <c r="P450" i="9"/>
  <c r="S450" i="9"/>
  <c r="AI450" i="9"/>
  <c r="J451" i="9"/>
  <c r="Z244" i="7"/>
  <c r="T244" i="7"/>
  <c r="I244" i="10" s="1"/>
  <c r="L277" i="3"/>
  <c r="AD276" i="3"/>
  <c r="M277" i="3"/>
  <c r="F277" i="3"/>
  <c r="AE244" i="7"/>
  <c r="G244" i="7"/>
  <c r="AD230" i="4" l="1"/>
  <c r="L231" i="4"/>
  <c r="F231" i="4"/>
  <c r="M231" i="4"/>
  <c r="AD258" i="9"/>
  <c r="M259" i="9"/>
  <c r="F259" i="9"/>
  <c r="L259" i="9"/>
  <c r="Z283" i="6"/>
  <c r="T283" i="6"/>
  <c r="Z274" i="2"/>
  <c r="T274" i="2"/>
  <c r="E274" i="10" s="1"/>
  <c r="G275" i="2"/>
  <c r="F275" i="2"/>
  <c r="AE275" i="2" s="1"/>
  <c r="L275" i="2"/>
  <c r="AD274" i="2"/>
  <c r="M275" i="2"/>
  <c r="F286" i="5"/>
  <c r="AE286" i="5" s="1"/>
  <c r="AD285" i="5"/>
  <c r="M286" i="5"/>
  <c r="L286" i="5"/>
  <c r="G286" i="5"/>
  <c r="AE283" i="6"/>
  <c r="G283" i="6"/>
  <c r="AD245" i="8"/>
  <c r="L246" i="8"/>
  <c r="F246" i="8"/>
  <c r="M246" i="8"/>
  <c r="P455" i="5"/>
  <c r="J456" i="5"/>
  <c r="S455" i="5"/>
  <c r="P455" i="4"/>
  <c r="S455" i="4"/>
  <c r="J456" i="4"/>
  <c r="P455" i="3"/>
  <c r="S455" i="3"/>
  <c r="J456" i="3"/>
  <c r="P455" i="2"/>
  <c r="S455" i="2"/>
  <c r="J456" i="2"/>
  <c r="P452" i="6"/>
  <c r="S452" i="6"/>
  <c r="AI452" i="6"/>
  <c r="J453" i="6"/>
  <c r="S451" i="7"/>
  <c r="AI451" i="7"/>
  <c r="J452" i="7"/>
  <c r="P451" i="7"/>
  <c r="P451" i="8"/>
  <c r="S451" i="8"/>
  <c r="AI451" i="8"/>
  <c r="J452" i="8"/>
  <c r="P451" i="9"/>
  <c r="S451" i="9"/>
  <c r="AI451" i="9"/>
  <c r="J452" i="9"/>
  <c r="Z277" i="3"/>
  <c r="T277" i="3"/>
  <c r="F245" i="7"/>
  <c r="AE245" i="7" s="1"/>
  <c r="AD244" i="7"/>
  <c r="M245" i="7"/>
  <c r="G245" i="7"/>
  <c r="L245" i="7"/>
  <c r="AE277" i="3"/>
  <c r="G277" i="3"/>
  <c r="Z231" i="4" l="1"/>
  <c r="T231" i="4"/>
  <c r="M231" i="10" s="1"/>
  <c r="G231" i="4"/>
  <c r="AE231" i="4"/>
  <c r="AE259" i="9"/>
  <c r="G259" i="9"/>
  <c r="T259" i="9"/>
  <c r="Q259" i="10" s="1"/>
  <c r="R259" i="10" s="1"/>
  <c r="Z259" i="9"/>
  <c r="M276" i="2"/>
  <c r="AD275" i="2"/>
  <c r="L276" i="2"/>
  <c r="F276" i="2"/>
  <c r="T275" i="2"/>
  <c r="E275" i="10" s="1"/>
  <c r="Z275" i="2"/>
  <c r="T286" i="5"/>
  <c r="Z286" i="5"/>
  <c r="F287" i="5"/>
  <c r="AD286" i="5"/>
  <c r="L287" i="5"/>
  <c r="M287" i="5"/>
  <c r="L284" i="6"/>
  <c r="F284" i="6"/>
  <c r="AE284" i="6" s="1"/>
  <c r="AD283" i="6"/>
  <c r="M284" i="6"/>
  <c r="G284" i="6"/>
  <c r="T246" i="8"/>
  <c r="Z246" i="8"/>
  <c r="G246" i="8"/>
  <c r="AE246" i="8"/>
  <c r="S456" i="5"/>
  <c r="J457" i="5"/>
  <c r="P456" i="5"/>
  <c r="P456" i="4"/>
  <c r="S456" i="4"/>
  <c r="J457" i="4"/>
  <c r="P456" i="3"/>
  <c r="S456" i="3"/>
  <c r="J457" i="3"/>
  <c r="P456" i="2"/>
  <c r="J457" i="2"/>
  <c r="S456" i="2"/>
  <c r="P453" i="6"/>
  <c r="S453" i="6"/>
  <c r="AI453" i="6"/>
  <c r="J454" i="6"/>
  <c r="J453" i="7"/>
  <c r="P452" i="7"/>
  <c r="S452" i="7"/>
  <c r="AI452" i="7"/>
  <c r="P452" i="8"/>
  <c r="S452" i="8"/>
  <c r="AI452" i="8"/>
  <c r="J453" i="8"/>
  <c r="P452" i="9"/>
  <c r="S452" i="9"/>
  <c r="AI452" i="9"/>
  <c r="J453" i="9"/>
  <c r="AD245" i="7"/>
  <c r="L246" i="7"/>
  <c r="F246" i="7"/>
  <c r="M246" i="7"/>
  <c r="Z245" i="7"/>
  <c r="T245" i="7"/>
  <c r="I245" i="10" s="1"/>
  <c r="M278" i="3"/>
  <c r="L278" i="3"/>
  <c r="F278" i="3"/>
  <c r="AD277" i="3"/>
  <c r="AD231" i="4" l="1"/>
  <c r="M232" i="4"/>
  <c r="F232" i="4"/>
  <c r="L232" i="4"/>
  <c r="M260" i="9"/>
  <c r="F260" i="9"/>
  <c r="AD259" i="9"/>
  <c r="L260" i="9"/>
  <c r="Z276" i="2"/>
  <c r="T276" i="2"/>
  <c r="E276" i="10" s="1"/>
  <c r="T287" i="5"/>
  <c r="Z287" i="5"/>
  <c r="Z284" i="6"/>
  <c r="T284" i="6"/>
  <c r="M285" i="6"/>
  <c r="F285" i="6"/>
  <c r="L285" i="6"/>
  <c r="AD284" i="6"/>
  <c r="AE276" i="2"/>
  <c r="G276" i="2"/>
  <c r="AE287" i="5"/>
  <c r="G287" i="5"/>
  <c r="AD246" i="8"/>
  <c r="F247" i="8"/>
  <c r="L247" i="8"/>
  <c r="M247" i="8"/>
  <c r="J458" i="5"/>
  <c r="P457" i="5"/>
  <c r="S457" i="5"/>
  <c r="P457" i="4"/>
  <c r="S457" i="4"/>
  <c r="J458" i="4"/>
  <c r="P457" i="3"/>
  <c r="S457" i="3"/>
  <c r="J458" i="3"/>
  <c r="S457" i="2"/>
  <c r="P457" i="2"/>
  <c r="J458" i="2"/>
  <c r="P454" i="6"/>
  <c r="S454" i="6"/>
  <c r="AI454" i="6"/>
  <c r="J455" i="6"/>
  <c r="P453" i="7"/>
  <c r="J454" i="7"/>
  <c r="S453" i="7"/>
  <c r="AI453" i="7"/>
  <c r="P453" i="8"/>
  <c r="S453" i="8"/>
  <c r="AI453" i="8"/>
  <c r="J454" i="8"/>
  <c r="P453" i="9"/>
  <c r="S453" i="9"/>
  <c r="AI453" i="9"/>
  <c r="J454" i="9"/>
  <c r="Z246" i="7"/>
  <c r="T246" i="7"/>
  <c r="I246" i="10" s="1"/>
  <c r="Z278" i="3"/>
  <c r="T278" i="3"/>
  <c r="AE246" i="7"/>
  <c r="G246" i="7"/>
  <c r="AE278" i="3"/>
  <c r="G278" i="3"/>
  <c r="G232" i="4" l="1"/>
  <c r="AE232" i="4"/>
  <c r="T232" i="4"/>
  <c r="M232" i="10" s="1"/>
  <c r="Z232" i="4"/>
  <c r="G260" i="9"/>
  <c r="AE260" i="9"/>
  <c r="T260" i="9"/>
  <c r="Q260" i="10" s="1"/>
  <c r="R260" i="10" s="1"/>
  <c r="Z260" i="9"/>
  <c r="Z285" i="6"/>
  <c r="T285" i="6"/>
  <c r="AD276" i="2"/>
  <c r="F277" i="2"/>
  <c r="AE277" i="2" s="1"/>
  <c r="L277" i="2"/>
  <c r="M277" i="2"/>
  <c r="G277" i="2"/>
  <c r="F288" i="5"/>
  <c r="AE288" i="5" s="1"/>
  <c r="M288" i="5"/>
  <c r="AD287" i="5"/>
  <c r="L288" i="5"/>
  <c r="G288" i="5"/>
  <c r="AE285" i="6"/>
  <c r="G285" i="6"/>
  <c r="G247" i="8"/>
  <c r="AE247" i="8"/>
  <c r="T247" i="8"/>
  <c r="Z247" i="8"/>
  <c r="P458" i="5"/>
  <c r="J459" i="5"/>
  <c r="S458" i="5"/>
  <c r="P458" i="4"/>
  <c r="S458" i="4"/>
  <c r="J459" i="4"/>
  <c r="P458" i="3"/>
  <c r="S458" i="3"/>
  <c r="J459" i="3"/>
  <c r="S458" i="2"/>
  <c r="J459" i="2"/>
  <c r="P458" i="2"/>
  <c r="P455" i="6"/>
  <c r="S455" i="6"/>
  <c r="AI455" i="6"/>
  <c r="J456" i="6"/>
  <c r="P454" i="7"/>
  <c r="S454" i="7"/>
  <c r="AI454" i="7"/>
  <c r="J455" i="7"/>
  <c r="P454" i="8"/>
  <c r="S454" i="8"/>
  <c r="AI454" i="8"/>
  <c r="J455" i="8"/>
  <c r="P454" i="9"/>
  <c r="S454" i="9"/>
  <c r="AI454" i="9"/>
  <c r="J455" i="9"/>
  <c r="F247" i="7"/>
  <c r="AE247" i="7" s="1"/>
  <c r="M247" i="7"/>
  <c r="L247" i="7"/>
  <c r="G247" i="7"/>
  <c r="AD246" i="7"/>
  <c r="L279" i="3"/>
  <c r="M279" i="3"/>
  <c r="F279" i="3"/>
  <c r="AE279" i="3" s="1"/>
  <c r="AD278" i="3"/>
  <c r="G279" i="3"/>
  <c r="L233" i="4" l="1"/>
  <c r="F233" i="4"/>
  <c r="AD232" i="4"/>
  <c r="M233" i="4"/>
  <c r="F261" i="9"/>
  <c r="AD260" i="9"/>
  <c r="M261" i="9"/>
  <c r="L261" i="9"/>
  <c r="T277" i="2"/>
  <c r="E277" i="10" s="1"/>
  <c r="Z277" i="2"/>
  <c r="AD277" i="2"/>
  <c r="M278" i="2"/>
  <c r="F278" i="2"/>
  <c r="L278" i="2"/>
  <c r="Z288" i="5"/>
  <c r="T288" i="5"/>
  <c r="M289" i="5"/>
  <c r="L289" i="5"/>
  <c r="AD288" i="5"/>
  <c r="F289" i="5"/>
  <c r="M286" i="6"/>
  <c r="F286" i="6"/>
  <c r="AE286" i="6" s="1"/>
  <c r="L286" i="6"/>
  <c r="AD285" i="6"/>
  <c r="G286" i="6"/>
  <c r="F248" i="8"/>
  <c r="L248" i="8"/>
  <c r="M248" i="8"/>
  <c r="AD247" i="8"/>
  <c r="J460" i="5"/>
  <c r="P459" i="5"/>
  <c r="S459" i="5"/>
  <c r="P459" i="4"/>
  <c r="S459" i="4"/>
  <c r="J460" i="4"/>
  <c r="P459" i="3"/>
  <c r="S459" i="3"/>
  <c r="J460" i="3"/>
  <c r="P459" i="2"/>
  <c r="S459" i="2"/>
  <c r="J460" i="2"/>
  <c r="P456" i="6"/>
  <c r="S456" i="6"/>
  <c r="AI456" i="6"/>
  <c r="J457" i="6"/>
  <c r="P455" i="7"/>
  <c r="S455" i="7"/>
  <c r="AI455" i="7"/>
  <c r="J456" i="7"/>
  <c r="P455" i="8"/>
  <c r="S455" i="8"/>
  <c r="AI455" i="8"/>
  <c r="J456" i="8"/>
  <c r="P455" i="9"/>
  <c r="S455" i="9"/>
  <c r="AI455" i="9"/>
  <c r="J456" i="9"/>
  <c r="Z247" i="7"/>
  <c r="T247" i="7"/>
  <c r="I247" i="10" s="1"/>
  <c r="AD247" i="7"/>
  <c r="M248" i="7"/>
  <c r="F248" i="7"/>
  <c r="AE248" i="7" s="1"/>
  <c r="L248" i="7"/>
  <c r="G248" i="7"/>
  <c r="Z279" i="3"/>
  <c r="T279" i="3"/>
  <c r="AD279" i="3"/>
  <c r="F280" i="3"/>
  <c r="AE280" i="3" s="1"/>
  <c r="G280" i="3"/>
  <c r="L280" i="3"/>
  <c r="M280" i="3"/>
  <c r="T233" i="4" l="1"/>
  <c r="M233" i="10" s="1"/>
  <c r="Z233" i="4"/>
  <c r="G233" i="4"/>
  <c r="AE233" i="4"/>
  <c r="G261" i="9"/>
  <c r="AE261" i="9"/>
  <c r="T261" i="9"/>
  <c r="Q261" i="10" s="1"/>
  <c r="R261" i="10" s="1"/>
  <c r="Z261" i="9"/>
  <c r="T278" i="2"/>
  <c r="E278" i="10" s="1"/>
  <c r="Z278" i="2"/>
  <c r="Z289" i="5"/>
  <c r="T289" i="5"/>
  <c r="AE289" i="5"/>
  <c r="G289" i="5"/>
  <c r="T286" i="6"/>
  <c r="Z286" i="6"/>
  <c r="F287" i="6"/>
  <c r="AE287" i="6" s="1"/>
  <c r="L287" i="6"/>
  <c r="M287" i="6"/>
  <c r="G287" i="6"/>
  <c r="AD286" i="6"/>
  <c r="AE278" i="2"/>
  <c r="G278" i="2"/>
  <c r="G248" i="8"/>
  <c r="AE248" i="8"/>
  <c r="T248" i="8"/>
  <c r="Z248" i="8"/>
  <c r="S460" i="5"/>
  <c r="J461" i="5"/>
  <c r="P460" i="5"/>
  <c r="P460" i="4"/>
  <c r="S460" i="4"/>
  <c r="J461" i="4"/>
  <c r="P460" i="3"/>
  <c r="S460" i="3"/>
  <c r="J461" i="3"/>
  <c r="S460" i="2"/>
  <c r="P460" i="2"/>
  <c r="J461" i="2"/>
  <c r="P457" i="6"/>
  <c r="S457" i="6"/>
  <c r="AI457" i="6"/>
  <c r="J458" i="6"/>
  <c r="AI456" i="7"/>
  <c r="P456" i="7"/>
  <c r="S456" i="7"/>
  <c r="J457" i="7"/>
  <c r="P456" i="8"/>
  <c r="S456" i="8"/>
  <c r="AI456" i="8"/>
  <c r="J457" i="8"/>
  <c r="P456" i="9"/>
  <c r="S456" i="9"/>
  <c r="AI456" i="9"/>
  <c r="J457" i="9"/>
  <c r="Z248" i="7"/>
  <c r="T248" i="7"/>
  <c r="I248" i="10" s="1"/>
  <c r="AD248" i="7"/>
  <c r="M249" i="7"/>
  <c r="F249" i="7"/>
  <c r="L249" i="7"/>
  <c r="F281" i="3"/>
  <c r="AE281" i="3" s="1"/>
  <c r="AD280" i="3"/>
  <c r="M281" i="3"/>
  <c r="G281" i="3"/>
  <c r="L281" i="3"/>
  <c r="Z280" i="3"/>
  <c r="T280" i="3"/>
  <c r="AD233" i="4" l="1"/>
  <c r="F234" i="4"/>
  <c r="L234" i="4"/>
  <c r="M234" i="4"/>
  <c r="AD261" i="9"/>
  <c r="F262" i="9"/>
  <c r="L262" i="9"/>
  <c r="M262" i="9"/>
  <c r="F290" i="5"/>
  <c r="M290" i="5"/>
  <c r="AD289" i="5"/>
  <c r="L290" i="5"/>
  <c r="Z287" i="6"/>
  <c r="T287" i="6"/>
  <c r="F288" i="6"/>
  <c r="AE288" i="6" s="1"/>
  <c r="G288" i="6"/>
  <c r="AD287" i="6"/>
  <c r="L288" i="6"/>
  <c r="M288" i="6"/>
  <c r="F279" i="2"/>
  <c r="AE279" i="2" s="1"/>
  <c r="G279" i="2"/>
  <c r="AD278" i="2"/>
  <c r="L279" i="2"/>
  <c r="M279" i="2"/>
  <c r="AD248" i="8"/>
  <c r="F249" i="8"/>
  <c r="L249" i="8"/>
  <c r="M249" i="8"/>
  <c r="J462" i="5"/>
  <c r="S461" i="5"/>
  <c r="P461" i="5"/>
  <c r="P461" i="4"/>
  <c r="S461" i="4"/>
  <c r="J462" i="4"/>
  <c r="P461" i="3"/>
  <c r="S461" i="3"/>
  <c r="J462" i="3"/>
  <c r="P461" i="2"/>
  <c r="S461" i="2"/>
  <c r="J462" i="2"/>
  <c r="P458" i="6"/>
  <c r="S458" i="6"/>
  <c r="AI458" i="6"/>
  <c r="J459" i="6"/>
  <c r="AI457" i="7"/>
  <c r="P457" i="7"/>
  <c r="S457" i="7"/>
  <c r="J458" i="7"/>
  <c r="P457" i="8"/>
  <c r="S457" i="8"/>
  <c r="AI457" i="8"/>
  <c r="J458" i="8"/>
  <c r="P457" i="9"/>
  <c r="S457" i="9"/>
  <c r="AI457" i="9"/>
  <c r="J458" i="9"/>
  <c r="Z249" i="7"/>
  <c r="T249" i="7"/>
  <c r="I249" i="10" s="1"/>
  <c r="F282" i="3"/>
  <c r="AE282" i="3" s="1"/>
  <c r="M282" i="3"/>
  <c r="L282" i="3"/>
  <c r="G282" i="3"/>
  <c r="AD281" i="3"/>
  <c r="Z281" i="3"/>
  <c r="T281" i="3"/>
  <c r="AE249" i="7"/>
  <c r="G249" i="7"/>
  <c r="G234" i="4" l="1"/>
  <c r="AE234" i="4"/>
  <c r="T234" i="4"/>
  <c r="M234" i="10" s="1"/>
  <c r="Z234" i="4"/>
  <c r="G262" i="9"/>
  <c r="AE262" i="9"/>
  <c r="T262" i="9"/>
  <c r="Q262" i="10" s="1"/>
  <c r="R262" i="10" s="1"/>
  <c r="Z262" i="9"/>
  <c r="Z290" i="5"/>
  <c r="T290" i="5"/>
  <c r="AD288" i="6"/>
  <c r="L289" i="6"/>
  <c r="M289" i="6"/>
  <c r="F289" i="6"/>
  <c r="Z288" i="6"/>
  <c r="T288" i="6"/>
  <c r="M280" i="2"/>
  <c r="L280" i="2"/>
  <c r="AD279" i="2"/>
  <c r="F280" i="2"/>
  <c r="T279" i="2"/>
  <c r="E279" i="10" s="1"/>
  <c r="Z279" i="2"/>
  <c r="AE290" i="5"/>
  <c r="G290" i="5"/>
  <c r="G249" i="8"/>
  <c r="AE249" i="8"/>
  <c r="T249" i="8"/>
  <c r="Z249" i="8"/>
  <c r="P462" i="5"/>
  <c r="S462" i="5"/>
  <c r="J463" i="5"/>
  <c r="P462" i="4"/>
  <c r="S462" i="4"/>
  <c r="J463" i="4"/>
  <c r="P462" i="3"/>
  <c r="S462" i="3"/>
  <c r="J463" i="3"/>
  <c r="J463" i="2"/>
  <c r="P462" i="2"/>
  <c r="S462" i="2"/>
  <c r="P459" i="6"/>
  <c r="S459" i="6"/>
  <c r="AI459" i="6"/>
  <c r="J460" i="6"/>
  <c r="S458" i="7"/>
  <c r="AI458" i="7"/>
  <c r="J459" i="7"/>
  <c r="P458" i="7"/>
  <c r="P458" i="8"/>
  <c r="S458" i="8"/>
  <c r="AI458" i="8"/>
  <c r="J459" i="8"/>
  <c r="P458" i="9"/>
  <c r="S458" i="9"/>
  <c r="AI458" i="9"/>
  <c r="J459" i="9"/>
  <c r="Z282" i="3"/>
  <c r="T282" i="3"/>
  <c r="M283" i="3"/>
  <c r="L283" i="3"/>
  <c r="F283" i="3"/>
  <c r="AD282" i="3"/>
  <c r="M250" i="7"/>
  <c r="L250" i="7"/>
  <c r="F250" i="7"/>
  <c r="AD249" i="7"/>
  <c r="L235" i="4" l="1"/>
  <c r="AD234" i="4"/>
  <c r="M235" i="4"/>
  <c r="F235" i="4"/>
  <c r="AD262" i="9"/>
  <c r="L263" i="9"/>
  <c r="F263" i="9"/>
  <c r="M263" i="9"/>
  <c r="Z289" i="6"/>
  <c r="T289" i="6"/>
  <c r="G289" i="6"/>
  <c r="AE289" i="6"/>
  <c r="T280" i="2"/>
  <c r="E280" i="10" s="1"/>
  <c r="Z280" i="2"/>
  <c r="M291" i="5"/>
  <c r="L291" i="5"/>
  <c r="AD290" i="5"/>
  <c r="F291" i="5"/>
  <c r="AE291" i="5" s="1"/>
  <c r="G291" i="5"/>
  <c r="AE280" i="2"/>
  <c r="G280" i="2"/>
  <c r="AD249" i="8"/>
  <c r="F250" i="8"/>
  <c r="L250" i="8"/>
  <c r="M250" i="8"/>
  <c r="P463" i="5"/>
  <c r="S463" i="5"/>
  <c r="J464" i="5"/>
  <c r="P463" i="4"/>
  <c r="S463" i="4"/>
  <c r="J464" i="4"/>
  <c r="P463" i="3"/>
  <c r="S463" i="3"/>
  <c r="J464" i="3"/>
  <c r="P463" i="2"/>
  <c r="S463" i="2"/>
  <c r="J464" i="2"/>
  <c r="P460" i="6"/>
  <c r="S460" i="6"/>
  <c r="AI460" i="6"/>
  <c r="J461" i="6"/>
  <c r="AI459" i="7"/>
  <c r="J460" i="7"/>
  <c r="S459" i="7"/>
  <c r="P459" i="7"/>
  <c r="P459" i="8"/>
  <c r="S459" i="8"/>
  <c r="AI459" i="8"/>
  <c r="J460" i="8"/>
  <c r="P459" i="9"/>
  <c r="S459" i="9"/>
  <c r="AI459" i="9"/>
  <c r="J460" i="9"/>
  <c r="Z283" i="3"/>
  <c r="T283" i="3"/>
  <c r="Z250" i="7"/>
  <c r="T250" i="7"/>
  <c r="I250" i="10" s="1"/>
  <c r="AE283" i="3"/>
  <c r="G283" i="3"/>
  <c r="AE250" i="7"/>
  <c r="G250" i="7"/>
  <c r="Z235" i="4" l="1"/>
  <c r="T235" i="4"/>
  <c r="M235" i="10" s="1"/>
  <c r="G235" i="4"/>
  <c r="AE235" i="4"/>
  <c r="Z263" i="9"/>
  <c r="T263" i="9"/>
  <c r="Q263" i="10" s="1"/>
  <c r="R263" i="10" s="1"/>
  <c r="G263" i="9"/>
  <c r="AE263" i="9"/>
  <c r="AD289" i="6"/>
  <c r="M290" i="6"/>
  <c r="F290" i="6"/>
  <c r="L290" i="6"/>
  <c r="Z291" i="5"/>
  <c r="T291" i="5"/>
  <c r="F292" i="5"/>
  <c r="L292" i="5"/>
  <c r="AD291" i="5"/>
  <c r="M292" i="5"/>
  <c r="F281" i="2"/>
  <c r="AD280" i="2"/>
  <c r="L281" i="2"/>
  <c r="M281" i="2"/>
  <c r="G250" i="8"/>
  <c r="AE250" i="8"/>
  <c r="T250" i="8"/>
  <c r="Z250" i="8"/>
  <c r="J465" i="5"/>
  <c r="P464" i="5"/>
  <c r="S464" i="5"/>
  <c r="P464" i="4"/>
  <c r="S464" i="4"/>
  <c r="J465" i="4"/>
  <c r="P464" i="3"/>
  <c r="S464" i="3"/>
  <c r="J465" i="3"/>
  <c r="P464" i="2"/>
  <c r="S464" i="2"/>
  <c r="J465" i="2"/>
  <c r="P461" i="6"/>
  <c r="S461" i="6"/>
  <c r="AI461" i="6"/>
  <c r="J462" i="6"/>
  <c r="S460" i="7"/>
  <c r="J461" i="7"/>
  <c r="AI460" i="7"/>
  <c r="P460" i="7"/>
  <c r="P460" i="8"/>
  <c r="S460" i="8"/>
  <c r="AI460" i="8"/>
  <c r="J461" i="8"/>
  <c r="P460" i="9"/>
  <c r="S460" i="9"/>
  <c r="AI460" i="9"/>
  <c r="J461" i="9"/>
  <c r="L284" i="3"/>
  <c r="F284" i="3"/>
  <c r="AE284" i="3" s="1"/>
  <c r="G284" i="3"/>
  <c r="M284" i="3"/>
  <c r="AD283" i="3"/>
  <c r="L251" i="7"/>
  <c r="F251" i="7"/>
  <c r="AD250" i="7"/>
  <c r="M251" i="7"/>
  <c r="AD235" i="4" l="1"/>
  <c r="F236" i="4"/>
  <c r="L236" i="4"/>
  <c r="M236" i="4"/>
  <c r="AD263" i="9"/>
  <c r="F264" i="9"/>
  <c r="L264" i="9"/>
  <c r="M264" i="9"/>
  <c r="G290" i="6"/>
  <c r="AE290" i="6"/>
  <c r="Z290" i="6"/>
  <c r="T290" i="6"/>
  <c r="T292" i="5"/>
  <c r="Z292" i="5"/>
  <c r="T281" i="2"/>
  <c r="E281" i="10" s="1"/>
  <c r="Z281" i="2"/>
  <c r="AE292" i="5"/>
  <c r="G292" i="5"/>
  <c r="AE281" i="2"/>
  <c r="G281" i="2"/>
  <c r="AD250" i="8"/>
  <c r="F251" i="8"/>
  <c r="L251" i="8"/>
  <c r="M251" i="8"/>
  <c r="S465" i="5"/>
  <c r="J466" i="5"/>
  <c r="P465" i="5"/>
  <c r="P465" i="4"/>
  <c r="S465" i="4"/>
  <c r="J466" i="4"/>
  <c r="P465" i="3"/>
  <c r="S465" i="3"/>
  <c r="J466" i="3"/>
  <c r="S465" i="2"/>
  <c r="P465" i="2"/>
  <c r="J466" i="2"/>
  <c r="P462" i="6"/>
  <c r="S462" i="6"/>
  <c r="AI462" i="6"/>
  <c r="J463" i="6"/>
  <c r="P461" i="7"/>
  <c r="S461" i="7"/>
  <c r="AI461" i="7"/>
  <c r="J462" i="7"/>
  <c r="P461" i="8"/>
  <c r="S461" i="8"/>
  <c r="AI461" i="8"/>
  <c r="J462" i="8"/>
  <c r="P461" i="9"/>
  <c r="S461" i="9"/>
  <c r="AI461" i="9"/>
  <c r="J462" i="9"/>
  <c r="Z284" i="3"/>
  <c r="T284" i="3"/>
  <c r="AD284" i="3"/>
  <c r="F285" i="3"/>
  <c r="AE285" i="3" s="1"/>
  <c r="L285" i="3"/>
  <c r="M285" i="3"/>
  <c r="G285" i="3"/>
  <c r="Z251" i="7"/>
  <c r="T251" i="7"/>
  <c r="I251" i="10" s="1"/>
  <c r="AE251" i="7"/>
  <c r="G251" i="7"/>
  <c r="G236" i="4" l="1"/>
  <c r="AE236" i="4"/>
  <c r="T236" i="4"/>
  <c r="M236" i="10" s="1"/>
  <c r="Z236" i="4"/>
  <c r="G264" i="9"/>
  <c r="AE264" i="9"/>
  <c r="T264" i="9"/>
  <c r="Q264" i="10" s="1"/>
  <c r="R264" i="10" s="1"/>
  <c r="Z264" i="9"/>
  <c r="F291" i="6"/>
  <c r="AD290" i="6"/>
  <c r="M291" i="6"/>
  <c r="L291" i="6"/>
  <c r="AD292" i="5"/>
  <c r="F293" i="5"/>
  <c r="AE293" i="5" s="1"/>
  <c r="L293" i="5"/>
  <c r="M293" i="5"/>
  <c r="G293" i="5"/>
  <c r="AD281" i="2"/>
  <c r="M282" i="2"/>
  <c r="L282" i="2"/>
  <c r="F282" i="2"/>
  <c r="AE282" i="2" s="1"/>
  <c r="G282" i="2"/>
  <c r="G251" i="8"/>
  <c r="AE251" i="8"/>
  <c r="T251" i="8"/>
  <c r="Z251" i="8"/>
  <c r="S466" i="5"/>
  <c r="J467" i="5"/>
  <c r="P466" i="5"/>
  <c r="P466" i="4"/>
  <c r="S466" i="4"/>
  <c r="J467" i="4"/>
  <c r="P466" i="3"/>
  <c r="S466" i="3"/>
  <c r="J467" i="3"/>
  <c r="J467" i="2"/>
  <c r="P466" i="2"/>
  <c r="S466" i="2"/>
  <c r="P463" i="6"/>
  <c r="S463" i="6"/>
  <c r="AI463" i="6"/>
  <c r="J464" i="6"/>
  <c r="S462" i="7"/>
  <c r="P462" i="7"/>
  <c r="J463" i="7"/>
  <c r="AI462" i="7"/>
  <c r="P462" i="8"/>
  <c r="S462" i="8"/>
  <c r="AI462" i="8"/>
  <c r="J463" i="8"/>
  <c r="P462" i="9"/>
  <c r="S462" i="9"/>
  <c r="AI462" i="9"/>
  <c r="J463" i="9"/>
  <c r="Z285" i="3"/>
  <c r="T285" i="3"/>
  <c r="M286" i="3"/>
  <c r="AD285" i="3"/>
  <c r="F286" i="3"/>
  <c r="L286" i="3"/>
  <c r="L252" i="7"/>
  <c r="F252" i="7"/>
  <c r="M252" i="7"/>
  <c r="AD251" i="7"/>
  <c r="F237" i="4" l="1"/>
  <c r="M237" i="4"/>
  <c r="AD236" i="4"/>
  <c r="L237" i="4"/>
  <c r="F265" i="9"/>
  <c r="L265" i="9"/>
  <c r="M265" i="9"/>
  <c r="AD264" i="9"/>
  <c r="T291" i="6"/>
  <c r="Z291" i="6"/>
  <c r="Z293" i="5"/>
  <c r="T293" i="5"/>
  <c r="F294" i="5"/>
  <c r="M294" i="5"/>
  <c r="L294" i="5"/>
  <c r="AD293" i="5"/>
  <c r="T282" i="2"/>
  <c r="E282" i="10" s="1"/>
  <c r="Z282" i="2"/>
  <c r="L283" i="2"/>
  <c r="F283" i="2"/>
  <c r="AD282" i="2"/>
  <c r="M283" i="2"/>
  <c r="AE291" i="6"/>
  <c r="G291" i="6"/>
  <c r="AD251" i="8"/>
  <c r="F252" i="8"/>
  <c r="L252" i="8"/>
  <c r="M252" i="8"/>
  <c r="J468" i="5"/>
  <c r="P467" i="5"/>
  <c r="S467" i="5"/>
  <c r="P467" i="4"/>
  <c r="S467" i="4"/>
  <c r="J468" i="4"/>
  <c r="P467" i="3"/>
  <c r="S467" i="3"/>
  <c r="J468" i="3"/>
  <c r="S467" i="2"/>
  <c r="P467" i="2"/>
  <c r="J468" i="2"/>
  <c r="P464" i="6"/>
  <c r="S464" i="6"/>
  <c r="AI464" i="6"/>
  <c r="J465" i="6"/>
  <c r="P463" i="7"/>
  <c r="AI463" i="7"/>
  <c r="J464" i="7"/>
  <c r="S463" i="7"/>
  <c r="P463" i="8"/>
  <c r="S463" i="8"/>
  <c r="AI463" i="8"/>
  <c r="J464" i="8"/>
  <c r="P463" i="9"/>
  <c r="S463" i="9"/>
  <c r="AI463" i="9"/>
  <c r="J464" i="9"/>
  <c r="Z286" i="3"/>
  <c r="T286" i="3"/>
  <c r="Z252" i="7"/>
  <c r="T252" i="7"/>
  <c r="I252" i="10" s="1"/>
  <c r="AE286" i="3"/>
  <c r="G286" i="3"/>
  <c r="AE252" i="7"/>
  <c r="G252" i="7"/>
  <c r="G237" i="4" l="1"/>
  <c r="AE237" i="4"/>
  <c r="Z237" i="4"/>
  <c r="T237" i="4"/>
  <c r="M237" i="10" s="1"/>
  <c r="G265" i="9"/>
  <c r="AE265" i="9"/>
  <c r="T265" i="9"/>
  <c r="Q265" i="10" s="1"/>
  <c r="R265" i="10" s="1"/>
  <c r="Z265" i="9"/>
  <c r="G294" i="5"/>
  <c r="AE294" i="5"/>
  <c r="Z294" i="5"/>
  <c r="T294" i="5"/>
  <c r="T283" i="2"/>
  <c r="E283" i="10" s="1"/>
  <c r="Z283" i="2"/>
  <c r="L292" i="6"/>
  <c r="AD291" i="6"/>
  <c r="M292" i="6"/>
  <c r="F292" i="6"/>
  <c r="AE292" i="6" s="1"/>
  <c r="G292" i="6"/>
  <c r="AE283" i="2"/>
  <c r="G283" i="2"/>
  <c r="G252" i="8"/>
  <c r="AE252" i="8"/>
  <c r="T252" i="8"/>
  <c r="Z252" i="8"/>
  <c r="S468" i="5"/>
  <c r="P468" i="5"/>
  <c r="J469" i="5"/>
  <c r="P468" i="4"/>
  <c r="S468" i="4"/>
  <c r="J469" i="4"/>
  <c r="P468" i="3"/>
  <c r="S468" i="3"/>
  <c r="J469" i="3"/>
  <c r="P468" i="2"/>
  <c r="S468" i="2"/>
  <c r="J469" i="2"/>
  <c r="P465" i="6"/>
  <c r="S465" i="6"/>
  <c r="AI465" i="6"/>
  <c r="J466" i="6"/>
  <c r="J465" i="7"/>
  <c r="P464" i="7"/>
  <c r="AI464" i="7"/>
  <c r="S464" i="7"/>
  <c r="P464" i="8"/>
  <c r="S464" i="8"/>
  <c r="AI464" i="8"/>
  <c r="J465" i="8"/>
  <c r="P464" i="9"/>
  <c r="S464" i="9"/>
  <c r="AI464" i="9"/>
  <c r="J465" i="9"/>
  <c r="M287" i="3"/>
  <c r="L287" i="3"/>
  <c r="AD286" i="3"/>
  <c r="F287" i="3"/>
  <c r="L253" i="7"/>
  <c r="F253" i="7"/>
  <c r="M253" i="7"/>
  <c r="AD252" i="7"/>
  <c r="AD237" i="4" l="1"/>
  <c r="F238" i="4"/>
  <c r="L238" i="4"/>
  <c r="M238" i="4"/>
  <c r="AD265" i="9"/>
  <c r="F266" i="9"/>
  <c r="L266" i="9"/>
  <c r="M266" i="9"/>
  <c r="AD294" i="5"/>
  <c r="L295" i="5"/>
  <c r="M295" i="5"/>
  <c r="F295" i="5"/>
  <c r="T292" i="6"/>
  <c r="Z292" i="6"/>
  <c r="M293" i="6"/>
  <c r="L293" i="6"/>
  <c r="AD292" i="6"/>
  <c r="F293" i="6"/>
  <c r="M284" i="2"/>
  <c r="AD283" i="2"/>
  <c r="L284" i="2"/>
  <c r="F284" i="2"/>
  <c r="AE284" i="2" s="1"/>
  <c r="G284" i="2"/>
  <c r="AD252" i="8"/>
  <c r="F253" i="8"/>
  <c r="M253" i="8"/>
  <c r="L253" i="8"/>
  <c r="J470" i="5"/>
  <c r="P469" i="5"/>
  <c r="S469" i="5"/>
  <c r="P469" i="4"/>
  <c r="S469" i="4"/>
  <c r="J470" i="4"/>
  <c r="P469" i="3"/>
  <c r="S469" i="3"/>
  <c r="J470" i="3"/>
  <c r="P469" i="2"/>
  <c r="J470" i="2"/>
  <c r="S469" i="2"/>
  <c r="P466" i="6"/>
  <c r="S466" i="6"/>
  <c r="AI466" i="6"/>
  <c r="J467" i="6"/>
  <c r="S465" i="7"/>
  <c r="AI465" i="7"/>
  <c r="J466" i="7"/>
  <c r="P465" i="7"/>
  <c r="P465" i="8"/>
  <c r="S465" i="8"/>
  <c r="AI465" i="8"/>
  <c r="J466" i="8"/>
  <c r="P465" i="9"/>
  <c r="S465" i="9"/>
  <c r="AI465" i="9"/>
  <c r="J466" i="9"/>
  <c r="Z287" i="3"/>
  <c r="T287" i="3"/>
  <c r="Z253" i="7"/>
  <c r="T253" i="7"/>
  <c r="I253" i="10" s="1"/>
  <c r="AE287" i="3"/>
  <c r="G287" i="3"/>
  <c r="AE253" i="7"/>
  <c r="G253" i="7"/>
  <c r="G238" i="4" l="1"/>
  <c r="AE238" i="4"/>
  <c r="T238" i="4"/>
  <c r="M238" i="10" s="1"/>
  <c r="Z238" i="4"/>
  <c r="G266" i="9"/>
  <c r="AE266" i="9"/>
  <c r="T266" i="9"/>
  <c r="Q266" i="10" s="1"/>
  <c r="R266" i="10" s="1"/>
  <c r="Z266" i="9"/>
  <c r="Z295" i="5"/>
  <c r="T295" i="5"/>
  <c r="Z293" i="6"/>
  <c r="T293" i="6"/>
  <c r="T284" i="2"/>
  <c r="E284" i="10" s="1"/>
  <c r="Z284" i="2"/>
  <c r="AD284" i="2"/>
  <c r="F285" i="2"/>
  <c r="L285" i="2"/>
  <c r="M285" i="2"/>
  <c r="AE295" i="5"/>
  <c r="G295" i="5"/>
  <c r="AE293" i="6"/>
  <c r="G293" i="6"/>
  <c r="G253" i="8"/>
  <c r="AE253" i="8"/>
  <c r="T253" i="8"/>
  <c r="Z253" i="8"/>
  <c r="S470" i="5"/>
  <c r="J471" i="5"/>
  <c r="P470" i="5"/>
  <c r="P470" i="4"/>
  <c r="S470" i="4"/>
  <c r="J471" i="4"/>
  <c r="P470" i="3"/>
  <c r="S470" i="3"/>
  <c r="J471" i="3"/>
  <c r="S470" i="2"/>
  <c r="J471" i="2"/>
  <c r="P470" i="2"/>
  <c r="P467" i="6"/>
  <c r="S467" i="6"/>
  <c r="AI467" i="6"/>
  <c r="J468" i="6"/>
  <c r="S466" i="7"/>
  <c r="P466" i="7"/>
  <c r="AI466" i="7"/>
  <c r="J467" i="7"/>
  <c r="P466" i="8"/>
  <c r="S466" i="8"/>
  <c r="AI466" i="8"/>
  <c r="J467" i="8"/>
  <c r="P466" i="9"/>
  <c r="S466" i="9"/>
  <c r="AI466" i="9"/>
  <c r="J467" i="9"/>
  <c r="AD287" i="3"/>
  <c r="L288" i="3"/>
  <c r="M288" i="3"/>
  <c r="F288" i="3"/>
  <c r="M254" i="7"/>
  <c r="F254" i="7"/>
  <c r="L254" i="7"/>
  <c r="AD253" i="7"/>
  <c r="F239" i="4" l="1"/>
  <c r="M239" i="4"/>
  <c r="AD238" i="4"/>
  <c r="L239" i="4"/>
  <c r="AD266" i="9"/>
  <c r="F267" i="9"/>
  <c r="L267" i="9"/>
  <c r="M267" i="9"/>
  <c r="T285" i="2"/>
  <c r="E285" i="10" s="1"/>
  <c r="Z285" i="2"/>
  <c r="F296" i="5"/>
  <c r="M296" i="5"/>
  <c r="L296" i="5"/>
  <c r="AD295" i="5"/>
  <c r="F294" i="6"/>
  <c r="AE294" i="6" s="1"/>
  <c r="M294" i="6"/>
  <c r="L294" i="6"/>
  <c r="AD293" i="6"/>
  <c r="G294" i="6"/>
  <c r="AE285" i="2"/>
  <c r="G285" i="2"/>
  <c r="AD253" i="8"/>
  <c r="L254" i="8"/>
  <c r="F254" i="8"/>
  <c r="M254" i="8"/>
  <c r="J472" i="5"/>
  <c r="S471" i="5"/>
  <c r="P471" i="5"/>
  <c r="P471" i="4"/>
  <c r="S471" i="4"/>
  <c r="J472" i="4"/>
  <c r="P471" i="3"/>
  <c r="S471" i="3"/>
  <c r="J472" i="3"/>
  <c r="J472" i="2"/>
  <c r="P471" i="2"/>
  <c r="S471" i="2"/>
  <c r="P468" i="6"/>
  <c r="S468" i="6"/>
  <c r="AI468" i="6"/>
  <c r="J469" i="6"/>
  <c r="P467" i="7"/>
  <c r="S467" i="7"/>
  <c r="AI467" i="7"/>
  <c r="J468" i="7"/>
  <c r="P467" i="8"/>
  <c r="S467" i="8"/>
  <c r="AI467" i="8"/>
  <c r="J468" i="8"/>
  <c r="P467" i="9"/>
  <c r="S467" i="9"/>
  <c r="AI467" i="9"/>
  <c r="J468" i="9"/>
  <c r="Z288" i="3"/>
  <c r="T288" i="3"/>
  <c r="Z254" i="7"/>
  <c r="T254" i="7"/>
  <c r="I254" i="10" s="1"/>
  <c r="AE288" i="3"/>
  <c r="G288" i="3"/>
  <c r="AE254" i="7"/>
  <c r="G254" i="7"/>
  <c r="G239" i="4" l="1"/>
  <c r="AE239" i="4"/>
  <c r="Z239" i="4"/>
  <c r="T239" i="4"/>
  <c r="M239" i="10" s="1"/>
  <c r="G267" i="9"/>
  <c r="AE267" i="9"/>
  <c r="Z267" i="9"/>
  <c r="T267" i="9"/>
  <c r="Q267" i="10" s="1"/>
  <c r="R267" i="10" s="1"/>
  <c r="T296" i="5"/>
  <c r="Z296" i="5"/>
  <c r="Z294" i="6"/>
  <c r="T294" i="6"/>
  <c r="F295" i="6"/>
  <c r="AE295" i="6" s="1"/>
  <c r="M295" i="6"/>
  <c r="G295" i="6"/>
  <c r="AD294" i="6"/>
  <c r="L295" i="6"/>
  <c r="M286" i="2"/>
  <c r="L286" i="2"/>
  <c r="F286" i="2"/>
  <c r="AE286" i="2" s="1"/>
  <c r="AD285" i="2"/>
  <c r="G286" i="2"/>
  <c r="AE296" i="5"/>
  <c r="G296" i="5"/>
  <c r="T254" i="8"/>
  <c r="Z254" i="8"/>
  <c r="G254" i="8"/>
  <c r="AE254" i="8"/>
  <c r="J473" i="5"/>
  <c r="S472" i="5"/>
  <c r="P472" i="5"/>
  <c r="P472" i="4"/>
  <c r="S472" i="4"/>
  <c r="J473" i="4"/>
  <c r="P472" i="3"/>
  <c r="S472" i="3"/>
  <c r="J473" i="3"/>
  <c r="P472" i="2"/>
  <c r="S472" i="2"/>
  <c r="J473" i="2"/>
  <c r="P469" i="6"/>
  <c r="S469" i="6"/>
  <c r="AI469" i="6"/>
  <c r="J470" i="6"/>
  <c r="S468" i="7"/>
  <c r="AI468" i="7"/>
  <c r="J469" i="7"/>
  <c r="P468" i="7"/>
  <c r="P468" i="8"/>
  <c r="S468" i="8"/>
  <c r="AI468" i="8"/>
  <c r="J469" i="8"/>
  <c r="P468" i="9"/>
  <c r="S468" i="9"/>
  <c r="AI468" i="9"/>
  <c r="J469" i="9"/>
  <c r="F289" i="3"/>
  <c r="AE289" i="3" s="1"/>
  <c r="M289" i="3"/>
  <c r="L289" i="3"/>
  <c r="AD288" i="3"/>
  <c r="G289" i="3"/>
  <c r="L255" i="7"/>
  <c r="AD254" i="7"/>
  <c r="M255" i="7"/>
  <c r="F255" i="7"/>
  <c r="AD239" i="4" l="1"/>
  <c r="F240" i="4"/>
  <c r="L240" i="4"/>
  <c r="M240" i="4"/>
  <c r="AD267" i="9"/>
  <c r="F268" i="9"/>
  <c r="L268" i="9"/>
  <c r="M268" i="9"/>
  <c r="L296" i="6"/>
  <c r="AD295" i="6"/>
  <c r="M296" i="6"/>
  <c r="F296" i="6"/>
  <c r="T295" i="6"/>
  <c r="Z295" i="6"/>
  <c r="T286" i="2"/>
  <c r="E286" i="10" s="1"/>
  <c r="Z286" i="2"/>
  <c r="M287" i="2"/>
  <c r="L287" i="2"/>
  <c r="AD286" i="2"/>
  <c r="F287" i="2"/>
  <c r="F297" i="5"/>
  <c r="AE297" i="5" s="1"/>
  <c r="AD296" i="5"/>
  <c r="L297" i="5"/>
  <c r="G297" i="5"/>
  <c r="M297" i="5"/>
  <c r="AD254" i="8"/>
  <c r="F255" i="8"/>
  <c r="L255" i="8"/>
  <c r="M255" i="8"/>
  <c r="J474" i="5"/>
  <c r="P473" i="5"/>
  <c r="S473" i="5"/>
  <c r="P473" i="4"/>
  <c r="S473" i="4"/>
  <c r="J474" i="4"/>
  <c r="P473" i="3"/>
  <c r="S473" i="3"/>
  <c r="J474" i="3"/>
  <c r="P473" i="2"/>
  <c r="S473" i="2"/>
  <c r="J474" i="2"/>
  <c r="P470" i="6"/>
  <c r="S470" i="6"/>
  <c r="AI470" i="6"/>
  <c r="J471" i="6"/>
  <c r="P469" i="7"/>
  <c r="S469" i="7"/>
  <c r="J470" i="7"/>
  <c r="AI469" i="7"/>
  <c r="P469" i="8"/>
  <c r="S469" i="8"/>
  <c r="AI469" i="8"/>
  <c r="J470" i="8"/>
  <c r="P469" i="9"/>
  <c r="S469" i="9"/>
  <c r="AI469" i="9"/>
  <c r="J470" i="9"/>
  <c r="Z289" i="3"/>
  <c r="T289" i="3"/>
  <c r="L290" i="3"/>
  <c r="AD289" i="3"/>
  <c r="M290" i="3"/>
  <c r="F290" i="3"/>
  <c r="Z255" i="7"/>
  <c r="T255" i="7"/>
  <c r="I255" i="10" s="1"/>
  <c r="AE255" i="7"/>
  <c r="G255" i="7"/>
  <c r="G240" i="4" l="1"/>
  <c r="AE240" i="4"/>
  <c r="Z240" i="4"/>
  <c r="T240" i="4"/>
  <c r="M240" i="10" s="1"/>
  <c r="G268" i="9"/>
  <c r="AE268" i="9"/>
  <c r="T268" i="9"/>
  <c r="Q268" i="10" s="1"/>
  <c r="R268" i="10" s="1"/>
  <c r="Z268" i="9"/>
  <c r="Z296" i="6"/>
  <c r="T296" i="6"/>
  <c r="G296" i="6"/>
  <c r="AE296" i="6"/>
  <c r="Z287" i="2"/>
  <c r="T287" i="2"/>
  <c r="E287" i="10" s="1"/>
  <c r="T297" i="5"/>
  <c r="Z297" i="5"/>
  <c r="L298" i="5"/>
  <c r="F298" i="5"/>
  <c r="AD297" i="5"/>
  <c r="M298" i="5"/>
  <c r="AE287" i="2"/>
  <c r="G287" i="2"/>
  <c r="AE255" i="8"/>
  <c r="G255" i="8"/>
  <c r="Z255" i="8"/>
  <c r="T255" i="8"/>
  <c r="S474" i="5"/>
  <c r="J475" i="5"/>
  <c r="P474" i="5"/>
  <c r="P474" i="4"/>
  <c r="S474" i="4"/>
  <c r="J475" i="4"/>
  <c r="P474" i="3"/>
  <c r="S474" i="3"/>
  <c r="J475" i="3"/>
  <c r="J475" i="2"/>
  <c r="S474" i="2"/>
  <c r="P474" i="2"/>
  <c r="P471" i="6"/>
  <c r="S471" i="6"/>
  <c r="AI471" i="6"/>
  <c r="J472" i="6"/>
  <c r="P470" i="7"/>
  <c r="S470" i="7"/>
  <c r="AI470" i="7"/>
  <c r="J471" i="7"/>
  <c r="P470" i="8"/>
  <c r="S470" i="8"/>
  <c r="AI470" i="8"/>
  <c r="J471" i="8"/>
  <c r="P470" i="9"/>
  <c r="S470" i="9"/>
  <c r="AI470" i="9"/>
  <c r="J471" i="9"/>
  <c r="Z290" i="3"/>
  <c r="T290" i="3"/>
  <c r="M256" i="7"/>
  <c r="AD255" i="7"/>
  <c r="L256" i="7"/>
  <c r="F256" i="7"/>
  <c r="AE290" i="3"/>
  <c r="G290" i="3"/>
  <c r="L241" i="4" l="1"/>
  <c r="AD240" i="4"/>
  <c r="M241" i="4"/>
  <c r="F241" i="4"/>
  <c r="F269" i="9"/>
  <c r="AD268" i="9"/>
  <c r="L269" i="9"/>
  <c r="M269" i="9"/>
  <c r="L297" i="6"/>
  <c r="AD296" i="6"/>
  <c r="F297" i="6"/>
  <c r="M297" i="6"/>
  <c r="Z298" i="5"/>
  <c r="T298" i="5"/>
  <c r="AD287" i="2"/>
  <c r="L288" i="2"/>
  <c r="M288" i="2"/>
  <c r="F288" i="2"/>
  <c r="AE288" i="2" s="1"/>
  <c r="G288" i="2"/>
  <c r="AE298" i="5"/>
  <c r="G298" i="5"/>
  <c r="AD255" i="8"/>
  <c r="F256" i="8"/>
  <c r="L256" i="8"/>
  <c r="M256" i="8"/>
  <c r="S475" i="5"/>
  <c r="P475" i="5"/>
  <c r="J476" i="5"/>
  <c r="P475" i="4"/>
  <c r="S475" i="4"/>
  <c r="J476" i="4"/>
  <c r="P475" i="3"/>
  <c r="S475" i="3"/>
  <c r="J476" i="3"/>
  <c r="P475" i="2"/>
  <c r="J476" i="2"/>
  <c r="S475" i="2"/>
  <c r="P472" i="6"/>
  <c r="S472" i="6"/>
  <c r="AI472" i="6"/>
  <c r="J473" i="6"/>
  <c r="J472" i="7"/>
  <c r="S471" i="7"/>
  <c r="P471" i="7"/>
  <c r="AI471" i="7"/>
  <c r="P471" i="8"/>
  <c r="S471" i="8"/>
  <c r="AI471" i="8"/>
  <c r="J472" i="8"/>
  <c r="P471" i="9"/>
  <c r="S471" i="9"/>
  <c r="AI471" i="9"/>
  <c r="J472" i="9"/>
  <c r="Z256" i="7"/>
  <c r="T256" i="7"/>
  <c r="I256" i="10" s="1"/>
  <c r="AD290" i="3"/>
  <c r="M291" i="3"/>
  <c r="L291" i="3"/>
  <c r="F291" i="3"/>
  <c r="AE256" i="7"/>
  <c r="G256" i="7"/>
  <c r="T241" i="4" l="1"/>
  <c r="M241" i="10" s="1"/>
  <c r="Z241" i="4"/>
  <c r="G241" i="4"/>
  <c r="AE241" i="4"/>
  <c r="G269" i="9"/>
  <c r="AE269" i="9"/>
  <c r="T269" i="9"/>
  <c r="Q269" i="10" s="1"/>
  <c r="R269" i="10" s="1"/>
  <c r="Z269" i="9"/>
  <c r="Z297" i="6"/>
  <c r="T297" i="6"/>
  <c r="Z288" i="2"/>
  <c r="T288" i="2"/>
  <c r="E288" i="10" s="1"/>
  <c r="M289" i="2"/>
  <c r="AD288" i="2"/>
  <c r="L289" i="2"/>
  <c r="F289" i="2"/>
  <c r="L299" i="5"/>
  <c r="M299" i="5"/>
  <c r="AD298" i="5"/>
  <c r="F299" i="5"/>
  <c r="AE297" i="6"/>
  <c r="G297" i="6"/>
  <c r="G256" i="8"/>
  <c r="AE256" i="8"/>
  <c r="T256" i="8"/>
  <c r="Z256" i="8"/>
  <c r="J477" i="5"/>
  <c r="P476" i="5"/>
  <c r="S476" i="5"/>
  <c r="P476" i="4"/>
  <c r="S476" i="4"/>
  <c r="J477" i="4"/>
  <c r="P476" i="3"/>
  <c r="S476" i="3"/>
  <c r="J477" i="3"/>
  <c r="P476" i="2"/>
  <c r="S476" i="2"/>
  <c r="J477" i="2"/>
  <c r="P473" i="6"/>
  <c r="S473" i="6"/>
  <c r="AI473" i="6"/>
  <c r="J474" i="6"/>
  <c r="S472" i="7"/>
  <c r="AI472" i="7"/>
  <c r="J473" i="7"/>
  <c r="P472" i="7"/>
  <c r="P472" i="8"/>
  <c r="S472" i="8"/>
  <c r="AI472" i="8"/>
  <c r="J473" i="8"/>
  <c r="P472" i="9"/>
  <c r="S472" i="9"/>
  <c r="AI472" i="9"/>
  <c r="J473" i="9"/>
  <c r="Z291" i="3"/>
  <c r="T291" i="3"/>
  <c r="L257" i="7"/>
  <c r="F257" i="7"/>
  <c r="M257" i="7"/>
  <c r="AD256" i="7"/>
  <c r="AE291" i="3"/>
  <c r="G291" i="3"/>
  <c r="L242" i="4" l="1"/>
  <c r="AD241" i="4"/>
  <c r="M242" i="4"/>
  <c r="F242" i="4"/>
  <c r="F270" i="9"/>
  <c r="AD269" i="9"/>
  <c r="M270" i="9"/>
  <c r="L270" i="9"/>
  <c r="Z289" i="2"/>
  <c r="T289" i="2"/>
  <c r="E289" i="10" s="1"/>
  <c r="Z299" i="5"/>
  <c r="T299" i="5"/>
  <c r="F298" i="6"/>
  <c r="AE298" i="6" s="1"/>
  <c r="M298" i="6"/>
  <c r="AD297" i="6"/>
  <c r="L298" i="6"/>
  <c r="G298" i="6"/>
  <c r="AE289" i="2"/>
  <c r="G289" i="2"/>
  <c r="AE299" i="5"/>
  <c r="G299" i="5"/>
  <c r="AD256" i="8"/>
  <c r="M257" i="8"/>
  <c r="L257" i="8"/>
  <c r="F257" i="8"/>
  <c r="J478" i="5"/>
  <c r="S477" i="5"/>
  <c r="P477" i="5"/>
  <c r="P477" i="4"/>
  <c r="S477" i="4"/>
  <c r="J478" i="4"/>
  <c r="P477" i="3"/>
  <c r="S477" i="3"/>
  <c r="J478" i="3"/>
  <c r="P477" i="2"/>
  <c r="J478" i="2"/>
  <c r="S477" i="2"/>
  <c r="P474" i="6"/>
  <c r="S474" i="6"/>
  <c r="AI474" i="6"/>
  <c r="J475" i="6"/>
  <c r="P473" i="7"/>
  <c r="S473" i="7"/>
  <c r="AI473" i="7"/>
  <c r="J474" i="7"/>
  <c r="P473" i="8"/>
  <c r="S473" i="8"/>
  <c r="AI473" i="8"/>
  <c r="J474" i="8"/>
  <c r="P473" i="9"/>
  <c r="S473" i="9"/>
  <c r="AI473" i="9"/>
  <c r="J474" i="9"/>
  <c r="Z257" i="7"/>
  <c r="T257" i="7"/>
  <c r="I257" i="10" s="1"/>
  <c r="F292" i="3"/>
  <c r="AE292" i="3" s="1"/>
  <c r="L292" i="3"/>
  <c r="AD291" i="3"/>
  <c r="M292" i="3"/>
  <c r="G292" i="3"/>
  <c r="AE257" i="7"/>
  <c r="G257" i="7"/>
  <c r="T242" i="4" l="1"/>
  <c r="M242" i="10" s="1"/>
  <c r="Z242" i="4"/>
  <c r="G242" i="4"/>
  <c r="AE242" i="4"/>
  <c r="G270" i="9"/>
  <c r="AE270" i="9"/>
  <c r="T270" i="9"/>
  <c r="Q270" i="10" s="1"/>
  <c r="R270" i="10" s="1"/>
  <c r="Z270" i="9"/>
  <c r="Z298" i="6"/>
  <c r="T298" i="6"/>
  <c r="M299" i="6"/>
  <c r="F299" i="6"/>
  <c r="L299" i="6"/>
  <c r="AD298" i="6"/>
  <c r="L290" i="2"/>
  <c r="F290" i="2"/>
  <c r="AD289" i="2"/>
  <c r="M290" i="2"/>
  <c r="L300" i="5"/>
  <c r="AD299" i="5"/>
  <c r="F300" i="5"/>
  <c r="M300" i="5"/>
  <c r="T257" i="8"/>
  <c r="Z257" i="8"/>
  <c r="G257" i="8"/>
  <c r="AE257" i="8"/>
  <c r="S478" i="5"/>
  <c r="J479" i="5"/>
  <c r="P478" i="5"/>
  <c r="P478" i="4"/>
  <c r="S478" i="4"/>
  <c r="J479" i="4"/>
  <c r="P478" i="3"/>
  <c r="S478" i="3"/>
  <c r="J479" i="3"/>
  <c r="P478" i="2"/>
  <c r="S478" i="2"/>
  <c r="J479" i="2"/>
  <c r="P475" i="6"/>
  <c r="S475" i="6"/>
  <c r="AI475" i="6"/>
  <c r="J476" i="6"/>
  <c r="P474" i="7"/>
  <c r="S474" i="7"/>
  <c r="AI474" i="7"/>
  <c r="J475" i="7"/>
  <c r="P474" i="8"/>
  <c r="S474" i="8"/>
  <c r="AI474" i="8"/>
  <c r="J475" i="8"/>
  <c r="P474" i="9"/>
  <c r="S474" i="9"/>
  <c r="AI474" i="9"/>
  <c r="J475" i="9"/>
  <c r="Z292" i="3"/>
  <c r="T292" i="3"/>
  <c r="AD292" i="3"/>
  <c r="F293" i="3"/>
  <c r="AE293" i="3" s="1"/>
  <c r="M293" i="3"/>
  <c r="G293" i="3"/>
  <c r="L293" i="3"/>
  <c r="F258" i="7"/>
  <c r="AD257" i="7"/>
  <c r="L258" i="7"/>
  <c r="M258" i="7"/>
  <c r="AD242" i="4" l="1"/>
  <c r="F243" i="4"/>
  <c r="L243" i="4"/>
  <c r="M243" i="4"/>
  <c r="L271" i="9"/>
  <c r="M271" i="9"/>
  <c r="AD270" i="9"/>
  <c r="F271" i="9"/>
  <c r="T299" i="6"/>
  <c r="Z299" i="6"/>
  <c r="T290" i="2"/>
  <c r="E290" i="10" s="1"/>
  <c r="Z290" i="2"/>
  <c r="Z300" i="5"/>
  <c r="T300" i="5"/>
  <c r="AE299" i="6"/>
  <c r="G299" i="6"/>
  <c r="AE290" i="2"/>
  <c r="G290" i="2"/>
  <c r="AE300" i="5"/>
  <c r="G300" i="5"/>
  <c r="AE258" i="7"/>
  <c r="G258" i="7"/>
  <c r="AD257" i="8"/>
  <c r="M258" i="8"/>
  <c r="F258" i="8"/>
  <c r="L258" i="8"/>
  <c r="P479" i="5"/>
  <c r="S479" i="5"/>
  <c r="J480" i="5"/>
  <c r="P479" i="4"/>
  <c r="S479" i="4"/>
  <c r="J480" i="4"/>
  <c r="P479" i="3"/>
  <c r="S479" i="3"/>
  <c r="J480" i="3"/>
  <c r="P479" i="2"/>
  <c r="J480" i="2"/>
  <c r="S479" i="2"/>
  <c r="P476" i="6"/>
  <c r="S476" i="6"/>
  <c r="AI476" i="6"/>
  <c r="J477" i="6"/>
  <c r="S475" i="7"/>
  <c r="AI475" i="7"/>
  <c r="P475" i="7"/>
  <c r="J476" i="7"/>
  <c r="P475" i="8"/>
  <c r="S475" i="8"/>
  <c r="AI475" i="8"/>
  <c r="J476" i="8"/>
  <c r="P475" i="9"/>
  <c r="S475" i="9"/>
  <c r="AI475" i="9"/>
  <c r="J476" i="9"/>
  <c r="L294" i="3"/>
  <c r="AD293" i="3"/>
  <c r="M294" i="3"/>
  <c r="F294" i="3"/>
  <c r="Z293" i="3"/>
  <c r="T293" i="3"/>
  <c r="Z258" i="7"/>
  <c r="T258" i="7"/>
  <c r="I258" i="10" s="1"/>
  <c r="L259" i="7"/>
  <c r="AD258" i="7"/>
  <c r="F259" i="7"/>
  <c r="M259" i="7"/>
  <c r="G243" i="4" l="1"/>
  <c r="AE243" i="4"/>
  <c r="T243" i="4"/>
  <c r="M243" i="10" s="1"/>
  <c r="Z243" i="4"/>
  <c r="Z271" i="9"/>
  <c r="T271" i="9"/>
  <c r="Q271" i="10" s="1"/>
  <c r="R271" i="10" s="1"/>
  <c r="G271" i="9"/>
  <c r="AE271" i="9"/>
  <c r="F300" i="6"/>
  <c r="AE300" i="6" s="1"/>
  <c r="M300" i="6"/>
  <c r="AD299" i="6"/>
  <c r="G300" i="6"/>
  <c r="L300" i="6"/>
  <c r="AD290" i="2"/>
  <c r="L291" i="2"/>
  <c r="M291" i="2"/>
  <c r="F291" i="2"/>
  <c r="AE291" i="2" s="1"/>
  <c r="G291" i="2"/>
  <c r="L301" i="5"/>
  <c r="M301" i="5"/>
  <c r="AD300" i="5"/>
  <c r="F301" i="5"/>
  <c r="AE301" i="5" s="1"/>
  <c r="G301" i="5"/>
  <c r="G258" i="8"/>
  <c r="AE258" i="8"/>
  <c r="T258" i="8"/>
  <c r="Z258" i="8"/>
  <c r="J481" i="5"/>
  <c r="P480" i="5"/>
  <c r="S480" i="5"/>
  <c r="P480" i="4"/>
  <c r="S480" i="4"/>
  <c r="J481" i="4"/>
  <c r="P480" i="3"/>
  <c r="S480" i="3"/>
  <c r="J481" i="3"/>
  <c r="P480" i="2"/>
  <c r="S480" i="2"/>
  <c r="J481" i="2"/>
  <c r="P477" i="6"/>
  <c r="S477" i="6"/>
  <c r="AI477" i="6"/>
  <c r="J478" i="6"/>
  <c r="AI476" i="7"/>
  <c r="J477" i="7"/>
  <c r="P476" i="7"/>
  <c r="S476" i="7"/>
  <c r="P476" i="8"/>
  <c r="S476" i="8"/>
  <c r="AI476" i="8"/>
  <c r="J477" i="8"/>
  <c r="P476" i="9"/>
  <c r="S476" i="9"/>
  <c r="AI476" i="9"/>
  <c r="J477" i="9"/>
  <c r="Z294" i="3"/>
  <c r="T294" i="3"/>
  <c r="Z259" i="7"/>
  <c r="T259" i="7"/>
  <c r="I259" i="10" s="1"/>
  <c r="AE294" i="3"/>
  <c r="G294" i="3"/>
  <c r="AE259" i="7"/>
  <c r="G259" i="7"/>
  <c r="M244" i="4" l="1"/>
  <c r="F244" i="4"/>
  <c r="AD243" i="4"/>
  <c r="L244" i="4"/>
  <c r="L272" i="9"/>
  <c r="M272" i="9"/>
  <c r="AD271" i="9"/>
  <c r="F272" i="9"/>
  <c r="F301" i="6"/>
  <c r="AD300" i="6"/>
  <c r="L301" i="6"/>
  <c r="M301" i="6"/>
  <c r="Z300" i="6"/>
  <c r="T300" i="6"/>
  <c r="Z291" i="2"/>
  <c r="T291" i="2"/>
  <c r="E291" i="10" s="1"/>
  <c r="AD291" i="2"/>
  <c r="M292" i="2"/>
  <c r="L292" i="2"/>
  <c r="F292" i="2"/>
  <c r="Z301" i="5"/>
  <c r="T301" i="5"/>
  <c r="L302" i="5"/>
  <c r="AD301" i="5"/>
  <c r="F302" i="5"/>
  <c r="M302" i="5"/>
  <c r="AD258" i="8"/>
  <c r="F259" i="8"/>
  <c r="L259" i="8"/>
  <c r="M259" i="8"/>
  <c r="J482" i="5"/>
  <c r="S481" i="5"/>
  <c r="P481" i="5"/>
  <c r="P481" i="4"/>
  <c r="S481" i="4"/>
  <c r="J482" i="4"/>
  <c r="P481" i="3"/>
  <c r="S481" i="3"/>
  <c r="J482" i="3"/>
  <c r="P481" i="2"/>
  <c r="S481" i="2"/>
  <c r="J482" i="2"/>
  <c r="P478" i="6"/>
  <c r="S478" i="6"/>
  <c r="AI478" i="6"/>
  <c r="J479" i="6"/>
  <c r="AI477" i="7"/>
  <c r="J478" i="7"/>
  <c r="P477" i="7"/>
  <c r="S477" i="7"/>
  <c r="P477" i="8"/>
  <c r="S477" i="8"/>
  <c r="AI477" i="8"/>
  <c r="J478" i="8"/>
  <c r="P477" i="9"/>
  <c r="S477" i="9"/>
  <c r="AI477" i="9"/>
  <c r="J478" i="9"/>
  <c r="M295" i="3"/>
  <c r="L295" i="3"/>
  <c r="F295" i="3"/>
  <c r="AD294" i="3"/>
  <c r="M260" i="7"/>
  <c r="AD259" i="7"/>
  <c r="L260" i="7"/>
  <c r="F260" i="7"/>
  <c r="AE260" i="7" s="1"/>
  <c r="G260" i="7"/>
  <c r="G244" i="4" l="1"/>
  <c r="AE244" i="4"/>
  <c r="T244" i="4"/>
  <c r="M244" i="10" s="1"/>
  <c r="Z244" i="4"/>
  <c r="T272" i="9"/>
  <c r="Q272" i="10" s="1"/>
  <c r="R272" i="10" s="1"/>
  <c r="Z272" i="9"/>
  <c r="AE272" i="9"/>
  <c r="G272" i="9"/>
  <c r="Z301" i="6"/>
  <c r="T301" i="6"/>
  <c r="Z292" i="2"/>
  <c r="T292" i="2"/>
  <c r="E292" i="10" s="1"/>
  <c r="T302" i="5"/>
  <c r="Z302" i="5"/>
  <c r="AE301" i="6"/>
  <c r="G301" i="6"/>
  <c r="AE292" i="2"/>
  <c r="G292" i="2"/>
  <c r="AE302" i="5"/>
  <c r="G302" i="5"/>
  <c r="G259" i="8"/>
  <c r="AE259" i="8"/>
  <c r="Z259" i="8"/>
  <c r="T259" i="8"/>
  <c r="J483" i="5"/>
  <c r="S482" i="5"/>
  <c r="P482" i="5"/>
  <c r="P482" i="4"/>
  <c r="S482" i="4"/>
  <c r="J483" i="4"/>
  <c r="P482" i="3"/>
  <c r="S482" i="3"/>
  <c r="J483" i="3"/>
  <c r="S482" i="2"/>
  <c r="J483" i="2"/>
  <c r="P482" i="2"/>
  <c r="P479" i="6"/>
  <c r="S479" i="6"/>
  <c r="AI479" i="6"/>
  <c r="J480" i="6"/>
  <c r="P478" i="7"/>
  <c r="S478" i="7"/>
  <c r="AI478" i="7"/>
  <c r="J479" i="7"/>
  <c r="P478" i="8"/>
  <c r="S478" i="8"/>
  <c r="AI478" i="8"/>
  <c r="J479" i="8"/>
  <c r="P478" i="9"/>
  <c r="S478" i="9"/>
  <c r="AI478" i="9"/>
  <c r="J479" i="9"/>
  <c r="Z295" i="3"/>
  <c r="T295" i="3"/>
  <c r="Z260" i="7"/>
  <c r="T260" i="7"/>
  <c r="I260" i="10" s="1"/>
  <c r="AD260" i="7"/>
  <c r="L261" i="7"/>
  <c r="F261" i="7"/>
  <c r="M261" i="7"/>
  <c r="AE295" i="3"/>
  <c r="G295" i="3"/>
  <c r="AD244" i="4" l="1"/>
  <c r="F245" i="4"/>
  <c r="L245" i="4"/>
  <c r="M245" i="4"/>
  <c r="AD272" i="9"/>
  <c r="F273" i="9"/>
  <c r="L273" i="9"/>
  <c r="M273" i="9"/>
  <c r="M302" i="6"/>
  <c r="F302" i="6"/>
  <c r="AD301" i="6"/>
  <c r="L302" i="6"/>
  <c r="L293" i="2"/>
  <c r="AD292" i="2"/>
  <c r="M293" i="2"/>
  <c r="F293" i="2"/>
  <c r="AE293" i="2" s="1"/>
  <c r="G293" i="2"/>
  <c r="M303" i="5"/>
  <c r="F303" i="5"/>
  <c r="AE303" i="5" s="1"/>
  <c r="AD302" i="5"/>
  <c r="L303" i="5"/>
  <c r="G303" i="5"/>
  <c r="F260" i="8"/>
  <c r="L260" i="8"/>
  <c r="AD259" i="8"/>
  <c r="M260" i="8"/>
  <c r="S483" i="5"/>
  <c r="J484" i="5"/>
  <c r="P483" i="5"/>
  <c r="P483" i="4"/>
  <c r="S483" i="4"/>
  <c r="J484" i="4"/>
  <c r="P483" i="3"/>
  <c r="S483" i="3"/>
  <c r="J484" i="3"/>
  <c r="J484" i="2"/>
  <c r="P483" i="2"/>
  <c r="S483" i="2"/>
  <c r="P480" i="6"/>
  <c r="S480" i="6"/>
  <c r="AI480" i="6"/>
  <c r="J481" i="6"/>
  <c r="S479" i="7"/>
  <c r="J480" i="7"/>
  <c r="P479" i="7"/>
  <c r="AI479" i="7"/>
  <c r="P479" i="8"/>
  <c r="S479" i="8"/>
  <c r="AI479" i="8"/>
  <c r="J480" i="8"/>
  <c r="P479" i="9"/>
  <c r="S479" i="9"/>
  <c r="AI479" i="9"/>
  <c r="J480" i="9"/>
  <c r="Z261" i="7"/>
  <c r="T261" i="7"/>
  <c r="I261" i="10" s="1"/>
  <c r="F296" i="3"/>
  <c r="AE296" i="3" s="1"/>
  <c r="AD295" i="3"/>
  <c r="G296" i="3"/>
  <c r="L296" i="3"/>
  <c r="M296" i="3"/>
  <c r="AE261" i="7"/>
  <c r="G261" i="7"/>
  <c r="G245" i="4" l="1"/>
  <c r="AE245" i="4"/>
  <c r="T245" i="4"/>
  <c r="M245" i="10" s="1"/>
  <c r="Z245" i="4"/>
  <c r="G273" i="9"/>
  <c r="AE273" i="9"/>
  <c r="T273" i="9"/>
  <c r="Q273" i="10" s="1"/>
  <c r="R273" i="10" s="1"/>
  <c r="Z273" i="9"/>
  <c r="T302" i="6"/>
  <c r="Z302" i="6"/>
  <c r="T293" i="2"/>
  <c r="E293" i="10" s="1"/>
  <c r="Z293" i="2"/>
  <c r="AD293" i="2"/>
  <c r="L294" i="2"/>
  <c r="F294" i="2"/>
  <c r="AE294" i="2" s="1"/>
  <c r="M294" i="2"/>
  <c r="G294" i="2"/>
  <c r="Z303" i="5"/>
  <c r="T303" i="5"/>
  <c r="L304" i="5"/>
  <c r="AD303" i="5"/>
  <c r="F304" i="5"/>
  <c r="M304" i="5"/>
  <c r="AE302" i="6"/>
  <c r="G302" i="6"/>
  <c r="G260" i="8"/>
  <c r="AE260" i="8"/>
  <c r="T260" i="8"/>
  <c r="Z260" i="8"/>
  <c r="P484" i="5"/>
  <c r="J485" i="5"/>
  <c r="S484" i="5"/>
  <c r="P484" i="4"/>
  <c r="S484" i="4"/>
  <c r="J485" i="4"/>
  <c r="P484" i="3"/>
  <c r="S484" i="3"/>
  <c r="J485" i="3"/>
  <c r="P484" i="2"/>
  <c r="S484" i="2"/>
  <c r="J485" i="2"/>
  <c r="P481" i="6"/>
  <c r="S481" i="6"/>
  <c r="AI481" i="6"/>
  <c r="J482" i="6"/>
  <c r="P480" i="7"/>
  <c r="S480" i="7"/>
  <c r="AI480" i="7"/>
  <c r="J481" i="7"/>
  <c r="P480" i="8"/>
  <c r="S480" i="8"/>
  <c r="AI480" i="8"/>
  <c r="J481" i="8"/>
  <c r="P480" i="9"/>
  <c r="S480" i="9"/>
  <c r="AI480" i="9"/>
  <c r="J481" i="9"/>
  <c r="AD296" i="3"/>
  <c r="F297" i="3"/>
  <c r="AE297" i="3" s="1"/>
  <c r="L297" i="3"/>
  <c r="M297" i="3"/>
  <c r="G297" i="3"/>
  <c r="Z296" i="3"/>
  <c r="T296" i="3"/>
  <c r="L262" i="7"/>
  <c r="F262" i="7"/>
  <c r="AD261" i="7"/>
  <c r="M262" i="7"/>
  <c r="AD245" i="4" l="1"/>
  <c r="F246" i="4"/>
  <c r="L246" i="4"/>
  <c r="M246" i="4"/>
  <c r="AD273" i="9"/>
  <c r="F274" i="9"/>
  <c r="L274" i="9"/>
  <c r="M274" i="9"/>
  <c r="T294" i="2"/>
  <c r="E294" i="10" s="1"/>
  <c r="Z294" i="2"/>
  <c r="F295" i="2"/>
  <c r="M295" i="2"/>
  <c r="AD294" i="2"/>
  <c r="L295" i="2"/>
  <c r="T304" i="5"/>
  <c r="Z304" i="5"/>
  <c r="G303" i="6"/>
  <c r="AD302" i="6"/>
  <c r="M303" i="6"/>
  <c r="L303" i="6"/>
  <c r="F303" i="6"/>
  <c r="AE303" i="6" s="1"/>
  <c r="AE304" i="5"/>
  <c r="G304" i="5"/>
  <c r="AD260" i="8"/>
  <c r="F261" i="8"/>
  <c r="L261" i="8"/>
  <c r="M261" i="8"/>
  <c r="J486" i="5"/>
  <c r="P485" i="5"/>
  <c r="S485" i="5"/>
  <c r="P485" i="4"/>
  <c r="S485" i="4"/>
  <c r="J486" i="4"/>
  <c r="P485" i="3"/>
  <c r="S485" i="3"/>
  <c r="J486" i="3"/>
  <c r="P485" i="2"/>
  <c r="J486" i="2"/>
  <c r="S485" i="2"/>
  <c r="P482" i="6"/>
  <c r="S482" i="6"/>
  <c r="AI482" i="6"/>
  <c r="J483" i="6"/>
  <c r="P481" i="7"/>
  <c r="S481" i="7"/>
  <c r="AI481" i="7"/>
  <c r="J482" i="7"/>
  <c r="P481" i="8"/>
  <c r="S481" i="8"/>
  <c r="AI481" i="8"/>
  <c r="J482" i="8"/>
  <c r="P481" i="9"/>
  <c r="S481" i="9"/>
  <c r="AI481" i="9"/>
  <c r="J482" i="9"/>
  <c r="Z297" i="3"/>
  <c r="T297" i="3"/>
  <c r="M298" i="3"/>
  <c r="AD297" i="3"/>
  <c r="F298" i="3"/>
  <c r="L298" i="3"/>
  <c r="Z262" i="7"/>
  <c r="T262" i="7"/>
  <c r="I262" i="10" s="1"/>
  <c r="AE262" i="7"/>
  <c r="G262" i="7"/>
  <c r="G246" i="4" l="1"/>
  <c r="AE246" i="4"/>
  <c r="T246" i="4"/>
  <c r="M246" i="10" s="1"/>
  <c r="Z246" i="4"/>
  <c r="G274" i="9"/>
  <c r="AE274" i="9"/>
  <c r="T274" i="9"/>
  <c r="Q274" i="10" s="1"/>
  <c r="R274" i="10" s="1"/>
  <c r="Z274" i="9"/>
  <c r="Z295" i="2"/>
  <c r="T295" i="2"/>
  <c r="E295" i="10" s="1"/>
  <c r="AD303" i="6"/>
  <c r="L304" i="6"/>
  <c r="M304" i="6"/>
  <c r="F304" i="6"/>
  <c r="Z303" i="6"/>
  <c r="T303" i="6"/>
  <c r="M305" i="5"/>
  <c r="L305" i="5"/>
  <c r="AD304" i="5"/>
  <c r="F305" i="5"/>
  <c r="AE305" i="5" s="1"/>
  <c r="G305" i="5"/>
  <c r="AE295" i="2"/>
  <c r="G295" i="2"/>
  <c r="G261" i="8"/>
  <c r="AE261" i="8"/>
  <c r="T261" i="8"/>
  <c r="Z261" i="8"/>
  <c r="J487" i="5"/>
  <c r="S486" i="5"/>
  <c r="P486" i="5"/>
  <c r="P486" i="4"/>
  <c r="S486" i="4"/>
  <c r="J487" i="4"/>
  <c r="P486" i="3"/>
  <c r="S486" i="3"/>
  <c r="J487" i="3"/>
  <c r="P486" i="2"/>
  <c r="J487" i="2"/>
  <c r="S486" i="2"/>
  <c r="P483" i="6"/>
  <c r="S483" i="6"/>
  <c r="AI483" i="6"/>
  <c r="J484" i="6"/>
  <c r="S482" i="7"/>
  <c r="J483" i="7"/>
  <c r="P482" i="7"/>
  <c r="AI482" i="7"/>
  <c r="P482" i="8"/>
  <c r="S482" i="8"/>
  <c r="AI482" i="8"/>
  <c r="J483" i="8"/>
  <c r="P482" i="9"/>
  <c r="S482" i="9"/>
  <c r="AI482" i="9"/>
  <c r="J483" i="9"/>
  <c r="Z298" i="3"/>
  <c r="T298" i="3"/>
  <c r="AD262" i="7"/>
  <c r="M263" i="7"/>
  <c r="F263" i="7"/>
  <c r="AE263" i="7" s="1"/>
  <c r="L263" i="7"/>
  <c r="G263" i="7"/>
  <c r="AE298" i="3"/>
  <c r="G298" i="3"/>
  <c r="M247" i="4" l="1"/>
  <c r="F247" i="4"/>
  <c r="AD246" i="4"/>
  <c r="L247" i="4"/>
  <c r="AD274" i="9"/>
  <c r="L275" i="9"/>
  <c r="F275" i="9"/>
  <c r="M275" i="9"/>
  <c r="Z304" i="6"/>
  <c r="T304" i="6"/>
  <c r="T305" i="5"/>
  <c r="Z305" i="5"/>
  <c r="L306" i="5"/>
  <c r="AD305" i="5"/>
  <c r="F306" i="5"/>
  <c r="M306" i="5"/>
  <c r="F296" i="2"/>
  <c r="L296" i="2"/>
  <c r="AD295" i="2"/>
  <c r="M296" i="2"/>
  <c r="AE304" i="6"/>
  <c r="G304" i="6"/>
  <c r="AD261" i="8"/>
  <c r="F262" i="8"/>
  <c r="L262" i="8"/>
  <c r="M262" i="8"/>
  <c r="S487" i="5"/>
  <c r="J488" i="5"/>
  <c r="P487" i="5"/>
  <c r="P487" i="4"/>
  <c r="S487" i="4"/>
  <c r="J488" i="4"/>
  <c r="P487" i="3"/>
  <c r="S487" i="3"/>
  <c r="J488" i="3"/>
  <c r="P487" i="2"/>
  <c r="J488" i="2"/>
  <c r="S487" i="2"/>
  <c r="P484" i="6"/>
  <c r="S484" i="6"/>
  <c r="AI484" i="6"/>
  <c r="J485" i="6"/>
  <c r="J484" i="7"/>
  <c r="S483" i="7"/>
  <c r="AI483" i="7"/>
  <c r="P483" i="7"/>
  <c r="P483" i="8"/>
  <c r="S483" i="8"/>
  <c r="AI483" i="8"/>
  <c r="J484" i="8"/>
  <c r="P483" i="9"/>
  <c r="S483" i="9"/>
  <c r="AI483" i="9"/>
  <c r="J484" i="9"/>
  <c r="Z263" i="7"/>
  <c r="T263" i="7"/>
  <c r="I263" i="10" s="1"/>
  <c r="L264" i="7"/>
  <c r="F264" i="7"/>
  <c r="AE264" i="7" s="1"/>
  <c r="AD263" i="7"/>
  <c r="G264" i="7"/>
  <c r="M264" i="7"/>
  <c r="L299" i="3"/>
  <c r="F299" i="3"/>
  <c r="AE299" i="3" s="1"/>
  <c r="M299" i="3"/>
  <c r="G299" i="3"/>
  <c r="AD298" i="3"/>
  <c r="G247" i="4" l="1"/>
  <c r="AE247" i="4"/>
  <c r="T247" i="4"/>
  <c r="M247" i="10" s="1"/>
  <c r="Z247" i="4"/>
  <c r="T275" i="9"/>
  <c r="Q275" i="10" s="1"/>
  <c r="R275" i="10" s="1"/>
  <c r="Z275" i="9"/>
  <c r="G275" i="9"/>
  <c r="AE275" i="9"/>
  <c r="Z306" i="5"/>
  <c r="T306" i="5"/>
  <c r="T296" i="2"/>
  <c r="E296" i="10" s="1"/>
  <c r="Z296" i="2"/>
  <c r="AD304" i="6"/>
  <c r="M305" i="6"/>
  <c r="F305" i="6"/>
  <c r="L305" i="6"/>
  <c r="AE306" i="5"/>
  <c r="G306" i="5"/>
  <c r="AE296" i="2"/>
  <c r="G296" i="2"/>
  <c r="G262" i="8"/>
  <c r="AE262" i="8"/>
  <c r="T262" i="8"/>
  <c r="Z262" i="8"/>
  <c r="P488" i="5"/>
  <c r="S488" i="5"/>
  <c r="J489" i="5"/>
  <c r="P488" i="4"/>
  <c r="S488" i="4"/>
  <c r="J489" i="4"/>
  <c r="P488" i="3"/>
  <c r="S488" i="3"/>
  <c r="J489" i="3"/>
  <c r="S488" i="2"/>
  <c r="J489" i="2"/>
  <c r="P488" i="2"/>
  <c r="P485" i="6"/>
  <c r="S485" i="6"/>
  <c r="AI485" i="6"/>
  <c r="J486" i="6"/>
  <c r="S484" i="7"/>
  <c r="J485" i="7"/>
  <c r="P484" i="7"/>
  <c r="AI484" i="7"/>
  <c r="P484" i="8"/>
  <c r="S484" i="8"/>
  <c r="AI484" i="8"/>
  <c r="J485" i="8"/>
  <c r="P484" i="9"/>
  <c r="S484" i="9"/>
  <c r="AI484" i="9"/>
  <c r="J485" i="9"/>
  <c r="Z264" i="7"/>
  <c r="T264" i="7"/>
  <c r="I264" i="10" s="1"/>
  <c r="AD264" i="7"/>
  <c r="L265" i="7"/>
  <c r="F265" i="7"/>
  <c r="M265" i="7"/>
  <c r="Z299" i="3"/>
  <c r="T299" i="3"/>
  <c r="F300" i="3"/>
  <c r="AE300" i="3" s="1"/>
  <c r="AD299" i="3"/>
  <c r="G300" i="3"/>
  <c r="L300" i="3"/>
  <c r="M300" i="3"/>
  <c r="L248" i="4" l="1"/>
  <c r="F248" i="4"/>
  <c r="AD247" i="4"/>
  <c r="M248" i="4"/>
  <c r="L276" i="9"/>
  <c r="AD275" i="9"/>
  <c r="F276" i="9"/>
  <c r="M276" i="9"/>
  <c r="Z305" i="6"/>
  <c r="T305" i="6"/>
  <c r="AD306" i="5"/>
  <c r="L307" i="5"/>
  <c r="F307" i="5"/>
  <c r="AE307" i="5" s="1"/>
  <c r="M307" i="5"/>
  <c r="G307" i="5"/>
  <c r="F297" i="2"/>
  <c r="AE297" i="2" s="1"/>
  <c r="G297" i="2"/>
  <c r="AD296" i="2"/>
  <c r="L297" i="2"/>
  <c r="M297" i="2"/>
  <c r="AE305" i="6"/>
  <c r="G305" i="6"/>
  <c r="F263" i="8"/>
  <c r="M263" i="8"/>
  <c r="AD262" i="8"/>
  <c r="L263" i="8"/>
  <c r="P489" i="5"/>
  <c r="S489" i="5"/>
  <c r="J490" i="5"/>
  <c r="P489" i="4"/>
  <c r="S489" i="4"/>
  <c r="J490" i="4"/>
  <c r="P489" i="3"/>
  <c r="S489" i="3"/>
  <c r="J490" i="3"/>
  <c r="S489" i="2"/>
  <c r="J490" i="2"/>
  <c r="P489" i="2"/>
  <c r="P486" i="6"/>
  <c r="S486" i="6"/>
  <c r="AI486" i="6"/>
  <c r="J487" i="6"/>
  <c r="S485" i="7"/>
  <c r="J486" i="7"/>
  <c r="P485" i="7"/>
  <c r="AI485" i="7"/>
  <c r="P485" i="8"/>
  <c r="S485" i="8"/>
  <c r="AI485" i="8"/>
  <c r="J486" i="8"/>
  <c r="P485" i="9"/>
  <c r="S485" i="9"/>
  <c r="AI485" i="9"/>
  <c r="J486" i="9"/>
  <c r="Z265" i="7"/>
  <c r="T265" i="7"/>
  <c r="I265" i="10" s="1"/>
  <c r="L301" i="3"/>
  <c r="F301" i="3"/>
  <c r="AE301" i="3" s="1"/>
  <c r="G301" i="3"/>
  <c r="M301" i="3"/>
  <c r="AD300" i="3"/>
  <c r="Z300" i="3"/>
  <c r="T300" i="3"/>
  <c r="AE265" i="7"/>
  <c r="G265" i="7"/>
  <c r="T248" i="4" l="1"/>
  <c r="M248" i="10" s="1"/>
  <c r="Z248" i="4"/>
  <c r="G248" i="4"/>
  <c r="AE248" i="4"/>
  <c r="Z276" i="9"/>
  <c r="T276" i="9"/>
  <c r="Q276" i="10" s="1"/>
  <c r="R276" i="10" s="1"/>
  <c r="G276" i="9"/>
  <c r="AE276" i="9"/>
  <c r="T307" i="5"/>
  <c r="Z307" i="5"/>
  <c r="M308" i="5"/>
  <c r="L308" i="5"/>
  <c r="AD307" i="5"/>
  <c r="F308" i="5"/>
  <c r="L298" i="2"/>
  <c r="F298" i="2"/>
  <c r="M298" i="2"/>
  <c r="AD297" i="2"/>
  <c r="T297" i="2"/>
  <c r="E297" i="10" s="1"/>
  <c r="Z297" i="2"/>
  <c r="F306" i="6"/>
  <c r="AE306" i="6" s="1"/>
  <c r="AD305" i="6"/>
  <c r="M306" i="6"/>
  <c r="L306" i="6"/>
  <c r="G306" i="6"/>
  <c r="G263" i="8"/>
  <c r="AE263" i="8"/>
  <c r="T263" i="8"/>
  <c r="Z263" i="8"/>
  <c r="S490" i="5"/>
  <c r="J491" i="5"/>
  <c r="P490" i="5"/>
  <c r="P490" i="4"/>
  <c r="S490" i="4"/>
  <c r="J491" i="4"/>
  <c r="P490" i="3"/>
  <c r="S490" i="3"/>
  <c r="J491" i="3"/>
  <c r="P490" i="2"/>
  <c r="S490" i="2"/>
  <c r="J491" i="2"/>
  <c r="P487" i="6"/>
  <c r="S487" i="6"/>
  <c r="AI487" i="6"/>
  <c r="J488" i="6"/>
  <c r="AI486" i="7"/>
  <c r="P486" i="7"/>
  <c r="S486" i="7"/>
  <c r="J487" i="7"/>
  <c r="P486" i="8"/>
  <c r="S486" i="8"/>
  <c r="AI486" i="8"/>
  <c r="J487" i="8"/>
  <c r="P486" i="9"/>
  <c r="S486" i="9"/>
  <c r="AI486" i="9"/>
  <c r="J487" i="9"/>
  <c r="Z301" i="3"/>
  <c r="T301" i="3"/>
  <c r="AD301" i="3"/>
  <c r="L302" i="3"/>
  <c r="M302" i="3"/>
  <c r="F302" i="3"/>
  <c r="AE302" i="3" s="1"/>
  <c r="G302" i="3"/>
  <c r="L266" i="7"/>
  <c r="F266" i="7"/>
  <c r="AD265" i="7"/>
  <c r="M266" i="7"/>
  <c r="AD248" i="4" l="1"/>
  <c r="F249" i="4"/>
  <c r="L249" i="4"/>
  <c r="M249" i="4"/>
  <c r="L277" i="9"/>
  <c r="AD276" i="9"/>
  <c r="F277" i="9"/>
  <c r="M277" i="9"/>
  <c r="Z308" i="5"/>
  <c r="T308" i="5"/>
  <c r="Z298" i="2"/>
  <c r="T298" i="2"/>
  <c r="E298" i="10" s="1"/>
  <c r="Z306" i="6"/>
  <c r="T306" i="6"/>
  <c r="L307" i="6"/>
  <c r="M307" i="6"/>
  <c r="F307" i="6"/>
  <c r="AE307" i="6" s="1"/>
  <c r="AD306" i="6"/>
  <c r="G307" i="6"/>
  <c r="AE308" i="5"/>
  <c r="G308" i="5"/>
  <c r="AE298" i="2"/>
  <c r="G298" i="2"/>
  <c r="AD263" i="8"/>
  <c r="F264" i="8"/>
  <c r="L264" i="8"/>
  <c r="M264" i="8"/>
  <c r="P491" i="5"/>
  <c r="W490" i="5" s="1"/>
  <c r="W489" i="5" s="1"/>
  <c r="W488" i="5" s="1"/>
  <c r="W487" i="5" s="1"/>
  <c r="W486" i="5" s="1"/>
  <c r="W485" i="5" s="1"/>
  <c r="W484" i="5" s="1"/>
  <c r="W483" i="5" s="1"/>
  <c r="W482" i="5" s="1"/>
  <c r="W481" i="5" s="1"/>
  <c r="W480" i="5" s="1"/>
  <c r="W479" i="5" s="1"/>
  <c r="W478" i="5" s="1"/>
  <c r="W477" i="5" s="1"/>
  <c r="W476" i="5" s="1"/>
  <c r="W475" i="5" s="1"/>
  <c r="W474" i="5" s="1"/>
  <c r="W473" i="5" s="1"/>
  <c r="W472" i="5" s="1"/>
  <c r="W471" i="5" s="1"/>
  <c r="W470" i="5" s="1"/>
  <c r="W469" i="5" s="1"/>
  <c r="W468" i="5" s="1"/>
  <c r="W467" i="5" s="1"/>
  <c r="W466" i="5" s="1"/>
  <c r="W465" i="5" s="1"/>
  <c r="W464" i="5" s="1"/>
  <c r="W463" i="5" s="1"/>
  <c r="W462" i="5" s="1"/>
  <c r="W461" i="5" s="1"/>
  <c r="W460" i="5" s="1"/>
  <c r="W459" i="5" s="1"/>
  <c r="W458" i="5" s="1"/>
  <c r="W457" i="5" s="1"/>
  <c r="W456" i="5" s="1"/>
  <c r="W455" i="5" s="1"/>
  <c r="W454" i="5" s="1"/>
  <c r="W453" i="5" s="1"/>
  <c r="W452" i="5" s="1"/>
  <c r="W451" i="5" s="1"/>
  <c r="W450" i="5" s="1"/>
  <c r="W449" i="5" s="1"/>
  <c r="W448" i="5" s="1"/>
  <c r="W447" i="5" s="1"/>
  <c r="W446" i="5" s="1"/>
  <c r="W445" i="5" s="1"/>
  <c r="W444" i="5" s="1"/>
  <c r="W443" i="5" s="1"/>
  <c r="W442" i="5" s="1"/>
  <c r="W441" i="5" s="1"/>
  <c r="W440" i="5" s="1"/>
  <c r="W439" i="5" s="1"/>
  <c r="W438" i="5" s="1"/>
  <c r="W437" i="5" s="1"/>
  <c r="W436" i="5" s="1"/>
  <c r="W435" i="5" s="1"/>
  <c r="W434" i="5" s="1"/>
  <c r="W433" i="5" s="1"/>
  <c r="W432" i="5" s="1"/>
  <c r="W431" i="5" s="1"/>
  <c r="W430" i="5" s="1"/>
  <c r="W429" i="5" s="1"/>
  <c r="W428" i="5" s="1"/>
  <c r="W427" i="5" s="1"/>
  <c r="W426" i="5" s="1"/>
  <c r="W425" i="5" s="1"/>
  <c r="W424" i="5" s="1"/>
  <c r="W423" i="5" s="1"/>
  <c r="W422" i="5" s="1"/>
  <c r="W421" i="5" s="1"/>
  <c r="W420" i="5" s="1"/>
  <c r="W419" i="5" s="1"/>
  <c r="W418" i="5" s="1"/>
  <c r="W417" i="5" s="1"/>
  <c r="W416" i="5" s="1"/>
  <c r="W415" i="5" s="1"/>
  <c r="W414" i="5" s="1"/>
  <c r="W413" i="5" s="1"/>
  <c r="W412" i="5" s="1"/>
  <c r="W411" i="5" s="1"/>
  <c r="W410" i="5" s="1"/>
  <c r="W409" i="5" s="1"/>
  <c r="W408" i="5" s="1"/>
  <c r="W407" i="5" s="1"/>
  <c r="W406" i="5" s="1"/>
  <c r="W405" i="5" s="1"/>
  <c r="W404" i="5" s="1"/>
  <c r="W403" i="5" s="1"/>
  <c r="W402" i="5" s="1"/>
  <c r="W401" i="5" s="1"/>
  <c r="W400" i="5" s="1"/>
  <c r="W399" i="5" s="1"/>
  <c r="W398" i="5" s="1"/>
  <c r="W397" i="5" s="1"/>
  <c r="W396" i="5" s="1"/>
  <c r="W395" i="5" s="1"/>
  <c r="W394" i="5" s="1"/>
  <c r="W393" i="5" s="1"/>
  <c r="W392" i="5" s="1"/>
  <c r="W391" i="5" s="1"/>
  <c r="W390" i="5" s="1"/>
  <c r="W389" i="5" s="1"/>
  <c r="W388" i="5" s="1"/>
  <c r="W387" i="5" s="1"/>
  <c r="W386" i="5" s="1"/>
  <c r="W385" i="5" s="1"/>
  <c r="W384" i="5" s="1"/>
  <c r="W383" i="5" s="1"/>
  <c r="W382" i="5" s="1"/>
  <c r="W381" i="5" s="1"/>
  <c r="W380" i="5" s="1"/>
  <c r="W379" i="5" s="1"/>
  <c r="W378" i="5" s="1"/>
  <c r="W377" i="5" s="1"/>
  <c r="W376" i="5" s="1"/>
  <c r="W375" i="5" s="1"/>
  <c r="W374" i="5" s="1"/>
  <c r="W373" i="5" s="1"/>
  <c r="W372" i="5" s="1"/>
  <c r="W371" i="5" s="1"/>
  <c r="W370" i="5" s="1"/>
  <c r="W369" i="5" s="1"/>
  <c r="W368" i="5" s="1"/>
  <c r="W367" i="5" s="1"/>
  <c r="W366" i="5" s="1"/>
  <c r="W365" i="5" s="1"/>
  <c r="W364" i="5" s="1"/>
  <c r="W363" i="5" s="1"/>
  <c r="W362" i="5" s="1"/>
  <c r="W361" i="5" s="1"/>
  <c r="W360" i="5" s="1"/>
  <c r="W359" i="5" s="1"/>
  <c r="W358" i="5" s="1"/>
  <c r="W357" i="5" s="1"/>
  <c r="W356" i="5" s="1"/>
  <c r="W355" i="5" s="1"/>
  <c r="W354" i="5" s="1"/>
  <c r="W353" i="5" s="1"/>
  <c r="W352" i="5" s="1"/>
  <c r="W351" i="5" s="1"/>
  <c r="W350" i="5" s="1"/>
  <c r="W349" i="5" s="1"/>
  <c r="W348" i="5" s="1"/>
  <c r="W347" i="5" s="1"/>
  <c r="W346" i="5" s="1"/>
  <c r="W345" i="5" s="1"/>
  <c r="W344" i="5" s="1"/>
  <c r="W343" i="5" s="1"/>
  <c r="W342" i="5" s="1"/>
  <c r="W341" i="5" s="1"/>
  <c r="W340" i="5" s="1"/>
  <c r="W339" i="5" s="1"/>
  <c r="W338" i="5" s="1"/>
  <c r="W337" i="5" s="1"/>
  <c r="W336" i="5" s="1"/>
  <c r="W335" i="5" s="1"/>
  <c r="W334" i="5" s="1"/>
  <c r="W333" i="5" s="1"/>
  <c r="W332" i="5" s="1"/>
  <c r="W331" i="5" s="1"/>
  <c r="W330" i="5" s="1"/>
  <c r="W329" i="5" s="1"/>
  <c r="W328" i="5" s="1"/>
  <c r="W327" i="5" s="1"/>
  <c r="W326" i="5" s="1"/>
  <c r="W325" i="5" s="1"/>
  <c r="W324" i="5" s="1"/>
  <c r="W323" i="5" s="1"/>
  <c r="W322" i="5" s="1"/>
  <c r="W321" i="5" s="1"/>
  <c r="W320" i="5" s="1"/>
  <c r="W319" i="5" s="1"/>
  <c r="W318" i="5" s="1"/>
  <c r="W317" i="5" s="1"/>
  <c r="W316" i="5" s="1"/>
  <c r="W315" i="5" s="1"/>
  <c r="W314" i="5" s="1"/>
  <c r="W313" i="5" s="1"/>
  <c r="W312" i="5" s="1"/>
  <c r="W311" i="5" s="1"/>
  <c r="W310" i="5" s="1"/>
  <c r="W309" i="5" s="1"/>
  <c r="W308" i="5" s="1"/>
  <c r="W307" i="5" s="1"/>
  <c r="W306" i="5" s="1"/>
  <c r="W305" i="5" s="1"/>
  <c r="W304" i="5" s="1"/>
  <c r="W303" i="5" s="1"/>
  <c r="W302" i="5" s="1"/>
  <c r="W301" i="5" s="1"/>
  <c r="W300" i="5" s="1"/>
  <c r="W299" i="5" s="1"/>
  <c r="W298" i="5" s="1"/>
  <c r="W297" i="5" s="1"/>
  <c r="W296" i="5" s="1"/>
  <c r="W295" i="5" s="1"/>
  <c r="W294" i="5" s="1"/>
  <c r="W293" i="5" s="1"/>
  <c r="W292" i="5" s="1"/>
  <c r="W291" i="5" s="1"/>
  <c r="W290" i="5" s="1"/>
  <c r="W289" i="5" s="1"/>
  <c r="W288" i="5" s="1"/>
  <c r="W287" i="5" s="1"/>
  <c r="W286" i="5" s="1"/>
  <c r="W285" i="5" s="1"/>
  <c r="W284" i="5" s="1"/>
  <c r="W283" i="5" s="1"/>
  <c r="W282" i="5" s="1"/>
  <c r="W281" i="5" s="1"/>
  <c r="W280" i="5" s="1"/>
  <c r="W279" i="5" s="1"/>
  <c r="W278" i="5" s="1"/>
  <c r="W277" i="5" s="1"/>
  <c r="W276" i="5" s="1"/>
  <c r="W275" i="5" s="1"/>
  <c r="W274" i="5" s="1"/>
  <c r="W273" i="5" s="1"/>
  <c r="W272" i="5" s="1"/>
  <c r="W271" i="5" s="1"/>
  <c r="W270" i="5" s="1"/>
  <c r="W269" i="5" s="1"/>
  <c r="W268" i="5" s="1"/>
  <c r="W267" i="5" s="1"/>
  <c r="W266" i="5" s="1"/>
  <c r="W265" i="5" s="1"/>
  <c r="W264" i="5" s="1"/>
  <c r="W263" i="5" s="1"/>
  <c r="W262" i="5" s="1"/>
  <c r="W261" i="5" s="1"/>
  <c r="W260" i="5" s="1"/>
  <c r="W259" i="5" s="1"/>
  <c r="W258" i="5" s="1"/>
  <c r="W257" i="5" s="1"/>
  <c r="W256" i="5" s="1"/>
  <c r="W255" i="5" s="1"/>
  <c r="W254" i="5" s="1"/>
  <c r="W253" i="5" s="1"/>
  <c r="W252" i="5" s="1"/>
  <c r="W251" i="5" s="1"/>
  <c r="W250" i="5" s="1"/>
  <c r="W249" i="5" s="1"/>
  <c r="W248" i="5" s="1"/>
  <c r="W247" i="5" s="1"/>
  <c r="W246" i="5" s="1"/>
  <c r="W245" i="5" s="1"/>
  <c r="W244" i="5" s="1"/>
  <c r="W243" i="5" s="1"/>
  <c r="W242" i="5" s="1"/>
  <c r="W241" i="5" s="1"/>
  <c r="W240" i="5" s="1"/>
  <c r="W239" i="5" s="1"/>
  <c r="W238" i="5" s="1"/>
  <c r="W237" i="5" s="1"/>
  <c r="W236" i="5" s="1"/>
  <c r="W235" i="5" s="1"/>
  <c r="W234" i="5" s="1"/>
  <c r="W233" i="5" s="1"/>
  <c r="W232" i="5" s="1"/>
  <c r="W231" i="5" s="1"/>
  <c r="W230" i="5" s="1"/>
  <c r="W229" i="5" s="1"/>
  <c r="W228" i="5" s="1"/>
  <c r="W227" i="5" s="1"/>
  <c r="W226" i="5" s="1"/>
  <c r="W225" i="5" s="1"/>
  <c r="W224" i="5" s="1"/>
  <c r="W223" i="5" s="1"/>
  <c r="W222" i="5" s="1"/>
  <c r="W221" i="5" s="1"/>
  <c r="W220" i="5" s="1"/>
  <c r="W219" i="5" s="1"/>
  <c r="W218" i="5" s="1"/>
  <c r="W217" i="5" s="1"/>
  <c r="W216" i="5" s="1"/>
  <c r="W215" i="5" s="1"/>
  <c r="W214" i="5" s="1"/>
  <c r="W213" i="5" s="1"/>
  <c r="W212" i="5" s="1"/>
  <c r="W211" i="5" s="1"/>
  <c r="W210" i="5" s="1"/>
  <c r="W209" i="5" s="1"/>
  <c r="W208" i="5" s="1"/>
  <c r="W207" i="5" s="1"/>
  <c r="W206" i="5" s="1"/>
  <c r="W205" i="5" s="1"/>
  <c r="W204" i="5" s="1"/>
  <c r="W203" i="5" s="1"/>
  <c r="W202" i="5" s="1"/>
  <c r="W201" i="5" s="1"/>
  <c r="W200" i="5" s="1"/>
  <c r="W199" i="5" s="1"/>
  <c r="W198" i="5" s="1"/>
  <c r="W197" i="5" s="1"/>
  <c r="W196" i="5" s="1"/>
  <c r="W195" i="5" s="1"/>
  <c r="W194" i="5" s="1"/>
  <c r="W193" i="5" s="1"/>
  <c r="W192" i="5" s="1"/>
  <c r="W191" i="5" s="1"/>
  <c r="W190" i="5" s="1"/>
  <c r="W189" i="5" s="1"/>
  <c r="W188" i="5" s="1"/>
  <c r="W187" i="5" s="1"/>
  <c r="W186" i="5" s="1"/>
  <c r="W185" i="5" s="1"/>
  <c r="W184" i="5" s="1"/>
  <c r="W183" i="5" s="1"/>
  <c r="W182" i="5" s="1"/>
  <c r="W181" i="5" s="1"/>
  <c r="W180" i="5" s="1"/>
  <c r="W179" i="5" s="1"/>
  <c r="W178" i="5" s="1"/>
  <c r="W177" i="5" s="1"/>
  <c r="W176" i="5" s="1"/>
  <c r="W175" i="5" s="1"/>
  <c r="W174" i="5" s="1"/>
  <c r="W173" i="5" s="1"/>
  <c r="W172" i="5" s="1"/>
  <c r="W171" i="5" s="1"/>
  <c r="W170" i="5" s="1"/>
  <c r="W169" i="5" s="1"/>
  <c r="W168" i="5" s="1"/>
  <c r="W167" i="5" s="1"/>
  <c r="W166" i="5" s="1"/>
  <c r="W165" i="5" s="1"/>
  <c r="W164" i="5" s="1"/>
  <c r="W163" i="5" s="1"/>
  <c r="W162" i="5" s="1"/>
  <c r="W161" i="5" s="1"/>
  <c r="W160" i="5" s="1"/>
  <c r="W159" i="5" s="1"/>
  <c r="W158" i="5" s="1"/>
  <c r="W157" i="5" s="1"/>
  <c r="W156" i="5" s="1"/>
  <c r="W155" i="5" s="1"/>
  <c r="W154" i="5" s="1"/>
  <c r="W153" i="5" s="1"/>
  <c r="W152" i="5" s="1"/>
  <c r="W151" i="5" s="1"/>
  <c r="W150" i="5" s="1"/>
  <c r="W149" i="5" s="1"/>
  <c r="W148" i="5" s="1"/>
  <c r="W147" i="5" s="1"/>
  <c r="W146" i="5" s="1"/>
  <c r="W145" i="5" s="1"/>
  <c r="W144" i="5" s="1"/>
  <c r="W143" i="5" s="1"/>
  <c r="W142" i="5" s="1"/>
  <c r="W141" i="5" s="1"/>
  <c r="W140" i="5" s="1"/>
  <c r="W139" i="5" s="1"/>
  <c r="W138" i="5" s="1"/>
  <c r="W137" i="5" s="1"/>
  <c r="W136" i="5" s="1"/>
  <c r="W135" i="5" s="1"/>
  <c r="W134" i="5" s="1"/>
  <c r="W133" i="5" s="1"/>
  <c r="W132" i="5" s="1"/>
  <c r="W131" i="5" s="1"/>
  <c r="W130" i="5" s="1"/>
  <c r="W129" i="5" s="1"/>
  <c r="W128" i="5" s="1"/>
  <c r="W127" i="5" s="1"/>
  <c r="W126" i="5" s="1"/>
  <c r="W125" i="5" s="1"/>
  <c r="W124" i="5" s="1"/>
  <c r="W123" i="5" s="1"/>
  <c r="W122" i="5" s="1"/>
  <c r="W121" i="5" s="1"/>
  <c r="W120" i="5" s="1"/>
  <c r="W119" i="5" s="1"/>
  <c r="W118" i="5" s="1"/>
  <c r="W117" i="5" s="1"/>
  <c r="W116" i="5" s="1"/>
  <c r="W115" i="5" s="1"/>
  <c r="W114" i="5" s="1"/>
  <c r="W113" i="5" s="1"/>
  <c r="W112" i="5" s="1"/>
  <c r="W111" i="5" s="1"/>
  <c r="W110" i="5" s="1"/>
  <c r="W109" i="5" s="1"/>
  <c r="W108" i="5" s="1"/>
  <c r="W107" i="5" s="1"/>
  <c r="W106" i="5" s="1"/>
  <c r="W105" i="5" s="1"/>
  <c r="W104" i="5" s="1"/>
  <c r="W103" i="5" s="1"/>
  <c r="W102" i="5" s="1"/>
  <c r="W101" i="5" s="1"/>
  <c r="W100" i="5" s="1"/>
  <c r="W99" i="5" s="1"/>
  <c r="W98" i="5" s="1"/>
  <c r="W97" i="5" s="1"/>
  <c r="W96" i="5" s="1"/>
  <c r="W95" i="5" s="1"/>
  <c r="W94" i="5" s="1"/>
  <c r="W93" i="5" s="1"/>
  <c r="W92" i="5" s="1"/>
  <c r="W91" i="5" s="1"/>
  <c r="W90" i="5" s="1"/>
  <c r="W89" i="5" s="1"/>
  <c r="W88" i="5" s="1"/>
  <c r="W87" i="5" s="1"/>
  <c r="W86" i="5" s="1"/>
  <c r="W85" i="5" s="1"/>
  <c r="W84" i="5" s="1"/>
  <c r="W83" i="5" s="1"/>
  <c r="W82" i="5" s="1"/>
  <c r="W81" i="5" s="1"/>
  <c r="W80" i="5" s="1"/>
  <c r="W79" i="5" s="1"/>
  <c r="W78" i="5" s="1"/>
  <c r="W77" i="5" s="1"/>
  <c r="W76" i="5" s="1"/>
  <c r="W75" i="5" s="1"/>
  <c r="W74" i="5" s="1"/>
  <c r="W73" i="5" s="1"/>
  <c r="W72" i="5" s="1"/>
  <c r="W71" i="5" s="1"/>
  <c r="W70" i="5" s="1"/>
  <c r="W69" i="5" s="1"/>
  <c r="W68" i="5" s="1"/>
  <c r="W67" i="5" s="1"/>
  <c r="W66" i="5" s="1"/>
  <c r="W65" i="5" s="1"/>
  <c r="W64" i="5" s="1"/>
  <c r="W63" i="5" s="1"/>
  <c r="W62" i="5" s="1"/>
  <c r="W61" i="5" s="1"/>
  <c r="W60" i="5" s="1"/>
  <c r="W59" i="5" s="1"/>
  <c r="W58" i="5" s="1"/>
  <c r="W57" i="5" s="1"/>
  <c r="W56" i="5" s="1"/>
  <c r="W55" i="5" s="1"/>
  <c r="W54" i="5" s="1"/>
  <c r="W53" i="5" s="1"/>
  <c r="W52" i="5" s="1"/>
  <c r="W51" i="5" s="1"/>
  <c r="W50" i="5" s="1"/>
  <c r="W49" i="5" s="1"/>
  <c r="W48" i="5" s="1"/>
  <c r="W47" i="5" s="1"/>
  <c r="W46" i="5" s="1"/>
  <c r="W45" i="5" s="1"/>
  <c r="W44" i="5" s="1"/>
  <c r="W43" i="5" s="1"/>
  <c r="W42" i="5" s="1"/>
  <c r="W41" i="5" s="1"/>
  <c r="W40" i="5" s="1"/>
  <c r="W39" i="5" s="1"/>
  <c r="W38" i="5" s="1"/>
  <c r="W37" i="5" s="1"/>
  <c r="W36" i="5" s="1"/>
  <c r="W35" i="5" s="1"/>
  <c r="W34" i="5" s="1"/>
  <c r="W33" i="5" s="1"/>
  <c r="W32" i="5" s="1"/>
  <c r="W31" i="5" s="1"/>
  <c r="W30" i="5" s="1"/>
  <c r="W29" i="5" s="1"/>
  <c r="W28" i="5" s="1"/>
  <c r="W27" i="5" s="1"/>
  <c r="W26" i="5" s="1"/>
  <c r="W25" i="5" s="1"/>
  <c r="W24" i="5" s="1"/>
  <c r="W23" i="5" s="1"/>
  <c r="W22" i="5" s="1"/>
  <c r="W21" i="5" s="1"/>
  <c r="W20" i="5" s="1"/>
  <c r="W19" i="5" s="1"/>
  <c r="W18" i="5" s="1"/>
  <c r="W17" i="5" s="1"/>
  <c r="W16" i="5" s="1"/>
  <c r="W15" i="5" s="1"/>
  <c r="W14" i="5" s="1"/>
  <c r="W13" i="5" s="1"/>
  <c r="W12" i="5" s="1"/>
  <c r="W11" i="5" s="1"/>
  <c r="W10" i="5" s="1"/>
  <c r="W9" i="5" s="1"/>
  <c r="W8" i="5" s="1"/>
  <c r="W7" i="5" s="1"/>
  <c r="W6" i="5" s="1"/>
  <c r="W5" i="5" s="1"/>
  <c r="W4" i="5" s="1"/>
  <c r="W3" i="5" s="1"/>
  <c r="W2" i="5" s="1"/>
  <c r="AO7" i="5" s="1"/>
  <c r="S491" i="5"/>
  <c r="X490" i="5" s="1"/>
  <c r="X489" i="5" s="1"/>
  <c r="X488" i="5" s="1"/>
  <c r="X487" i="5" s="1"/>
  <c r="X486" i="5" s="1"/>
  <c r="X485" i="5" s="1"/>
  <c r="X484" i="5" s="1"/>
  <c r="X483" i="5" s="1"/>
  <c r="X482" i="5" s="1"/>
  <c r="X481" i="5" s="1"/>
  <c r="X480" i="5" s="1"/>
  <c r="X479" i="5" s="1"/>
  <c r="X478" i="5" s="1"/>
  <c r="X477" i="5" s="1"/>
  <c r="X476" i="5" s="1"/>
  <c r="X475" i="5" s="1"/>
  <c r="X474" i="5" s="1"/>
  <c r="X473" i="5" s="1"/>
  <c r="X472" i="5" s="1"/>
  <c r="X471" i="5" s="1"/>
  <c r="X470" i="5" s="1"/>
  <c r="X469" i="5" s="1"/>
  <c r="X468" i="5" s="1"/>
  <c r="X467" i="5" s="1"/>
  <c r="X466" i="5" s="1"/>
  <c r="X465" i="5" s="1"/>
  <c r="X464" i="5" s="1"/>
  <c r="X463" i="5" s="1"/>
  <c r="X462" i="5" s="1"/>
  <c r="X461" i="5" s="1"/>
  <c r="X460" i="5" s="1"/>
  <c r="X459" i="5" s="1"/>
  <c r="X458" i="5" s="1"/>
  <c r="X457" i="5" s="1"/>
  <c r="X456" i="5" s="1"/>
  <c r="X455" i="5" s="1"/>
  <c r="X454" i="5" s="1"/>
  <c r="X453" i="5" s="1"/>
  <c r="X452" i="5" s="1"/>
  <c r="X451" i="5" s="1"/>
  <c r="X450" i="5" s="1"/>
  <c r="X449" i="5" s="1"/>
  <c r="X448" i="5" s="1"/>
  <c r="X447" i="5" s="1"/>
  <c r="X446" i="5" s="1"/>
  <c r="X445" i="5" s="1"/>
  <c r="X444" i="5" s="1"/>
  <c r="X443" i="5" s="1"/>
  <c r="X442" i="5" s="1"/>
  <c r="X441" i="5" s="1"/>
  <c r="X440" i="5" s="1"/>
  <c r="X439" i="5" s="1"/>
  <c r="X438" i="5" s="1"/>
  <c r="X437" i="5" s="1"/>
  <c r="X436" i="5" s="1"/>
  <c r="X435" i="5" s="1"/>
  <c r="X434" i="5" s="1"/>
  <c r="X433" i="5" s="1"/>
  <c r="X432" i="5" s="1"/>
  <c r="X431" i="5" s="1"/>
  <c r="X430" i="5" s="1"/>
  <c r="X429" i="5" s="1"/>
  <c r="X428" i="5" s="1"/>
  <c r="X427" i="5" s="1"/>
  <c r="X426" i="5" s="1"/>
  <c r="X425" i="5" s="1"/>
  <c r="X424" i="5" s="1"/>
  <c r="X423" i="5" s="1"/>
  <c r="X422" i="5" s="1"/>
  <c r="X421" i="5" s="1"/>
  <c r="X420" i="5" s="1"/>
  <c r="X419" i="5" s="1"/>
  <c r="X418" i="5" s="1"/>
  <c r="X417" i="5" s="1"/>
  <c r="X416" i="5" s="1"/>
  <c r="X415" i="5" s="1"/>
  <c r="X414" i="5" s="1"/>
  <c r="X413" i="5" s="1"/>
  <c r="X412" i="5" s="1"/>
  <c r="X411" i="5" s="1"/>
  <c r="X410" i="5" s="1"/>
  <c r="X409" i="5" s="1"/>
  <c r="X408" i="5" s="1"/>
  <c r="X407" i="5" s="1"/>
  <c r="X406" i="5" s="1"/>
  <c r="X405" i="5" s="1"/>
  <c r="X404" i="5" s="1"/>
  <c r="X403" i="5" s="1"/>
  <c r="X402" i="5" s="1"/>
  <c r="X401" i="5" s="1"/>
  <c r="X400" i="5" s="1"/>
  <c r="X399" i="5" s="1"/>
  <c r="X398" i="5" s="1"/>
  <c r="X397" i="5" s="1"/>
  <c r="X396" i="5" s="1"/>
  <c r="X395" i="5" s="1"/>
  <c r="X394" i="5" s="1"/>
  <c r="X393" i="5" s="1"/>
  <c r="X392" i="5" s="1"/>
  <c r="X391" i="5" s="1"/>
  <c r="X390" i="5" s="1"/>
  <c r="X389" i="5" s="1"/>
  <c r="X388" i="5" s="1"/>
  <c r="X387" i="5" s="1"/>
  <c r="X386" i="5" s="1"/>
  <c r="X385" i="5" s="1"/>
  <c r="X384" i="5" s="1"/>
  <c r="X383" i="5" s="1"/>
  <c r="X382" i="5" s="1"/>
  <c r="X381" i="5" s="1"/>
  <c r="X380" i="5" s="1"/>
  <c r="X379" i="5" s="1"/>
  <c r="X378" i="5" s="1"/>
  <c r="X377" i="5" s="1"/>
  <c r="X376" i="5" s="1"/>
  <c r="X375" i="5" s="1"/>
  <c r="X374" i="5" s="1"/>
  <c r="X373" i="5" s="1"/>
  <c r="X372" i="5" s="1"/>
  <c r="X371" i="5" s="1"/>
  <c r="X370" i="5" s="1"/>
  <c r="X369" i="5" s="1"/>
  <c r="X368" i="5" s="1"/>
  <c r="X367" i="5" s="1"/>
  <c r="X366" i="5" s="1"/>
  <c r="X365" i="5" s="1"/>
  <c r="X364" i="5" s="1"/>
  <c r="X363" i="5" s="1"/>
  <c r="X362" i="5" s="1"/>
  <c r="X361" i="5" s="1"/>
  <c r="X360" i="5" s="1"/>
  <c r="X359" i="5" s="1"/>
  <c r="X358" i="5" s="1"/>
  <c r="X357" i="5" s="1"/>
  <c r="X356" i="5" s="1"/>
  <c r="X355" i="5" s="1"/>
  <c r="X354" i="5" s="1"/>
  <c r="X353" i="5" s="1"/>
  <c r="X352" i="5" s="1"/>
  <c r="X351" i="5" s="1"/>
  <c r="X350" i="5" s="1"/>
  <c r="X349" i="5" s="1"/>
  <c r="X348" i="5" s="1"/>
  <c r="X347" i="5" s="1"/>
  <c r="X346" i="5" s="1"/>
  <c r="X345" i="5" s="1"/>
  <c r="X344" i="5" s="1"/>
  <c r="X343" i="5" s="1"/>
  <c r="X342" i="5" s="1"/>
  <c r="X341" i="5" s="1"/>
  <c r="X340" i="5" s="1"/>
  <c r="X339" i="5" s="1"/>
  <c r="X338" i="5" s="1"/>
  <c r="X337" i="5" s="1"/>
  <c r="X336" i="5" s="1"/>
  <c r="X335" i="5" s="1"/>
  <c r="X334" i="5" s="1"/>
  <c r="X333" i="5" s="1"/>
  <c r="X332" i="5" s="1"/>
  <c r="X331" i="5" s="1"/>
  <c r="X330" i="5" s="1"/>
  <c r="X329" i="5" s="1"/>
  <c r="X328" i="5" s="1"/>
  <c r="P491" i="4"/>
  <c r="W490" i="4" s="1"/>
  <c r="W489" i="4" s="1"/>
  <c r="W488" i="4" s="1"/>
  <c r="W487" i="4" s="1"/>
  <c r="W486" i="4" s="1"/>
  <c r="W485" i="4" s="1"/>
  <c r="W484" i="4" s="1"/>
  <c r="W483" i="4" s="1"/>
  <c r="W482" i="4" s="1"/>
  <c r="W481" i="4" s="1"/>
  <c r="W480" i="4" s="1"/>
  <c r="W479" i="4" s="1"/>
  <c r="W478" i="4" s="1"/>
  <c r="W477" i="4" s="1"/>
  <c r="W476" i="4" s="1"/>
  <c r="W475" i="4" s="1"/>
  <c r="W474" i="4" s="1"/>
  <c r="W473" i="4" s="1"/>
  <c r="W472" i="4" s="1"/>
  <c r="W471" i="4" s="1"/>
  <c r="W470" i="4" s="1"/>
  <c r="W469" i="4" s="1"/>
  <c r="W468" i="4" s="1"/>
  <c r="W467" i="4" s="1"/>
  <c r="W466" i="4" s="1"/>
  <c r="W465" i="4" s="1"/>
  <c r="W464" i="4" s="1"/>
  <c r="W463" i="4" s="1"/>
  <c r="W462" i="4" s="1"/>
  <c r="W461" i="4" s="1"/>
  <c r="W460" i="4" s="1"/>
  <c r="W459" i="4" s="1"/>
  <c r="W458" i="4" s="1"/>
  <c r="W457" i="4" s="1"/>
  <c r="W456" i="4" s="1"/>
  <c r="W455" i="4" s="1"/>
  <c r="W454" i="4" s="1"/>
  <c r="W453" i="4" s="1"/>
  <c r="W452" i="4" s="1"/>
  <c r="W451" i="4" s="1"/>
  <c r="W450" i="4" s="1"/>
  <c r="W449" i="4" s="1"/>
  <c r="W448" i="4" s="1"/>
  <c r="W447" i="4" s="1"/>
  <c r="W446" i="4" s="1"/>
  <c r="W445" i="4" s="1"/>
  <c r="W444" i="4" s="1"/>
  <c r="W443" i="4" s="1"/>
  <c r="W442" i="4" s="1"/>
  <c r="W441" i="4" s="1"/>
  <c r="W440" i="4" s="1"/>
  <c r="W439" i="4" s="1"/>
  <c r="W438" i="4" s="1"/>
  <c r="W437" i="4" s="1"/>
  <c r="W436" i="4" s="1"/>
  <c r="W435" i="4" s="1"/>
  <c r="W434" i="4" s="1"/>
  <c r="W433" i="4" s="1"/>
  <c r="W432" i="4" s="1"/>
  <c r="W431" i="4" s="1"/>
  <c r="W430" i="4" s="1"/>
  <c r="W429" i="4" s="1"/>
  <c r="W428" i="4" s="1"/>
  <c r="W427" i="4" s="1"/>
  <c r="W426" i="4" s="1"/>
  <c r="W425" i="4" s="1"/>
  <c r="W424" i="4" s="1"/>
  <c r="W423" i="4" s="1"/>
  <c r="W422" i="4" s="1"/>
  <c r="W421" i="4" s="1"/>
  <c r="W420" i="4" s="1"/>
  <c r="W419" i="4" s="1"/>
  <c r="W418" i="4" s="1"/>
  <c r="W417" i="4" s="1"/>
  <c r="W416" i="4" s="1"/>
  <c r="W415" i="4" s="1"/>
  <c r="W414" i="4" s="1"/>
  <c r="W413" i="4" s="1"/>
  <c r="W412" i="4" s="1"/>
  <c r="W411" i="4" s="1"/>
  <c r="W410" i="4" s="1"/>
  <c r="W409" i="4" s="1"/>
  <c r="W408" i="4" s="1"/>
  <c r="W407" i="4" s="1"/>
  <c r="W406" i="4" s="1"/>
  <c r="W405" i="4" s="1"/>
  <c r="W404" i="4" s="1"/>
  <c r="W403" i="4" s="1"/>
  <c r="W402" i="4" s="1"/>
  <c r="W401" i="4" s="1"/>
  <c r="W400" i="4" s="1"/>
  <c r="W399" i="4" s="1"/>
  <c r="W398" i="4" s="1"/>
  <c r="W397" i="4" s="1"/>
  <c r="W396" i="4" s="1"/>
  <c r="W395" i="4" s="1"/>
  <c r="W394" i="4" s="1"/>
  <c r="W393" i="4" s="1"/>
  <c r="W392" i="4" s="1"/>
  <c r="W391" i="4" s="1"/>
  <c r="W390" i="4" s="1"/>
  <c r="W389" i="4" s="1"/>
  <c r="W388" i="4" s="1"/>
  <c r="W387" i="4" s="1"/>
  <c r="W386" i="4" s="1"/>
  <c r="W385" i="4" s="1"/>
  <c r="W384" i="4" s="1"/>
  <c r="W383" i="4" s="1"/>
  <c r="W382" i="4" s="1"/>
  <c r="W381" i="4" s="1"/>
  <c r="W380" i="4" s="1"/>
  <c r="W379" i="4" s="1"/>
  <c r="W378" i="4" s="1"/>
  <c r="W377" i="4" s="1"/>
  <c r="W376" i="4" s="1"/>
  <c r="W375" i="4" s="1"/>
  <c r="W374" i="4" s="1"/>
  <c r="W373" i="4" s="1"/>
  <c r="W372" i="4" s="1"/>
  <c r="W371" i="4" s="1"/>
  <c r="W370" i="4" s="1"/>
  <c r="W369" i="4" s="1"/>
  <c r="W368" i="4" s="1"/>
  <c r="W367" i="4" s="1"/>
  <c r="W366" i="4" s="1"/>
  <c r="W365" i="4" s="1"/>
  <c r="W364" i="4" s="1"/>
  <c r="W363" i="4" s="1"/>
  <c r="W362" i="4" s="1"/>
  <c r="W361" i="4" s="1"/>
  <c r="W360" i="4" s="1"/>
  <c r="W359" i="4" s="1"/>
  <c r="W358" i="4" s="1"/>
  <c r="W357" i="4" s="1"/>
  <c r="W356" i="4" s="1"/>
  <c r="W355" i="4" s="1"/>
  <c r="W354" i="4" s="1"/>
  <c r="W353" i="4" s="1"/>
  <c r="W352" i="4" s="1"/>
  <c r="W351" i="4" s="1"/>
  <c r="W350" i="4" s="1"/>
  <c r="W349" i="4" s="1"/>
  <c r="W348" i="4" s="1"/>
  <c r="W347" i="4" s="1"/>
  <c r="W346" i="4" s="1"/>
  <c r="W345" i="4" s="1"/>
  <c r="W344" i="4" s="1"/>
  <c r="W343" i="4" s="1"/>
  <c r="W342" i="4" s="1"/>
  <c r="W341" i="4" s="1"/>
  <c r="W340" i="4" s="1"/>
  <c r="W339" i="4" s="1"/>
  <c r="W338" i="4" s="1"/>
  <c r="W337" i="4" s="1"/>
  <c r="W336" i="4" s="1"/>
  <c r="W335" i="4" s="1"/>
  <c r="W334" i="4" s="1"/>
  <c r="W333" i="4" s="1"/>
  <c r="W332" i="4" s="1"/>
  <c r="W331" i="4" s="1"/>
  <c r="W330" i="4" s="1"/>
  <c r="W329" i="4" s="1"/>
  <c r="W328" i="4" s="1"/>
  <c r="W327" i="4" s="1"/>
  <c r="W326" i="4" s="1"/>
  <c r="W325" i="4" s="1"/>
  <c r="W324" i="4" s="1"/>
  <c r="W323" i="4" s="1"/>
  <c r="W322" i="4" s="1"/>
  <c r="W321" i="4" s="1"/>
  <c r="W320" i="4" s="1"/>
  <c r="W319" i="4" s="1"/>
  <c r="W318" i="4" s="1"/>
  <c r="W317" i="4" s="1"/>
  <c r="W316" i="4" s="1"/>
  <c r="W315" i="4" s="1"/>
  <c r="W314" i="4" s="1"/>
  <c r="W313" i="4" s="1"/>
  <c r="W312" i="4" s="1"/>
  <c r="W311" i="4" s="1"/>
  <c r="W310" i="4" s="1"/>
  <c r="W309" i="4" s="1"/>
  <c r="W308" i="4" s="1"/>
  <c r="W307" i="4" s="1"/>
  <c r="W306" i="4" s="1"/>
  <c r="W305" i="4" s="1"/>
  <c r="W304" i="4" s="1"/>
  <c r="W303" i="4" s="1"/>
  <c r="W302" i="4" s="1"/>
  <c r="W301" i="4" s="1"/>
  <c r="W300" i="4" s="1"/>
  <c r="W299" i="4" s="1"/>
  <c r="W298" i="4" s="1"/>
  <c r="W297" i="4" s="1"/>
  <c r="W296" i="4" s="1"/>
  <c r="W295" i="4" s="1"/>
  <c r="W294" i="4" s="1"/>
  <c r="W293" i="4" s="1"/>
  <c r="W292" i="4" s="1"/>
  <c r="W291" i="4" s="1"/>
  <c r="W290" i="4" s="1"/>
  <c r="W289" i="4" s="1"/>
  <c r="W288" i="4" s="1"/>
  <c r="W287" i="4" s="1"/>
  <c r="W286" i="4" s="1"/>
  <c r="W285" i="4" s="1"/>
  <c r="W284" i="4" s="1"/>
  <c r="W283" i="4" s="1"/>
  <c r="W282" i="4" s="1"/>
  <c r="W281" i="4" s="1"/>
  <c r="W280" i="4" s="1"/>
  <c r="W279" i="4" s="1"/>
  <c r="W278" i="4" s="1"/>
  <c r="W277" i="4" s="1"/>
  <c r="W276" i="4" s="1"/>
  <c r="W275" i="4" s="1"/>
  <c r="W274" i="4" s="1"/>
  <c r="W273" i="4" s="1"/>
  <c r="W272" i="4" s="1"/>
  <c r="W271" i="4" s="1"/>
  <c r="W270" i="4" s="1"/>
  <c r="W269" i="4" s="1"/>
  <c r="W268" i="4" s="1"/>
  <c r="W267" i="4" s="1"/>
  <c r="W266" i="4" s="1"/>
  <c r="W265" i="4" s="1"/>
  <c r="W264" i="4" s="1"/>
  <c r="W263" i="4" s="1"/>
  <c r="W262" i="4" s="1"/>
  <c r="W261" i="4" s="1"/>
  <c r="W260" i="4" s="1"/>
  <c r="W259" i="4" s="1"/>
  <c r="W258" i="4" s="1"/>
  <c r="W257" i="4" s="1"/>
  <c r="W256" i="4" s="1"/>
  <c r="W255" i="4" s="1"/>
  <c r="W254" i="4" s="1"/>
  <c r="W253" i="4" s="1"/>
  <c r="W252" i="4" s="1"/>
  <c r="W251" i="4" s="1"/>
  <c r="W250" i="4" s="1"/>
  <c r="W249" i="4" s="1"/>
  <c r="W248" i="4" s="1"/>
  <c r="W247" i="4" s="1"/>
  <c r="W246" i="4" s="1"/>
  <c r="W245" i="4" s="1"/>
  <c r="W244" i="4" s="1"/>
  <c r="W243" i="4" s="1"/>
  <c r="W242" i="4" s="1"/>
  <c r="W241" i="4" s="1"/>
  <c r="W240" i="4" s="1"/>
  <c r="W239" i="4" s="1"/>
  <c r="W238" i="4" s="1"/>
  <c r="W237" i="4" s="1"/>
  <c r="W236" i="4" s="1"/>
  <c r="W235" i="4" s="1"/>
  <c r="W234" i="4" s="1"/>
  <c r="W233" i="4" s="1"/>
  <c r="W232" i="4" s="1"/>
  <c r="W231" i="4" s="1"/>
  <c r="W230" i="4" s="1"/>
  <c r="W229" i="4" s="1"/>
  <c r="W228" i="4" s="1"/>
  <c r="W227" i="4" s="1"/>
  <c r="W226" i="4" s="1"/>
  <c r="W225" i="4" s="1"/>
  <c r="W224" i="4" s="1"/>
  <c r="W223" i="4" s="1"/>
  <c r="W222" i="4" s="1"/>
  <c r="W221" i="4" s="1"/>
  <c r="W220" i="4" s="1"/>
  <c r="W219" i="4" s="1"/>
  <c r="W218" i="4" s="1"/>
  <c r="W217" i="4" s="1"/>
  <c r="W216" i="4" s="1"/>
  <c r="W215" i="4" s="1"/>
  <c r="W214" i="4" s="1"/>
  <c r="W213" i="4" s="1"/>
  <c r="W212" i="4" s="1"/>
  <c r="W211" i="4" s="1"/>
  <c r="W210" i="4" s="1"/>
  <c r="W209" i="4" s="1"/>
  <c r="W208" i="4" s="1"/>
  <c r="W207" i="4" s="1"/>
  <c r="W206" i="4" s="1"/>
  <c r="W205" i="4" s="1"/>
  <c r="W204" i="4" s="1"/>
  <c r="W203" i="4" s="1"/>
  <c r="W202" i="4" s="1"/>
  <c r="W201" i="4" s="1"/>
  <c r="W200" i="4" s="1"/>
  <c r="W199" i="4" s="1"/>
  <c r="W198" i="4" s="1"/>
  <c r="W197" i="4" s="1"/>
  <c r="W196" i="4" s="1"/>
  <c r="W195" i="4" s="1"/>
  <c r="W194" i="4" s="1"/>
  <c r="W193" i="4" s="1"/>
  <c r="W192" i="4" s="1"/>
  <c r="W191" i="4" s="1"/>
  <c r="W190" i="4" s="1"/>
  <c r="W189" i="4" s="1"/>
  <c r="W188" i="4" s="1"/>
  <c r="W187" i="4" s="1"/>
  <c r="W186" i="4" s="1"/>
  <c r="W185" i="4" s="1"/>
  <c r="W184" i="4" s="1"/>
  <c r="W183" i="4" s="1"/>
  <c r="W182" i="4" s="1"/>
  <c r="W181" i="4" s="1"/>
  <c r="W180" i="4" s="1"/>
  <c r="W179" i="4" s="1"/>
  <c r="W178" i="4" s="1"/>
  <c r="W177" i="4" s="1"/>
  <c r="W176" i="4" s="1"/>
  <c r="W175" i="4" s="1"/>
  <c r="W174" i="4" s="1"/>
  <c r="W173" i="4" s="1"/>
  <c r="W172" i="4" s="1"/>
  <c r="W171" i="4" s="1"/>
  <c r="W170" i="4" s="1"/>
  <c r="W169" i="4" s="1"/>
  <c r="W168" i="4" s="1"/>
  <c r="W167" i="4" s="1"/>
  <c r="W166" i="4" s="1"/>
  <c r="W165" i="4" s="1"/>
  <c r="W164" i="4" s="1"/>
  <c r="W163" i="4" s="1"/>
  <c r="W162" i="4" s="1"/>
  <c r="W161" i="4" s="1"/>
  <c r="W160" i="4" s="1"/>
  <c r="W159" i="4" s="1"/>
  <c r="W158" i="4" s="1"/>
  <c r="W157" i="4" s="1"/>
  <c r="W156" i="4" s="1"/>
  <c r="W155" i="4" s="1"/>
  <c r="W154" i="4" s="1"/>
  <c r="W153" i="4" s="1"/>
  <c r="W152" i="4" s="1"/>
  <c r="W151" i="4" s="1"/>
  <c r="W150" i="4" s="1"/>
  <c r="W149" i="4" s="1"/>
  <c r="W148" i="4" s="1"/>
  <c r="W147" i="4" s="1"/>
  <c r="W146" i="4" s="1"/>
  <c r="W145" i="4" s="1"/>
  <c r="W144" i="4" s="1"/>
  <c r="W143" i="4" s="1"/>
  <c r="W142" i="4" s="1"/>
  <c r="W141" i="4" s="1"/>
  <c r="W140" i="4" s="1"/>
  <c r="W139" i="4" s="1"/>
  <c r="W138" i="4" s="1"/>
  <c r="W137" i="4" s="1"/>
  <c r="W136" i="4" s="1"/>
  <c r="W135" i="4" s="1"/>
  <c r="W134" i="4" s="1"/>
  <c r="W133" i="4" s="1"/>
  <c r="W132" i="4" s="1"/>
  <c r="W131" i="4" s="1"/>
  <c r="W130" i="4" s="1"/>
  <c r="W129" i="4" s="1"/>
  <c r="W128" i="4" s="1"/>
  <c r="W127" i="4" s="1"/>
  <c r="W126" i="4" s="1"/>
  <c r="W125" i="4" s="1"/>
  <c r="W124" i="4" s="1"/>
  <c r="W123" i="4" s="1"/>
  <c r="W122" i="4" s="1"/>
  <c r="W121" i="4" s="1"/>
  <c r="W120" i="4" s="1"/>
  <c r="W119" i="4" s="1"/>
  <c r="W118" i="4" s="1"/>
  <c r="W117" i="4" s="1"/>
  <c r="W116" i="4" s="1"/>
  <c r="W115" i="4" s="1"/>
  <c r="W114" i="4" s="1"/>
  <c r="W113" i="4" s="1"/>
  <c r="W112" i="4" s="1"/>
  <c r="W111" i="4" s="1"/>
  <c r="W110" i="4" s="1"/>
  <c r="W109" i="4" s="1"/>
  <c r="W108" i="4" s="1"/>
  <c r="W107" i="4" s="1"/>
  <c r="W106" i="4" s="1"/>
  <c r="W105" i="4" s="1"/>
  <c r="W104" i="4" s="1"/>
  <c r="W103" i="4" s="1"/>
  <c r="W102" i="4" s="1"/>
  <c r="W101" i="4" s="1"/>
  <c r="W100" i="4" s="1"/>
  <c r="W99" i="4" s="1"/>
  <c r="W98" i="4" s="1"/>
  <c r="W97" i="4" s="1"/>
  <c r="W96" i="4" s="1"/>
  <c r="W95" i="4" s="1"/>
  <c r="W94" i="4" s="1"/>
  <c r="W93" i="4" s="1"/>
  <c r="W92" i="4" s="1"/>
  <c r="W91" i="4" s="1"/>
  <c r="W90" i="4" s="1"/>
  <c r="W89" i="4" s="1"/>
  <c r="W88" i="4" s="1"/>
  <c r="W87" i="4" s="1"/>
  <c r="W86" i="4" s="1"/>
  <c r="W85" i="4" s="1"/>
  <c r="W84" i="4" s="1"/>
  <c r="W83" i="4" s="1"/>
  <c r="W82" i="4" s="1"/>
  <c r="W81" i="4" s="1"/>
  <c r="W80" i="4" s="1"/>
  <c r="W79" i="4" s="1"/>
  <c r="W78" i="4" s="1"/>
  <c r="W77" i="4" s="1"/>
  <c r="W76" i="4" s="1"/>
  <c r="W75" i="4" s="1"/>
  <c r="W74" i="4" s="1"/>
  <c r="W73" i="4" s="1"/>
  <c r="W72" i="4" s="1"/>
  <c r="W71" i="4" s="1"/>
  <c r="W70" i="4" s="1"/>
  <c r="W69" i="4" s="1"/>
  <c r="W68" i="4" s="1"/>
  <c r="W67" i="4" s="1"/>
  <c r="W66" i="4" s="1"/>
  <c r="W65" i="4" s="1"/>
  <c r="W64" i="4" s="1"/>
  <c r="W63" i="4" s="1"/>
  <c r="W62" i="4" s="1"/>
  <c r="W61" i="4" s="1"/>
  <c r="W60" i="4" s="1"/>
  <c r="W59" i="4" s="1"/>
  <c r="W58" i="4" s="1"/>
  <c r="W57" i="4" s="1"/>
  <c r="W56" i="4" s="1"/>
  <c r="W55" i="4" s="1"/>
  <c r="W54" i="4" s="1"/>
  <c r="W53" i="4" s="1"/>
  <c r="W52" i="4" s="1"/>
  <c r="W51" i="4" s="1"/>
  <c r="W50" i="4" s="1"/>
  <c r="W49" i="4" s="1"/>
  <c r="W48" i="4" s="1"/>
  <c r="W47" i="4" s="1"/>
  <c r="W46" i="4" s="1"/>
  <c r="W45" i="4" s="1"/>
  <c r="W44" i="4" s="1"/>
  <c r="W43" i="4" s="1"/>
  <c r="W42" i="4" s="1"/>
  <c r="W41" i="4" s="1"/>
  <c r="W40" i="4" s="1"/>
  <c r="W39" i="4" s="1"/>
  <c r="W38" i="4" s="1"/>
  <c r="W37" i="4" s="1"/>
  <c r="W36" i="4" s="1"/>
  <c r="W35" i="4" s="1"/>
  <c r="W34" i="4" s="1"/>
  <c r="W33" i="4" s="1"/>
  <c r="W32" i="4" s="1"/>
  <c r="W31" i="4" s="1"/>
  <c r="W30" i="4" s="1"/>
  <c r="W29" i="4" s="1"/>
  <c r="W28" i="4" s="1"/>
  <c r="W27" i="4" s="1"/>
  <c r="W26" i="4" s="1"/>
  <c r="W25" i="4" s="1"/>
  <c r="W24" i="4" s="1"/>
  <c r="W23" i="4" s="1"/>
  <c r="W22" i="4" s="1"/>
  <c r="W21" i="4" s="1"/>
  <c r="W20" i="4" s="1"/>
  <c r="W19" i="4" s="1"/>
  <c r="W18" i="4" s="1"/>
  <c r="W17" i="4" s="1"/>
  <c r="W16" i="4" s="1"/>
  <c r="W15" i="4" s="1"/>
  <c r="W14" i="4" s="1"/>
  <c r="W13" i="4" s="1"/>
  <c r="W12" i="4" s="1"/>
  <c r="W11" i="4" s="1"/>
  <c r="W10" i="4" s="1"/>
  <c r="W9" i="4" s="1"/>
  <c r="W8" i="4" s="1"/>
  <c r="W7" i="4" s="1"/>
  <c r="W6" i="4" s="1"/>
  <c r="W5" i="4" s="1"/>
  <c r="W4" i="4" s="1"/>
  <c r="W3" i="4" s="1"/>
  <c r="W2" i="4" s="1"/>
  <c r="AO7" i="4" s="1"/>
  <c r="S491" i="4"/>
  <c r="X490" i="4" s="1"/>
  <c r="X489" i="4" s="1"/>
  <c r="X488" i="4" s="1"/>
  <c r="X487" i="4" s="1"/>
  <c r="X486" i="4" s="1"/>
  <c r="X485" i="4" s="1"/>
  <c r="X484" i="4" s="1"/>
  <c r="X483" i="4" s="1"/>
  <c r="X482" i="4" s="1"/>
  <c r="X481" i="4" s="1"/>
  <c r="X480" i="4" s="1"/>
  <c r="X479" i="4" s="1"/>
  <c r="X478" i="4" s="1"/>
  <c r="X477" i="4" s="1"/>
  <c r="X476" i="4" s="1"/>
  <c r="X475" i="4" s="1"/>
  <c r="X474" i="4" s="1"/>
  <c r="X473" i="4" s="1"/>
  <c r="X472" i="4" s="1"/>
  <c r="X471" i="4" s="1"/>
  <c r="X470" i="4" s="1"/>
  <c r="X469" i="4" s="1"/>
  <c r="X468" i="4" s="1"/>
  <c r="X467" i="4" s="1"/>
  <c r="X466" i="4" s="1"/>
  <c r="X465" i="4" s="1"/>
  <c r="X464" i="4" s="1"/>
  <c r="X463" i="4" s="1"/>
  <c r="X462" i="4" s="1"/>
  <c r="X461" i="4" s="1"/>
  <c r="X460" i="4" s="1"/>
  <c r="X459" i="4" s="1"/>
  <c r="X458" i="4" s="1"/>
  <c r="X457" i="4" s="1"/>
  <c r="X456" i="4" s="1"/>
  <c r="X455" i="4" s="1"/>
  <c r="X454" i="4" s="1"/>
  <c r="X453" i="4" s="1"/>
  <c r="X452" i="4" s="1"/>
  <c r="X451" i="4" s="1"/>
  <c r="X450" i="4" s="1"/>
  <c r="X449" i="4" s="1"/>
  <c r="X448" i="4" s="1"/>
  <c r="X447" i="4" s="1"/>
  <c r="X446" i="4" s="1"/>
  <c r="X445" i="4" s="1"/>
  <c r="X444" i="4" s="1"/>
  <c r="X443" i="4" s="1"/>
  <c r="X442" i="4" s="1"/>
  <c r="X441" i="4" s="1"/>
  <c r="X440" i="4" s="1"/>
  <c r="X439" i="4" s="1"/>
  <c r="X438" i="4" s="1"/>
  <c r="X437" i="4" s="1"/>
  <c r="X436" i="4" s="1"/>
  <c r="X435" i="4" s="1"/>
  <c r="X434" i="4" s="1"/>
  <c r="X433" i="4" s="1"/>
  <c r="X432" i="4" s="1"/>
  <c r="X431" i="4" s="1"/>
  <c r="X430" i="4" s="1"/>
  <c r="X429" i="4" s="1"/>
  <c r="X428" i="4" s="1"/>
  <c r="X427" i="4" s="1"/>
  <c r="X426" i="4" s="1"/>
  <c r="X425" i="4" s="1"/>
  <c r="X424" i="4" s="1"/>
  <c r="X423" i="4" s="1"/>
  <c r="X422" i="4" s="1"/>
  <c r="X421" i="4" s="1"/>
  <c r="X420" i="4" s="1"/>
  <c r="X419" i="4" s="1"/>
  <c r="X418" i="4" s="1"/>
  <c r="X417" i="4" s="1"/>
  <c r="X416" i="4" s="1"/>
  <c r="X415" i="4" s="1"/>
  <c r="X414" i="4" s="1"/>
  <c r="X413" i="4" s="1"/>
  <c r="X412" i="4" s="1"/>
  <c r="X411" i="4" s="1"/>
  <c r="X410" i="4" s="1"/>
  <c r="X409" i="4" s="1"/>
  <c r="X408" i="4" s="1"/>
  <c r="X407" i="4" s="1"/>
  <c r="X406" i="4" s="1"/>
  <c r="X405" i="4" s="1"/>
  <c r="X404" i="4" s="1"/>
  <c r="X403" i="4" s="1"/>
  <c r="X402" i="4" s="1"/>
  <c r="X401" i="4" s="1"/>
  <c r="X400" i="4" s="1"/>
  <c r="X399" i="4" s="1"/>
  <c r="X398" i="4" s="1"/>
  <c r="X397" i="4" s="1"/>
  <c r="X396" i="4" s="1"/>
  <c r="X395" i="4" s="1"/>
  <c r="X394" i="4" s="1"/>
  <c r="X393" i="4" s="1"/>
  <c r="X392" i="4" s="1"/>
  <c r="X391" i="4" s="1"/>
  <c r="X390" i="4" s="1"/>
  <c r="X389" i="4" s="1"/>
  <c r="X388" i="4" s="1"/>
  <c r="X387" i="4" s="1"/>
  <c r="X386" i="4" s="1"/>
  <c r="X385" i="4" s="1"/>
  <c r="X384" i="4" s="1"/>
  <c r="X383" i="4" s="1"/>
  <c r="X382" i="4" s="1"/>
  <c r="X381" i="4" s="1"/>
  <c r="X380" i="4" s="1"/>
  <c r="X379" i="4" s="1"/>
  <c r="X378" i="4" s="1"/>
  <c r="X377" i="4" s="1"/>
  <c r="X376" i="4" s="1"/>
  <c r="X375" i="4" s="1"/>
  <c r="X374" i="4" s="1"/>
  <c r="X373" i="4" s="1"/>
  <c r="X372" i="4" s="1"/>
  <c r="X371" i="4" s="1"/>
  <c r="X370" i="4" s="1"/>
  <c r="X369" i="4" s="1"/>
  <c r="X368" i="4" s="1"/>
  <c r="X367" i="4" s="1"/>
  <c r="X366" i="4" s="1"/>
  <c r="X365" i="4" s="1"/>
  <c r="X364" i="4" s="1"/>
  <c r="X363" i="4" s="1"/>
  <c r="X362" i="4" s="1"/>
  <c r="X361" i="4" s="1"/>
  <c r="X360" i="4" s="1"/>
  <c r="X359" i="4" s="1"/>
  <c r="X358" i="4" s="1"/>
  <c r="X357" i="4" s="1"/>
  <c r="X356" i="4" s="1"/>
  <c r="X355" i="4" s="1"/>
  <c r="X354" i="4" s="1"/>
  <c r="X353" i="4" s="1"/>
  <c r="X352" i="4" s="1"/>
  <c r="X351" i="4" s="1"/>
  <c r="X350" i="4" s="1"/>
  <c r="X349" i="4" s="1"/>
  <c r="X348" i="4" s="1"/>
  <c r="X347" i="4" s="1"/>
  <c r="X346" i="4" s="1"/>
  <c r="X345" i="4" s="1"/>
  <c r="X344" i="4" s="1"/>
  <c r="X343" i="4" s="1"/>
  <c r="X342" i="4" s="1"/>
  <c r="X341" i="4" s="1"/>
  <c r="X340" i="4" s="1"/>
  <c r="X339" i="4" s="1"/>
  <c r="X338" i="4" s="1"/>
  <c r="X337" i="4" s="1"/>
  <c r="X336" i="4" s="1"/>
  <c r="X335" i="4" s="1"/>
  <c r="X334" i="4" s="1"/>
  <c r="X333" i="4" s="1"/>
  <c r="X332" i="4" s="1"/>
  <c r="X331" i="4" s="1"/>
  <c r="X330" i="4" s="1"/>
  <c r="X329" i="4" s="1"/>
  <c r="X328" i="4" s="1"/>
  <c r="X327" i="4" s="1"/>
  <c r="X326" i="4" s="1"/>
  <c r="X325" i="4" s="1"/>
  <c r="X324" i="4" s="1"/>
  <c r="X323" i="4" s="1"/>
  <c r="X322" i="4" s="1"/>
  <c r="X321" i="4" s="1"/>
  <c r="X320" i="4" s="1"/>
  <c r="X319" i="4" s="1"/>
  <c r="X318" i="4" s="1"/>
  <c r="X317" i="4" s="1"/>
  <c r="X316" i="4" s="1"/>
  <c r="X315" i="4" s="1"/>
  <c r="X314" i="4" s="1"/>
  <c r="X313" i="4" s="1"/>
  <c r="X312" i="4" s="1"/>
  <c r="X311" i="4" s="1"/>
  <c r="X310" i="4" s="1"/>
  <c r="X309" i="4" s="1"/>
  <c r="X308" i="4" s="1"/>
  <c r="X307" i="4" s="1"/>
  <c r="X306" i="4" s="1"/>
  <c r="X305" i="4" s="1"/>
  <c r="X304" i="4" s="1"/>
  <c r="X303" i="4" s="1"/>
  <c r="X302" i="4" s="1"/>
  <c r="X301" i="4" s="1"/>
  <c r="X300" i="4" s="1"/>
  <c r="X299" i="4" s="1"/>
  <c r="X298" i="4" s="1"/>
  <c r="X297" i="4" s="1"/>
  <c r="X296" i="4" s="1"/>
  <c r="X295" i="4" s="1"/>
  <c r="X294" i="4" s="1"/>
  <c r="X293" i="4" s="1"/>
  <c r="X292" i="4" s="1"/>
  <c r="X291" i="4" s="1"/>
  <c r="X290" i="4" s="1"/>
  <c r="X289" i="4" s="1"/>
  <c r="X288" i="4" s="1"/>
  <c r="X287" i="4" s="1"/>
  <c r="X286" i="4" s="1"/>
  <c r="X285" i="4" s="1"/>
  <c r="X284" i="4" s="1"/>
  <c r="X283" i="4" s="1"/>
  <c r="X282" i="4" s="1"/>
  <c r="X281" i="4" s="1"/>
  <c r="X280" i="4" s="1"/>
  <c r="X279" i="4" s="1"/>
  <c r="X278" i="4" s="1"/>
  <c r="X277" i="4" s="1"/>
  <c r="X276" i="4" s="1"/>
  <c r="X275" i="4" s="1"/>
  <c r="X274" i="4" s="1"/>
  <c r="X273" i="4" s="1"/>
  <c r="X272" i="4" s="1"/>
  <c r="X271" i="4" s="1"/>
  <c r="X270" i="4" s="1"/>
  <c r="X269" i="4" s="1"/>
  <c r="X268" i="4" s="1"/>
  <c r="X267" i="4" s="1"/>
  <c r="X266" i="4" s="1"/>
  <c r="X265" i="4" s="1"/>
  <c r="X264" i="4" s="1"/>
  <c r="X263" i="4" s="1"/>
  <c r="X262" i="4" s="1"/>
  <c r="X261" i="4" s="1"/>
  <c r="X260" i="4" s="1"/>
  <c r="X259" i="4" s="1"/>
  <c r="X258" i="4" s="1"/>
  <c r="X257" i="4" s="1"/>
  <c r="X256" i="4" s="1"/>
  <c r="X255" i="4" s="1"/>
  <c r="X254" i="4" s="1"/>
  <c r="X253" i="4" s="1"/>
  <c r="X252" i="4" s="1"/>
  <c r="X251" i="4" s="1"/>
  <c r="X250" i="4" s="1"/>
  <c r="X249" i="4" s="1"/>
  <c r="P491" i="3"/>
  <c r="W490" i="3" s="1"/>
  <c r="W489" i="3" s="1"/>
  <c r="W488" i="3" s="1"/>
  <c r="W487" i="3" s="1"/>
  <c r="W486" i="3" s="1"/>
  <c r="W485" i="3" s="1"/>
  <c r="W484" i="3" s="1"/>
  <c r="W483" i="3" s="1"/>
  <c r="W482" i="3" s="1"/>
  <c r="W481" i="3" s="1"/>
  <c r="W480" i="3" s="1"/>
  <c r="W479" i="3" s="1"/>
  <c r="W478" i="3" s="1"/>
  <c r="W477" i="3" s="1"/>
  <c r="W476" i="3" s="1"/>
  <c r="W475" i="3" s="1"/>
  <c r="W474" i="3" s="1"/>
  <c r="W473" i="3" s="1"/>
  <c r="W472" i="3" s="1"/>
  <c r="W471" i="3" s="1"/>
  <c r="W470" i="3" s="1"/>
  <c r="W469" i="3" s="1"/>
  <c r="W468" i="3" s="1"/>
  <c r="W467" i="3" s="1"/>
  <c r="W466" i="3" s="1"/>
  <c r="W465" i="3" s="1"/>
  <c r="W464" i="3" s="1"/>
  <c r="W463" i="3" s="1"/>
  <c r="W462" i="3" s="1"/>
  <c r="W461" i="3" s="1"/>
  <c r="W460" i="3" s="1"/>
  <c r="W459" i="3" s="1"/>
  <c r="W458" i="3" s="1"/>
  <c r="W457" i="3" s="1"/>
  <c r="W456" i="3" s="1"/>
  <c r="W455" i="3" s="1"/>
  <c r="W454" i="3" s="1"/>
  <c r="W453" i="3" s="1"/>
  <c r="W452" i="3" s="1"/>
  <c r="W451" i="3" s="1"/>
  <c r="W450" i="3" s="1"/>
  <c r="W449" i="3" s="1"/>
  <c r="W448" i="3" s="1"/>
  <c r="W447" i="3" s="1"/>
  <c r="W446" i="3" s="1"/>
  <c r="W445" i="3" s="1"/>
  <c r="W444" i="3" s="1"/>
  <c r="W443" i="3" s="1"/>
  <c r="W442" i="3" s="1"/>
  <c r="W441" i="3" s="1"/>
  <c r="W440" i="3" s="1"/>
  <c r="W439" i="3" s="1"/>
  <c r="W438" i="3" s="1"/>
  <c r="W437" i="3" s="1"/>
  <c r="W436" i="3" s="1"/>
  <c r="W435" i="3" s="1"/>
  <c r="W434" i="3" s="1"/>
  <c r="W433" i="3" s="1"/>
  <c r="W432" i="3" s="1"/>
  <c r="W431" i="3" s="1"/>
  <c r="W430" i="3" s="1"/>
  <c r="W429" i="3" s="1"/>
  <c r="W428" i="3" s="1"/>
  <c r="W427" i="3" s="1"/>
  <c r="W426" i="3" s="1"/>
  <c r="W425" i="3" s="1"/>
  <c r="W424" i="3" s="1"/>
  <c r="W423" i="3" s="1"/>
  <c r="W422" i="3" s="1"/>
  <c r="W421" i="3" s="1"/>
  <c r="W420" i="3" s="1"/>
  <c r="W419" i="3" s="1"/>
  <c r="W418" i="3" s="1"/>
  <c r="W417" i="3" s="1"/>
  <c r="W416" i="3" s="1"/>
  <c r="W415" i="3" s="1"/>
  <c r="W414" i="3" s="1"/>
  <c r="W413" i="3" s="1"/>
  <c r="W412" i="3" s="1"/>
  <c r="W411" i="3" s="1"/>
  <c r="W410" i="3" s="1"/>
  <c r="W409" i="3" s="1"/>
  <c r="W408" i="3" s="1"/>
  <c r="W407" i="3" s="1"/>
  <c r="W406" i="3" s="1"/>
  <c r="W405" i="3" s="1"/>
  <c r="W404" i="3" s="1"/>
  <c r="W403" i="3" s="1"/>
  <c r="W402" i="3" s="1"/>
  <c r="W401" i="3" s="1"/>
  <c r="W400" i="3" s="1"/>
  <c r="W399" i="3" s="1"/>
  <c r="W398" i="3" s="1"/>
  <c r="W397" i="3" s="1"/>
  <c r="W396" i="3" s="1"/>
  <c r="W395" i="3" s="1"/>
  <c r="W394" i="3" s="1"/>
  <c r="W393" i="3" s="1"/>
  <c r="W392" i="3" s="1"/>
  <c r="W391" i="3" s="1"/>
  <c r="W390" i="3" s="1"/>
  <c r="W389" i="3" s="1"/>
  <c r="W388" i="3" s="1"/>
  <c r="W387" i="3" s="1"/>
  <c r="W386" i="3" s="1"/>
  <c r="W385" i="3" s="1"/>
  <c r="W384" i="3" s="1"/>
  <c r="W383" i="3" s="1"/>
  <c r="W382" i="3" s="1"/>
  <c r="W381" i="3" s="1"/>
  <c r="W380" i="3" s="1"/>
  <c r="W379" i="3" s="1"/>
  <c r="W378" i="3" s="1"/>
  <c r="W377" i="3" s="1"/>
  <c r="W376" i="3" s="1"/>
  <c r="W375" i="3" s="1"/>
  <c r="W374" i="3" s="1"/>
  <c r="W373" i="3" s="1"/>
  <c r="W372" i="3" s="1"/>
  <c r="W371" i="3" s="1"/>
  <c r="W370" i="3" s="1"/>
  <c r="W369" i="3" s="1"/>
  <c r="W368" i="3" s="1"/>
  <c r="W367" i="3" s="1"/>
  <c r="W366" i="3" s="1"/>
  <c r="W365" i="3" s="1"/>
  <c r="W364" i="3" s="1"/>
  <c r="W363" i="3" s="1"/>
  <c r="W362" i="3" s="1"/>
  <c r="W361" i="3" s="1"/>
  <c r="W360" i="3" s="1"/>
  <c r="W359" i="3" s="1"/>
  <c r="W358" i="3" s="1"/>
  <c r="W357" i="3" s="1"/>
  <c r="W356" i="3" s="1"/>
  <c r="W355" i="3" s="1"/>
  <c r="W354" i="3" s="1"/>
  <c r="W353" i="3" s="1"/>
  <c r="W352" i="3" s="1"/>
  <c r="W351" i="3" s="1"/>
  <c r="W350" i="3" s="1"/>
  <c r="W349" i="3" s="1"/>
  <c r="W348" i="3" s="1"/>
  <c r="W347" i="3" s="1"/>
  <c r="W346" i="3" s="1"/>
  <c r="W345" i="3" s="1"/>
  <c r="W344" i="3" s="1"/>
  <c r="W343" i="3" s="1"/>
  <c r="W342" i="3" s="1"/>
  <c r="W341" i="3" s="1"/>
  <c r="W340" i="3" s="1"/>
  <c r="W339" i="3" s="1"/>
  <c r="W338" i="3" s="1"/>
  <c r="W337" i="3" s="1"/>
  <c r="W336" i="3" s="1"/>
  <c r="W335" i="3" s="1"/>
  <c r="W334" i="3" s="1"/>
  <c r="W333" i="3" s="1"/>
  <c r="W332" i="3" s="1"/>
  <c r="W331" i="3" s="1"/>
  <c r="W330" i="3" s="1"/>
  <c r="W329" i="3" s="1"/>
  <c r="W328" i="3" s="1"/>
  <c r="W327" i="3" s="1"/>
  <c r="W326" i="3" s="1"/>
  <c r="W325" i="3" s="1"/>
  <c r="W324" i="3" s="1"/>
  <c r="W323" i="3" s="1"/>
  <c r="W322" i="3" s="1"/>
  <c r="W321" i="3" s="1"/>
  <c r="W320" i="3" s="1"/>
  <c r="W319" i="3" s="1"/>
  <c r="W318" i="3" s="1"/>
  <c r="W317" i="3" s="1"/>
  <c r="W316" i="3" s="1"/>
  <c r="W315" i="3" s="1"/>
  <c r="W314" i="3" s="1"/>
  <c r="W313" i="3" s="1"/>
  <c r="W312" i="3" s="1"/>
  <c r="W311" i="3" s="1"/>
  <c r="W310" i="3" s="1"/>
  <c r="W309" i="3" s="1"/>
  <c r="W308" i="3" s="1"/>
  <c r="W307" i="3" s="1"/>
  <c r="W306" i="3" s="1"/>
  <c r="W305" i="3" s="1"/>
  <c r="W304" i="3" s="1"/>
  <c r="W303" i="3" s="1"/>
  <c r="W302" i="3" s="1"/>
  <c r="W301" i="3" s="1"/>
  <c r="W300" i="3" s="1"/>
  <c r="W299" i="3" s="1"/>
  <c r="W298" i="3" s="1"/>
  <c r="W297" i="3" s="1"/>
  <c r="W296" i="3" s="1"/>
  <c r="W295" i="3" s="1"/>
  <c r="W294" i="3" s="1"/>
  <c r="W293" i="3" s="1"/>
  <c r="W292" i="3" s="1"/>
  <c r="W291" i="3" s="1"/>
  <c r="W290" i="3" s="1"/>
  <c r="W289" i="3" s="1"/>
  <c r="W288" i="3" s="1"/>
  <c r="W287" i="3" s="1"/>
  <c r="W286" i="3" s="1"/>
  <c r="W285" i="3" s="1"/>
  <c r="W284" i="3" s="1"/>
  <c r="W283" i="3" s="1"/>
  <c r="W282" i="3" s="1"/>
  <c r="W281" i="3" s="1"/>
  <c r="W280" i="3" s="1"/>
  <c r="W279" i="3" s="1"/>
  <c r="W278" i="3" s="1"/>
  <c r="W277" i="3" s="1"/>
  <c r="W276" i="3" s="1"/>
  <c r="W275" i="3" s="1"/>
  <c r="W274" i="3" s="1"/>
  <c r="W273" i="3" s="1"/>
  <c r="W272" i="3" s="1"/>
  <c r="W271" i="3" s="1"/>
  <c r="W270" i="3" s="1"/>
  <c r="W269" i="3" s="1"/>
  <c r="W268" i="3" s="1"/>
  <c r="W267" i="3" s="1"/>
  <c r="W266" i="3" s="1"/>
  <c r="W265" i="3" s="1"/>
  <c r="W264" i="3" s="1"/>
  <c r="W263" i="3" s="1"/>
  <c r="W262" i="3" s="1"/>
  <c r="W261" i="3" s="1"/>
  <c r="W260" i="3" s="1"/>
  <c r="W259" i="3" s="1"/>
  <c r="W258" i="3" s="1"/>
  <c r="W257" i="3" s="1"/>
  <c r="W256" i="3" s="1"/>
  <c r="W255" i="3" s="1"/>
  <c r="W254" i="3" s="1"/>
  <c r="W253" i="3" s="1"/>
  <c r="W252" i="3" s="1"/>
  <c r="W251" i="3" s="1"/>
  <c r="W250" i="3" s="1"/>
  <c r="W249" i="3" s="1"/>
  <c r="W248" i="3" s="1"/>
  <c r="W247" i="3" s="1"/>
  <c r="W246" i="3" s="1"/>
  <c r="W245" i="3" s="1"/>
  <c r="W244" i="3" s="1"/>
  <c r="W243" i="3" s="1"/>
  <c r="W242" i="3" s="1"/>
  <c r="W241" i="3" s="1"/>
  <c r="W240" i="3" s="1"/>
  <c r="W239" i="3" s="1"/>
  <c r="W238" i="3" s="1"/>
  <c r="W237" i="3" s="1"/>
  <c r="W236" i="3" s="1"/>
  <c r="W235" i="3" s="1"/>
  <c r="W234" i="3" s="1"/>
  <c r="W233" i="3" s="1"/>
  <c r="W232" i="3" s="1"/>
  <c r="W231" i="3" s="1"/>
  <c r="W230" i="3" s="1"/>
  <c r="W229" i="3" s="1"/>
  <c r="W228" i="3" s="1"/>
  <c r="W227" i="3" s="1"/>
  <c r="W226" i="3" s="1"/>
  <c r="W225" i="3" s="1"/>
  <c r="W224" i="3" s="1"/>
  <c r="W223" i="3" s="1"/>
  <c r="W222" i="3" s="1"/>
  <c r="W221" i="3" s="1"/>
  <c r="W220" i="3" s="1"/>
  <c r="W219" i="3" s="1"/>
  <c r="W218" i="3" s="1"/>
  <c r="W217" i="3" s="1"/>
  <c r="W216" i="3" s="1"/>
  <c r="W215" i="3" s="1"/>
  <c r="W214" i="3" s="1"/>
  <c r="W213" i="3" s="1"/>
  <c r="W212" i="3" s="1"/>
  <c r="W211" i="3" s="1"/>
  <c r="W210" i="3" s="1"/>
  <c r="W209" i="3" s="1"/>
  <c r="W208" i="3" s="1"/>
  <c r="W207" i="3" s="1"/>
  <c r="W206" i="3" s="1"/>
  <c r="W205" i="3" s="1"/>
  <c r="W204" i="3" s="1"/>
  <c r="W203" i="3" s="1"/>
  <c r="W202" i="3" s="1"/>
  <c r="W201" i="3" s="1"/>
  <c r="W200" i="3" s="1"/>
  <c r="W199" i="3" s="1"/>
  <c r="W198" i="3" s="1"/>
  <c r="W197" i="3" s="1"/>
  <c r="W196" i="3" s="1"/>
  <c r="W195" i="3" s="1"/>
  <c r="W194" i="3" s="1"/>
  <c r="W193" i="3" s="1"/>
  <c r="W192" i="3" s="1"/>
  <c r="W191" i="3" s="1"/>
  <c r="W190" i="3" s="1"/>
  <c r="W189" i="3" s="1"/>
  <c r="W188" i="3" s="1"/>
  <c r="W187" i="3" s="1"/>
  <c r="W186" i="3" s="1"/>
  <c r="W185" i="3" s="1"/>
  <c r="W184" i="3" s="1"/>
  <c r="W183" i="3" s="1"/>
  <c r="W182" i="3" s="1"/>
  <c r="W181" i="3" s="1"/>
  <c r="W180" i="3" s="1"/>
  <c r="W179" i="3" s="1"/>
  <c r="W178" i="3" s="1"/>
  <c r="W177" i="3" s="1"/>
  <c r="W176" i="3" s="1"/>
  <c r="W175" i="3" s="1"/>
  <c r="W174" i="3" s="1"/>
  <c r="W173" i="3" s="1"/>
  <c r="W172" i="3" s="1"/>
  <c r="W171" i="3" s="1"/>
  <c r="W170" i="3" s="1"/>
  <c r="W169" i="3" s="1"/>
  <c r="W168" i="3" s="1"/>
  <c r="W167" i="3" s="1"/>
  <c r="W166" i="3" s="1"/>
  <c r="W165" i="3" s="1"/>
  <c r="W164" i="3" s="1"/>
  <c r="W163" i="3" s="1"/>
  <c r="W162" i="3" s="1"/>
  <c r="W161" i="3" s="1"/>
  <c r="W160" i="3" s="1"/>
  <c r="W159" i="3" s="1"/>
  <c r="W158" i="3" s="1"/>
  <c r="W157" i="3" s="1"/>
  <c r="W156" i="3" s="1"/>
  <c r="W155" i="3" s="1"/>
  <c r="W154" i="3" s="1"/>
  <c r="W153" i="3" s="1"/>
  <c r="W152" i="3" s="1"/>
  <c r="W151" i="3" s="1"/>
  <c r="W150" i="3" s="1"/>
  <c r="W149" i="3" s="1"/>
  <c r="W148" i="3" s="1"/>
  <c r="W147" i="3" s="1"/>
  <c r="W146" i="3" s="1"/>
  <c r="W145" i="3" s="1"/>
  <c r="W144" i="3" s="1"/>
  <c r="W143" i="3" s="1"/>
  <c r="W142" i="3" s="1"/>
  <c r="W141" i="3" s="1"/>
  <c r="W140" i="3" s="1"/>
  <c r="W139" i="3" s="1"/>
  <c r="W138" i="3" s="1"/>
  <c r="W137" i="3" s="1"/>
  <c r="W136" i="3" s="1"/>
  <c r="W135" i="3" s="1"/>
  <c r="W134" i="3" s="1"/>
  <c r="W133" i="3" s="1"/>
  <c r="W132" i="3" s="1"/>
  <c r="W131" i="3" s="1"/>
  <c r="W130" i="3" s="1"/>
  <c r="W129" i="3" s="1"/>
  <c r="W128" i="3" s="1"/>
  <c r="W127" i="3" s="1"/>
  <c r="W126" i="3" s="1"/>
  <c r="W125" i="3" s="1"/>
  <c r="W124" i="3" s="1"/>
  <c r="W123" i="3" s="1"/>
  <c r="W122" i="3" s="1"/>
  <c r="W121" i="3" s="1"/>
  <c r="W120" i="3" s="1"/>
  <c r="W119" i="3" s="1"/>
  <c r="W118" i="3" s="1"/>
  <c r="W117" i="3" s="1"/>
  <c r="W116" i="3" s="1"/>
  <c r="W115" i="3" s="1"/>
  <c r="W114" i="3" s="1"/>
  <c r="W113" i="3" s="1"/>
  <c r="W112" i="3" s="1"/>
  <c r="W111" i="3" s="1"/>
  <c r="W110" i="3" s="1"/>
  <c r="W109" i="3" s="1"/>
  <c r="W108" i="3" s="1"/>
  <c r="W107" i="3" s="1"/>
  <c r="W106" i="3" s="1"/>
  <c r="W105" i="3" s="1"/>
  <c r="W104" i="3" s="1"/>
  <c r="W103" i="3" s="1"/>
  <c r="W102" i="3" s="1"/>
  <c r="W101" i="3" s="1"/>
  <c r="W100" i="3" s="1"/>
  <c r="W99" i="3" s="1"/>
  <c r="W98" i="3" s="1"/>
  <c r="W97" i="3" s="1"/>
  <c r="W96" i="3" s="1"/>
  <c r="W95" i="3" s="1"/>
  <c r="W94" i="3" s="1"/>
  <c r="W93" i="3" s="1"/>
  <c r="W92" i="3" s="1"/>
  <c r="W91" i="3" s="1"/>
  <c r="W90" i="3" s="1"/>
  <c r="W89" i="3" s="1"/>
  <c r="W88" i="3" s="1"/>
  <c r="W87" i="3" s="1"/>
  <c r="W86" i="3" s="1"/>
  <c r="W85" i="3" s="1"/>
  <c r="W84" i="3" s="1"/>
  <c r="W83" i="3" s="1"/>
  <c r="W82" i="3" s="1"/>
  <c r="W81" i="3" s="1"/>
  <c r="W80" i="3" s="1"/>
  <c r="W79" i="3" s="1"/>
  <c r="W78" i="3" s="1"/>
  <c r="W77" i="3" s="1"/>
  <c r="W76" i="3" s="1"/>
  <c r="W75" i="3" s="1"/>
  <c r="W74" i="3" s="1"/>
  <c r="W73" i="3" s="1"/>
  <c r="W72" i="3" s="1"/>
  <c r="W71" i="3" s="1"/>
  <c r="W70" i="3" s="1"/>
  <c r="W69" i="3" s="1"/>
  <c r="W68" i="3" s="1"/>
  <c r="W67" i="3" s="1"/>
  <c r="W66" i="3" s="1"/>
  <c r="W65" i="3" s="1"/>
  <c r="W64" i="3" s="1"/>
  <c r="W63" i="3" s="1"/>
  <c r="W62" i="3" s="1"/>
  <c r="W61" i="3" s="1"/>
  <c r="W60" i="3" s="1"/>
  <c r="W59" i="3" s="1"/>
  <c r="W58" i="3" s="1"/>
  <c r="W57" i="3" s="1"/>
  <c r="W56" i="3" s="1"/>
  <c r="W55" i="3" s="1"/>
  <c r="W54" i="3" s="1"/>
  <c r="W53" i="3" s="1"/>
  <c r="W52" i="3" s="1"/>
  <c r="W51" i="3" s="1"/>
  <c r="W50" i="3" s="1"/>
  <c r="W49" i="3" s="1"/>
  <c r="W48" i="3" s="1"/>
  <c r="W47" i="3" s="1"/>
  <c r="W46" i="3" s="1"/>
  <c r="W45" i="3" s="1"/>
  <c r="W44" i="3" s="1"/>
  <c r="W43" i="3" s="1"/>
  <c r="W42" i="3" s="1"/>
  <c r="W41" i="3" s="1"/>
  <c r="W40" i="3" s="1"/>
  <c r="W39" i="3" s="1"/>
  <c r="W38" i="3" s="1"/>
  <c r="W37" i="3" s="1"/>
  <c r="W36" i="3" s="1"/>
  <c r="W35" i="3" s="1"/>
  <c r="W34" i="3" s="1"/>
  <c r="W33" i="3" s="1"/>
  <c r="W32" i="3" s="1"/>
  <c r="W31" i="3" s="1"/>
  <c r="W30" i="3" s="1"/>
  <c r="W29" i="3" s="1"/>
  <c r="W28" i="3" s="1"/>
  <c r="W27" i="3" s="1"/>
  <c r="W26" i="3" s="1"/>
  <c r="W25" i="3" s="1"/>
  <c r="W24" i="3" s="1"/>
  <c r="W23" i="3" s="1"/>
  <c r="W22" i="3" s="1"/>
  <c r="W21" i="3" s="1"/>
  <c r="W20" i="3" s="1"/>
  <c r="W19" i="3" s="1"/>
  <c r="W18" i="3" s="1"/>
  <c r="W17" i="3" s="1"/>
  <c r="W16" i="3" s="1"/>
  <c r="W15" i="3" s="1"/>
  <c r="W14" i="3" s="1"/>
  <c r="W13" i="3" s="1"/>
  <c r="W12" i="3" s="1"/>
  <c r="W11" i="3" s="1"/>
  <c r="W10" i="3" s="1"/>
  <c r="W9" i="3" s="1"/>
  <c r="W8" i="3" s="1"/>
  <c r="W7" i="3" s="1"/>
  <c r="W6" i="3" s="1"/>
  <c r="W5" i="3" s="1"/>
  <c r="W4" i="3" s="1"/>
  <c r="W3" i="3" s="1"/>
  <c r="W2" i="3" s="1"/>
  <c r="AO7" i="3" s="1"/>
  <c r="S491" i="3"/>
  <c r="X490" i="3" s="1"/>
  <c r="X489" i="3" s="1"/>
  <c r="X488" i="3" s="1"/>
  <c r="X487" i="3" s="1"/>
  <c r="X486" i="3" s="1"/>
  <c r="X485" i="3" s="1"/>
  <c r="X484" i="3" s="1"/>
  <c r="X483" i="3" s="1"/>
  <c r="X482" i="3" s="1"/>
  <c r="X481" i="3" s="1"/>
  <c r="X480" i="3" s="1"/>
  <c r="X479" i="3" s="1"/>
  <c r="X478" i="3" s="1"/>
  <c r="X477" i="3" s="1"/>
  <c r="X476" i="3" s="1"/>
  <c r="X475" i="3" s="1"/>
  <c r="X474" i="3" s="1"/>
  <c r="X473" i="3" s="1"/>
  <c r="X472" i="3" s="1"/>
  <c r="X471" i="3" s="1"/>
  <c r="X470" i="3" s="1"/>
  <c r="X469" i="3" s="1"/>
  <c r="X468" i="3" s="1"/>
  <c r="X467" i="3" s="1"/>
  <c r="X466" i="3" s="1"/>
  <c r="X465" i="3" s="1"/>
  <c r="X464" i="3" s="1"/>
  <c r="X463" i="3" s="1"/>
  <c r="X462" i="3" s="1"/>
  <c r="X461" i="3" s="1"/>
  <c r="X460" i="3" s="1"/>
  <c r="X459" i="3" s="1"/>
  <c r="X458" i="3" s="1"/>
  <c r="X457" i="3" s="1"/>
  <c r="X456" i="3" s="1"/>
  <c r="X455" i="3" s="1"/>
  <c r="X454" i="3" s="1"/>
  <c r="X453" i="3" s="1"/>
  <c r="X452" i="3" s="1"/>
  <c r="X451" i="3" s="1"/>
  <c r="X450" i="3" s="1"/>
  <c r="X449" i="3" s="1"/>
  <c r="X448" i="3" s="1"/>
  <c r="X447" i="3" s="1"/>
  <c r="X446" i="3" s="1"/>
  <c r="X445" i="3" s="1"/>
  <c r="X444" i="3" s="1"/>
  <c r="X443" i="3" s="1"/>
  <c r="X442" i="3" s="1"/>
  <c r="X441" i="3" s="1"/>
  <c r="X440" i="3" s="1"/>
  <c r="X439" i="3" s="1"/>
  <c r="X438" i="3" s="1"/>
  <c r="X437" i="3" s="1"/>
  <c r="X436" i="3" s="1"/>
  <c r="X435" i="3" s="1"/>
  <c r="X434" i="3" s="1"/>
  <c r="X433" i="3" s="1"/>
  <c r="X432" i="3" s="1"/>
  <c r="X431" i="3" s="1"/>
  <c r="X430" i="3" s="1"/>
  <c r="X429" i="3" s="1"/>
  <c r="X428" i="3" s="1"/>
  <c r="X427" i="3" s="1"/>
  <c r="X426" i="3" s="1"/>
  <c r="X425" i="3" s="1"/>
  <c r="X424" i="3" s="1"/>
  <c r="X423" i="3" s="1"/>
  <c r="X422" i="3" s="1"/>
  <c r="X421" i="3" s="1"/>
  <c r="X420" i="3" s="1"/>
  <c r="X419" i="3" s="1"/>
  <c r="X418" i="3" s="1"/>
  <c r="X417" i="3" s="1"/>
  <c r="X416" i="3" s="1"/>
  <c r="X415" i="3" s="1"/>
  <c r="X414" i="3" s="1"/>
  <c r="X413" i="3" s="1"/>
  <c r="X412" i="3" s="1"/>
  <c r="X411" i="3" s="1"/>
  <c r="X410" i="3" s="1"/>
  <c r="X409" i="3" s="1"/>
  <c r="X408" i="3" s="1"/>
  <c r="X407" i="3" s="1"/>
  <c r="X406" i="3" s="1"/>
  <c r="X405" i="3" s="1"/>
  <c r="X404" i="3" s="1"/>
  <c r="X403" i="3" s="1"/>
  <c r="X402" i="3" s="1"/>
  <c r="X401" i="3" s="1"/>
  <c r="X400" i="3" s="1"/>
  <c r="X399" i="3" s="1"/>
  <c r="X398" i="3" s="1"/>
  <c r="X397" i="3" s="1"/>
  <c r="X396" i="3" s="1"/>
  <c r="X395" i="3" s="1"/>
  <c r="X394" i="3" s="1"/>
  <c r="X393" i="3" s="1"/>
  <c r="X392" i="3" s="1"/>
  <c r="X391" i="3" s="1"/>
  <c r="X390" i="3" s="1"/>
  <c r="X389" i="3" s="1"/>
  <c r="X388" i="3" s="1"/>
  <c r="X387" i="3" s="1"/>
  <c r="X386" i="3" s="1"/>
  <c r="X385" i="3" s="1"/>
  <c r="X384" i="3" s="1"/>
  <c r="X383" i="3" s="1"/>
  <c r="X382" i="3" s="1"/>
  <c r="X381" i="3" s="1"/>
  <c r="X380" i="3" s="1"/>
  <c r="X379" i="3" s="1"/>
  <c r="X378" i="3" s="1"/>
  <c r="X377" i="3" s="1"/>
  <c r="X376" i="3" s="1"/>
  <c r="X375" i="3" s="1"/>
  <c r="X374" i="3" s="1"/>
  <c r="X373" i="3" s="1"/>
  <c r="X372" i="3" s="1"/>
  <c r="X371" i="3" s="1"/>
  <c r="X370" i="3" s="1"/>
  <c r="X369" i="3" s="1"/>
  <c r="X368" i="3" s="1"/>
  <c r="X367" i="3" s="1"/>
  <c r="X366" i="3" s="1"/>
  <c r="X365" i="3" s="1"/>
  <c r="X364" i="3" s="1"/>
  <c r="X363" i="3" s="1"/>
  <c r="X362" i="3" s="1"/>
  <c r="X361" i="3" s="1"/>
  <c r="X360" i="3" s="1"/>
  <c r="X359" i="3" s="1"/>
  <c r="X358" i="3" s="1"/>
  <c r="X357" i="3" s="1"/>
  <c r="X356" i="3" s="1"/>
  <c r="X355" i="3" s="1"/>
  <c r="X354" i="3" s="1"/>
  <c r="X353" i="3" s="1"/>
  <c r="X352" i="3" s="1"/>
  <c r="X351" i="3" s="1"/>
  <c r="X350" i="3" s="1"/>
  <c r="X349" i="3" s="1"/>
  <c r="X348" i="3" s="1"/>
  <c r="X347" i="3" s="1"/>
  <c r="X346" i="3" s="1"/>
  <c r="X345" i="3" s="1"/>
  <c r="X344" i="3" s="1"/>
  <c r="X343" i="3" s="1"/>
  <c r="X342" i="3" s="1"/>
  <c r="X341" i="3" s="1"/>
  <c r="X340" i="3" s="1"/>
  <c r="X339" i="3" s="1"/>
  <c r="X338" i="3" s="1"/>
  <c r="X337" i="3" s="1"/>
  <c r="X336" i="3" s="1"/>
  <c r="X335" i="3" s="1"/>
  <c r="X334" i="3" s="1"/>
  <c r="X333" i="3" s="1"/>
  <c r="X332" i="3" s="1"/>
  <c r="X331" i="3" s="1"/>
  <c r="X330" i="3" s="1"/>
  <c r="X329" i="3" s="1"/>
  <c r="X328" i="3" s="1"/>
  <c r="X327" i="3" s="1"/>
  <c r="X326" i="3" s="1"/>
  <c r="X325" i="3" s="1"/>
  <c r="X324" i="3" s="1"/>
  <c r="X323" i="3" s="1"/>
  <c r="X322" i="3" s="1"/>
  <c r="X321" i="3" s="1"/>
  <c r="X320" i="3" s="1"/>
  <c r="X319" i="3" s="1"/>
  <c r="X318" i="3" s="1"/>
  <c r="X317" i="3" s="1"/>
  <c r="X316" i="3" s="1"/>
  <c r="X315" i="3" s="1"/>
  <c r="X314" i="3" s="1"/>
  <c r="X313" i="3" s="1"/>
  <c r="X312" i="3" s="1"/>
  <c r="X311" i="3" s="1"/>
  <c r="X310" i="3" s="1"/>
  <c r="X309" i="3" s="1"/>
  <c r="X308" i="3" s="1"/>
  <c r="X307" i="3" s="1"/>
  <c r="X306" i="3" s="1"/>
  <c r="X305" i="3" s="1"/>
  <c r="X304" i="3" s="1"/>
  <c r="X303" i="3" s="1"/>
  <c r="X302" i="3" s="1"/>
  <c r="P491" i="2"/>
  <c r="S491" i="2"/>
  <c r="J492" i="2"/>
  <c r="P488" i="6"/>
  <c r="S488" i="6"/>
  <c r="AI488" i="6"/>
  <c r="J489" i="6"/>
  <c r="P487" i="7"/>
  <c r="AI487" i="7"/>
  <c r="J488" i="7"/>
  <c r="S487" i="7"/>
  <c r="P487" i="8"/>
  <c r="S487" i="8"/>
  <c r="AI487" i="8"/>
  <c r="J488" i="8"/>
  <c r="P487" i="9"/>
  <c r="S487" i="9"/>
  <c r="AI487" i="9"/>
  <c r="J488" i="9"/>
  <c r="Z302" i="3"/>
  <c r="T302" i="3"/>
  <c r="M303" i="3"/>
  <c r="L303" i="3"/>
  <c r="AD302" i="3"/>
  <c r="F303" i="3"/>
  <c r="Z266" i="7"/>
  <c r="T266" i="7"/>
  <c r="I266" i="10" s="1"/>
  <c r="AE266" i="7"/>
  <c r="G266" i="7"/>
  <c r="G249" i="4" l="1"/>
  <c r="AE249" i="4"/>
  <c r="T249" i="4"/>
  <c r="M249" i="10" s="1"/>
  <c r="Z249" i="4"/>
  <c r="T277" i="9"/>
  <c r="Q277" i="10" s="1"/>
  <c r="R277" i="10" s="1"/>
  <c r="Z277" i="9"/>
  <c r="G277" i="9"/>
  <c r="AE277" i="9"/>
  <c r="T307" i="6"/>
  <c r="Z307" i="6"/>
  <c r="L308" i="6"/>
  <c r="F308" i="6"/>
  <c r="AD307" i="6"/>
  <c r="M308" i="6"/>
  <c r="F309" i="5"/>
  <c r="AE309" i="5" s="1"/>
  <c r="L309" i="5"/>
  <c r="AD308" i="5"/>
  <c r="M309" i="5"/>
  <c r="G309" i="5"/>
  <c r="F299" i="2"/>
  <c r="AE299" i="2" s="1"/>
  <c r="AD298" i="2"/>
  <c r="L299" i="2"/>
  <c r="G299" i="2"/>
  <c r="M299" i="2"/>
  <c r="G264" i="8"/>
  <c r="AE264" i="8"/>
  <c r="T264" i="8"/>
  <c r="Z264" i="8"/>
  <c r="P492" i="2"/>
  <c r="S492" i="2"/>
  <c r="J493" i="2"/>
  <c r="P489" i="6"/>
  <c r="S489" i="6"/>
  <c r="AI489" i="6"/>
  <c r="J490" i="6"/>
  <c r="P488" i="7"/>
  <c r="AI488" i="7"/>
  <c r="S488" i="7"/>
  <c r="J489" i="7"/>
  <c r="P488" i="8"/>
  <c r="S488" i="8"/>
  <c r="AI488" i="8"/>
  <c r="J489" i="8"/>
  <c r="P488" i="9"/>
  <c r="S488" i="9"/>
  <c r="AI488" i="9"/>
  <c r="J489" i="9"/>
  <c r="Z303" i="3"/>
  <c r="T303" i="3"/>
  <c r="F267" i="7"/>
  <c r="AE267" i="7" s="1"/>
  <c r="G267" i="7"/>
  <c r="AD266" i="7"/>
  <c r="M267" i="7"/>
  <c r="L267" i="7"/>
  <c r="X327" i="5"/>
  <c r="X248" i="4"/>
  <c r="Y249" i="4"/>
  <c r="X301" i="3"/>
  <c r="Y302" i="3"/>
  <c r="AE303" i="3"/>
  <c r="G303" i="3"/>
  <c r="AD249" i="4" l="1"/>
  <c r="F250" i="4"/>
  <c r="L250" i="4"/>
  <c r="M250" i="4"/>
  <c r="AD277" i="9"/>
  <c r="F278" i="9"/>
  <c r="L278" i="9"/>
  <c r="M278" i="9"/>
  <c r="Z308" i="6"/>
  <c r="T308" i="6"/>
  <c r="T309" i="5"/>
  <c r="Z309" i="5"/>
  <c r="M310" i="5"/>
  <c r="AD309" i="5"/>
  <c r="F310" i="5"/>
  <c r="L310" i="5"/>
  <c r="Z299" i="2"/>
  <c r="T299" i="2"/>
  <c r="E299" i="10" s="1"/>
  <c r="L300" i="2"/>
  <c r="M300" i="2"/>
  <c r="F300" i="2"/>
  <c r="AD299" i="2"/>
  <c r="AE308" i="6"/>
  <c r="G308" i="6"/>
  <c r="AD264" i="8"/>
  <c r="F265" i="8"/>
  <c r="L265" i="8"/>
  <c r="M265" i="8"/>
  <c r="S493" i="2"/>
  <c r="J494" i="2"/>
  <c r="P493" i="2"/>
  <c r="P490" i="6"/>
  <c r="S490" i="6"/>
  <c r="AI490" i="6"/>
  <c r="J491" i="6"/>
  <c r="P489" i="7"/>
  <c r="S489" i="7"/>
  <c r="AI489" i="7"/>
  <c r="J490" i="7"/>
  <c r="P489" i="8"/>
  <c r="S489" i="8"/>
  <c r="AI489" i="8"/>
  <c r="J490" i="8"/>
  <c r="P489" i="9"/>
  <c r="S489" i="9"/>
  <c r="AI489" i="9"/>
  <c r="J490" i="9"/>
  <c r="AD267" i="7"/>
  <c r="F268" i="7"/>
  <c r="L268" i="7"/>
  <c r="M268" i="7"/>
  <c r="Z267" i="7"/>
  <c r="T267" i="7"/>
  <c r="I267" i="10" s="1"/>
  <c r="X326" i="5"/>
  <c r="Y248" i="4"/>
  <c r="X247" i="4"/>
  <c r="AH249" i="4"/>
  <c r="X300" i="3"/>
  <c r="Y301" i="3"/>
  <c r="AH302" i="3"/>
  <c r="M304" i="3"/>
  <c r="L304" i="3"/>
  <c r="AD303" i="3"/>
  <c r="F304" i="3"/>
  <c r="Y303" i="3"/>
  <c r="G250" i="4" l="1"/>
  <c r="AE250" i="4"/>
  <c r="T250" i="4"/>
  <c r="M250" i="10" s="1"/>
  <c r="Z250" i="4"/>
  <c r="G278" i="9"/>
  <c r="AE278" i="9"/>
  <c r="T278" i="9"/>
  <c r="Q278" i="10" s="1"/>
  <c r="R278" i="10" s="1"/>
  <c r="Z278" i="9"/>
  <c r="Z310" i="5"/>
  <c r="T310" i="5"/>
  <c r="T300" i="2"/>
  <c r="E300" i="10" s="1"/>
  <c r="Z300" i="2"/>
  <c r="F309" i="6"/>
  <c r="AE309" i="6" s="1"/>
  <c r="M309" i="6"/>
  <c r="AD308" i="6"/>
  <c r="L309" i="6"/>
  <c r="G309" i="6"/>
  <c r="AE310" i="5"/>
  <c r="G310" i="5"/>
  <c r="AE300" i="2"/>
  <c r="G300" i="2"/>
  <c r="G265" i="8"/>
  <c r="AE265" i="8"/>
  <c r="T265" i="8"/>
  <c r="Z265" i="8"/>
  <c r="P494" i="2"/>
  <c r="S494" i="2"/>
  <c r="J495" i="2"/>
  <c r="P491" i="6"/>
  <c r="S491" i="6"/>
  <c r="AI491" i="6"/>
  <c r="J492" i="6"/>
  <c r="S490" i="7"/>
  <c r="P490" i="7"/>
  <c r="AI490" i="7"/>
  <c r="J491" i="7"/>
  <c r="P490" i="8"/>
  <c r="S490" i="8"/>
  <c r="AI490" i="8"/>
  <c r="J491" i="8"/>
  <c r="P490" i="9"/>
  <c r="S490" i="9"/>
  <c r="AI490" i="9"/>
  <c r="J491" i="9"/>
  <c r="Z268" i="7"/>
  <c r="T268" i="7"/>
  <c r="I268" i="10" s="1"/>
  <c r="X325" i="5"/>
  <c r="AH248" i="4"/>
  <c r="Y247" i="4"/>
  <c r="X246" i="4"/>
  <c r="X299" i="3"/>
  <c r="Y300" i="3"/>
  <c r="AH301" i="3"/>
  <c r="Z304" i="3"/>
  <c r="T304" i="3"/>
  <c r="AH303" i="3"/>
  <c r="AE268" i="7"/>
  <c r="G268" i="7"/>
  <c r="AE304" i="3"/>
  <c r="G304" i="3"/>
  <c r="AD250" i="4" l="1"/>
  <c r="M251" i="4"/>
  <c r="Y250" i="4"/>
  <c r="AH250" i="4" s="1"/>
  <c r="L251" i="4"/>
  <c r="F251" i="4"/>
  <c r="F279" i="9"/>
  <c r="M279" i="9"/>
  <c r="AD278" i="9"/>
  <c r="L279" i="9"/>
  <c r="T309" i="6"/>
  <c r="Z309" i="6"/>
  <c r="L310" i="6"/>
  <c r="AD309" i="6"/>
  <c r="F310" i="6"/>
  <c r="M310" i="6"/>
  <c r="AD310" i="5"/>
  <c r="L311" i="5"/>
  <c r="F311" i="5"/>
  <c r="M311" i="5"/>
  <c r="F301" i="2"/>
  <c r="AE301" i="2" s="1"/>
  <c r="L301" i="2"/>
  <c r="M301" i="2"/>
  <c r="G301" i="2"/>
  <c r="AD300" i="2"/>
  <c r="L266" i="8"/>
  <c r="AD265" i="8"/>
  <c r="M266" i="8"/>
  <c r="F266" i="8"/>
  <c r="P495" i="2"/>
  <c r="S495" i="2"/>
  <c r="J496" i="2"/>
  <c r="P492" i="6"/>
  <c r="S492" i="6"/>
  <c r="AI492" i="6"/>
  <c r="J493" i="6"/>
  <c r="AI491" i="7"/>
  <c r="AR8" i="7" s="1"/>
  <c r="H7" i="11" s="1"/>
  <c r="S491" i="7"/>
  <c r="X490" i="7" s="1"/>
  <c r="X489" i="7" s="1"/>
  <c r="X488" i="7" s="1"/>
  <c r="X487" i="7" s="1"/>
  <c r="X486" i="7" s="1"/>
  <c r="X485" i="7" s="1"/>
  <c r="X484" i="7" s="1"/>
  <c r="X483" i="7" s="1"/>
  <c r="X482" i="7" s="1"/>
  <c r="X481" i="7" s="1"/>
  <c r="X480" i="7" s="1"/>
  <c r="X479" i="7" s="1"/>
  <c r="X478" i="7" s="1"/>
  <c r="X477" i="7" s="1"/>
  <c r="X476" i="7" s="1"/>
  <c r="X475" i="7" s="1"/>
  <c r="X474" i="7" s="1"/>
  <c r="X473" i="7" s="1"/>
  <c r="X472" i="7" s="1"/>
  <c r="X471" i="7" s="1"/>
  <c r="X470" i="7" s="1"/>
  <c r="X469" i="7" s="1"/>
  <c r="X468" i="7" s="1"/>
  <c r="X467" i="7" s="1"/>
  <c r="X466" i="7" s="1"/>
  <c r="X465" i="7" s="1"/>
  <c r="X464" i="7" s="1"/>
  <c r="X463" i="7" s="1"/>
  <c r="X462" i="7" s="1"/>
  <c r="X461" i="7" s="1"/>
  <c r="X460" i="7" s="1"/>
  <c r="X459" i="7" s="1"/>
  <c r="X458" i="7" s="1"/>
  <c r="X457" i="7" s="1"/>
  <c r="X456" i="7" s="1"/>
  <c r="X455" i="7" s="1"/>
  <c r="X454" i="7" s="1"/>
  <c r="X453" i="7" s="1"/>
  <c r="X452" i="7" s="1"/>
  <c r="X451" i="7" s="1"/>
  <c r="X450" i="7" s="1"/>
  <c r="X449" i="7" s="1"/>
  <c r="X448" i="7" s="1"/>
  <c r="X447" i="7" s="1"/>
  <c r="X446" i="7" s="1"/>
  <c r="X445" i="7" s="1"/>
  <c r="X444" i="7" s="1"/>
  <c r="X443" i="7" s="1"/>
  <c r="X442" i="7" s="1"/>
  <c r="X441" i="7" s="1"/>
  <c r="X440" i="7" s="1"/>
  <c r="X439" i="7" s="1"/>
  <c r="X438" i="7" s="1"/>
  <c r="X437" i="7" s="1"/>
  <c r="X436" i="7" s="1"/>
  <c r="X435" i="7" s="1"/>
  <c r="X434" i="7" s="1"/>
  <c r="X433" i="7" s="1"/>
  <c r="X432" i="7" s="1"/>
  <c r="X431" i="7" s="1"/>
  <c r="X430" i="7" s="1"/>
  <c r="X429" i="7" s="1"/>
  <c r="X428" i="7" s="1"/>
  <c r="X427" i="7" s="1"/>
  <c r="X426" i="7" s="1"/>
  <c r="X425" i="7" s="1"/>
  <c r="X424" i="7" s="1"/>
  <c r="X423" i="7" s="1"/>
  <c r="X422" i="7" s="1"/>
  <c r="X421" i="7" s="1"/>
  <c r="X420" i="7" s="1"/>
  <c r="X419" i="7" s="1"/>
  <c r="X418" i="7" s="1"/>
  <c r="X417" i="7" s="1"/>
  <c r="X416" i="7" s="1"/>
  <c r="X415" i="7" s="1"/>
  <c r="X414" i="7" s="1"/>
  <c r="X413" i="7" s="1"/>
  <c r="X412" i="7" s="1"/>
  <c r="X411" i="7" s="1"/>
  <c r="X410" i="7" s="1"/>
  <c r="X409" i="7" s="1"/>
  <c r="X408" i="7" s="1"/>
  <c r="X407" i="7" s="1"/>
  <c r="X406" i="7" s="1"/>
  <c r="X405" i="7" s="1"/>
  <c r="X404" i="7" s="1"/>
  <c r="X403" i="7" s="1"/>
  <c r="X402" i="7" s="1"/>
  <c r="X401" i="7" s="1"/>
  <c r="X400" i="7" s="1"/>
  <c r="X399" i="7" s="1"/>
  <c r="X398" i="7" s="1"/>
  <c r="X397" i="7" s="1"/>
  <c r="X396" i="7" s="1"/>
  <c r="X395" i="7" s="1"/>
  <c r="X394" i="7" s="1"/>
  <c r="X393" i="7" s="1"/>
  <c r="X392" i="7" s="1"/>
  <c r="X391" i="7" s="1"/>
  <c r="X390" i="7" s="1"/>
  <c r="X389" i="7" s="1"/>
  <c r="X388" i="7" s="1"/>
  <c r="X387" i="7" s="1"/>
  <c r="X386" i="7" s="1"/>
  <c r="X385" i="7" s="1"/>
  <c r="X384" i="7" s="1"/>
  <c r="X383" i="7" s="1"/>
  <c r="X382" i="7" s="1"/>
  <c r="X381" i="7" s="1"/>
  <c r="X380" i="7" s="1"/>
  <c r="X379" i="7" s="1"/>
  <c r="X378" i="7" s="1"/>
  <c r="X377" i="7" s="1"/>
  <c r="X376" i="7" s="1"/>
  <c r="X375" i="7" s="1"/>
  <c r="X374" i="7" s="1"/>
  <c r="X373" i="7" s="1"/>
  <c r="X372" i="7" s="1"/>
  <c r="X371" i="7" s="1"/>
  <c r="X370" i="7" s="1"/>
  <c r="X369" i="7" s="1"/>
  <c r="X368" i="7" s="1"/>
  <c r="X367" i="7" s="1"/>
  <c r="X366" i="7" s="1"/>
  <c r="X365" i="7" s="1"/>
  <c r="X364" i="7" s="1"/>
  <c r="X363" i="7" s="1"/>
  <c r="X362" i="7" s="1"/>
  <c r="X361" i="7" s="1"/>
  <c r="X360" i="7" s="1"/>
  <c r="X359" i="7" s="1"/>
  <c r="X358" i="7" s="1"/>
  <c r="X357" i="7" s="1"/>
  <c r="X356" i="7" s="1"/>
  <c r="X355" i="7" s="1"/>
  <c r="X354" i="7" s="1"/>
  <c r="X353" i="7" s="1"/>
  <c r="X352" i="7" s="1"/>
  <c r="X351" i="7" s="1"/>
  <c r="X350" i="7" s="1"/>
  <c r="X349" i="7" s="1"/>
  <c r="X348" i="7" s="1"/>
  <c r="X347" i="7" s="1"/>
  <c r="X346" i="7" s="1"/>
  <c r="X345" i="7" s="1"/>
  <c r="X344" i="7" s="1"/>
  <c r="X343" i="7" s="1"/>
  <c r="X342" i="7" s="1"/>
  <c r="X341" i="7" s="1"/>
  <c r="X340" i="7" s="1"/>
  <c r="X339" i="7" s="1"/>
  <c r="X338" i="7" s="1"/>
  <c r="X337" i="7" s="1"/>
  <c r="X336" i="7" s="1"/>
  <c r="X335" i="7" s="1"/>
  <c r="X334" i="7" s="1"/>
  <c r="X333" i="7" s="1"/>
  <c r="X332" i="7" s="1"/>
  <c r="X331" i="7" s="1"/>
  <c r="X330" i="7" s="1"/>
  <c r="X329" i="7" s="1"/>
  <c r="X328" i="7" s="1"/>
  <c r="X327" i="7" s="1"/>
  <c r="X326" i="7" s="1"/>
  <c r="X325" i="7" s="1"/>
  <c r="X324" i="7" s="1"/>
  <c r="X323" i="7" s="1"/>
  <c r="X322" i="7" s="1"/>
  <c r="X321" i="7" s="1"/>
  <c r="X320" i="7" s="1"/>
  <c r="X319" i="7" s="1"/>
  <c r="X318" i="7" s="1"/>
  <c r="X317" i="7" s="1"/>
  <c r="X316" i="7" s="1"/>
  <c r="X315" i="7" s="1"/>
  <c r="X314" i="7" s="1"/>
  <c r="X313" i="7" s="1"/>
  <c r="X312" i="7" s="1"/>
  <c r="X311" i="7" s="1"/>
  <c r="X310" i="7" s="1"/>
  <c r="X309" i="7" s="1"/>
  <c r="X308" i="7" s="1"/>
  <c r="X307" i="7" s="1"/>
  <c r="X306" i="7" s="1"/>
  <c r="X305" i="7" s="1"/>
  <c r="X304" i="7" s="1"/>
  <c r="X303" i="7" s="1"/>
  <c r="X302" i="7" s="1"/>
  <c r="X301" i="7" s="1"/>
  <c r="X300" i="7" s="1"/>
  <c r="X299" i="7" s="1"/>
  <c r="X298" i="7" s="1"/>
  <c r="X297" i="7" s="1"/>
  <c r="X296" i="7" s="1"/>
  <c r="X295" i="7" s="1"/>
  <c r="X294" i="7" s="1"/>
  <c r="X293" i="7" s="1"/>
  <c r="X292" i="7" s="1"/>
  <c r="X291" i="7" s="1"/>
  <c r="X290" i="7" s="1"/>
  <c r="X289" i="7" s="1"/>
  <c r="X288" i="7" s="1"/>
  <c r="X287" i="7" s="1"/>
  <c r="X286" i="7" s="1"/>
  <c r="X285" i="7" s="1"/>
  <c r="X284" i="7" s="1"/>
  <c r="X283" i="7" s="1"/>
  <c r="X282" i="7" s="1"/>
  <c r="X281" i="7" s="1"/>
  <c r="X280" i="7" s="1"/>
  <c r="X279" i="7" s="1"/>
  <c r="X278" i="7" s="1"/>
  <c r="X277" i="7" s="1"/>
  <c r="X276" i="7" s="1"/>
  <c r="X275" i="7" s="1"/>
  <c r="X274" i="7" s="1"/>
  <c r="X273" i="7" s="1"/>
  <c r="X272" i="7" s="1"/>
  <c r="X271" i="7" s="1"/>
  <c r="X270" i="7" s="1"/>
  <c r="X269" i="7" s="1"/>
  <c r="X268" i="7" s="1"/>
  <c r="P491" i="7"/>
  <c r="W490" i="7" s="1"/>
  <c r="W489" i="7" s="1"/>
  <c r="W488" i="7" s="1"/>
  <c r="W487" i="7" s="1"/>
  <c r="W486" i="7" s="1"/>
  <c r="W485" i="7" s="1"/>
  <c r="W484" i="7" s="1"/>
  <c r="W483" i="7" s="1"/>
  <c r="W482" i="7" s="1"/>
  <c r="W481" i="7" s="1"/>
  <c r="W480" i="7" s="1"/>
  <c r="W479" i="7" s="1"/>
  <c r="W478" i="7" s="1"/>
  <c r="W477" i="7" s="1"/>
  <c r="W476" i="7" s="1"/>
  <c r="W475" i="7" s="1"/>
  <c r="W474" i="7" s="1"/>
  <c r="W473" i="7" s="1"/>
  <c r="W472" i="7" s="1"/>
  <c r="W471" i="7" s="1"/>
  <c r="W470" i="7" s="1"/>
  <c r="W469" i="7" s="1"/>
  <c r="W468" i="7" s="1"/>
  <c r="W467" i="7" s="1"/>
  <c r="W466" i="7" s="1"/>
  <c r="W465" i="7" s="1"/>
  <c r="W464" i="7" s="1"/>
  <c r="W463" i="7" s="1"/>
  <c r="W462" i="7" s="1"/>
  <c r="W461" i="7" s="1"/>
  <c r="W460" i="7" s="1"/>
  <c r="W459" i="7" s="1"/>
  <c r="W458" i="7" s="1"/>
  <c r="W457" i="7" s="1"/>
  <c r="W456" i="7" s="1"/>
  <c r="W455" i="7" s="1"/>
  <c r="W454" i="7" s="1"/>
  <c r="W453" i="7" s="1"/>
  <c r="W452" i="7" s="1"/>
  <c r="W451" i="7" s="1"/>
  <c r="W450" i="7" s="1"/>
  <c r="W449" i="7" s="1"/>
  <c r="W448" i="7" s="1"/>
  <c r="W447" i="7" s="1"/>
  <c r="W446" i="7" s="1"/>
  <c r="W445" i="7" s="1"/>
  <c r="W444" i="7" s="1"/>
  <c r="W443" i="7" s="1"/>
  <c r="W442" i="7" s="1"/>
  <c r="W441" i="7" s="1"/>
  <c r="W440" i="7" s="1"/>
  <c r="W439" i="7" s="1"/>
  <c r="W438" i="7" s="1"/>
  <c r="W437" i="7" s="1"/>
  <c r="W436" i="7" s="1"/>
  <c r="W435" i="7" s="1"/>
  <c r="W434" i="7" s="1"/>
  <c r="W433" i="7" s="1"/>
  <c r="W432" i="7" s="1"/>
  <c r="W431" i="7" s="1"/>
  <c r="W430" i="7" s="1"/>
  <c r="W429" i="7" s="1"/>
  <c r="W428" i="7" s="1"/>
  <c r="W427" i="7" s="1"/>
  <c r="W426" i="7" s="1"/>
  <c r="W425" i="7" s="1"/>
  <c r="W424" i="7" s="1"/>
  <c r="W423" i="7" s="1"/>
  <c r="W422" i="7" s="1"/>
  <c r="W421" i="7" s="1"/>
  <c r="W420" i="7" s="1"/>
  <c r="W419" i="7" s="1"/>
  <c r="W418" i="7" s="1"/>
  <c r="W417" i="7" s="1"/>
  <c r="W416" i="7" s="1"/>
  <c r="W415" i="7" s="1"/>
  <c r="W414" i="7" s="1"/>
  <c r="W413" i="7" s="1"/>
  <c r="W412" i="7" s="1"/>
  <c r="W411" i="7" s="1"/>
  <c r="W410" i="7" s="1"/>
  <c r="W409" i="7" s="1"/>
  <c r="W408" i="7" s="1"/>
  <c r="W407" i="7" s="1"/>
  <c r="W406" i="7" s="1"/>
  <c r="W405" i="7" s="1"/>
  <c r="W404" i="7" s="1"/>
  <c r="W403" i="7" s="1"/>
  <c r="W402" i="7" s="1"/>
  <c r="W401" i="7" s="1"/>
  <c r="W400" i="7" s="1"/>
  <c r="W399" i="7" s="1"/>
  <c r="W398" i="7" s="1"/>
  <c r="W397" i="7" s="1"/>
  <c r="W396" i="7" s="1"/>
  <c r="W395" i="7" s="1"/>
  <c r="W394" i="7" s="1"/>
  <c r="W393" i="7" s="1"/>
  <c r="W392" i="7" s="1"/>
  <c r="W391" i="7" s="1"/>
  <c r="W390" i="7" s="1"/>
  <c r="W389" i="7" s="1"/>
  <c r="W388" i="7" s="1"/>
  <c r="W387" i="7" s="1"/>
  <c r="W386" i="7" s="1"/>
  <c r="W385" i="7" s="1"/>
  <c r="W384" i="7" s="1"/>
  <c r="W383" i="7" s="1"/>
  <c r="W382" i="7" s="1"/>
  <c r="W381" i="7" s="1"/>
  <c r="W380" i="7" s="1"/>
  <c r="W379" i="7" s="1"/>
  <c r="W378" i="7" s="1"/>
  <c r="W377" i="7" s="1"/>
  <c r="W376" i="7" s="1"/>
  <c r="W375" i="7" s="1"/>
  <c r="W374" i="7" s="1"/>
  <c r="W373" i="7" s="1"/>
  <c r="W372" i="7" s="1"/>
  <c r="W371" i="7" s="1"/>
  <c r="W370" i="7" s="1"/>
  <c r="W369" i="7" s="1"/>
  <c r="W368" i="7" s="1"/>
  <c r="W367" i="7" s="1"/>
  <c r="W366" i="7" s="1"/>
  <c r="W365" i="7" s="1"/>
  <c r="W364" i="7" s="1"/>
  <c r="W363" i="7" s="1"/>
  <c r="W362" i="7" s="1"/>
  <c r="W361" i="7" s="1"/>
  <c r="W360" i="7" s="1"/>
  <c r="W359" i="7" s="1"/>
  <c r="W358" i="7" s="1"/>
  <c r="W357" i="7" s="1"/>
  <c r="W356" i="7" s="1"/>
  <c r="W355" i="7" s="1"/>
  <c r="W354" i="7" s="1"/>
  <c r="W353" i="7" s="1"/>
  <c r="W352" i="7" s="1"/>
  <c r="W351" i="7" s="1"/>
  <c r="W350" i="7" s="1"/>
  <c r="W349" i="7" s="1"/>
  <c r="W348" i="7" s="1"/>
  <c r="W347" i="7" s="1"/>
  <c r="W346" i="7" s="1"/>
  <c r="W345" i="7" s="1"/>
  <c r="W344" i="7" s="1"/>
  <c r="W343" i="7" s="1"/>
  <c r="W342" i="7" s="1"/>
  <c r="W341" i="7" s="1"/>
  <c r="W340" i="7" s="1"/>
  <c r="W339" i="7" s="1"/>
  <c r="W338" i="7" s="1"/>
  <c r="W337" i="7" s="1"/>
  <c r="W336" i="7" s="1"/>
  <c r="W335" i="7" s="1"/>
  <c r="W334" i="7" s="1"/>
  <c r="W333" i="7" s="1"/>
  <c r="W332" i="7" s="1"/>
  <c r="W331" i="7" s="1"/>
  <c r="W330" i="7" s="1"/>
  <c r="W329" i="7" s="1"/>
  <c r="W328" i="7" s="1"/>
  <c r="W327" i="7" s="1"/>
  <c r="W326" i="7" s="1"/>
  <c r="W325" i="7" s="1"/>
  <c r="W324" i="7" s="1"/>
  <c r="W323" i="7" s="1"/>
  <c r="W322" i="7" s="1"/>
  <c r="W321" i="7" s="1"/>
  <c r="W320" i="7" s="1"/>
  <c r="W319" i="7" s="1"/>
  <c r="W318" i="7" s="1"/>
  <c r="W317" i="7" s="1"/>
  <c r="W316" i="7" s="1"/>
  <c r="W315" i="7" s="1"/>
  <c r="W314" i="7" s="1"/>
  <c r="W313" i="7" s="1"/>
  <c r="W312" i="7" s="1"/>
  <c r="W311" i="7" s="1"/>
  <c r="W310" i="7" s="1"/>
  <c r="W309" i="7" s="1"/>
  <c r="W308" i="7" s="1"/>
  <c r="W307" i="7" s="1"/>
  <c r="W306" i="7" s="1"/>
  <c r="W305" i="7" s="1"/>
  <c r="W304" i="7" s="1"/>
  <c r="W303" i="7" s="1"/>
  <c r="W302" i="7" s="1"/>
  <c r="W301" i="7" s="1"/>
  <c r="W300" i="7" s="1"/>
  <c r="W299" i="7" s="1"/>
  <c r="W298" i="7" s="1"/>
  <c r="W297" i="7" s="1"/>
  <c r="W296" i="7" s="1"/>
  <c r="W295" i="7" s="1"/>
  <c r="W294" i="7" s="1"/>
  <c r="W293" i="7" s="1"/>
  <c r="W292" i="7" s="1"/>
  <c r="W291" i="7" s="1"/>
  <c r="W290" i="7" s="1"/>
  <c r="W289" i="7" s="1"/>
  <c r="W288" i="7" s="1"/>
  <c r="W287" i="7" s="1"/>
  <c r="W286" i="7" s="1"/>
  <c r="W285" i="7" s="1"/>
  <c r="W284" i="7" s="1"/>
  <c r="W283" i="7" s="1"/>
  <c r="W282" i="7" s="1"/>
  <c r="W281" i="7" s="1"/>
  <c r="W280" i="7" s="1"/>
  <c r="W279" i="7" s="1"/>
  <c r="W278" i="7" s="1"/>
  <c r="W277" i="7" s="1"/>
  <c r="W276" i="7" s="1"/>
  <c r="W275" i="7" s="1"/>
  <c r="W274" i="7" s="1"/>
  <c r="W273" i="7" s="1"/>
  <c r="W272" i="7" s="1"/>
  <c r="W271" i="7" s="1"/>
  <c r="W270" i="7" s="1"/>
  <c r="W269" i="7" s="1"/>
  <c r="W268" i="7" s="1"/>
  <c r="W267" i="7" s="1"/>
  <c r="W266" i="7" s="1"/>
  <c r="W265" i="7" s="1"/>
  <c r="W264" i="7" s="1"/>
  <c r="W263" i="7" s="1"/>
  <c r="W262" i="7" s="1"/>
  <c r="W261" i="7" s="1"/>
  <c r="W260" i="7" s="1"/>
  <c r="W259" i="7" s="1"/>
  <c r="W258" i="7" s="1"/>
  <c r="W257" i="7" s="1"/>
  <c r="W256" i="7" s="1"/>
  <c r="W255" i="7" s="1"/>
  <c r="W254" i="7" s="1"/>
  <c r="W253" i="7" s="1"/>
  <c r="W252" i="7" s="1"/>
  <c r="W251" i="7" s="1"/>
  <c r="W250" i="7" s="1"/>
  <c r="W249" i="7" s="1"/>
  <c r="W248" i="7" s="1"/>
  <c r="W247" i="7" s="1"/>
  <c r="W246" i="7" s="1"/>
  <c r="W245" i="7" s="1"/>
  <c r="W244" i="7" s="1"/>
  <c r="W243" i="7" s="1"/>
  <c r="W242" i="7" s="1"/>
  <c r="W241" i="7" s="1"/>
  <c r="W240" i="7" s="1"/>
  <c r="W239" i="7" s="1"/>
  <c r="W238" i="7" s="1"/>
  <c r="W237" i="7" s="1"/>
  <c r="W236" i="7" s="1"/>
  <c r="W235" i="7" s="1"/>
  <c r="W234" i="7" s="1"/>
  <c r="W233" i="7" s="1"/>
  <c r="W232" i="7" s="1"/>
  <c r="W231" i="7" s="1"/>
  <c r="W230" i="7" s="1"/>
  <c r="W229" i="7" s="1"/>
  <c r="W228" i="7" s="1"/>
  <c r="W227" i="7" s="1"/>
  <c r="W226" i="7" s="1"/>
  <c r="W225" i="7" s="1"/>
  <c r="W224" i="7" s="1"/>
  <c r="W223" i="7" s="1"/>
  <c r="W222" i="7" s="1"/>
  <c r="W221" i="7" s="1"/>
  <c r="W220" i="7" s="1"/>
  <c r="W219" i="7" s="1"/>
  <c r="W218" i="7" s="1"/>
  <c r="W217" i="7" s="1"/>
  <c r="W216" i="7" s="1"/>
  <c r="W215" i="7" s="1"/>
  <c r="W214" i="7" s="1"/>
  <c r="W213" i="7" s="1"/>
  <c r="W212" i="7" s="1"/>
  <c r="W211" i="7" s="1"/>
  <c r="W210" i="7" s="1"/>
  <c r="W209" i="7" s="1"/>
  <c r="W208" i="7" s="1"/>
  <c r="W207" i="7" s="1"/>
  <c r="W206" i="7" s="1"/>
  <c r="W205" i="7" s="1"/>
  <c r="W204" i="7" s="1"/>
  <c r="W203" i="7" s="1"/>
  <c r="W202" i="7" s="1"/>
  <c r="W201" i="7" s="1"/>
  <c r="W200" i="7" s="1"/>
  <c r="W199" i="7" s="1"/>
  <c r="W198" i="7" s="1"/>
  <c r="W197" i="7" s="1"/>
  <c r="W196" i="7" s="1"/>
  <c r="W195" i="7" s="1"/>
  <c r="W194" i="7" s="1"/>
  <c r="W193" i="7" s="1"/>
  <c r="W192" i="7" s="1"/>
  <c r="W191" i="7" s="1"/>
  <c r="W190" i="7" s="1"/>
  <c r="W189" i="7" s="1"/>
  <c r="W188" i="7" s="1"/>
  <c r="W187" i="7" s="1"/>
  <c r="W186" i="7" s="1"/>
  <c r="W185" i="7" s="1"/>
  <c r="W184" i="7" s="1"/>
  <c r="W183" i="7" s="1"/>
  <c r="W182" i="7" s="1"/>
  <c r="W181" i="7" s="1"/>
  <c r="W180" i="7" s="1"/>
  <c r="W179" i="7" s="1"/>
  <c r="W178" i="7" s="1"/>
  <c r="W177" i="7" s="1"/>
  <c r="W176" i="7" s="1"/>
  <c r="W175" i="7" s="1"/>
  <c r="W174" i="7" s="1"/>
  <c r="W173" i="7" s="1"/>
  <c r="W172" i="7" s="1"/>
  <c r="W171" i="7" s="1"/>
  <c r="W170" i="7" s="1"/>
  <c r="W169" i="7" s="1"/>
  <c r="W168" i="7" s="1"/>
  <c r="W167" i="7" s="1"/>
  <c r="W166" i="7" s="1"/>
  <c r="W165" i="7" s="1"/>
  <c r="W164" i="7" s="1"/>
  <c r="W163" i="7" s="1"/>
  <c r="W162" i="7" s="1"/>
  <c r="W161" i="7" s="1"/>
  <c r="W160" i="7" s="1"/>
  <c r="W159" i="7" s="1"/>
  <c r="W158" i="7" s="1"/>
  <c r="W157" i="7" s="1"/>
  <c r="W156" i="7" s="1"/>
  <c r="W155" i="7" s="1"/>
  <c r="W154" i="7" s="1"/>
  <c r="W153" i="7" s="1"/>
  <c r="W152" i="7" s="1"/>
  <c r="W151" i="7" s="1"/>
  <c r="W150" i="7" s="1"/>
  <c r="W149" i="7" s="1"/>
  <c r="W148" i="7" s="1"/>
  <c r="W147" i="7" s="1"/>
  <c r="W146" i="7" s="1"/>
  <c r="W145" i="7" s="1"/>
  <c r="W144" i="7" s="1"/>
  <c r="W143" i="7" s="1"/>
  <c r="W142" i="7" s="1"/>
  <c r="W141" i="7" s="1"/>
  <c r="W140" i="7" s="1"/>
  <c r="W139" i="7" s="1"/>
  <c r="W138" i="7" s="1"/>
  <c r="W137" i="7" s="1"/>
  <c r="W136" i="7" s="1"/>
  <c r="W135" i="7" s="1"/>
  <c r="W134" i="7" s="1"/>
  <c r="W133" i="7" s="1"/>
  <c r="W132" i="7" s="1"/>
  <c r="W131" i="7" s="1"/>
  <c r="W130" i="7" s="1"/>
  <c r="W129" i="7" s="1"/>
  <c r="W128" i="7" s="1"/>
  <c r="W127" i="7" s="1"/>
  <c r="W126" i="7" s="1"/>
  <c r="W125" i="7" s="1"/>
  <c r="W124" i="7" s="1"/>
  <c r="W123" i="7" s="1"/>
  <c r="W122" i="7" s="1"/>
  <c r="W121" i="7" s="1"/>
  <c r="W120" i="7" s="1"/>
  <c r="W119" i="7" s="1"/>
  <c r="W118" i="7" s="1"/>
  <c r="W117" i="7" s="1"/>
  <c r="W116" i="7" s="1"/>
  <c r="W115" i="7" s="1"/>
  <c r="W114" i="7" s="1"/>
  <c r="W113" i="7" s="1"/>
  <c r="W112" i="7" s="1"/>
  <c r="W111" i="7" s="1"/>
  <c r="W110" i="7" s="1"/>
  <c r="W109" i="7" s="1"/>
  <c r="W108" i="7" s="1"/>
  <c r="W107" i="7" s="1"/>
  <c r="W106" i="7" s="1"/>
  <c r="W105" i="7" s="1"/>
  <c r="W104" i="7" s="1"/>
  <c r="W103" i="7" s="1"/>
  <c r="W102" i="7" s="1"/>
  <c r="W101" i="7" s="1"/>
  <c r="W100" i="7" s="1"/>
  <c r="W99" i="7" s="1"/>
  <c r="W98" i="7" s="1"/>
  <c r="W97" i="7" s="1"/>
  <c r="W96" i="7" s="1"/>
  <c r="W95" i="7" s="1"/>
  <c r="W94" i="7" s="1"/>
  <c r="W93" i="7" s="1"/>
  <c r="W92" i="7" s="1"/>
  <c r="W91" i="7" s="1"/>
  <c r="W90" i="7" s="1"/>
  <c r="W89" i="7" s="1"/>
  <c r="W88" i="7" s="1"/>
  <c r="W87" i="7" s="1"/>
  <c r="W86" i="7" s="1"/>
  <c r="W85" i="7" s="1"/>
  <c r="W84" i="7" s="1"/>
  <c r="W83" i="7" s="1"/>
  <c r="W82" i="7" s="1"/>
  <c r="W81" i="7" s="1"/>
  <c r="W80" i="7" s="1"/>
  <c r="W79" i="7" s="1"/>
  <c r="W78" i="7" s="1"/>
  <c r="W77" i="7" s="1"/>
  <c r="W76" i="7" s="1"/>
  <c r="W75" i="7" s="1"/>
  <c r="W74" i="7" s="1"/>
  <c r="W73" i="7" s="1"/>
  <c r="W72" i="7" s="1"/>
  <c r="W71" i="7" s="1"/>
  <c r="W70" i="7" s="1"/>
  <c r="W69" i="7" s="1"/>
  <c r="W68" i="7" s="1"/>
  <c r="W67" i="7" s="1"/>
  <c r="W66" i="7" s="1"/>
  <c r="W65" i="7" s="1"/>
  <c r="W64" i="7" s="1"/>
  <c r="W63" i="7" s="1"/>
  <c r="W62" i="7" s="1"/>
  <c r="W61" i="7" s="1"/>
  <c r="W60" i="7" s="1"/>
  <c r="W59" i="7" s="1"/>
  <c r="W58" i="7" s="1"/>
  <c r="W57" i="7" s="1"/>
  <c r="W56" i="7" s="1"/>
  <c r="W55" i="7" s="1"/>
  <c r="W54" i="7" s="1"/>
  <c r="W53" i="7" s="1"/>
  <c r="W52" i="7" s="1"/>
  <c r="W51" i="7" s="1"/>
  <c r="W50" i="7" s="1"/>
  <c r="W49" i="7" s="1"/>
  <c r="W48" i="7" s="1"/>
  <c r="W47" i="7" s="1"/>
  <c r="W46" i="7" s="1"/>
  <c r="W45" i="7" s="1"/>
  <c r="W44" i="7" s="1"/>
  <c r="W43" i="7" s="1"/>
  <c r="W42" i="7" s="1"/>
  <c r="W41" i="7" s="1"/>
  <c r="W40" i="7" s="1"/>
  <c r="W39" i="7" s="1"/>
  <c r="W38" i="7" s="1"/>
  <c r="W37" i="7" s="1"/>
  <c r="W36" i="7" s="1"/>
  <c r="W35" i="7" s="1"/>
  <c r="W34" i="7" s="1"/>
  <c r="W33" i="7" s="1"/>
  <c r="W32" i="7" s="1"/>
  <c r="W31" i="7" s="1"/>
  <c r="W30" i="7" s="1"/>
  <c r="W29" i="7" s="1"/>
  <c r="W28" i="7" s="1"/>
  <c r="W27" i="7" s="1"/>
  <c r="W26" i="7" s="1"/>
  <c r="W25" i="7" s="1"/>
  <c r="W24" i="7" s="1"/>
  <c r="W23" i="7" s="1"/>
  <c r="W22" i="7" s="1"/>
  <c r="W21" i="7" s="1"/>
  <c r="W20" i="7" s="1"/>
  <c r="W19" i="7" s="1"/>
  <c r="W18" i="7" s="1"/>
  <c r="W17" i="7" s="1"/>
  <c r="W16" i="7" s="1"/>
  <c r="W15" i="7" s="1"/>
  <c r="W14" i="7" s="1"/>
  <c r="W13" i="7" s="1"/>
  <c r="W12" i="7" s="1"/>
  <c r="W11" i="7" s="1"/>
  <c r="W10" i="7" s="1"/>
  <c r="W9" i="7" s="1"/>
  <c r="W8" i="7" s="1"/>
  <c r="W7" i="7" s="1"/>
  <c r="W6" i="7" s="1"/>
  <c r="W5" i="7" s="1"/>
  <c r="W4" i="7" s="1"/>
  <c r="W3" i="7" s="1"/>
  <c r="W2" i="7" s="1"/>
  <c r="AO7" i="7" s="1"/>
  <c r="P491" i="8"/>
  <c r="W490" i="8" s="1"/>
  <c r="W489" i="8" s="1"/>
  <c r="W488" i="8" s="1"/>
  <c r="W487" i="8" s="1"/>
  <c r="W486" i="8" s="1"/>
  <c r="W485" i="8" s="1"/>
  <c r="W484" i="8" s="1"/>
  <c r="W483" i="8" s="1"/>
  <c r="W482" i="8" s="1"/>
  <c r="W481" i="8" s="1"/>
  <c r="W480" i="8" s="1"/>
  <c r="W479" i="8" s="1"/>
  <c r="W478" i="8" s="1"/>
  <c r="W477" i="8" s="1"/>
  <c r="W476" i="8" s="1"/>
  <c r="W475" i="8" s="1"/>
  <c r="W474" i="8" s="1"/>
  <c r="W473" i="8" s="1"/>
  <c r="W472" i="8" s="1"/>
  <c r="W471" i="8" s="1"/>
  <c r="W470" i="8" s="1"/>
  <c r="W469" i="8" s="1"/>
  <c r="W468" i="8" s="1"/>
  <c r="W467" i="8" s="1"/>
  <c r="W466" i="8" s="1"/>
  <c r="W465" i="8" s="1"/>
  <c r="W464" i="8" s="1"/>
  <c r="W463" i="8" s="1"/>
  <c r="W462" i="8" s="1"/>
  <c r="W461" i="8" s="1"/>
  <c r="W460" i="8" s="1"/>
  <c r="W459" i="8" s="1"/>
  <c r="W458" i="8" s="1"/>
  <c r="W457" i="8" s="1"/>
  <c r="W456" i="8" s="1"/>
  <c r="W455" i="8" s="1"/>
  <c r="W454" i="8" s="1"/>
  <c r="W453" i="8" s="1"/>
  <c r="W452" i="8" s="1"/>
  <c r="W451" i="8" s="1"/>
  <c r="W450" i="8" s="1"/>
  <c r="W449" i="8" s="1"/>
  <c r="W448" i="8" s="1"/>
  <c r="W447" i="8" s="1"/>
  <c r="W446" i="8" s="1"/>
  <c r="W445" i="8" s="1"/>
  <c r="W444" i="8" s="1"/>
  <c r="W443" i="8" s="1"/>
  <c r="W442" i="8" s="1"/>
  <c r="W441" i="8" s="1"/>
  <c r="W440" i="8" s="1"/>
  <c r="W439" i="8" s="1"/>
  <c r="W438" i="8" s="1"/>
  <c r="W437" i="8" s="1"/>
  <c r="W436" i="8" s="1"/>
  <c r="W435" i="8" s="1"/>
  <c r="W434" i="8" s="1"/>
  <c r="W433" i="8" s="1"/>
  <c r="W432" i="8" s="1"/>
  <c r="W431" i="8" s="1"/>
  <c r="W430" i="8" s="1"/>
  <c r="W429" i="8" s="1"/>
  <c r="W428" i="8" s="1"/>
  <c r="W427" i="8" s="1"/>
  <c r="W426" i="8" s="1"/>
  <c r="W425" i="8" s="1"/>
  <c r="W424" i="8" s="1"/>
  <c r="W423" i="8" s="1"/>
  <c r="W422" i="8" s="1"/>
  <c r="W421" i="8" s="1"/>
  <c r="W420" i="8" s="1"/>
  <c r="W419" i="8" s="1"/>
  <c r="W418" i="8" s="1"/>
  <c r="W417" i="8" s="1"/>
  <c r="W416" i="8" s="1"/>
  <c r="W415" i="8" s="1"/>
  <c r="W414" i="8" s="1"/>
  <c r="W413" i="8" s="1"/>
  <c r="W412" i="8" s="1"/>
  <c r="W411" i="8" s="1"/>
  <c r="W410" i="8" s="1"/>
  <c r="W409" i="8" s="1"/>
  <c r="W408" i="8" s="1"/>
  <c r="W407" i="8" s="1"/>
  <c r="W406" i="8" s="1"/>
  <c r="W405" i="8" s="1"/>
  <c r="W404" i="8" s="1"/>
  <c r="W403" i="8" s="1"/>
  <c r="W402" i="8" s="1"/>
  <c r="W401" i="8" s="1"/>
  <c r="W400" i="8" s="1"/>
  <c r="W399" i="8" s="1"/>
  <c r="W398" i="8" s="1"/>
  <c r="W397" i="8" s="1"/>
  <c r="W396" i="8" s="1"/>
  <c r="W395" i="8" s="1"/>
  <c r="W394" i="8" s="1"/>
  <c r="W393" i="8" s="1"/>
  <c r="W392" i="8" s="1"/>
  <c r="W391" i="8" s="1"/>
  <c r="W390" i="8" s="1"/>
  <c r="W389" i="8" s="1"/>
  <c r="W388" i="8" s="1"/>
  <c r="W387" i="8" s="1"/>
  <c r="W386" i="8" s="1"/>
  <c r="W385" i="8" s="1"/>
  <c r="W384" i="8" s="1"/>
  <c r="W383" i="8" s="1"/>
  <c r="W382" i="8" s="1"/>
  <c r="W381" i="8" s="1"/>
  <c r="W380" i="8" s="1"/>
  <c r="W379" i="8" s="1"/>
  <c r="W378" i="8" s="1"/>
  <c r="W377" i="8" s="1"/>
  <c r="W376" i="8" s="1"/>
  <c r="W375" i="8" s="1"/>
  <c r="W374" i="8" s="1"/>
  <c r="W373" i="8" s="1"/>
  <c r="W372" i="8" s="1"/>
  <c r="W371" i="8" s="1"/>
  <c r="W370" i="8" s="1"/>
  <c r="W369" i="8" s="1"/>
  <c r="W368" i="8" s="1"/>
  <c r="W367" i="8" s="1"/>
  <c r="W366" i="8" s="1"/>
  <c r="W365" i="8" s="1"/>
  <c r="W364" i="8" s="1"/>
  <c r="W363" i="8" s="1"/>
  <c r="W362" i="8" s="1"/>
  <c r="W361" i="8" s="1"/>
  <c r="W360" i="8" s="1"/>
  <c r="W359" i="8" s="1"/>
  <c r="W358" i="8" s="1"/>
  <c r="W357" i="8" s="1"/>
  <c r="W356" i="8" s="1"/>
  <c r="W355" i="8" s="1"/>
  <c r="W354" i="8" s="1"/>
  <c r="W353" i="8" s="1"/>
  <c r="W352" i="8" s="1"/>
  <c r="W351" i="8" s="1"/>
  <c r="W350" i="8" s="1"/>
  <c r="W349" i="8" s="1"/>
  <c r="W348" i="8" s="1"/>
  <c r="W347" i="8" s="1"/>
  <c r="W346" i="8" s="1"/>
  <c r="W345" i="8" s="1"/>
  <c r="W344" i="8" s="1"/>
  <c r="W343" i="8" s="1"/>
  <c r="W342" i="8" s="1"/>
  <c r="W341" i="8" s="1"/>
  <c r="W340" i="8" s="1"/>
  <c r="W339" i="8" s="1"/>
  <c r="W338" i="8" s="1"/>
  <c r="W337" i="8" s="1"/>
  <c r="W336" i="8" s="1"/>
  <c r="W335" i="8" s="1"/>
  <c r="W334" i="8" s="1"/>
  <c r="W333" i="8" s="1"/>
  <c r="W332" i="8" s="1"/>
  <c r="W331" i="8" s="1"/>
  <c r="W330" i="8" s="1"/>
  <c r="W329" i="8" s="1"/>
  <c r="W328" i="8" s="1"/>
  <c r="W327" i="8" s="1"/>
  <c r="W326" i="8" s="1"/>
  <c r="W325" i="8" s="1"/>
  <c r="W324" i="8" s="1"/>
  <c r="W323" i="8" s="1"/>
  <c r="W322" i="8" s="1"/>
  <c r="W321" i="8" s="1"/>
  <c r="W320" i="8" s="1"/>
  <c r="W319" i="8" s="1"/>
  <c r="W318" i="8" s="1"/>
  <c r="W317" i="8" s="1"/>
  <c r="W316" i="8" s="1"/>
  <c r="W315" i="8" s="1"/>
  <c r="W314" i="8" s="1"/>
  <c r="W313" i="8" s="1"/>
  <c r="W312" i="8" s="1"/>
  <c r="W311" i="8" s="1"/>
  <c r="W310" i="8" s="1"/>
  <c r="W309" i="8" s="1"/>
  <c r="W308" i="8" s="1"/>
  <c r="W307" i="8" s="1"/>
  <c r="W306" i="8" s="1"/>
  <c r="W305" i="8" s="1"/>
  <c r="W304" i="8" s="1"/>
  <c r="W303" i="8" s="1"/>
  <c r="W302" i="8" s="1"/>
  <c r="W301" i="8" s="1"/>
  <c r="W300" i="8" s="1"/>
  <c r="W299" i="8" s="1"/>
  <c r="W298" i="8" s="1"/>
  <c r="W297" i="8" s="1"/>
  <c r="W296" i="8" s="1"/>
  <c r="W295" i="8" s="1"/>
  <c r="W294" i="8" s="1"/>
  <c r="W293" i="8" s="1"/>
  <c r="W292" i="8" s="1"/>
  <c r="W291" i="8" s="1"/>
  <c r="W290" i="8" s="1"/>
  <c r="W289" i="8" s="1"/>
  <c r="W288" i="8" s="1"/>
  <c r="W287" i="8" s="1"/>
  <c r="W286" i="8" s="1"/>
  <c r="W285" i="8" s="1"/>
  <c r="W284" i="8" s="1"/>
  <c r="W283" i="8" s="1"/>
  <c r="W282" i="8" s="1"/>
  <c r="W281" i="8" s="1"/>
  <c r="W280" i="8" s="1"/>
  <c r="W279" i="8" s="1"/>
  <c r="W278" i="8" s="1"/>
  <c r="W277" i="8" s="1"/>
  <c r="W276" i="8" s="1"/>
  <c r="W275" i="8" s="1"/>
  <c r="W274" i="8" s="1"/>
  <c r="W273" i="8" s="1"/>
  <c r="W272" i="8" s="1"/>
  <c r="W271" i="8" s="1"/>
  <c r="W270" i="8" s="1"/>
  <c r="W269" i="8" s="1"/>
  <c r="W268" i="8" s="1"/>
  <c r="W267" i="8" s="1"/>
  <c r="W266" i="8" s="1"/>
  <c r="W265" i="8" s="1"/>
  <c r="W264" i="8" s="1"/>
  <c r="W263" i="8" s="1"/>
  <c r="W262" i="8" s="1"/>
  <c r="W261" i="8" s="1"/>
  <c r="W260" i="8" s="1"/>
  <c r="W259" i="8" s="1"/>
  <c r="W258" i="8" s="1"/>
  <c r="W257" i="8" s="1"/>
  <c r="W256" i="8" s="1"/>
  <c r="W255" i="8" s="1"/>
  <c r="W254" i="8" s="1"/>
  <c r="W253" i="8" s="1"/>
  <c r="W252" i="8" s="1"/>
  <c r="W251" i="8" s="1"/>
  <c r="W250" i="8" s="1"/>
  <c r="W249" i="8" s="1"/>
  <c r="W248" i="8" s="1"/>
  <c r="W247" i="8" s="1"/>
  <c r="W246" i="8" s="1"/>
  <c r="W245" i="8" s="1"/>
  <c r="W244" i="8" s="1"/>
  <c r="W243" i="8" s="1"/>
  <c r="W242" i="8" s="1"/>
  <c r="W241" i="8" s="1"/>
  <c r="W240" i="8" s="1"/>
  <c r="W239" i="8" s="1"/>
  <c r="W238" i="8" s="1"/>
  <c r="W237" i="8" s="1"/>
  <c r="W236" i="8" s="1"/>
  <c r="W235" i="8" s="1"/>
  <c r="W234" i="8" s="1"/>
  <c r="W233" i="8" s="1"/>
  <c r="W232" i="8" s="1"/>
  <c r="W231" i="8" s="1"/>
  <c r="W230" i="8" s="1"/>
  <c r="W229" i="8" s="1"/>
  <c r="W228" i="8" s="1"/>
  <c r="W227" i="8" s="1"/>
  <c r="W226" i="8" s="1"/>
  <c r="W225" i="8" s="1"/>
  <c r="W224" i="8" s="1"/>
  <c r="W223" i="8" s="1"/>
  <c r="W222" i="8" s="1"/>
  <c r="W221" i="8" s="1"/>
  <c r="W220" i="8" s="1"/>
  <c r="W219" i="8" s="1"/>
  <c r="W218" i="8" s="1"/>
  <c r="W217" i="8" s="1"/>
  <c r="W216" i="8" s="1"/>
  <c r="W215" i="8" s="1"/>
  <c r="W214" i="8" s="1"/>
  <c r="W213" i="8" s="1"/>
  <c r="W212" i="8" s="1"/>
  <c r="W211" i="8" s="1"/>
  <c r="W210" i="8" s="1"/>
  <c r="W209" i="8" s="1"/>
  <c r="W208" i="8" s="1"/>
  <c r="W207" i="8" s="1"/>
  <c r="W206" i="8" s="1"/>
  <c r="W205" i="8" s="1"/>
  <c r="W204" i="8" s="1"/>
  <c r="W203" i="8" s="1"/>
  <c r="W202" i="8" s="1"/>
  <c r="W201" i="8" s="1"/>
  <c r="W200" i="8" s="1"/>
  <c r="W199" i="8" s="1"/>
  <c r="W198" i="8" s="1"/>
  <c r="W197" i="8" s="1"/>
  <c r="W196" i="8" s="1"/>
  <c r="W195" i="8" s="1"/>
  <c r="W194" i="8" s="1"/>
  <c r="W193" i="8" s="1"/>
  <c r="W192" i="8" s="1"/>
  <c r="W191" i="8" s="1"/>
  <c r="W190" i="8" s="1"/>
  <c r="W189" i="8" s="1"/>
  <c r="W188" i="8" s="1"/>
  <c r="W187" i="8" s="1"/>
  <c r="W186" i="8" s="1"/>
  <c r="W185" i="8" s="1"/>
  <c r="W184" i="8" s="1"/>
  <c r="W183" i="8" s="1"/>
  <c r="W182" i="8" s="1"/>
  <c r="W181" i="8" s="1"/>
  <c r="W180" i="8" s="1"/>
  <c r="W179" i="8" s="1"/>
  <c r="W178" i="8" s="1"/>
  <c r="W177" i="8" s="1"/>
  <c r="W176" i="8" s="1"/>
  <c r="W175" i="8" s="1"/>
  <c r="W174" i="8" s="1"/>
  <c r="W173" i="8" s="1"/>
  <c r="W172" i="8" s="1"/>
  <c r="W171" i="8" s="1"/>
  <c r="W170" i="8" s="1"/>
  <c r="W169" i="8" s="1"/>
  <c r="W168" i="8" s="1"/>
  <c r="W167" i="8" s="1"/>
  <c r="W166" i="8" s="1"/>
  <c r="W165" i="8" s="1"/>
  <c r="W164" i="8" s="1"/>
  <c r="W163" i="8" s="1"/>
  <c r="W162" i="8" s="1"/>
  <c r="W161" i="8" s="1"/>
  <c r="W160" i="8" s="1"/>
  <c r="W159" i="8" s="1"/>
  <c r="W158" i="8" s="1"/>
  <c r="W157" i="8" s="1"/>
  <c r="W156" i="8" s="1"/>
  <c r="W155" i="8" s="1"/>
  <c r="W154" i="8" s="1"/>
  <c r="W153" i="8" s="1"/>
  <c r="W152" i="8" s="1"/>
  <c r="W151" i="8" s="1"/>
  <c r="W150" i="8" s="1"/>
  <c r="W149" i="8" s="1"/>
  <c r="W148" i="8" s="1"/>
  <c r="W147" i="8" s="1"/>
  <c r="W146" i="8" s="1"/>
  <c r="W145" i="8" s="1"/>
  <c r="W144" i="8" s="1"/>
  <c r="W143" i="8" s="1"/>
  <c r="W142" i="8" s="1"/>
  <c r="W141" i="8" s="1"/>
  <c r="W140" i="8" s="1"/>
  <c r="W139" i="8" s="1"/>
  <c r="W138" i="8" s="1"/>
  <c r="W137" i="8" s="1"/>
  <c r="W136" i="8" s="1"/>
  <c r="W135" i="8" s="1"/>
  <c r="W134" i="8" s="1"/>
  <c r="W133" i="8" s="1"/>
  <c r="W132" i="8" s="1"/>
  <c r="W131" i="8" s="1"/>
  <c r="W130" i="8" s="1"/>
  <c r="W129" i="8" s="1"/>
  <c r="W128" i="8" s="1"/>
  <c r="W127" i="8" s="1"/>
  <c r="W126" i="8" s="1"/>
  <c r="W125" i="8" s="1"/>
  <c r="W124" i="8" s="1"/>
  <c r="W123" i="8" s="1"/>
  <c r="W122" i="8" s="1"/>
  <c r="W121" i="8" s="1"/>
  <c r="W120" i="8" s="1"/>
  <c r="W119" i="8" s="1"/>
  <c r="W118" i="8" s="1"/>
  <c r="W117" i="8" s="1"/>
  <c r="W116" i="8" s="1"/>
  <c r="W115" i="8" s="1"/>
  <c r="W114" i="8" s="1"/>
  <c r="W113" i="8" s="1"/>
  <c r="W112" i="8" s="1"/>
  <c r="W111" i="8" s="1"/>
  <c r="W110" i="8" s="1"/>
  <c r="W109" i="8" s="1"/>
  <c r="W108" i="8" s="1"/>
  <c r="W107" i="8" s="1"/>
  <c r="W106" i="8" s="1"/>
  <c r="W105" i="8" s="1"/>
  <c r="W104" i="8" s="1"/>
  <c r="W103" i="8" s="1"/>
  <c r="W102" i="8" s="1"/>
  <c r="W101" i="8" s="1"/>
  <c r="W100" i="8" s="1"/>
  <c r="W99" i="8" s="1"/>
  <c r="W98" i="8" s="1"/>
  <c r="W97" i="8" s="1"/>
  <c r="W96" i="8" s="1"/>
  <c r="W95" i="8" s="1"/>
  <c r="W94" i="8" s="1"/>
  <c r="W93" i="8" s="1"/>
  <c r="W92" i="8" s="1"/>
  <c r="W91" i="8" s="1"/>
  <c r="W90" i="8" s="1"/>
  <c r="W89" i="8" s="1"/>
  <c r="W88" i="8" s="1"/>
  <c r="W87" i="8" s="1"/>
  <c r="W86" i="8" s="1"/>
  <c r="W85" i="8" s="1"/>
  <c r="W84" i="8" s="1"/>
  <c r="W83" i="8" s="1"/>
  <c r="W82" i="8" s="1"/>
  <c r="W81" i="8" s="1"/>
  <c r="W80" i="8" s="1"/>
  <c r="W79" i="8" s="1"/>
  <c r="W78" i="8" s="1"/>
  <c r="W77" i="8" s="1"/>
  <c r="W76" i="8" s="1"/>
  <c r="W75" i="8" s="1"/>
  <c r="W74" i="8" s="1"/>
  <c r="W73" i="8" s="1"/>
  <c r="W72" i="8" s="1"/>
  <c r="W71" i="8" s="1"/>
  <c r="W70" i="8" s="1"/>
  <c r="W69" i="8" s="1"/>
  <c r="W68" i="8" s="1"/>
  <c r="W67" i="8" s="1"/>
  <c r="W66" i="8" s="1"/>
  <c r="W65" i="8" s="1"/>
  <c r="W64" i="8" s="1"/>
  <c r="W63" i="8" s="1"/>
  <c r="W62" i="8" s="1"/>
  <c r="W61" i="8" s="1"/>
  <c r="W60" i="8" s="1"/>
  <c r="W59" i="8" s="1"/>
  <c r="W58" i="8" s="1"/>
  <c r="W57" i="8" s="1"/>
  <c r="W56" i="8" s="1"/>
  <c r="W55" i="8" s="1"/>
  <c r="W54" i="8" s="1"/>
  <c r="W53" i="8" s="1"/>
  <c r="W52" i="8" s="1"/>
  <c r="W51" i="8" s="1"/>
  <c r="W50" i="8" s="1"/>
  <c r="W49" i="8" s="1"/>
  <c r="W48" i="8" s="1"/>
  <c r="W47" i="8" s="1"/>
  <c r="W46" i="8" s="1"/>
  <c r="W45" i="8" s="1"/>
  <c r="W44" i="8" s="1"/>
  <c r="W43" i="8" s="1"/>
  <c r="W42" i="8" s="1"/>
  <c r="W41" i="8" s="1"/>
  <c r="W40" i="8" s="1"/>
  <c r="W39" i="8" s="1"/>
  <c r="W38" i="8" s="1"/>
  <c r="W37" i="8" s="1"/>
  <c r="W36" i="8" s="1"/>
  <c r="W35" i="8" s="1"/>
  <c r="W34" i="8" s="1"/>
  <c r="W33" i="8" s="1"/>
  <c r="W32" i="8" s="1"/>
  <c r="W31" i="8" s="1"/>
  <c r="W30" i="8" s="1"/>
  <c r="W29" i="8" s="1"/>
  <c r="W28" i="8" s="1"/>
  <c r="W27" i="8" s="1"/>
  <c r="W26" i="8" s="1"/>
  <c r="W25" i="8" s="1"/>
  <c r="W24" i="8" s="1"/>
  <c r="W23" i="8" s="1"/>
  <c r="W22" i="8" s="1"/>
  <c r="W21" i="8" s="1"/>
  <c r="W20" i="8" s="1"/>
  <c r="W19" i="8" s="1"/>
  <c r="W18" i="8" s="1"/>
  <c r="W17" i="8" s="1"/>
  <c r="W16" i="8" s="1"/>
  <c r="W15" i="8" s="1"/>
  <c r="W14" i="8" s="1"/>
  <c r="W13" i="8" s="1"/>
  <c r="W12" i="8" s="1"/>
  <c r="W11" i="8" s="1"/>
  <c r="W10" i="8" s="1"/>
  <c r="W9" i="8" s="1"/>
  <c r="W8" i="8" s="1"/>
  <c r="W7" i="8" s="1"/>
  <c r="W6" i="8" s="1"/>
  <c r="W5" i="8" s="1"/>
  <c r="W4" i="8" s="1"/>
  <c r="W3" i="8" s="1"/>
  <c r="W2" i="8" s="1"/>
  <c r="AO7" i="8" s="1"/>
  <c r="S491" i="8"/>
  <c r="X490" i="8" s="1"/>
  <c r="X489" i="8" s="1"/>
  <c r="X488" i="8" s="1"/>
  <c r="X487" i="8" s="1"/>
  <c r="X486" i="8" s="1"/>
  <c r="X485" i="8" s="1"/>
  <c r="X484" i="8" s="1"/>
  <c r="X483" i="8" s="1"/>
  <c r="X482" i="8" s="1"/>
  <c r="X481" i="8" s="1"/>
  <c r="X480" i="8" s="1"/>
  <c r="X479" i="8" s="1"/>
  <c r="X478" i="8" s="1"/>
  <c r="X477" i="8" s="1"/>
  <c r="X476" i="8" s="1"/>
  <c r="X475" i="8" s="1"/>
  <c r="X474" i="8" s="1"/>
  <c r="X473" i="8" s="1"/>
  <c r="X472" i="8" s="1"/>
  <c r="X471" i="8" s="1"/>
  <c r="X470" i="8" s="1"/>
  <c r="X469" i="8" s="1"/>
  <c r="X468" i="8" s="1"/>
  <c r="X467" i="8" s="1"/>
  <c r="X466" i="8" s="1"/>
  <c r="X465" i="8" s="1"/>
  <c r="X464" i="8" s="1"/>
  <c r="X463" i="8" s="1"/>
  <c r="X462" i="8" s="1"/>
  <c r="X461" i="8" s="1"/>
  <c r="X460" i="8" s="1"/>
  <c r="X459" i="8" s="1"/>
  <c r="X458" i="8" s="1"/>
  <c r="X457" i="8" s="1"/>
  <c r="X456" i="8" s="1"/>
  <c r="X455" i="8" s="1"/>
  <c r="X454" i="8" s="1"/>
  <c r="X453" i="8" s="1"/>
  <c r="X452" i="8" s="1"/>
  <c r="X451" i="8" s="1"/>
  <c r="X450" i="8" s="1"/>
  <c r="X449" i="8" s="1"/>
  <c r="X448" i="8" s="1"/>
  <c r="X447" i="8" s="1"/>
  <c r="X446" i="8" s="1"/>
  <c r="X445" i="8" s="1"/>
  <c r="X444" i="8" s="1"/>
  <c r="X443" i="8" s="1"/>
  <c r="X442" i="8" s="1"/>
  <c r="X441" i="8" s="1"/>
  <c r="X440" i="8" s="1"/>
  <c r="X439" i="8" s="1"/>
  <c r="X438" i="8" s="1"/>
  <c r="X437" i="8" s="1"/>
  <c r="X436" i="8" s="1"/>
  <c r="X435" i="8" s="1"/>
  <c r="X434" i="8" s="1"/>
  <c r="X433" i="8" s="1"/>
  <c r="X432" i="8" s="1"/>
  <c r="X431" i="8" s="1"/>
  <c r="X430" i="8" s="1"/>
  <c r="X429" i="8" s="1"/>
  <c r="X428" i="8" s="1"/>
  <c r="X427" i="8" s="1"/>
  <c r="X426" i="8" s="1"/>
  <c r="X425" i="8" s="1"/>
  <c r="X424" i="8" s="1"/>
  <c r="X423" i="8" s="1"/>
  <c r="X422" i="8" s="1"/>
  <c r="X421" i="8" s="1"/>
  <c r="X420" i="8" s="1"/>
  <c r="X419" i="8" s="1"/>
  <c r="X418" i="8" s="1"/>
  <c r="X417" i="8" s="1"/>
  <c r="X416" i="8" s="1"/>
  <c r="X415" i="8" s="1"/>
  <c r="X414" i="8" s="1"/>
  <c r="X413" i="8" s="1"/>
  <c r="X412" i="8" s="1"/>
  <c r="X411" i="8" s="1"/>
  <c r="X410" i="8" s="1"/>
  <c r="X409" i="8" s="1"/>
  <c r="X408" i="8" s="1"/>
  <c r="X407" i="8" s="1"/>
  <c r="X406" i="8" s="1"/>
  <c r="X405" i="8" s="1"/>
  <c r="X404" i="8" s="1"/>
  <c r="X403" i="8" s="1"/>
  <c r="X402" i="8" s="1"/>
  <c r="X401" i="8" s="1"/>
  <c r="X400" i="8" s="1"/>
  <c r="X399" i="8" s="1"/>
  <c r="X398" i="8" s="1"/>
  <c r="X397" i="8" s="1"/>
  <c r="X396" i="8" s="1"/>
  <c r="X395" i="8" s="1"/>
  <c r="X394" i="8" s="1"/>
  <c r="X393" i="8" s="1"/>
  <c r="X392" i="8" s="1"/>
  <c r="X391" i="8" s="1"/>
  <c r="X390" i="8" s="1"/>
  <c r="X389" i="8" s="1"/>
  <c r="X388" i="8" s="1"/>
  <c r="X387" i="8" s="1"/>
  <c r="X386" i="8" s="1"/>
  <c r="X385" i="8" s="1"/>
  <c r="X384" i="8" s="1"/>
  <c r="X383" i="8" s="1"/>
  <c r="X382" i="8" s="1"/>
  <c r="X381" i="8" s="1"/>
  <c r="X380" i="8" s="1"/>
  <c r="X379" i="8" s="1"/>
  <c r="X378" i="8" s="1"/>
  <c r="X377" i="8" s="1"/>
  <c r="X376" i="8" s="1"/>
  <c r="X375" i="8" s="1"/>
  <c r="X374" i="8" s="1"/>
  <c r="X373" i="8" s="1"/>
  <c r="X372" i="8" s="1"/>
  <c r="X371" i="8" s="1"/>
  <c r="X370" i="8" s="1"/>
  <c r="X369" i="8" s="1"/>
  <c r="X368" i="8" s="1"/>
  <c r="X367" i="8" s="1"/>
  <c r="X366" i="8" s="1"/>
  <c r="X365" i="8" s="1"/>
  <c r="X364" i="8" s="1"/>
  <c r="X363" i="8" s="1"/>
  <c r="X362" i="8" s="1"/>
  <c r="X361" i="8" s="1"/>
  <c r="X360" i="8" s="1"/>
  <c r="X359" i="8" s="1"/>
  <c r="X358" i="8" s="1"/>
  <c r="X357" i="8" s="1"/>
  <c r="X356" i="8" s="1"/>
  <c r="X355" i="8" s="1"/>
  <c r="X354" i="8" s="1"/>
  <c r="X353" i="8" s="1"/>
  <c r="X352" i="8" s="1"/>
  <c r="X351" i="8" s="1"/>
  <c r="X350" i="8" s="1"/>
  <c r="X349" i="8" s="1"/>
  <c r="X348" i="8" s="1"/>
  <c r="X347" i="8" s="1"/>
  <c r="X346" i="8" s="1"/>
  <c r="X345" i="8" s="1"/>
  <c r="X344" i="8" s="1"/>
  <c r="X343" i="8" s="1"/>
  <c r="X342" i="8" s="1"/>
  <c r="X341" i="8" s="1"/>
  <c r="X340" i="8" s="1"/>
  <c r="X339" i="8" s="1"/>
  <c r="X338" i="8" s="1"/>
  <c r="X337" i="8" s="1"/>
  <c r="X336" i="8" s="1"/>
  <c r="X335" i="8" s="1"/>
  <c r="X334" i="8" s="1"/>
  <c r="X333" i="8" s="1"/>
  <c r="X332" i="8" s="1"/>
  <c r="X331" i="8" s="1"/>
  <c r="X330" i="8" s="1"/>
  <c r="X329" i="8" s="1"/>
  <c r="X328" i="8" s="1"/>
  <c r="X327" i="8" s="1"/>
  <c r="X326" i="8" s="1"/>
  <c r="X325" i="8" s="1"/>
  <c r="X324" i="8" s="1"/>
  <c r="X323" i="8" s="1"/>
  <c r="X322" i="8" s="1"/>
  <c r="X321" i="8" s="1"/>
  <c r="X320" i="8" s="1"/>
  <c r="X319" i="8" s="1"/>
  <c r="X318" i="8" s="1"/>
  <c r="X317" i="8" s="1"/>
  <c r="X316" i="8" s="1"/>
  <c r="X315" i="8" s="1"/>
  <c r="X314" i="8" s="1"/>
  <c r="X313" i="8" s="1"/>
  <c r="X312" i="8" s="1"/>
  <c r="X311" i="8" s="1"/>
  <c r="X310" i="8" s="1"/>
  <c r="X309" i="8" s="1"/>
  <c r="X308" i="8" s="1"/>
  <c r="X307" i="8" s="1"/>
  <c r="X306" i="8" s="1"/>
  <c r="X305" i="8" s="1"/>
  <c r="X304" i="8" s="1"/>
  <c r="X303" i="8" s="1"/>
  <c r="X302" i="8" s="1"/>
  <c r="X301" i="8" s="1"/>
  <c r="X300" i="8" s="1"/>
  <c r="X299" i="8" s="1"/>
  <c r="X298" i="8" s="1"/>
  <c r="X297" i="8" s="1"/>
  <c r="X296" i="8" s="1"/>
  <c r="X295" i="8" s="1"/>
  <c r="X294" i="8" s="1"/>
  <c r="X293" i="8" s="1"/>
  <c r="X292" i="8" s="1"/>
  <c r="X291" i="8" s="1"/>
  <c r="X290" i="8" s="1"/>
  <c r="X289" i="8" s="1"/>
  <c r="X288" i="8" s="1"/>
  <c r="X287" i="8" s="1"/>
  <c r="X286" i="8" s="1"/>
  <c r="X285" i="8" s="1"/>
  <c r="X284" i="8" s="1"/>
  <c r="X283" i="8" s="1"/>
  <c r="X282" i="8" s="1"/>
  <c r="X281" i="8" s="1"/>
  <c r="X280" i="8" s="1"/>
  <c r="X279" i="8" s="1"/>
  <c r="X278" i="8" s="1"/>
  <c r="X277" i="8" s="1"/>
  <c r="X276" i="8" s="1"/>
  <c r="X275" i="8" s="1"/>
  <c r="X274" i="8" s="1"/>
  <c r="X273" i="8" s="1"/>
  <c r="X272" i="8" s="1"/>
  <c r="X271" i="8" s="1"/>
  <c r="X270" i="8" s="1"/>
  <c r="X269" i="8" s="1"/>
  <c r="X268" i="8" s="1"/>
  <c r="X267" i="8" s="1"/>
  <c r="X266" i="8" s="1"/>
  <c r="X265" i="8" s="1"/>
  <c r="AI491" i="8"/>
  <c r="AR8" i="8" s="1"/>
  <c r="H8" i="11" s="1"/>
  <c r="P491" i="9"/>
  <c r="W490" i="9" s="1"/>
  <c r="W489" i="9" s="1"/>
  <c r="W488" i="9" s="1"/>
  <c r="W487" i="9" s="1"/>
  <c r="W486" i="9" s="1"/>
  <c r="W485" i="9" s="1"/>
  <c r="W484" i="9" s="1"/>
  <c r="W483" i="9" s="1"/>
  <c r="W482" i="9" s="1"/>
  <c r="W481" i="9" s="1"/>
  <c r="W480" i="9" s="1"/>
  <c r="W479" i="9" s="1"/>
  <c r="W478" i="9" s="1"/>
  <c r="W477" i="9" s="1"/>
  <c r="W476" i="9" s="1"/>
  <c r="W475" i="9" s="1"/>
  <c r="W474" i="9" s="1"/>
  <c r="W473" i="9" s="1"/>
  <c r="W472" i="9" s="1"/>
  <c r="W471" i="9" s="1"/>
  <c r="W470" i="9" s="1"/>
  <c r="W469" i="9" s="1"/>
  <c r="W468" i="9" s="1"/>
  <c r="W467" i="9" s="1"/>
  <c r="W466" i="9" s="1"/>
  <c r="W465" i="9" s="1"/>
  <c r="W464" i="9" s="1"/>
  <c r="W463" i="9" s="1"/>
  <c r="W462" i="9" s="1"/>
  <c r="W461" i="9" s="1"/>
  <c r="W460" i="9" s="1"/>
  <c r="W459" i="9" s="1"/>
  <c r="W458" i="9" s="1"/>
  <c r="W457" i="9" s="1"/>
  <c r="W456" i="9" s="1"/>
  <c r="W455" i="9" s="1"/>
  <c r="W454" i="9" s="1"/>
  <c r="W453" i="9" s="1"/>
  <c r="W452" i="9" s="1"/>
  <c r="W451" i="9" s="1"/>
  <c r="W450" i="9" s="1"/>
  <c r="W449" i="9" s="1"/>
  <c r="W448" i="9" s="1"/>
  <c r="W447" i="9" s="1"/>
  <c r="W446" i="9" s="1"/>
  <c r="W445" i="9" s="1"/>
  <c r="W444" i="9" s="1"/>
  <c r="W443" i="9" s="1"/>
  <c r="W442" i="9" s="1"/>
  <c r="W441" i="9" s="1"/>
  <c r="W440" i="9" s="1"/>
  <c r="W439" i="9" s="1"/>
  <c r="W438" i="9" s="1"/>
  <c r="W437" i="9" s="1"/>
  <c r="W436" i="9" s="1"/>
  <c r="W435" i="9" s="1"/>
  <c r="W434" i="9" s="1"/>
  <c r="W433" i="9" s="1"/>
  <c r="W432" i="9" s="1"/>
  <c r="W431" i="9" s="1"/>
  <c r="W430" i="9" s="1"/>
  <c r="W429" i="9" s="1"/>
  <c r="W428" i="9" s="1"/>
  <c r="W427" i="9" s="1"/>
  <c r="W426" i="9" s="1"/>
  <c r="W425" i="9" s="1"/>
  <c r="W424" i="9" s="1"/>
  <c r="W423" i="9" s="1"/>
  <c r="W422" i="9" s="1"/>
  <c r="W421" i="9" s="1"/>
  <c r="W420" i="9" s="1"/>
  <c r="W419" i="9" s="1"/>
  <c r="W418" i="9" s="1"/>
  <c r="W417" i="9" s="1"/>
  <c r="W416" i="9" s="1"/>
  <c r="W415" i="9" s="1"/>
  <c r="W414" i="9" s="1"/>
  <c r="W413" i="9" s="1"/>
  <c r="W412" i="9" s="1"/>
  <c r="W411" i="9" s="1"/>
  <c r="W410" i="9" s="1"/>
  <c r="W409" i="9" s="1"/>
  <c r="W408" i="9" s="1"/>
  <c r="W407" i="9" s="1"/>
  <c r="W406" i="9" s="1"/>
  <c r="W405" i="9" s="1"/>
  <c r="W404" i="9" s="1"/>
  <c r="W403" i="9" s="1"/>
  <c r="W402" i="9" s="1"/>
  <c r="W401" i="9" s="1"/>
  <c r="W400" i="9" s="1"/>
  <c r="W399" i="9" s="1"/>
  <c r="W398" i="9" s="1"/>
  <c r="W397" i="9" s="1"/>
  <c r="W396" i="9" s="1"/>
  <c r="W395" i="9" s="1"/>
  <c r="W394" i="9" s="1"/>
  <c r="W393" i="9" s="1"/>
  <c r="W392" i="9" s="1"/>
  <c r="W391" i="9" s="1"/>
  <c r="W390" i="9" s="1"/>
  <c r="W389" i="9" s="1"/>
  <c r="W388" i="9" s="1"/>
  <c r="W387" i="9" s="1"/>
  <c r="W386" i="9" s="1"/>
  <c r="W385" i="9" s="1"/>
  <c r="W384" i="9" s="1"/>
  <c r="W383" i="9" s="1"/>
  <c r="W382" i="9" s="1"/>
  <c r="W381" i="9" s="1"/>
  <c r="W380" i="9" s="1"/>
  <c r="W379" i="9" s="1"/>
  <c r="W378" i="9" s="1"/>
  <c r="W377" i="9" s="1"/>
  <c r="W376" i="9" s="1"/>
  <c r="W375" i="9" s="1"/>
  <c r="W374" i="9" s="1"/>
  <c r="W373" i="9" s="1"/>
  <c r="W372" i="9" s="1"/>
  <c r="W371" i="9" s="1"/>
  <c r="W370" i="9" s="1"/>
  <c r="W369" i="9" s="1"/>
  <c r="W368" i="9" s="1"/>
  <c r="W367" i="9" s="1"/>
  <c r="W366" i="9" s="1"/>
  <c r="W365" i="9" s="1"/>
  <c r="W364" i="9" s="1"/>
  <c r="W363" i="9" s="1"/>
  <c r="W362" i="9" s="1"/>
  <c r="W361" i="9" s="1"/>
  <c r="W360" i="9" s="1"/>
  <c r="W359" i="9" s="1"/>
  <c r="W358" i="9" s="1"/>
  <c r="W357" i="9" s="1"/>
  <c r="W356" i="9" s="1"/>
  <c r="W355" i="9" s="1"/>
  <c r="W354" i="9" s="1"/>
  <c r="W353" i="9" s="1"/>
  <c r="W352" i="9" s="1"/>
  <c r="W351" i="9" s="1"/>
  <c r="W350" i="9" s="1"/>
  <c r="W349" i="9" s="1"/>
  <c r="W348" i="9" s="1"/>
  <c r="W347" i="9" s="1"/>
  <c r="W346" i="9" s="1"/>
  <c r="W345" i="9" s="1"/>
  <c r="W344" i="9" s="1"/>
  <c r="W343" i="9" s="1"/>
  <c r="W342" i="9" s="1"/>
  <c r="W341" i="9" s="1"/>
  <c r="W340" i="9" s="1"/>
  <c r="W339" i="9" s="1"/>
  <c r="W338" i="9" s="1"/>
  <c r="W337" i="9" s="1"/>
  <c r="W336" i="9" s="1"/>
  <c r="W335" i="9" s="1"/>
  <c r="W334" i="9" s="1"/>
  <c r="W333" i="9" s="1"/>
  <c r="W332" i="9" s="1"/>
  <c r="W331" i="9" s="1"/>
  <c r="W330" i="9" s="1"/>
  <c r="W329" i="9" s="1"/>
  <c r="W328" i="9" s="1"/>
  <c r="W327" i="9" s="1"/>
  <c r="W326" i="9" s="1"/>
  <c r="W325" i="9" s="1"/>
  <c r="W324" i="9" s="1"/>
  <c r="W323" i="9" s="1"/>
  <c r="W322" i="9" s="1"/>
  <c r="W321" i="9" s="1"/>
  <c r="W320" i="9" s="1"/>
  <c r="W319" i="9" s="1"/>
  <c r="W318" i="9" s="1"/>
  <c r="W317" i="9" s="1"/>
  <c r="W316" i="9" s="1"/>
  <c r="W315" i="9" s="1"/>
  <c r="W314" i="9" s="1"/>
  <c r="W313" i="9" s="1"/>
  <c r="W312" i="9" s="1"/>
  <c r="W311" i="9" s="1"/>
  <c r="W310" i="9" s="1"/>
  <c r="W309" i="9" s="1"/>
  <c r="W308" i="9" s="1"/>
  <c r="W307" i="9" s="1"/>
  <c r="W306" i="9" s="1"/>
  <c r="W305" i="9" s="1"/>
  <c r="W304" i="9" s="1"/>
  <c r="W303" i="9" s="1"/>
  <c r="W302" i="9" s="1"/>
  <c r="W301" i="9" s="1"/>
  <c r="W300" i="9" s="1"/>
  <c r="W299" i="9" s="1"/>
  <c r="W298" i="9" s="1"/>
  <c r="W297" i="9" s="1"/>
  <c r="W296" i="9" s="1"/>
  <c r="W295" i="9" s="1"/>
  <c r="W294" i="9" s="1"/>
  <c r="W293" i="9" s="1"/>
  <c r="W292" i="9" s="1"/>
  <c r="W291" i="9" s="1"/>
  <c r="W290" i="9" s="1"/>
  <c r="W289" i="9" s="1"/>
  <c r="W288" i="9" s="1"/>
  <c r="W287" i="9" s="1"/>
  <c r="W286" i="9" s="1"/>
  <c r="W285" i="9" s="1"/>
  <c r="W284" i="9" s="1"/>
  <c r="W283" i="9" s="1"/>
  <c r="W282" i="9" s="1"/>
  <c r="W281" i="9" s="1"/>
  <c r="W280" i="9" s="1"/>
  <c r="W279" i="9" s="1"/>
  <c r="W278" i="9" s="1"/>
  <c r="W277" i="9" s="1"/>
  <c r="W276" i="9" s="1"/>
  <c r="W275" i="9" s="1"/>
  <c r="W274" i="9" s="1"/>
  <c r="W273" i="9" s="1"/>
  <c r="W272" i="9" s="1"/>
  <c r="W271" i="9" s="1"/>
  <c r="W270" i="9" s="1"/>
  <c r="W269" i="9" s="1"/>
  <c r="W268" i="9" s="1"/>
  <c r="W267" i="9" s="1"/>
  <c r="W266" i="9" s="1"/>
  <c r="W265" i="9" s="1"/>
  <c r="W264" i="9" s="1"/>
  <c r="W263" i="9" s="1"/>
  <c r="W262" i="9" s="1"/>
  <c r="W261" i="9" s="1"/>
  <c r="W260" i="9" s="1"/>
  <c r="W259" i="9" s="1"/>
  <c r="W258" i="9" s="1"/>
  <c r="W257" i="9" s="1"/>
  <c r="W256" i="9" s="1"/>
  <c r="W255" i="9" s="1"/>
  <c r="W254" i="9" s="1"/>
  <c r="W253" i="9" s="1"/>
  <c r="W252" i="9" s="1"/>
  <c r="W251" i="9" s="1"/>
  <c r="W250" i="9" s="1"/>
  <c r="W249" i="9" s="1"/>
  <c r="W248" i="9" s="1"/>
  <c r="W247" i="9" s="1"/>
  <c r="W246" i="9" s="1"/>
  <c r="W245" i="9" s="1"/>
  <c r="W244" i="9" s="1"/>
  <c r="W243" i="9" s="1"/>
  <c r="W242" i="9" s="1"/>
  <c r="W241" i="9" s="1"/>
  <c r="W240" i="9" s="1"/>
  <c r="W239" i="9" s="1"/>
  <c r="W238" i="9" s="1"/>
  <c r="W237" i="9" s="1"/>
  <c r="W236" i="9" s="1"/>
  <c r="W235" i="9" s="1"/>
  <c r="W234" i="9" s="1"/>
  <c r="W233" i="9" s="1"/>
  <c r="W232" i="9" s="1"/>
  <c r="W231" i="9" s="1"/>
  <c r="W230" i="9" s="1"/>
  <c r="W229" i="9" s="1"/>
  <c r="W228" i="9" s="1"/>
  <c r="W227" i="9" s="1"/>
  <c r="W226" i="9" s="1"/>
  <c r="W225" i="9" s="1"/>
  <c r="W224" i="9" s="1"/>
  <c r="W223" i="9" s="1"/>
  <c r="W222" i="9" s="1"/>
  <c r="W221" i="9" s="1"/>
  <c r="W220" i="9" s="1"/>
  <c r="W219" i="9" s="1"/>
  <c r="W218" i="9" s="1"/>
  <c r="W217" i="9" s="1"/>
  <c r="W216" i="9" s="1"/>
  <c r="W215" i="9" s="1"/>
  <c r="W214" i="9" s="1"/>
  <c r="W213" i="9" s="1"/>
  <c r="W212" i="9" s="1"/>
  <c r="W211" i="9" s="1"/>
  <c r="W210" i="9" s="1"/>
  <c r="W209" i="9" s="1"/>
  <c r="W208" i="9" s="1"/>
  <c r="W207" i="9" s="1"/>
  <c r="W206" i="9" s="1"/>
  <c r="W205" i="9" s="1"/>
  <c r="W204" i="9" s="1"/>
  <c r="W203" i="9" s="1"/>
  <c r="W202" i="9" s="1"/>
  <c r="W201" i="9" s="1"/>
  <c r="W200" i="9" s="1"/>
  <c r="W199" i="9" s="1"/>
  <c r="W198" i="9" s="1"/>
  <c r="W197" i="9" s="1"/>
  <c r="W196" i="9" s="1"/>
  <c r="W195" i="9" s="1"/>
  <c r="W194" i="9" s="1"/>
  <c r="W193" i="9" s="1"/>
  <c r="W192" i="9" s="1"/>
  <c r="W191" i="9" s="1"/>
  <c r="W190" i="9" s="1"/>
  <c r="W189" i="9" s="1"/>
  <c r="W188" i="9" s="1"/>
  <c r="W187" i="9" s="1"/>
  <c r="W186" i="9" s="1"/>
  <c r="W185" i="9" s="1"/>
  <c r="W184" i="9" s="1"/>
  <c r="W183" i="9" s="1"/>
  <c r="W182" i="9" s="1"/>
  <c r="W181" i="9" s="1"/>
  <c r="W180" i="9" s="1"/>
  <c r="W179" i="9" s="1"/>
  <c r="W178" i="9" s="1"/>
  <c r="W177" i="9" s="1"/>
  <c r="W176" i="9" s="1"/>
  <c r="W175" i="9" s="1"/>
  <c r="W174" i="9" s="1"/>
  <c r="W173" i="9" s="1"/>
  <c r="W172" i="9" s="1"/>
  <c r="W171" i="9" s="1"/>
  <c r="W170" i="9" s="1"/>
  <c r="W169" i="9" s="1"/>
  <c r="W168" i="9" s="1"/>
  <c r="W167" i="9" s="1"/>
  <c r="W166" i="9" s="1"/>
  <c r="W165" i="9" s="1"/>
  <c r="W164" i="9" s="1"/>
  <c r="W163" i="9" s="1"/>
  <c r="W162" i="9" s="1"/>
  <c r="W161" i="9" s="1"/>
  <c r="W160" i="9" s="1"/>
  <c r="W159" i="9" s="1"/>
  <c r="W158" i="9" s="1"/>
  <c r="W157" i="9" s="1"/>
  <c r="W156" i="9" s="1"/>
  <c r="W155" i="9" s="1"/>
  <c r="W154" i="9" s="1"/>
  <c r="W153" i="9" s="1"/>
  <c r="W152" i="9" s="1"/>
  <c r="W151" i="9" s="1"/>
  <c r="W150" i="9" s="1"/>
  <c r="W149" i="9" s="1"/>
  <c r="W148" i="9" s="1"/>
  <c r="W147" i="9" s="1"/>
  <c r="W146" i="9" s="1"/>
  <c r="W145" i="9" s="1"/>
  <c r="W144" i="9" s="1"/>
  <c r="W143" i="9" s="1"/>
  <c r="W142" i="9" s="1"/>
  <c r="W141" i="9" s="1"/>
  <c r="W140" i="9" s="1"/>
  <c r="W139" i="9" s="1"/>
  <c r="W138" i="9" s="1"/>
  <c r="W137" i="9" s="1"/>
  <c r="W136" i="9" s="1"/>
  <c r="W135" i="9" s="1"/>
  <c r="W134" i="9" s="1"/>
  <c r="W133" i="9" s="1"/>
  <c r="W132" i="9" s="1"/>
  <c r="W131" i="9" s="1"/>
  <c r="W130" i="9" s="1"/>
  <c r="W129" i="9" s="1"/>
  <c r="W128" i="9" s="1"/>
  <c r="W127" i="9" s="1"/>
  <c r="W126" i="9" s="1"/>
  <c r="W125" i="9" s="1"/>
  <c r="W124" i="9" s="1"/>
  <c r="W123" i="9" s="1"/>
  <c r="W122" i="9" s="1"/>
  <c r="W121" i="9" s="1"/>
  <c r="W120" i="9" s="1"/>
  <c r="W119" i="9" s="1"/>
  <c r="W118" i="9" s="1"/>
  <c r="W117" i="9" s="1"/>
  <c r="W116" i="9" s="1"/>
  <c r="W115" i="9" s="1"/>
  <c r="W114" i="9" s="1"/>
  <c r="W113" i="9" s="1"/>
  <c r="W112" i="9" s="1"/>
  <c r="W111" i="9" s="1"/>
  <c r="W110" i="9" s="1"/>
  <c r="W109" i="9" s="1"/>
  <c r="W108" i="9" s="1"/>
  <c r="W107" i="9" s="1"/>
  <c r="W106" i="9" s="1"/>
  <c r="W105" i="9" s="1"/>
  <c r="W104" i="9" s="1"/>
  <c r="W103" i="9" s="1"/>
  <c r="W102" i="9" s="1"/>
  <c r="W101" i="9" s="1"/>
  <c r="W100" i="9" s="1"/>
  <c r="W99" i="9" s="1"/>
  <c r="W98" i="9" s="1"/>
  <c r="W97" i="9" s="1"/>
  <c r="W96" i="9" s="1"/>
  <c r="W95" i="9" s="1"/>
  <c r="W94" i="9" s="1"/>
  <c r="W93" i="9" s="1"/>
  <c r="W92" i="9" s="1"/>
  <c r="W91" i="9" s="1"/>
  <c r="W90" i="9" s="1"/>
  <c r="W89" i="9" s="1"/>
  <c r="W88" i="9" s="1"/>
  <c r="W87" i="9" s="1"/>
  <c r="W86" i="9" s="1"/>
  <c r="W85" i="9" s="1"/>
  <c r="W84" i="9" s="1"/>
  <c r="W83" i="9" s="1"/>
  <c r="W82" i="9" s="1"/>
  <c r="W81" i="9" s="1"/>
  <c r="W80" i="9" s="1"/>
  <c r="W79" i="9" s="1"/>
  <c r="W78" i="9" s="1"/>
  <c r="W77" i="9" s="1"/>
  <c r="W76" i="9" s="1"/>
  <c r="W75" i="9" s="1"/>
  <c r="W74" i="9" s="1"/>
  <c r="W73" i="9" s="1"/>
  <c r="W72" i="9" s="1"/>
  <c r="W71" i="9" s="1"/>
  <c r="W70" i="9" s="1"/>
  <c r="W69" i="9" s="1"/>
  <c r="W68" i="9" s="1"/>
  <c r="W67" i="9" s="1"/>
  <c r="W66" i="9" s="1"/>
  <c r="W65" i="9" s="1"/>
  <c r="W64" i="9" s="1"/>
  <c r="W63" i="9" s="1"/>
  <c r="W62" i="9" s="1"/>
  <c r="W61" i="9" s="1"/>
  <c r="W60" i="9" s="1"/>
  <c r="W59" i="9" s="1"/>
  <c r="W58" i="9" s="1"/>
  <c r="W57" i="9" s="1"/>
  <c r="W56" i="9" s="1"/>
  <c r="W55" i="9" s="1"/>
  <c r="W54" i="9" s="1"/>
  <c r="W53" i="9" s="1"/>
  <c r="W52" i="9" s="1"/>
  <c r="W51" i="9" s="1"/>
  <c r="W50" i="9" s="1"/>
  <c r="W49" i="9" s="1"/>
  <c r="W48" i="9" s="1"/>
  <c r="W47" i="9" s="1"/>
  <c r="W46" i="9" s="1"/>
  <c r="W45" i="9" s="1"/>
  <c r="W44" i="9" s="1"/>
  <c r="W43" i="9" s="1"/>
  <c r="W42" i="9" s="1"/>
  <c r="W41" i="9" s="1"/>
  <c r="W40" i="9" s="1"/>
  <c r="W39" i="9" s="1"/>
  <c r="W38" i="9" s="1"/>
  <c r="W37" i="9" s="1"/>
  <c r="W36" i="9" s="1"/>
  <c r="W35" i="9" s="1"/>
  <c r="W34" i="9" s="1"/>
  <c r="W33" i="9" s="1"/>
  <c r="W32" i="9" s="1"/>
  <c r="W31" i="9" s="1"/>
  <c r="W30" i="9" s="1"/>
  <c r="W29" i="9" s="1"/>
  <c r="W28" i="9" s="1"/>
  <c r="W27" i="9" s="1"/>
  <c r="W26" i="9" s="1"/>
  <c r="W25" i="9" s="1"/>
  <c r="W24" i="9" s="1"/>
  <c r="W23" i="9" s="1"/>
  <c r="W22" i="9" s="1"/>
  <c r="W21" i="9" s="1"/>
  <c r="W20" i="9" s="1"/>
  <c r="W19" i="9" s="1"/>
  <c r="W18" i="9" s="1"/>
  <c r="W17" i="9" s="1"/>
  <c r="W16" i="9" s="1"/>
  <c r="W15" i="9" s="1"/>
  <c r="W14" i="9" s="1"/>
  <c r="W13" i="9" s="1"/>
  <c r="W12" i="9" s="1"/>
  <c r="W11" i="9" s="1"/>
  <c r="W10" i="9" s="1"/>
  <c r="W9" i="9" s="1"/>
  <c r="W8" i="9" s="1"/>
  <c r="W7" i="9" s="1"/>
  <c r="W6" i="9" s="1"/>
  <c r="W5" i="9" s="1"/>
  <c r="W4" i="9" s="1"/>
  <c r="W3" i="9" s="1"/>
  <c r="W2" i="9" s="1"/>
  <c r="AO7" i="9" s="1"/>
  <c r="S491" i="9"/>
  <c r="X490" i="9" s="1"/>
  <c r="X489" i="9" s="1"/>
  <c r="X488" i="9" s="1"/>
  <c r="X487" i="9" s="1"/>
  <c r="X486" i="9" s="1"/>
  <c r="X485" i="9" s="1"/>
  <c r="X484" i="9" s="1"/>
  <c r="X483" i="9" s="1"/>
  <c r="X482" i="9" s="1"/>
  <c r="X481" i="9" s="1"/>
  <c r="X480" i="9" s="1"/>
  <c r="X479" i="9" s="1"/>
  <c r="X478" i="9" s="1"/>
  <c r="X477" i="9" s="1"/>
  <c r="X476" i="9" s="1"/>
  <c r="X475" i="9" s="1"/>
  <c r="X474" i="9" s="1"/>
  <c r="X473" i="9" s="1"/>
  <c r="X472" i="9" s="1"/>
  <c r="X471" i="9" s="1"/>
  <c r="X470" i="9" s="1"/>
  <c r="X469" i="9" s="1"/>
  <c r="X468" i="9" s="1"/>
  <c r="X467" i="9" s="1"/>
  <c r="X466" i="9" s="1"/>
  <c r="X465" i="9" s="1"/>
  <c r="X464" i="9" s="1"/>
  <c r="X463" i="9" s="1"/>
  <c r="X462" i="9" s="1"/>
  <c r="X461" i="9" s="1"/>
  <c r="X460" i="9" s="1"/>
  <c r="X459" i="9" s="1"/>
  <c r="X458" i="9" s="1"/>
  <c r="X457" i="9" s="1"/>
  <c r="X456" i="9" s="1"/>
  <c r="X455" i="9" s="1"/>
  <c r="X454" i="9" s="1"/>
  <c r="X453" i="9" s="1"/>
  <c r="X452" i="9" s="1"/>
  <c r="X451" i="9" s="1"/>
  <c r="X450" i="9" s="1"/>
  <c r="X449" i="9" s="1"/>
  <c r="X448" i="9" s="1"/>
  <c r="X447" i="9" s="1"/>
  <c r="X446" i="9" s="1"/>
  <c r="X445" i="9" s="1"/>
  <c r="X444" i="9" s="1"/>
  <c r="X443" i="9" s="1"/>
  <c r="X442" i="9" s="1"/>
  <c r="X441" i="9" s="1"/>
  <c r="X440" i="9" s="1"/>
  <c r="X439" i="9" s="1"/>
  <c r="X438" i="9" s="1"/>
  <c r="X437" i="9" s="1"/>
  <c r="X436" i="9" s="1"/>
  <c r="X435" i="9" s="1"/>
  <c r="X434" i="9" s="1"/>
  <c r="X433" i="9" s="1"/>
  <c r="X432" i="9" s="1"/>
  <c r="X431" i="9" s="1"/>
  <c r="X430" i="9" s="1"/>
  <c r="X429" i="9" s="1"/>
  <c r="X428" i="9" s="1"/>
  <c r="X427" i="9" s="1"/>
  <c r="X426" i="9" s="1"/>
  <c r="X425" i="9" s="1"/>
  <c r="X424" i="9" s="1"/>
  <c r="X423" i="9" s="1"/>
  <c r="X422" i="9" s="1"/>
  <c r="X421" i="9" s="1"/>
  <c r="X420" i="9" s="1"/>
  <c r="X419" i="9" s="1"/>
  <c r="X418" i="9" s="1"/>
  <c r="X417" i="9" s="1"/>
  <c r="X416" i="9" s="1"/>
  <c r="X415" i="9" s="1"/>
  <c r="X414" i="9" s="1"/>
  <c r="X413" i="9" s="1"/>
  <c r="X412" i="9" s="1"/>
  <c r="X411" i="9" s="1"/>
  <c r="X410" i="9" s="1"/>
  <c r="X409" i="9" s="1"/>
  <c r="X408" i="9" s="1"/>
  <c r="X407" i="9" s="1"/>
  <c r="X406" i="9" s="1"/>
  <c r="X405" i="9" s="1"/>
  <c r="X404" i="9" s="1"/>
  <c r="X403" i="9" s="1"/>
  <c r="X402" i="9" s="1"/>
  <c r="X401" i="9" s="1"/>
  <c r="X400" i="9" s="1"/>
  <c r="X399" i="9" s="1"/>
  <c r="X398" i="9" s="1"/>
  <c r="X397" i="9" s="1"/>
  <c r="X396" i="9" s="1"/>
  <c r="X395" i="9" s="1"/>
  <c r="X394" i="9" s="1"/>
  <c r="X393" i="9" s="1"/>
  <c r="X392" i="9" s="1"/>
  <c r="X391" i="9" s="1"/>
  <c r="X390" i="9" s="1"/>
  <c r="X389" i="9" s="1"/>
  <c r="X388" i="9" s="1"/>
  <c r="X387" i="9" s="1"/>
  <c r="X386" i="9" s="1"/>
  <c r="X385" i="9" s="1"/>
  <c r="X384" i="9" s="1"/>
  <c r="X383" i="9" s="1"/>
  <c r="X382" i="9" s="1"/>
  <c r="X381" i="9" s="1"/>
  <c r="X380" i="9" s="1"/>
  <c r="X379" i="9" s="1"/>
  <c r="X378" i="9" s="1"/>
  <c r="X377" i="9" s="1"/>
  <c r="X376" i="9" s="1"/>
  <c r="X375" i="9" s="1"/>
  <c r="X374" i="9" s="1"/>
  <c r="X373" i="9" s="1"/>
  <c r="X372" i="9" s="1"/>
  <c r="X371" i="9" s="1"/>
  <c r="X370" i="9" s="1"/>
  <c r="X369" i="9" s="1"/>
  <c r="X368" i="9" s="1"/>
  <c r="X367" i="9" s="1"/>
  <c r="X366" i="9" s="1"/>
  <c r="X365" i="9" s="1"/>
  <c r="X364" i="9" s="1"/>
  <c r="X363" i="9" s="1"/>
  <c r="X362" i="9" s="1"/>
  <c r="X361" i="9" s="1"/>
  <c r="X360" i="9" s="1"/>
  <c r="X359" i="9" s="1"/>
  <c r="X358" i="9" s="1"/>
  <c r="X357" i="9" s="1"/>
  <c r="X356" i="9" s="1"/>
  <c r="X355" i="9" s="1"/>
  <c r="X354" i="9" s="1"/>
  <c r="X353" i="9" s="1"/>
  <c r="X352" i="9" s="1"/>
  <c r="X351" i="9" s="1"/>
  <c r="X350" i="9" s="1"/>
  <c r="X349" i="9" s="1"/>
  <c r="X348" i="9" s="1"/>
  <c r="X347" i="9" s="1"/>
  <c r="X346" i="9" s="1"/>
  <c r="X345" i="9" s="1"/>
  <c r="X344" i="9" s="1"/>
  <c r="X343" i="9" s="1"/>
  <c r="X342" i="9" s="1"/>
  <c r="X341" i="9" s="1"/>
  <c r="X340" i="9" s="1"/>
  <c r="X339" i="9" s="1"/>
  <c r="X338" i="9" s="1"/>
  <c r="X337" i="9" s="1"/>
  <c r="X336" i="9" s="1"/>
  <c r="X335" i="9" s="1"/>
  <c r="X334" i="9" s="1"/>
  <c r="X333" i="9" s="1"/>
  <c r="X332" i="9" s="1"/>
  <c r="X331" i="9" s="1"/>
  <c r="X330" i="9" s="1"/>
  <c r="X329" i="9" s="1"/>
  <c r="X328" i="9" s="1"/>
  <c r="X327" i="9" s="1"/>
  <c r="X326" i="9" s="1"/>
  <c r="X325" i="9" s="1"/>
  <c r="X324" i="9" s="1"/>
  <c r="X323" i="9" s="1"/>
  <c r="X322" i="9" s="1"/>
  <c r="X321" i="9" s="1"/>
  <c r="X320" i="9" s="1"/>
  <c r="X319" i="9" s="1"/>
  <c r="X318" i="9" s="1"/>
  <c r="X317" i="9" s="1"/>
  <c r="X316" i="9" s="1"/>
  <c r="X315" i="9" s="1"/>
  <c r="X314" i="9" s="1"/>
  <c r="X313" i="9" s="1"/>
  <c r="X312" i="9" s="1"/>
  <c r="X311" i="9" s="1"/>
  <c r="X310" i="9" s="1"/>
  <c r="X309" i="9" s="1"/>
  <c r="X308" i="9" s="1"/>
  <c r="X307" i="9" s="1"/>
  <c r="X306" i="9" s="1"/>
  <c r="X305" i="9" s="1"/>
  <c r="X304" i="9" s="1"/>
  <c r="X303" i="9" s="1"/>
  <c r="X302" i="9" s="1"/>
  <c r="X301" i="9" s="1"/>
  <c r="X300" i="9" s="1"/>
  <c r="X299" i="9" s="1"/>
  <c r="X298" i="9" s="1"/>
  <c r="X297" i="9" s="1"/>
  <c r="X296" i="9" s="1"/>
  <c r="X295" i="9" s="1"/>
  <c r="X294" i="9" s="1"/>
  <c r="X293" i="9" s="1"/>
  <c r="X292" i="9" s="1"/>
  <c r="X291" i="9" s="1"/>
  <c r="X290" i="9" s="1"/>
  <c r="X289" i="9" s="1"/>
  <c r="X288" i="9" s="1"/>
  <c r="X287" i="9" s="1"/>
  <c r="X286" i="9" s="1"/>
  <c r="X285" i="9" s="1"/>
  <c r="X284" i="9" s="1"/>
  <c r="X283" i="9" s="1"/>
  <c r="X282" i="9" s="1"/>
  <c r="X281" i="9" s="1"/>
  <c r="X280" i="9" s="1"/>
  <c r="X279" i="9" s="1"/>
  <c r="X278" i="9" s="1"/>
  <c r="AI491" i="9"/>
  <c r="AR8" i="9" s="1"/>
  <c r="H9" i="11" s="1"/>
  <c r="X324" i="5"/>
  <c r="AH247" i="4"/>
  <c r="Y246" i="4"/>
  <c r="X245" i="4"/>
  <c r="X298" i="3"/>
  <c r="Y299" i="3"/>
  <c r="AH300" i="3"/>
  <c r="L269" i="7"/>
  <c r="AD268" i="7"/>
  <c r="F269" i="7"/>
  <c r="M269" i="7"/>
  <c r="F305" i="3"/>
  <c r="AE305" i="3" s="1"/>
  <c r="AD304" i="3"/>
  <c r="Y304" i="3"/>
  <c r="L305" i="3"/>
  <c r="M305" i="3"/>
  <c r="G305" i="3"/>
  <c r="T251" i="4" l="1"/>
  <c r="M251" i="10" s="1"/>
  <c r="Z251" i="4"/>
  <c r="AE251" i="4"/>
  <c r="G251" i="4"/>
  <c r="G279" i="9"/>
  <c r="AE279" i="9"/>
  <c r="T279" i="9"/>
  <c r="Q279" i="10" s="1"/>
  <c r="R279" i="10" s="1"/>
  <c r="Z279" i="9"/>
  <c r="T310" i="6"/>
  <c r="Z310" i="6"/>
  <c r="T311" i="5"/>
  <c r="Z311" i="5"/>
  <c r="Z301" i="2"/>
  <c r="T301" i="2"/>
  <c r="E301" i="10" s="1"/>
  <c r="L302" i="2"/>
  <c r="M302" i="2"/>
  <c r="F302" i="2"/>
  <c r="AD301" i="2"/>
  <c r="AE310" i="6"/>
  <c r="G310" i="6"/>
  <c r="AE311" i="5"/>
  <c r="G311" i="5"/>
  <c r="T266" i="8"/>
  <c r="Z266" i="8"/>
  <c r="G266" i="8"/>
  <c r="AE266" i="8"/>
  <c r="X267" i="7"/>
  <c r="Y267" i="7" s="1"/>
  <c r="AH267" i="7" s="1"/>
  <c r="Y268" i="7"/>
  <c r="AH268" i="7" s="1"/>
  <c r="S496" i="2"/>
  <c r="J497" i="2"/>
  <c r="P496" i="2"/>
  <c r="P493" i="6"/>
  <c r="S493" i="6"/>
  <c r="AI493" i="6"/>
  <c r="J494" i="6"/>
  <c r="X266" i="7"/>
  <c r="X264" i="8"/>
  <c r="Y265" i="8"/>
  <c r="AH265" i="8" s="1"/>
  <c r="X277" i="9"/>
  <c r="Y278" i="9"/>
  <c r="AH278" i="9" s="1"/>
  <c r="X323" i="5"/>
  <c r="AH246" i="4"/>
  <c r="Y245" i="4"/>
  <c r="X244" i="4"/>
  <c r="X297" i="3"/>
  <c r="Y298" i="3"/>
  <c r="AH299" i="3"/>
  <c r="Z269" i="7"/>
  <c r="T269" i="7"/>
  <c r="I269" i="10" s="1"/>
  <c r="AH304" i="3"/>
  <c r="Z305" i="3"/>
  <c r="T305" i="3"/>
  <c r="F306" i="3"/>
  <c r="AE306" i="3" s="1"/>
  <c r="Y305" i="3"/>
  <c r="AD305" i="3"/>
  <c r="M306" i="3"/>
  <c r="L306" i="3"/>
  <c r="G306" i="3"/>
  <c r="AE269" i="7"/>
  <c r="G269" i="7"/>
  <c r="Y251" i="4" l="1"/>
  <c r="AH251" i="4" s="1"/>
  <c r="AD251" i="4"/>
  <c r="F252" i="4"/>
  <c r="L252" i="4"/>
  <c r="M252" i="4"/>
  <c r="Y279" i="9"/>
  <c r="AH279" i="9" s="1"/>
  <c r="AD279" i="9"/>
  <c r="F280" i="9"/>
  <c r="L280" i="9"/>
  <c r="M280" i="9"/>
  <c r="T302" i="2"/>
  <c r="E302" i="10" s="1"/>
  <c r="Z302" i="2"/>
  <c r="AD310" i="6"/>
  <c r="M311" i="6"/>
  <c r="L311" i="6"/>
  <c r="F311" i="6"/>
  <c r="AE311" i="6" s="1"/>
  <c r="G311" i="6"/>
  <c r="F312" i="5"/>
  <c r="L312" i="5"/>
  <c r="AD311" i="5"/>
  <c r="M312" i="5"/>
  <c r="AE302" i="2"/>
  <c r="G302" i="2"/>
  <c r="F267" i="8"/>
  <c r="Y266" i="8"/>
  <c r="AH266" i="8" s="1"/>
  <c r="AD266" i="8"/>
  <c r="L267" i="8"/>
  <c r="M267" i="8"/>
  <c r="S497" i="2"/>
  <c r="J498" i="2"/>
  <c r="P497" i="2"/>
  <c r="P494" i="6"/>
  <c r="S494" i="6"/>
  <c r="AI494" i="6"/>
  <c r="J495" i="6"/>
  <c r="X265" i="7"/>
  <c r="Y266" i="7"/>
  <c r="AH266" i="7" s="1"/>
  <c r="Y264" i="8"/>
  <c r="AH264" i="8" s="1"/>
  <c r="X263" i="8"/>
  <c r="Y277" i="9"/>
  <c r="AH277" i="9" s="1"/>
  <c r="X276" i="9"/>
  <c r="X322" i="5"/>
  <c r="AH245" i="4"/>
  <c r="Y244" i="4"/>
  <c r="X243" i="4"/>
  <c r="Y297" i="3"/>
  <c r="X296" i="3"/>
  <c r="AH298" i="3"/>
  <c r="AH305" i="3"/>
  <c r="Z306" i="3"/>
  <c r="T306" i="3"/>
  <c r="AD306" i="3"/>
  <c r="Y306" i="3"/>
  <c r="M307" i="3"/>
  <c r="F307" i="3"/>
  <c r="L307" i="3"/>
  <c r="L270" i="7"/>
  <c r="F270" i="7"/>
  <c r="AE270" i="7" s="1"/>
  <c r="G270" i="7"/>
  <c r="Y269" i="7"/>
  <c r="AH269" i="7" s="1"/>
  <c r="M270" i="7"/>
  <c r="AD269" i="7"/>
  <c r="G252" i="4" l="1"/>
  <c r="AE252" i="4"/>
  <c r="T252" i="4"/>
  <c r="M252" i="10" s="1"/>
  <c r="Z252" i="4"/>
  <c r="G280" i="9"/>
  <c r="AE280" i="9"/>
  <c r="T280" i="9"/>
  <c r="Q280" i="10" s="1"/>
  <c r="R280" i="10" s="1"/>
  <c r="Z280" i="9"/>
  <c r="Z311" i="6"/>
  <c r="T311" i="6"/>
  <c r="M312" i="6"/>
  <c r="F312" i="6"/>
  <c r="AD311" i="6"/>
  <c r="L312" i="6"/>
  <c r="T312" i="5"/>
  <c r="Z312" i="5"/>
  <c r="AD302" i="2"/>
  <c r="L303" i="2"/>
  <c r="F303" i="2"/>
  <c r="AE303" i="2" s="1"/>
  <c r="M303" i="2"/>
  <c r="G303" i="2"/>
  <c r="AE312" i="5"/>
  <c r="G312" i="5"/>
  <c r="G267" i="8"/>
  <c r="AE267" i="8"/>
  <c r="T267" i="8"/>
  <c r="Z267" i="8"/>
  <c r="S498" i="2"/>
  <c r="P498" i="2"/>
  <c r="J499" i="2"/>
  <c r="P495" i="6"/>
  <c r="S495" i="6"/>
  <c r="AI495" i="6"/>
  <c r="J496" i="6"/>
  <c r="X264" i="7"/>
  <c r="Y265" i="7"/>
  <c r="AH265" i="7" s="1"/>
  <c r="Y263" i="8"/>
  <c r="AH263" i="8" s="1"/>
  <c r="X262" i="8"/>
  <c r="Y276" i="9"/>
  <c r="AH276" i="9" s="1"/>
  <c r="X275" i="9"/>
  <c r="X321" i="5"/>
  <c r="AH244" i="4"/>
  <c r="Y243" i="4"/>
  <c r="X242" i="4"/>
  <c r="AH297" i="3"/>
  <c r="X295" i="3"/>
  <c r="Y296" i="3"/>
  <c r="AH306" i="3"/>
  <c r="Z307" i="3"/>
  <c r="T307" i="3"/>
  <c r="Z270" i="7"/>
  <c r="T270" i="7"/>
  <c r="I270" i="10" s="1"/>
  <c r="Y270" i="7"/>
  <c r="AH270" i="7" s="1"/>
  <c r="L271" i="7"/>
  <c r="AD270" i="7"/>
  <c r="F271" i="7"/>
  <c r="M271" i="7"/>
  <c r="AE307" i="3"/>
  <c r="G307" i="3"/>
  <c r="Y252" i="4" l="1"/>
  <c r="AH252" i="4" s="1"/>
  <c r="AD252" i="4"/>
  <c r="F253" i="4"/>
  <c r="L253" i="4"/>
  <c r="M253" i="4"/>
  <c r="Y280" i="9"/>
  <c r="AH280" i="9" s="1"/>
  <c r="AD280" i="9"/>
  <c r="F281" i="9"/>
  <c r="L281" i="9"/>
  <c r="M281" i="9"/>
  <c r="Z312" i="6"/>
  <c r="T312" i="6"/>
  <c r="T303" i="2"/>
  <c r="E303" i="10" s="1"/>
  <c r="Z303" i="2"/>
  <c r="L304" i="2"/>
  <c r="M304" i="2"/>
  <c r="F304" i="2"/>
  <c r="AD303" i="2"/>
  <c r="F313" i="5"/>
  <c r="AE313" i="5" s="1"/>
  <c r="G313" i="5"/>
  <c r="AD312" i="5"/>
  <c r="M313" i="5"/>
  <c r="L313" i="5"/>
  <c r="AE312" i="6"/>
  <c r="G312" i="6"/>
  <c r="Y267" i="8"/>
  <c r="AH267" i="8" s="1"/>
  <c r="AD267" i="8"/>
  <c r="F268" i="8"/>
  <c r="L268" i="8"/>
  <c r="M268" i="8"/>
  <c r="P499" i="2"/>
  <c r="S499" i="2"/>
  <c r="J500" i="2"/>
  <c r="P496" i="6"/>
  <c r="S496" i="6"/>
  <c r="AI496" i="6"/>
  <c r="J497" i="6"/>
  <c r="X263" i="7"/>
  <c r="Y264" i="7"/>
  <c r="AH264" i="7" s="1"/>
  <c r="Y262" i="8"/>
  <c r="AH262" i="8" s="1"/>
  <c r="X261" i="8"/>
  <c r="Y275" i="9"/>
  <c r="AH275" i="9" s="1"/>
  <c r="X274" i="9"/>
  <c r="X320" i="5"/>
  <c r="AH243" i="4"/>
  <c r="Y242" i="4"/>
  <c r="X241" i="4"/>
  <c r="X294" i="3"/>
  <c r="Y295" i="3"/>
  <c r="AH296" i="3"/>
  <c r="Z271" i="7"/>
  <c r="T271" i="7"/>
  <c r="I271" i="10" s="1"/>
  <c r="AD307" i="3"/>
  <c r="Y307" i="3"/>
  <c r="L308" i="3"/>
  <c r="M308" i="3"/>
  <c r="F308" i="3"/>
  <c r="AE271" i="7"/>
  <c r="G271" i="7"/>
  <c r="G253" i="4" l="1"/>
  <c r="AE253" i="4"/>
  <c r="T253" i="4"/>
  <c r="M253" i="10" s="1"/>
  <c r="Z253" i="4"/>
  <c r="G281" i="9"/>
  <c r="AE281" i="9"/>
  <c r="T281" i="9"/>
  <c r="Q281" i="10" s="1"/>
  <c r="R281" i="10" s="1"/>
  <c r="Z281" i="9"/>
  <c r="T304" i="2"/>
  <c r="E304" i="10" s="1"/>
  <c r="Z304" i="2"/>
  <c r="M314" i="5"/>
  <c r="AD313" i="5"/>
  <c r="F314" i="5"/>
  <c r="L314" i="5"/>
  <c r="Z313" i="5"/>
  <c r="T313" i="5"/>
  <c r="M313" i="6"/>
  <c r="L313" i="6"/>
  <c r="F313" i="6"/>
  <c r="AE313" i="6" s="1"/>
  <c r="AD312" i="6"/>
  <c r="G313" i="6"/>
  <c r="AE304" i="2"/>
  <c r="G304" i="2"/>
  <c r="AE268" i="8"/>
  <c r="G268" i="8"/>
  <c r="M269" i="8"/>
  <c r="AD268" i="8"/>
  <c r="Y268" i="8"/>
  <c r="AH268" i="8" s="1"/>
  <c r="L269" i="8"/>
  <c r="F269" i="8"/>
  <c r="T268" i="8"/>
  <c r="Z268" i="8"/>
  <c r="S500" i="2"/>
  <c r="P500" i="2"/>
  <c r="J501" i="2"/>
  <c r="P497" i="6"/>
  <c r="S497" i="6"/>
  <c r="AI497" i="6"/>
  <c r="J498" i="6"/>
  <c r="X262" i="7"/>
  <c r="Y263" i="7"/>
  <c r="AH263" i="7" s="1"/>
  <c r="Y261" i="8"/>
  <c r="AH261" i="8" s="1"/>
  <c r="X260" i="8"/>
  <c r="Y274" i="9"/>
  <c r="AH274" i="9" s="1"/>
  <c r="X273" i="9"/>
  <c r="X319" i="5"/>
  <c r="AH242" i="4"/>
  <c r="Y241" i="4"/>
  <c r="X240" i="4"/>
  <c r="Y294" i="3"/>
  <c r="X293" i="3"/>
  <c r="AH295" i="3"/>
  <c r="AH307" i="3"/>
  <c r="Z308" i="3"/>
  <c r="T308" i="3"/>
  <c r="L272" i="7"/>
  <c r="F272" i="7"/>
  <c r="M272" i="7"/>
  <c r="AD271" i="7"/>
  <c r="Y271" i="7"/>
  <c r="AH271" i="7" s="1"/>
  <c r="AE308" i="3"/>
  <c r="G308" i="3"/>
  <c r="Y253" i="4" l="1"/>
  <c r="AH253" i="4" s="1"/>
  <c r="AD253" i="4"/>
  <c r="F254" i="4"/>
  <c r="L254" i="4"/>
  <c r="M254" i="4"/>
  <c r="Y281" i="9"/>
  <c r="AH281" i="9" s="1"/>
  <c r="AD281" i="9"/>
  <c r="F282" i="9"/>
  <c r="L282" i="9"/>
  <c r="M282" i="9"/>
  <c r="Z314" i="5"/>
  <c r="T314" i="5"/>
  <c r="T313" i="6"/>
  <c r="Z313" i="6"/>
  <c r="M314" i="6"/>
  <c r="L314" i="6"/>
  <c r="AD313" i="6"/>
  <c r="F314" i="6"/>
  <c r="F305" i="2"/>
  <c r="AE305" i="2" s="1"/>
  <c r="L305" i="2"/>
  <c r="AD304" i="2"/>
  <c r="M305" i="2"/>
  <c r="G305" i="2"/>
  <c r="AE314" i="5"/>
  <c r="G314" i="5"/>
  <c r="T269" i="8"/>
  <c r="Z269" i="8"/>
  <c r="AE269" i="8"/>
  <c r="G269" i="8"/>
  <c r="S501" i="2"/>
  <c r="P501" i="2"/>
  <c r="J502" i="2"/>
  <c r="P498" i="6"/>
  <c r="S498" i="6"/>
  <c r="AI498" i="6"/>
  <c r="J499" i="6"/>
  <c r="X261" i="7"/>
  <c r="Y262" i="7"/>
  <c r="AH262" i="7" s="1"/>
  <c r="Y260" i="8"/>
  <c r="AH260" i="8" s="1"/>
  <c r="X259" i="8"/>
  <c r="Y273" i="9"/>
  <c r="AH273" i="9" s="1"/>
  <c r="X272" i="9"/>
  <c r="X318" i="5"/>
  <c r="AH241" i="4"/>
  <c r="Y240" i="4"/>
  <c r="X239" i="4"/>
  <c r="AH294" i="3"/>
  <c r="Y293" i="3"/>
  <c r="X292" i="3"/>
  <c r="Z272" i="7"/>
  <c r="T272" i="7"/>
  <c r="I272" i="10" s="1"/>
  <c r="AD308" i="3"/>
  <c r="M309" i="3"/>
  <c r="Y308" i="3"/>
  <c r="L309" i="3"/>
  <c r="F309" i="3"/>
  <c r="AE272" i="7"/>
  <c r="G272" i="7"/>
  <c r="G254" i="4" l="1"/>
  <c r="AE254" i="4"/>
  <c r="T254" i="4"/>
  <c r="M254" i="10" s="1"/>
  <c r="Z254" i="4"/>
  <c r="G282" i="9"/>
  <c r="AE282" i="9"/>
  <c r="T282" i="9"/>
  <c r="Q282" i="10" s="1"/>
  <c r="R282" i="10" s="1"/>
  <c r="Z282" i="9"/>
  <c r="Z314" i="6"/>
  <c r="T314" i="6"/>
  <c r="Z305" i="2"/>
  <c r="T305" i="2"/>
  <c r="E305" i="10" s="1"/>
  <c r="AD305" i="2"/>
  <c r="F306" i="2"/>
  <c r="L306" i="2"/>
  <c r="M306" i="2"/>
  <c r="F315" i="5"/>
  <c r="AE315" i="5" s="1"/>
  <c r="L315" i="5"/>
  <c r="G315" i="5"/>
  <c r="M315" i="5"/>
  <c r="AD314" i="5"/>
  <c r="AE314" i="6"/>
  <c r="G314" i="6"/>
  <c r="Y269" i="8"/>
  <c r="AH269" i="8" s="1"/>
  <c r="AD269" i="8"/>
  <c r="F270" i="8"/>
  <c r="AE270" i="8" s="1"/>
  <c r="M270" i="8"/>
  <c r="L270" i="8"/>
  <c r="G270" i="8"/>
  <c r="P502" i="2"/>
  <c r="S502" i="2"/>
  <c r="J503" i="2"/>
  <c r="P499" i="6"/>
  <c r="S499" i="6"/>
  <c r="AI499" i="6"/>
  <c r="J500" i="6"/>
  <c r="Y261" i="7"/>
  <c r="AH261" i="7" s="1"/>
  <c r="X260" i="7"/>
  <c r="Y259" i="8"/>
  <c r="AH259" i="8" s="1"/>
  <c r="X258" i="8"/>
  <c r="Y272" i="9"/>
  <c r="AH272" i="9" s="1"/>
  <c r="X271" i="9"/>
  <c r="X317" i="5"/>
  <c r="AH240" i="4"/>
  <c r="Y239" i="4"/>
  <c r="X238" i="4"/>
  <c r="AH293" i="3"/>
  <c r="X291" i="3"/>
  <c r="Y292" i="3"/>
  <c r="AH308" i="3"/>
  <c r="Z309" i="3"/>
  <c r="T309" i="3"/>
  <c r="M273" i="7"/>
  <c r="F273" i="7"/>
  <c r="L273" i="7"/>
  <c r="AD272" i="7"/>
  <c r="Y272" i="7"/>
  <c r="AH272" i="7" s="1"/>
  <c r="AE309" i="3"/>
  <c r="G309" i="3"/>
  <c r="Y254" i="4" l="1"/>
  <c r="AH254" i="4" s="1"/>
  <c r="AD254" i="4"/>
  <c r="F255" i="4"/>
  <c r="L255" i="4"/>
  <c r="M255" i="4"/>
  <c r="Y282" i="9"/>
  <c r="AH282" i="9" s="1"/>
  <c r="AD282" i="9"/>
  <c r="F283" i="9"/>
  <c r="L283" i="9"/>
  <c r="M283" i="9"/>
  <c r="T306" i="2"/>
  <c r="E306" i="10" s="1"/>
  <c r="Z306" i="2"/>
  <c r="Z315" i="5"/>
  <c r="T315" i="5"/>
  <c r="F316" i="5"/>
  <c r="AD315" i="5"/>
  <c r="M316" i="5"/>
  <c r="L316" i="5"/>
  <c r="AD314" i="6"/>
  <c r="L315" i="6"/>
  <c r="F315" i="6"/>
  <c r="AE315" i="6" s="1"/>
  <c r="M315" i="6"/>
  <c r="G315" i="6"/>
  <c r="AE306" i="2"/>
  <c r="G306" i="2"/>
  <c r="AE273" i="7"/>
  <c r="G273" i="7"/>
  <c r="T270" i="8"/>
  <c r="Z270" i="8"/>
  <c r="M271" i="8"/>
  <c r="Y270" i="8"/>
  <c r="AH270" i="8" s="1"/>
  <c r="AD270" i="8"/>
  <c r="F271" i="8"/>
  <c r="L271" i="8"/>
  <c r="P503" i="2"/>
  <c r="W502" i="2" s="1"/>
  <c r="W501" i="2" s="1"/>
  <c r="W500" i="2" s="1"/>
  <c r="W499" i="2" s="1"/>
  <c r="W498" i="2" s="1"/>
  <c r="W497" i="2" s="1"/>
  <c r="W496" i="2" s="1"/>
  <c r="W495" i="2" s="1"/>
  <c r="W494" i="2" s="1"/>
  <c r="W493" i="2" s="1"/>
  <c r="W492" i="2" s="1"/>
  <c r="W491" i="2" s="1"/>
  <c r="W490" i="2" s="1"/>
  <c r="W489" i="2" s="1"/>
  <c r="W488" i="2" s="1"/>
  <c r="W487" i="2" s="1"/>
  <c r="W486" i="2" s="1"/>
  <c r="W485" i="2" s="1"/>
  <c r="W484" i="2" s="1"/>
  <c r="W483" i="2" s="1"/>
  <c r="W482" i="2" s="1"/>
  <c r="W481" i="2" s="1"/>
  <c r="W480" i="2" s="1"/>
  <c r="W479" i="2" s="1"/>
  <c r="W478" i="2" s="1"/>
  <c r="W477" i="2" s="1"/>
  <c r="W476" i="2" s="1"/>
  <c r="W475" i="2" s="1"/>
  <c r="W474" i="2" s="1"/>
  <c r="W473" i="2" s="1"/>
  <c r="W472" i="2" s="1"/>
  <c r="W471" i="2" s="1"/>
  <c r="W470" i="2" s="1"/>
  <c r="W469" i="2" s="1"/>
  <c r="W468" i="2" s="1"/>
  <c r="W467" i="2" s="1"/>
  <c r="W466" i="2" s="1"/>
  <c r="W465" i="2" s="1"/>
  <c r="W464" i="2" s="1"/>
  <c r="W463" i="2" s="1"/>
  <c r="W462" i="2" s="1"/>
  <c r="W461" i="2" s="1"/>
  <c r="W460" i="2" s="1"/>
  <c r="W459" i="2" s="1"/>
  <c r="W458" i="2" s="1"/>
  <c r="W457" i="2" s="1"/>
  <c r="W456" i="2" s="1"/>
  <c r="W455" i="2" s="1"/>
  <c r="W454" i="2" s="1"/>
  <c r="W453" i="2" s="1"/>
  <c r="W452" i="2" s="1"/>
  <c r="W451" i="2" s="1"/>
  <c r="W450" i="2" s="1"/>
  <c r="W449" i="2" s="1"/>
  <c r="W448" i="2" s="1"/>
  <c r="W447" i="2" s="1"/>
  <c r="W446" i="2" s="1"/>
  <c r="W445" i="2" s="1"/>
  <c r="W444" i="2" s="1"/>
  <c r="W443" i="2" s="1"/>
  <c r="W442" i="2" s="1"/>
  <c r="W441" i="2" s="1"/>
  <c r="W440" i="2" s="1"/>
  <c r="W439" i="2" s="1"/>
  <c r="W438" i="2" s="1"/>
  <c r="W437" i="2" s="1"/>
  <c r="W436" i="2" s="1"/>
  <c r="W435" i="2" s="1"/>
  <c r="W434" i="2" s="1"/>
  <c r="W433" i="2" s="1"/>
  <c r="W432" i="2" s="1"/>
  <c r="W431" i="2" s="1"/>
  <c r="W430" i="2" s="1"/>
  <c r="W429" i="2" s="1"/>
  <c r="W428" i="2" s="1"/>
  <c r="W427" i="2" s="1"/>
  <c r="W426" i="2" s="1"/>
  <c r="W425" i="2" s="1"/>
  <c r="W424" i="2" s="1"/>
  <c r="W423" i="2" s="1"/>
  <c r="W422" i="2" s="1"/>
  <c r="W421" i="2" s="1"/>
  <c r="W420" i="2" s="1"/>
  <c r="W419" i="2" s="1"/>
  <c r="W418" i="2" s="1"/>
  <c r="W417" i="2" s="1"/>
  <c r="W416" i="2" s="1"/>
  <c r="W415" i="2" s="1"/>
  <c r="W414" i="2" s="1"/>
  <c r="W413" i="2" s="1"/>
  <c r="W412" i="2" s="1"/>
  <c r="W411" i="2" s="1"/>
  <c r="W410" i="2" s="1"/>
  <c r="W409" i="2" s="1"/>
  <c r="W408" i="2" s="1"/>
  <c r="W407" i="2" s="1"/>
  <c r="W406" i="2" s="1"/>
  <c r="W405" i="2" s="1"/>
  <c r="W404" i="2" s="1"/>
  <c r="W403" i="2" s="1"/>
  <c r="W402" i="2" s="1"/>
  <c r="W401" i="2" s="1"/>
  <c r="W400" i="2" s="1"/>
  <c r="W399" i="2" s="1"/>
  <c r="W398" i="2" s="1"/>
  <c r="W397" i="2" s="1"/>
  <c r="W396" i="2" s="1"/>
  <c r="W395" i="2" s="1"/>
  <c r="W394" i="2" s="1"/>
  <c r="W393" i="2" s="1"/>
  <c r="W392" i="2" s="1"/>
  <c r="W391" i="2" s="1"/>
  <c r="W390" i="2" s="1"/>
  <c r="W389" i="2" s="1"/>
  <c r="W388" i="2" s="1"/>
  <c r="W387" i="2" s="1"/>
  <c r="W386" i="2" s="1"/>
  <c r="W385" i="2" s="1"/>
  <c r="W384" i="2" s="1"/>
  <c r="W383" i="2" s="1"/>
  <c r="W382" i="2" s="1"/>
  <c r="W381" i="2" s="1"/>
  <c r="W380" i="2" s="1"/>
  <c r="W379" i="2" s="1"/>
  <c r="W378" i="2" s="1"/>
  <c r="W377" i="2" s="1"/>
  <c r="W376" i="2" s="1"/>
  <c r="W375" i="2" s="1"/>
  <c r="W374" i="2" s="1"/>
  <c r="W373" i="2" s="1"/>
  <c r="W372" i="2" s="1"/>
  <c r="W371" i="2" s="1"/>
  <c r="W370" i="2" s="1"/>
  <c r="W369" i="2" s="1"/>
  <c r="W368" i="2" s="1"/>
  <c r="W367" i="2" s="1"/>
  <c r="W366" i="2" s="1"/>
  <c r="W365" i="2" s="1"/>
  <c r="W364" i="2" s="1"/>
  <c r="W363" i="2" s="1"/>
  <c r="W362" i="2" s="1"/>
  <c r="W361" i="2" s="1"/>
  <c r="W360" i="2" s="1"/>
  <c r="W359" i="2" s="1"/>
  <c r="W358" i="2" s="1"/>
  <c r="W357" i="2" s="1"/>
  <c r="W356" i="2" s="1"/>
  <c r="W355" i="2" s="1"/>
  <c r="W354" i="2" s="1"/>
  <c r="W353" i="2" s="1"/>
  <c r="W352" i="2" s="1"/>
  <c r="W351" i="2" s="1"/>
  <c r="W350" i="2" s="1"/>
  <c r="W349" i="2" s="1"/>
  <c r="W348" i="2" s="1"/>
  <c r="W347" i="2" s="1"/>
  <c r="W346" i="2" s="1"/>
  <c r="W345" i="2" s="1"/>
  <c r="W344" i="2" s="1"/>
  <c r="W343" i="2" s="1"/>
  <c r="W342" i="2" s="1"/>
  <c r="W341" i="2" s="1"/>
  <c r="W340" i="2" s="1"/>
  <c r="W339" i="2" s="1"/>
  <c r="W338" i="2" s="1"/>
  <c r="W337" i="2" s="1"/>
  <c r="W336" i="2" s="1"/>
  <c r="W335" i="2" s="1"/>
  <c r="W334" i="2" s="1"/>
  <c r="W333" i="2" s="1"/>
  <c r="W332" i="2" s="1"/>
  <c r="W331" i="2" s="1"/>
  <c r="W330" i="2" s="1"/>
  <c r="W329" i="2" s="1"/>
  <c r="W328" i="2" s="1"/>
  <c r="W327" i="2" s="1"/>
  <c r="W326" i="2" s="1"/>
  <c r="W325" i="2" s="1"/>
  <c r="W324" i="2" s="1"/>
  <c r="W323" i="2" s="1"/>
  <c r="W322" i="2" s="1"/>
  <c r="W321" i="2" s="1"/>
  <c r="W320" i="2" s="1"/>
  <c r="W319" i="2" s="1"/>
  <c r="W318" i="2" s="1"/>
  <c r="W317" i="2" s="1"/>
  <c r="W316" i="2" s="1"/>
  <c r="W315" i="2" s="1"/>
  <c r="W314" i="2" s="1"/>
  <c r="W313" i="2" s="1"/>
  <c r="W312" i="2" s="1"/>
  <c r="W311" i="2" s="1"/>
  <c r="W310" i="2" s="1"/>
  <c r="W309" i="2" s="1"/>
  <c r="W308" i="2" s="1"/>
  <c r="W307" i="2" s="1"/>
  <c r="W306" i="2" s="1"/>
  <c r="W305" i="2" s="1"/>
  <c r="W304" i="2" s="1"/>
  <c r="W303" i="2" s="1"/>
  <c r="W302" i="2" s="1"/>
  <c r="W301" i="2" s="1"/>
  <c r="W300" i="2" s="1"/>
  <c r="W299" i="2" s="1"/>
  <c r="W298" i="2" s="1"/>
  <c r="W297" i="2" s="1"/>
  <c r="W296" i="2" s="1"/>
  <c r="W295" i="2" s="1"/>
  <c r="W294" i="2" s="1"/>
  <c r="W293" i="2" s="1"/>
  <c r="W292" i="2" s="1"/>
  <c r="W291" i="2" s="1"/>
  <c r="W290" i="2" s="1"/>
  <c r="W289" i="2" s="1"/>
  <c r="W288" i="2" s="1"/>
  <c r="W287" i="2" s="1"/>
  <c r="W286" i="2" s="1"/>
  <c r="W285" i="2" s="1"/>
  <c r="W284" i="2" s="1"/>
  <c r="W283" i="2" s="1"/>
  <c r="W282" i="2" s="1"/>
  <c r="W281" i="2" s="1"/>
  <c r="W280" i="2" s="1"/>
  <c r="W279" i="2" s="1"/>
  <c r="W278" i="2" s="1"/>
  <c r="W277" i="2" s="1"/>
  <c r="W276" i="2" s="1"/>
  <c r="W275" i="2" s="1"/>
  <c r="W274" i="2" s="1"/>
  <c r="W273" i="2" s="1"/>
  <c r="W272" i="2" s="1"/>
  <c r="W271" i="2" s="1"/>
  <c r="W270" i="2" s="1"/>
  <c r="W269" i="2" s="1"/>
  <c r="W268" i="2" s="1"/>
  <c r="W267" i="2" s="1"/>
  <c r="W266" i="2" s="1"/>
  <c r="W265" i="2" s="1"/>
  <c r="W264" i="2" s="1"/>
  <c r="W263" i="2" s="1"/>
  <c r="W262" i="2" s="1"/>
  <c r="W261" i="2" s="1"/>
  <c r="W260" i="2" s="1"/>
  <c r="W259" i="2" s="1"/>
  <c r="W258" i="2" s="1"/>
  <c r="W257" i="2" s="1"/>
  <c r="W256" i="2" s="1"/>
  <c r="W255" i="2" s="1"/>
  <c r="W254" i="2" s="1"/>
  <c r="W253" i="2" s="1"/>
  <c r="W252" i="2" s="1"/>
  <c r="W251" i="2" s="1"/>
  <c r="W250" i="2" s="1"/>
  <c r="W249" i="2" s="1"/>
  <c r="W248" i="2" s="1"/>
  <c r="W247" i="2" s="1"/>
  <c r="W246" i="2" s="1"/>
  <c r="W245" i="2" s="1"/>
  <c r="W244" i="2" s="1"/>
  <c r="W243" i="2" s="1"/>
  <c r="W242" i="2" s="1"/>
  <c r="W241" i="2" s="1"/>
  <c r="W240" i="2" s="1"/>
  <c r="W239" i="2" s="1"/>
  <c r="W238" i="2" s="1"/>
  <c r="W237" i="2" s="1"/>
  <c r="W236" i="2" s="1"/>
  <c r="W235" i="2" s="1"/>
  <c r="W234" i="2" s="1"/>
  <c r="W233" i="2" s="1"/>
  <c r="W232" i="2" s="1"/>
  <c r="W231" i="2" s="1"/>
  <c r="W230" i="2" s="1"/>
  <c r="W229" i="2" s="1"/>
  <c r="W228" i="2" s="1"/>
  <c r="W227" i="2" s="1"/>
  <c r="W226" i="2" s="1"/>
  <c r="W225" i="2" s="1"/>
  <c r="W224" i="2" s="1"/>
  <c r="W223" i="2" s="1"/>
  <c r="W222" i="2" s="1"/>
  <c r="W221" i="2" s="1"/>
  <c r="W220" i="2" s="1"/>
  <c r="W219" i="2" s="1"/>
  <c r="W218" i="2" s="1"/>
  <c r="W217" i="2" s="1"/>
  <c r="W216" i="2" s="1"/>
  <c r="W215" i="2" s="1"/>
  <c r="W214" i="2" s="1"/>
  <c r="W213" i="2" s="1"/>
  <c r="W212" i="2" s="1"/>
  <c r="W211" i="2" s="1"/>
  <c r="W210" i="2" s="1"/>
  <c r="W209" i="2" s="1"/>
  <c r="W208" i="2" s="1"/>
  <c r="W207" i="2" s="1"/>
  <c r="W206" i="2" s="1"/>
  <c r="W205" i="2" s="1"/>
  <c r="W204" i="2" s="1"/>
  <c r="W203" i="2" s="1"/>
  <c r="W202" i="2" s="1"/>
  <c r="W201" i="2" s="1"/>
  <c r="W200" i="2" s="1"/>
  <c r="W199" i="2" s="1"/>
  <c r="W198" i="2" s="1"/>
  <c r="W197" i="2" s="1"/>
  <c r="W196" i="2" s="1"/>
  <c r="W195" i="2" s="1"/>
  <c r="W194" i="2" s="1"/>
  <c r="W193" i="2" s="1"/>
  <c r="W192" i="2" s="1"/>
  <c r="W191" i="2" s="1"/>
  <c r="W190" i="2" s="1"/>
  <c r="W189" i="2" s="1"/>
  <c r="W188" i="2" s="1"/>
  <c r="W187" i="2" s="1"/>
  <c r="W186" i="2" s="1"/>
  <c r="W185" i="2" s="1"/>
  <c r="W184" i="2" s="1"/>
  <c r="W183" i="2" s="1"/>
  <c r="W182" i="2" s="1"/>
  <c r="W181" i="2" s="1"/>
  <c r="W180" i="2" s="1"/>
  <c r="W179" i="2" s="1"/>
  <c r="W178" i="2" s="1"/>
  <c r="W177" i="2" s="1"/>
  <c r="W176" i="2" s="1"/>
  <c r="W175" i="2" s="1"/>
  <c r="W174" i="2" s="1"/>
  <c r="W173" i="2" s="1"/>
  <c r="W172" i="2" s="1"/>
  <c r="W171" i="2" s="1"/>
  <c r="W170" i="2" s="1"/>
  <c r="W169" i="2" s="1"/>
  <c r="W168" i="2" s="1"/>
  <c r="W167" i="2" s="1"/>
  <c r="W166" i="2" s="1"/>
  <c r="W165" i="2" s="1"/>
  <c r="W164" i="2" s="1"/>
  <c r="W163" i="2" s="1"/>
  <c r="W162" i="2" s="1"/>
  <c r="W161" i="2" s="1"/>
  <c r="W160" i="2" s="1"/>
  <c r="W159" i="2" s="1"/>
  <c r="W158" i="2" s="1"/>
  <c r="W157" i="2" s="1"/>
  <c r="W156" i="2" s="1"/>
  <c r="W155" i="2" s="1"/>
  <c r="W154" i="2" s="1"/>
  <c r="W153" i="2" s="1"/>
  <c r="W152" i="2" s="1"/>
  <c r="W151" i="2" s="1"/>
  <c r="W150" i="2" s="1"/>
  <c r="W149" i="2" s="1"/>
  <c r="W148" i="2" s="1"/>
  <c r="W147" i="2" s="1"/>
  <c r="W146" i="2" s="1"/>
  <c r="W145" i="2" s="1"/>
  <c r="W144" i="2" s="1"/>
  <c r="W143" i="2" s="1"/>
  <c r="W142" i="2" s="1"/>
  <c r="W141" i="2" s="1"/>
  <c r="W140" i="2" s="1"/>
  <c r="W139" i="2" s="1"/>
  <c r="W138" i="2" s="1"/>
  <c r="W137" i="2" s="1"/>
  <c r="W136" i="2" s="1"/>
  <c r="W135" i="2" s="1"/>
  <c r="W134" i="2" s="1"/>
  <c r="W133" i="2" s="1"/>
  <c r="W132" i="2" s="1"/>
  <c r="W131" i="2" s="1"/>
  <c r="W130" i="2" s="1"/>
  <c r="W129" i="2" s="1"/>
  <c r="W128" i="2" s="1"/>
  <c r="W127" i="2" s="1"/>
  <c r="W126" i="2" s="1"/>
  <c r="W125" i="2" s="1"/>
  <c r="W124" i="2" s="1"/>
  <c r="W123" i="2" s="1"/>
  <c r="W122" i="2" s="1"/>
  <c r="W121" i="2" s="1"/>
  <c r="W120" i="2" s="1"/>
  <c r="W119" i="2" s="1"/>
  <c r="W118" i="2" s="1"/>
  <c r="W117" i="2" s="1"/>
  <c r="W116" i="2" s="1"/>
  <c r="W115" i="2" s="1"/>
  <c r="W114" i="2" s="1"/>
  <c r="W113" i="2" s="1"/>
  <c r="W112" i="2" s="1"/>
  <c r="W111" i="2" s="1"/>
  <c r="W110" i="2" s="1"/>
  <c r="W109" i="2" s="1"/>
  <c r="W108" i="2" s="1"/>
  <c r="W107" i="2" s="1"/>
  <c r="W106" i="2" s="1"/>
  <c r="W105" i="2" s="1"/>
  <c r="W104" i="2" s="1"/>
  <c r="W103" i="2" s="1"/>
  <c r="W102" i="2" s="1"/>
  <c r="W101" i="2" s="1"/>
  <c r="W100" i="2" s="1"/>
  <c r="W99" i="2" s="1"/>
  <c r="W98" i="2" s="1"/>
  <c r="W97" i="2" s="1"/>
  <c r="W96" i="2" s="1"/>
  <c r="W95" i="2" s="1"/>
  <c r="W94" i="2" s="1"/>
  <c r="W93" i="2" s="1"/>
  <c r="W92" i="2" s="1"/>
  <c r="W91" i="2" s="1"/>
  <c r="W90" i="2" s="1"/>
  <c r="W89" i="2" s="1"/>
  <c r="W88" i="2" s="1"/>
  <c r="W87" i="2" s="1"/>
  <c r="W86" i="2" s="1"/>
  <c r="W85" i="2" s="1"/>
  <c r="W84" i="2" s="1"/>
  <c r="W83" i="2" s="1"/>
  <c r="W82" i="2" s="1"/>
  <c r="W81" i="2" s="1"/>
  <c r="W80" i="2" s="1"/>
  <c r="W79" i="2" s="1"/>
  <c r="W78" i="2" s="1"/>
  <c r="W77" i="2" s="1"/>
  <c r="W76" i="2" s="1"/>
  <c r="W75" i="2" s="1"/>
  <c r="W74" i="2" s="1"/>
  <c r="W73" i="2" s="1"/>
  <c r="W72" i="2" s="1"/>
  <c r="W71" i="2" s="1"/>
  <c r="W70" i="2" s="1"/>
  <c r="W69" i="2" s="1"/>
  <c r="W68" i="2" s="1"/>
  <c r="W67" i="2" s="1"/>
  <c r="W66" i="2" s="1"/>
  <c r="W65" i="2" s="1"/>
  <c r="W64" i="2" s="1"/>
  <c r="W63" i="2" s="1"/>
  <c r="W62" i="2" s="1"/>
  <c r="W61" i="2" s="1"/>
  <c r="W60" i="2" s="1"/>
  <c r="W59" i="2" s="1"/>
  <c r="W58" i="2" s="1"/>
  <c r="W57" i="2" s="1"/>
  <c r="W56" i="2" s="1"/>
  <c r="W55" i="2" s="1"/>
  <c r="W54" i="2" s="1"/>
  <c r="W53" i="2" s="1"/>
  <c r="W52" i="2" s="1"/>
  <c r="W51" i="2" s="1"/>
  <c r="W50" i="2" s="1"/>
  <c r="W49" i="2" s="1"/>
  <c r="W48" i="2" s="1"/>
  <c r="W47" i="2" s="1"/>
  <c r="W46" i="2" s="1"/>
  <c r="W45" i="2" s="1"/>
  <c r="W44" i="2" s="1"/>
  <c r="W43" i="2" s="1"/>
  <c r="W42" i="2" s="1"/>
  <c r="W41" i="2" s="1"/>
  <c r="W40" i="2" s="1"/>
  <c r="W39" i="2" s="1"/>
  <c r="W38" i="2" s="1"/>
  <c r="W37" i="2" s="1"/>
  <c r="W36" i="2" s="1"/>
  <c r="W35" i="2" s="1"/>
  <c r="W34" i="2" s="1"/>
  <c r="W33" i="2" s="1"/>
  <c r="W32" i="2" s="1"/>
  <c r="W31" i="2" s="1"/>
  <c r="W30" i="2" s="1"/>
  <c r="W29" i="2" s="1"/>
  <c r="W28" i="2" s="1"/>
  <c r="W27" i="2" s="1"/>
  <c r="W26" i="2" s="1"/>
  <c r="W25" i="2" s="1"/>
  <c r="W24" i="2" s="1"/>
  <c r="W23" i="2" s="1"/>
  <c r="W22" i="2" s="1"/>
  <c r="W21" i="2" s="1"/>
  <c r="W20" i="2" s="1"/>
  <c r="W19" i="2" s="1"/>
  <c r="W18" i="2" s="1"/>
  <c r="W17" i="2" s="1"/>
  <c r="W16" i="2" s="1"/>
  <c r="W15" i="2" s="1"/>
  <c r="W14" i="2" s="1"/>
  <c r="W13" i="2" s="1"/>
  <c r="W12" i="2" s="1"/>
  <c r="W11" i="2" s="1"/>
  <c r="W10" i="2" s="1"/>
  <c r="W9" i="2" s="1"/>
  <c r="W8" i="2" s="1"/>
  <c r="W7" i="2" s="1"/>
  <c r="W6" i="2" s="1"/>
  <c r="W5" i="2" s="1"/>
  <c r="W4" i="2" s="1"/>
  <c r="W3" i="2" s="1"/>
  <c r="W2" i="2" s="1"/>
  <c r="AO7" i="2" s="1"/>
  <c r="S503" i="2"/>
  <c r="X502" i="2" s="1"/>
  <c r="X501" i="2" s="1"/>
  <c r="X500" i="2" s="1"/>
  <c r="X499" i="2" s="1"/>
  <c r="X498" i="2" s="1"/>
  <c r="X497" i="2" s="1"/>
  <c r="X496" i="2" s="1"/>
  <c r="X495" i="2" s="1"/>
  <c r="X494" i="2" s="1"/>
  <c r="X493" i="2" s="1"/>
  <c r="X492" i="2" s="1"/>
  <c r="X491" i="2" s="1"/>
  <c r="X490" i="2" s="1"/>
  <c r="X489" i="2" s="1"/>
  <c r="X488" i="2" s="1"/>
  <c r="X487" i="2" s="1"/>
  <c r="X486" i="2" s="1"/>
  <c r="X485" i="2" s="1"/>
  <c r="X484" i="2" s="1"/>
  <c r="X483" i="2" s="1"/>
  <c r="X482" i="2" s="1"/>
  <c r="X481" i="2" s="1"/>
  <c r="X480" i="2" s="1"/>
  <c r="X479" i="2" s="1"/>
  <c r="X478" i="2" s="1"/>
  <c r="X477" i="2" s="1"/>
  <c r="X476" i="2" s="1"/>
  <c r="X475" i="2" s="1"/>
  <c r="X474" i="2" s="1"/>
  <c r="X473" i="2" s="1"/>
  <c r="X472" i="2" s="1"/>
  <c r="X471" i="2" s="1"/>
  <c r="X470" i="2" s="1"/>
  <c r="X469" i="2" s="1"/>
  <c r="X468" i="2" s="1"/>
  <c r="X467" i="2" s="1"/>
  <c r="X466" i="2" s="1"/>
  <c r="X465" i="2" s="1"/>
  <c r="X464" i="2" s="1"/>
  <c r="X463" i="2" s="1"/>
  <c r="X462" i="2" s="1"/>
  <c r="X461" i="2" s="1"/>
  <c r="X460" i="2" s="1"/>
  <c r="X459" i="2" s="1"/>
  <c r="X458" i="2" s="1"/>
  <c r="X457" i="2" s="1"/>
  <c r="X456" i="2" s="1"/>
  <c r="X455" i="2" s="1"/>
  <c r="X454" i="2" s="1"/>
  <c r="X453" i="2" s="1"/>
  <c r="X452" i="2" s="1"/>
  <c r="X451" i="2" s="1"/>
  <c r="X450" i="2" s="1"/>
  <c r="X449" i="2" s="1"/>
  <c r="X448" i="2" s="1"/>
  <c r="X447" i="2" s="1"/>
  <c r="X446" i="2" s="1"/>
  <c r="X445" i="2" s="1"/>
  <c r="X444" i="2" s="1"/>
  <c r="X443" i="2" s="1"/>
  <c r="X442" i="2" s="1"/>
  <c r="X441" i="2" s="1"/>
  <c r="X440" i="2" s="1"/>
  <c r="X439" i="2" s="1"/>
  <c r="X438" i="2" s="1"/>
  <c r="X437" i="2" s="1"/>
  <c r="X436" i="2" s="1"/>
  <c r="X435" i="2" s="1"/>
  <c r="X434" i="2" s="1"/>
  <c r="X433" i="2" s="1"/>
  <c r="X432" i="2" s="1"/>
  <c r="X431" i="2" s="1"/>
  <c r="X430" i="2" s="1"/>
  <c r="X429" i="2" s="1"/>
  <c r="X428" i="2" s="1"/>
  <c r="X427" i="2" s="1"/>
  <c r="X426" i="2" s="1"/>
  <c r="X425" i="2" s="1"/>
  <c r="X424" i="2" s="1"/>
  <c r="X423" i="2" s="1"/>
  <c r="X422" i="2" s="1"/>
  <c r="X421" i="2" s="1"/>
  <c r="X420" i="2" s="1"/>
  <c r="X419" i="2" s="1"/>
  <c r="X418" i="2" s="1"/>
  <c r="X417" i="2" s="1"/>
  <c r="X416" i="2" s="1"/>
  <c r="X415" i="2" s="1"/>
  <c r="X414" i="2" s="1"/>
  <c r="X413" i="2" s="1"/>
  <c r="X412" i="2" s="1"/>
  <c r="X411" i="2" s="1"/>
  <c r="X410" i="2" s="1"/>
  <c r="X409" i="2" s="1"/>
  <c r="X408" i="2" s="1"/>
  <c r="X407" i="2" s="1"/>
  <c r="X406" i="2" s="1"/>
  <c r="X405" i="2" s="1"/>
  <c r="X404" i="2" s="1"/>
  <c r="X403" i="2" s="1"/>
  <c r="X402" i="2" s="1"/>
  <c r="X401" i="2" s="1"/>
  <c r="X400" i="2" s="1"/>
  <c r="X399" i="2" s="1"/>
  <c r="X398" i="2" s="1"/>
  <c r="X397" i="2" s="1"/>
  <c r="X396" i="2" s="1"/>
  <c r="X395" i="2" s="1"/>
  <c r="X394" i="2" s="1"/>
  <c r="X393" i="2" s="1"/>
  <c r="X392" i="2" s="1"/>
  <c r="X391" i="2" s="1"/>
  <c r="X390" i="2" s="1"/>
  <c r="X389" i="2" s="1"/>
  <c r="X388" i="2" s="1"/>
  <c r="X387" i="2" s="1"/>
  <c r="X386" i="2" s="1"/>
  <c r="X385" i="2" s="1"/>
  <c r="X384" i="2" s="1"/>
  <c r="X383" i="2" s="1"/>
  <c r="X382" i="2" s="1"/>
  <c r="X381" i="2" s="1"/>
  <c r="X380" i="2" s="1"/>
  <c r="X379" i="2" s="1"/>
  <c r="X378" i="2" s="1"/>
  <c r="X377" i="2" s="1"/>
  <c r="X376" i="2" s="1"/>
  <c r="X375" i="2" s="1"/>
  <c r="X374" i="2" s="1"/>
  <c r="X373" i="2" s="1"/>
  <c r="X372" i="2" s="1"/>
  <c r="X371" i="2" s="1"/>
  <c r="X370" i="2" s="1"/>
  <c r="X369" i="2" s="1"/>
  <c r="X368" i="2" s="1"/>
  <c r="X367" i="2" s="1"/>
  <c r="X366" i="2" s="1"/>
  <c r="X365" i="2" s="1"/>
  <c r="X364" i="2" s="1"/>
  <c r="X363" i="2" s="1"/>
  <c r="X362" i="2" s="1"/>
  <c r="X361" i="2" s="1"/>
  <c r="X360" i="2" s="1"/>
  <c r="X359" i="2" s="1"/>
  <c r="X358" i="2" s="1"/>
  <c r="X357" i="2" s="1"/>
  <c r="X356" i="2" s="1"/>
  <c r="X355" i="2" s="1"/>
  <c r="X354" i="2" s="1"/>
  <c r="X353" i="2" s="1"/>
  <c r="X352" i="2" s="1"/>
  <c r="X351" i="2" s="1"/>
  <c r="X350" i="2" s="1"/>
  <c r="X349" i="2" s="1"/>
  <c r="X348" i="2" s="1"/>
  <c r="X347" i="2" s="1"/>
  <c r="X346" i="2" s="1"/>
  <c r="X345" i="2" s="1"/>
  <c r="X344" i="2" s="1"/>
  <c r="X343" i="2" s="1"/>
  <c r="X342" i="2" s="1"/>
  <c r="X341" i="2" s="1"/>
  <c r="X340" i="2" s="1"/>
  <c r="X339" i="2" s="1"/>
  <c r="X338" i="2" s="1"/>
  <c r="X337" i="2" s="1"/>
  <c r="X336" i="2" s="1"/>
  <c r="X335" i="2" s="1"/>
  <c r="X334" i="2" s="1"/>
  <c r="X333" i="2" s="1"/>
  <c r="X332" i="2" s="1"/>
  <c r="X331" i="2" s="1"/>
  <c r="X330" i="2" s="1"/>
  <c r="X329" i="2" s="1"/>
  <c r="X328" i="2" s="1"/>
  <c r="X327" i="2" s="1"/>
  <c r="X326" i="2" s="1"/>
  <c r="X325" i="2" s="1"/>
  <c r="X324" i="2" s="1"/>
  <c r="X323" i="2" s="1"/>
  <c r="X322" i="2" s="1"/>
  <c r="X321" i="2" s="1"/>
  <c r="X320" i="2" s="1"/>
  <c r="X319" i="2" s="1"/>
  <c r="X318" i="2" s="1"/>
  <c r="X317" i="2" s="1"/>
  <c r="X316" i="2" s="1"/>
  <c r="X315" i="2" s="1"/>
  <c r="X314" i="2" s="1"/>
  <c r="X313" i="2" s="1"/>
  <c r="X312" i="2" s="1"/>
  <c r="X311" i="2" s="1"/>
  <c r="X310" i="2" s="1"/>
  <c r="X309" i="2" s="1"/>
  <c r="P500" i="6"/>
  <c r="S500" i="6"/>
  <c r="AI500" i="6"/>
  <c r="J501" i="6"/>
  <c r="Y260" i="7"/>
  <c r="AH260" i="7" s="1"/>
  <c r="X259" i="7"/>
  <c r="Y258" i="8"/>
  <c r="AH258" i="8" s="1"/>
  <c r="X257" i="8"/>
  <c r="Y271" i="9"/>
  <c r="AH271" i="9" s="1"/>
  <c r="X270" i="9"/>
  <c r="X316" i="5"/>
  <c r="AH239" i="4"/>
  <c r="Y238" i="4"/>
  <c r="X237" i="4"/>
  <c r="X290" i="3"/>
  <c r="Y291" i="3"/>
  <c r="AH292" i="3"/>
  <c r="Z273" i="7"/>
  <c r="T273" i="7"/>
  <c r="I273" i="10" s="1"/>
  <c r="Y309" i="3"/>
  <c r="F310" i="3"/>
  <c r="AE310" i="3" s="1"/>
  <c r="M310" i="3"/>
  <c r="AD309" i="3"/>
  <c r="L310" i="3"/>
  <c r="G310" i="3"/>
  <c r="G255" i="4" l="1"/>
  <c r="AE255" i="4"/>
  <c r="T255" i="4"/>
  <c r="M255" i="10" s="1"/>
  <c r="Z255" i="4"/>
  <c r="AE283" i="9"/>
  <c r="G283" i="9"/>
  <c r="T283" i="9"/>
  <c r="Q283" i="10" s="1"/>
  <c r="R283" i="10" s="1"/>
  <c r="Z283" i="9"/>
  <c r="T316" i="5"/>
  <c r="Z316" i="5"/>
  <c r="Z315" i="6"/>
  <c r="T315" i="6"/>
  <c r="G316" i="6"/>
  <c r="L316" i="6"/>
  <c r="M316" i="6"/>
  <c r="AD315" i="6"/>
  <c r="F316" i="6"/>
  <c r="AE316" i="6" s="1"/>
  <c r="M307" i="2"/>
  <c r="F307" i="2"/>
  <c r="AE307" i="2" s="1"/>
  <c r="L307" i="2"/>
  <c r="AD306" i="2"/>
  <c r="G307" i="2"/>
  <c r="AE316" i="5"/>
  <c r="G316" i="5"/>
  <c r="F274" i="7"/>
  <c r="AE274" i="7" s="1"/>
  <c r="G274" i="7"/>
  <c r="L274" i="7"/>
  <c r="M274" i="7"/>
  <c r="Y273" i="7"/>
  <c r="AH273" i="7" s="1"/>
  <c r="AD273" i="7"/>
  <c r="AE271" i="8"/>
  <c r="G271" i="8"/>
  <c r="T271" i="8"/>
  <c r="Z271" i="8"/>
  <c r="X308" i="2"/>
  <c r="P501" i="6"/>
  <c r="S501" i="6"/>
  <c r="AI501" i="6"/>
  <c r="J502" i="6"/>
  <c r="X258" i="7"/>
  <c r="Y259" i="7"/>
  <c r="AH259" i="7" s="1"/>
  <c r="Y257" i="8"/>
  <c r="AH257" i="8" s="1"/>
  <c r="X256" i="8"/>
  <c r="Y270" i="9"/>
  <c r="AH270" i="9" s="1"/>
  <c r="X269" i="9"/>
  <c r="X315" i="5"/>
  <c r="Y316" i="5"/>
  <c r="AH238" i="4"/>
  <c r="Y237" i="4"/>
  <c r="X236" i="4"/>
  <c r="Y290" i="3"/>
  <c r="X289" i="3"/>
  <c r="AH291" i="3"/>
  <c r="L275" i="7"/>
  <c r="Y274" i="7"/>
  <c r="AH274" i="7" s="1"/>
  <c r="AD274" i="7"/>
  <c r="F275" i="7"/>
  <c r="M275" i="7"/>
  <c r="Z274" i="7"/>
  <c r="T274" i="7"/>
  <c r="I274" i="10" s="1"/>
  <c r="AH309" i="3"/>
  <c r="Z310" i="3"/>
  <c r="T310" i="3"/>
  <c r="Y310" i="3"/>
  <c r="M311" i="3"/>
  <c r="AD310" i="3"/>
  <c r="L311" i="3"/>
  <c r="F311" i="3"/>
  <c r="AD255" i="4" l="1"/>
  <c r="L256" i="4"/>
  <c r="Y255" i="4"/>
  <c r="AH255" i="4" s="1"/>
  <c r="F256" i="4"/>
  <c r="M256" i="4"/>
  <c r="Y283" i="9"/>
  <c r="AH283" i="9" s="1"/>
  <c r="AD283" i="9"/>
  <c r="F284" i="9"/>
  <c r="M284" i="9"/>
  <c r="L284" i="9"/>
  <c r="M317" i="6"/>
  <c r="AD316" i="6"/>
  <c r="F317" i="6"/>
  <c r="L317" i="6"/>
  <c r="Z316" i="6"/>
  <c r="T316" i="6"/>
  <c r="T307" i="2"/>
  <c r="E307" i="10" s="1"/>
  <c r="Z307" i="2"/>
  <c r="M308" i="2"/>
  <c r="F308" i="2"/>
  <c r="L308" i="2"/>
  <c r="AD307" i="2"/>
  <c r="AD316" i="5"/>
  <c r="F317" i="5"/>
  <c r="L317" i="5"/>
  <c r="M317" i="5"/>
  <c r="Y271" i="8"/>
  <c r="AH271" i="8" s="1"/>
  <c r="AD271" i="8"/>
  <c r="F272" i="8"/>
  <c r="L272" i="8"/>
  <c r="M272" i="8"/>
  <c r="X307" i="2"/>
  <c r="P502" i="6"/>
  <c r="S502" i="6"/>
  <c r="AI502" i="6"/>
  <c r="J503" i="6"/>
  <c r="X257" i="7"/>
  <c r="Y258" i="7"/>
  <c r="AH258" i="7" s="1"/>
  <c r="Y256" i="8"/>
  <c r="AH256" i="8" s="1"/>
  <c r="X255" i="8"/>
  <c r="Y269" i="9"/>
  <c r="AH269" i="9" s="1"/>
  <c r="X268" i="9"/>
  <c r="X314" i="5"/>
  <c r="Y315" i="5"/>
  <c r="AH316" i="5"/>
  <c r="AH237" i="4"/>
  <c r="Y236" i="4"/>
  <c r="X235" i="4"/>
  <c r="AH290" i="3"/>
  <c r="Y289" i="3"/>
  <c r="X288" i="3"/>
  <c r="Z275" i="7"/>
  <c r="T275" i="7"/>
  <c r="I275" i="10" s="1"/>
  <c r="AH310" i="3"/>
  <c r="Z311" i="3"/>
  <c r="T311" i="3"/>
  <c r="AE275" i="7"/>
  <c r="G275" i="7"/>
  <c r="AE311" i="3"/>
  <c r="G311" i="3"/>
  <c r="T256" i="4" l="1"/>
  <c r="M256" i="10" s="1"/>
  <c r="Z256" i="4"/>
  <c r="G256" i="4"/>
  <c r="AE256" i="4"/>
  <c r="G284" i="9"/>
  <c r="AE284" i="9"/>
  <c r="T284" i="9"/>
  <c r="Q284" i="10" s="1"/>
  <c r="R284" i="10" s="1"/>
  <c r="Z284" i="9"/>
  <c r="Z317" i="6"/>
  <c r="T317" i="6"/>
  <c r="Z308" i="2"/>
  <c r="T308" i="2"/>
  <c r="E308" i="10" s="1"/>
  <c r="Z317" i="5"/>
  <c r="T317" i="5"/>
  <c r="AE317" i="6"/>
  <c r="G317" i="6"/>
  <c r="AE308" i="2"/>
  <c r="G308" i="2"/>
  <c r="AE317" i="5"/>
  <c r="G317" i="5"/>
  <c r="G272" i="8"/>
  <c r="AE272" i="8"/>
  <c r="T272" i="8"/>
  <c r="Z272" i="8"/>
  <c r="Y307" i="2"/>
  <c r="X306" i="2"/>
  <c r="P503" i="6"/>
  <c r="W502" i="6" s="1"/>
  <c r="W501" i="6" s="1"/>
  <c r="W500" i="6" s="1"/>
  <c r="W499" i="6" s="1"/>
  <c r="W498" i="6" s="1"/>
  <c r="W497" i="6" s="1"/>
  <c r="W496" i="6" s="1"/>
  <c r="W495" i="6" s="1"/>
  <c r="W494" i="6" s="1"/>
  <c r="W493" i="6" s="1"/>
  <c r="W492" i="6" s="1"/>
  <c r="W491" i="6" s="1"/>
  <c r="W490" i="6" s="1"/>
  <c r="W489" i="6" s="1"/>
  <c r="W488" i="6" s="1"/>
  <c r="W487" i="6" s="1"/>
  <c r="W486" i="6" s="1"/>
  <c r="W485" i="6" s="1"/>
  <c r="W484" i="6" s="1"/>
  <c r="W483" i="6" s="1"/>
  <c r="W482" i="6" s="1"/>
  <c r="W481" i="6" s="1"/>
  <c r="W480" i="6" s="1"/>
  <c r="W479" i="6" s="1"/>
  <c r="W478" i="6" s="1"/>
  <c r="W477" i="6" s="1"/>
  <c r="W476" i="6" s="1"/>
  <c r="W475" i="6" s="1"/>
  <c r="W474" i="6" s="1"/>
  <c r="W473" i="6" s="1"/>
  <c r="W472" i="6" s="1"/>
  <c r="W471" i="6" s="1"/>
  <c r="W470" i="6" s="1"/>
  <c r="W469" i="6" s="1"/>
  <c r="W468" i="6" s="1"/>
  <c r="W467" i="6" s="1"/>
  <c r="W466" i="6" s="1"/>
  <c r="W465" i="6" s="1"/>
  <c r="W464" i="6" s="1"/>
  <c r="W463" i="6" s="1"/>
  <c r="W462" i="6" s="1"/>
  <c r="W461" i="6" s="1"/>
  <c r="W460" i="6" s="1"/>
  <c r="W459" i="6" s="1"/>
  <c r="W458" i="6" s="1"/>
  <c r="W457" i="6" s="1"/>
  <c r="W456" i="6" s="1"/>
  <c r="W455" i="6" s="1"/>
  <c r="W454" i="6" s="1"/>
  <c r="W453" i="6" s="1"/>
  <c r="W452" i="6" s="1"/>
  <c r="W451" i="6" s="1"/>
  <c r="W450" i="6" s="1"/>
  <c r="W449" i="6" s="1"/>
  <c r="W448" i="6" s="1"/>
  <c r="W447" i="6" s="1"/>
  <c r="W446" i="6" s="1"/>
  <c r="W445" i="6" s="1"/>
  <c r="W444" i="6" s="1"/>
  <c r="W443" i="6" s="1"/>
  <c r="W442" i="6" s="1"/>
  <c r="W441" i="6" s="1"/>
  <c r="W440" i="6" s="1"/>
  <c r="W439" i="6" s="1"/>
  <c r="W438" i="6" s="1"/>
  <c r="W437" i="6" s="1"/>
  <c r="W436" i="6" s="1"/>
  <c r="W435" i="6" s="1"/>
  <c r="W434" i="6" s="1"/>
  <c r="W433" i="6" s="1"/>
  <c r="W432" i="6" s="1"/>
  <c r="W431" i="6" s="1"/>
  <c r="W430" i="6" s="1"/>
  <c r="W429" i="6" s="1"/>
  <c r="W428" i="6" s="1"/>
  <c r="W427" i="6" s="1"/>
  <c r="W426" i="6" s="1"/>
  <c r="W425" i="6" s="1"/>
  <c r="W424" i="6" s="1"/>
  <c r="W423" i="6" s="1"/>
  <c r="W422" i="6" s="1"/>
  <c r="W421" i="6" s="1"/>
  <c r="W420" i="6" s="1"/>
  <c r="W419" i="6" s="1"/>
  <c r="W418" i="6" s="1"/>
  <c r="W417" i="6" s="1"/>
  <c r="W416" i="6" s="1"/>
  <c r="W415" i="6" s="1"/>
  <c r="W414" i="6" s="1"/>
  <c r="W413" i="6" s="1"/>
  <c r="W412" i="6" s="1"/>
  <c r="W411" i="6" s="1"/>
  <c r="W410" i="6" s="1"/>
  <c r="W409" i="6" s="1"/>
  <c r="W408" i="6" s="1"/>
  <c r="W407" i="6" s="1"/>
  <c r="W406" i="6" s="1"/>
  <c r="W405" i="6" s="1"/>
  <c r="W404" i="6" s="1"/>
  <c r="W403" i="6" s="1"/>
  <c r="W402" i="6" s="1"/>
  <c r="W401" i="6" s="1"/>
  <c r="W400" i="6" s="1"/>
  <c r="W399" i="6" s="1"/>
  <c r="W398" i="6" s="1"/>
  <c r="W397" i="6" s="1"/>
  <c r="W396" i="6" s="1"/>
  <c r="W395" i="6" s="1"/>
  <c r="W394" i="6" s="1"/>
  <c r="W393" i="6" s="1"/>
  <c r="W392" i="6" s="1"/>
  <c r="W391" i="6" s="1"/>
  <c r="W390" i="6" s="1"/>
  <c r="W389" i="6" s="1"/>
  <c r="W388" i="6" s="1"/>
  <c r="W387" i="6" s="1"/>
  <c r="W386" i="6" s="1"/>
  <c r="W385" i="6" s="1"/>
  <c r="W384" i="6" s="1"/>
  <c r="W383" i="6" s="1"/>
  <c r="W382" i="6" s="1"/>
  <c r="W381" i="6" s="1"/>
  <c r="W380" i="6" s="1"/>
  <c r="W379" i="6" s="1"/>
  <c r="W378" i="6" s="1"/>
  <c r="W377" i="6" s="1"/>
  <c r="W376" i="6" s="1"/>
  <c r="W375" i="6" s="1"/>
  <c r="W374" i="6" s="1"/>
  <c r="W373" i="6" s="1"/>
  <c r="W372" i="6" s="1"/>
  <c r="W371" i="6" s="1"/>
  <c r="W370" i="6" s="1"/>
  <c r="W369" i="6" s="1"/>
  <c r="W368" i="6" s="1"/>
  <c r="W367" i="6" s="1"/>
  <c r="W366" i="6" s="1"/>
  <c r="W365" i="6" s="1"/>
  <c r="W364" i="6" s="1"/>
  <c r="W363" i="6" s="1"/>
  <c r="W362" i="6" s="1"/>
  <c r="W361" i="6" s="1"/>
  <c r="W360" i="6" s="1"/>
  <c r="W359" i="6" s="1"/>
  <c r="W358" i="6" s="1"/>
  <c r="W357" i="6" s="1"/>
  <c r="W356" i="6" s="1"/>
  <c r="W355" i="6" s="1"/>
  <c r="W354" i="6" s="1"/>
  <c r="W353" i="6" s="1"/>
  <c r="W352" i="6" s="1"/>
  <c r="W351" i="6" s="1"/>
  <c r="W350" i="6" s="1"/>
  <c r="W349" i="6" s="1"/>
  <c r="W348" i="6" s="1"/>
  <c r="W347" i="6" s="1"/>
  <c r="W346" i="6" s="1"/>
  <c r="W345" i="6" s="1"/>
  <c r="W344" i="6" s="1"/>
  <c r="W343" i="6" s="1"/>
  <c r="W342" i="6" s="1"/>
  <c r="W341" i="6" s="1"/>
  <c r="W340" i="6" s="1"/>
  <c r="W339" i="6" s="1"/>
  <c r="W338" i="6" s="1"/>
  <c r="W337" i="6" s="1"/>
  <c r="W336" i="6" s="1"/>
  <c r="W335" i="6" s="1"/>
  <c r="W334" i="6" s="1"/>
  <c r="W333" i="6" s="1"/>
  <c r="W332" i="6" s="1"/>
  <c r="W331" i="6" s="1"/>
  <c r="W330" i="6" s="1"/>
  <c r="W329" i="6" s="1"/>
  <c r="W328" i="6" s="1"/>
  <c r="W327" i="6" s="1"/>
  <c r="W326" i="6" s="1"/>
  <c r="W325" i="6" s="1"/>
  <c r="W324" i="6" s="1"/>
  <c r="W323" i="6" s="1"/>
  <c r="W322" i="6" s="1"/>
  <c r="W321" i="6" s="1"/>
  <c r="W320" i="6" s="1"/>
  <c r="W319" i="6" s="1"/>
  <c r="W318" i="6" s="1"/>
  <c r="W317" i="6" s="1"/>
  <c r="W316" i="6" s="1"/>
  <c r="W315" i="6" s="1"/>
  <c r="W314" i="6" s="1"/>
  <c r="W313" i="6" s="1"/>
  <c r="W312" i="6" s="1"/>
  <c r="W311" i="6" s="1"/>
  <c r="W310" i="6" s="1"/>
  <c r="W309" i="6" s="1"/>
  <c r="W308" i="6" s="1"/>
  <c r="W307" i="6" s="1"/>
  <c r="W306" i="6" s="1"/>
  <c r="W305" i="6" s="1"/>
  <c r="W304" i="6" s="1"/>
  <c r="W303" i="6" s="1"/>
  <c r="W302" i="6" s="1"/>
  <c r="W301" i="6" s="1"/>
  <c r="W300" i="6" s="1"/>
  <c r="W299" i="6" s="1"/>
  <c r="W298" i="6" s="1"/>
  <c r="W297" i="6" s="1"/>
  <c r="W296" i="6" s="1"/>
  <c r="W295" i="6" s="1"/>
  <c r="W294" i="6" s="1"/>
  <c r="W293" i="6" s="1"/>
  <c r="W292" i="6" s="1"/>
  <c r="W291" i="6" s="1"/>
  <c r="W290" i="6" s="1"/>
  <c r="W289" i="6" s="1"/>
  <c r="W288" i="6" s="1"/>
  <c r="W287" i="6" s="1"/>
  <c r="W286" i="6" s="1"/>
  <c r="W285" i="6" s="1"/>
  <c r="W284" i="6" s="1"/>
  <c r="W283" i="6" s="1"/>
  <c r="W282" i="6" s="1"/>
  <c r="W281" i="6" s="1"/>
  <c r="W280" i="6" s="1"/>
  <c r="W279" i="6" s="1"/>
  <c r="W278" i="6" s="1"/>
  <c r="W277" i="6" s="1"/>
  <c r="W276" i="6" s="1"/>
  <c r="W275" i="6" s="1"/>
  <c r="W274" i="6" s="1"/>
  <c r="W273" i="6" s="1"/>
  <c r="W272" i="6" s="1"/>
  <c r="W271" i="6" s="1"/>
  <c r="W270" i="6" s="1"/>
  <c r="W269" i="6" s="1"/>
  <c r="W268" i="6" s="1"/>
  <c r="W267" i="6" s="1"/>
  <c r="W266" i="6" s="1"/>
  <c r="W265" i="6" s="1"/>
  <c r="W264" i="6" s="1"/>
  <c r="W263" i="6" s="1"/>
  <c r="W262" i="6" s="1"/>
  <c r="W261" i="6" s="1"/>
  <c r="W260" i="6" s="1"/>
  <c r="W259" i="6" s="1"/>
  <c r="W258" i="6" s="1"/>
  <c r="W257" i="6" s="1"/>
  <c r="W256" i="6" s="1"/>
  <c r="W255" i="6" s="1"/>
  <c r="W254" i="6" s="1"/>
  <c r="W253" i="6" s="1"/>
  <c r="W252" i="6" s="1"/>
  <c r="W251" i="6" s="1"/>
  <c r="W250" i="6" s="1"/>
  <c r="W249" i="6" s="1"/>
  <c r="W248" i="6" s="1"/>
  <c r="W247" i="6" s="1"/>
  <c r="W246" i="6" s="1"/>
  <c r="W245" i="6" s="1"/>
  <c r="W244" i="6" s="1"/>
  <c r="W243" i="6" s="1"/>
  <c r="W242" i="6" s="1"/>
  <c r="W241" i="6" s="1"/>
  <c r="W240" i="6" s="1"/>
  <c r="W239" i="6" s="1"/>
  <c r="W238" i="6" s="1"/>
  <c r="W237" i="6" s="1"/>
  <c r="W236" i="6" s="1"/>
  <c r="W235" i="6" s="1"/>
  <c r="W234" i="6" s="1"/>
  <c r="W233" i="6" s="1"/>
  <c r="W232" i="6" s="1"/>
  <c r="W231" i="6" s="1"/>
  <c r="W230" i="6" s="1"/>
  <c r="W229" i="6" s="1"/>
  <c r="W228" i="6" s="1"/>
  <c r="W227" i="6" s="1"/>
  <c r="W226" i="6" s="1"/>
  <c r="W225" i="6" s="1"/>
  <c r="W224" i="6" s="1"/>
  <c r="W223" i="6" s="1"/>
  <c r="W222" i="6" s="1"/>
  <c r="W221" i="6" s="1"/>
  <c r="W220" i="6" s="1"/>
  <c r="W219" i="6" s="1"/>
  <c r="W218" i="6" s="1"/>
  <c r="W217" i="6" s="1"/>
  <c r="W216" i="6" s="1"/>
  <c r="W215" i="6" s="1"/>
  <c r="W214" i="6" s="1"/>
  <c r="W213" i="6" s="1"/>
  <c r="W212" i="6" s="1"/>
  <c r="W211" i="6" s="1"/>
  <c r="W210" i="6" s="1"/>
  <c r="W209" i="6" s="1"/>
  <c r="W208" i="6" s="1"/>
  <c r="W207" i="6" s="1"/>
  <c r="W206" i="6" s="1"/>
  <c r="W205" i="6" s="1"/>
  <c r="W204" i="6" s="1"/>
  <c r="W203" i="6" s="1"/>
  <c r="W202" i="6" s="1"/>
  <c r="W201" i="6" s="1"/>
  <c r="W200" i="6" s="1"/>
  <c r="W199" i="6" s="1"/>
  <c r="W198" i="6" s="1"/>
  <c r="W197" i="6" s="1"/>
  <c r="W196" i="6" s="1"/>
  <c r="W195" i="6" s="1"/>
  <c r="W194" i="6" s="1"/>
  <c r="W193" i="6" s="1"/>
  <c r="W192" i="6" s="1"/>
  <c r="W191" i="6" s="1"/>
  <c r="W190" i="6" s="1"/>
  <c r="W189" i="6" s="1"/>
  <c r="W188" i="6" s="1"/>
  <c r="W187" i="6" s="1"/>
  <c r="W186" i="6" s="1"/>
  <c r="W185" i="6" s="1"/>
  <c r="W184" i="6" s="1"/>
  <c r="W183" i="6" s="1"/>
  <c r="W182" i="6" s="1"/>
  <c r="W181" i="6" s="1"/>
  <c r="W180" i="6" s="1"/>
  <c r="W179" i="6" s="1"/>
  <c r="W178" i="6" s="1"/>
  <c r="W177" i="6" s="1"/>
  <c r="W176" i="6" s="1"/>
  <c r="W175" i="6" s="1"/>
  <c r="W174" i="6" s="1"/>
  <c r="W173" i="6" s="1"/>
  <c r="W172" i="6" s="1"/>
  <c r="W171" i="6" s="1"/>
  <c r="W170" i="6" s="1"/>
  <c r="W169" i="6" s="1"/>
  <c r="W168" i="6" s="1"/>
  <c r="W167" i="6" s="1"/>
  <c r="W166" i="6" s="1"/>
  <c r="W165" i="6" s="1"/>
  <c r="W164" i="6" s="1"/>
  <c r="W163" i="6" s="1"/>
  <c r="W162" i="6" s="1"/>
  <c r="W161" i="6" s="1"/>
  <c r="W160" i="6" s="1"/>
  <c r="W159" i="6" s="1"/>
  <c r="W158" i="6" s="1"/>
  <c r="W157" i="6" s="1"/>
  <c r="W156" i="6" s="1"/>
  <c r="W155" i="6" s="1"/>
  <c r="W154" i="6" s="1"/>
  <c r="W153" i="6" s="1"/>
  <c r="W152" i="6" s="1"/>
  <c r="W151" i="6" s="1"/>
  <c r="W150" i="6" s="1"/>
  <c r="W149" i="6" s="1"/>
  <c r="W148" i="6" s="1"/>
  <c r="W147" i="6" s="1"/>
  <c r="W146" i="6" s="1"/>
  <c r="W145" i="6" s="1"/>
  <c r="W144" i="6" s="1"/>
  <c r="W143" i="6" s="1"/>
  <c r="W142" i="6" s="1"/>
  <c r="W141" i="6" s="1"/>
  <c r="W140" i="6" s="1"/>
  <c r="W139" i="6" s="1"/>
  <c r="W138" i="6" s="1"/>
  <c r="W137" i="6" s="1"/>
  <c r="W136" i="6" s="1"/>
  <c r="W135" i="6" s="1"/>
  <c r="W134" i="6" s="1"/>
  <c r="W133" i="6" s="1"/>
  <c r="W132" i="6" s="1"/>
  <c r="W131" i="6" s="1"/>
  <c r="W130" i="6" s="1"/>
  <c r="W129" i="6" s="1"/>
  <c r="W128" i="6" s="1"/>
  <c r="W127" i="6" s="1"/>
  <c r="W126" i="6" s="1"/>
  <c r="W125" i="6" s="1"/>
  <c r="W124" i="6" s="1"/>
  <c r="W123" i="6" s="1"/>
  <c r="W122" i="6" s="1"/>
  <c r="W121" i="6" s="1"/>
  <c r="W120" i="6" s="1"/>
  <c r="W119" i="6" s="1"/>
  <c r="W118" i="6" s="1"/>
  <c r="W117" i="6" s="1"/>
  <c r="W116" i="6" s="1"/>
  <c r="W115" i="6" s="1"/>
  <c r="W114" i="6" s="1"/>
  <c r="W113" i="6" s="1"/>
  <c r="W112" i="6" s="1"/>
  <c r="W111" i="6" s="1"/>
  <c r="W110" i="6" s="1"/>
  <c r="W109" i="6" s="1"/>
  <c r="W108" i="6" s="1"/>
  <c r="W107" i="6" s="1"/>
  <c r="W106" i="6" s="1"/>
  <c r="W105" i="6" s="1"/>
  <c r="W104" i="6" s="1"/>
  <c r="W103" i="6" s="1"/>
  <c r="W102" i="6" s="1"/>
  <c r="W101" i="6" s="1"/>
  <c r="W100" i="6" s="1"/>
  <c r="W99" i="6" s="1"/>
  <c r="W98" i="6" s="1"/>
  <c r="W97" i="6" s="1"/>
  <c r="W96" i="6" s="1"/>
  <c r="W95" i="6" s="1"/>
  <c r="W94" i="6" s="1"/>
  <c r="W93" i="6" s="1"/>
  <c r="W92" i="6" s="1"/>
  <c r="W91" i="6" s="1"/>
  <c r="W90" i="6" s="1"/>
  <c r="W89" i="6" s="1"/>
  <c r="W88" i="6" s="1"/>
  <c r="W87" i="6" s="1"/>
  <c r="W86" i="6" s="1"/>
  <c r="W85" i="6" s="1"/>
  <c r="W84" i="6" s="1"/>
  <c r="W83" i="6" s="1"/>
  <c r="W82" i="6" s="1"/>
  <c r="W81" i="6" s="1"/>
  <c r="W80" i="6" s="1"/>
  <c r="W79" i="6" s="1"/>
  <c r="W78" i="6" s="1"/>
  <c r="W77" i="6" s="1"/>
  <c r="W76" i="6" s="1"/>
  <c r="W75" i="6" s="1"/>
  <c r="W74" i="6" s="1"/>
  <c r="W73" i="6" s="1"/>
  <c r="W72" i="6" s="1"/>
  <c r="W71" i="6" s="1"/>
  <c r="W70" i="6" s="1"/>
  <c r="W69" i="6" s="1"/>
  <c r="W68" i="6" s="1"/>
  <c r="W67" i="6" s="1"/>
  <c r="W66" i="6" s="1"/>
  <c r="W65" i="6" s="1"/>
  <c r="W64" i="6" s="1"/>
  <c r="W63" i="6" s="1"/>
  <c r="W62" i="6" s="1"/>
  <c r="W61" i="6" s="1"/>
  <c r="W60" i="6" s="1"/>
  <c r="W59" i="6" s="1"/>
  <c r="W58" i="6" s="1"/>
  <c r="W57" i="6" s="1"/>
  <c r="W56" i="6" s="1"/>
  <c r="W55" i="6" s="1"/>
  <c r="W54" i="6" s="1"/>
  <c r="W53" i="6" s="1"/>
  <c r="W52" i="6" s="1"/>
  <c r="W51" i="6" s="1"/>
  <c r="W50" i="6" s="1"/>
  <c r="W49" i="6" s="1"/>
  <c r="W48" i="6" s="1"/>
  <c r="W47" i="6" s="1"/>
  <c r="W46" i="6" s="1"/>
  <c r="W45" i="6" s="1"/>
  <c r="W44" i="6" s="1"/>
  <c r="W43" i="6" s="1"/>
  <c r="W42" i="6" s="1"/>
  <c r="W41" i="6" s="1"/>
  <c r="W40" i="6" s="1"/>
  <c r="W39" i="6" s="1"/>
  <c r="W38" i="6" s="1"/>
  <c r="W37" i="6" s="1"/>
  <c r="W36" i="6" s="1"/>
  <c r="W35" i="6" s="1"/>
  <c r="W34" i="6" s="1"/>
  <c r="W33" i="6" s="1"/>
  <c r="W32" i="6" s="1"/>
  <c r="W31" i="6" s="1"/>
  <c r="W30" i="6" s="1"/>
  <c r="W29" i="6" s="1"/>
  <c r="W28" i="6" s="1"/>
  <c r="W27" i="6" s="1"/>
  <c r="W26" i="6" s="1"/>
  <c r="W25" i="6" s="1"/>
  <c r="W24" i="6" s="1"/>
  <c r="W23" i="6" s="1"/>
  <c r="W22" i="6" s="1"/>
  <c r="W21" i="6" s="1"/>
  <c r="W20" i="6" s="1"/>
  <c r="W19" i="6" s="1"/>
  <c r="W18" i="6" s="1"/>
  <c r="W17" i="6" s="1"/>
  <c r="W16" i="6" s="1"/>
  <c r="W15" i="6" s="1"/>
  <c r="W14" i="6" s="1"/>
  <c r="W13" i="6" s="1"/>
  <c r="W12" i="6" s="1"/>
  <c r="W11" i="6" s="1"/>
  <c r="W10" i="6" s="1"/>
  <c r="W9" i="6" s="1"/>
  <c r="W8" i="6" s="1"/>
  <c r="W7" i="6" s="1"/>
  <c r="W6" i="6" s="1"/>
  <c r="W5" i="6" s="1"/>
  <c r="W4" i="6" s="1"/>
  <c r="W3" i="6" s="1"/>
  <c r="W2" i="6" s="1"/>
  <c r="AO7" i="6" s="1"/>
  <c r="S503" i="6"/>
  <c r="X502" i="6" s="1"/>
  <c r="X501" i="6" s="1"/>
  <c r="X500" i="6" s="1"/>
  <c r="X499" i="6" s="1"/>
  <c r="X498" i="6" s="1"/>
  <c r="X497" i="6" s="1"/>
  <c r="X496" i="6" s="1"/>
  <c r="X495" i="6" s="1"/>
  <c r="X494" i="6" s="1"/>
  <c r="X493" i="6" s="1"/>
  <c r="X492" i="6" s="1"/>
  <c r="X491" i="6" s="1"/>
  <c r="X490" i="6" s="1"/>
  <c r="X489" i="6" s="1"/>
  <c r="X488" i="6" s="1"/>
  <c r="X487" i="6" s="1"/>
  <c r="X486" i="6" s="1"/>
  <c r="X485" i="6" s="1"/>
  <c r="X484" i="6" s="1"/>
  <c r="X483" i="6" s="1"/>
  <c r="X482" i="6" s="1"/>
  <c r="X481" i="6" s="1"/>
  <c r="X480" i="6" s="1"/>
  <c r="X479" i="6" s="1"/>
  <c r="X478" i="6" s="1"/>
  <c r="X477" i="6" s="1"/>
  <c r="X476" i="6" s="1"/>
  <c r="X475" i="6" s="1"/>
  <c r="X474" i="6" s="1"/>
  <c r="X473" i="6" s="1"/>
  <c r="X472" i="6" s="1"/>
  <c r="X471" i="6" s="1"/>
  <c r="X470" i="6" s="1"/>
  <c r="X469" i="6" s="1"/>
  <c r="X468" i="6" s="1"/>
  <c r="X467" i="6" s="1"/>
  <c r="X466" i="6" s="1"/>
  <c r="X465" i="6" s="1"/>
  <c r="X464" i="6" s="1"/>
  <c r="X463" i="6" s="1"/>
  <c r="X462" i="6" s="1"/>
  <c r="X461" i="6" s="1"/>
  <c r="X460" i="6" s="1"/>
  <c r="X459" i="6" s="1"/>
  <c r="X458" i="6" s="1"/>
  <c r="X457" i="6" s="1"/>
  <c r="X456" i="6" s="1"/>
  <c r="X455" i="6" s="1"/>
  <c r="X454" i="6" s="1"/>
  <c r="X453" i="6" s="1"/>
  <c r="X452" i="6" s="1"/>
  <c r="X451" i="6" s="1"/>
  <c r="X450" i="6" s="1"/>
  <c r="X449" i="6" s="1"/>
  <c r="X448" i="6" s="1"/>
  <c r="X447" i="6" s="1"/>
  <c r="X446" i="6" s="1"/>
  <c r="X445" i="6" s="1"/>
  <c r="X444" i="6" s="1"/>
  <c r="X443" i="6" s="1"/>
  <c r="X442" i="6" s="1"/>
  <c r="X441" i="6" s="1"/>
  <c r="X440" i="6" s="1"/>
  <c r="X439" i="6" s="1"/>
  <c r="X438" i="6" s="1"/>
  <c r="X437" i="6" s="1"/>
  <c r="X436" i="6" s="1"/>
  <c r="X435" i="6" s="1"/>
  <c r="X434" i="6" s="1"/>
  <c r="X433" i="6" s="1"/>
  <c r="X432" i="6" s="1"/>
  <c r="X431" i="6" s="1"/>
  <c r="X430" i="6" s="1"/>
  <c r="X429" i="6" s="1"/>
  <c r="X428" i="6" s="1"/>
  <c r="X427" i="6" s="1"/>
  <c r="X426" i="6" s="1"/>
  <c r="X425" i="6" s="1"/>
  <c r="X424" i="6" s="1"/>
  <c r="X423" i="6" s="1"/>
  <c r="X422" i="6" s="1"/>
  <c r="X421" i="6" s="1"/>
  <c r="X420" i="6" s="1"/>
  <c r="X419" i="6" s="1"/>
  <c r="X418" i="6" s="1"/>
  <c r="X417" i="6" s="1"/>
  <c r="X416" i="6" s="1"/>
  <c r="X415" i="6" s="1"/>
  <c r="X414" i="6" s="1"/>
  <c r="X413" i="6" s="1"/>
  <c r="X412" i="6" s="1"/>
  <c r="X411" i="6" s="1"/>
  <c r="X410" i="6" s="1"/>
  <c r="X409" i="6" s="1"/>
  <c r="X408" i="6" s="1"/>
  <c r="X407" i="6" s="1"/>
  <c r="X406" i="6" s="1"/>
  <c r="X405" i="6" s="1"/>
  <c r="X404" i="6" s="1"/>
  <c r="X403" i="6" s="1"/>
  <c r="X402" i="6" s="1"/>
  <c r="X401" i="6" s="1"/>
  <c r="X400" i="6" s="1"/>
  <c r="X399" i="6" s="1"/>
  <c r="X398" i="6" s="1"/>
  <c r="X397" i="6" s="1"/>
  <c r="X396" i="6" s="1"/>
  <c r="X395" i="6" s="1"/>
  <c r="X394" i="6" s="1"/>
  <c r="X393" i="6" s="1"/>
  <c r="X392" i="6" s="1"/>
  <c r="X391" i="6" s="1"/>
  <c r="X390" i="6" s="1"/>
  <c r="X389" i="6" s="1"/>
  <c r="X388" i="6" s="1"/>
  <c r="X387" i="6" s="1"/>
  <c r="X386" i="6" s="1"/>
  <c r="X385" i="6" s="1"/>
  <c r="X384" i="6" s="1"/>
  <c r="X383" i="6" s="1"/>
  <c r="X382" i="6" s="1"/>
  <c r="X381" i="6" s="1"/>
  <c r="X380" i="6" s="1"/>
  <c r="X379" i="6" s="1"/>
  <c r="X378" i="6" s="1"/>
  <c r="X377" i="6" s="1"/>
  <c r="X376" i="6" s="1"/>
  <c r="X375" i="6" s="1"/>
  <c r="X374" i="6" s="1"/>
  <c r="X373" i="6" s="1"/>
  <c r="X372" i="6" s="1"/>
  <c r="X371" i="6" s="1"/>
  <c r="X370" i="6" s="1"/>
  <c r="X369" i="6" s="1"/>
  <c r="X368" i="6" s="1"/>
  <c r="X367" i="6" s="1"/>
  <c r="X366" i="6" s="1"/>
  <c r="X365" i="6" s="1"/>
  <c r="X364" i="6" s="1"/>
  <c r="X363" i="6" s="1"/>
  <c r="X362" i="6" s="1"/>
  <c r="X361" i="6" s="1"/>
  <c r="X360" i="6" s="1"/>
  <c r="X359" i="6" s="1"/>
  <c r="X358" i="6" s="1"/>
  <c r="X357" i="6" s="1"/>
  <c r="X356" i="6" s="1"/>
  <c r="X355" i="6" s="1"/>
  <c r="X354" i="6" s="1"/>
  <c r="X353" i="6" s="1"/>
  <c r="X352" i="6" s="1"/>
  <c r="X351" i="6" s="1"/>
  <c r="X350" i="6" s="1"/>
  <c r="X349" i="6" s="1"/>
  <c r="X348" i="6" s="1"/>
  <c r="X347" i="6" s="1"/>
  <c r="X346" i="6" s="1"/>
  <c r="X345" i="6" s="1"/>
  <c r="X344" i="6" s="1"/>
  <c r="X343" i="6" s="1"/>
  <c r="X342" i="6" s="1"/>
  <c r="X341" i="6" s="1"/>
  <c r="X340" i="6" s="1"/>
  <c r="X339" i="6" s="1"/>
  <c r="X338" i="6" s="1"/>
  <c r="X337" i="6" s="1"/>
  <c r="X336" i="6" s="1"/>
  <c r="X335" i="6" s="1"/>
  <c r="X334" i="6" s="1"/>
  <c r="X333" i="6" s="1"/>
  <c r="X332" i="6" s="1"/>
  <c r="X331" i="6" s="1"/>
  <c r="X330" i="6" s="1"/>
  <c r="X329" i="6" s="1"/>
  <c r="X328" i="6" s="1"/>
  <c r="X327" i="6" s="1"/>
  <c r="X326" i="6" s="1"/>
  <c r="X325" i="6" s="1"/>
  <c r="X324" i="6" s="1"/>
  <c r="X323" i="6" s="1"/>
  <c r="X322" i="6" s="1"/>
  <c r="X321" i="6" s="1"/>
  <c r="AI503" i="6"/>
  <c r="AR8" i="6" s="1"/>
  <c r="H6" i="11" s="1"/>
  <c r="Y257" i="7"/>
  <c r="AH257" i="7" s="1"/>
  <c r="X256" i="7"/>
  <c r="Y255" i="8"/>
  <c r="X254" i="8"/>
  <c r="Y268" i="9"/>
  <c r="AH268" i="9" s="1"/>
  <c r="X267" i="9"/>
  <c r="Y314" i="5"/>
  <c r="X313" i="5"/>
  <c r="AH315" i="5"/>
  <c r="AH236" i="4"/>
  <c r="Y235" i="4"/>
  <c r="X234" i="4"/>
  <c r="AH289" i="3"/>
  <c r="X287" i="3"/>
  <c r="Y288" i="3"/>
  <c r="M276" i="7"/>
  <c r="F276" i="7"/>
  <c r="Y275" i="7"/>
  <c r="AH275" i="7" s="1"/>
  <c r="L276" i="7"/>
  <c r="AD275" i="7"/>
  <c r="Y311" i="3"/>
  <c r="M312" i="3"/>
  <c r="L312" i="3"/>
  <c r="F312" i="3"/>
  <c r="AD311" i="3"/>
  <c r="Y256" i="4" l="1"/>
  <c r="AD256" i="4"/>
  <c r="F257" i="4"/>
  <c r="L257" i="4"/>
  <c r="M257" i="4"/>
  <c r="Y284" i="9"/>
  <c r="AH284" i="9" s="1"/>
  <c r="AD284" i="9"/>
  <c r="F285" i="9"/>
  <c r="L285" i="9"/>
  <c r="M285" i="9"/>
  <c r="AD317" i="6"/>
  <c r="F318" i="6"/>
  <c r="AE318" i="6" s="1"/>
  <c r="L318" i="6"/>
  <c r="M318" i="6"/>
  <c r="G318" i="6"/>
  <c r="M309" i="2"/>
  <c r="L309" i="2"/>
  <c r="AD308" i="2"/>
  <c r="F309" i="2"/>
  <c r="AE309" i="2" s="1"/>
  <c r="G309" i="2"/>
  <c r="Y308" i="2"/>
  <c r="AH308" i="2" s="1"/>
  <c r="L318" i="5"/>
  <c r="F318" i="5"/>
  <c r="AD317" i="5"/>
  <c r="M318" i="5"/>
  <c r="Y317" i="5"/>
  <c r="AH317" i="5" s="1"/>
  <c r="AD272" i="8"/>
  <c r="M273" i="8"/>
  <c r="F273" i="8"/>
  <c r="Y272" i="8"/>
  <c r="AH272" i="8" s="1"/>
  <c r="L273" i="8"/>
  <c r="AH307" i="2"/>
  <c r="Y306" i="2"/>
  <c r="X305" i="2"/>
  <c r="Y256" i="7"/>
  <c r="AH256" i="7" s="1"/>
  <c r="X255" i="7"/>
  <c r="K255" i="10"/>
  <c r="AH255" i="8"/>
  <c r="Y254" i="8"/>
  <c r="X253" i="8"/>
  <c r="Y267" i="9"/>
  <c r="AH267" i="9" s="1"/>
  <c r="X266" i="9"/>
  <c r="AH314" i="5"/>
  <c r="X312" i="5"/>
  <c r="Y313" i="5"/>
  <c r="AH235" i="4"/>
  <c r="Y234" i="4"/>
  <c r="X233" i="4"/>
  <c r="Y287" i="3"/>
  <c r="X286" i="3"/>
  <c r="AH288" i="3"/>
  <c r="Z276" i="7"/>
  <c r="T276" i="7"/>
  <c r="I276" i="10" s="1"/>
  <c r="AH311" i="3"/>
  <c r="Z312" i="3"/>
  <c r="T312" i="3"/>
  <c r="X320" i="6"/>
  <c r="AE276" i="7"/>
  <c r="G276" i="7"/>
  <c r="AE312" i="3"/>
  <c r="G312" i="3"/>
  <c r="AH256" i="4" l="1"/>
  <c r="K256" i="10"/>
  <c r="G257" i="4"/>
  <c r="AE257" i="4"/>
  <c r="Z257" i="4"/>
  <c r="T257" i="4"/>
  <c r="M257" i="10" s="1"/>
  <c r="G285" i="9"/>
  <c r="AE285" i="9"/>
  <c r="T285" i="9"/>
  <c r="Q285" i="10" s="1"/>
  <c r="R285" i="10" s="1"/>
  <c r="Z285" i="9"/>
  <c r="Z318" i="6"/>
  <c r="T318" i="6"/>
  <c r="M319" i="6"/>
  <c r="AD318" i="6"/>
  <c r="F319" i="6"/>
  <c r="L319" i="6"/>
  <c r="T309" i="2"/>
  <c r="E309" i="10" s="1"/>
  <c r="Z309" i="2"/>
  <c r="Y309" i="2"/>
  <c r="AH309" i="2" s="1"/>
  <c r="L310" i="2"/>
  <c r="F310" i="2"/>
  <c r="M310" i="2"/>
  <c r="AD309" i="2"/>
  <c r="Z318" i="5"/>
  <c r="T318" i="5"/>
  <c r="AE318" i="5"/>
  <c r="G318" i="5"/>
  <c r="G273" i="8"/>
  <c r="AE273" i="8"/>
  <c r="T273" i="8"/>
  <c r="Z273" i="8"/>
  <c r="AH306" i="2"/>
  <c r="Y305" i="2"/>
  <c r="X304" i="2"/>
  <c r="X254" i="7"/>
  <c r="Y255" i="7"/>
  <c r="AH255" i="7" s="1"/>
  <c r="K254" i="10"/>
  <c r="AH254" i="8"/>
  <c r="Y253" i="8"/>
  <c r="X252" i="8"/>
  <c r="Y266" i="9"/>
  <c r="AH266" i="9" s="1"/>
  <c r="X265" i="9"/>
  <c r="Y312" i="5"/>
  <c r="X311" i="5"/>
  <c r="AH313" i="5"/>
  <c r="AH234" i="4"/>
  <c r="Y233" i="4"/>
  <c r="X232" i="4"/>
  <c r="AH287" i="3"/>
  <c r="Y286" i="3"/>
  <c r="X285" i="3"/>
  <c r="X319" i="6"/>
  <c r="AD276" i="7"/>
  <c r="M277" i="7"/>
  <c r="F277" i="7"/>
  <c r="L277" i="7"/>
  <c r="Y276" i="7"/>
  <c r="AH276" i="7" s="1"/>
  <c r="AD312" i="3"/>
  <c r="M313" i="3"/>
  <c r="L313" i="3"/>
  <c r="F313" i="3"/>
  <c r="Y312" i="3"/>
  <c r="Y257" i="4" l="1"/>
  <c r="AD257" i="4"/>
  <c r="L258" i="4"/>
  <c r="F258" i="4"/>
  <c r="M258" i="4"/>
  <c r="Y285" i="9"/>
  <c r="AH285" i="9" s="1"/>
  <c r="L286" i="9"/>
  <c r="AD285" i="9"/>
  <c r="F286" i="9"/>
  <c r="M286" i="9"/>
  <c r="Z319" i="6"/>
  <c r="T319" i="6"/>
  <c r="Z310" i="2"/>
  <c r="T310" i="2"/>
  <c r="E310" i="10" s="1"/>
  <c r="Y318" i="5"/>
  <c r="AH318" i="5" s="1"/>
  <c r="M319" i="5"/>
  <c r="AD318" i="5"/>
  <c r="L319" i="5"/>
  <c r="F319" i="5"/>
  <c r="AE319" i="6"/>
  <c r="G319" i="6"/>
  <c r="Y319" i="6" s="1"/>
  <c r="AH319" i="6" s="1"/>
  <c r="AE310" i="2"/>
  <c r="G310" i="2"/>
  <c r="Y273" i="8"/>
  <c r="AH273" i="8" s="1"/>
  <c r="AD273" i="8"/>
  <c r="F274" i="8"/>
  <c r="L274" i="8"/>
  <c r="M274" i="8"/>
  <c r="AH305" i="2"/>
  <c r="Y304" i="2"/>
  <c r="X303" i="2"/>
  <c r="X253" i="7"/>
  <c r="Y254" i="7"/>
  <c r="AH254" i="7" s="1"/>
  <c r="K253" i="10"/>
  <c r="AH253" i="8"/>
  <c r="Y252" i="8"/>
  <c r="X251" i="8"/>
  <c r="Y265" i="9"/>
  <c r="AH265" i="9" s="1"/>
  <c r="X264" i="9"/>
  <c r="AH312" i="5"/>
  <c r="X310" i="5"/>
  <c r="Y311" i="5"/>
  <c r="AH233" i="4"/>
  <c r="Y232" i="4"/>
  <c r="X231" i="4"/>
  <c r="AH286" i="3"/>
  <c r="Y285" i="3"/>
  <c r="X284" i="3"/>
  <c r="X318" i="6"/>
  <c r="Z277" i="7"/>
  <c r="T277" i="7"/>
  <c r="I277" i="10" s="1"/>
  <c r="Z313" i="3"/>
  <c r="T313" i="3"/>
  <c r="AH312" i="3"/>
  <c r="AE277" i="7"/>
  <c r="G277" i="7"/>
  <c r="AE313" i="3"/>
  <c r="G313" i="3"/>
  <c r="K257" i="10" l="1"/>
  <c r="AH257" i="4"/>
  <c r="T258" i="4"/>
  <c r="M258" i="10" s="1"/>
  <c r="Z258" i="4"/>
  <c r="G258" i="4"/>
  <c r="AE258" i="4"/>
  <c r="T286" i="9"/>
  <c r="Q286" i="10" s="1"/>
  <c r="R286" i="10" s="1"/>
  <c r="Z286" i="9"/>
  <c r="G286" i="9"/>
  <c r="AE286" i="9"/>
  <c r="Z319" i="5"/>
  <c r="T319" i="5"/>
  <c r="F320" i="6"/>
  <c r="AE320" i="6" s="1"/>
  <c r="M320" i="6"/>
  <c r="L320" i="6"/>
  <c r="G320" i="6"/>
  <c r="AD319" i="6"/>
  <c r="F311" i="2"/>
  <c r="AE311" i="2" s="1"/>
  <c r="AD310" i="2"/>
  <c r="Y310" i="2"/>
  <c r="AH310" i="2" s="1"/>
  <c r="L311" i="2"/>
  <c r="M311" i="2"/>
  <c r="G311" i="2"/>
  <c r="AE319" i="5"/>
  <c r="G319" i="5"/>
  <c r="G274" i="8"/>
  <c r="AE274" i="8"/>
  <c r="T274" i="8"/>
  <c r="Z274" i="8"/>
  <c r="AH304" i="2"/>
  <c r="X302" i="2"/>
  <c r="Y303" i="2"/>
  <c r="Y253" i="7"/>
  <c r="AH253" i="7" s="1"/>
  <c r="X252" i="7"/>
  <c r="K252" i="10"/>
  <c r="AH252" i="8"/>
  <c r="Y251" i="8"/>
  <c r="X250" i="8"/>
  <c r="Y264" i="9"/>
  <c r="AH264" i="9" s="1"/>
  <c r="X263" i="9"/>
  <c r="Y310" i="5"/>
  <c r="X309" i="5"/>
  <c r="AH311" i="5"/>
  <c r="AH232" i="4"/>
  <c r="Y231" i="4"/>
  <c r="X230" i="4"/>
  <c r="AH285" i="3"/>
  <c r="X283" i="3"/>
  <c r="Y284" i="3"/>
  <c r="Y318" i="6"/>
  <c r="AH318" i="6" s="1"/>
  <c r="X317" i="6"/>
  <c r="L278" i="7"/>
  <c r="F278" i="7"/>
  <c r="AE278" i="7" s="1"/>
  <c r="AD277" i="7"/>
  <c r="Y277" i="7"/>
  <c r="AH277" i="7" s="1"/>
  <c r="M278" i="7"/>
  <c r="G278" i="7"/>
  <c r="M314" i="3"/>
  <c r="AD313" i="3"/>
  <c r="L314" i="3"/>
  <c r="Y313" i="3"/>
  <c r="F314" i="3"/>
  <c r="Y258" i="4" l="1"/>
  <c r="AD258" i="4"/>
  <c r="F259" i="4"/>
  <c r="L259" i="4"/>
  <c r="M259" i="4"/>
  <c r="Y286" i="9"/>
  <c r="AH286" i="9" s="1"/>
  <c r="AD286" i="9"/>
  <c r="F287" i="9"/>
  <c r="L287" i="9"/>
  <c r="M287" i="9"/>
  <c r="Z320" i="6"/>
  <c r="T320" i="6"/>
  <c r="F321" i="6"/>
  <c r="L321" i="6"/>
  <c r="M321" i="6"/>
  <c r="Y320" i="6"/>
  <c r="AH320" i="6" s="1"/>
  <c r="AD320" i="6"/>
  <c r="T311" i="2"/>
  <c r="E311" i="10" s="1"/>
  <c r="Z311" i="2"/>
  <c r="Y311" i="2"/>
  <c r="AH311" i="2" s="1"/>
  <c r="F312" i="2"/>
  <c r="AD311" i="2"/>
  <c r="L312" i="2"/>
  <c r="M312" i="2"/>
  <c r="F320" i="5"/>
  <c r="AE320" i="5" s="1"/>
  <c r="M320" i="5"/>
  <c r="AD319" i="5"/>
  <c r="L320" i="5"/>
  <c r="G320" i="5"/>
  <c r="Y319" i="5"/>
  <c r="AH319" i="5" s="1"/>
  <c r="Y274" i="8"/>
  <c r="AH274" i="8" s="1"/>
  <c r="AD274" i="8"/>
  <c r="F275" i="8"/>
  <c r="L275" i="8"/>
  <c r="M275" i="8"/>
  <c r="X301" i="2"/>
  <c r="Y302" i="2"/>
  <c r="AH303" i="2"/>
  <c r="Y252" i="7"/>
  <c r="AH252" i="7" s="1"/>
  <c r="X251" i="7"/>
  <c r="K251" i="10"/>
  <c r="AH251" i="8"/>
  <c r="Y250" i="8"/>
  <c r="X249" i="8"/>
  <c r="Y263" i="9"/>
  <c r="AH263" i="9" s="1"/>
  <c r="X262" i="9"/>
  <c r="AH310" i="5"/>
  <c r="Y309" i="5"/>
  <c r="X308" i="5"/>
  <c r="AH231" i="4"/>
  <c r="Y230" i="4"/>
  <c r="X229" i="4"/>
  <c r="X282" i="3"/>
  <c r="Y283" i="3"/>
  <c r="AH284" i="3"/>
  <c r="X316" i="6"/>
  <c r="Y317" i="6"/>
  <c r="AH317" i="6" s="1"/>
  <c r="Z278" i="7"/>
  <c r="T278" i="7"/>
  <c r="I278" i="10" s="1"/>
  <c r="L279" i="7"/>
  <c r="Y278" i="7"/>
  <c r="AH278" i="7" s="1"/>
  <c r="AD278" i="7"/>
  <c r="F279" i="7"/>
  <c r="M279" i="7"/>
  <c r="Z314" i="3"/>
  <c r="T314" i="3"/>
  <c r="AH313" i="3"/>
  <c r="AE314" i="3"/>
  <c r="G314" i="3"/>
  <c r="K258" i="10" l="1"/>
  <c r="AH258" i="4"/>
  <c r="G259" i="4"/>
  <c r="AE259" i="4"/>
  <c r="T259" i="4"/>
  <c r="M259" i="10" s="1"/>
  <c r="Z259" i="4"/>
  <c r="G287" i="9"/>
  <c r="AE287" i="9"/>
  <c r="T287" i="9"/>
  <c r="Q287" i="10" s="1"/>
  <c r="R287" i="10" s="1"/>
  <c r="Z287" i="9"/>
  <c r="T321" i="6"/>
  <c r="Z321" i="6"/>
  <c r="Z312" i="2"/>
  <c r="T312" i="2"/>
  <c r="E312" i="10" s="1"/>
  <c r="Z320" i="5"/>
  <c r="T320" i="5"/>
  <c r="AD320" i="5"/>
  <c r="F321" i="5"/>
  <c r="M321" i="5"/>
  <c r="L321" i="5"/>
  <c r="Y320" i="5"/>
  <c r="AH320" i="5" s="1"/>
  <c r="AE321" i="6"/>
  <c r="G321" i="6"/>
  <c r="AE312" i="2"/>
  <c r="G312" i="2"/>
  <c r="G275" i="8"/>
  <c r="AE275" i="8"/>
  <c r="T275" i="8"/>
  <c r="Z275" i="8"/>
  <c r="Y301" i="2"/>
  <c r="X300" i="2"/>
  <c r="AH302" i="2"/>
  <c r="X250" i="7"/>
  <c r="Y251" i="7"/>
  <c r="AH251" i="7" s="1"/>
  <c r="K250" i="10"/>
  <c r="AH250" i="8"/>
  <c r="Y249" i="8"/>
  <c r="X248" i="8"/>
  <c r="Y262" i="9"/>
  <c r="AH262" i="9" s="1"/>
  <c r="X261" i="9"/>
  <c r="AH309" i="5"/>
  <c r="X307" i="5"/>
  <c r="Y308" i="5"/>
  <c r="AH230" i="4"/>
  <c r="Y229" i="4"/>
  <c r="X228" i="4"/>
  <c r="Y282" i="3"/>
  <c r="X281" i="3"/>
  <c r="AH283" i="3"/>
  <c r="Y316" i="6"/>
  <c r="AH316" i="6" s="1"/>
  <c r="X315" i="6"/>
  <c r="Z279" i="7"/>
  <c r="T279" i="7"/>
  <c r="I279" i="10" s="1"/>
  <c r="Y314" i="3"/>
  <c r="M315" i="3"/>
  <c r="L315" i="3"/>
  <c r="F315" i="3"/>
  <c r="AD314" i="3"/>
  <c r="AE279" i="7"/>
  <c r="G279" i="7"/>
  <c r="AD259" i="4" l="1"/>
  <c r="L260" i="4"/>
  <c r="Y259" i="4"/>
  <c r="F260" i="4"/>
  <c r="M260" i="4"/>
  <c r="Y287" i="9"/>
  <c r="AH287" i="9" s="1"/>
  <c r="AD287" i="9"/>
  <c r="F288" i="9"/>
  <c r="L288" i="9"/>
  <c r="M288" i="9"/>
  <c r="T321" i="5"/>
  <c r="Z321" i="5"/>
  <c r="L322" i="6"/>
  <c r="AD321" i="6"/>
  <c r="F322" i="6"/>
  <c r="AE322" i="6" s="1"/>
  <c r="M322" i="6"/>
  <c r="Y321" i="6"/>
  <c r="AH321" i="6" s="1"/>
  <c r="G322" i="6"/>
  <c r="L313" i="2"/>
  <c r="F313" i="2"/>
  <c r="AE313" i="2" s="1"/>
  <c r="AD312" i="2"/>
  <c r="G313" i="2"/>
  <c r="Y312" i="2"/>
  <c r="AH312" i="2" s="1"/>
  <c r="M313" i="2"/>
  <c r="AE321" i="5"/>
  <c r="G321" i="5"/>
  <c r="Y275" i="8"/>
  <c r="AH275" i="8" s="1"/>
  <c r="AD275" i="8"/>
  <c r="F276" i="8"/>
  <c r="L276" i="8"/>
  <c r="M276" i="8"/>
  <c r="AH301" i="2"/>
  <c r="X299" i="2"/>
  <c r="Y300" i="2"/>
  <c r="X249" i="7"/>
  <c r="Y250" i="7"/>
  <c r="AH250" i="7" s="1"/>
  <c r="K249" i="10"/>
  <c r="AH249" i="8"/>
  <c r="Y248" i="8"/>
  <c r="X247" i="8"/>
  <c r="Y261" i="9"/>
  <c r="AH261" i="9" s="1"/>
  <c r="X260" i="9"/>
  <c r="X306" i="5"/>
  <c r="Y307" i="5"/>
  <c r="AH308" i="5"/>
  <c r="AH229" i="4"/>
  <c r="Y228" i="4"/>
  <c r="X227" i="4"/>
  <c r="AH282" i="3"/>
  <c r="X280" i="3"/>
  <c r="Y281" i="3"/>
  <c r="Y315" i="6"/>
  <c r="AH315" i="6" s="1"/>
  <c r="X314" i="6"/>
  <c r="AH314" i="3"/>
  <c r="Z315" i="3"/>
  <c r="T315" i="3"/>
  <c r="L280" i="7"/>
  <c r="F280" i="7"/>
  <c r="AD279" i="7"/>
  <c r="M280" i="7"/>
  <c r="Y279" i="7"/>
  <c r="AH279" i="7" s="1"/>
  <c r="AE315" i="3"/>
  <c r="G315" i="3"/>
  <c r="Z260" i="4" l="1"/>
  <c r="T260" i="4"/>
  <c r="M260" i="10" s="1"/>
  <c r="AH259" i="4"/>
  <c r="K259" i="10"/>
  <c r="G260" i="4"/>
  <c r="AE260" i="4"/>
  <c r="G288" i="9"/>
  <c r="AE288" i="9"/>
  <c r="T288" i="9"/>
  <c r="Q288" i="10" s="1"/>
  <c r="R288" i="10" s="1"/>
  <c r="Z288" i="9"/>
  <c r="Z322" i="6"/>
  <c r="T322" i="6"/>
  <c r="F323" i="6"/>
  <c r="AE323" i="6" s="1"/>
  <c r="Y322" i="6"/>
  <c r="AH322" i="6" s="1"/>
  <c r="G323" i="6"/>
  <c r="AD322" i="6"/>
  <c r="M323" i="6"/>
  <c r="L323" i="6"/>
  <c r="T313" i="2"/>
  <c r="E313" i="10" s="1"/>
  <c r="Z313" i="2"/>
  <c r="AD313" i="2"/>
  <c r="M314" i="2"/>
  <c r="Y313" i="2"/>
  <c r="AH313" i="2" s="1"/>
  <c r="F314" i="2"/>
  <c r="L314" i="2"/>
  <c r="F322" i="5"/>
  <c r="AE322" i="5" s="1"/>
  <c r="Y321" i="5"/>
  <c r="AH321" i="5" s="1"/>
  <c r="L322" i="5"/>
  <c r="AD321" i="5"/>
  <c r="M322" i="5"/>
  <c r="G322" i="5"/>
  <c r="G276" i="8"/>
  <c r="AE276" i="8"/>
  <c r="T276" i="8"/>
  <c r="Z276" i="8"/>
  <c r="X298" i="2"/>
  <c r="Y299" i="2"/>
  <c r="AH300" i="2"/>
  <c r="X248" i="7"/>
  <c r="Y249" i="7"/>
  <c r="AH249" i="7" s="1"/>
  <c r="K248" i="10"/>
  <c r="AH248" i="8"/>
  <c r="Y247" i="8"/>
  <c r="X246" i="8"/>
  <c r="Y260" i="9"/>
  <c r="AH260" i="9" s="1"/>
  <c r="X259" i="9"/>
  <c r="Y306" i="5"/>
  <c r="X305" i="5"/>
  <c r="AH307" i="5"/>
  <c r="AH228" i="4"/>
  <c r="Y227" i="4"/>
  <c r="X226" i="4"/>
  <c r="X279" i="3"/>
  <c r="Y280" i="3"/>
  <c r="AH281" i="3"/>
  <c r="Y314" i="6"/>
  <c r="X313" i="6"/>
  <c r="Z280" i="7"/>
  <c r="T280" i="7"/>
  <c r="I280" i="10" s="1"/>
  <c r="AD315" i="3"/>
  <c r="L316" i="3"/>
  <c r="F316" i="3"/>
  <c r="M316" i="3"/>
  <c r="Y315" i="3"/>
  <c r="AE280" i="7"/>
  <c r="G280" i="7"/>
  <c r="Y260" i="4" l="1"/>
  <c r="AD260" i="4"/>
  <c r="F261" i="4"/>
  <c r="L261" i="4"/>
  <c r="M261" i="4"/>
  <c r="Y288" i="9"/>
  <c r="AH288" i="9" s="1"/>
  <c r="AD288" i="9"/>
  <c r="F289" i="9"/>
  <c r="L289" i="9"/>
  <c r="M289" i="9"/>
  <c r="L324" i="6"/>
  <c r="AD323" i="6"/>
  <c r="Y323" i="6"/>
  <c r="AH323" i="6" s="1"/>
  <c r="M324" i="6"/>
  <c r="F324" i="6"/>
  <c r="T323" i="6"/>
  <c r="Z323" i="6"/>
  <c r="T314" i="2"/>
  <c r="E314" i="10" s="1"/>
  <c r="Z314" i="2"/>
  <c r="Z322" i="5"/>
  <c r="T322" i="5"/>
  <c r="F323" i="5"/>
  <c r="M323" i="5"/>
  <c r="L323" i="5"/>
  <c r="AD322" i="5"/>
  <c r="Y322" i="5"/>
  <c r="AH322" i="5" s="1"/>
  <c r="AE314" i="2"/>
  <c r="G314" i="2"/>
  <c r="AD276" i="8"/>
  <c r="F277" i="8"/>
  <c r="M277" i="8"/>
  <c r="Y276" i="8"/>
  <c r="AH276" i="8" s="1"/>
  <c r="L277" i="8"/>
  <c r="Y298" i="2"/>
  <c r="X297" i="2"/>
  <c r="AH299" i="2"/>
  <c r="X247" i="7"/>
  <c r="Y248" i="7"/>
  <c r="AH248" i="7" s="1"/>
  <c r="K247" i="10"/>
  <c r="AH247" i="8"/>
  <c r="Y246" i="8"/>
  <c r="X245" i="8"/>
  <c r="Y259" i="9"/>
  <c r="AH259" i="9" s="1"/>
  <c r="X258" i="9"/>
  <c r="AH306" i="5"/>
  <c r="X304" i="5"/>
  <c r="Y305" i="5"/>
  <c r="AH227" i="4"/>
  <c r="Y226" i="4"/>
  <c r="X225" i="4"/>
  <c r="X278" i="3"/>
  <c r="Y279" i="3"/>
  <c r="AH280" i="3"/>
  <c r="AH314" i="6"/>
  <c r="X312" i="6"/>
  <c r="Y313" i="6"/>
  <c r="Z316" i="3"/>
  <c r="T316" i="3"/>
  <c r="AH315" i="3"/>
  <c r="M281" i="7"/>
  <c r="L281" i="7"/>
  <c r="AD280" i="7"/>
  <c r="Y280" i="7"/>
  <c r="F281" i="7"/>
  <c r="AE316" i="3"/>
  <c r="G316" i="3"/>
  <c r="K260" i="10" l="1"/>
  <c r="AH260" i="4"/>
  <c r="G261" i="4"/>
  <c r="AE261" i="4"/>
  <c r="T261" i="4"/>
  <c r="M261" i="10" s="1"/>
  <c r="Z261" i="4"/>
  <c r="G289" i="9"/>
  <c r="AE289" i="9"/>
  <c r="Z289" i="9"/>
  <c r="T289" i="9"/>
  <c r="Q289" i="10" s="1"/>
  <c r="R289" i="10" s="1"/>
  <c r="T324" i="6"/>
  <c r="Z324" i="6"/>
  <c r="AE324" i="6"/>
  <c r="G324" i="6"/>
  <c r="Z323" i="5"/>
  <c r="T323" i="5"/>
  <c r="L315" i="2"/>
  <c r="M315" i="2"/>
  <c r="Y314" i="2"/>
  <c r="F315" i="2"/>
  <c r="AE315" i="2" s="1"/>
  <c r="AD314" i="2"/>
  <c r="G315" i="2"/>
  <c r="AE323" i="5"/>
  <c r="G323" i="5"/>
  <c r="G277" i="8"/>
  <c r="AE277" i="8"/>
  <c r="T277" i="8"/>
  <c r="Z277" i="8"/>
  <c r="AH298" i="2"/>
  <c r="X296" i="2"/>
  <c r="Y297" i="2"/>
  <c r="X246" i="7"/>
  <c r="Y247" i="7"/>
  <c r="AH247" i="7" s="1"/>
  <c r="K246" i="10"/>
  <c r="AH246" i="8"/>
  <c r="Y245" i="8"/>
  <c r="X244" i="8"/>
  <c r="Y258" i="9"/>
  <c r="AH258" i="9" s="1"/>
  <c r="X257" i="9"/>
  <c r="X303" i="5"/>
  <c r="Y304" i="5"/>
  <c r="AH305" i="5"/>
  <c r="AH226" i="4"/>
  <c r="Y225" i="4"/>
  <c r="X224" i="4"/>
  <c r="X277" i="3"/>
  <c r="Y278" i="3"/>
  <c r="G279" i="10"/>
  <c r="AH279" i="3"/>
  <c r="X311" i="6"/>
  <c r="Y312" i="6"/>
  <c r="C313" i="10"/>
  <c r="AH313" i="6"/>
  <c r="Z281" i="7"/>
  <c r="T281" i="7"/>
  <c r="I281" i="10" s="1"/>
  <c r="Y316" i="3"/>
  <c r="L317" i="3"/>
  <c r="M317" i="3"/>
  <c r="F317" i="3"/>
  <c r="AD316" i="3"/>
  <c r="AH280" i="7"/>
  <c r="G280" i="10"/>
  <c r="AE281" i="7"/>
  <c r="G281" i="7"/>
  <c r="Y261" i="4" l="1"/>
  <c r="AD261" i="4"/>
  <c r="F262" i="4"/>
  <c r="L262" i="4"/>
  <c r="M262" i="4"/>
  <c r="Y289" i="9"/>
  <c r="AH289" i="9" s="1"/>
  <c r="AD289" i="9"/>
  <c r="F290" i="9"/>
  <c r="L290" i="9"/>
  <c r="M290" i="9"/>
  <c r="F325" i="6"/>
  <c r="Y324" i="6"/>
  <c r="AH324" i="6" s="1"/>
  <c r="M325" i="6"/>
  <c r="AD324" i="6"/>
  <c r="L325" i="6"/>
  <c r="Z315" i="2"/>
  <c r="T315" i="2"/>
  <c r="E315" i="10" s="1"/>
  <c r="C314" i="10"/>
  <c r="AH314" i="2"/>
  <c r="Y315" i="2"/>
  <c r="AD315" i="2"/>
  <c r="F316" i="2"/>
  <c r="M316" i="2"/>
  <c r="L316" i="2"/>
  <c r="F324" i="5"/>
  <c r="AE324" i="5" s="1"/>
  <c r="Y323" i="5"/>
  <c r="AH323" i="5" s="1"/>
  <c r="L324" i="5"/>
  <c r="M324" i="5"/>
  <c r="AD323" i="5"/>
  <c r="G324" i="5"/>
  <c r="F278" i="8"/>
  <c r="L278" i="8"/>
  <c r="Y277" i="8"/>
  <c r="AH277" i="8" s="1"/>
  <c r="AD277" i="8"/>
  <c r="M278" i="8"/>
  <c r="X295" i="2"/>
  <c r="Y296" i="2"/>
  <c r="AH297" i="2"/>
  <c r="X245" i="7"/>
  <c r="Y246" i="7"/>
  <c r="AH246" i="7" s="1"/>
  <c r="K245" i="10"/>
  <c r="AH245" i="8"/>
  <c r="Y244" i="8"/>
  <c r="X243" i="8"/>
  <c r="Y257" i="9"/>
  <c r="AH257" i="9" s="1"/>
  <c r="X256" i="9"/>
  <c r="Y303" i="5"/>
  <c r="X302" i="5"/>
  <c r="AH304" i="5"/>
  <c r="AH225" i="4"/>
  <c r="Y224" i="4"/>
  <c r="X223" i="4"/>
  <c r="Y277" i="3"/>
  <c r="X276" i="3"/>
  <c r="AH278" i="3"/>
  <c r="G278" i="10"/>
  <c r="Y311" i="6"/>
  <c r="X310" i="6"/>
  <c r="C312" i="10"/>
  <c r="AH312" i="6"/>
  <c r="AH316" i="3"/>
  <c r="Z317" i="3"/>
  <c r="T317" i="3"/>
  <c r="L282" i="7"/>
  <c r="F282" i="7"/>
  <c r="Y281" i="7"/>
  <c r="AD281" i="7"/>
  <c r="M282" i="7"/>
  <c r="AE317" i="3"/>
  <c r="G317" i="3"/>
  <c r="AH261" i="4" l="1"/>
  <c r="K261" i="10"/>
  <c r="G262" i="4"/>
  <c r="AE262" i="4"/>
  <c r="T262" i="4"/>
  <c r="M262" i="10" s="1"/>
  <c r="Z262" i="4"/>
  <c r="AE290" i="9"/>
  <c r="G290" i="9"/>
  <c r="T290" i="9"/>
  <c r="Q290" i="10" s="1"/>
  <c r="R290" i="10" s="1"/>
  <c r="Z290" i="9"/>
  <c r="AE325" i="6"/>
  <c r="G325" i="6"/>
  <c r="T325" i="6"/>
  <c r="Z325" i="6"/>
  <c r="C315" i="10"/>
  <c r="AH315" i="2"/>
  <c r="T316" i="2"/>
  <c r="E316" i="10" s="1"/>
  <c r="Z316" i="2"/>
  <c r="Z324" i="5"/>
  <c r="T324" i="5"/>
  <c r="Y324" i="5"/>
  <c r="AH324" i="5" s="1"/>
  <c r="F325" i="5"/>
  <c r="M325" i="5"/>
  <c r="AD324" i="5"/>
  <c r="L325" i="5"/>
  <c r="AE316" i="2"/>
  <c r="G316" i="2"/>
  <c r="AE282" i="7"/>
  <c r="G282" i="7"/>
  <c r="G278" i="8"/>
  <c r="AE278" i="8"/>
  <c r="T278" i="8"/>
  <c r="Z278" i="8"/>
  <c r="X294" i="2"/>
  <c r="Y295" i="2"/>
  <c r="AH296" i="2"/>
  <c r="X244" i="7"/>
  <c r="Y245" i="7"/>
  <c r="AH245" i="7" s="1"/>
  <c r="K244" i="10"/>
  <c r="AH244" i="8"/>
  <c r="Y243" i="8"/>
  <c r="X242" i="8"/>
  <c r="Y256" i="9"/>
  <c r="AH256" i="9" s="1"/>
  <c r="X255" i="9"/>
  <c r="AH303" i="5"/>
  <c r="X301" i="5"/>
  <c r="Y302" i="5"/>
  <c r="AH224" i="4"/>
  <c r="Y223" i="4"/>
  <c r="X222" i="4"/>
  <c r="G277" i="10"/>
  <c r="AH277" i="3"/>
  <c r="Y276" i="3"/>
  <c r="X275" i="3"/>
  <c r="C311" i="10"/>
  <c r="AH311" i="6"/>
  <c r="X309" i="6"/>
  <c r="Y310" i="6"/>
  <c r="Z282" i="7"/>
  <c r="T282" i="7"/>
  <c r="I282" i="10" s="1"/>
  <c r="G281" i="10"/>
  <c r="AH281" i="7"/>
  <c r="F283" i="7"/>
  <c r="AE283" i="7" s="1"/>
  <c r="AD282" i="7"/>
  <c r="L283" i="7"/>
  <c r="G283" i="7"/>
  <c r="M283" i="7"/>
  <c r="Y282" i="7"/>
  <c r="F318" i="3"/>
  <c r="M318" i="3"/>
  <c r="Y317" i="3"/>
  <c r="L318" i="3"/>
  <c r="AD317" i="3"/>
  <c r="Y262" i="4" l="1"/>
  <c r="AD262" i="4"/>
  <c r="F263" i="4"/>
  <c r="L263" i="4"/>
  <c r="M263" i="4"/>
  <c r="Y290" i="9"/>
  <c r="AH290" i="9" s="1"/>
  <c r="AD290" i="9"/>
  <c r="F291" i="9"/>
  <c r="L291" i="9"/>
  <c r="M291" i="9"/>
  <c r="F326" i="6"/>
  <c r="AE326" i="6" s="1"/>
  <c r="G326" i="6"/>
  <c r="L326" i="6"/>
  <c r="Y325" i="6"/>
  <c r="AH325" i="6" s="1"/>
  <c r="M326" i="6"/>
  <c r="AD325" i="6"/>
  <c r="Z325" i="5"/>
  <c r="T325" i="5"/>
  <c r="Y316" i="2"/>
  <c r="F317" i="2"/>
  <c r="AE317" i="2" s="1"/>
  <c r="AD316" i="2"/>
  <c r="L317" i="2"/>
  <c r="M317" i="2"/>
  <c r="G317" i="2"/>
  <c r="AE325" i="5"/>
  <c r="G325" i="5"/>
  <c r="Y278" i="8"/>
  <c r="AH278" i="8" s="1"/>
  <c r="AD278" i="8"/>
  <c r="F279" i="8"/>
  <c r="L279" i="8"/>
  <c r="M279" i="8"/>
  <c r="Y294" i="2"/>
  <c r="X293" i="2"/>
  <c r="AH295" i="2"/>
  <c r="Y244" i="7"/>
  <c r="AH244" i="7" s="1"/>
  <c r="X243" i="7"/>
  <c r="K243" i="10"/>
  <c r="AH243" i="8"/>
  <c r="Y242" i="8"/>
  <c r="X241" i="8"/>
  <c r="Y255" i="9"/>
  <c r="AH255" i="9" s="1"/>
  <c r="X254" i="9"/>
  <c r="X300" i="5"/>
  <c r="Y301" i="5"/>
  <c r="AH302" i="5"/>
  <c r="AH223" i="4"/>
  <c r="Y222" i="4"/>
  <c r="X221" i="4"/>
  <c r="AH276" i="3"/>
  <c r="G276" i="10"/>
  <c r="Y275" i="3"/>
  <c r="X274" i="3"/>
  <c r="Y309" i="6"/>
  <c r="X308" i="6"/>
  <c r="C310" i="10"/>
  <c r="AH310" i="6"/>
  <c r="Z283" i="7"/>
  <c r="T283" i="7"/>
  <c r="I283" i="10" s="1"/>
  <c r="L284" i="7"/>
  <c r="Y283" i="7"/>
  <c r="AD283" i="7"/>
  <c r="M284" i="7"/>
  <c r="F284" i="7"/>
  <c r="G282" i="10"/>
  <c r="AH282" i="7"/>
  <c r="AH317" i="3"/>
  <c r="Z318" i="3"/>
  <c r="T318" i="3"/>
  <c r="AE318" i="3"/>
  <c r="G318" i="3"/>
  <c r="K262" i="10" l="1"/>
  <c r="AH262" i="4"/>
  <c r="G263" i="4"/>
  <c r="AE263" i="4"/>
  <c r="Z263" i="4"/>
  <c r="T263" i="4"/>
  <c r="M263" i="10" s="1"/>
  <c r="G291" i="9"/>
  <c r="AE291" i="9"/>
  <c r="Z291" i="9"/>
  <c r="T291" i="9"/>
  <c r="Q291" i="10" s="1"/>
  <c r="R291" i="10" s="1"/>
  <c r="M327" i="6"/>
  <c r="F327" i="6"/>
  <c r="Y326" i="6"/>
  <c r="AH326" i="6" s="1"/>
  <c r="L327" i="6"/>
  <c r="AD326" i="6"/>
  <c r="T326" i="6"/>
  <c r="Z326" i="6"/>
  <c r="AH316" i="2"/>
  <c r="C316" i="10"/>
  <c r="T317" i="2"/>
  <c r="E317" i="10" s="1"/>
  <c r="Z317" i="2"/>
  <c r="Y317" i="2"/>
  <c r="F318" i="2"/>
  <c r="L318" i="2"/>
  <c r="AD317" i="2"/>
  <c r="M318" i="2"/>
  <c r="M326" i="5"/>
  <c r="Y325" i="5"/>
  <c r="AH325" i="5" s="1"/>
  <c r="F326" i="5"/>
  <c r="AE326" i="5" s="1"/>
  <c r="AD325" i="5"/>
  <c r="L326" i="5"/>
  <c r="G326" i="5"/>
  <c r="G279" i="8"/>
  <c r="AE279" i="8"/>
  <c r="T279" i="8"/>
  <c r="Z279" i="8"/>
  <c r="AH294" i="2"/>
  <c r="X292" i="2"/>
  <c r="Y293" i="2"/>
  <c r="Y243" i="7"/>
  <c r="AH243" i="7" s="1"/>
  <c r="X242" i="7"/>
  <c r="K242" i="10"/>
  <c r="AH242" i="8"/>
  <c r="Y241" i="8"/>
  <c r="X240" i="8"/>
  <c r="Y254" i="9"/>
  <c r="AH254" i="9" s="1"/>
  <c r="X253" i="9"/>
  <c r="X299" i="5"/>
  <c r="Y300" i="5"/>
  <c r="AH301" i="5"/>
  <c r="AH222" i="4"/>
  <c r="Y221" i="4"/>
  <c r="X220" i="4"/>
  <c r="G275" i="10"/>
  <c r="AH275" i="3"/>
  <c r="Y274" i="3"/>
  <c r="X273" i="3"/>
  <c r="C309" i="10"/>
  <c r="AH309" i="6"/>
  <c r="X307" i="6"/>
  <c r="Y308" i="6"/>
  <c r="Z284" i="7"/>
  <c r="T284" i="7"/>
  <c r="I284" i="10" s="1"/>
  <c r="G283" i="10"/>
  <c r="AH283" i="7"/>
  <c r="L319" i="3"/>
  <c r="F319" i="3"/>
  <c r="AD318" i="3"/>
  <c r="M319" i="3"/>
  <c r="Y318" i="3"/>
  <c r="AE284" i="7"/>
  <c r="G284" i="7"/>
  <c r="Y263" i="4" l="1"/>
  <c r="AD263" i="4"/>
  <c r="F264" i="4"/>
  <c r="L264" i="4"/>
  <c r="M264" i="4"/>
  <c r="Y291" i="9"/>
  <c r="AH291" i="9" s="1"/>
  <c r="AD291" i="9"/>
  <c r="F292" i="9"/>
  <c r="L292" i="9"/>
  <c r="M292" i="9"/>
  <c r="G327" i="6"/>
  <c r="AE327" i="6"/>
  <c r="T327" i="6"/>
  <c r="Z327" i="6"/>
  <c r="C317" i="10"/>
  <c r="AH317" i="2"/>
  <c r="T318" i="2"/>
  <c r="E318" i="10" s="1"/>
  <c r="Z318" i="2"/>
  <c r="Z326" i="5"/>
  <c r="T326" i="5"/>
  <c r="L327" i="5"/>
  <c r="Y326" i="5"/>
  <c r="AH326" i="5" s="1"/>
  <c r="M327" i="5"/>
  <c r="AD326" i="5"/>
  <c r="F327" i="5"/>
  <c r="AE318" i="2"/>
  <c r="G318" i="2"/>
  <c r="Y279" i="8"/>
  <c r="AH279" i="8" s="1"/>
  <c r="AD279" i="8"/>
  <c r="F280" i="8"/>
  <c r="L280" i="8"/>
  <c r="M280" i="8"/>
  <c r="X291" i="2"/>
  <c r="Y292" i="2"/>
  <c r="AH293" i="2"/>
  <c r="X241" i="7"/>
  <c r="Y242" i="7"/>
  <c r="AH242" i="7" s="1"/>
  <c r="K241" i="10"/>
  <c r="AH241" i="8"/>
  <c r="Y240" i="8"/>
  <c r="X239" i="8"/>
  <c r="Y253" i="9"/>
  <c r="AH253" i="9" s="1"/>
  <c r="X252" i="9"/>
  <c r="X298" i="5"/>
  <c r="Y299" i="5"/>
  <c r="AH300" i="5"/>
  <c r="AH221" i="4"/>
  <c r="Y220" i="4"/>
  <c r="X219" i="4"/>
  <c r="AH274" i="3"/>
  <c r="G274" i="10"/>
  <c r="Y273" i="3"/>
  <c r="X272" i="3"/>
  <c r="X306" i="6"/>
  <c r="Y307" i="6"/>
  <c r="C308" i="10"/>
  <c r="AH308" i="6"/>
  <c r="Z319" i="3"/>
  <c r="T319" i="3"/>
  <c r="AH318" i="3"/>
  <c r="Y284" i="7"/>
  <c r="L285" i="7"/>
  <c r="M285" i="7"/>
  <c r="F285" i="7"/>
  <c r="AD284" i="7"/>
  <c r="AE319" i="3"/>
  <c r="G319" i="3"/>
  <c r="AH263" i="4" l="1"/>
  <c r="K263" i="10"/>
  <c r="G264" i="4"/>
  <c r="AE264" i="4"/>
  <c r="T264" i="4"/>
  <c r="M264" i="10" s="1"/>
  <c r="Z264" i="4"/>
  <c r="G292" i="9"/>
  <c r="AE292" i="9"/>
  <c r="T292" i="9"/>
  <c r="Q292" i="10" s="1"/>
  <c r="R292" i="10" s="1"/>
  <c r="Z292" i="9"/>
  <c r="M328" i="6"/>
  <c r="AD327" i="6"/>
  <c r="Y327" i="6"/>
  <c r="AH327" i="6" s="1"/>
  <c r="F328" i="6"/>
  <c r="L328" i="6"/>
  <c r="Z327" i="5"/>
  <c r="T327" i="5"/>
  <c r="F319" i="2"/>
  <c r="AE319" i="2" s="1"/>
  <c r="L319" i="2"/>
  <c r="M319" i="2"/>
  <c r="AD318" i="2"/>
  <c r="G319" i="2"/>
  <c r="Y318" i="2"/>
  <c r="AE327" i="5"/>
  <c r="G327" i="5"/>
  <c r="G280" i="8"/>
  <c r="AE280" i="8"/>
  <c r="T280" i="8"/>
  <c r="Z280" i="8"/>
  <c r="Y291" i="2"/>
  <c r="X290" i="2"/>
  <c r="AH292" i="2"/>
  <c r="X240" i="7"/>
  <c r="Y241" i="7"/>
  <c r="AH241" i="7" s="1"/>
  <c r="K240" i="10"/>
  <c r="AH240" i="8"/>
  <c r="Y239" i="8"/>
  <c r="X238" i="8"/>
  <c r="Y252" i="9"/>
  <c r="AH252" i="9" s="1"/>
  <c r="X251" i="9"/>
  <c r="X297" i="5"/>
  <c r="Y298" i="5"/>
  <c r="AH299" i="5"/>
  <c r="AH220" i="4"/>
  <c r="Y219" i="4"/>
  <c r="X218" i="4"/>
  <c r="G273" i="10"/>
  <c r="AH273" i="3"/>
  <c r="Y272" i="3"/>
  <c r="X271" i="3"/>
  <c r="Y306" i="6"/>
  <c r="X305" i="6"/>
  <c r="C307" i="10"/>
  <c r="AH307" i="6"/>
  <c r="G284" i="10"/>
  <c r="AH284" i="7"/>
  <c r="Z285" i="7"/>
  <c r="T285" i="7"/>
  <c r="I285" i="10" s="1"/>
  <c r="Y319" i="3"/>
  <c r="F320" i="3"/>
  <c r="M320" i="3"/>
  <c r="L320" i="3"/>
  <c r="AD319" i="3"/>
  <c r="AE285" i="7"/>
  <c r="G285" i="7"/>
  <c r="Y264" i="4" l="1"/>
  <c r="M265" i="4"/>
  <c r="AD264" i="4"/>
  <c r="F265" i="4"/>
  <c r="L265" i="4"/>
  <c r="Y292" i="9"/>
  <c r="AH292" i="9" s="1"/>
  <c r="AD292" i="9"/>
  <c r="F293" i="9"/>
  <c r="L293" i="9"/>
  <c r="M293" i="9"/>
  <c r="Z328" i="6"/>
  <c r="T328" i="6"/>
  <c r="Z319" i="2"/>
  <c r="T319" i="2"/>
  <c r="E319" i="10" s="1"/>
  <c r="F320" i="2"/>
  <c r="M320" i="2"/>
  <c r="Y319" i="2"/>
  <c r="L320" i="2"/>
  <c r="AD319" i="2"/>
  <c r="AH318" i="2"/>
  <c r="C318" i="10"/>
  <c r="Y327" i="5"/>
  <c r="AH327" i="5" s="1"/>
  <c r="AD327" i="5"/>
  <c r="M328" i="5"/>
  <c r="F328" i="5"/>
  <c r="AE328" i="5" s="1"/>
  <c r="L328" i="5"/>
  <c r="G328" i="5"/>
  <c r="AE328" i="6"/>
  <c r="G328" i="6"/>
  <c r="Y280" i="8"/>
  <c r="AH280" i="8" s="1"/>
  <c r="AD280" i="8"/>
  <c r="F281" i="8"/>
  <c r="L281" i="8"/>
  <c r="M281" i="8"/>
  <c r="AH291" i="2"/>
  <c r="X289" i="2"/>
  <c r="Y290" i="2"/>
  <c r="X239" i="7"/>
  <c r="Y240" i="7"/>
  <c r="AH240" i="7" s="1"/>
  <c r="K239" i="10"/>
  <c r="AH239" i="8"/>
  <c r="Y238" i="8"/>
  <c r="X237" i="8"/>
  <c r="Y251" i="9"/>
  <c r="AH251" i="9" s="1"/>
  <c r="X250" i="9"/>
  <c r="Y297" i="5"/>
  <c r="X296" i="5"/>
  <c r="AH298" i="5"/>
  <c r="AH219" i="4"/>
  <c r="Y218" i="4"/>
  <c r="X217" i="4"/>
  <c r="G272" i="10"/>
  <c r="AH272" i="3"/>
  <c r="Y271" i="3"/>
  <c r="X270" i="3"/>
  <c r="C306" i="10"/>
  <c r="AH306" i="6"/>
  <c r="Y305" i="6"/>
  <c r="X304" i="6"/>
  <c r="AH319" i="3"/>
  <c r="Z320" i="3"/>
  <c r="T320" i="3"/>
  <c r="L286" i="7"/>
  <c r="AD285" i="7"/>
  <c r="Y285" i="7"/>
  <c r="F286" i="7"/>
  <c r="M286" i="7"/>
  <c r="AE320" i="3"/>
  <c r="G320" i="3"/>
  <c r="K264" i="10" l="1"/>
  <c r="AH264" i="4"/>
  <c r="G265" i="4"/>
  <c r="AE265" i="4"/>
  <c r="T265" i="4"/>
  <c r="M265" i="10" s="1"/>
  <c r="Z265" i="4"/>
  <c r="G293" i="9"/>
  <c r="AE293" i="9"/>
  <c r="T293" i="9"/>
  <c r="Q293" i="10" s="1"/>
  <c r="R293" i="10" s="1"/>
  <c r="Z293" i="9"/>
  <c r="C319" i="10"/>
  <c r="AH319" i="2"/>
  <c r="T320" i="2"/>
  <c r="E320" i="10" s="1"/>
  <c r="Z320" i="2"/>
  <c r="T328" i="5"/>
  <c r="Z328" i="5"/>
  <c r="Y328" i="5"/>
  <c r="AH328" i="5" s="1"/>
  <c r="G329" i="5"/>
  <c r="M329" i="5"/>
  <c r="L329" i="5"/>
  <c r="AD328" i="5"/>
  <c r="F329" i="5"/>
  <c r="AE329" i="5" s="1"/>
  <c r="L329" i="6"/>
  <c r="Y328" i="6"/>
  <c r="AH328" i="6" s="1"/>
  <c r="AD328" i="6"/>
  <c r="F329" i="6"/>
  <c r="AE329" i="6" s="1"/>
  <c r="M329" i="6"/>
  <c r="G329" i="6"/>
  <c r="AE320" i="2"/>
  <c r="G320" i="2"/>
  <c r="G281" i="8"/>
  <c r="AE281" i="8"/>
  <c r="T281" i="8"/>
  <c r="Z281" i="8"/>
  <c r="X288" i="2"/>
  <c r="Y289" i="2"/>
  <c r="AH290" i="2"/>
  <c r="Y239" i="7"/>
  <c r="AH239" i="7" s="1"/>
  <c r="X238" i="7"/>
  <c r="K238" i="10"/>
  <c r="AH238" i="8"/>
  <c r="Y237" i="8"/>
  <c r="X236" i="8"/>
  <c r="Y250" i="9"/>
  <c r="AH250" i="9" s="1"/>
  <c r="X249" i="9"/>
  <c r="AH297" i="5"/>
  <c r="Y296" i="5"/>
  <c r="X295" i="5"/>
  <c r="AH218" i="4"/>
  <c r="Y217" i="4"/>
  <c r="X216" i="4"/>
  <c r="G271" i="10"/>
  <c r="AH271" i="3"/>
  <c r="X269" i="3"/>
  <c r="Y270" i="3"/>
  <c r="C305" i="10"/>
  <c r="AH305" i="6"/>
  <c r="Y304" i="6"/>
  <c r="X303" i="6"/>
  <c r="Z286" i="7"/>
  <c r="T286" i="7"/>
  <c r="I286" i="10" s="1"/>
  <c r="G285" i="10"/>
  <c r="AH285" i="7"/>
  <c r="L321" i="3"/>
  <c r="M321" i="3"/>
  <c r="AD320" i="3"/>
  <c r="Y320" i="3"/>
  <c r="F321" i="3"/>
  <c r="AE286" i="7"/>
  <c r="G286" i="7"/>
  <c r="Y265" i="4" l="1"/>
  <c r="AD265" i="4"/>
  <c r="F266" i="4"/>
  <c r="L266" i="4"/>
  <c r="M266" i="4"/>
  <c r="F294" i="9"/>
  <c r="Y293" i="9"/>
  <c r="AH293" i="9" s="1"/>
  <c r="L294" i="9"/>
  <c r="AD293" i="9"/>
  <c r="M294" i="9"/>
  <c r="AD329" i="5"/>
  <c r="Y329" i="5"/>
  <c r="AH329" i="5" s="1"/>
  <c r="M330" i="5"/>
  <c r="F330" i="5"/>
  <c r="L330" i="5"/>
  <c r="T329" i="5"/>
  <c r="Z329" i="5"/>
  <c r="T329" i="6"/>
  <c r="Z329" i="6"/>
  <c r="L330" i="6"/>
  <c r="F330" i="6"/>
  <c r="M330" i="6"/>
  <c r="Y329" i="6"/>
  <c r="AH329" i="6" s="1"/>
  <c r="AD329" i="6"/>
  <c r="Y320" i="2"/>
  <c r="M321" i="2"/>
  <c r="L321" i="2"/>
  <c r="AD320" i="2"/>
  <c r="F321" i="2"/>
  <c r="Y281" i="8"/>
  <c r="AH281" i="8" s="1"/>
  <c r="AD281" i="8"/>
  <c r="F282" i="8"/>
  <c r="L282" i="8"/>
  <c r="M282" i="8"/>
  <c r="X287" i="2"/>
  <c r="Y288" i="2"/>
  <c r="AH289" i="2"/>
  <c r="Y238" i="7"/>
  <c r="AH238" i="7" s="1"/>
  <c r="X237" i="7"/>
  <c r="K237" i="10"/>
  <c r="AH237" i="8"/>
  <c r="Y236" i="8"/>
  <c r="X235" i="8"/>
  <c r="Y249" i="9"/>
  <c r="AH249" i="9" s="1"/>
  <c r="X248" i="9"/>
  <c r="AH296" i="5"/>
  <c r="Y295" i="5"/>
  <c r="X294" i="5"/>
  <c r="AH217" i="4"/>
  <c r="Y216" i="4"/>
  <c r="X215" i="4"/>
  <c r="X268" i="3"/>
  <c r="Y269" i="3"/>
  <c r="AH270" i="3"/>
  <c r="G270" i="10"/>
  <c r="C304" i="10"/>
  <c r="AH304" i="6"/>
  <c r="Y303" i="6"/>
  <c r="X302" i="6"/>
  <c r="Z321" i="3"/>
  <c r="T321" i="3"/>
  <c r="AH320" i="3"/>
  <c r="Y286" i="7"/>
  <c r="L287" i="7"/>
  <c r="M287" i="7"/>
  <c r="F287" i="7"/>
  <c r="AE287" i="7" s="1"/>
  <c r="G287" i="7"/>
  <c r="AD286" i="7"/>
  <c r="AE321" i="3"/>
  <c r="G321" i="3"/>
  <c r="K265" i="10" l="1"/>
  <c r="AH265" i="4"/>
  <c r="G266" i="4"/>
  <c r="AE266" i="4"/>
  <c r="T266" i="4"/>
  <c r="M266" i="10" s="1"/>
  <c r="Z266" i="4"/>
  <c r="G294" i="9"/>
  <c r="AE294" i="9"/>
  <c r="T294" i="9"/>
  <c r="Q294" i="10" s="1"/>
  <c r="R294" i="10" s="1"/>
  <c r="Z294" i="9"/>
  <c r="T330" i="5"/>
  <c r="Z330" i="5"/>
  <c r="T330" i="6"/>
  <c r="Z330" i="6"/>
  <c r="AE330" i="6"/>
  <c r="G330" i="6"/>
  <c r="C320" i="10"/>
  <c r="AH320" i="2"/>
  <c r="T321" i="2"/>
  <c r="E321" i="10" s="1"/>
  <c r="Z321" i="2"/>
  <c r="AE330" i="5"/>
  <c r="G330" i="5"/>
  <c r="AE321" i="2"/>
  <c r="G321" i="2"/>
  <c r="G282" i="8"/>
  <c r="AE282" i="8"/>
  <c r="T282" i="8"/>
  <c r="Z282" i="8"/>
  <c r="X286" i="2"/>
  <c r="Y287" i="2"/>
  <c r="AH288" i="2"/>
  <c r="X236" i="7"/>
  <c r="Y237" i="7"/>
  <c r="AH237" i="7" s="1"/>
  <c r="K236" i="10"/>
  <c r="AH236" i="8"/>
  <c r="Y235" i="8"/>
  <c r="X234" i="8"/>
  <c r="Y248" i="9"/>
  <c r="AH248" i="9" s="1"/>
  <c r="X247" i="9"/>
  <c r="AH295" i="5"/>
  <c r="X293" i="5"/>
  <c r="Y294" i="5"/>
  <c r="AH216" i="4"/>
  <c r="Y215" i="4"/>
  <c r="X214" i="4"/>
  <c r="Y268" i="3"/>
  <c r="X267" i="3"/>
  <c r="AH269" i="3"/>
  <c r="G269" i="10"/>
  <c r="C303" i="10"/>
  <c r="AH303" i="6"/>
  <c r="Y302" i="6"/>
  <c r="X301" i="6"/>
  <c r="G286" i="10"/>
  <c r="AH286" i="7"/>
  <c r="Z287" i="7"/>
  <c r="T287" i="7"/>
  <c r="I287" i="10" s="1"/>
  <c r="L288" i="7"/>
  <c r="AD287" i="7"/>
  <c r="F288" i="7"/>
  <c r="AE288" i="7" s="1"/>
  <c r="M288" i="7"/>
  <c r="G288" i="7"/>
  <c r="Y287" i="7"/>
  <c r="AD321" i="3"/>
  <c r="Y321" i="3"/>
  <c r="M322" i="3"/>
  <c r="F322" i="3"/>
  <c r="AE322" i="3" s="1"/>
  <c r="L322" i="3"/>
  <c r="G322" i="3"/>
  <c r="Y266" i="4" l="1"/>
  <c r="F267" i="4"/>
  <c r="M267" i="4"/>
  <c r="AD266" i="4"/>
  <c r="L267" i="4"/>
  <c r="L295" i="9"/>
  <c r="M295" i="9"/>
  <c r="Y294" i="9"/>
  <c r="AH294" i="9" s="1"/>
  <c r="AD294" i="9"/>
  <c r="F295" i="9"/>
  <c r="F331" i="6"/>
  <c r="AD330" i="6"/>
  <c r="M331" i="6"/>
  <c r="Y330" i="6"/>
  <c r="AH330" i="6" s="1"/>
  <c r="L331" i="6"/>
  <c r="M331" i="5"/>
  <c r="L331" i="5"/>
  <c r="F331" i="5"/>
  <c r="AE331" i="5" s="1"/>
  <c r="Y330" i="5"/>
  <c r="AH330" i="5" s="1"/>
  <c r="AD330" i="5"/>
  <c r="G331" i="5"/>
  <c r="Y321" i="2"/>
  <c r="F322" i="2"/>
  <c r="AE322" i="2" s="1"/>
  <c r="M322" i="2"/>
  <c r="AD321" i="2"/>
  <c r="L322" i="2"/>
  <c r="G322" i="2"/>
  <c r="F283" i="8"/>
  <c r="AD282" i="8"/>
  <c r="L283" i="8"/>
  <c r="M283" i="8"/>
  <c r="Y282" i="8"/>
  <c r="AH282" i="8" s="1"/>
  <c r="Y286" i="2"/>
  <c r="X285" i="2"/>
  <c r="AH287" i="2"/>
  <c r="X235" i="7"/>
  <c r="Y236" i="7"/>
  <c r="AH236" i="7" s="1"/>
  <c r="K235" i="10"/>
  <c r="AH235" i="8"/>
  <c r="Y234" i="8"/>
  <c r="X233" i="8"/>
  <c r="X246" i="9"/>
  <c r="Y247" i="9"/>
  <c r="AH247" i="9" s="1"/>
  <c r="X292" i="5"/>
  <c r="Y293" i="5"/>
  <c r="AH294" i="5"/>
  <c r="O294" i="10"/>
  <c r="AH215" i="4"/>
  <c r="Y214" i="4"/>
  <c r="X213" i="4"/>
  <c r="G268" i="10"/>
  <c r="AH268" i="3"/>
  <c r="X266" i="3"/>
  <c r="Y267" i="3"/>
  <c r="C302" i="10"/>
  <c r="AH302" i="6"/>
  <c r="X300" i="6"/>
  <c r="Y301" i="6"/>
  <c r="Z288" i="7"/>
  <c r="T288" i="7"/>
  <c r="I288" i="10" s="1"/>
  <c r="Y288" i="7"/>
  <c r="AD288" i="7"/>
  <c r="L289" i="7"/>
  <c r="M289" i="7"/>
  <c r="F289" i="7"/>
  <c r="G287" i="10"/>
  <c r="AH287" i="7"/>
  <c r="AH321" i="3"/>
  <c r="Z322" i="3"/>
  <c r="T322" i="3"/>
  <c r="Y322" i="3"/>
  <c r="AD322" i="3"/>
  <c r="F323" i="3"/>
  <c r="L323" i="3"/>
  <c r="M323" i="3"/>
  <c r="K266" i="10" l="1"/>
  <c r="AH266" i="4"/>
  <c r="G267" i="4"/>
  <c r="AE267" i="4"/>
  <c r="T267" i="4"/>
  <c r="M267" i="10" s="1"/>
  <c r="Z267" i="4"/>
  <c r="T295" i="9"/>
  <c r="Q295" i="10" s="1"/>
  <c r="R295" i="10" s="1"/>
  <c r="Z295" i="9"/>
  <c r="G295" i="9"/>
  <c r="AE295" i="9"/>
  <c r="T331" i="6"/>
  <c r="Z331" i="6"/>
  <c r="Z331" i="5"/>
  <c r="T331" i="5"/>
  <c r="M332" i="5"/>
  <c r="L332" i="5"/>
  <c r="F332" i="5"/>
  <c r="AE332" i="5" s="1"/>
  <c r="AD331" i="5"/>
  <c r="Y331" i="5"/>
  <c r="AH331" i="5" s="1"/>
  <c r="G332" i="5"/>
  <c r="C321" i="10"/>
  <c r="AH321" i="2"/>
  <c r="T322" i="2"/>
  <c r="E322" i="10" s="1"/>
  <c r="Z322" i="2"/>
  <c r="AD322" i="2"/>
  <c r="Y322" i="2"/>
  <c r="L323" i="2"/>
  <c r="F323" i="2"/>
  <c r="M323" i="2"/>
  <c r="AE331" i="6"/>
  <c r="G331" i="6"/>
  <c r="AE323" i="3"/>
  <c r="G323" i="3"/>
  <c r="G283" i="8"/>
  <c r="AE283" i="8"/>
  <c r="T283" i="8"/>
  <c r="Z283" i="8"/>
  <c r="AH286" i="2"/>
  <c r="X284" i="2"/>
  <c r="Y285" i="2"/>
  <c r="X234" i="7"/>
  <c r="Y235" i="7"/>
  <c r="AH235" i="7" s="1"/>
  <c r="K234" i="10"/>
  <c r="AH234" i="8"/>
  <c r="Y233" i="8"/>
  <c r="X232" i="8"/>
  <c r="Y246" i="9"/>
  <c r="AH246" i="9" s="1"/>
  <c r="X245" i="9"/>
  <c r="X291" i="5"/>
  <c r="Y292" i="5"/>
  <c r="AH293" i="5"/>
  <c r="O293" i="10"/>
  <c r="AH214" i="4"/>
  <c r="Y213" i="4"/>
  <c r="X212" i="4"/>
  <c r="X265" i="3"/>
  <c r="Y266" i="3"/>
  <c r="AH267" i="3"/>
  <c r="G267" i="10"/>
  <c r="X299" i="6"/>
  <c r="Y300" i="6"/>
  <c r="C301" i="10"/>
  <c r="AH301" i="6"/>
  <c r="G288" i="10"/>
  <c r="AH288" i="7"/>
  <c r="Z289" i="7"/>
  <c r="T289" i="7"/>
  <c r="I289" i="10" s="1"/>
  <c r="AH322" i="3"/>
  <c r="Z323" i="3"/>
  <c r="T323" i="3"/>
  <c r="AE289" i="7"/>
  <c r="G289" i="7"/>
  <c r="Y267" i="4" l="1"/>
  <c r="AD267" i="4"/>
  <c r="F268" i="4"/>
  <c r="L268" i="4"/>
  <c r="M268" i="4"/>
  <c r="Y295" i="9"/>
  <c r="AD295" i="9"/>
  <c r="F296" i="9"/>
  <c r="L296" i="9"/>
  <c r="M296" i="9"/>
  <c r="T332" i="5"/>
  <c r="Z332" i="5"/>
  <c r="AD332" i="5"/>
  <c r="M333" i="5"/>
  <c r="Y332" i="5"/>
  <c r="AH332" i="5" s="1"/>
  <c r="F333" i="5"/>
  <c r="L333" i="5"/>
  <c r="AH322" i="2"/>
  <c r="C322" i="10"/>
  <c r="T323" i="2"/>
  <c r="E323" i="10" s="1"/>
  <c r="Z323" i="2"/>
  <c r="F332" i="6"/>
  <c r="AE332" i="6" s="1"/>
  <c r="M332" i="6"/>
  <c r="AD331" i="6"/>
  <c r="L332" i="6"/>
  <c r="G332" i="6"/>
  <c r="Y331" i="6"/>
  <c r="AH331" i="6" s="1"/>
  <c r="AE323" i="2"/>
  <c r="G323" i="2"/>
  <c r="F324" i="3"/>
  <c r="AE324" i="3" s="1"/>
  <c r="Y323" i="3"/>
  <c r="AD323" i="3"/>
  <c r="L324" i="3"/>
  <c r="G324" i="3"/>
  <c r="M324" i="3"/>
  <c r="Y283" i="8"/>
  <c r="AH283" i="8" s="1"/>
  <c r="AD283" i="8"/>
  <c r="F284" i="8"/>
  <c r="L284" i="8"/>
  <c r="M284" i="8"/>
  <c r="Y284" i="2"/>
  <c r="X283" i="2"/>
  <c r="AH285" i="2"/>
  <c r="X233" i="7"/>
  <c r="Y234" i="7"/>
  <c r="AH234" i="7" s="1"/>
  <c r="K233" i="10"/>
  <c r="AH233" i="8"/>
  <c r="Y232" i="8"/>
  <c r="X231" i="8"/>
  <c r="Y245" i="9"/>
  <c r="AH245" i="9" s="1"/>
  <c r="X244" i="9"/>
  <c r="X290" i="5"/>
  <c r="Y291" i="5"/>
  <c r="AH292" i="5"/>
  <c r="O292" i="10"/>
  <c r="AH213" i="4"/>
  <c r="Y212" i="4"/>
  <c r="X211" i="4"/>
  <c r="X264" i="3"/>
  <c r="Y265" i="3"/>
  <c r="G266" i="10"/>
  <c r="AH266" i="3"/>
  <c r="X298" i="6"/>
  <c r="Y299" i="6"/>
  <c r="C300" i="10"/>
  <c r="AH300" i="6"/>
  <c r="AH323" i="3"/>
  <c r="Z324" i="3"/>
  <c r="T324" i="3"/>
  <c r="F325" i="3"/>
  <c r="AD324" i="3"/>
  <c r="L325" i="3"/>
  <c r="Y324" i="3"/>
  <c r="M325" i="3"/>
  <c r="M290" i="7"/>
  <c r="F290" i="7"/>
  <c r="L290" i="7"/>
  <c r="AD289" i="7"/>
  <c r="Y289" i="7"/>
  <c r="K267" i="10" l="1"/>
  <c r="AH267" i="4"/>
  <c r="G268" i="4"/>
  <c r="AE268" i="4"/>
  <c r="T268" i="4"/>
  <c r="M268" i="10" s="1"/>
  <c r="Z268" i="4"/>
  <c r="AH295" i="9"/>
  <c r="O295" i="10"/>
  <c r="G296" i="9"/>
  <c r="AE296" i="9"/>
  <c r="T296" i="9"/>
  <c r="Q296" i="10" s="1"/>
  <c r="R296" i="10" s="1"/>
  <c r="Z296" i="9"/>
  <c r="Z333" i="5"/>
  <c r="T333" i="5"/>
  <c r="Z332" i="6"/>
  <c r="T332" i="6"/>
  <c r="L333" i="6"/>
  <c r="M333" i="6"/>
  <c r="Y332" i="6"/>
  <c r="AH332" i="6" s="1"/>
  <c r="F333" i="6"/>
  <c r="AD332" i="6"/>
  <c r="Y323" i="2"/>
  <c r="L324" i="2"/>
  <c r="AD323" i="2"/>
  <c r="F324" i="2"/>
  <c r="AE324" i="2" s="1"/>
  <c r="M324" i="2"/>
  <c r="G324" i="2"/>
  <c r="AE333" i="5"/>
  <c r="G333" i="5"/>
  <c r="G284" i="8"/>
  <c r="AE284" i="8"/>
  <c r="T284" i="8"/>
  <c r="Z284" i="8"/>
  <c r="AH284" i="2"/>
  <c r="Y283" i="2"/>
  <c r="X282" i="2"/>
  <c r="X232" i="7"/>
  <c r="Y233" i="7"/>
  <c r="AH233" i="7" s="1"/>
  <c r="K232" i="10"/>
  <c r="AH232" i="8"/>
  <c r="Y231" i="8"/>
  <c r="X230" i="8"/>
  <c r="Y244" i="9"/>
  <c r="AH244" i="9" s="1"/>
  <c r="X243" i="9"/>
  <c r="X289" i="5"/>
  <c r="Y290" i="5"/>
  <c r="AH291" i="5"/>
  <c r="O291" i="10"/>
  <c r="AH212" i="4"/>
  <c r="Y211" i="4"/>
  <c r="X210" i="4"/>
  <c r="X263" i="3"/>
  <c r="Y264" i="3"/>
  <c r="G265" i="10"/>
  <c r="AH265" i="3"/>
  <c r="Y298" i="6"/>
  <c r="X297" i="6"/>
  <c r="C299" i="10"/>
  <c r="AH299" i="6"/>
  <c r="Z325" i="3"/>
  <c r="T325" i="3"/>
  <c r="AH324" i="3"/>
  <c r="Z290" i="7"/>
  <c r="T290" i="7"/>
  <c r="I290" i="10" s="1"/>
  <c r="G289" i="10"/>
  <c r="AH289" i="7"/>
  <c r="AE325" i="3"/>
  <c r="G325" i="3"/>
  <c r="AE290" i="7"/>
  <c r="G290" i="7"/>
  <c r="Y268" i="4" l="1"/>
  <c r="AD268" i="4"/>
  <c r="F269" i="4"/>
  <c r="L269" i="4"/>
  <c r="M269" i="4"/>
  <c r="AD296" i="9"/>
  <c r="L297" i="9"/>
  <c r="Y296" i="9"/>
  <c r="F297" i="9"/>
  <c r="M297" i="9"/>
  <c r="Z333" i="6"/>
  <c r="T333" i="6"/>
  <c r="C323" i="10"/>
  <c r="AH323" i="2"/>
  <c r="T324" i="2"/>
  <c r="E324" i="10" s="1"/>
  <c r="Z324" i="2"/>
  <c r="M325" i="2"/>
  <c r="F325" i="2"/>
  <c r="L325" i="2"/>
  <c r="AD324" i="2"/>
  <c r="Y324" i="2"/>
  <c r="L334" i="5"/>
  <c r="F334" i="5"/>
  <c r="AE334" i="5" s="1"/>
  <c r="AD333" i="5"/>
  <c r="Y333" i="5"/>
  <c r="AH333" i="5" s="1"/>
  <c r="M334" i="5"/>
  <c r="G334" i="5"/>
  <c r="AE333" i="6"/>
  <c r="G333" i="6"/>
  <c r="Y284" i="8"/>
  <c r="AH284" i="8" s="1"/>
  <c r="L285" i="8"/>
  <c r="F285" i="8"/>
  <c r="AD284" i="8"/>
  <c r="M285" i="8"/>
  <c r="AH283" i="2"/>
  <c r="Y282" i="2"/>
  <c r="X281" i="2"/>
  <c r="Y232" i="7"/>
  <c r="AH232" i="7" s="1"/>
  <c r="X231" i="7"/>
  <c r="K231" i="10"/>
  <c r="AH231" i="8"/>
  <c r="Y230" i="8"/>
  <c r="X229" i="8"/>
  <c r="Y243" i="9"/>
  <c r="AH243" i="9" s="1"/>
  <c r="X242" i="9"/>
  <c r="X288" i="5"/>
  <c r="Y289" i="5"/>
  <c r="AH290" i="5"/>
  <c r="O290" i="10"/>
  <c r="AH211" i="4"/>
  <c r="Y210" i="4"/>
  <c r="X209" i="4"/>
  <c r="X262" i="3"/>
  <c r="Y263" i="3"/>
  <c r="AH264" i="3"/>
  <c r="G264" i="10"/>
  <c r="C298" i="10"/>
  <c r="AH298" i="6"/>
  <c r="X296" i="6"/>
  <c r="Y297" i="6"/>
  <c r="M326" i="3"/>
  <c r="AD325" i="3"/>
  <c r="L326" i="3"/>
  <c r="F326" i="3"/>
  <c r="AE326" i="3" s="1"/>
  <c r="Y325" i="3"/>
  <c r="G326" i="3"/>
  <c r="L291" i="7"/>
  <c r="AD290" i="7"/>
  <c r="Y290" i="7"/>
  <c r="F291" i="7"/>
  <c r="M291" i="7"/>
  <c r="K268" i="10" l="1"/>
  <c r="AH268" i="4"/>
  <c r="G269" i="4"/>
  <c r="AE269" i="4"/>
  <c r="T269" i="4"/>
  <c r="M269" i="10" s="1"/>
  <c r="Z269" i="4"/>
  <c r="T297" i="9"/>
  <c r="Q297" i="10" s="1"/>
  <c r="R297" i="10" s="1"/>
  <c r="Z297" i="9"/>
  <c r="O296" i="10"/>
  <c r="AH296" i="9"/>
  <c r="G297" i="9"/>
  <c r="AE297" i="9"/>
  <c r="T325" i="2"/>
  <c r="E325" i="10" s="1"/>
  <c r="Z325" i="2"/>
  <c r="AH324" i="2"/>
  <c r="C324" i="10"/>
  <c r="Z334" i="5"/>
  <c r="T334" i="5"/>
  <c r="AD334" i="5"/>
  <c r="F335" i="5"/>
  <c r="M335" i="5"/>
  <c r="L335" i="5"/>
  <c r="Y334" i="5"/>
  <c r="AH334" i="5" s="1"/>
  <c r="L334" i="6"/>
  <c r="M334" i="6"/>
  <c r="F334" i="6"/>
  <c r="AE334" i="6" s="1"/>
  <c r="Y333" i="6"/>
  <c r="AH333" i="6" s="1"/>
  <c r="G334" i="6"/>
  <c r="AD333" i="6"/>
  <c r="AE325" i="2"/>
  <c r="G325" i="2"/>
  <c r="T285" i="8"/>
  <c r="Z285" i="8"/>
  <c r="G285" i="8"/>
  <c r="AE285" i="8"/>
  <c r="AE291" i="7"/>
  <c r="G291" i="7"/>
  <c r="AH282" i="2"/>
  <c r="Y281" i="2"/>
  <c r="X280" i="2"/>
  <c r="X230" i="7"/>
  <c r="Y231" i="7"/>
  <c r="AH231" i="7" s="1"/>
  <c r="K230" i="10"/>
  <c r="AH230" i="8"/>
  <c r="Y229" i="8"/>
  <c r="X228" i="8"/>
  <c r="X241" i="9"/>
  <c r="Y242" i="9"/>
  <c r="AH242" i="9" s="1"/>
  <c r="X287" i="5"/>
  <c r="Y288" i="5"/>
  <c r="AH289" i="5"/>
  <c r="O289" i="10"/>
  <c r="AH210" i="4"/>
  <c r="Y209" i="4"/>
  <c r="X208" i="4"/>
  <c r="Y262" i="3"/>
  <c r="X261" i="3"/>
  <c r="G263" i="10"/>
  <c r="AH263" i="3"/>
  <c r="Y296" i="6"/>
  <c r="X295" i="6"/>
  <c r="C297" i="10"/>
  <c r="AH297" i="6"/>
  <c r="Z326" i="3"/>
  <c r="T326" i="3"/>
  <c r="AH325" i="3"/>
  <c r="Y326" i="3"/>
  <c r="F327" i="3"/>
  <c r="L327" i="3"/>
  <c r="M327" i="3"/>
  <c r="AD326" i="3"/>
  <c r="Z291" i="7"/>
  <c r="T291" i="7"/>
  <c r="I291" i="10" s="1"/>
  <c r="G290" i="10"/>
  <c r="AH290" i="7"/>
  <c r="Y291" i="7"/>
  <c r="AD291" i="7"/>
  <c r="F292" i="7"/>
  <c r="L292" i="7"/>
  <c r="M292" i="7"/>
  <c r="Y269" i="4" l="1"/>
  <c r="AD269" i="4"/>
  <c r="F270" i="4"/>
  <c r="L270" i="4"/>
  <c r="M270" i="4"/>
  <c r="Y297" i="9"/>
  <c r="AD297" i="9"/>
  <c r="F298" i="9"/>
  <c r="L298" i="9"/>
  <c r="M298" i="9"/>
  <c r="Z335" i="5"/>
  <c r="T335" i="5"/>
  <c r="Z334" i="6"/>
  <c r="T334" i="6"/>
  <c r="F335" i="6"/>
  <c r="M335" i="6"/>
  <c r="Y334" i="6"/>
  <c r="AH334" i="6" s="1"/>
  <c r="L335" i="6"/>
  <c r="AD334" i="6"/>
  <c r="F326" i="2"/>
  <c r="AE326" i="2" s="1"/>
  <c r="AD325" i="2"/>
  <c r="Y325" i="2"/>
  <c r="G326" i="2"/>
  <c r="L326" i="2"/>
  <c r="M326" i="2"/>
  <c r="AE335" i="5"/>
  <c r="G335" i="5"/>
  <c r="AD285" i="8"/>
  <c r="L286" i="8"/>
  <c r="Y285" i="8"/>
  <c r="AH285" i="8" s="1"/>
  <c r="F286" i="8"/>
  <c r="M286" i="8"/>
  <c r="AH281" i="2"/>
  <c r="X279" i="2"/>
  <c r="Y280" i="2"/>
  <c r="X229" i="7"/>
  <c r="Y230" i="7"/>
  <c r="AH230" i="7" s="1"/>
  <c r="K229" i="10"/>
  <c r="AH229" i="8"/>
  <c r="Y228" i="8"/>
  <c r="X227" i="8"/>
  <c r="X240" i="9"/>
  <c r="Y241" i="9"/>
  <c r="AH241" i="9" s="1"/>
  <c r="X286" i="5"/>
  <c r="Y287" i="5"/>
  <c r="AH288" i="5"/>
  <c r="O288" i="10"/>
  <c r="AH209" i="4"/>
  <c r="Y208" i="4"/>
  <c r="X207" i="4"/>
  <c r="G262" i="10"/>
  <c r="AH262" i="3"/>
  <c r="X260" i="3"/>
  <c r="Y261" i="3"/>
  <c r="C296" i="10"/>
  <c r="AH296" i="6"/>
  <c r="Y295" i="6"/>
  <c r="X294" i="6"/>
  <c r="AH326" i="3"/>
  <c r="Z327" i="3"/>
  <c r="T327" i="3"/>
  <c r="G291" i="10"/>
  <c r="AH291" i="7"/>
  <c r="Z292" i="7"/>
  <c r="T292" i="7"/>
  <c r="I292" i="10" s="1"/>
  <c r="AE327" i="3"/>
  <c r="G327" i="3"/>
  <c r="AE292" i="7"/>
  <c r="G292" i="7"/>
  <c r="K269" i="10" l="1"/>
  <c r="AH269" i="4"/>
  <c r="G270" i="4"/>
  <c r="AE270" i="4"/>
  <c r="T270" i="4"/>
  <c r="M270" i="10" s="1"/>
  <c r="Z270" i="4"/>
  <c r="AH297" i="9"/>
  <c r="O297" i="10"/>
  <c r="AE298" i="9"/>
  <c r="G298" i="9"/>
  <c r="T298" i="9"/>
  <c r="Q298" i="10" s="1"/>
  <c r="R298" i="10" s="1"/>
  <c r="Z298" i="9"/>
  <c r="T335" i="6"/>
  <c r="Z335" i="6"/>
  <c r="AH325" i="2"/>
  <c r="C325" i="10"/>
  <c r="L327" i="2"/>
  <c r="M327" i="2"/>
  <c r="AD326" i="2"/>
  <c r="F327" i="2"/>
  <c r="Y326" i="2"/>
  <c r="T326" i="2"/>
  <c r="E326" i="10" s="1"/>
  <c r="Z326" i="2"/>
  <c r="Y335" i="5"/>
  <c r="AH335" i="5" s="1"/>
  <c r="AD335" i="5"/>
  <c r="M336" i="5"/>
  <c r="F336" i="5"/>
  <c r="AE336" i="5" s="1"/>
  <c r="L336" i="5"/>
  <c r="G336" i="5"/>
  <c r="AE335" i="6"/>
  <c r="G335" i="6"/>
  <c r="Z286" i="8"/>
  <c r="T286" i="8"/>
  <c r="G286" i="8"/>
  <c r="AE286" i="8"/>
  <c r="X278" i="2"/>
  <c r="Y279" i="2"/>
  <c r="AH280" i="2"/>
  <c r="Y229" i="7"/>
  <c r="AH229" i="7" s="1"/>
  <c r="X228" i="7"/>
  <c r="K228" i="10"/>
  <c r="AH228" i="8"/>
  <c r="Y227" i="8"/>
  <c r="X226" i="8"/>
  <c r="X239" i="9"/>
  <c r="Y240" i="9"/>
  <c r="AH240" i="9" s="1"/>
  <c r="X285" i="5"/>
  <c r="Y286" i="5"/>
  <c r="AH287" i="5"/>
  <c r="O287" i="10"/>
  <c r="AH208" i="4"/>
  <c r="Y207" i="4"/>
  <c r="X206" i="4"/>
  <c r="X259" i="3"/>
  <c r="Y260" i="3"/>
  <c r="G261" i="10"/>
  <c r="AH261" i="3"/>
  <c r="C295" i="10"/>
  <c r="AH295" i="6"/>
  <c r="Y294" i="6"/>
  <c r="X293" i="6"/>
  <c r="F328" i="3"/>
  <c r="AE328" i="3" s="1"/>
  <c r="L328" i="3"/>
  <c r="AD327" i="3"/>
  <c r="Y327" i="3"/>
  <c r="G328" i="3"/>
  <c r="M328" i="3"/>
  <c r="AD292" i="7"/>
  <c r="F293" i="7"/>
  <c r="AE293" i="7" s="1"/>
  <c r="M293" i="7"/>
  <c r="G293" i="7"/>
  <c r="Y292" i="7"/>
  <c r="L293" i="7"/>
  <c r="Y270" i="4" l="1"/>
  <c r="AD270" i="4"/>
  <c r="F271" i="4"/>
  <c r="L271" i="4"/>
  <c r="M271" i="4"/>
  <c r="Y298" i="9"/>
  <c r="AD298" i="9"/>
  <c r="F299" i="9"/>
  <c r="L299" i="9"/>
  <c r="M299" i="9"/>
  <c r="Z327" i="2"/>
  <c r="T327" i="2"/>
  <c r="E327" i="10" s="1"/>
  <c r="C326" i="10"/>
  <c r="AH326" i="2"/>
  <c r="Z336" i="5"/>
  <c r="T336" i="5"/>
  <c r="L337" i="5"/>
  <c r="Y336" i="5"/>
  <c r="AH336" i="5" s="1"/>
  <c r="F337" i="5"/>
  <c r="AD336" i="5"/>
  <c r="M337" i="5"/>
  <c r="AD335" i="6"/>
  <c r="F336" i="6"/>
  <c r="AE336" i="6" s="1"/>
  <c r="M336" i="6"/>
  <c r="Y335" i="6"/>
  <c r="AH335" i="6" s="1"/>
  <c r="L336" i="6"/>
  <c r="G336" i="6"/>
  <c r="AE327" i="2"/>
  <c r="G327" i="2"/>
  <c r="F287" i="8"/>
  <c r="AD286" i="8"/>
  <c r="L287" i="8"/>
  <c r="Y286" i="8"/>
  <c r="AH286" i="8" s="1"/>
  <c r="M287" i="8"/>
  <c r="Y278" i="2"/>
  <c r="X277" i="2"/>
  <c r="AH279" i="2"/>
  <c r="X227" i="7"/>
  <c r="Y228" i="7"/>
  <c r="AH228" i="7" s="1"/>
  <c r="K227" i="10"/>
  <c r="AH227" i="8"/>
  <c r="Y226" i="8"/>
  <c r="X225" i="8"/>
  <c r="X238" i="9"/>
  <c r="Y239" i="9"/>
  <c r="AH239" i="9" s="1"/>
  <c r="Y285" i="5"/>
  <c r="X284" i="5"/>
  <c r="O286" i="10"/>
  <c r="AH286" i="5"/>
  <c r="AH207" i="4"/>
  <c r="Y206" i="4"/>
  <c r="X205" i="4"/>
  <c r="Y259" i="3"/>
  <c r="X258" i="3"/>
  <c r="G260" i="10"/>
  <c r="AH260" i="3"/>
  <c r="C294" i="10"/>
  <c r="AH294" i="6"/>
  <c r="X292" i="6"/>
  <c r="Y293" i="6"/>
  <c r="Z328" i="3"/>
  <c r="T328" i="3"/>
  <c r="AH327" i="3"/>
  <c r="F329" i="3"/>
  <c r="AE329" i="3" s="1"/>
  <c r="M329" i="3"/>
  <c r="Y328" i="3"/>
  <c r="AD328" i="3"/>
  <c r="G329" i="3"/>
  <c r="L329" i="3"/>
  <c r="F294" i="7"/>
  <c r="L294" i="7"/>
  <c r="AD293" i="7"/>
  <c r="Y293" i="7"/>
  <c r="M294" i="7"/>
  <c r="G292" i="10"/>
  <c r="AH292" i="7"/>
  <c r="Z293" i="7"/>
  <c r="T293" i="7"/>
  <c r="I293" i="10" s="1"/>
  <c r="K270" i="10" l="1"/>
  <c r="AH270" i="4"/>
  <c r="G271" i="4"/>
  <c r="AE271" i="4"/>
  <c r="T271" i="4"/>
  <c r="M271" i="10" s="1"/>
  <c r="Z271" i="4"/>
  <c r="AH298" i="9"/>
  <c r="O298" i="10"/>
  <c r="G299" i="9"/>
  <c r="AE299" i="9"/>
  <c r="T299" i="9"/>
  <c r="Q299" i="10" s="1"/>
  <c r="R299" i="10" s="1"/>
  <c r="Z299" i="9"/>
  <c r="Z337" i="5"/>
  <c r="T337" i="5"/>
  <c r="Z336" i="6"/>
  <c r="T336" i="6"/>
  <c r="Y336" i="6"/>
  <c r="AH336" i="6" s="1"/>
  <c r="AD336" i="6"/>
  <c r="F337" i="6"/>
  <c r="AE337" i="6" s="1"/>
  <c r="M337" i="6"/>
  <c r="L337" i="6"/>
  <c r="G337" i="6"/>
  <c r="M328" i="2"/>
  <c r="F328" i="2"/>
  <c r="AE328" i="2" s="1"/>
  <c r="AD327" i="2"/>
  <c r="Y327" i="2"/>
  <c r="L328" i="2"/>
  <c r="G328" i="2"/>
  <c r="AE337" i="5"/>
  <c r="G337" i="5"/>
  <c r="G287" i="8"/>
  <c r="AE287" i="8"/>
  <c r="Z287" i="8"/>
  <c r="T287" i="8"/>
  <c r="AH278" i="2"/>
  <c r="X276" i="2"/>
  <c r="Y277" i="2"/>
  <c r="X226" i="7"/>
  <c r="Y227" i="7"/>
  <c r="AH227" i="7" s="1"/>
  <c r="K226" i="10"/>
  <c r="AH226" i="8"/>
  <c r="Y225" i="8"/>
  <c r="X224" i="8"/>
  <c r="X237" i="9"/>
  <c r="Y238" i="9"/>
  <c r="AH238" i="9" s="1"/>
  <c r="O285" i="10"/>
  <c r="AH285" i="5"/>
  <c r="X283" i="5"/>
  <c r="Y284" i="5"/>
  <c r="AH206" i="4"/>
  <c r="Y205" i="4"/>
  <c r="X204" i="4"/>
  <c r="AH259" i="3"/>
  <c r="G259" i="10"/>
  <c r="Y258" i="3"/>
  <c r="X257" i="3"/>
  <c r="X291" i="6"/>
  <c r="Y292" i="6"/>
  <c r="C293" i="10"/>
  <c r="AH293" i="6"/>
  <c r="AH328" i="3"/>
  <c r="AD329" i="3"/>
  <c r="F330" i="3"/>
  <c r="L330" i="3"/>
  <c r="Y329" i="3"/>
  <c r="M330" i="3"/>
  <c r="Z329" i="3"/>
  <c r="T329" i="3"/>
  <c r="Z294" i="7"/>
  <c r="T294" i="7"/>
  <c r="I294" i="10" s="1"/>
  <c r="G293" i="10"/>
  <c r="AH293" i="7"/>
  <c r="AE294" i="7"/>
  <c r="G294" i="7"/>
  <c r="M272" i="4" l="1"/>
  <c r="Y271" i="4"/>
  <c r="AD271" i="4"/>
  <c r="F272" i="4"/>
  <c r="L272" i="4"/>
  <c r="AD299" i="9"/>
  <c r="L300" i="9"/>
  <c r="Y299" i="9"/>
  <c r="F300" i="9"/>
  <c r="M300" i="9"/>
  <c r="T337" i="6"/>
  <c r="Z337" i="6"/>
  <c r="L338" i="6"/>
  <c r="AD337" i="6"/>
  <c r="Y337" i="6"/>
  <c r="AH337" i="6" s="1"/>
  <c r="M338" i="6"/>
  <c r="F338" i="6"/>
  <c r="C327" i="10"/>
  <c r="AH327" i="2"/>
  <c r="T328" i="2"/>
  <c r="E328" i="10" s="1"/>
  <c r="Z328" i="2"/>
  <c r="F329" i="2"/>
  <c r="Y328" i="2"/>
  <c r="M329" i="2"/>
  <c r="L329" i="2"/>
  <c r="AD328" i="2"/>
  <c r="Y337" i="5"/>
  <c r="AH337" i="5" s="1"/>
  <c r="L338" i="5"/>
  <c r="F338" i="5"/>
  <c r="AE338" i="5" s="1"/>
  <c r="AD337" i="5"/>
  <c r="M338" i="5"/>
  <c r="G338" i="5"/>
  <c r="AE330" i="3"/>
  <c r="G330" i="3"/>
  <c r="Y287" i="8"/>
  <c r="AH287" i="8" s="1"/>
  <c r="AD287" i="8"/>
  <c r="F288" i="8"/>
  <c r="L288" i="8"/>
  <c r="M288" i="8"/>
  <c r="Y276" i="2"/>
  <c r="X275" i="2"/>
  <c r="AH277" i="2"/>
  <c r="Y226" i="7"/>
  <c r="AH226" i="7" s="1"/>
  <c r="X225" i="7"/>
  <c r="K225" i="10"/>
  <c r="AH225" i="8"/>
  <c r="Y224" i="8"/>
  <c r="X223" i="8"/>
  <c r="Y237" i="9"/>
  <c r="AH237" i="9" s="1"/>
  <c r="X236" i="9"/>
  <c r="X282" i="5"/>
  <c r="Y283" i="5"/>
  <c r="AH284" i="5"/>
  <c r="O284" i="10"/>
  <c r="AH205" i="4"/>
  <c r="Y204" i="4"/>
  <c r="X203" i="4"/>
  <c r="AH258" i="3"/>
  <c r="G258" i="10"/>
  <c r="Y257" i="3"/>
  <c r="X256" i="3"/>
  <c r="X290" i="6"/>
  <c r="Y291" i="6"/>
  <c r="C292" i="10"/>
  <c r="AH292" i="6"/>
  <c r="Y330" i="3"/>
  <c r="AD330" i="3"/>
  <c r="F331" i="3"/>
  <c r="L331" i="3"/>
  <c r="M331" i="3"/>
  <c r="Z330" i="3"/>
  <c r="T330" i="3"/>
  <c r="AH329" i="3"/>
  <c r="L295" i="7"/>
  <c r="AD294" i="7"/>
  <c r="M295" i="7"/>
  <c r="F295" i="7"/>
  <c r="AE295" i="7" s="1"/>
  <c r="G295" i="7"/>
  <c r="Y294" i="7"/>
  <c r="K271" i="10" l="1"/>
  <c r="AH271" i="4"/>
  <c r="G272" i="4"/>
  <c r="AE272" i="4"/>
  <c r="T272" i="4"/>
  <c r="M272" i="10" s="1"/>
  <c r="Z272" i="4"/>
  <c r="T300" i="9"/>
  <c r="Q300" i="10" s="1"/>
  <c r="R300" i="10" s="1"/>
  <c r="Z300" i="9"/>
  <c r="AH299" i="9"/>
  <c r="O299" i="10"/>
  <c r="G300" i="9"/>
  <c r="AE300" i="9"/>
  <c r="Z338" i="6"/>
  <c r="T338" i="6"/>
  <c r="AH328" i="2"/>
  <c r="C328" i="10"/>
  <c r="T329" i="2"/>
  <c r="E329" i="10" s="1"/>
  <c r="Z329" i="2"/>
  <c r="Z338" i="5"/>
  <c r="T338" i="5"/>
  <c r="L339" i="5"/>
  <c r="F339" i="5"/>
  <c r="Y338" i="5"/>
  <c r="AH338" i="5" s="1"/>
  <c r="AD338" i="5"/>
  <c r="M339" i="5"/>
  <c r="AE338" i="6"/>
  <c r="G338" i="6"/>
  <c r="AE329" i="2"/>
  <c r="G329" i="2"/>
  <c r="G288" i="8"/>
  <c r="AE288" i="8"/>
  <c r="Z288" i="8"/>
  <c r="T288" i="8"/>
  <c r="AH276" i="2"/>
  <c r="X274" i="2"/>
  <c r="Y275" i="2"/>
  <c r="Y225" i="7"/>
  <c r="AH225" i="7" s="1"/>
  <c r="X224" i="7"/>
  <c r="K224" i="10"/>
  <c r="AH224" i="8"/>
  <c r="Y223" i="8"/>
  <c r="X222" i="8"/>
  <c r="Y236" i="9"/>
  <c r="AH236" i="9" s="1"/>
  <c r="X235" i="9"/>
  <c r="X281" i="5"/>
  <c r="Y282" i="5"/>
  <c r="AH283" i="5"/>
  <c r="O283" i="10"/>
  <c r="AH204" i="4"/>
  <c r="Y203" i="4"/>
  <c r="X202" i="4"/>
  <c r="AH257" i="3"/>
  <c r="G257" i="10"/>
  <c r="Y256" i="3"/>
  <c r="X255" i="3"/>
  <c r="X289" i="6"/>
  <c r="Y290" i="6"/>
  <c r="C291" i="10"/>
  <c r="AH291" i="6"/>
  <c r="AH330" i="3"/>
  <c r="Z331" i="3"/>
  <c r="T331" i="3"/>
  <c r="Z295" i="7"/>
  <c r="T295" i="7"/>
  <c r="I295" i="10" s="1"/>
  <c r="F296" i="7"/>
  <c r="Y295" i="7"/>
  <c r="L296" i="7"/>
  <c r="AD295" i="7"/>
  <c r="M296" i="7"/>
  <c r="G294" i="10"/>
  <c r="AH294" i="7"/>
  <c r="AE331" i="3"/>
  <c r="G331" i="3"/>
  <c r="Y272" i="4" l="1"/>
  <c r="AD272" i="4"/>
  <c r="F273" i="4"/>
  <c r="L273" i="4"/>
  <c r="M273" i="4"/>
  <c r="Y300" i="9"/>
  <c r="AD300" i="9"/>
  <c r="F301" i="9"/>
  <c r="L301" i="9"/>
  <c r="M301" i="9"/>
  <c r="Z339" i="5"/>
  <c r="T339" i="5"/>
  <c r="L339" i="6"/>
  <c r="Y338" i="6"/>
  <c r="AH338" i="6" s="1"/>
  <c r="AD338" i="6"/>
  <c r="M339" i="6"/>
  <c r="F339" i="6"/>
  <c r="AE339" i="6" s="1"/>
  <c r="G339" i="6"/>
  <c r="AD329" i="2"/>
  <c r="M330" i="2"/>
  <c r="L330" i="2"/>
  <c r="F330" i="2"/>
  <c r="Y329" i="2"/>
  <c r="AE339" i="5"/>
  <c r="G339" i="5"/>
  <c r="AE296" i="7"/>
  <c r="G296" i="7"/>
  <c r="Y288" i="8"/>
  <c r="AH288" i="8" s="1"/>
  <c r="AD288" i="8"/>
  <c r="F289" i="8"/>
  <c r="L289" i="8"/>
  <c r="M289" i="8"/>
  <c r="X273" i="2"/>
  <c r="Y274" i="2"/>
  <c r="AH275" i="2"/>
  <c r="X223" i="7"/>
  <c r="Y224" i="7"/>
  <c r="AH224" i="7" s="1"/>
  <c r="K223" i="10"/>
  <c r="AH223" i="8"/>
  <c r="Y222" i="8"/>
  <c r="X221" i="8"/>
  <c r="Y235" i="9"/>
  <c r="AH235" i="9" s="1"/>
  <c r="X234" i="9"/>
  <c r="X280" i="5"/>
  <c r="Y281" i="5"/>
  <c r="AH282" i="5"/>
  <c r="O282" i="10"/>
  <c r="AH203" i="4"/>
  <c r="Y202" i="4"/>
  <c r="X201" i="4"/>
  <c r="G256" i="10"/>
  <c r="AH256" i="3"/>
  <c r="Y255" i="3"/>
  <c r="X254" i="3"/>
  <c r="X288" i="6"/>
  <c r="Y289" i="6"/>
  <c r="C290" i="10"/>
  <c r="AH290" i="6"/>
  <c r="G295" i="10"/>
  <c r="AH295" i="7"/>
  <c r="Z296" i="7"/>
  <c r="T296" i="7"/>
  <c r="I296" i="10" s="1"/>
  <c r="AD296" i="7"/>
  <c r="L297" i="7"/>
  <c r="Y296" i="7"/>
  <c r="L332" i="3"/>
  <c r="Y331" i="3"/>
  <c r="M332" i="3"/>
  <c r="F332" i="3"/>
  <c r="AD331" i="3"/>
  <c r="K272" i="10" l="1"/>
  <c r="AH272" i="4"/>
  <c r="G273" i="4"/>
  <c r="AE273" i="4"/>
  <c r="T273" i="4"/>
  <c r="M273" i="10" s="1"/>
  <c r="Z273" i="4"/>
  <c r="AH300" i="9"/>
  <c r="O300" i="10"/>
  <c r="G301" i="9"/>
  <c r="AE301" i="9"/>
  <c r="T301" i="9"/>
  <c r="Q301" i="10" s="1"/>
  <c r="R301" i="10" s="1"/>
  <c r="Z301" i="9"/>
  <c r="Z339" i="6"/>
  <c r="T339" i="6"/>
  <c r="AD339" i="6"/>
  <c r="L340" i="6"/>
  <c r="M340" i="6"/>
  <c r="F340" i="6"/>
  <c r="Y339" i="6"/>
  <c r="AH339" i="6" s="1"/>
  <c r="T330" i="2"/>
  <c r="E330" i="10" s="1"/>
  <c r="Z330" i="2"/>
  <c r="C329" i="10"/>
  <c r="AH329" i="2"/>
  <c r="M340" i="5"/>
  <c r="F340" i="5"/>
  <c r="AE340" i="5" s="1"/>
  <c r="L340" i="5"/>
  <c r="Y339" i="5"/>
  <c r="AH339" i="5" s="1"/>
  <c r="AD339" i="5"/>
  <c r="G340" i="5"/>
  <c r="AE330" i="2"/>
  <c r="G330" i="2"/>
  <c r="F297" i="7"/>
  <c r="AE297" i="7" s="1"/>
  <c r="M297" i="7"/>
  <c r="G297" i="7"/>
  <c r="G289" i="8"/>
  <c r="AE289" i="8"/>
  <c r="T289" i="8"/>
  <c r="Z289" i="8"/>
  <c r="X272" i="2"/>
  <c r="Y273" i="2"/>
  <c r="AH274" i="2"/>
  <c r="X222" i="7"/>
  <c r="Y223" i="7"/>
  <c r="AH223" i="7" s="1"/>
  <c r="K222" i="10"/>
  <c r="AH222" i="8"/>
  <c r="Y221" i="8"/>
  <c r="X220" i="8"/>
  <c r="Y234" i="9"/>
  <c r="AH234" i="9" s="1"/>
  <c r="X233" i="9"/>
  <c r="Y280" i="5"/>
  <c r="X279" i="5"/>
  <c r="AH281" i="5"/>
  <c r="O281" i="10"/>
  <c r="AH202" i="4"/>
  <c r="Y201" i="4"/>
  <c r="X200" i="4"/>
  <c r="G255" i="10"/>
  <c r="AH255" i="3"/>
  <c r="Y254" i="3"/>
  <c r="X253" i="3"/>
  <c r="Y288" i="6"/>
  <c r="X287" i="6"/>
  <c r="C289" i="10"/>
  <c r="AH289" i="6"/>
  <c r="Z297" i="7"/>
  <c r="T297" i="7"/>
  <c r="I297" i="10" s="1"/>
  <c r="G296" i="10"/>
  <c r="AH296" i="7"/>
  <c r="M298" i="7"/>
  <c r="Y297" i="7"/>
  <c r="F298" i="7"/>
  <c r="AE298" i="7" s="1"/>
  <c r="AD297" i="7"/>
  <c r="G298" i="7"/>
  <c r="L298" i="7"/>
  <c r="Z332" i="3"/>
  <c r="T332" i="3"/>
  <c r="AH331" i="3"/>
  <c r="AE332" i="3"/>
  <c r="G332" i="3"/>
  <c r="Y273" i="4" l="1"/>
  <c r="AD273" i="4"/>
  <c r="F274" i="4"/>
  <c r="L274" i="4"/>
  <c r="M274" i="4"/>
  <c r="Y301" i="9"/>
  <c r="AD301" i="9"/>
  <c r="F302" i="9"/>
  <c r="L302" i="9"/>
  <c r="M302" i="9"/>
  <c r="T340" i="6"/>
  <c r="Z340" i="6"/>
  <c r="T340" i="5"/>
  <c r="Z340" i="5"/>
  <c r="F341" i="5"/>
  <c r="M341" i="5"/>
  <c r="AD340" i="5"/>
  <c r="Y340" i="5"/>
  <c r="AH340" i="5" s="1"/>
  <c r="L341" i="5"/>
  <c r="Y330" i="2"/>
  <c r="AD330" i="2"/>
  <c r="F331" i="2"/>
  <c r="AE331" i="2" s="1"/>
  <c r="L331" i="2"/>
  <c r="M331" i="2"/>
  <c r="G331" i="2"/>
  <c r="AE340" i="6"/>
  <c r="G340" i="6"/>
  <c r="Y289" i="8"/>
  <c r="AH289" i="8" s="1"/>
  <c r="F290" i="8"/>
  <c r="M290" i="8"/>
  <c r="AD289" i="8"/>
  <c r="L290" i="8"/>
  <c r="Y272" i="2"/>
  <c r="X271" i="2"/>
  <c r="AH273" i="2"/>
  <c r="Y222" i="7"/>
  <c r="AH222" i="7" s="1"/>
  <c r="X221" i="7"/>
  <c r="K221" i="10"/>
  <c r="AH221" i="8"/>
  <c r="Y220" i="8"/>
  <c r="X219" i="8"/>
  <c r="Y233" i="9"/>
  <c r="AH233" i="9" s="1"/>
  <c r="X232" i="9"/>
  <c r="AH280" i="5"/>
  <c r="O280" i="10"/>
  <c r="X278" i="5"/>
  <c r="Y279" i="5"/>
  <c r="AH201" i="4"/>
  <c r="Y200" i="4"/>
  <c r="X199" i="4"/>
  <c r="G254" i="10"/>
  <c r="AH254" i="3"/>
  <c r="Y253" i="3"/>
  <c r="X252" i="3"/>
  <c r="C288" i="10"/>
  <c r="AH288" i="6"/>
  <c r="X286" i="6"/>
  <c r="Y287" i="6"/>
  <c r="G297" i="10"/>
  <c r="AH297" i="7"/>
  <c r="Y298" i="7"/>
  <c r="AD298" i="7"/>
  <c r="F299" i="7"/>
  <c r="AE299" i="7" s="1"/>
  <c r="L299" i="7"/>
  <c r="G299" i="7"/>
  <c r="M299" i="7"/>
  <c r="Z298" i="7"/>
  <c r="T298" i="7"/>
  <c r="I298" i="10" s="1"/>
  <c r="M333" i="3"/>
  <c r="Y332" i="3"/>
  <c r="AD332" i="3"/>
  <c r="L333" i="3"/>
  <c r="F333" i="3"/>
  <c r="K273" i="10" l="1"/>
  <c r="AH273" i="4"/>
  <c r="G274" i="4"/>
  <c r="AE274" i="4"/>
  <c r="T274" i="4"/>
  <c r="M274" i="10" s="1"/>
  <c r="Z274" i="4"/>
  <c r="O301" i="10"/>
  <c r="AH301" i="9"/>
  <c r="G302" i="9"/>
  <c r="AE302" i="9"/>
  <c r="Z302" i="9"/>
  <c r="T302" i="9"/>
  <c r="Q302" i="10" s="1"/>
  <c r="R302" i="10" s="1"/>
  <c r="Z341" i="5"/>
  <c r="T341" i="5"/>
  <c r="C330" i="10"/>
  <c r="AH330" i="2"/>
  <c r="T331" i="2"/>
  <c r="E331" i="10" s="1"/>
  <c r="Z331" i="2"/>
  <c r="M332" i="2"/>
  <c r="L332" i="2"/>
  <c r="F332" i="2"/>
  <c r="AD331" i="2"/>
  <c r="Y331" i="2"/>
  <c r="M341" i="6"/>
  <c r="F341" i="6"/>
  <c r="AE341" i="6" s="1"/>
  <c r="Y340" i="6"/>
  <c r="AH340" i="6" s="1"/>
  <c r="AD340" i="6"/>
  <c r="L341" i="6"/>
  <c r="G341" i="6"/>
  <c r="AE341" i="5"/>
  <c r="G341" i="5"/>
  <c r="G290" i="8"/>
  <c r="AE290" i="8"/>
  <c r="T290" i="8"/>
  <c r="Z290" i="8"/>
  <c r="AH272" i="2"/>
  <c r="X270" i="2"/>
  <c r="Y271" i="2"/>
  <c r="X220" i="7"/>
  <c r="Y221" i="7"/>
  <c r="AH221" i="7" s="1"/>
  <c r="K220" i="10"/>
  <c r="AH220" i="8"/>
  <c r="Y219" i="8"/>
  <c r="X218" i="8"/>
  <c r="Y232" i="9"/>
  <c r="AH232" i="9" s="1"/>
  <c r="X231" i="9"/>
  <c r="Y278" i="5"/>
  <c r="X277" i="5"/>
  <c r="O279" i="10"/>
  <c r="AH279" i="5"/>
  <c r="AH200" i="4"/>
  <c r="Y199" i="4"/>
  <c r="X198" i="4"/>
  <c r="AH253" i="3"/>
  <c r="G253" i="10"/>
  <c r="X251" i="3"/>
  <c r="Y252" i="3"/>
  <c r="X285" i="6"/>
  <c r="Y286" i="6"/>
  <c r="C287" i="10"/>
  <c r="AH287" i="6"/>
  <c r="G298" i="10"/>
  <c r="AH298" i="7"/>
  <c r="Z299" i="7"/>
  <c r="T299" i="7"/>
  <c r="I299" i="10" s="1"/>
  <c r="AD299" i="7"/>
  <c r="F300" i="7"/>
  <c r="Y299" i="7"/>
  <c r="M300" i="7"/>
  <c r="L300" i="7"/>
  <c r="AH332" i="3"/>
  <c r="Z333" i="3"/>
  <c r="T333" i="3"/>
  <c r="AE333" i="3"/>
  <c r="G333" i="3"/>
  <c r="Y274" i="4" l="1"/>
  <c r="AD274" i="4"/>
  <c r="F275" i="4"/>
  <c r="L275" i="4"/>
  <c r="M275" i="4"/>
  <c r="Y302" i="9"/>
  <c r="AD302" i="9"/>
  <c r="F303" i="9"/>
  <c r="L303" i="9"/>
  <c r="M303" i="9"/>
  <c r="Z332" i="2"/>
  <c r="T332" i="2"/>
  <c r="E332" i="10" s="1"/>
  <c r="C331" i="10"/>
  <c r="AH331" i="2"/>
  <c r="Z341" i="6"/>
  <c r="T341" i="6"/>
  <c r="L342" i="6"/>
  <c r="M342" i="6"/>
  <c r="AD341" i="6"/>
  <c r="F342" i="6"/>
  <c r="Y341" i="6"/>
  <c r="AH341" i="6" s="1"/>
  <c r="L342" i="5"/>
  <c r="F342" i="5"/>
  <c r="AE342" i="5" s="1"/>
  <c r="AD341" i="5"/>
  <c r="M342" i="5"/>
  <c r="Y341" i="5"/>
  <c r="AH341" i="5" s="1"/>
  <c r="G342" i="5"/>
  <c r="AE332" i="2"/>
  <c r="G332" i="2"/>
  <c r="Y290" i="8"/>
  <c r="AH290" i="8" s="1"/>
  <c r="AD290" i="8"/>
  <c r="F291" i="8"/>
  <c r="L291" i="8"/>
  <c r="M291" i="8"/>
  <c r="X269" i="2"/>
  <c r="Y270" i="2"/>
  <c r="AH271" i="2"/>
  <c r="X219" i="7"/>
  <c r="Y220" i="7"/>
  <c r="AH220" i="7" s="1"/>
  <c r="K219" i="10"/>
  <c r="AH219" i="8"/>
  <c r="Y218" i="8"/>
  <c r="X217" i="8"/>
  <c r="Y231" i="9"/>
  <c r="AH231" i="9" s="1"/>
  <c r="X230" i="9"/>
  <c r="AH278" i="5"/>
  <c r="O278" i="10"/>
  <c r="X276" i="5"/>
  <c r="Y277" i="5"/>
  <c r="AH199" i="4"/>
  <c r="Y198" i="4"/>
  <c r="X197" i="4"/>
  <c r="X250" i="3"/>
  <c r="Y251" i="3"/>
  <c r="G252" i="10"/>
  <c r="AH252" i="3"/>
  <c r="X284" i="6"/>
  <c r="Y285" i="6"/>
  <c r="C286" i="10"/>
  <c r="AH286" i="6"/>
  <c r="G299" i="10"/>
  <c r="AH299" i="7"/>
  <c r="Z300" i="7"/>
  <c r="T300" i="7"/>
  <c r="I300" i="10" s="1"/>
  <c r="M334" i="3"/>
  <c r="Y333" i="3"/>
  <c r="F334" i="3"/>
  <c r="L334" i="3"/>
  <c r="AD333" i="3"/>
  <c r="AE300" i="7"/>
  <c r="G300" i="7"/>
  <c r="K274" i="10" l="1"/>
  <c r="AH274" i="4"/>
  <c r="G275" i="4"/>
  <c r="AE275" i="4"/>
  <c r="T275" i="4"/>
  <c r="M275" i="10" s="1"/>
  <c r="Z275" i="4"/>
  <c r="AH302" i="9"/>
  <c r="O302" i="10"/>
  <c r="G303" i="9"/>
  <c r="AE303" i="9"/>
  <c r="T303" i="9"/>
  <c r="Q303" i="10" s="1"/>
  <c r="R303" i="10" s="1"/>
  <c r="Z303" i="9"/>
  <c r="Z342" i="6"/>
  <c r="T342" i="6"/>
  <c r="Z342" i="5"/>
  <c r="T342" i="5"/>
  <c r="F343" i="5"/>
  <c r="M343" i="5"/>
  <c r="Y342" i="5"/>
  <c r="AH342" i="5" s="1"/>
  <c r="L343" i="5"/>
  <c r="AD342" i="5"/>
  <c r="M333" i="2"/>
  <c r="L333" i="2"/>
  <c r="F333" i="2"/>
  <c r="AE333" i="2" s="1"/>
  <c r="G333" i="2"/>
  <c r="AD332" i="2"/>
  <c r="Y332" i="2"/>
  <c r="AE342" i="6"/>
  <c r="G342" i="6"/>
  <c r="G291" i="8"/>
  <c r="AE291" i="8"/>
  <c r="T291" i="8"/>
  <c r="Z291" i="8"/>
  <c r="AE334" i="3"/>
  <c r="G334" i="3"/>
  <c r="X268" i="2"/>
  <c r="Y269" i="2"/>
  <c r="AH270" i="2"/>
  <c r="X218" i="7"/>
  <c r="Y219" i="7"/>
  <c r="AH219" i="7" s="1"/>
  <c r="K218" i="10"/>
  <c r="AH218" i="8"/>
  <c r="Y217" i="8"/>
  <c r="X216" i="8"/>
  <c r="X229" i="9"/>
  <c r="Y230" i="9"/>
  <c r="AH230" i="9" s="1"/>
  <c r="X275" i="5"/>
  <c r="Y276" i="5"/>
  <c r="AH277" i="5"/>
  <c r="O277" i="10"/>
  <c r="AH198" i="4"/>
  <c r="Y197" i="4"/>
  <c r="X196" i="4"/>
  <c r="Y250" i="3"/>
  <c r="X249" i="3"/>
  <c r="AH251" i="3"/>
  <c r="G251" i="10"/>
  <c r="Y284" i="6"/>
  <c r="X283" i="6"/>
  <c r="C285" i="10"/>
  <c r="AH285" i="6"/>
  <c r="AH333" i="3"/>
  <c r="Z334" i="3"/>
  <c r="T334" i="3"/>
  <c r="M301" i="7"/>
  <c r="F301" i="7"/>
  <c r="AD300" i="7"/>
  <c r="Y300" i="7"/>
  <c r="L301" i="7"/>
  <c r="Y275" i="4" l="1"/>
  <c r="AD275" i="4"/>
  <c r="F276" i="4"/>
  <c r="L276" i="4"/>
  <c r="M276" i="4"/>
  <c r="Y303" i="9"/>
  <c r="AD303" i="9"/>
  <c r="F304" i="9"/>
  <c r="L304" i="9"/>
  <c r="M304" i="9"/>
  <c r="Z343" i="5"/>
  <c r="T343" i="5"/>
  <c r="Z333" i="2"/>
  <c r="T333" i="2"/>
  <c r="E333" i="10" s="1"/>
  <c r="L334" i="2"/>
  <c r="AD333" i="2"/>
  <c r="M334" i="2"/>
  <c r="Y333" i="2"/>
  <c r="F334" i="2"/>
  <c r="C332" i="10"/>
  <c r="AH332" i="2"/>
  <c r="F343" i="6"/>
  <c r="AE343" i="6" s="1"/>
  <c r="M343" i="6"/>
  <c r="AD342" i="6"/>
  <c r="Y342" i="6"/>
  <c r="AH342" i="6" s="1"/>
  <c r="L343" i="6"/>
  <c r="G343" i="6"/>
  <c r="AE343" i="5"/>
  <c r="G343" i="5"/>
  <c r="Y334" i="3"/>
  <c r="AH334" i="3" s="1"/>
  <c r="AD334" i="3"/>
  <c r="L335" i="3"/>
  <c r="F335" i="3"/>
  <c r="M335" i="3"/>
  <c r="Y291" i="8"/>
  <c r="AH291" i="8" s="1"/>
  <c r="AD291" i="8"/>
  <c r="F292" i="8"/>
  <c r="L292" i="8"/>
  <c r="M292" i="8"/>
  <c r="AE301" i="7"/>
  <c r="G301" i="7"/>
  <c r="Y268" i="2"/>
  <c r="X267" i="2"/>
  <c r="AH269" i="2"/>
  <c r="X217" i="7"/>
  <c r="Y218" i="7"/>
  <c r="AH218" i="7" s="1"/>
  <c r="K217" i="10"/>
  <c r="AH217" i="8"/>
  <c r="Y216" i="8"/>
  <c r="X215" i="8"/>
  <c r="X228" i="9"/>
  <c r="Y229" i="9"/>
  <c r="AH229" i="9" s="1"/>
  <c r="Y275" i="5"/>
  <c r="X274" i="5"/>
  <c r="AH276" i="5"/>
  <c r="O276" i="10"/>
  <c r="AH197" i="4"/>
  <c r="Y196" i="4"/>
  <c r="X195" i="4"/>
  <c r="AH250" i="3"/>
  <c r="G250" i="10"/>
  <c r="Y249" i="3"/>
  <c r="X248" i="3"/>
  <c r="C284" i="10"/>
  <c r="AH284" i="6"/>
  <c r="X282" i="6"/>
  <c r="Y283" i="6"/>
  <c r="G300" i="10"/>
  <c r="AH300" i="7"/>
  <c r="Z301" i="7"/>
  <c r="T301" i="7"/>
  <c r="I301" i="10" s="1"/>
  <c r="Y301" i="7"/>
  <c r="AD301" i="7"/>
  <c r="F302" i="7"/>
  <c r="L302" i="7"/>
  <c r="M302" i="7"/>
  <c r="AE335" i="3"/>
  <c r="G335" i="3"/>
  <c r="K275" i="10" l="1"/>
  <c r="AH275" i="4"/>
  <c r="G276" i="4"/>
  <c r="AE276" i="4"/>
  <c r="T276" i="4"/>
  <c r="M276" i="10" s="1"/>
  <c r="Z276" i="4"/>
  <c r="AH303" i="9"/>
  <c r="O303" i="10"/>
  <c r="G304" i="9"/>
  <c r="AE304" i="9"/>
  <c r="T304" i="9"/>
  <c r="Q304" i="10" s="1"/>
  <c r="R304" i="10" s="1"/>
  <c r="Z304" i="9"/>
  <c r="T334" i="2"/>
  <c r="E334" i="10" s="1"/>
  <c r="Z334" i="2"/>
  <c r="AH333" i="2"/>
  <c r="C333" i="10"/>
  <c r="Z343" i="6"/>
  <c r="T343" i="6"/>
  <c r="L344" i="6"/>
  <c r="Y343" i="6"/>
  <c r="AH343" i="6" s="1"/>
  <c r="F344" i="6"/>
  <c r="AD343" i="6"/>
  <c r="M344" i="6"/>
  <c r="M344" i="5"/>
  <c r="F344" i="5"/>
  <c r="AE344" i="5" s="1"/>
  <c r="L344" i="5"/>
  <c r="Y343" i="5"/>
  <c r="AH343" i="5" s="1"/>
  <c r="AD343" i="5"/>
  <c r="G344" i="5"/>
  <c r="AE334" i="2"/>
  <c r="G334" i="2"/>
  <c r="Z335" i="3"/>
  <c r="T335" i="3"/>
  <c r="G292" i="8"/>
  <c r="AE292" i="8"/>
  <c r="Z292" i="8"/>
  <c r="T292" i="8"/>
  <c r="AH268" i="2"/>
  <c r="Y267" i="2"/>
  <c r="X266" i="2"/>
  <c r="X216" i="7"/>
  <c r="Y217" i="7"/>
  <c r="AH217" i="7" s="1"/>
  <c r="K216" i="10"/>
  <c r="AH216" i="8"/>
  <c r="Y215" i="8"/>
  <c r="X214" i="8"/>
  <c r="X227" i="9"/>
  <c r="Y228" i="9"/>
  <c r="AH228" i="9" s="1"/>
  <c r="AH275" i="5"/>
  <c r="O275" i="10"/>
  <c r="X273" i="5"/>
  <c r="Y274" i="5"/>
  <c r="AH196" i="4"/>
  <c r="Y195" i="4"/>
  <c r="X194" i="4"/>
  <c r="AH249" i="3"/>
  <c r="G249" i="10"/>
  <c r="Y248" i="3"/>
  <c r="X247" i="3"/>
  <c r="Y282" i="6"/>
  <c r="X281" i="6"/>
  <c r="C283" i="10"/>
  <c r="AH283" i="6"/>
  <c r="G301" i="10"/>
  <c r="AH301" i="7"/>
  <c r="Z302" i="7"/>
  <c r="T302" i="7"/>
  <c r="I302" i="10" s="1"/>
  <c r="AD335" i="3"/>
  <c r="M336" i="3"/>
  <c r="F336" i="3"/>
  <c r="L336" i="3"/>
  <c r="Y335" i="3"/>
  <c r="AE302" i="7"/>
  <c r="G302" i="7"/>
  <c r="Y276" i="4" l="1"/>
  <c r="F277" i="4"/>
  <c r="M277" i="4"/>
  <c r="AD276" i="4"/>
  <c r="L277" i="4"/>
  <c r="L305" i="9"/>
  <c r="Y304" i="9"/>
  <c r="AD304" i="9"/>
  <c r="F305" i="9"/>
  <c r="M305" i="9"/>
  <c r="T344" i="6"/>
  <c r="Z344" i="6"/>
  <c r="Z344" i="5"/>
  <c r="T344" i="5"/>
  <c r="Y344" i="5"/>
  <c r="AH344" i="5" s="1"/>
  <c r="M345" i="5"/>
  <c r="L345" i="5"/>
  <c r="F345" i="5"/>
  <c r="AD344" i="5"/>
  <c r="AD334" i="2"/>
  <c r="F335" i="2"/>
  <c r="AE335" i="2" s="1"/>
  <c r="Y334" i="2"/>
  <c r="M335" i="2"/>
  <c r="L335" i="2"/>
  <c r="G335" i="2"/>
  <c r="AE344" i="6"/>
  <c r="G344" i="6"/>
  <c r="Y292" i="8"/>
  <c r="AH292" i="8" s="1"/>
  <c r="AD292" i="8"/>
  <c r="F293" i="8"/>
  <c r="L293" i="8"/>
  <c r="M293" i="8"/>
  <c r="AH267" i="2"/>
  <c r="X265" i="2"/>
  <c r="Y266" i="2"/>
  <c r="X215" i="7"/>
  <c r="Y216" i="7"/>
  <c r="AH216" i="7" s="1"/>
  <c r="K215" i="10"/>
  <c r="AH215" i="8"/>
  <c r="Y214" i="8"/>
  <c r="X213" i="8"/>
  <c r="X226" i="9"/>
  <c r="Y227" i="9"/>
  <c r="AH227" i="9" s="1"/>
  <c r="Y273" i="5"/>
  <c r="X272" i="5"/>
  <c r="AH274" i="5"/>
  <c r="O274" i="10"/>
  <c r="AH195" i="4"/>
  <c r="Y194" i="4"/>
  <c r="X193" i="4"/>
  <c r="AH248" i="3"/>
  <c r="G248" i="10"/>
  <c r="X246" i="3"/>
  <c r="Y247" i="3"/>
  <c r="C282" i="10"/>
  <c r="AH282" i="6"/>
  <c r="Y281" i="6"/>
  <c r="X280" i="6"/>
  <c r="Z336" i="3"/>
  <c r="T336" i="3"/>
  <c r="AH335" i="3"/>
  <c r="M303" i="7"/>
  <c r="L303" i="7"/>
  <c r="F303" i="7"/>
  <c r="AD302" i="7"/>
  <c r="Y302" i="7"/>
  <c r="AE336" i="3"/>
  <c r="G336" i="3"/>
  <c r="K276" i="10" l="1"/>
  <c r="AH276" i="4"/>
  <c r="G277" i="4"/>
  <c r="AE277" i="4"/>
  <c r="Z277" i="4"/>
  <c r="T277" i="4"/>
  <c r="M277" i="10" s="1"/>
  <c r="T305" i="9"/>
  <c r="Q305" i="10" s="1"/>
  <c r="R305" i="10" s="1"/>
  <c r="Z305" i="9"/>
  <c r="AH304" i="9"/>
  <c r="O304" i="10"/>
  <c r="G305" i="9"/>
  <c r="AE305" i="9"/>
  <c r="Z345" i="5"/>
  <c r="T345" i="5"/>
  <c r="C334" i="10"/>
  <c r="AH334" i="2"/>
  <c r="T335" i="2"/>
  <c r="E335" i="10" s="1"/>
  <c r="Z335" i="2"/>
  <c r="L336" i="2"/>
  <c r="Y335" i="2"/>
  <c r="AD335" i="2"/>
  <c r="F336" i="2"/>
  <c r="M336" i="2"/>
  <c r="F345" i="6"/>
  <c r="AE345" i="6" s="1"/>
  <c r="Y344" i="6"/>
  <c r="AH344" i="6" s="1"/>
  <c r="L345" i="6"/>
  <c r="AD344" i="6"/>
  <c r="M345" i="6"/>
  <c r="G345" i="6"/>
  <c r="AE345" i="5"/>
  <c r="G345" i="5"/>
  <c r="G293" i="8"/>
  <c r="AE293" i="8"/>
  <c r="T293" i="8"/>
  <c r="Z293" i="8"/>
  <c r="X264" i="2"/>
  <c r="Y265" i="2"/>
  <c r="AH266" i="2"/>
  <c r="X214" i="7"/>
  <c r="Y215" i="7"/>
  <c r="AH215" i="7" s="1"/>
  <c r="K214" i="10"/>
  <c r="AH214" i="8"/>
  <c r="Y213" i="8"/>
  <c r="X212" i="8"/>
  <c r="X225" i="9"/>
  <c r="Y226" i="9"/>
  <c r="AH226" i="9" s="1"/>
  <c r="O273" i="10"/>
  <c r="AH273" i="5"/>
  <c r="X271" i="5"/>
  <c r="Y272" i="5"/>
  <c r="AH194" i="4"/>
  <c r="Y193" i="4"/>
  <c r="X192" i="4"/>
  <c r="X245" i="3"/>
  <c r="Y246" i="3"/>
  <c r="G247" i="10"/>
  <c r="AH247" i="3"/>
  <c r="C281" i="10"/>
  <c r="AH281" i="6"/>
  <c r="X279" i="6"/>
  <c r="Y280" i="6"/>
  <c r="Z303" i="7"/>
  <c r="T303" i="7"/>
  <c r="I303" i="10" s="1"/>
  <c r="G302" i="10"/>
  <c r="AH302" i="7"/>
  <c r="M337" i="3"/>
  <c r="AD336" i="3"/>
  <c r="L337" i="3"/>
  <c r="F337" i="3"/>
  <c r="Y336" i="3"/>
  <c r="AE303" i="7"/>
  <c r="G303" i="7"/>
  <c r="L278" i="4" l="1"/>
  <c r="Y277" i="4"/>
  <c r="M278" i="4"/>
  <c r="AD277" i="4"/>
  <c r="F278" i="4"/>
  <c r="AD305" i="9"/>
  <c r="F306" i="9"/>
  <c r="L306" i="9"/>
  <c r="M306" i="9"/>
  <c r="Y305" i="9"/>
  <c r="T336" i="2"/>
  <c r="E336" i="10" s="1"/>
  <c r="Z336" i="2"/>
  <c r="C335" i="10"/>
  <c r="AH335" i="2"/>
  <c r="T345" i="6"/>
  <c r="Z345" i="6"/>
  <c r="Y345" i="6"/>
  <c r="AH345" i="6" s="1"/>
  <c r="M346" i="6"/>
  <c r="F346" i="6"/>
  <c r="L346" i="6"/>
  <c r="AD345" i="6"/>
  <c r="F346" i="5"/>
  <c r="AE346" i="5" s="1"/>
  <c r="M346" i="5"/>
  <c r="AD345" i="5"/>
  <c r="L346" i="5"/>
  <c r="Y345" i="5"/>
  <c r="AH345" i="5" s="1"/>
  <c r="G346" i="5"/>
  <c r="AE336" i="2"/>
  <c r="G336" i="2"/>
  <c r="Y293" i="8"/>
  <c r="AH293" i="8" s="1"/>
  <c r="F294" i="8"/>
  <c r="L294" i="8"/>
  <c r="AD293" i="8"/>
  <c r="M294" i="8"/>
  <c r="AE337" i="3"/>
  <c r="G337" i="3"/>
  <c r="Y264" i="2"/>
  <c r="X263" i="2"/>
  <c r="AH265" i="2"/>
  <c r="Y214" i="7"/>
  <c r="AH214" i="7" s="1"/>
  <c r="X213" i="7"/>
  <c r="K213" i="10"/>
  <c r="AH213" i="8"/>
  <c r="Y212" i="8"/>
  <c r="X211" i="8"/>
  <c r="X224" i="9"/>
  <c r="Y225" i="9"/>
  <c r="AH225" i="9" s="1"/>
  <c r="X270" i="5"/>
  <c r="Y271" i="5"/>
  <c r="AH272" i="5"/>
  <c r="O272" i="10"/>
  <c r="AH193" i="4"/>
  <c r="Y192" i="4"/>
  <c r="X191" i="4"/>
  <c r="Y245" i="3"/>
  <c r="X244" i="3"/>
  <c r="AH246" i="3"/>
  <c r="G246" i="10"/>
  <c r="X278" i="6"/>
  <c r="Y279" i="6"/>
  <c r="C280" i="10"/>
  <c r="AH280" i="6"/>
  <c r="Z337" i="3"/>
  <c r="T337" i="3"/>
  <c r="AH336" i="3"/>
  <c r="F304" i="7"/>
  <c r="AE304" i="7" s="1"/>
  <c r="G304" i="7"/>
  <c r="AD303" i="7"/>
  <c r="Y303" i="7"/>
  <c r="L304" i="7"/>
  <c r="M304" i="7"/>
  <c r="T278" i="4" l="1"/>
  <c r="M278" i="10" s="1"/>
  <c r="Z278" i="4"/>
  <c r="K277" i="10"/>
  <c r="AH277" i="4"/>
  <c r="G278" i="4"/>
  <c r="AE278" i="4"/>
  <c r="G306" i="9"/>
  <c r="AE306" i="9"/>
  <c r="Z306" i="9"/>
  <c r="T306" i="9"/>
  <c r="Q306" i="10" s="1"/>
  <c r="R306" i="10" s="1"/>
  <c r="O305" i="10"/>
  <c r="AH305" i="9"/>
  <c r="T346" i="6"/>
  <c r="Z346" i="6"/>
  <c r="Z346" i="5"/>
  <c r="T346" i="5"/>
  <c r="M347" i="5"/>
  <c r="L347" i="5"/>
  <c r="F347" i="5"/>
  <c r="AD346" i="5"/>
  <c r="Y346" i="5"/>
  <c r="AH346" i="5" s="1"/>
  <c r="Y336" i="2"/>
  <c r="AD336" i="2"/>
  <c r="M337" i="2"/>
  <c r="F337" i="2"/>
  <c r="AE337" i="2" s="1"/>
  <c r="L337" i="2"/>
  <c r="G337" i="2"/>
  <c r="AE346" i="6"/>
  <c r="G346" i="6"/>
  <c r="G294" i="8"/>
  <c r="AE294" i="8"/>
  <c r="T294" i="8"/>
  <c r="Z294" i="8"/>
  <c r="F338" i="3"/>
  <c r="AE338" i="3" s="1"/>
  <c r="G338" i="3"/>
  <c r="L338" i="3"/>
  <c r="AD337" i="3"/>
  <c r="Y337" i="3"/>
  <c r="M338" i="3"/>
  <c r="AH264" i="2"/>
  <c r="Y263" i="2"/>
  <c r="X262" i="2"/>
  <c r="X212" i="7"/>
  <c r="Y213" i="7"/>
  <c r="AH213" i="7" s="1"/>
  <c r="K212" i="10"/>
  <c r="AH212" i="8"/>
  <c r="Y211" i="8"/>
  <c r="X210" i="8"/>
  <c r="Y224" i="9"/>
  <c r="AH224" i="9" s="1"/>
  <c r="X223" i="9"/>
  <c r="Y270" i="5"/>
  <c r="X269" i="5"/>
  <c r="AH271" i="5"/>
  <c r="O271" i="10"/>
  <c r="AH192" i="4"/>
  <c r="Y191" i="4"/>
  <c r="X190" i="4"/>
  <c r="G245" i="10"/>
  <c r="AH245" i="3"/>
  <c r="X243" i="3"/>
  <c r="Y244" i="3"/>
  <c r="Y278" i="6"/>
  <c r="X277" i="6"/>
  <c r="C279" i="10"/>
  <c r="AH279" i="6"/>
  <c r="Y338" i="3"/>
  <c r="L339" i="3"/>
  <c r="F339" i="3"/>
  <c r="M339" i="3"/>
  <c r="AD338" i="3"/>
  <c r="Z338" i="3"/>
  <c r="T338" i="3"/>
  <c r="AH337" i="3"/>
  <c r="M305" i="7"/>
  <c r="Y304" i="7"/>
  <c r="F305" i="7"/>
  <c r="AD304" i="7"/>
  <c r="L305" i="7"/>
  <c r="G303" i="10"/>
  <c r="AH303" i="7"/>
  <c r="Z304" i="7"/>
  <c r="T304" i="7"/>
  <c r="I304" i="10" s="1"/>
  <c r="Y278" i="4" l="1"/>
  <c r="AD278" i="4"/>
  <c r="F279" i="4"/>
  <c r="L279" i="4"/>
  <c r="M279" i="4"/>
  <c r="Y306" i="9"/>
  <c r="AD306" i="9"/>
  <c r="F307" i="9"/>
  <c r="L307" i="9"/>
  <c r="M307" i="9"/>
  <c r="T347" i="5"/>
  <c r="Z347" i="5"/>
  <c r="C336" i="10"/>
  <c r="AH336" i="2"/>
  <c r="T337" i="2"/>
  <c r="E337" i="10" s="1"/>
  <c r="Z337" i="2"/>
  <c r="F338" i="2"/>
  <c r="AD337" i="2"/>
  <c r="Y337" i="2"/>
  <c r="L338" i="2"/>
  <c r="M338" i="2"/>
  <c r="F347" i="6"/>
  <c r="Y346" i="6"/>
  <c r="AH346" i="6" s="1"/>
  <c r="L347" i="6"/>
  <c r="M347" i="6"/>
  <c r="AD346" i="6"/>
  <c r="AE347" i="5"/>
  <c r="G347" i="5"/>
  <c r="Y294" i="8"/>
  <c r="AH294" i="8" s="1"/>
  <c r="F295" i="8"/>
  <c r="M295" i="8"/>
  <c r="AD294" i="8"/>
  <c r="L295" i="8"/>
  <c r="AH263" i="2"/>
  <c r="X261" i="2"/>
  <c r="Y262" i="2"/>
  <c r="X211" i="7"/>
  <c r="Y212" i="7"/>
  <c r="AH212" i="7" s="1"/>
  <c r="K211" i="10"/>
  <c r="AH211" i="8"/>
  <c r="X209" i="8"/>
  <c r="Y210" i="8"/>
  <c r="Y223" i="9"/>
  <c r="AH223" i="9" s="1"/>
  <c r="X222" i="9"/>
  <c r="O270" i="10"/>
  <c r="AH270" i="5"/>
  <c r="X268" i="5"/>
  <c r="Y269" i="5"/>
  <c r="AH191" i="4"/>
  <c r="Y190" i="4"/>
  <c r="X189" i="4"/>
  <c r="X242" i="3"/>
  <c r="Y243" i="3"/>
  <c r="G244" i="10"/>
  <c r="AH244" i="3"/>
  <c r="C278" i="10"/>
  <c r="AH278" i="6"/>
  <c r="Y277" i="6"/>
  <c r="X276" i="6"/>
  <c r="AH338" i="3"/>
  <c r="Z339" i="3"/>
  <c r="T339" i="3"/>
  <c r="G304" i="10"/>
  <c r="AH304" i="7"/>
  <c r="Z305" i="7"/>
  <c r="T305" i="7"/>
  <c r="I305" i="10" s="1"/>
  <c r="AE339" i="3"/>
  <c r="G339" i="3"/>
  <c r="AE305" i="7"/>
  <c r="G305" i="7"/>
  <c r="AH278" i="4" l="1"/>
  <c r="K278" i="10"/>
  <c r="G279" i="4"/>
  <c r="AE279" i="4"/>
  <c r="T279" i="4"/>
  <c r="M279" i="10" s="1"/>
  <c r="Z279" i="4"/>
  <c r="O306" i="10"/>
  <c r="AH306" i="9"/>
  <c r="G307" i="9"/>
  <c r="AE307" i="9"/>
  <c r="Z307" i="9"/>
  <c r="T307" i="9"/>
  <c r="Q307" i="10" s="1"/>
  <c r="R307" i="10" s="1"/>
  <c r="AH337" i="2"/>
  <c r="C337" i="10"/>
  <c r="T338" i="2"/>
  <c r="E338" i="10" s="1"/>
  <c r="Z338" i="2"/>
  <c r="Z347" i="6"/>
  <c r="T347" i="6"/>
  <c r="AD347" i="5"/>
  <c r="M348" i="5"/>
  <c r="Y347" i="5"/>
  <c r="AH347" i="5" s="1"/>
  <c r="L348" i="5"/>
  <c r="F348" i="5"/>
  <c r="AE348" i="5" s="1"/>
  <c r="G348" i="5"/>
  <c r="AE338" i="2"/>
  <c r="G338" i="2"/>
  <c r="AE347" i="6"/>
  <c r="G347" i="6"/>
  <c r="AE295" i="8"/>
  <c r="G295" i="8"/>
  <c r="T295" i="8"/>
  <c r="Z295" i="8"/>
  <c r="X260" i="2"/>
  <c r="Y261" i="2"/>
  <c r="AH262" i="2"/>
  <c r="Y211" i="7"/>
  <c r="AH211" i="7" s="1"/>
  <c r="X210" i="7"/>
  <c r="X208" i="8"/>
  <c r="Y209" i="8"/>
  <c r="K210" i="10"/>
  <c r="AH210" i="8"/>
  <c r="Y222" i="9"/>
  <c r="AH222" i="9" s="1"/>
  <c r="X221" i="9"/>
  <c r="X267" i="5"/>
  <c r="Y268" i="5"/>
  <c r="O269" i="10"/>
  <c r="AH269" i="5"/>
  <c r="AH190" i="4"/>
  <c r="Y189" i="4"/>
  <c r="X188" i="4"/>
  <c r="X241" i="3"/>
  <c r="Y242" i="3"/>
  <c r="G243" i="10"/>
  <c r="AH243" i="3"/>
  <c r="C277" i="10"/>
  <c r="AH277" i="6"/>
  <c r="Y276" i="6"/>
  <c r="X275" i="6"/>
  <c r="L340" i="3"/>
  <c r="Y339" i="3"/>
  <c r="M340" i="3"/>
  <c r="F340" i="3"/>
  <c r="AD339" i="3"/>
  <c r="L306" i="7"/>
  <c r="M306" i="7"/>
  <c r="AD305" i="7"/>
  <c r="Y305" i="7"/>
  <c r="F306" i="7"/>
  <c r="AD279" i="4" l="1"/>
  <c r="M280" i="4"/>
  <c r="F280" i="4"/>
  <c r="Y279" i="4"/>
  <c r="L280" i="4"/>
  <c r="F308" i="9"/>
  <c r="M308" i="9"/>
  <c r="Y307" i="9"/>
  <c r="AD307" i="9"/>
  <c r="L308" i="9"/>
  <c r="Z348" i="5"/>
  <c r="T348" i="5"/>
  <c r="AD348" i="5"/>
  <c r="M349" i="5"/>
  <c r="F349" i="5"/>
  <c r="Y348" i="5"/>
  <c r="AH348" i="5" s="1"/>
  <c r="L349" i="5"/>
  <c r="M339" i="2"/>
  <c r="Y338" i="2"/>
  <c r="AD338" i="2"/>
  <c r="L339" i="2"/>
  <c r="F339" i="2"/>
  <c r="AE339" i="2" s="1"/>
  <c r="G339" i="2"/>
  <c r="F348" i="6"/>
  <c r="AE348" i="6" s="1"/>
  <c r="L348" i="6"/>
  <c r="M348" i="6"/>
  <c r="AD347" i="6"/>
  <c r="G348" i="6"/>
  <c r="Y347" i="6"/>
  <c r="AH347" i="6" s="1"/>
  <c r="AD295" i="8"/>
  <c r="M296" i="8"/>
  <c r="Y295" i="8"/>
  <c r="AH295" i="8" s="1"/>
  <c r="F296" i="8"/>
  <c r="L296" i="8"/>
  <c r="Y260" i="2"/>
  <c r="X259" i="2"/>
  <c r="AH261" i="2"/>
  <c r="X209" i="7"/>
  <c r="Y210" i="7"/>
  <c r="AH210" i="7" s="1"/>
  <c r="Y208" i="8"/>
  <c r="X207" i="8"/>
  <c r="K209" i="10"/>
  <c r="AH209" i="8"/>
  <c r="Y221" i="9"/>
  <c r="AH221" i="9" s="1"/>
  <c r="X220" i="9"/>
  <c r="X266" i="5"/>
  <c r="Y267" i="5"/>
  <c r="O268" i="10"/>
  <c r="AH268" i="5"/>
  <c r="AH189" i="4"/>
  <c r="Y188" i="4"/>
  <c r="X187" i="4"/>
  <c r="Y241" i="3"/>
  <c r="X240" i="3"/>
  <c r="G242" i="10"/>
  <c r="AH242" i="3"/>
  <c r="C276" i="10"/>
  <c r="AH276" i="6"/>
  <c r="X274" i="6"/>
  <c r="Y275" i="6"/>
  <c r="Z340" i="3"/>
  <c r="T340" i="3"/>
  <c r="AH339" i="3"/>
  <c r="Z306" i="7"/>
  <c r="T306" i="7"/>
  <c r="I306" i="10" s="1"/>
  <c r="G305" i="10"/>
  <c r="AH305" i="7"/>
  <c r="AE340" i="3"/>
  <c r="G340" i="3"/>
  <c r="AE306" i="7"/>
  <c r="G306" i="7"/>
  <c r="G280" i="4" l="1"/>
  <c r="AE280" i="4"/>
  <c r="K279" i="10"/>
  <c r="AH279" i="4"/>
  <c r="T280" i="4"/>
  <c r="M280" i="10" s="1"/>
  <c r="Z280" i="4"/>
  <c r="AE308" i="9"/>
  <c r="G308" i="9"/>
  <c r="AH307" i="9"/>
  <c r="O307" i="10"/>
  <c r="T308" i="9"/>
  <c r="Q308" i="10" s="1"/>
  <c r="R308" i="10" s="1"/>
  <c r="Z308" i="9"/>
  <c r="T349" i="5"/>
  <c r="Z349" i="5"/>
  <c r="C338" i="10"/>
  <c r="AH338" i="2"/>
  <c r="Z339" i="2"/>
  <c r="T339" i="2"/>
  <c r="E339" i="10" s="1"/>
  <c r="Y339" i="2"/>
  <c r="AD339" i="2"/>
  <c r="F340" i="2"/>
  <c r="L340" i="2"/>
  <c r="M340" i="2"/>
  <c r="T348" i="6"/>
  <c r="Z348" i="6"/>
  <c r="L349" i="6"/>
  <c r="M349" i="6"/>
  <c r="Y348" i="6"/>
  <c r="AH348" i="6" s="1"/>
  <c r="F349" i="6"/>
  <c r="AD348" i="6"/>
  <c r="AE349" i="5"/>
  <c r="G349" i="5"/>
  <c r="G296" i="8"/>
  <c r="AE296" i="8"/>
  <c r="T296" i="8"/>
  <c r="Z296" i="8"/>
  <c r="AH260" i="2"/>
  <c r="Y259" i="2"/>
  <c r="X258" i="2"/>
  <c r="X208" i="7"/>
  <c r="Y209" i="7"/>
  <c r="AH209" i="7" s="1"/>
  <c r="K208" i="10"/>
  <c r="AH208" i="8"/>
  <c r="Y207" i="8"/>
  <c r="X206" i="8"/>
  <c r="Y220" i="9"/>
  <c r="AH220" i="9" s="1"/>
  <c r="X219" i="9"/>
  <c r="Y266" i="5"/>
  <c r="X265" i="5"/>
  <c r="O267" i="10"/>
  <c r="AH267" i="5"/>
  <c r="AH188" i="4"/>
  <c r="Y187" i="4"/>
  <c r="X186" i="4"/>
  <c r="AH241" i="3"/>
  <c r="G241" i="10"/>
  <c r="Y240" i="3"/>
  <c r="X239" i="3"/>
  <c r="Y274" i="6"/>
  <c r="X273" i="6"/>
  <c r="C275" i="10"/>
  <c r="AH275" i="6"/>
  <c r="L341" i="3"/>
  <c r="Y340" i="3"/>
  <c r="AD340" i="3"/>
  <c r="M341" i="3"/>
  <c r="F341" i="3"/>
  <c r="L307" i="7"/>
  <c r="F307" i="7"/>
  <c r="AE307" i="7" s="1"/>
  <c r="AD306" i="7"/>
  <c r="M307" i="7"/>
  <c r="G307" i="7"/>
  <c r="Y306" i="7"/>
  <c r="Y280" i="4" l="1"/>
  <c r="AD280" i="4"/>
  <c r="F281" i="4"/>
  <c r="L281" i="4"/>
  <c r="M281" i="4"/>
  <c r="Y308" i="9"/>
  <c r="AD308" i="9"/>
  <c r="L309" i="9"/>
  <c r="F309" i="9"/>
  <c r="M309" i="9"/>
  <c r="AH339" i="2"/>
  <c r="C339" i="10"/>
  <c r="Z340" i="2"/>
  <c r="T340" i="2"/>
  <c r="E340" i="10" s="1"/>
  <c r="Z349" i="6"/>
  <c r="T349" i="6"/>
  <c r="AD349" i="5"/>
  <c r="Y349" i="5"/>
  <c r="AH349" i="5" s="1"/>
  <c r="L350" i="5"/>
  <c r="F350" i="5"/>
  <c r="AE350" i="5" s="1"/>
  <c r="M350" i="5"/>
  <c r="G350" i="5"/>
  <c r="AE340" i="2"/>
  <c r="G340" i="2"/>
  <c r="AE349" i="6"/>
  <c r="G349" i="6"/>
  <c r="Y296" i="8"/>
  <c r="AH296" i="8" s="1"/>
  <c r="AD296" i="8"/>
  <c r="F297" i="8"/>
  <c r="L297" i="8"/>
  <c r="M297" i="8"/>
  <c r="AH259" i="2"/>
  <c r="X257" i="2"/>
  <c r="Y258" i="2"/>
  <c r="X207" i="7"/>
  <c r="Y208" i="7"/>
  <c r="AH208" i="7" s="1"/>
  <c r="K207" i="10"/>
  <c r="AH207" i="8"/>
  <c r="X205" i="8"/>
  <c r="Y206" i="8"/>
  <c r="Y219" i="9"/>
  <c r="AH219" i="9" s="1"/>
  <c r="X218" i="9"/>
  <c r="AH266" i="5"/>
  <c r="O266" i="10"/>
  <c r="Y265" i="5"/>
  <c r="X264" i="5"/>
  <c r="AH187" i="4"/>
  <c r="Y186" i="4"/>
  <c r="X185" i="4"/>
  <c r="G240" i="10"/>
  <c r="AH240" i="3"/>
  <c r="X238" i="3"/>
  <c r="Y239" i="3"/>
  <c r="C274" i="10"/>
  <c r="AH274" i="6"/>
  <c r="Y273" i="6"/>
  <c r="X272" i="6"/>
  <c r="Z341" i="3"/>
  <c r="T341" i="3"/>
  <c r="AH340" i="3"/>
  <c r="Z307" i="7"/>
  <c r="T307" i="7"/>
  <c r="I307" i="10" s="1"/>
  <c r="AD307" i="7"/>
  <c r="M308" i="7"/>
  <c r="Y307" i="7"/>
  <c r="F308" i="7"/>
  <c r="L308" i="7"/>
  <c r="G306" i="10"/>
  <c r="AH306" i="7"/>
  <c r="AE341" i="3"/>
  <c r="G341" i="3"/>
  <c r="K280" i="10" l="1"/>
  <c r="AH280" i="4"/>
  <c r="G281" i="4"/>
  <c r="AE281" i="4"/>
  <c r="T281" i="4"/>
  <c r="M281" i="10" s="1"/>
  <c r="Z281" i="4"/>
  <c r="AH308" i="9"/>
  <c r="O308" i="10"/>
  <c r="T309" i="9"/>
  <c r="Q309" i="10" s="1"/>
  <c r="R309" i="10" s="1"/>
  <c r="Z309" i="9"/>
  <c r="G309" i="9"/>
  <c r="AE309" i="9"/>
  <c r="Z350" i="5"/>
  <c r="T350" i="5"/>
  <c r="M351" i="5"/>
  <c r="F351" i="5"/>
  <c r="AD350" i="5"/>
  <c r="Y350" i="5"/>
  <c r="AH350" i="5" s="1"/>
  <c r="L351" i="5"/>
  <c r="L341" i="2"/>
  <c r="F341" i="2"/>
  <c r="AE341" i="2" s="1"/>
  <c r="M341" i="2"/>
  <c r="AD340" i="2"/>
  <c r="Y340" i="2"/>
  <c r="G341" i="2"/>
  <c r="M350" i="6"/>
  <c r="F350" i="6"/>
  <c r="AE350" i="6" s="1"/>
  <c r="L350" i="6"/>
  <c r="Y349" i="6"/>
  <c r="AH349" i="6" s="1"/>
  <c r="G350" i="6"/>
  <c r="AD349" i="6"/>
  <c r="G297" i="8"/>
  <c r="AE297" i="8"/>
  <c r="T297" i="8"/>
  <c r="Z297" i="8"/>
  <c r="X256" i="2"/>
  <c r="Y257" i="2"/>
  <c r="AH258" i="2"/>
  <c r="X206" i="7"/>
  <c r="Y207" i="7"/>
  <c r="AH207" i="7" s="1"/>
  <c r="Y205" i="8"/>
  <c r="X204" i="8"/>
  <c r="K206" i="10"/>
  <c r="AH206" i="8"/>
  <c r="Y218" i="9"/>
  <c r="AH218" i="9" s="1"/>
  <c r="X217" i="9"/>
  <c r="O265" i="10"/>
  <c r="AH265" i="5"/>
  <c r="X263" i="5"/>
  <c r="Y264" i="5"/>
  <c r="AH186" i="4"/>
  <c r="Y185" i="4"/>
  <c r="X184" i="4"/>
  <c r="Y238" i="3"/>
  <c r="X237" i="3"/>
  <c r="G239" i="10"/>
  <c r="AH239" i="3"/>
  <c r="C273" i="10"/>
  <c r="AH273" i="6"/>
  <c r="Y272" i="6"/>
  <c r="X271" i="6"/>
  <c r="G307" i="10"/>
  <c r="AH307" i="7"/>
  <c r="Z308" i="7"/>
  <c r="T308" i="7"/>
  <c r="I308" i="10" s="1"/>
  <c r="L342" i="3"/>
  <c r="F342" i="3"/>
  <c r="AE342" i="3" s="1"/>
  <c r="Y341" i="3"/>
  <c r="G342" i="3"/>
  <c r="M342" i="3"/>
  <c r="AD341" i="3"/>
  <c r="AE308" i="7"/>
  <c r="G308" i="7"/>
  <c r="F282" i="4" l="1"/>
  <c r="Y281" i="4"/>
  <c r="AD281" i="4"/>
  <c r="L282" i="4"/>
  <c r="M282" i="4"/>
  <c r="Y309" i="9"/>
  <c r="F310" i="9"/>
  <c r="M310" i="9"/>
  <c r="AD309" i="9"/>
  <c r="L310" i="9"/>
  <c r="T351" i="5"/>
  <c r="Z351" i="5"/>
  <c r="T341" i="2"/>
  <c r="E341" i="10" s="1"/>
  <c r="Z341" i="2"/>
  <c r="C340" i="10"/>
  <c r="AH340" i="2"/>
  <c r="M342" i="2"/>
  <c r="Y341" i="2"/>
  <c r="AD341" i="2"/>
  <c r="L342" i="2"/>
  <c r="F342" i="2"/>
  <c r="Z350" i="6"/>
  <c r="T350" i="6"/>
  <c r="F351" i="6"/>
  <c r="AD350" i="6"/>
  <c r="M351" i="6"/>
  <c r="Y350" i="6"/>
  <c r="AH350" i="6" s="1"/>
  <c r="L351" i="6"/>
  <c r="AE351" i="5"/>
  <c r="G351" i="5"/>
  <c r="Y297" i="8"/>
  <c r="AH297" i="8" s="1"/>
  <c r="AD297" i="8"/>
  <c r="F298" i="8"/>
  <c r="L298" i="8"/>
  <c r="M298" i="8"/>
  <c r="X255" i="2"/>
  <c r="Y256" i="2"/>
  <c r="AH257" i="2"/>
  <c r="Y206" i="7"/>
  <c r="AH206" i="7" s="1"/>
  <c r="X205" i="7"/>
  <c r="K205" i="10"/>
  <c r="AH205" i="8"/>
  <c r="X203" i="8"/>
  <c r="Y204" i="8"/>
  <c r="Y217" i="9"/>
  <c r="AH217" i="9" s="1"/>
  <c r="X216" i="9"/>
  <c r="Y263" i="5"/>
  <c r="X262" i="5"/>
  <c r="O264" i="10"/>
  <c r="AH264" i="5"/>
  <c r="AH185" i="4"/>
  <c r="Y184" i="4"/>
  <c r="X183" i="4"/>
  <c r="G238" i="10"/>
  <c r="AH238" i="3"/>
  <c r="Y237" i="3"/>
  <c r="X236" i="3"/>
  <c r="C272" i="10"/>
  <c r="AH272" i="6"/>
  <c r="Y271" i="6"/>
  <c r="X270" i="6"/>
  <c r="Z342" i="3"/>
  <c r="T342" i="3"/>
  <c r="AH341" i="3"/>
  <c r="Y342" i="3"/>
  <c r="AD342" i="3"/>
  <c r="F343" i="3"/>
  <c r="L343" i="3"/>
  <c r="M343" i="3"/>
  <c r="F309" i="7"/>
  <c r="AE309" i="7" s="1"/>
  <c r="L309" i="7"/>
  <c r="M309" i="7"/>
  <c r="AD308" i="7"/>
  <c r="G309" i="7"/>
  <c r="Y308" i="7"/>
  <c r="G282" i="4" l="1"/>
  <c r="AE282" i="4"/>
  <c r="K281" i="10"/>
  <c r="AH281" i="4"/>
  <c r="T282" i="4"/>
  <c r="M282" i="10" s="1"/>
  <c r="Z282" i="4"/>
  <c r="O309" i="10"/>
  <c r="AH309" i="9"/>
  <c r="G310" i="9"/>
  <c r="AE310" i="9"/>
  <c r="T310" i="9"/>
  <c r="Q310" i="10" s="1"/>
  <c r="R310" i="10" s="1"/>
  <c r="Z310" i="9"/>
  <c r="C341" i="10"/>
  <c r="AH341" i="2"/>
  <c r="T342" i="2"/>
  <c r="E342" i="10" s="1"/>
  <c r="Z342" i="2"/>
  <c r="Z351" i="6"/>
  <c r="T351" i="6"/>
  <c r="Y351" i="5"/>
  <c r="AH351" i="5" s="1"/>
  <c r="F352" i="5"/>
  <c r="L352" i="5"/>
  <c r="M352" i="5"/>
  <c r="AD351" i="5"/>
  <c r="AE342" i="2"/>
  <c r="G342" i="2"/>
  <c r="AE351" i="6"/>
  <c r="G351" i="6"/>
  <c r="G298" i="8"/>
  <c r="AE298" i="8"/>
  <c r="Z298" i="8"/>
  <c r="T298" i="8"/>
  <c r="AE343" i="3"/>
  <c r="G343" i="3"/>
  <c r="Y255" i="2"/>
  <c r="X254" i="2"/>
  <c r="AH256" i="2"/>
  <c r="Y205" i="7"/>
  <c r="AH205" i="7" s="1"/>
  <c r="X204" i="7"/>
  <c r="Y203" i="8"/>
  <c r="X202" i="8"/>
  <c r="K204" i="10"/>
  <c r="AH204" i="8"/>
  <c r="Y216" i="9"/>
  <c r="AH216" i="9" s="1"/>
  <c r="X215" i="9"/>
  <c r="O263" i="10"/>
  <c r="AH263" i="5"/>
  <c r="X261" i="5"/>
  <c r="Y262" i="5"/>
  <c r="AH184" i="4"/>
  <c r="Y183" i="4"/>
  <c r="X182" i="4"/>
  <c r="G237" i="10"/>
  <c r="AH237" i="3"/>
  <c r="X235" i="3"/>
  <c r="Y236" i="3"/>
  <c r="C271" i="10"/>
  <c r="AH271" i="6"/>
  <c r="X269" i="6"/>
  <c r="Y270" i="6"/>
  <c r="AH342" i="3"/>
  <c r="Y343" i="3"/>
  <c r="AD343" i="3"/>
  <c r="F344" i="3"/>
  <c r="L344" i="3"/>
  <c r="M344" i="3"/>
  <c r="Z343" i="3"/>
  <c r="T343" i="3"/>
  <c r="Z309" i="7"/>
  <c r="T309" i="7"/>
  <c r="I309" i="10" s="1"/>
  <c r="L310" i="7"/>
  <c r="Y309" i="7"/>
  <c r="AD309" i="7"/>
  <c r="F310" i="7"/>
  <c r="M310" i="7"/>
  <c r="G308" i="10"/>
  <c r="AH308" i="7"/>
  <c r="AD282" i="4" l="1"/>
  <c r="Y282" i="4"/>
  <c r="M283" i="4"/>
  <c r="F283" i="4"/>
  <c r="L283" i="4"/>
  <c r="AD310" i="9"/>
  <c r="L311" i="9"/>
  <c r="M311" i="9"/>
  <c r="F311" i="9"/>
  <c r="Y310" i="9"/>
  <c r="Z352" i="5"/>
  <c r="T352" i="5"/>
  <c r="L343" i="2"/>
  <c r="F343" i="2"/>
  <c r="AE343" i="2" s="1"/>
  <c r="M343" i="2"/>
  <c r="Y342" i="2"/>
  <c r="AD342" i="2"/>
  <c r="G343" i="2"/>
  <c r="AD351" i="6"/>
  <c r="L352" i="6"/>
  <c r="M352" i="6"/>
  <c r="F352" i="6"/>
  <c r="AE352" i="6" s="1"/>
  <c r="Y351" i="6"/>
  <c r="AH351" i="6" s="1"/>
  <c r="G352" i="6"/>
  <c r="AE352" i="5"/>
  <c r="G352" i="5"/>
  <c r="Y298" i="8"/>
  <c r="AH298" i="8" s="1"/>
  <c r="F299" i="8"/>
  <c r="M299" i="8"/>
  <c r="AD298" i="8"/>
  <c r="L299" i="8"/>
  <c r="AH255" i="2"/>
  <c r="X253" i="2"/>
  <c r="Y254" i="2"/>
  <c r="X203" i="7"/>
  <c r="Y204" i="7"/>
  <c r="AH204" i="7" s="1"/>
  <c r="K203" i="10"/>
  <c r="AH203" i="8"/>
  <c r="Y202" i="8"/>
  <c r="X201" i="8"/>
  <c r="Y215" i="9"/>
  <c r="AH215" i="9" s="1"/>
  <c r="X214" i="9"/>
  <c r="X260" i="5"/>
  <c r="Y261" i="5"/>
  <c r="AH262" i="5"/>
  <c r="O262" i="10"/>
  <c r="AH183" i="4"/>
  <c r="Y182" i="4"/>
  <c r="X181" i="4"/>
  <c r="X234" i="3"/>
  <c r="Y235" i="3"/>
  <c r="G236" i="10"/>
  <c r="AH236" i="3"/>
  <c r="X268" i="6"/>
  <c r="Y269" i="6"/>
  <c r="C270" i="10"/>
  <c r="AH270" i="6"/>
  <c r="AH343" i="3"/>
  <c r="Z344" i="3"/>
  <c r="T344" i="3"/>
  <c r="Z310" i="7"/>
  <c r="T310" i="7"/>
  <c r="I310" i="10" s="1"/>
  <c r="G309" i="10"/>
  <c r="AH309" i="7"/>
  <c r="AE344" i="3"/>
  <c r="G344" i="3"/>
  <c r="AE310" i="7"/>
  <c r="G310" i="7"/>
  <c r="K282" i="10" l="1"/>
  <c r="AH282" i="4"/>
  <c r="G283" i="4"/>
  <c r="AE283" i="4"/>
  <c r="T283" i="4"/>
  <c r="M283" i="10" s="1"/>
  <c r="Z283" i="4"/>
  <c r="T311" i="9"/>
  <c r="Q311" i="10" s="1"/>
  <c r="R311" i="10" s="1"/>
  <c r="Z311" i="9"/>
  <c r="G311" i="9"/>
  <c r="AE311" i="9"/>
  <c r="AH310" i="9"/>
  <c r="O310" i="10"/>
  <c r="T343" i="2"/>
  <c r="E343" i="10" s="1"/>
  <c r="Z343" i="2"/>
  <c r="AH342" i="2"/>
  <c r="C342" i="10"/>
  <c r="AD343" i="2"/>
  <c r="M344" i="2"/>
  <c r="F344" i="2"/>
  <c r="Y343" i="2"/>
  <c r="L344" i="2"/>
  <c r="Z352" i="6"/>
  <c r="T352" i="6"/>
  <c r="M353" i="6"/>
  <c r="L353" i="6"/>
  <c r="F353" i="6"/>
  <c r="AD352" i="6"/>
  <c r="Y352" i="6"/>
  <c r="AH352" i="6" s="1"/>
  <c r="F353" i="5"/>
  <c r="AE353" i="5" s="1"/>
  <c r="Y352" i="5"/>
  <c r="AH352" i="5" s="1"/>
  <c r="G353" i="5"/>
  <c r="L353" i="5"/>
  <c r="M353" i="5"/>
  <c r="AD352" i="5"/>
  <c r="G299" i="8"/>
  <c r="AE299" i="8"/>
  <c r="T299" i="8"/>
  <c r="Z299" i="8"/>
  <c r="X252" i="2"/>
  <c r="Y253" i="2"/>
  <c r="AH254" i="2"/>
  <c r="Y203" i="7"/>
  <c r="AH203" i="7" s="1"/>
  <c r="X202" i="7"/>
  <c r="K202" i="10"/>
  <c r="AH202" i="8"/>
  <c r="Y201" i="8"/>
  <c r="X200" i="8"/>
  <c r="Y214" i="9"/>
  <c r="AH214" i="9" s="1"/>
  <c r="X213" i="9"/>
  <c r="X259" i="5"/>
  <c r="Y260" i="5"/>
  <c r="AH261" i="5"/>
  <c r="O261" i="10"/>
  <c r="AH182" i="4"/>
  <c r="Y181" i="4"/>
  <c r="X180" i="4"/>
  <c r="X233" i="3"/>
  <c r="Y234" i="3"/>
  <c r="AH235" i="3"/>
  <c r="G235" i="10"/>
  <c r="X267" i="6"/>
  <c r="Y268" i="6"/>
  <c r="C269" i="10"/>
  <c r="AH269" i="6"/>
  <c r="M345" i="3"/>
  <c r="L345" i="3"/>
  <c r="F345" i="3"/>
  <c r="AD344" i="3"/>
  <c r="Y344" i="3"/>
  <c r="Y310" i="7"/>
  <c r="L311" i="7"/>
  <c r="M311" i="7"/>
  <c r="F311" i="7"/>
  <c r="AD310" i="7"/>
  <c r="Y283" i="4" l="1"/>
  <c r="AD283" i="4"/>
  <c r="F284" i="4"/>
  <c r="L284" i="4"/>
  <c r="M284" i="4"/>
  <c r="Y311" i="9"/>
  <c r="AD311" i="9"/>
  <c r="F312" i="9"/>
  <c r="L312" i="9"/>
  <c r="M312" i="9"/>
  <c r="C343" i="10"/>
  <c r="AH343" i="2"/>
  <c r="T344" i="2"/>
  <c r="E344" i="10" s="1"/>
  <c r="Z344" i="2"/>
  <c r="Z353" i="6"/>
  <c r="T353" i="6"/>
  <c r="G353" i="6"/>
  <c r="AE353" i="6"/>
  <c r="AD353" i="5"/>
  <c r="M354" i="5"/>
  <c r="L354" i="5"/>
  <c r="F354" i="5"/>
  <c r="Y353" i="5"/>
  <c r="AH353" i="5" s="1"/>
  <c r="T353" i="5"/>
  <c r="Z353" i="5"/>
  <c r="AE344" i="2"/>
  <c r="G344" i="2"/>
  <c r="Y299" i="8"/>
  <c r="AH299" i="8" s="1"/>
  <c r="AD299" i="8"/>
  <c r="F300" i="8"/>
  <c r="L300" i="8"/>
  <c r="M300" i="8"/>
  <c r="X251" i="2"/>
  <c r="Y252" i="2"/>
  <c r="AH253" i="2"/>
  <c r="Y202" i="7"/>
  <c r="AH202" i="7" s="1"/>
  <c r="X201" i="7"/>
  <c r="K201" i="10"/>
  <c r="AH201" i="8"/>
  <c r="Y200" i="8"/>
  <c r="X199" i="8"/>
  <c r="Y213" i="9"/>
  <c r="AH213" i="9" s="1"/>
  <c r="X212" i="9"/>
  <c r="Y259" i="5"/>
  <c r="X258" i="5"/>
  <c r="O260" i="10"/>
  <c r="AH260" i="5"/>
  <c r="AH181" i="4"/>
  <c r="Y180" i="4"/>
  <c r="X179" i="4"/>
  <c r="X232" i="3"/>
  <c r="Y233" i="3"/>
  <c r="AH234" i="3"/>
  <c r="G234" i="10"/>
  <c r="X266" i="6"/>
  <c r="Y267" i="6"/>
  <c r="C268" i="10"/>
  <c r="AH268" i="6"/>
  <c r="Z345" i="3"/>
  <c r="T345" i="3"/>
  <c r="AH344" i="3"/>
  <c r="G310" i="10"/>
  <c r="AH310" i="7"/>
  <c r="Z311" i="7"/>
  <c r="T311" i="7"/>
  <c r="I311" i="10" s="1"/>
  <c r="AE345" i="3"/>
  <c r="G345" i="3"/>
  <c r="AE311" i="7"/>
  <c r="G311" i="7"/>
  <c r="K283" i="10" l="1"/>
  <c r="AH283" i="4"/>
  <c r="G284" i="4"/>
  <c r="AE284" i="4"/>
  <c r="T284" i="4"/>
  <c r="M284" i="10" s="1"/>
  <c r="Z284" i="4"/>
  <c r="AH311" i="9"/>
  <c r="O311" i="10"/>
  <c r="G312" i="9"/>
  <c r="AE312" i="9"/>
  <c r="T312" i="9"/>
  <c r="Q312" i="10" s="1"/>
  <c r="R312" i="10" s="1"/>
  <c r="Z312" i="9"/>
  <c r="AD353" i="6"/>
  <c r="M354" i="6"/>
  <c r="F354" i="6"/>
  <c r="AE354" i="6" s="1"/>
  <c r="L354" i="6"/>
  <c r="G354" i="6"/>
  <c r="Y353" i="6"/>
  <c r="AH353" i="6" s="1"/>
  <c r="Z354" i="5"/>
  <c r="T354" i="5"/>
  <c r="M345" i="2"/>
  <c r="Y344" i="2"/>
  <c r="L345" i="2"/>
  <c r="F345" i="2"/>
  <c r="AE345" i="2" s="1"/>
  <c r="AD344" i="2"/>
  <c r="G345" i="2"/>
  <c r="AE354" i="5"/>
  <c r="G354" i="5"/>
  <c r="G300" i="8"/>
  <c r="AE300" i="8"/>
  <c r="T300" i="8"/>
  <c r="Z300" i="8"/>
  <c r="Y251" i="2"/>
  <c r="X250" i="2"/>
  <c r="AH252" i="2"/>
  <c r="Y201" i="7"/>
  <c r="AH201" i="7" s="1"/>
  <c r="X200" i="7"/>
  <c r="K200" i="10"/>
  <c r="AH200" i="8"/>
  <c r="Y199" i="8"/>
  <c r="X198" i="8"/>
  <c r="X211" i="9"/>
  <c r="Y212" i="9"/>
  <c r="AH212" i="9" s="1"/>
  <c r="AH259" i="5"/>
  <c r="O259" i="10"/>
  <c r="X257" i="5"/>
  <c r="Y258" i="5"/>
  <c r="AH180" i="4"/>
  <c r="Y179" i="4"/>
  <c r="X178" i="4"/>
  <c r="Y232" i="3"/>
  <c r="X231" i="3"/>
  <c r="G233" i="10"/>
  <c r="AH233" i="3"/>
  <c r="X265" i="6"/>
  <c r="Y266" i="6"/>
  <c r="C267" i="10"/>
  <c r="AH267" i="6"/>
  <c r="M346" i="3"/>
  <c r="L346" i="3"/>
  <c r="F346" i="3"/>
  <c r="AD345" i="3"/>
  <c r="Y345" i="3"/>
  <c r="M312" i="7"/>
  <c r="L312" i="7"/>
  <c r="AD311" i="7"/>
  <c r="Y311" i="7"/>
  <c r="F312" i="7"/>
  <c r="Y284" i="4" l="1"/>
  <c r="AD284" i="4"/>
  <c r="F285" i="4"/>
  <c r="L285" i="4"/>
  <c r="M285" i="4"/>
  <c r="Y312" i="9"/>
  <c r="AD312" i="9"/>
  <c r="F313" i="9"/>
  <c r="L313" i="9"/>
  <c r="M313" i="9"/>
  <c r="Z354" i="6"/>
  <c r="T354" i="6"/>
  <c r="L355" i="6"/>
  <c r="M355" i="6"/>
  <c r="AD354" i="6"/>
  <c r="F355" i="6"/>
  <c r="Y354" i="6"/>
  <c r="AH354" i="6" s="1"/>
  <c r="C344" i="10"/>
  <c r="AH344" i="2"/>
  <c r="T345" i="2"/>
  <c r="E345" i="10" s="1"/>
  <c r="Z345" i="2"/>
  <c r="AD345" i="2"/>
  <c r="L346" i="2"/>
  <c r="M346" i="2"/>
  <c r="Y345" i="2"/>
  <c r="F346" i="2"/>
  <c r="F355" i="5"/>
  <c r="L355" i="5"/>
  <c r="Y354" i="5"/>
  <c r="AH354" i="5" s="1"/>
  <c r="M355" i="5"/>
  <c r="AD354" i="5"/>
  <c r="AD300" i="8"/>
  <c r="F301" i="8"/>
  <c r="AE301" i="8" s="1"/>
  <c r="G301" i="8"/>
  <c r="L301" i="8"/>
  <c r="M301" i="8"/>
  <c r="Y300" i="8"/>
  <c r="AH300" i="8" s="1"/>
  <c r="AH251" i="2"/>
  <c r="X249" i="2"/>
  <c r="Y250" i="2"/>
  <c r="Y200" i="7"/>
  <c r="AH200" i="7" s="1"/>
  <c r="X199" i="7"/>
  <c r="K199" i="10"/>
  <c r="AH199" i="8"/>
  <c r="Y198" i="8"/>
  <c r="X197" i="8"/>
  <c r="X210" i="9"/>
  <c r="Y211" i="9"/>
  <c r="AH211" i="9" s="1"/>
  <c r="X256" i="5"/>
  <c r="Y257" i="5"/>
  <c r="O258" i="10"/>
  <c r="AH258" i="5"/>
  <c r="AH179" i="4"/>
  <c r="Y178" i="4"/>
  <c r="X177" i="4"/>
  <c r="G232" i="10"/>
  <c r="AH232" i="3"/>
  <c r="X230" i="3"/>
  <c r="Y231" i="3"/>
  <c r="Y265" i="6"/>
  <c r="X264" i="6"/>
  <c r="C266" i="10"/>
  <c r="AH266" i="6"/>
  <c r="Z346" i="3"/>
  <c r="T346" i="3"/>
  <c r="AH345" i="3"/>
  <c r="Z312" i="7"/>
  <c r="T312" i="7"/>
  <c r="I312" i="10" s="1"/>
  <c r="G311" i="10"/>
  <c r="AH311" i="7"/>
  <c r="AE346" i="3"/>
  <c r="G346" i="3"/>
  <c r="AE312" i="7"/>
  <c r="G312" i="7"/>
  <c r="K284" i="10" l="1"/>
  <c r="AH284" i="4"/>
  <c r="G285" i="4"/>
  <c r="AE285" i="4"/>
  <c r="T285" i="4"/>
  <c r="M285" i="10" s="1"/>
  <c r="Z285" i="4"/>
  <c r="AH312" i="9"/>
  <c r="O312" i="10"/>
  <c r="G313" i="9"/>
  <c r="AE313" i="9"/>
  <c r="T313" i="9"/>
  <c r="Q313" i="10" s="1"/>
  <c r="R313" i="10" s="1"/>
  <c r="Z313" i="9"/>
  <c r="Z355" i="6"/>
  <c r="T355" i="6"/>
  <c r="G355" i="6"/>
  <c r="AE355" i="6"/>
  <c r="T346" i="2"/>
  <c r="E346" i="10" s="1"/>
  <c r="Z346" i="2"/>
  <c r="AH345" i="2"/>
  <c r="C345" i="10"/>
  <c r="Z355" i="5"/>
  <c r="T355" i="5"/>
  <c r="AE346" i="2"/>
  <c r="G346" i="2"/>
  <c r="AE355" i="5"/>
  <c r="G355" i="5"/>
  <c r="M302" i="8"/>
  <c r="L302" i="8"/>
  <c r="F302" i="8"/>
  <c r="AD301" i="8"/>
  <c r="Y301" i="8"/>
  <c r="AH301" i="8" s="1"/>
  <c r="T301" i="8"/>
  <c r="Z301" i="8"/>
  <c r="X248" i="2"/>
  <c r="Y249" i="2"/>
  <c r="AH250" i="2"/>
  <c r="Y199" i="7"/>
  <c r="AH199" i="7" s="1"/>
  <c r="X198" i="7"/>
  <c r="K198" i="10"/>
  <c r="AH198" i="8"/>
  <c r="X196" i="8"/>
  <c r="Y197" i="8"/>
  <c r="X209" i="9"/>
  <c r="Y210" i="9"/>
  <c r="AH210" i="9" s="1"/>
  <c r="X255" i="5"/>
  <c r="Y256" i="5"/>
  <c r="O257" i="10"/>
  <c r="AH257" i="5"/>
  <c r="AH178" i="4"/>
  <c r="Y177" i="4"/>
  <c r="X176" i="4"/>
  <c r="Y230" i="3"/>
  <c r="X229" i="3"/>
  <c r="AH231" i="3"/>
  <c r="G231" i="10"/>
  <c r="C265" i="10"/>
  <c r="AH265" i="6"/>
  <c r="Y264" i="6"/>
  <c r="X263" i="6"/>
  <c r="M347" i="3"/>
  <c r="L347" i="3"/>
  <c r="F347" i="3"/>
  <c r="AD346" i="3"/>
  <c r="Y346" i="3"/>
  <c r="M313" i="7"/>
  <c r="F313" i="7"/>
  <c r="AD312" i="7"/>
  <c r="Y312" i="7"/>
  <c r="L313" i="7"/>
  <c r="Y285" i="4" l="1"/>
  <c r="AD285" i="4"/>
  <c r="F286" i="4"/>
  <c r="L286" i="4"/>
  <c r="M286" i="4"/>
  <c r="Y313" i="9"/>
  <c r="AD313" i="9"/>
  <c r="F314" i="9"/>
  <c r="L314" i="9"/>
  <c r="M314" i="9"/>
  <c r="AD355" i="6"/>
  <c r="L356" i="6"/>
  <c r="Y355" i="6"/>
  <c r="AH355" i="6" s="1"/>
  <c r="F356" i="6"/>
  <c r="M356" i="6"/>
  <c r="M347" i="2"/>
  <c r="L347" i="2"/>
  <c r="AD346" i="2"/>
  <c r="F347" i="2"/>
  <c r="AE347" i="2" s="1"/>
  <c r="Y346" i="2"/>
  <c r="G347" i="2"/>
  <c r="AD355" i="5"/>
  <c r="F356" i="5"/>
  <c r="AE356" i="5" s="1"/>
  <c r="L356" i="5"/>
  <c r="Y355" i="5"/>
  <c r="AH355" i="5" s="1"/>
  <c r="M356" i="5"/>
  <c r="G356" i="5"/>
  <c r="T302" i="8"/>
  <c r="Z302" i="8"/>
  <c r="AE302" i="8"/>
  <c r="G302" i="8"/>
  <c r="X247" i="2"/>
  <c r="Y248" i="2"/>
  <c r="AH249" i="2"/>
  <c r="X197" i="7"/>
  <c r="Y198" i="7"/>
  <c r="AH198" i="7" s="1"/>
  <c r="X195" i="8"/>
  <c r="Y196" i="8"/>
  <c r="K197" i="10"/>
  <c r="AH197" i="8"/>
  <c r="X208" i="9"/>
  <c r="Y209" i="9"/>
  <c r="AH209" i="9" s="1"/>
  <c r="X254" i="5"/>
  <c r="Y255" i="5"/>
  <c r="AH256" i="5"/>
  <c r="O256" i="10"/>
  <c r="AH177" i="4"/>
  <c r="Y176" i="4"/>
  <c r="X175" i="4"/>
  <c r="G230" i="10"/>
  <c r="AH230" i="3"/>
  <c r="Y229" i="3"/>
  <c r="X228" i="3"/>
  <c r="C264" i="10"/>
  <c r="AH264" i="6"/>
  <c r="Y263" i="6"/>
  <c r="X262" i="6"/>
  <c r="Z347" i="3"/>
  <c r="T347" i="3"/>
  <c r="AH346" i="3"/>
  <c r="G312" i="10"/>
  <c r="AH312" i="7"/>
  <c r="Z313" i="7"/>
  <c r="T313" i="7"/>
  <c r="I313" i="10" s="1"/>
  <c r="AE347" i="3"/>
  <c r="G347" i="3"/>
  <c r="AE313" i="7"/>
  <c r="G313" i="7"/>
  <c r="K285" i="10" l="1"/>
  <c r="AH285" i="4"/>
  <c r="G286" i="4"/>
  <c r="AE286" i="4"/>
  <c r="T286" i="4"/>
  <c r="M286" i="10" s="1"/>
  <c r="Z286" i="4"/>
  <c r="AH313" i="9"/>
  <c r="O313" i="10"/>
  <c r="G314" i="9"/>
  <c r="AE314" i="9"/>
  <c r="T314" i="9"/>
  <c r="Q314" i="10" s="1"/>
  <c r="R314" i="10" s="1"/>
  <c r="Z314" i="9"/>
  <c r="Z356" i="6"/>
  <c r="T356" i="6"/>
  <c r="T347" i="2"/>
  <c r="E347" i="10" s="1"/>
  <c r="Z347" i="2"/>
  <c r="AH346" i="2"/>
  <c r="C346" i="10"/>
  <c r="F348" i="2"/>
  <c r="M348" i="2"/>
  <c r="L348" i="2"/>
  <c r="Y347" i="2"/>
  <c r="AD347" i="2"/>
  <c r="T356" i="5"/>
  <c r="Z356" i="5"/>
  <c r="F357" i="5"/>
  <c r="M357" i="5"/>
  <c r="AD356" i="5"/>
  <c r="L357" i="5"/>
  <c r="Y356" i="5"/>
  <c r="AH356" i="5" s="1"/>
  <c r="AE356" i="6"/>
  <c r="G356" i="6"/>
  <c r="F303" i="8"/>
  <c r="AE303" i="8" s="1"/>
  <c r="G303" i="8"/>
  <c r="L303" i="8"/>
  <c r="M303" i="8"/>
  <c r="AD302" i="8"/>
  <c r="Y302" i="8"/>
  <c r="AH302" i="8" s="1"/>
  <c r="X246" i="2"/>
  <c r="Y247" i="2"/>
  <c r="AH248" i="2"/>
  <c r="Y197" i="7"/>
  <c r="AH197" i="7" s="1"/>
  <c r="X196" i="7"/>
  <c r="Y195" i="8"/>
  <c r="X194" i="8"/>
  <c r="K196" i="10"/>
  <c r="AH196" i="8"/>
  <c r="Y208" i="9"/>
  <c r="AH208" i="9" s="1"/>
  <c r="X207" i="9"/>
  <c r="Y254" i="5"/>
  <c r="X253" i="5"/>
  <c r="AH255" i="5"/>
  <c r="O255" i="10"/>
  <c r="AH176" i="4"/>
  <c r="Y175" i="4"/>
  <c r="X174" i="4"/>
  <c r="G229" i="10"/>
  <c r="AH229" i="3"/>
  <c r="X227" i="3"/>
  <c r="Y228" i="3"/>
  <c r="C263" i="10"/>
  <c r="AH263" i="6"/>
  <c r="X261" i="6"/>
  <c r="Y262" i="6"/>
  <c r="M348" i="3"/>
  <c r="L348" i="3"/>
  <c r="F348" i="3"/>
  <c r="AD347" i="3"/>
  <c r="Y347" i="3"/>
  <c r="L314" i="7"/>
  <c r="Y313" i="7"/>
  <c r="M314" i="7"/>
  <c r="AD313" i="7"/>
  <c r="F314" i="7"/>
  <c r="Y286" i="4" l="1"/>
  <c r="AD286" i="4"/>
  <c r="F287" i="4"/>
  <c r="L287" i="4"/>
  <c r="M287" i="4"/>
  <c r="Y314" i="9"/>
  <c r="AD314" i="9"/>
  <c r="F315" i="9"/>
  <c r="L315" i="9"/>
  <c r="M315" i="9"/>
  <c r="T348" i="2"/>
  <c r="E348" i="10" s="1"/>
  <c r="Z348" i="2"/>
  <c r="AH347" i="2"/>
  <c r="C347" i="10"/>
  <c r="Z357" i="5"/>
  <c r="T357" i="5"/>
  <c r="AD356" i="6"/>
  <c r="F357" i="6"/>
  <c r="AE357" i="6" s="1"/>
  <c r="L357" i="6"/>
  <c r="M357" i="6"/>
  <c r="Y356" i="6"/>
  <c r="AH356" i="6" s="1"/>
  <c r="G357" i="6"/>
  <c r="AE348" i="2"/>
  <c r="G348" i="2"/>
  <c r="AE357" i="5"/>
  <c r="G357" i="5"/>
  <c r="L304" i="8"/>
  <c r="F304" i="8"/>
  <c r="Y303" i="8"/>
  <c r="AH303" i="8" s="1"/>
  <c r="AD303" i="8"/>
  <c r="M304" i="8"/>
  <c r="T303" i="8"/>
  <c r="Z303" i="8"/>
  <c r="Y246" i="2"/>
  <c r="X245" i="2"/>
  <c r="AH247" i="2"/>
  <c r="Y196" i="7"/>
  <c r="AH196" i="7" s="1"/>
  <c r="X195" i="7"/>
  <c r="K195" i="10"/>
  <c r="AH195" i="8"/>
  <c r="Y194" i="8"/>
  <c r="X193" i="8"/>
  <c r="Y207" i="9"/>
  <c r="AH207" i="9" s="1"/>
  <c r="X206" i="9"/>
  <c r="AH254" i="5"/>
  <c r="O254" i="10"/>
  <c r="Y253" i="5"/>
  <c r="X252" i="5"/>
  <c r="AH175" i="4"/>
  <c r="Y174" i="4"/>
  <c r="X173" i="4"/>
  <c r="X226" i="3"/>
  <c r="Y227" i="3"/>
  <c r="G228" i="10"/>
  <c r="AH228" i="3"/>
  <c r="X260" i="6"/>
  <c r="Y261" i="6"/>
  <c r="C262" i="10"/>
  <c r="AH262" i="6"/>
  <c r="Z348" i="3"/>
  <c r="T348" i="3"/>
  <c r="AH347" i="3"/>
  <c r="Z314" i="7"/>
  <c r="T314" i="7"/>
  <c r="I314" i="10" s="1"/>
  <c r="G313" i="10"/>
  <c r="AH313" i="7"/>
  <c r="AE348" i="3"/>
  <c r="G348" i="3"/>
  <c r="AE314" i="7"/>
  <c r="G314" i="7"/>
  <c r="K286" i="10" l="1"/>
  <c r="AH286" i="4"/>
  <c r="G287" i="4"/>
  <c r="AE287" i="4"/>
  <c r="T287" i="4"/>
  <c r="M287" i="10" s="1"/>
  <c r="Z287" i="4"/>
  <c r="AH314" i="9"/>
  <c r="O314" i="10"/>
  <c r="G315" i="9"/>
  <c r="AE315" i="9"/>
  <c r="T315" i="9"/>
  <c r="Q315" i="10" s="1"/>
  <c r="R315" i="10" s="1"/>
  <c r="Z315" i="9"/>
  <c r="Z357" i="6"/>
  <c r="T357" i="6"/>
  <c r="Y357" i="6"/>
  <c r="AH357" i="6" s="1"/>
  <c r="AD357" i="6"/>
  <c r="F358" i="6"/>
  <c r="L358" i="6"/>
  <c r="M358" i="6"/>
  <c r="M349" i="2"/>
  <c r="L349" i="2"/>
  <c r="F349" i="2"/>
  <c r="AE349" i="2" s="1"/>
  <c r="AD348" i="2"/>
  <c r="Y348" i="2"/>
  <c r="G349" i="2"/>
  <c r="AD357" i="5"/>
  <c r="L358" i="5"/>
  <c r="Y357" i="5"/>
  <c r="AH357" i="5" s="1"/>
  <c r="F358" i="5"/>
  <c r="AE358" i="5" s="1"/>
  <c r="M358" i="5"/>
  <c r="G358" i="5"/>
  <c r="Z304" i="8"/>
  <c r="T304" i="8"/>
  <c r="AE304" i="8"/>
  <c r="G304" i="8"/>
  <c r="AH246" i="2"/>
  <c r="X244" i="2"/>
  <c r="Y245" i="2"/>
  <c r="Y195" i="7"/>
  <c r="AH195" i="7" s="1"/>
  <c r="X194" i="7"/>
  <c r="K194" i="10"/>
  <c r="AH194" i="8"/>
  <c r="Y193" i="8"/>
  <c r="X192" i="8"/>
  <c r="Y206" i="9"/>
  <c r="AH206" i="9" s="1"/>
  <c r="X205" i="9"/>
  <c r="O253" i="10"/>
  <c r="AH253" i="5"/>
  <c r="Y252" i="5"/>
  <c r="X251" i="5"/>
  <c r="AH174" i="4"/>
  <c r="Y173" i="4"/>
  <c r="X172" i="4"/>
  <c r="X225" i="3"/>
  <c r="Y226" i="3"/>
  <c r="G227" i="10"/>
  <c r="AH227" i="3"/>
  <c r="Y260" i="6"/>
  <c r="X259" i="6"/>
  <c r="C261" i="10"/>
  <c r="AH261" i="6"/>
  <c r="M349" i="3"/>
  <c r="L349" i="3"/>
  <c r="F349" i="3"/>
  <c r="AD348" i="3"/>
  <c r="Y348" i="3"/>
  <c r="F315" i="7"/>
  <c r="AE315" i="7" s="1"/>
  <c r="AD314" i="7"/>
  <c r="M315" i="7"/>
  <c r="G315" i="7"/>
  <c r="L315" i="7"/>
  <c r="Y314" i="7"/>
  <c r="Y287" i="4" l="1"/>
  <c r="AD287" i="4"/>
  <c r="F288" i="4"/>
  <c r="L288" i="4"/>
  <c r="M288" i="4"/>
  <c r="Y315" i="9"/>
  <c r="AD315" i="9"/>
  <c r="F316" i="9"/>
  <c r="L316" i="9"/>
  <c r="M316" i="9"/>
  <c r="Z358" i="6"/>
  <c r="T358" i="6"/>
  <c r="T349" i="2"/>
  <c r="E349" i="10" s="1"/>
  <c r="Z349" i="2"/>
  <c r="C348" i="10"/>
  <c r="AH348" i="2"/>
  <c r="AD349" i="2"/>
  <c r="M350" i="2"/>
  <c r="F350" i="2"/>
  <c r="L350" i="2"/>
  <c r="Y349" i="2"/>
  <c r="Z358" i="5"/>
  <c r="T358" i="5"/>
  <c r="L359" i="5"/>
  <c r="M359" i="5"/>
  <c r="Y358" i="5"/>
  <c r="AH358" i="5" s="1"/>
  <c r="F359" i="5"/>
  <c r="AD358" i="5"/>
  <c r="AE358" i="6"/>
  <c r="G358" i="6"/>
  <c r="Y304" i="8"/>
  <c r="AH304" i="8" s="1"/>
  <c r="AD304" i="8"/>
  <c r="L305" i="8"/>
  <c r="M305" i="8"/>
  <c r="F305" i="8"/>
  <c r="AE305" i="8" s="1"/>
  <c r="G305" i="8"/>
  <c r="X243" i="2"/>
  <c r="Y244" i="2"/>
  <c r="AH245" i="2"/>
  <c r="Y194" i="7"/>
  <c r="AH194" i="7" s="1"/>
  <c r="X193" i="7"/>
  <c r="K193" i="10"/>
  <c r="AH193" i="8"/>
  <c r="Y192" i="8"/>
  <c r="X191" i="8"/>
  <c r="Y205" i="9"/>
  <c r="AH205" i="9" s="1"/>
  <c r="X204" i="9"/>
  <c r="O252" i="10"/>
  <c r="AH252" i="5"/>
  <c r="Y251" i="5"/>
  <c r="X250" i="5"/>
  <c r="AH173" i="4"/>
  <c r="Y172" i="4"/>
  <c r="X171" i="4"/>
  <c r="X224" i="3"/>
  <c r="Y225" i="3"/>
  <c r="AH226" i="3"/>
  <c r="G226" i="10"/>
  <c r="C260" i="10"/>
  <c r="AH260" i="6"/>
  <c r="Y259" i="6"/>
  <c r="X258" i="6"/>
  <c r="Z349" i="3"/>
  <c r="T349" i="3"/>
  <c r="AH348" i="3"/>
  <c r="AD315" i="7"/>
  <c r="L316" i="7"/>
  <c r="Y315" i="7"/>
  <c r="M316" i="7"/>
  <c r="F316" i="7"/>
  <c r="Z315" i="7"/>
  <c r="T315" i="7"/>
  <c r="I315" i="10" s="1"/>
  <c r="G314" i="10"/>
  <c r="AH314" i="7"/>
  <c r="AE349" i="3"/>
  <c r="G349" i="3"/>
  <c r="K287" i="10" l="1"/>
  <c r="AH287" i="4"/>
  <c r="G288" i="4"/>
  <c r="AE288" i="4"/>
  <c r="T288" i="4"/>
  <c r="M288" i="10" s="1"/>
  <c r="Z288" i="4"/>
  <c r="AH315" i="9"/>
  <c r="O315" i="10"/>
  <c r="G316" i="9"/>
  <c r="AE316" i="9"/>
  <c r="T316" i="9"/>
  <c r="Q316" i="10" s="1"/>
  <c r="R316" i="10" s="1"/>
  <c r="Z316" i="9"/>
  <c r="Z350" i="2"/>
  <c r="T350" i="2"/>
  <c r="E350" i="10" s="1"/>
  <c r="C349" i="10"/>
  <c r="AH349" i="2"/>
  <c r="T359" i="5"/>
  <c r="Z359" i="5"/>
  <c r="AD358" i="6"/>
  <c r="M359" i="6"/>
  <c r="L359" i="6"/>
  <c r="F359" i="6"/>
  <c r="AE359" i="6" s="1"/>
  <c r="Y358" i="6"/>
  <c r="AH358" i="6" s="1"/>
  <c r="G359" i="6"/>
  <c r="AE350" i="2"/>
  <c r="G350" i="2"/>
  <c r="AE359" i="5"/>
  <c r="G359" i="5"/>
  <c r="T305" i="8"/>
  <c r="Z305" i="8"/>
  <c r="Y305" i="8"/>
  <c r="AH305" i="8" s="1"/>
  <c r="AD305" i="8"/>
  <c r="L306" i="8"/>
  <c r="M306" i="8"/>
  <c r="F306" i="8"/>
  <c r="AE316" i="7"/>
  <c r="G316" i="7"/>
  <c r="X242" i="2"/>
  <c r="Y243" i="2"/>
  <c r="AH244" i="2"/>
  <c r="Y193" i="7"/>
  <c r="AH193" i="7" s="1"/>
  <c r="X192" i="7"/>
  <c r="K192" i="10"/>
  <c r="AH192" i="8"/>
  <c r="Y191" i="8"/>
  <c r="X190" i="8"/>
  <c r="Y204" i="9"/>
  <c r="AH204" i="9" s="1"/>
  <c r="X203" i="9"/>
  <c r="AH251" i="5"/>
  <c r="O251" i="10"/>
  <c r="Y250" i="5"/>
  <c r="X249" i="5"/>
  <c r="AH172" i="4"/>
  <c r="Y171" i="4"/>
  <c r="X170" i="4"/>
  <c r="Y224" i="3"/>
  <c r="X223" i="3"/>
  <c r="G225" i="10"/>
  <c r="AH225" i="3"/>
  <c r="C259" i="10"/>
  <c r="AH259" i="6"/>
  <c r="Y258" i="6"/>
  <c r="X257" i="6"/>
  <c r="M317" i="7"/>
  <c r="AD316" i="7"/>
  <c r="Y316" i="7"/>
  <c r="F317" i="7"/>
  <c r="L317" i="7"/>
  <c r="Z316" i="7"/>
  <c r="T316" i="7"/>
  <c r="I316" i="10" s="1"/>
  <c r="G315" i="10"/>
  <c r="AH315" i="7"/>
  <c r="M350" i="3"/>
  <c r="L350" i="3"/>
  <c r="F350" i="3"/>
  <c r="AD349" i="3"/>
  <c r="Y349" i="3"/>
  <c r="Y288" i="4" l="1"/>
  <c r="AD288" i="4"/>
  <c r="F289" i="4"/>
  <c r="L289" i="4"/>
  <c r="M289" i="4"/>
  <c r="Y316" i="9"/>
  <c r="AD316" i="9"/>
  <c r="F317" i="9"/>
  <c r="L317" i="9"/>
  <c r="M317" i="9"/>
  <c r="Z359" i="6"/>
  <c r="T359" i="6"/>
  <c r="L360" i="6"/>
  <c r="F360" i="6"/>
  <c r="AE360" i="6" s="1"/>
  <c r="M360" i="6"/>
  <c r="G360" i="6"/>
  <c r="Y359" i="6"/>
  <c r="AH359" i="6" s="1"/>
  <c r="AD359" i="6"/>
  <c r="AD350" i="2"/>
  <c r="F351" i="2"/>
  <c r="AE351" i="2" s="1"/>
  <c r="L351" i="2"/>
  <c r="Y350" i="2"/>
  <c r="M351" i="2"/>
  <c r="G351" i="2"/>
  <c r="Y359" i="5"/>
  <c r="AH359" i="5" s="1"/>
  <c r="AD359" i="5"/>
  <c r="F360" i="5"/>
  <c r="AE360" i="5" s="1"/>
  <c r="L360" i="5"/>
  <c r="M360" i="5"/>
  <c r="G360" i="5"/>
  <c r="T306" i="8"/>
  <c r="Z306" i="8"/>
  <c r="AE306" i="8"/>
  <c r="G306" i="8"/>
  <c r="Y242" i="2"/>
  <c r="X241" i="2"/>
  <c r="AH243" i="2"/>
  <c r="Y192" i="7"/>
  <c r="AH192" i="7" s="1"/>
  <c r="X191" i="7"/>
  <c r="K191" i="10"/>
  <c r="AH191" i="8"/>
  <c r="Y190" i="8"/>
  <c r="X189" i="8"/>
  <c r="Y203" i="9"/>
  <c r="AH203" i="9" s="1"/>
  <c r="X202" i="9"/>
  <c r="O250" i="10"/>
  <c r="AH250" i="5"/>
  <c r="X248" i="5"/>
  <c r="Y249" i="5"/>
  <c r="AH171" i="4"/>
  <c r="Y170" i="4"/>
  <c r="X169" i="4"/>
  <c r="AH224" i="3"/>
  <c r="G224" i="10"/>
  <c r="Y223" i="3"/>
  <c r="X222" i="3"/>
  <c r="C258" i="10"/>
  <c r="AH258" i="6"/>
  <c r="Y257" i="6"/>
  <c r="X256" i="6"/>
  <c r="G316" i="10"/>
  <c r="AH316" i="7"/>
  <c r="Z317" i="7"/>
  <c r="T317" i="7"/>
  <c r="I317" i="10" s="1"/>
  <c r="Z350" i="3"/>
  <c r="T350" i="3"/>
  <c r="AH349" i="3"/>
  <c r="AE317" i="7"/>
  <c r="G317" i="7"/>
  <c r="AE350" i="3"/>
  <c r="G350" i="3"/>
  <c r="AH288" i="4" l="1"/>
  <c r="K288" i="10"/>
  <c r="G289" i="4"/>
  <c r="AE289" i="4"/>
  <c r="Z289" i="4"/>
  <c r="T289" i="4"/>
  <c r="M289" i="10" s="1"/>
  <c r="AH316" i="9"/>
  <c r="O316" i="10"/>
  <c r="G317" i="9"/>
  <c r="AE317" i="9"/>
  <c r="Z317" i="9"/>
  <c r="T317" i="9"/>
  <c r="Q317" i="10" s="1"/>
  <c r="R317" i="10" s="1"/>
  <c r="Z360" i="6"/>
  <c r="T360" i="6"/>
  <c r="F361" i="6"/>
  <c r="M361" i="6"/>
  <c r="L361" i="6"/>
  <c r="AD360" i="6"/>
  <c r="Y360" i="6"/>
  <c r="AH360" i="6" s="1"/>
  <c r="T351" i="2"/>
  <c r="E351" i="10" s="1"/>
  <c r="Z351" i="2"/>
  <c r="C350" i="10"/>
  <c r="AH350" i="2"/>
  <c r="G352" i="2"/>
  <c r="F352" i="2"/>
  <c r="AE352" i="2" s="1"/>
  <c r="L352" i="2"/>
  <c r="Y351" i="2"/>
  <c r="AD351" i="2"/>
  <c r="M352" i="2"/>
  <c r="Z360" i="5"/>
  <c r="T360" i="5"/>
  <c r="Y360" i="5"/>
  <c r="AH360" i="5" s="1"/>
  <c r="F361" i="5"/>
  <c r="L361" i="5"/>
  <c r="M361" i="5"/>
  <c r="AD360" i="5"/>
  <c r="AD306" i="8"/>
  <c r="L307" i="8"/>
  <c r="M307" i="8"/>
  <c r="F307" i="8"/>
  <c r="AE307" i="8" s="1"/>
  <c r="Y306" i="8"/>
  <c r="AH306" i="8" s="1"/>
  <c r="G307" i="8"/>
  <c r="AH242" i="2"/>
  <c r="X240" i="2"/>
  <c r="Y241" i="2"/>
  <c r="X190" i="7"/>
  <c r="Y191" i="7"/>
  <c r="AH191" i="7" s="1"/>
  <c r="K190" i="10"/>
  <c r="AH190" i="8"/>
  <c r="Y189" i="8"/>
  <c r="X188" i="8"/>
  <c r="Y202" i="9"/>
  <c r="AH202" i="9" s="1"/>
  <c r="X201" i="9"/>
  <c r="X247" i="5"/>
  <c r="Y248" i="5"/>
  <c r="O249" i="10"/>
  <c r="AH249" i="5"/>
  <c r="AH170" i="4"/>
  <c r="Y169" i="4"/>
  <c r="X168" i="4"/>
  <c r="G223" i="10"/>
  <c r="AH223" i="3"/>
  <c r="Y222" i="3"/>
  <c r="X221" i="3"/>
  <c r="C257" i="10"/>
  <c r="AH257" i="6"/>
  <c r="Y256" i="6"/>
  <c r="X255" i="6"/>
  <c r="M318" i="7"/>
  <c r="AD317" i="7"/>
  <c r="F318" i="7"/>
  <c r="L318" i="7"/>
  <c r="Y317" i="7"/>
  <c r="M351" i="3"/>
  <c r="L351" i="3"/>
  <c r="F351" i="3"/>
  <c r="AD350" i="3"/>
  <c r="Y350" i="3"/>
  <c r="L290" i="4" l="1"/>
  <c r="F290" i="4"/>
  <c r="Y289" i="4"/>
  <c r="AD289" i="4"/>
  <c r="M290" i="4"/>
  <c r="L318" i="9"/>
  <c r="F318" i="9"/>
  <c r="Y317" i="9"/>
  <c r="AD317" i="9"/>
  <c r="M318" i="9"/>
  <c r="AE361" i="6"/>
  <c r="G361" i="6"/>
  <c r="Z361" i="6"/>
  <c r="T361" i="6"/>
  <c r="L353" i="2"/>
  <c r="AD352" i="2"/>
  <c r="Y352" i="2"/>
  <c r="F353" i="2"/>
  <c r="M353" i="2"/>
  <c r="Z352" i="2"/>
  <c r="T352" i="2"/>
  <c r="E352" i="10" s="1"/>
  <c r="C351" i="10"/>
  <c r="AH351" i="2"/>
  <c r="T361" i="5"/>
  <c r="Z361" i="5"/>
  <c r="AE361" i="5"/>
  <c r="G361" i="5"/>
  <c r="Z307" i="8"/>
  <c r="T307" i="8"/>
  <c r="AD307" i="8"/>
  <c r="F308" i="8"/>
  <c r="M308" i="8"/>
  <c r="Y307" i="8"/>
  <c r="AH307" i="8" s="1"/>
  <c r="L308" i="8"/>
  <c r="Y240" i="2"/>
  <c r="X239" i="2"/>
  <c r="AH241" i="2"/>
  <c r="Y190" i="7"/>
  <c r="AH190" i="7" s="1"/>
  <c r="X189" i="7"/>
  <c r="K189" i="10"/>
  <c r="AH189" i="8"/>
  <c r="Y188" i="8"/>
  <c r="X187" i="8"/>
  <c r="Y201" i="9"/>
  <c r="AH201" i="9" s="1"/>
  <c r="X200" i="9"/>
  <c r="Y247" i="5"/>
  <c r="X246" i="5"/>
  <c r="AH248" i="5"/>
  <c r="O248" i="10"/>
  <c r="AH169" i="4"/>
  <c r="Y168" i="4"/>
  <c r="X167" i="4"/>
  <c r="G222" i="10"/>
  <c r="AH222" i="3"/>
  <c r="Y221" i="3"/>
  <c r="X220" i="3"/>
  <c r="C256" i="10"/>
  <c r="AH256" i="6"/>
  <c r="Y255" i="6"/>
  <c r="X254" i="6"/>
  <c r="Z318" i="7"/>
  <c r="T318" i="7"/>
  <c r="I318" i="10" s="1"/>
  <c r="G317" i="10"/>
  <c r="AH317" i="7"/>
  <c r="Z351" i="3"/>
  <c r="T351" i="3"/>
  <c r="AH350" i="3"/>
  <c r="AE318" i="7"/>
  <c r="G318" i="7"/>
  <c r="AE351" i="3"/>
  <c r="G351" i="3"/>
  <c r="T290" i="4" l="1"/>
  <c r="M290" i="10" s="1"/>
  <c r="Z290" i="4"/>
  <c r="G290" i="4"/>
  <c r="AE290" i="4"/>
  <c r="AH289" i="4"/>
  <c r="K289" i="10"/>
  <c r="T318" i="9"/>
  <c r="Q318" i="10" s="1"/>
  <c r="R318" i="10" s="1"/>
  <c r="Z318" i="9"/>
  <c r="AE318" i="9"/>
  <c r="G318" i="9"/>
  <c r="AH317" i="9"/>
  <c r="O317" i="10"/>
  <c r="AD361" i="6"/>
  <c r="F362" i="6"/>
  <c r="M362" i="6"/>
  <c r="Y361" i="6"/>
  <c r="AH361" i="6" s="1"/>
  <c r="L362" i="6"/>
  <c r="T353" i="2"/>
  <c r="E353" i="10" s="1"/>
  <c r="Z353" i="2"/>
  <c r="AH352" i="2"/>
  <c r="C352" i="10"/>
  <c r="M362" i="5"/>
  <c r="Y361" i="5"/>
  <c r="AH361" i="5" s="1"/>
  <c r="AD361" i="5"/>
  <c r="F362" i="5"/>
  <c r="AE362" i="5" s="1"/>
  <c r="L362" i="5"/>
  <c r="G362" i="5"/>
  <c r="AE353" i="2"/>
  <c r="G353" i="2"/>
  <c r="AE308" i="8"/>
  <c r="G308" i="8"/>
  <c r="T308" i="8"/>
  <c r="Z308" i="8"/>
  <c r="AH240" i="2"/>
  <c r="Y239" i="2"/>
  <c r="X238" i="2"/>
  <c r="X188" i="7"/>
  <c r="Y189" i="7"/>
  <c r="AH189" i="7" s="1"/>
  <c r="K188" i="10"/>
  <c r="AH188" i="8"/>
  <c r="Y187" i="8"/>
  <c r="X186" i="8"/>
  <c r="Y200" i="9"/>
  <c r="AH200" i="9" s="1"/>
  <c r="X199" i="9"/>
  <c r="O247" i="10"/>
  <c r="AH247" i="5"/>
  <c r="X245" i="5"/>
  <c r="Y246" i="5"/>
  <c r="AH168" i="4"/>
  <c r="Y167" i="4"/>
  <c r="X166" i="4"/>
  <c r="G221" i="10"/>
  <c r="AH221" i="3"/>
  <c r="X219" i="3"/>
  <c r="Y220" i="3"/>
  <c r="C255" i="10"/>
  <c r="AH255" i="6"/>
  <c r="Y254" i="6"/>
  <c r="X253" i="6"/>
  <c r="AD318" i="7"/>
  <c r="L319" i="7"/>
  <c r="F319" i="7"/>
  <c r="Y318" i="7"/>
  <c r="M319" i="7"/>
  <c r="M352" i="3"/>
  <c r="L352" i="3"/>
  <c r="F352" i="3"/>
  <c r="AD351" i="3"/>
  <c r="Y351" i="3"/>
  <c r="Y290" i="4" l="1"/>
  <c r="AD290" i="4"/>
  <c r="F291" i="4"/>
  <c r="L291" i="4"/>
  <c r="M291" i="4"/>
  <c r="Y318" i="9"/>
  <c r="AD318" i="9"/>
  <c r="F319" i="9"/>
  <c r="L319" i="9"/>
  <c r="M319" i="9"/>
  <c r="G362" i="6"/>
  <c r="AE362" i="6"/>
  <c r="Z362" i="6"/>
  <c r="T362" i="6"/>
  <c r="T362" i="5"/>
  <c r="Z362" i="5"/>
  <c r="L363" i="5"/>
  <c r="Y362" i="5"/>
  <c r="AH362" i="5" s="1"/>
  <c r="AD362" i="5"/>
  <c r="M363" i="5"/>
  <c r="F363" i="5"/>
  <c r="AE363" i="5" s="1"/>
  <c r="G363" i="5"/>
  <c r="M354" i="2"/>
  <c r="Y353" i="2"/>
  <c r="AD353" i="2"/>
  <c r="L354" i="2"/>
  <c r="F354" i="2"/>
  <c r="AE354" i="2" s="1"/>
  <c r="G354" i="2"/>
  <c r="Y308" i="8"/>
  <c r="AH308" i="8" s="1"/>
  <c r="AD308" i="8"/>
  <c r="F309" i="8"/>
  <c r="L309" i="8"/>
  <c r="M309" i="8"/>
  <c r="AH239" i="2"/>
  <c r="X237" i="2"/>
  <c r="Y238" i="2"/>
  <c r="Y188" i="7"/>
  <c r="AH188" i="7" s="1"/>
  <c r="X187" i="7"/>
  <c r="K187" i="10"/>
  <c r="AH187" i="8"/>
  <c r="Y186" i="8"/>
  <c r="X185" i="8"/>
  <c r="X198" i="9"/>
  <c r="Y199" i="9"/>
  <c r="AH199" i="9" s="1"/>
  <c r="Y245" i="5"/>
  <c r="X244" i="5"/>
  <c r="O246" i="10"/>
  <c r="AH246" i="5"/>
  <c r="AH167" i="4"/>
  <c r="Y166" i="4"/>
  <c r="X165" i="4"/>
  <c r="X218" i="3"/>
  <c r="Y219" i="3"/>
  <c r="AH220" i="3"/>
  <c r="G220" i="10"/>
  <c r="C254" i="10"/>
  <c r="AH254" i="6"/>
  <c r="Y253" i="6"/>
  <c r="X252" i="6"/>
  <c r="Z319" i="7"/>
  <c r="T319" i="7"/>
  <c r="I319" i="10" s="1"/>
  <c r="G318" i="10"/>
  <c r="AH318" i="7"/>
  <c r="Z352" i="3"/>
  <c r="T352" i="3"/>
  <c r="AH351" i="3"/>
  <c r="AE319" i="7"/>
  <c r="G319" i="7"/>
  <c r="AE352" i="3"/>
  <c r="G352" i="3"/>
  <c r="K290" i="10" l="1"/>
  <c r="AH290" i="4"/>
  <c r="G291" i="4"/>
  <c r="AE291" i="4"/>
  <c r="T291" i="4"/>
  <c r="M291" i="10" s="1"/>
  <c r="Z291" i="4"/>
  <c r="AH318" i="9"/>
  <c r="O318" i="10"/>
  <c r="G319" i="9"/>
  <c r="AE319" i="9"/>
  <c r="T319" i="9"/>
  <c r="Q319" i="10" s="1"/>
  <c r="R319" i="10" s="1"/>
  <c r="Z319" i="9"/>
  <c r="AD362" i="6"/>
  <c r="Y362" i="6"/>
  <c r="AH362" i="6" s="1"/>
  <c r="F363" i="6"/>
  <c r="M363" i="6"/>
  <c r="L363" i="6"/>
  <c r="Z363" i="5"/>
  <c r="T363" i="5"/>
  <c r="F364" i="5"/>
  <c r="M364" i="5"/>
  <c r="L364" i="5"/>
  <c r="AD363" i="5"/>
  <c r="Y363" i="5"/>
  <c r="AH363" i="5" s="1"/>
  <c r="AH353" i="2"/>
  <c r="C353" i="10"/>
  <c r="T354" i="2"/>
  <c r="E354" i="10" s="1"/>
  <c r="Z354" i="2"/>
  <c r="M355" i="2"/>
  <c r="L355" i="2"/>
  <c r="Y354" i="2"/>
  <c r="AD354" i="2"/>
  <c r="F355" i="2"/>
  <c r="G309" i="8"/>
  <c r="AE309" i="8"/>
  <c r="T309" i="8"/>
  <c r="Z309" i="8"/>
  <c r="Y237" i="2"/>
  <c r="X236" i="2"/>
  <c r="AH238" i="2"/>
  <c r="X186" i="7"/>
  <c r="Y187" i="7"/>
  <c r="AH187" i="7" s="1"/>
  <c r="K186" i="10"/>
  <c r="AH186" i="8"/>
  <c r="Y185" i="8"/>
  <c r="X184" i="8"/>
  <c r="X197" i="9"/>
  <c r="Y198" i="9"/>
  <c r="AH198" i="9" s="1"/>
  <c r="O245" i="10"/>
  <c r="AH245" i="5"/>
  <c r="Y244" i="5"/>
  <c r="X243" i="5"/>
  <c r="AH166" i="4"/>
  <c r="Y165" i="4"/>
  <c r="X164" i="4"/>
  <c r="X217" i="3"/>
  <c r="Y218" i="3"/>
  <c r="G219" i="10"/>
  <c r="AH219" i="3"/>
  <c r="C253" i="10"/>
  <c r="AH253" i="6"/>
  <c r="Y252" i="6"/>
  <c r="X251" i="6"/>
  <c r="M320" i="7"/>
  <c r="F320" i="7"/>
  <c r="AE320" i="7" s="1"/>
  <c r="Y319" i="7"/>
  <c r="L320" i="7"/>
  <c r="AD319" i="7"/>
  <c r="G320" i="7"/>
  <c r="M353" i="3"/>
  <c r="L353" i="3"/>
  <c r="F353" i="3"/>
  <c r="AD352" i="3"/>
  <c r="Y352" i="3"/>
  <c r="Y291" i="4" l="1"/>
  <c r="AD291" i="4"/>
  <c r="F292" i="4"/>
  <c r="L292" i="4"/>
  <c r="M292" i="4"/>
  <c r="Y319" i="9"/>
  <c r="AD319" i="9"/>
  <c r="F320" i="9"/>
  <c r="L320" i="9"/>
  <c r="M320" i="9"/>
  <c r="AE363" i="6"/>
  <c r="G363" i="6"/>
  <c r="Z363" i="6"/>
  <c r="T363" i="6"/>
  <c r="Z364" i="5"/>
  <c r="T364" i="5"/>
  <c r="T355" i="2"/>
  <c r="E355" i="10" s="1"/>
  <c r="Z355" i="2"/>
  <c r="AH354" i="2"/>
  <c r="C354" i="10"/>
  <c r="AE364" i="5"/>
  <c r="G364" i="5"/>
  <c r="AE355" i="2"/>
  <c r="G355" i="2"/>
  <c r="AD309" i="8"/>
  <c r="F310" i="8"/>
  <c r="M310" i="8"/>
  <c r="Y309" i="8"/>
  <c r="AH309" i="8" s="1"/>
  <c r="L310" i="8"/>
  <c r="AH237" i="2"/>
  <c r="Y236" i="2"/>
  <c r="X235" i="2"/>
  <c r="Y186" i="7"/>
  <c r="AH186" i="7" s="1"/>
  <c r="X185" i="7"/>
  <c r="K185" i="10"/>
  <c r="AH185" i="8"/>
  <c r="Y184" i="8"/>
  <c r="X183" i="8"/>
  <c r="X196" i="9"/>
  <c r="Y197" i="9"/>
  <c r="AH197" i="9" s="1"/>
  <c r="AH244" i="5"/>
  <c r="O244" i="10"/>
  <c r="X242" i="5"/>
  <c r="Y243" i="5"/>
  <c r="AH165" i="4"/>
  <c r="Y164" i="4"/>
  <c r="X163" i="4"/>
  <c r="Y217" i="3"/>
  <c r="X216" i="3"/>
  <c r="G218" i="10"/>
  <c r="AH218" i="3"/>
  <c r="C252" i="10"/>
  <c r="AH252" i="6"/>
  <c r="Y251" i="6"/>
  <c r="X250" i="6"/>
  <c r="G319" i="10"/>
  <c r="AH319" i="7"/>
  <c r="Z320" i="7"/>
  <c r="T320" i="7"/>
  <c r="I320" i="10" s="1"/>
  <c r="F321" i="7"/>
  <c r="AE321" i="7" s="1"/>
  <c r="M321" i="7"/>
  <c r="AD320" i="7"/>
  <c r="G321" i="7"/>
  <c r="L321" i="7"/>
  <c r="Y320" i="7"/>
  <c r="Z353" i="3"/>
  <c r="T353" i="3"/>
  <c r="AH352" i="3"/>
  <c r="AE353" i="3"/>
  <c r="G353" i="3"/>
  <c r="K291" i="10" l="1"/>
  <c r="AH291" i="4"/>
  <c r="AE292" i="4"/>
  <c r="G292" i="4"/>
  <c r="T292" i="4"/>
  <c r="M292" i="10" s="1"/>
  <c r="Z292" i="4"/>
  <c r="AH319" i="9"/>
  <c r="O319" i="10"/>
  <c r="AE320" i="9"/>
  <c r="G320" i="9"/>
  <c r="T320" i="9"/>
  <c r="Q320" i="10" s="1"/>
  <c r="R320" i="10" s="1"/>
  <c r="Z320" i="9"/>
  <c r="L364" i="6"/>
  <c r="Y363" i="6"/>
  <c r="AH363" i="6" s="1"/>
  <c r="M364" i="6"/>
  <c r="AD363" i="6"/>
  <c r="F364" i="6"/>
  <c r="Y364" i="5"/>
  <c r="AH364" i="5" s="1"/>
  <c r="M365" i="5"/>
  <c r="L365" i="5"/>
  <c r="F365" i="5"/>
  <c r="AE365" i="5" s="1"/>
  <c r="AD364" i="5"/>
  <c r="G365" i="5"/>
  <c r="AD355" i="2"/>
  <c r="F356" i="2"/>
  <c r="L356" i="2"/>
  <c r="M356" i="2"/>
  <c r="Y355" i="2"/>
  <c r="G310" i="8"/>
  <c r="AE310" i="8"/>
  <c r="T310" i="8"/>
  <c r="Z310" i="8"/>
  <c r="AH236" i="2"/>
  <c r="Y235" i="2"/>
  <c r="X234" i="2"/>
  <c r="Y185" i="7"/>
  <c r="AH185" i="7" s="1"/>
  <c r="X184" i="7"/>
  <c r="K184" i="10"/>
  <c r="AH184" i="8"/>
  <c r="Y183" i="8"/>
  <c r="X182" i="8"/>
  <c r="Y196" i="9"/>
  <c r="AH196" i="9" s="1"/>
  <c r="X195" i="9"/>
  <c r="Y242" i="5"/>
  <c r="X241" i="5"/>
  <c r="AH243" i="5"/>
  <c r="O243" i="10"/>
  <c r="AH164" i="4"/>
  <c r="Y163" i="4"/>
  <c r="X162" i="4"/>
  <c r="AH217" i="3"/>
  <c r="G217" i="10"/>
  <c r="Y216" i="3"/>
  <c r="X215" i="3"/>
  <c r="C251" i="10"/>
  <c r="AH251" i="6"/>
  <c r="Y250" i="6"/>
  <c r="X249" i="6"/>
  <c r="F322" i="7"/>
  <c r="Y321" i="7"/>
  <c r="L322" i="7"/>
  <c r="AD321" i="7"/>
  <c r="M322" i="7"/>
  <c r="Z321" i="7"/>
  <c r="T321" i="7"/>
  <c r="I321" i="10" s="1"/>
  <c r="G320" i="10"/>
  <c r="AH320" i="7"/>
  <c r="M354" i="3"/>
  <c r="L354" i="3"/>
  <c r="F354" i="3"/>
  <c r="AD353" i="3"/>
  <c r="Y353" i="3"/>
  <c r="Y292" i="4" l="1"/>
  <c r="AD292" i="4"/>
  <c r="F293" i="4"/>
  <c r="L293" i="4"/>
  <c r="M293" i="4"/>
  <c r="Y320" i="9"/>
  <c r="AD320" i="9"/>
  <c r="F321" i="9"/>
  <c r="L321" i="9"/>
  <c r="M321" i="9"/>
  <c r="Z364" i="6"/>
  <c r="T364" i="6"/>
  <c r="G364" i="6"/>
  <c r="AE364" i="6"/>
  <c r="Z365" i="5"/>
  <c r="T365" i="5"/>
  <c r="G366" i="5"/>
  <c r="Y365" i="5"/>
  <c r="AH365" i="5" s="1"/>
  <c r="L366" i="5"/>
  <c r="F366" i="5"/>
  <c r="AE366" i="5" s="1"/>
  <c r="AD365" i="5"/>
  <c r="M366" i="5"/>
  <c r="T356" i="2"/>
  <c r="E356" i="10" s="1"/>
  <c r="Z356" i="2"/>
  <c r="C355" i="10"/>
  <c r="AH355" i="2"/>
  <c r="AE356" i="2"/>
  <c r="G356" i="2"/>
  <c r="AE322" i="7"/>
  <c r="G322" i="7"/>
  <c r="Y310" i="8"/>
  <c r="AH310" i="8" s="1"/>
  <c r="AD310" i="8"/>
  <c r="F311" i="8"/>
  <c r="L311" i="8"/>
  <c r="M311" i="8"/>
  <c r="AH235" i="2"/>
  <c r="Y234" i="2"/>
  <c r="X233" i="2"/>
  <c r="X183" i="7"/>
  <c r="Y184" i="7"/>
  <c r="AH184" i="7" s="1"/>
  <c r="K183" i="10"/>
  <c r="AH183" i="8"/>
  <c r="Y182" i="8"/>
  <c r="X181" i="8"/>
  <c r="Y195" i="9"/>
  <c r="AH195" i="9" s="1"/>
  <c r="X194" i="9"/>
  <c r="AH242" i="5"/>
  <c r="O242" i="10"/>
  <c r="Y241" i="5"/>
  <c r="X240" i="5"/>
  <c r="AH163" i="4"/>
  <c r="Y162" i="4"/>
  <c r="X161" i="4"/>
  <c r="AH216" i="3"/>
  <c r="G216" i="10"/>
  <c r="Y215" i="3"/>
  <c r="X214" i="3"/>
  <c r="C250" i="10"/>
  <c r="AH250" i="6"/>
  <c r="Y249" i="6"/>
  <c r="X248" i="6"/>
  <c r="G321" i="10"/>
  <c r="AH321" i="7"/>
  <c r="Y322" i="7"/>
  <c r="AD322" i="7"/>
  <c r="F323" i="7"/>
  <c r="AE323" i="7" s="1"/>
  <c r="M323" i="7"/>
  <c r="G323" i="7"/>
  <c r="L323" i="7"/>
  <c r="Z322" i="7"/>
  <c r="T322" i="7"/>
  <c r="I322" i="10" s="1"/>
  <c r="Z354" i="3"/>
  <c r="T354" i="3"/>
  <c r="AH353" i="3"/>
  <c r="AE354" i="3"/>
  <c r="G354" i="3"/>
  <c r="K292" i="10" l="1"/>
  <c r="AH292" i="4"/>
  <c r="G293" i="4"/>
  <c r="AE293" i="4"/>
  <c r="T293" i="4"/>
  <c r="M293" i="10" s="1"/>
  <c r="Z293" i="4"/>
  <c r="AH320" i="9"/>
  <c r="O320" i="10"/>
  <c r="G321" i="9"/>
  <c r="AE321" i="9"/>
  <c r="T321" i="9"/>
  <c r="Q321" i="10" s="1"/>
  <c r="R321" i="10" s="1"/>
  <c r="Z321" i="9"/>
  <c r="AD364" i="6"/>
  <c r="Y364" i="6"/>
  <c r="AH364" i="6" s="1"/>
  <c r="M365" i="6"/>
  <c r="L365" i="6"/>
  <c r="F365" i="6"/>
  <c r="AD366" i="5"/>
  <c r="F367" i="5"/>
  <c r="L367" i="5"/>
  <c r="M367" i="5"/>
  <c r="Y366" i="5"/>
  <c r="AH366" i="5" s="1"/>
  <c r="T366" i="5"/>
  <c r="Z366" i="5"/>
  <c r="M357" i="2"/>
  <c r="AD356" i="2"/>
  <c r="F357" i="2"/>
  <c r="AE357" i="2" s="1"/>
  <c r="Y356" i="2"/>
  <c r="L357" i="2"/>
  <c r="G357" i="2"/>
  <c r="G311" i="8"/>
  <c r="AE311" i="8"/>
  <c r="Z311" i="8"/>
  <c r="T311" i="8"/>
  <c r="AH234" i="2"/>
  <c r="X232" i="2"/>
  <c r="Y233" i="2"/>
  <c r="Y183" i="7"/>
  <c r="AH183" i="7" s="1"/>
  <c r="X182" i="7"/>
  <c r="K182" i="10"/>
  <c r="AH182" i="8"/>
  <c r="Y181" i="8"/>
  <c r="X180" i="8"/>
  <c r="Y194" i="9"/>
  <c r="AH194" i="9" s="1"/>
  <c r="X193" i="9"/>
  <c r="O241" i="10"/>
  <c r="AH241" i="5"/>
  <c r="Y240" i="5"/>
  <c r="X239" i="5"/>
  <c r="AH162" i="4"/>
  <c r="Y161" i="4"/>
  <c r="X160" i="4"/>
  <c r="AH215" i="3"/>
  <c r="G215" i="10"/>
  <c r="X213" i="3"/>
  <c r="Y214" i="3"/>
  <c r="C249" i="10"/>
  <c r="AH249" i="6"/>
  <c r="Y248" i="6"/>
  <c r="X247" i="6"/>
  <c r="G322" i="10"/>
  <c r="AH322" i="7"/>
  <c r="F324" i="7"/>
  <c r="AE324" i="7" s="1"/>
  <c r="L324" i="7"/>
  <c r="Y323" i="7"/>
  <c r="G324" i="7"/>
  <c r="M324" i="7"/>
  <c r="AD323" i="7"/>
  <c r="Z323" i="7"/>
  <c r="T323" i="7"/>
  <c r="I323" i="10" s="1"/>
  <c r="M355" i="3"/>
  <c r="L355" i="3"/>
  <c r="F355" i="3"/>
  <c r="AD354" i="3"/>
  <c r="Y354" i="3"/>
  <c r="Y293" i="4" l="1"/>
  <c r="AD293" i="4"/>
  <c r="F294" i="4"/>
  <c r="L294" i="4"/>
  <c r="M294" i="4"/>
  <c r="Y321" i="9"/>
  <c r="AD321" i="9"/>
  <c r="F322" i="9"/>
  <c r="L322" i="9"/>
  <c r="M322" i="9"/>
  <c r="T365" i="6"/>
  <c r="Z365" i="6"/>
  <c r="AE365" i="6"/>
  <c r="G365" i="6"/>
  <c r="T367" i="5"/>
  <c r="Z367" i="5"/>
  <c r="C356" i="10"/>
  <c r="AH356" i="2"/>
  <c r="T357" i="2"/>
  <c r="E357" i="10" s="1"/>
  <c r="Z357" i="2"/>
  <c r="AD357" i="2"/>
  <c r="Y357" i="2"/>
  <c r="M358" i="2"/>
  <c r="L358" i="2"/>
  <c r="F358" i="2"/>
  <c r="AE367" i="5"/>
  <c r="G367" i="5"/>
  <c r="Y311" i="8"/>
  <c r="AH311" i="8" s="1"/>
  <c r="AD311" i="8"/>
  <c r="F312" i="8"/>
  <c r="L312" i="8"/>
  <c r="M312" i="8"/>
  <c r="Y232" i="2"/>
  <c r="X231" i="2"/>
  <c r="AH233" i="2"/>
  <c r="Y182" i="7"/>
  <c r="AH182" i="7" s="1"/>
  <c r="X181" i="7"/>
  <c r="K181" i="10"/>
  <c r="AH181" i="8"/>
  <c r="Y180" i="8"/>
  <c r="X179" i="8"/>
  <c r="Y193" i="9"/>
  <c r="AH193" i="9" s="1"/>
  <c r="X192" i="9"/>
  <c r="O240" i="10"/>
  <c r="AH240" i="5"/>
  <c r="X238" i="5"/>
  <c r="Y239" i="5"/>
  <c r="AH161" i="4"/>
  <c r="Y160" i="4"/>
  <c r="X159" i="4"/>
  <c r="X212" i="3"/>
  <c r="Y213" i="3"/>
  <c r="G214" i="10"/>
  <c r="AH214" i="3"/>
  <c r="C248" i="10"/>
  <c r="AH248" i="6"/>
  <c r="X246" i="6"/>
  <c r="Y247" i="6"/>
  <c r="Z324" i="7"/>
  <c r="T324" i="7"/>
  <c r="I324" i="10" s="1"/>
  <c r="G323" i="10"/>
  <c r="AH323" i="7"/>
  <c r="AD324" i="7"/>
  <c r="F325" i="7"/>
  <c r="L325" i="7"/>
  <c r="M325" i="7"/>
  <c r="Y324" i="7"/>
  <c r="Z355" i="3"/>
  <c r="T355" i="3"/>
  <c r="AH354" i="3"/>
  <c r="AE355" i="3"/>
  <c r="G355" i="3"/>
  <c r="K293" i="10" l="1"/>
  <c r="AH293" i="4"/>
  <c r="G294" i="4"/>
  <c r="AE294" i="4"/>
  <c r="T294" i="4"/>
  <c r="M294" i="10" s="1"/>
  <c r="Z294" i="4"/>
  <c r="AH321" i="9"/>
  <c r="O321" i="10"/>
  <c r="G322" i="9"/>
  <c r="AE322" i="9"/>
  <c r="T322" i="9"/>
  <c r="Q322" i="10" s="1"/>
  <c r="R322" i="10" s="1"/>
  <c r="Z322" i="9"/>
  <c r="M366" i="6"/>
  <c r="L366" i="6"/>
  <c r="F366" i="6"/>
  <c r="AD365" i="6"/>
  <c r="Y365" i="6"/>
  <c r="AH365" i="6" s="1"/>
  <c r="C357" i="10"/>
  <c r="AH357" i="2"/>
  <c r="T358" i="2"/>
  <c r="E358" i="10" s="1"/>
  <c r="Z358" i="2"/>
  <c r="F368" i="5"/>
  <c r="AE368" i="5" s="1"/>
  <c r="M368" i="5"/>
  <c r="L368" i="5"/>
  <c r="AD367" i="5"/>
  <c r="Y367" i="5"/>
  <c r="AH367" i="5" s="1"/>
  <c r="G368" i="5"/>
  <c r="AE358" i="2"/>
  <c r="G358" i="2"/>
  <c r="G312" i="8"/>
  <c r="AE312" i="8"/>
  <c r="T312" i="8"/>
  <c r="Z312" i="8"/>
  <c r="AH232" i="2"/>
  <c r="Y231" i="2"/>
  <c r="X230" i="2"/>
  <c r="Y181" i="7"/>
  <c r="AH181" i="7" s="1"/>
  <c r="X180" i="7"/>
  <c r="K180" i="10"/>
  <c r="AH180" i="8"/>
  <c r="Y179" i="8"/>
  <c r="X178" i="8"/>
  <c r="Y192" i="9"/>
  <c r="AH192" i="9" s="1"/>
  <c r="X191" i="9"/>
  <c r="Y238" i="5"/>
  <c r="X237" i="5"/>
  <c r="O239" i="10"/>
  <c r="AH239" i="5"/>
  <c r="AH160" i="4"/>
  <c r="Y159" i="4"/>
  <c r="X158" i="4"/>
  <c r="Y212" i="3"/>
  <c r="X211" i="3"/>
  <c r="AH213" i="3"/>
  <c r="G213" i="10"/>
  <c r="Y246" i="6"/>
  <c r="X245" i="6"/>
  <c r="C247" i="10"/>
  <c r="AH247" i="6"/>
  <c r="Z325" i="7"/>
  <c r="T325" i="7"/>
  <c r="I325" i="10" s="1"/>
  <c r="G324" i="10"/>
  <c r="AH324" i="7"/>
  <c r="M356" i="3"/>
  <c r="L356" i="3"/>
  <c r="F356" i="3"/>
  <c r="AD355" i="3"/>
  <c r="Y355" i="3"/>
  <c r="AE325" i="7"/>
  <c r="G325" i="7"/>
  <c r="Y294" i="4" l="1"/>
  <c r="AD294" i="4"/>
  <c r="F295" i="4"/>
  <c r="L295" i="4"/>
  <c r="M295" i="4"/>
  <c r="Y322" i="9"/>
  <c r="AD322" i="9"/>
  <c r="F323" i="9"/>
  <c r="L323" i="9"/>
  <c r="M323" i="9"/>
  <c r="T366" i="6"/>
  <c r="Z366" i="6"/>
  <c r="G366" i="6"/>
  <c r="AE366" i="6"/>
  <c r="T368" i="5"/>
  <c r="Z368" i="5"/>
  <c r="Y368" i="5"/>
  <c r="AH368" i="5" s="1"/>
  <c r="F369" i="5"/>
  <c r="M369" i="5"/>
  <c r="AD368" i="5"/>
  <c r="L369" i="5"/>
  <c r="F359" i="2"/>
  <c r="AE359" i="2" s="1"/>
  <c r="Y358" i="2"/>
  <c r="AD358" i="2"/>
  <c r="L359" i="2"/>
  <c r="M359" i="2"/>
  <c r="G359" i="2"/>
  <c r="Y312" i="8"/>
  <c r="AH312" i="8" s="1"/>
  <c r="AD312" i="8"/>
  <c r="F313" i="8"/>
  <c r="L313" i="8"/>
  <c r="M313" i="8"/>
  <c r="AH231" i="2"/>
  <c r="X229" i="2"/>
  <c r="Y230" i="2"/>
  <c r="Y180" i="7"/>
  <c r="AH180" i="7" s="1"/>
  <c r="X179" i="7"/>
  <c r="K179" i="10"/>
  <c r="AH179" i="8"/>
  <c r="Y178" i="8"/>
  <c r="X177" i="8"/>
  <c r="Y191" i="9"/>
  <c r="AH191" i="9" s="1"/>
  <c r="X190" i="9"/>
  <c r="O238" i="10"/>
  <c r="AH238" i="5"/>
  <c r="X236" i="5"/>
  <c r="Y237" i="5"/>
  <c r="AH159" i="4"/>
  <c r="Y158" i="4"/>
  <c r="X157" i="4"/>
  <c r="G212" i="10"/>
  <c r="AH212" i="3"/>
  <c r="Y211" i="3"/>
  <c r="X210" i="3"/>
  <c r="C246" i="10"/>
  <c r="AH246" i="6"/>
  <c r="X244" i="6"/>
  <c r="Y245" i="6"/>
  <c r="Z356" i="3"/>
  <c r="T356" i="3"/>
  <c r="AH355" i="3"/>
  <c r="AD325" i="7"/>
  <c r="M326" i="7"/>
  <c r="F326" i="7"/>
  <c r="Y325" i="7"/>
  <c r="L326" i="7"/>
  <c r="AE356" i="3"/>
  <c r="G356" i="3"/>
  <c r="K294" i="10" l="1"/>
  <c r="AH294" i="4"/>
  <c r="G295" i="4"/>
  <c r="AE295" i="4"/>
  <c r="Z295" i="4"/>
  <c r="T295" i="4"/>
  <c r="M295" i="10" s="1"/>
  <c r="AH322" i="9"/>
  <c r="O322" i="10"/>
  <c r="G323" i="9"/>
  <c r="AE323" i="9"/>
  <c r="T323" i="9"/>
  <c r="Q323" i="10" s="1"/>
  <c r="R323" i="10" s="1"/>
  <c r="Z323" i="9"/>
  <c r="M367" i="6"/>
  <c r="L367" i="6"/>
  <c r="F367" i="6"/>
  <c r="AD366" i="6"/>
  <c r="Y366" i="6"/>
  <c r="AH366" i="6" s="1"/>
  <c r="Z369" i="5"/>
  <c r="T369" i="5"/>
  <c r="C358" i="10"/>
  <c r="AH358" i="2"/>
  <c r="Z359" i="2"/>
  <c r="T359" i="2"/>
  <c r="E359" i="10" s="1"/>
  <c r="F360" i="2"/>
  <c r="M360" i="2"/>
  <c r="Y359" i="2"/>
  <c r="AD359" i="2"/>
  <c r="L360" i="2"/>
  <c r="AE369" i="5"/>
  <c r="G369" i="5"/>
  <c r="G313" i="8"/>
  <c r="AE313" i="8"/>
  <c r="T313" i="8"/>
  <c r="Z313" i="8"/>
  <c r="X228" i="2"/>
  <c r="Y229" i="2"/>
  <c r="AH230" i="2"/>
  <c r="Y179" i="7"/>
  <c r="AH179" i="7" s="1"/>
  <c r="X178" i="7"/>
  <c r="K178" i="10"/>
  <c r="AH178" i="8"/>
  <c r="Y177" i="8"/>
  <c r="X176" i="8"/>
  <c r="Y190" i="9"/>
  <c r="AH190" i="9" s="1"/>
  <c r="X189" i="9"/>
  <c r="X235" i="5"/>
  <c r="Y236" i="5"/>
  <c r="O237" i="10"/>
  <c r="AH237" i="5"/>
  <c r="AH158" i="4"/>
  <c r="Y157" i="4"/>
  <c r="X156" i="4"/>
  <c r="G211" i="10"/>
  <c r="AH211" i="3"/>
  <c r="X209" i="3"/>
  <c r="Y210" i="3"/>
  <c r="Y244" i="6"/>
  <c r="X243" i="6"/>
  <c r="C245" i="10"/>
  <c r="AH245" i="6"/>
  <c r="G325" i="10"/>
  <c r="AH325" i="7"/>
  <c r="Z326" i="7"/>
  <c r="T326" i="7"/>
  <c r="I326" i="10" s="1"/>
  <c r="M357" i="3"/>
  <c r="L357" i="3"/>
  <c r="F357" i="3"/>
  <c r="AD356" i="3"/>
  <c r="Y356" i="3"/>
  <c r="AE326" i="7"/>
  <c r="G326" i="7"/>
  <c r="F296" i="4" l="1"/>
  <c r="L296" i="4"/>
  <c r="AD295" i="4"/>
  <c r="M296" i="4"/>
  <c r="Y295" i="4"/>
  <c r="AD323" i="9"/>
  <c r="L324" i="9"/>
  <c r="Y323" i="9"/>
  <c r="M324" i="9"/>
  <c r="F324" i="9"/>
  <c r="Z367" i="6"/>
  <c r="T367" i="6"/>
  <c r="G367" i="6"/>
  <c r="AE367" i="6"/>
  <c r="C359" i="10"/>
  <c r="AH359" i="2"/>
  <c r="T360" i="2"/>
  <c r="E360" i="10" s="1"/>
  <c r="Z360" i="2"/>
  <c r="M370" i="5"/>
  <c r="L370" i="5"/>
  <c r="Y369" i="5"/>
  <c r="AH369" i="5" s="1"/>
  <c r="F370" i="5"/>
  <c r="AE370" i="5" s="1"/>
  <c r="AD369" i="5"/>
  <c r="G370" i="5"/>
  <c r="AE360" i="2"/>
  <c r="G360" i="2"/>
  <c r="AD313" i="8"/>
  <c r="L314" i="8"/>
  <c r="Y313" i="8"/>
  <c r="AH313" i="8" s="1"/>
  <c r="F314" i="8"/>
  <c r="M314" i="8"/>
  <c r="X227" i="2"/>
  <c r="Y228" i="2"/>
  <c r="AH229" i="2"/>
  <c r="Y178" i="7"/>
  <c r="AH178" i="7" s="1"/>
  <c r="X177" i="7"/>
  <c r="K177" i="10"/>
  <c r="AH177" i="8"/>
  <c r="Y176" i="8"/>
  <c r="X175" i="8"/>
  <c r="Y189" i="9"/>
  <c r="AH189" i="9" s="1"/>
  <c r="X188" i="9"/>
  <c r="X234" i="5"/>
  <c r="Y235" i="5"/>
  <c r="O236" i="10"/>
  <c r="AH236" i="5"/>
  <c r="AH157" i="4"/>
  <c r="Y156" i="4"/>
  <c r="X155" i="4"/>
  <c r="X208" i="3"/>
  <c r="Y209" i="3"/>
  <c r="G210" i="10"/>
  <c r="AH210" i="3"/>
  <c r="C244" i="10"/>
  <c r="AH244" i="6"/>
  <c r="Y243" i="6"/>
  <c r="X242" i="6"/>
  <c r="Z357" i="3"/>
  <c r="T357" i="3"/>
  <c r="AH356" i="3"/>
  <c r="M327" i="7"/>
  <c r="L327" i="7"/>
  <c r="F327" i="7"/>
  <c r="Y326" i="7"/>
  <c r="AD326" i="7"/>
  <c r="AE357" i="3"/>
  <c r="G357" i="3"/>
  <c r="G296" i="4" l="1"/>
  <c r="AE296" i="4"/>
  <c r="T296" i="4"/>
  <c r="M296" i="10" s="1"/>
  <c r="Z296" i="4"/>
  <c r="K295" i="10"/>
  <c r="AH295" i="4"/>
  <c r="T324" i="9"/>
  <c r="Q324" i="10" s="1"/>
  <c r="R324" i="10" s="1"/>
  <c r="Z324" i="9"/>
  <c r="AH323" i="9"/>
  <c r="O323" i="10"/>
  <c r="AE324" i="9"/>
  <c r="G324" i="9"/>
  <c r="AD367" i="6"/>
  <c r="Y367" i="6"/>
  <c r="AH367" i="6" s="1"/>
  <c r="M368" i="6"/>
  <c r="L368" i="6"/>
  <c r="F368" i="6"/>
  <c r="Z370" i="5"/>
  <c r="T370" i="5"/>
  <c r="Y370" i="5"/>
  <c r="AH370" i="5" s="1"/>
  <c r="L371" i="5"/>
  <c r="F371" i="5"/>
  <c r="M371" i="5"/>
  <c r="AD370" i="5"/>
  <c r="Y360" i="2"/>
  <c r="AD360" i="2"/>
  <c r="M361" i="2"/>
  <c r="L361" i="2"/>
  <c r="F361" i="2"/>
  <c r="AE361" i="2" s="1"/>
  <c r="G361" i="2"/>
  <c r="T314" i="8"/>
  <c r="Z314" i="8"/>
  <c r="G314" i="8"/>
  <c r="AE314" i="8"/>
  <c r="Y227" i="2"/>
  <c r="X226" i="2"/>
  <c r="AH228" i="2"/>
  <c r="Y177" i="7"/>
  <c r="AH177" i="7" s="1"/>
  <c r="X176" i="7"/>
  <c r="K176" i="10"/>
  <c r="AH176" i="8"/>
  <c r="Y175" i="8"/>
  <c r="X174" i="8"/>
  <c r="X187" i="9"/>
  <c r="Y188" i="9"/>
  <c r="AH188" i="9" s="1"/>
  <c r="X233" i="5"/>
  <c r="Y234" i="5"/>
  <c r="O235" i="10"/>
  <c r="AH235" i="5"/>
  <c r="AH156" i="4"/>
  <c r="Y155" i="4"/>
  <c r="X154" i="4"/>
  <c r="Y208" i="3"/>
  <c r="X207" i="3"/>
  <c r="G209" i="10"/>
  <c r="AH209" i="3"/>
  <c r="C243" i="10"/>
  <c r="AH243" i="6"/>
  <c r="X241" i="6"/>
  <c r="Y242" i="6"/>
  <c r="Z327" i="7"/>
  <c r="T327" i="7"/>
  <c r="I327" i="10" s="1"/>
  <c r="G326" i="10"/>
  <c r="AH326" i="7"/>
  <c r="M358" i="3"/>
  <c r="L358" i="3"/>
  <c r="F358" i="3"/>
  <c r="AD357" i="3"/>
  <c r="Y357" i="3"/>
  <c r="AE327" i="7"/>
  <c r="G327" i="7"/>
  <c r="Y296" i="4" l="1"/>
  <c r="AD296" i="4"/>
  <c r="F297" i="4"/>
  <c r="M297" i="4"/>
  <c r="L297" i="4"/>
  <c r="Y324" i="9"/>
  <c r="F325" i="9"/>
  <c r="L325" i="9"/>
  <c r="AD324" i="9"/>
  <c r="M325" i="9"/>
  <c r="T368" i="6"/>
  <c r="Z368" i="6"/>
  <c r="AE368" i="6"/>
  <c r="G368" i="6"/>
  <c r="Z371" i="5"/>
  <c r="T371" i="5"/>
  <c r="AH360" i="2"/>
  <c r="C360" i="10"/>
  <c r="T361" i="2"/>
  <c r="E361" i="10" s="1"/>
  <c r="Z361" i="2"/>
  <c r="AD361" i="2"/>
  <c r="F362" i="2"/>
  <c r="L362" i="2"/>
  <c r="Y361" i="2"/>
  <c r="M362" i="2"/>
  <c r="AE371" i="5"/>
  <c r="G371" i="5"/>
  <c r="Y314" i="8"/>
  <c r="AH314" i="8" s="1"/>
  <c r="M315" i="8"/>
  <c r="F315" i="8"/>
  <c r="L315" i="8"/>
  <c r="AD314" i="8"/>
  <c r="AH227" i="2"/>
  <c r="X225" i="2"/>
  <c r="Y226" i="2"/>
  <c r="Y176" i="7"/>
  <c r="AH176" i="7" s="1"/>
  <c r="X175" i="7"/>
  <c r="K175" i="10"/>
  <c r="AH175" i="8"/>
  <c r="Y174" i="8"/>
  <c r="X173" i="8"/>
  <c r="X186" i="9"/>
  <c r="Y187" i="9"/>
  <c r="AH187" i="9" s="1"/>
  <c r="Y233" i="5"/>
  <c r="X232" i="5"/>
  <c r="AH234" i="5"/>
  <c r="O234" i="10"/>
  <c r="AH155" i="4"/>
  <c r="Y154" i="4"/>
  <c r="X153" i="4"/>
  <c r="G208" i="10"/>
  <c r="AH208" i="3"/>
  <c r="X206" i="3"/>
  <c r="Y207" i="3"/>
  <c r="X240" i="6"/>
  <c r="Y241" i="6"/>
  <c r="C242" i="10"/>
  <c r="AH242" i="6"/>
  <c r="Z358" i="3"/>
  <c r="T358" i="3"/>
  <c r="AH357" i="3"/>
  <c r="M328" i="7"/>
  <c r="L328" i="7"/>
  <c r="AD327" i="7"/>
  <c r="Y327" i="7"/>
  <c r="F328" i="7"/>
  <c r="AE358" i="3"/>
  <c r="G358" i="3"/>
  <c r="K296" i="10" l="1"/>
  <c r="AH296" i="4"/>
  <c r="G297" i="4"/>
  <c r="AE297" i="4"/>
  <c r="T297" i="4"/>
  <c r="M297" i="10" s="1"/>
  <c r="Z297" i="4"/>
  <c r="AH324" i="9"/>
  <c r="O324" i="10"/>
  <c r="G325" i="9"/>
  <c r="AE325" i="9"/>
  <c r="T325" i="9"/>
  <c r="Q325" i="10" s="1"/>
  <c r="R325" i="10" s="1"/>
  <c r="Z325" i="9"/>
  <c r="AD368" i="6"/>
  <c r="L369" i="6"/>
  <c r="Y368" i="6"/>
  <c r="AH368" i="6" s="1"/>
  <c r="F369" i="6"/>
  <c r="M369" i="6"/>
  <c r="T362" i="2"/>
  <c r="E362" i="10" s="1"/>
  <c r="Z362" i="2"/>
  <c r="C361" i="10"/>
  <c r="AH361" i="2"/>
  <c r="Y371" i="5"/>
  <c r="AH371" i="5" s="1"/>
  <c r="F372" i="5"/>
  <c r="AE372" i="5" s="1"/>
  <c r="L372" i="5"/>
  <c r="AD371" i="5"/>
  <c r="M372" i="5"/>
  <c r="G372" i="5"/>
  <c r="AE362" i="2"/>
  <c r="G362" i="2"/>
  <c r="AE328" i="7"/>
  <c r="G328" i="7"/>
  <c r="G315" i="8"/>
  <c r="AE315" i="8"/>
  <c r="T315" i="8"/>
  <c r="Z315" i="8"/>
  <c r="Y225" i="2"/>
  <c r="X224" i="2"/>
  <c r="AH226" i="2"/>
  <c r="Y175" i="7"/>
  <c r="AH175" i="7" s="1"/>
  <c r="X174" i="7"/>
  <c r="K174" i="10"/>
  <c r="AH174" i="8"/>
  <c r="Y173" i="8"/>
  <c r="X172" i="8"/>
  <c r="X185" i="9"/>
  <c r="Y186" i="9"/>
  <c r="AH186" i="9" s="1"/>
  <c r="AH233" i="5"/>
  <c r="O233" i="10"/>
  <c r="X231" i="5"/>
  <c r="Y232" i="5"/>
  <c r="AH154" i="4"/>
  <c r="Y153" i="4"/>
  <c r="X152" i="4"/>
  <c r="Y206" i="3"/>
  <c r="X205" i="3"/>
  <c r="AH207" i="3"/>
  <c r="G207" i="10"/>
  <c r="X239" i="6"/>
  <c r="Y240" i="6"/>
  <c r="C241" i="10"/>
  <c r="AH241" i="6"/>
  <c r="F329" i="7"/>
  <c r="AE329" i="7" s="1"/>
  <c r="AD328" i="7"/>
  <c r="Z328" i="7"/>
  <c r="T328" i="7"/>
  <c r="I328" i="10" s="1"/>
  <c r="G327" i="10"/>
  <c r="AH327" i="7"/>
  <c r="M359" i="3"/>
  <c r="L359" i="3"/>
  <c r="F359" i="3"/>
  <c r="AD358" i="3"/>
  <c r="Y358" i="3"/>
  <c r="Y297" i="4" l="1"/>
  <c r="AD297" i="4"/>
  <c r="F298" i="4"/>
  <c r="L298" i="4"/>
  <c r="M298" i="4"/>
  <c r="Y325" i="9"/>
  <c r="AD325" i="9"/>
  <c r="F326" i="9"/>
  <c r="L326" i="9"/>
  <c r="M326" i="9"/>
  <c r="Z369" i="6"/>
  <c r="T369" i="6"/>
  <c r="AE369" i="6"/>
  <c r="G369" i="6"/>
  <c r="Z372" i="5"/>
  <c r="T372" i="5"/>
  <c r="AD372" i="5"/>
  <c r="F373" i="5"/>
  <c r="Y372" i="5"/>
  <c r="AH372" i="5" s="1"/>
  <c r="L373" i="5"/>
  <c r="M373" i="5"/>
  <c r="M363" i="2"/>
  <c r="L363" i="2"/>
  <c r="AD362" i="2"/>
  <c r="F363" i="2"/>
  <c r="AE363" i="2" s="1"/>
  <c r="Y362" i="2"/>
  <c r="G363" i="2"/>
  <c r="Y328" i="7"/>
  <c r="G329" i="7"/>
  <c r="L329" i="7"/>
  <c r="M329" i="7"/>
  <c r="Y315" i="8"/>
  <c r="AH315" i="8" s="1"/>
  <c r="AD315" i="8"/>
  <c r="F316" i="8"/>
  <c r="AE316" i="8" s="1"/>
  <c r="G316" i="8"/>
  <c r="L316" i="8"/>
  <c r="M316" i="8"/>
  <c r="AH225" i="2"/>
  <c r="X223" i="2"/>
  <c r="Y224" i="2"/>
  <c r="Y174" i="7"/>
  <c r="AH174" i="7" s="1"/>
  <c r="X173" i="7"/>
  <c r="K173" i="10"/>
  <c r="AH173" i="8"/>
  <c r="Y172" i="8"/>
  <c r="X171" i="8"/>
  <c r="X184" i="9"/>
  <c r="Y185" i="9"/>
  <c r="AH185" i="9" s="1"/>
  <c r="Y231" i="5"/>
  <c r="X230" i="5"/>
  <c r="O232" i="10"/>
  <c r="AH232" i="5"/>
  <c r="AH153" i="4"/>
  <c r="Y152" i="4"/>
  <c r="X151" i="4"/>
  <c r="G206" i="10"/>
  <c r="AH206" i="3"/>
  <c r="X204" i="3"/>
  <c r="Y205" i="3"/>
  <c r="Y239" i="6"/>
  <c r="X238" i="6"/>
  <c r="C240" i="10"/>
  <c r="AH240" i="6"/>
  <c r="Z359" i="3"/>
  <c r="T359" i="3"/>
  <c r="AH358" i="3"/>
  <c r="AE359" i="3"/>
  <c r="G359" i="3"/>
  <c r="AH297" i="4" l="1"/>
  <c r="K297" i="10"/>
  <c r="T298" i="4"/>
  <c r="M298" i="10" s="1"/>
  <c r="Z298" i="4"/>
  <c r="AH325" i="9"/>
  <c r="O325" i="10"/>
  <c r="G326" i="9"/>
  <c r="AE326" i="9"/>
  <c r="T326" i="9"/>
  <c r="Q326" i="10" s="1"/>
  <c r="R326" i="10" s="1"/>
  <c r="Z326" i="9"/>
  <c r="F370" i="6"/>
  <c r="Y369" i="6"/>
  <c r="AH369" i="6" s="1"/>
  <c r="M370" i="6"/>
  <c r="AD369" i="6"/>
  <c r="L370" i="6"/>
  <c r="T373" i="5"/>
  <c r="Z373" i="5"/>
  <c r="T363" i="2"/>
  <c r="E363" i="10" s="1"/>
  <c r="Z363" i="2"/>
  <c r="AH362" i="2"/>
  <c r="C362" i="10"/>
  <c r="Y363" i="2"/>
  <c r="AD363" i="2"/>
  <c r="F364" i="2"/>
  <c r="L364" i="2"/>
  <c r="M364" i="2"/>
  <c r="AE298" i="4"/>
  <c r="G298" i="4"/>
  <c r="AE373" i="5"/>
  <c r="G373" i="5"/>
  <c r="G328" i="10"/>
  <c r="AH328" i="7"/>
  <c r="F330" i="7"/>
  <c r="AE330" i="7" s="1"/>
  <c r="Y329" i="7"/>
  <c r="M330" i="7"/>
  <c r="G330" i="7"/>
  <c r="L330" i="7"/>
  <c r="AD329" i="7"/>
  <c r="Z329" i="7"/>
  <c r="T329" i="7"/>
  <c r="I329" i="10" s="1"/>
  <c r="L317" i="8"/>
  <c r="AD316" i="8"/>
  <c r="M317" i="8"/>
  <c r="F317" i="8"/>
  <c r="Y316" i="8"/>
  <c r="AH316" i="8" s="1"/>
  <c r="T316" i="8"/>
  <c r="Z316" i="8"/>
  <c r="Y223" i="2"/>
  <c r="X222" i="2"/>
  <c r="AH224" i="2"/>
  <c r="Y173" i="7"/>
  <c r="AH173" i="7" s="1"/>
  <c r="X172" i="7"/>
  <c r="K172" i="10"/>
  <c r="AH172" i="8"/>
  <c r="Y171" i="8"/>
  <c r="X170" i="8"/>
  <c r="X183" i="9"/>
  <c r="Y184" i="9"/>
  <c r="AH184" i="9" s="1"/>
  <c r="O231" i="10"/>
  <c r="AH231" i="5"/>
  <c r="X229" i="5"/>
  <c r="Y230" i="5"/>
  <c r="AH152" i="4"/>
  <c r="Y151" i="4"/>
  <c r="X150" i="4"/>
  <c r="Y204" i="3"/>
  <c r="X203" i="3"/>
  <c r="AH205" i="3"/>
  <c r="G205" i="10"/>
  <c r="C239" i="10"/>
  <c r="AH239" i="6"/>
  <c r="Y238" i="6"/>
  <c r="X237" i="6"/>
  <c r="M360" i="3"/>
  <c r="L360" i="3"/>
  <c r="F360" i="3"/>
  <c r="AD359" i="3"/>
  <c r="Y359" i="3"/>
  <c r="Y326" i="9" l="1"/>
  <c r="AD326" i="9"/>
  <c r="F327" i="9"/>
  <c r="M327" i="9"/>
  <c r="L327" i="9"/>
  <c r="G370" i="6"/>
  <c r="AE370" i="6"/>
  <c r="T370" i="6"/>
  <c r="Z370" i="6"/>
  <c r="AH363" i="2"/>
  <c r="C363" i="10"/>
  <c r="Z364" i="2"/>
  <c r="T364" i="2"/>
  <c r="E364" i="10" s="1"/>
  <c r="Y298" i="4"/>
  <c r="AD298" i="4"/>
  <c r="F299" i="4"/>
  <c r="AE299" i="4" s="1"/>
  <c r="G299" i="4"/>
  <c r="L299" i="4"/>
  <c r="M299" i="4"/>
  <c r="L374" i="5"/>
  <c r="Y373" i="5"/>
  <c r="AH373" i="5" s="1"/>
  <c r="M374" i="5"/>
  <c r="AD373" i="5"/>
  <c r="F374" i="5"/>
  <c r="AE374" i="5" s="1"/>
  <c r="G374" i="5"/>
  <c r="AE364" i="2"/>
  <c r="G364" i="2"/>
  <c r="G329" i="10"/>
  <c r="AH329" i="7"/>
  <c r="Y330" i="7"/>
  <c r="L331" i="7"/>
  <c r="AD330" i="7"/>
  <c r="F331" i="7"/>
  <c r="M331" i="7"/>
  <c r="Z330" i="7"/>
  <c r="T330" i="7"/>
  <c r="I330" i="10" s="1"/>
  <c r="T317" i="8"/>
  <c r="Z317" i="8"/>
  <c r="AE317" i="8"/>
  <c r="G317" i="8"/>
  <c r="AH223" i="2"/>
  <c r="X221" i="2"/>
  <c r="Y222" i="2"/>
  <c r="X171" i="7"/>
  <c r="Y172" i="7"/>
  <c r="AH172" i="7" s="1"/>
  <c r="K171" i="10"/>
  <c r="AH171" i="8"/>
  <c r="Y170" i="8"/>
  <c r="X169" i="8"/>
  <c r="Y183" i="9"/>
  <c r="AH183" i="9" s="1"/>
  <c r="X182" i="9"/>
  <c r="X228" i="5"/>
  <c r="Y229" i="5"/>
  <c r="O230" i="10"/>
  <c r="AH230" i="5"/>
  <c r="AH151" i="4"/>
  <c r="Y150" i="4"/>
  <c r="X149" i="4"/>
  <c r="AH204" i="3"/>
  <c r="G204" i="10"/>
  <c r="X202" i="3"/>
  <c r="Y203" i="3"/>
  <c r="C238" i="10"/>
  <c r="AH238" i="6"/>
  <c r="X236" i="6"/>
  <c r="Y237" i="6"/>
  <c r="Z360" i="3"/>
  <c r="T360" i="3"/>
  <c r="AH359" i="3"/>
  <c r="AE360" i="3"/>
  <c r="G360" i="3"/>
  <c r="AH326" i="9" l="1"/>
  <c r="O326" i="10"/>
  <c r="G327" i="9"/>
  <c r="AE327" i="9"/>
  <c r="T327" i="9"/>
  <c r="Q327" i="10" s="1"/>
  <c r="R327" i="10" s="1"/>
  <c r="Z327" i="9"/>
  <c r="M371" i="6"/>
  <c r="F371" i="6"/>
  <c r="Y370" i="6"/>
  <c r="AH370" i="6" s="1"/>
  <c r="L371" i="6"/>
  <c r="AD370" i="6"/>
  <c r="K298" i="10"/>
  <c r="AH298" i="4"/>
  <c r="M300" i="4"/>
  <c r="L300" i="4"/>
  <c r="F300" i="4"/>
  <c r="AD299" i="4"/>
  <c r="Y299" i="4"/>
  <c r="T299" i="4"/>
  <c r="M299" i="10" s="1"/>
  <c r="Z299" i="4"/>
  <c r="Z374" i="5"/>
  <c r="T374" i="5"/>
  <c r="L375" i="5"/>
  <c r="Y374" i="5"/>
  <c r="AH374" i="5" s="1"/>
  <c r="M375" i="5"/>
  <c r="F375" i="5"/>
  <c r="AE375" i="5" s="1"/>
  <c r="AD374" i="5"/>
  <c r="G375" i="5"/>
  <c r="Y364" i="2"/>
  <c r="AD364" i="2"/>
  <c r="F365" i="2"/>
  <c r="AE365" i="2" s="1"/>
  <c r="L365" i="2"/>
  <c r="M365" i="2"/>
  <c r="G365" i="2"/>
  <c r="G330" i="10"/>
  <c r="AH330" i="7"/>
  <c r="Z331" i="7"/>
  <c r="T331" i="7"/>
  <c r="I331" i="10" s="1"/>
  <c r="AE331" i="7"/>
  <c r="G331" i="7"/>
  <c r="AD317" i="8"/>
  <c r="L318" i="8"/>
  <c r="F318" i="8"/>
  <c r="AE318" i="8" s="1"/>
  <c r="G318" i="8"/>
  <c r="M318" i="8"/>
  <c r="Y317" i="8"/>
  <c r="AH317" i="8" s="1"/>
  <c r="Y221" i="2"/>
  <c r="X220" i="2"/>
  <c r="AH222" i="2"/>
  <c r="X170" i="7"/>
  <c r="Y171" i="7"/>
  <c r="AH171" i="7" s="1"/>
  <c r="K170" i="10"/>
  <c r="AH170" i="8"/>
  <c r="Y169" i="8"/>
  <c r="X168" i="8"/>
  <c r="Y182" i="9"/>
  <c r="AH182" i="9" s="1"/>
  <c r="X181" i="9"/>
  <c r="X227" i="5"/>
  <c r="Y228" i="5"/>
  <c r="O229" i="10"/>
  <c r="AH229" i="5"/>
  <c r="AH150" i="4"/>
  <c r="Y149" i="4"/>
  <c r="X148" i="4"/>
  <c r="X201" i="3"/>
  <c r="Y202" i="3"/>
  <c r="G203" i="10"/>
  <c r="AH203" i="3"/>
  <c r="X235" i="6"/>
  <c r="Y236" i="6"/>
  <c r="C237" i="10"/>
  <c r="AH237" i="6"/>
  <c r="M361" i="3"/>
  <c r="L361" i="3"/>
  <c r="F361" i="3"/>
  <c r="AD360" i="3"/>
  <c r="Y360" i="3"/>
  <c r="Y327" i="9" l="1"/>
  <c r="AD327" i="9"/>
  <c r="F328" i="9"/>
  <c r="L328" i="9"/>
  <c r="M328" i="9"/>
  <c r="Z371" i="6"/>
  <c r="T371" i="6"/>
  <c r="T300" i="4"/>
  <c r="M300" i="10" s="1"/>
  <c r="Z300" i="4"/>
  <c r="K299" i="10"/>
  <c r="AH299" i="4"/>
  <c r="Z375" i="5"/>
  <c r="T375" i="5"/>
  <c r="L376" i="5"/>
  <c r="Y375" i="5"/>
  <c r="AH375" i="5" s="1"/>
  <c r="M376" i="5"/>
  <c r="AD375" i="5"/>
  <c r="F376" i="5"/>
  <c r="C364" i="10"/>
  <c r="AH364" i="2"/>
  <c r="T365" i="2"/>
  <c r="E365" i="10" s="1"/>
  <c r="Z365" i="2"/>
  <c r="L366" i="2"/>
  <c r="M366" i="2"/>
  <c r="Y365" i="2"/>
  <c r="AD365" i="2"/>
  <c r="F366" i="2"/>
  <c r="AE371" i="6"/>
  <c r="G371" i="6"/>
  <c r="AE300" i="4"/>
  <c r="G300" i="4"/>
  <c r="AD331" i="7"/>
  <c r="F332" i="7"/>
  <c r="M332" i="7"/>
  <c r="L332" i="7"/>
  <c r="Y331" i="7"/>
  <c r="Z318" i="8"/>
  <c r="T318" i="8"/>
  <c r="F319" i="8"/>
  <c r="AE319" i="8" s="1"/>
  <c r="Y318" i="8"/>
  <c r="AH318" i="8" s="1"/>
  <c r="M319" i="8"/>
  <c r="G319" i="8"/>
  <c r="AD318" i="8"/>
  <c r="L319" i="8"/>
  <c r="AH221" i="2"/>
  <c r="X219" i="2"/>
  <c r="Y220" i="2"/>
  <c r="X169" i="7"/>
  <c r="Y170" i="7"/>
  <c r="AH170" i="7" s="1"/>
  <c r="K169" i="10"/>
  <c r="AH169" i="8"/>
  <c r="Y168" i="8"/>
  <c r="X167" i="8"/>
  <c r="Y181" i="9"/>
  <c r="AH181" i="9" s="1"/>
  <c r="X180" i="9"/>
  <c r="X226" i="5"/>
  <c r="Y227" i="5"/>
  <c r="AH228" i="5"/>
  <c r="O228" i="10"/>
  <c r="AH149" i="4"/>
  <c r="Y148" i="4"/>
  <c r="X147" i="4"/>
  <c r="X200" i="3"/>
  <c r="Y201" i="3"/>
  <c r="G202" i="10"/>
  <c r="AH202" i="3"/>
  <c r="X234" i="6"/>
  <c r="Y235" i="6"/>
  <c r="C236" i="10"/>
  <c r="AH236" i="6"/>
  <c r="Z332" i="7"/>
  <c r="T332" i="7"/>
  <c r="I332" i="10" s="1"/>
  <c r="G331" i="10"/>
  <c r="AH331" i="7"/>
  <c r="Z361" i="3"/>
  <c r="T361" i="3"/>
  <c r="AH360" i="3"/>
  <c r="AE361" i="3"/>
  <c r="G361" i="3"/>
  <c r="AH327" i="9" l="1"/>
  <c r="O327" i="10"/>
  <c r="G328" i="9"/>
  <c r="AE328" i="9"/>
  <c r="T328" i="9"/>
  <c r="Q328" i="10" s="1"/>
  <c r="R328" i="10" s="1"/>
  <c r="Z328" i="9"/>
  <c r="Z376" i="5"/>
  <c r="T376" i="5"/>
  <c r="AE376" i="5"/>
  <c r="G376" i="5"/>
  <c r="Z366" i="2"/>
  <c r="T366" i="2"/>
  <c r="E366" i="10" s="1"/>
  <c r="C365" i="10"/>
  <c r="AH365" i="2"/>
  <c r="AD371" i="6"/>
  <c r="L372" i="6"/>
  <c r="F372" i="6"/>
  <c r="AE372" i="6" s="1"/>
  <c r="Y371" i="6"/>
  <c r="AH371" i="6" s="1"/>
  <c r="M372" i="6"/>
  <c r="G372" i="6"/>
  <c r="Y300" i="4"/>
  <c r="AD300" i="4"/>
  <c r="F301" i="4"/>
  <c r="AE301" i="4" s="1"/>
  <c r="L301" i="4"/>
  <c r="M301" i="4"/>
  <c r="G301" i="4"/>
  <c r="AE366" i="2"/>
  <c r="G366" i="2"/>
  <c r="AE332" i="7"/>
  <c r="G332" i="7"/>
  <c r="M320" i="8"/>
  <c r="L320" i="8"/>
  <c r="F320" i="8"/>
  <c r="AD319" i="8"/>
  <c r="Y319" i="8"/>
  <c r="AH319" i="8" s="1"/>
  <c r="T319" i="8"/>
  <c r="Z319" i="8"/>
  <c r="X218" i="2"/>
  <c r="Y219" i="2"/>
  <c r="AH220" i="2"/>
  <c r="X168" i="7"/>
  <c r="Y169" i="7"/>
  <c r="AH169" i="7" s="1"/>
  <c r="K168" i="10"/>
  <c r="AH168" i="8"/>
  <c r="Y167" i="8"/>
  <c r="X166" i="8"/>
  <c r="Y180" i="9"/>
  <c r="AH180" i="9" s="1"/>
  <c r="X179" i="9"/>
  <c r="X225" i="5"/>
  <c r="Y226" i="5"/>
  <c r="O227" i="10"/>
  <c r="AH227" i="5"/>
  <c r="AH148" i="4"/>
  <c r="Y147" i="4"/>
  <c r="X146" i="4"/>
  <c r="Y200" i="3"/>
  <c r="X199" i="3"/>
  <c r="AH201" i="3"/>
  <c r="G201" i="10"/>
  <c r="Y234" i="6"/>
  <c r="X233" i="6"/>
  <c r="C235" i="10"/>
  <c r="AH235" i="6"/>
  <c r="M362" i="3"/>
  <c r="L362" i="3"/>
  <c r="F362" i="3"/>
  <c r="AD361" i="3"/>
  <c r="Y361" i="3"/>
  <c r="Y328" i="9" l="1"/>
  <c r="AD328" i="9"/>
  <c r="F329" i="9"/>
  <c r="L329" i="9"/>
  <c r="M329" i="9"/>
  <c r="F377" i="5"/>
  <c r="M377" i="5"/>
  <c r="L377" i="5"/>
  <c r="Y376" i="5"/>
  <c r="AH376" i="5" s="1"/>
  <c r="AD376" i="5"/>
  <c r="Z372" i="6"/>
  <c r="T372" i="6"/>
  <c r="M373" i="6"/>
  <c r="L373" i="6"/>
  <c r="F373" i="6"/>
  <c r="Y372" i="6"/>
  <c r="AH372" i="6" s="1"/>
  <c r="AD372" i="6"/>
  <c r="K300" i="10"/>
  <c r="AH300" i="4"/>
  <c r="T301" i="4"/>
  <c r="M301" i="10" s="1"/>
  <c r="Z301" i="4"/>
  <c r="Y301" i="4"/>
  <c r="AD301" i="4"/>
  <c r="F302" i="4"/>
  <c r="L302" i="4"/>
  <c r="M302" i="4"/>
  <c r="L367" i="2"/>
  <c r="M367" i="2"/>
  <c r="AD366" i="2"/>
  <c r="F367" i="2"/>
  <c r="AE367" i="2" s="1"/>
  <c r="Y366" i="2"/>
  <c r="G367" i="2"/>
  <c r="Y332" i="7"/>
  <c r="AD332" i="7"/>
  <c r="L333" i="7"/>
  <c r="M333" i="7"/>
  <c r="F333" i="7"/>
  <c r="T320" i="8"/>
  <c r="Z320" i="8"/>
  <c r="AE320" i="8"/>
  <c r="G320" i="8"/>
  <c r="Y218" i="2"/>
  <c r="X217" i="2"/>
  <c r="AH219" i="2"/>
  <c r="X167" i="7"/>
  <c r="Y168" i="7"/>
  <c r="AH168" i="7" s="1"/>
  <c r="K167" i="10"/>
  <c r="AH167" i="8"/>
  <c r="Y166" i="8"/>
  <c r="X165" i="8"/>
  <c r="Y179" i="9"/>
  <c r="AH179" i="9" s="1"/>
  <c r="X178" i="9"/>
  <c r="X224" i="5"/>
  <c r="Y225" i="5"/>
  <c r="AH226" i="5"/>
  <c r="O226" i="10"/>
  <c r="AH147" i="4"/>
  <c r="Y146" i="4"/>
  <c r="X145" i="4"/>
  <c r="G200" i="10"/>
  <c r="AH200" i="3"/>
  <c r="Y199" i="3"/>
  <c r="X198" i="3"/>
  <c r="C234" i="10"/>
  <c r="AH234" i="6"/>
  <c r="Y233" i="6"/>
  <c r="X232" i="6"/>
  <c r="Z362" i="3"/>
  <c r="T362" i="3"/>
  <c r="AH361" i="3"/>
  <c r="AE362" i="3"/>
  <c r="G362" i="3"/>
  <c r="AH328" i="9" l="1"/>
  <c r="O328" i="10"/>
  <c r="G329" i="9"/>
  <c r="AE329" i="9"/>
  <c r="Z329" i="9"/>
  <c r="T329" i="9"/>
  <c r="Q329" i="10" s="1"/>
  <c r="R329" i="10" s="1"/>
  <c r="T377" i="5"/>
  <c r="Z377" i="5"/>
  <c r="Z373" i="6"/>
  <c r="T373" i="6"/>
  <c r="G373" i="6"/>
  <c r="AE373" i="6"/>
  <c r="K301" i="10"/>
  <c r="AH301" i="4"/>
  <c r="T302" i="4"/>
  <c r="M302" i="10" s="1"/>
  <c r="Z302" i="4"/>
  <c r="T367" i="2"/>
  <c r="E367" i="10" s="1"/>
  <c r="Z367" i="2"/>
  <c r="AH366" i="2"/>
  <c r="C366" i="10"/>
  <c r="M368" i="2"/>
  <c r="F368" i="2"/>
  <c r="Y367" i="2"/>
  <c r="L368" i="2"/>
  <c r="AD367" i="2"/>
  <c r="AH332" i="7"/>
  <c r="G332" i="10"/>
  <c r="T333" i="7"/>
  <c r="I333" i="10" s="1"/>
  <c r="Z333" i="7"/>
  <c r="G333" i="7"/>
  <c r="AE333" i="7"/>
  <c r="AE377" i="5"/>
  <c r="G377" i="5"/>
  <c r="AE302" i="4"/>
  <c r="G302" i="4"/>
  <c r="Y320" i="8"/>
  <c r="AH320" i="8" s="1"/>
  <c r="L321" i="8"/>
  <c r="AD320" i="8"/>
  <c r="F321" i="8"/>
  <c r="M321" i="8"/>
  <c r="AH218" i="2"/>
  <c r="X216" i="2"/>
  <c r="Y217" i="2"/>
  <c r="X166" i="7"/>
  <c r="Y167" i="7"/>
  <c r="AH167" i="7" s="1"/>
  <c r="K166" i="10"/>
  <c r="AH166" i="8"/>
  <c r="Y165" i="8"/>
  <c r="X164" i="8"/>
  <c r="Y178" i="9"/>
  <c r="AH178" i="9" s="1"/>
  <c r="X177" i="9"/>
  <c r="X223" i="5"/>
  <c r="Y224" i="5"/>
  <c r="O225" i="10"/>
  <c r="AH225" i="5"/>
  <c r="AH146" i="4"/>
  <c r="Y145" i="4"/>
  <c r="X144" i="4"/>
  <c r="AH199" i="3"/>
  <c r="G199" i="10"/>
  <c r="X197" i="3"/>
  <c r="Y198" i="3"/>
  <c r="C233" i="10"/>
  <c r="AH233" i="6"/>
  <c r="X231" i="6"/>
  <c r="Y232" i="6"/>
  <c r="M363" i="3"/>
  <c r="L363" i="3"/>
  <c r="F363" i="3"/>
  <c r="AD362" i="3"/>
  <c r="Y362" i="3"/>
  <c r="Y329" i="9" l="1"/>
  <c r="AD329" i="9"/>
  <c r="F330" i="9"/>
  <c r="L330" i="9"/>
  <c r="M330" i="9"/>
  <c r="Y373" i="6"/>
  <c r="AH373" i="6" s="1"/>
  <c r="M374" i="6"/>
  <c r="L374" i="6"/>
  <c r="F374" i="6"/>
  <c r="AD373" i="6"/>
  <c r="AH367" i="2"/>
  <c r="C367" i="10"/>
  <c r="T368" i="2"/>
  <c r="E368" i="10" s="1"/>
  <c r="Z368" i="2"/>
  <c r="AD333" i="7"/>
  <c r="L334" i="7"/>
  <c r="F334" i="7"/>
  <c r="M334" i="7"/>
  <c r="Y333" i="7"/>
  <c r="L378" i="5"/>
  <c r="AD377" i="5"/>
  <c r="Y377" i="5"/>
  <c r="AH377" i="5" s="1"/>
  <c r="F378" i="5"/>
  <c r="AE378" i="5" s="1"/>
  <c r="M378" i="5"/>
  <c r="G378" i="5"/>
  <c r="M303" i="4"/>
  <c r="L303" i="4"/>
  <c r="F303" i="4"/>
  <c r="AE303" i="4" s="1"/>
  <c r="AD302" i="4"/>
  <c r="Y302" i="4"/>
  <c r="G303" i="4"/>
  <c r="AE368" i="2"/>
  <c r="G368" i="2"/>
  <c r="AE321" i="8"/>
  <c r="G321" i="8"/>
  <c r="L322" i="8"/>
  <c r="Y321" i="8"/>
  <c r="AH321" i="8" s="1"/>
  <c r="M322" i="8"/>
  <c r="F322" i="8"/>
  <c r="AD321" i="8"/>
  <c r="Z321" i="8"/>
  <c r="T321" i="8"/>
  <c r="Y216" i="2"/>
  <c r="X215" i="2"/>
  <c r="AH217" i="2"/>
  <c r="X165" i="7"/>
  <c r="Y166" i="7"/>
  <c r="AH166" i="7" s="1"/>
  <c r="K165" i="10"/>
  <c r="AH165" i="8"/>
  <c r="Y164" i="8"/>
  <c r="X163" i="8"/>
  <c r="Y177" i="9"/>
  <c r="AH177" i="9" s="1"/>
  <c r="X176" i="9"/>
  <c r="X222" i="5"/>
  <c r="Y223" i="5"/>
  <c r="O224" i="10"/>
  <c r="AH224" i="5"/>
  <c r="AH145" i="4"/>
  <c r="Y144" i="4"/>
  <c r="X143" i="4"/>
  <c r="Y197" i="3"/>
  <c r="X196" i="3"/>
  <c r="AH198" i="3"/>
  <c r="G198" i="10"/>
  <c r="X230" i="6"/>
  <c r="Y231" i="6"/>
  <c r="C232" i="10"/>
  <c r="AH232" i="6"/>
  <c r="Z363" i="3"/>
  <c r="T363" i="3"/>
  <c r="AH362" i="3"/>
  <c r="AE363" i="3"/>
  <c r="G363" i="3"/>
  <c r="AH329" i="9" l="1"/>
  <c r="O329" i="10"/>
  <c r="G330" i="9"/>
  <c r="AE330" i="9"/>
  <c r="T330" i="9"/>
  <c r="Q330" i="10" s="1"/>
  <c r="R330" i="10" s="1"/>
  <c r="Z330" i="9"/>
  <c r="T374" i="6"/>
  <c r="Z374" i="6"/>
  <c r="AE374" i="6"/>
  <c r="G374" i="6"/>
  <c r="T334" i="7"/>
  <c r="I334" i="10" s="1"/>
  <c r="Z334" i="7"/>
  <c r="G334" i="7"/>
  <c r="AE334" i="7"/>
  <c r="AH333" i="7"/>
  <c r="G333" i="10"/>
  <c r="Z378" i="5"/>
  <c r="T378" i="5"/>
  <c r="AD378" i="5"/>
  <c r="L379" i="5"/>
  <c r="M379" i="5"/>
  <c r="Y378" i="5"/>
  <c r="AH378" i="5" s="1"/>
  <c r="G379" i="5"/>
  <c r="F379" i="5"/>
  <c r="AE379" i="5" s="1"/>
  <c r="T303" i="4"/>
  <c r="M303" i="10" s="1"/>
  <c r="Z303" i="4"/>
  <c r="K302" i="10"/>
  <c r="AH302" i="4"/>
  <c r="Y303" i="4"/>
  <c r="AD303" i="4"/>
  <c r="M304" i="4"/>
  <c r="F304" i="4"/>
  <c r="L304" i="4"/>
  <c r="Y368" i="2"/>
  <c r="M369" i="2"/>
  <c r="L369" i="2"/>
  <c r="AD368" i="2"/>
  <c r="F369" i="2"/>
  <c r="AE369" i="2" s="1"/>
  <c r="G369" i="2"/>
  <c r="T322" i="8"/>
  <c r="Z322" i="8"/>
  <c r="AE322" i="8"/>
  <c r="G322" i="8"/>
  <c r="AH216" i="2"/>
  <c r="Y215" i="2"/>
  <c r="X214" i="2"/>
  <c r="X164" i="7"/>
  <c r="Y165" i="7"/>
  <c r="AH165" i="7" s="1"/>
  <c r="K164" i="10"/>
  <c r="AH164" i="8"/>
  <c r="Y163" i="8"/>
  <c r="X162" i="8"/>
  <c r="Y176" i="9"/>
  <c r="AH176" i="9" s="1"/>
  <c r="X175" i="9"/>
  <c r="Y222" i="5"/>
  <c r="X221" i="5"/>
  <c r="O223" i="10"/>
  <c r="AH223" i="5"/>
  <c r="AH144" i="4"/>
  <c r="Y143" i="4"/>
  <c r="X142" i="4"/>
  <c r="G197" i="10"/>
  <c r="AH197" i="3"/>
  <c r="Y196" i="3"/>
  <c r="X195" i="3"/>
  <c r="X229" i="6"/>
  <c r="Y230" i="6"/>
  <c r="C231" i="10"/>
  <c r="AH231" i="6"/>
  <c r="M364" i="3"/>
  <c r="L364" i="3"/>
  <c r="F364" i="3"/>
  <c r="AD363" i="3"/>
  <c r="Y363" i="3"/>
  <c r="Y330" i="9" l="1"/>
  <c r="AD330" i="9"/>
  <c r="F331" i="9"/>
  <c r="L331" i="9"/>
  <c r="M331" i="9"/>
  <c r="AD374" i="6"/>
  <c r="M375" i="6"/>
  <c r="F375" i="6"/>
  <c r="Y374" i="6"/>
  <c r="AH374" i="6" s="1"/>
  <c r="L375" i="6"/>
  <c r="L335" i="7"/>
  <c r="M335" i="7"/>
  <c r="F335" i="7"/>
  <c r="AD334" i="7"/>
  <c r="Y334" i="7"/>
  <c r="Z379" i="5"/>
  <c r="T379" i="5"/>
  <c r="L380" i="5"/>
  <c r="Y379" i="5"/>
  <c r="AH379" i="5" s="1"/>
  <c r="AD379" i="5"/>
  <c r="F380" i="5"/>
  <c r="M380" i="5"/>
  <c r="K303" i="10"/>
  <c r="AH303" i="4"/>
  <c r="Z304" i="4"/>
  <c r="T304" i="4"/>
  <c r="M304" i="10" s="1"/>
  <c r="AH368" i="2"/>
  <c r="C368" i="10"/>
  <c r="T369" i="2"/>
  <c r="E369" i="10" s="1"/>
  <c r="Z369" i="2"/>
  <c r="AD369" i="2"/>
  <c r="M370" i="2"/>
  <c r="F370" i="2"/>
  <c r="Y369" i="2"/>
  <c r="L370" i="2"/>
  <c r="AE304" i="4"/>
  <c r="G304" i="4"/>
  <c r="M323" i="8"/>
  <c r="L323" i="8"/>
  <c r="F323" i="8"/>
  <c r="AE323" i="8" s="1"/>
  <c r="AD322" i="8"/>
  <c r="Y322" i="8"/>
  <c r="AH322" i="8" s="1"/>
  <c r="G323" i="8"/>
  <c r="AH215" i="2"/>
  <c r="X213" i="2"/>
  <c r="Y214" i="2"/>
  <c r="X163" i="7"/>
  <c r="Y164" i="7"/>
  <c r="AH164" i="7" s="1"/>
  <c r="K163" i="10"/>
  <c r="AH163" i="8"/>
  <c r="Y162" i="8"/>
  <c r="X161" i="8"/>
  <c r="Y175" i="9"/>
  <c r="AH175" i="9" s="1"/>
  <c r="X174" i="9"/>
  <c r="O222" i="10"/>
  <c r="AH222" i="5"/>
  <c r="Y221" i="5"/>
  <c r="X220" i="5"/>
  <c r="AH143" i="4"/>
  <c r="Y142" i="4"/>
  <c r="X141" i="4"/>
  <c r="G196" i="10"/>
  <c r="AH196" i="3"/>
  <c r="X194" i="3"/>
  <c r="Y195" i="3"/>
  <c r="X228" i="6"/>
  <c r="Y229" i="6"/>
  <c r="C230" i="10"/>
  <c r="AH230" i="6"/>
  <c r="Z364" i="3"/>
  <c r="T364" i="3"/>
  <c r="AH363" i="3"/>
  <c r="AE364" i="3"/>
  <c r="G364" i="3"/>
  <c r="AH330" i="9" l="1"/>
  <c r="O330" i="10"/>
  <c r="G331" i="9"/>
  <c r="AE331" i="9"/>
  <c r="T331" i="9"/>
  <c r="Q331" i="10" s="1"/>
  <c r="R331" i="10" s="1"/>
  <c r="Z331" i="9"/>
  <c r="AE375" i="6"/>
  <c r="G375" i="6"/>
  <c r="T375" i="6"/>
  <c r="Z375" i="6"/>
  <c r="T335" i="7"/>
  <c r="I335" i="10" s="1"/>
  <c r="Z335" i="7"/>
  <c r="G335" i="7"/>
  <c r="AE335" i="7"/>
  <c r="AH334" i="7"/>
  <c r="G334" i="10"/>
  <c r="Z380" i="5"/>
  <c r="T380" i="5"/>
  <c r="G380" i="5"/>
  <c r="AE380" i="5"/>
  <c r="C369" i="10"/>
  <c r="AH369" i="2"/>
  <c r="T370" i="2"/>
  <c r="E370" i="10" s="1"/>
  <c r="Z370" i="2"/>
  <c r="M305" i="4"/>
  <c r="L305" i="4"/>
  <c r="F305" i="4"/>
  <c r="AE305" i="4" s="1"/>
  <c r="AD304" i="4"/>
  <c r="Y304" i="4"/>
  <c r="G305" i="4"/>
  <c r="AE370" i="2"/>
  <c r="G370" i="2"/>
  <c r="T323" i="8"/>
  <c r="Z323" i="8"/>
  <c r="Y323" i="8"/>
  <c r="AH323" i="8" s="1"/>
  <c r="AD323" i="8"/>
  <c r="F324" i="8"/>
  <c r="L324" i="8"/>
  <c r="M324" i="8"/>
  <c r="Y213" i="2"/>
  <c r="X212" i="2"/>
  <c r="AH214" i="2"/>
  <c r="X162" i="7"/>
  <c r="Y163" i="7"/>
  <c r="AH163" i="7" s="1"/>
  <c r="K162" i="10"/>
  <c r="AH162" i="8"/>
  <c r="Y161" i="8"/>
  <c r="X160" i="8"/>
  <c r="Y174" i="9"/>
  <c r="AH174" i="9" s="1"/>
  <c r="X173" i="9"/>
  <c r="O221" i="10"/>
  <c r="AH221" i="5"/>
  <c r="Y220" i="5"/>
  <c r="X219" i="5"/>
  <c r="AH142" i="4"/>
  <c r="Y141" i="4"/>
  <c r="X140" i="4"/>
  <c r="Y194" i="3"/>
  <c r="X193" i="3"/>
  <c r="AH195" i="3"/>
  <c r="G195" i="10"/>
  <c r="X227" i="6"/>
  <c r="Y228" i="6"/>
  <c r="C229" i="10"/>
  <c r="AH229" i="6"/>
  <c r="M365" i="3"/>
  <c r="L365" i="3"/>
  <c r="F365" i="3"/>
  <c r="AD364" i="3"/>
  <c r="Y364" i="3"/>
  <c r="AD331" i="9" l="1"/>
  <c r="M332" i="9"/>
  <c r="Y331" i="9"/>
  <c r="L332" i="9"/>
  <c r="F332" i="9"/>
  <c r="AD375" i="6"/>
  <c r="Y375" i="6"/>
  <c r="AH375" i="6" s="1"/>
  <c r="M376" i="6"/>
  <c r="L376" i="6"/>
  <c r="F376" i="6"/>
  <c r="M336" i="7"/>
  <c r="G336" i="7"/>
  <c r="Y335" i="7"/>
  <c r="L336" i="7"/>
  <c r="AD335" i="7"/>
  <c r="F336" i="7"/>
  <c r="AE336" i="7" s="1"/>
  <c r="F381" i="5"/>
  <c r="Y380" i="5"/>
  <c r="AH380" i="5" s="1"/>
  <c r="L381" i="5"/>
  <c r="M381" i="5"/>
  <c r="AD380" i="5"/>
  <c r="T305" i="4"/>
  <c r="M305" i="10" s="1"/>
  <c r="Z305" i="4"/>
  <c r="AH304" i="4"/>
  <c r="K304" i="10"/>
  <c r="L306" i="4"/>
  <c r="F306" i="4"/>
  <c r="Y305" i="4"/>
  <c r="AD305" i="4"/>
  <c r="M306" i="4"/>
  <c r="L371" i="2"/>
  <c r="Y370" i="2"/>
  <c r="AD370" i="2"/>
  <c r="F371" i="2"/>
  <c r="AE371" i="2" s="1"/>
  <c r="M371" i="2"/>
  <c r="G371" i="2"/>
  <c r="T324" i="8"/>
  <c r="Z324" i="8"/>
  <c r="AE324" i="8"/>
  <c r="G324" i="8"/>
  <c r="AH213" i="2"/>
  <c r="X211" i="2"/>
  <c r="Y212" i="2"/>
  <c r="X161" i="7"/>
  <c r="Y162" i="7"/>
  <c r="AH162" i="7" s="1"/>
  <c r="K161" i="10"/>
  <c r="AH161" i="8"/>
  <c r="Y160" i="8"/>
  <c r="X159" i="8"/>
  <c r="Y173" i="9"/>
  <c r="AH173" i="9" s="1"/>
  <c r="X172" i="9"/>
  <c r="AH220" i="5"/>
  <c r="O220" i="10"/>
  <c r="X218" i="5"/>
  <c r="Y219" i="5"/>
  <c r="AH141" i="4"/>
  <c r="Y140" i="4"/>
  <c r="X139" i="4"/>
  <c r="G194" i="10"/>
  <c r="AH194" i="3"/>
  <c r="X192" i="3"/>
  <c r="Y193" i="3"/>
  <c r="Y227" i="6"/>
  <c r="X226" i="6"/>
  <c r="C228" i="10"/>
  <c r="AH228" i="6"/>
  <c r="Z365" i="3"/>
  <c r="T365" i="3"/>
  <c r="AH364" i="3"/>
  <c r="AE365" i="3"/>
  <c r="G365" i="3"/>
  <c r="O331" i="10" l="1"/>
  <c r="AH331" i="9"/>
  <c r="Z332" i="9"/>
  <c r="T332" i="9"/>
  <c r="Q332" i="10" s="1"/>
  <c r="R332" i="10" s="1"/>
  <c r="G332" i="9"/>
  <c r="AE332" i="9"/>
  <c r="Z376" i="6"/>
  <c r="T376" i="6"/>
  <c r="G376" i="6"/>
  <c r="AE376" i="6"/>
  <c r="L337" i="7"/>
  <c r="Y336" i="7"/>
  <c r="AD336" i="7"/>
  <c r="F337" i="7"/>
  <c r="M337" i="7"/>
  <c r="G335" i="10"/>
  <c r="AH335" i="7"/>
  <c r="T336" i="7"/>
  <c r="I336" i="10" s="1"/>
  <c r="Z336" i="7"/>
  <c r="T381" i="5"/>
  <c r="Z381" i="5"/>
  <c r="T306" i="4"/>
  <c r="M306" i="10" s="1"/>
  <c r="Z306" i="4"/>
  <c r="G306" i="4"/>
  <c r="AE306" i="4"/>
  <c r="AH305" i="4"/>
  <c r="K305" i="10"/>
  <c r="T371" i="2"/>
  <c r="E371" i="10" s="1"/>
  <c r="Z371" i="2"/>
  <c r="C370" i="10"/>
  <c r="AH370" i="2"/>
  <c r="L372" i="2"/>
  <c r="F372" i="2"/>
  <c r="M372" i="2"/>
  <c r="AD371" i="2"/>
  <c r="Y371" i="2"/>
  <c r="AE381" i="5"/>
  <c r="G381" i="5"/>
  <c r="M325" i="8"/>
  <c r="F325" i="8"/>
  <c r="AE325" i="8" s="1"/>
  <c r="Y324" i="8"/>
  <c r="AH324" i="8" s="1"/>
  <c r="L325" i="8"/>
  <c r="AD324" i="8"/>
  <c r="G325" i="8"/>
  <c r="X210" i="2"/>
  <c r="Y211" i="2"/>
  <c r="AH212" i="2"/>
  <c r="X160" i="7"/>
  <c r="Y161" i="7"/>
  <c r="AH161" i="7" s="1"/>
  <c r="K160" i="10"/>
  <c r="AH160" i="8"/>
  <c r="Y159" i="8"/>
  <c r="X158" i="8"/>
  <c r="Y172" i="9"/>
  <c r="AH172" i="9" s="1"/>
  <c r="X171" i="9"/>
  <c r="X217" i="5"/>
  <c r="Y218" i="5"/>
  <c r="O219" i="10"/>
  <c r="AH219" i="5"/>
  <c r="AH140" i="4"/>
  <c r="Y139" i="4"/>
  <c r="X138" i="4"/>
  <c r="Y192" i="3"/>
  <c r="X191" i="3"/>
  <c r="AH193" i="3"/>
  <c r="G193" i="10"/>
  <c r="C227" i="10"/>
  <c r="AH227" i="6"/>
  <c r="X225" i="6"/>
  <c r="Y226" i="6"/>
  <c r="M366" i="3"/>
  <c r="L366" i="3"/>
  <c r="F366" i="3"/>
  <c r="AD365" i="3"/>
  <c r="Y365" i="3"/>
  <c r="Y332" i="9" l="1"/>
  <c r="AD332" i="9"/>
  <c r="F333" i="9"/>
  <c r="L333" i="9"/>
  <c r="M333" i="9"/>
  <c r="M377" i="6"/>
  <c r="L377" i="6"/>
  <c r="AD376" i="6"/>
  <c r="Y376" i="6"/>
  <c r="AH376" i="6" s="1"/>
  <c r="F377" i="6"/>
  <c r="T337" i="7"/>
  <c r="I337" i="10" s="1"/>
  <c r="Z337" i="7"/>
  <c r="AH336" i="7"/>
  <c r="G336" i="10"/>
  <c r="G337" i="7"/>
  <c r="AE337" i="7"/>
  <c r="Y306" i="4"/>
  <c r="AD306" i="4"/>
  <c r="F307" i="4"/>
  <c r="L307" i="4"/>
  <c r="M307" i="4"/>
  <c r="T372" i="2"/>
  <c r="E372" i="10" s="1"/>
  <c r="Z372" i="2"/>
  <c r="C371" i="10"/>
  <c r="AH371" i="2"/>
  <c r="M382" i="5"/>
  <c r="AD381" i="5"/>
  <c r="L382" i="5"/>
  <c r="Y381" i="5"/>
  <c r="AH381" i="5" s="1"/>
  <c r="F382" i="5"/>
  <c r="AE382" i="5" s="1"/>
  <c r="G382" i="5"/>
  <c r="AE372" i="2"/>
  <c r="G372" i="2"/>
  <c r="T325" i="8"/>
  <c r="Z325" i="8"/>
  <c r="AD325" i="8"/>
  <c r="F326" i="8"/>
  <c r="M326" i="8"/>
  <c r="Y325" i="8"/>
  <c r="AH325" i="8" s="1"/>
  <c r="L326" i="8"/>
  <c r="Y210" i="2"/>
  <c r="X209" i="2"/>
  <c r="AH211" i="2"/>
  <c r="X159" i="7"/>
  <c r="Y160" i="7"/>
  <c r="AH160" i="7" s="1"/>
  <c r="K159" i="10"/>
  <c r="AH159" i="8"/>
  <c r="Y158" i="8"/>
  <c r="X157" i="8"/>
  <c r="Y171" i="9"/>
  <c r="AH171" i="9" s="1"/>
  <c r="X170" i="9"/>
  <c r="Y217" i="5"/>
  <c r="X216" i="5"/>
  <c r="O218" i="10"/>
  <c r="AH218" i="5"/>
  <c r="AH139" i="4"/>
  <c r="Y138" i="4"/>
  <c r="X137" i="4"/>
  <c r="AH192" i="3"/>
  <c r="G192" i="10"/>
  <c r="X190" i="3"/>
  <c r="Y191" i="3"/>
  <c r="X224" i="6"/>
  <c r="Y225" i="6"/>
  <c r="C226" i="10"/>
  <c r="AH226" i="6"/>
  <c r="Z366" i="3"/>
  <c r="T366" i="3"/>
  <c r="AH365" i="3"/>
  <c r="AE366" i="3"/>
  <c r="G366" i="3"/>
  <c r="AH332" i="9" l="1"/>
  <c r="O332" i="10"/>
  <c r="G333" i="9"/>
  <c r="AE333" i="9"/>
  <c r="T333" i="9"/>
  <c r="Q333" i="10" s="1"/>
  <c r="R333" i="10" s="1"/>
  <c r="Z333" i="9"/>
  <c r="Z377" i="6"/>
  <c r="T377" i="6"/>
  <c r="G377" i="6"/>
  <c r="AE377" i="6"/>
  <c r="AD337" i="7"/>
  <c r="F338" i="7"/>
  <c r="L338" i="7"/>
  <c r="Y337" i="7"/>
  <c r="M338" i="7"/>
  <c r="K306" i="10"/>
  <c r="AH306" i="4"/>
  <c r="G307" i="4"/>
  <c r="AE307" i="4"/>
  <c r="T307" i="4"/>
  <c r="M307" i="10" s="1"/>
  <c r="Z307" i="4"/>
  <c r="T382" i="5"/>
  <c r="Z382" i="5"/>
  <c r="Y382" i="5"/>
  <c r="AH382" i="5" s="1"/>
  <c r="L383" i="5"/>
  <c r="M383" i="5"/>
  <c r="AD382" i="5"/>
  <c r="F383" i="5"/>
  <c r="L373" i="2"/>
  <c r="AD372" i="2"/>
  <c r="M373" i="2"/>
  <c r="F373" i="2"/>
  <c r="AE373" i="2" s="1"/>
  <c r="Y372" i="2"/>
  <c r="G373" i="2"/>
  <c r="G326" i="8"/>
  <c r="AE326" i="8"/>
  <c r="T326" i="8"/>
  <c r="Z326" i="8"/>
  <c r="AH210" i="2"/>
  <c r="Y209" i="2"/>
  <c r="X208" i="2"/>
  <c r="X158" i="7"/>
  <c r="Y159" i="7"/>
  <c r="AH159" i="7" s="1"/>
  <c r="K158" i="10"/>
  <c r="AH158" i="8"/>
  <c r="Y157" i="8"/>
  <c r="X156" i="8"/>
  <c r="Y170" i="9"/>
  <c r="AH170" i="9" s="1"/>
  <c r="X169" i="9"/>
  <c r="O217" i="10"/>
  <c r="AH217" i="5"/>
  <c r="X215" i="5"/>
  <c r="Y216" i="5"/>
  <c r="AH138" i="4"/>
  <c r="Y137" i="4"/>
  <c r="X136" i="4"/>
  <c r="X189" i="3"/>
  <c r="Y190" i="3"/>
  <c r="G191" i="10"/>
  <c r="AH191" i="3"/>
  <c r="X223" i="6"/>
  <c r="Y224" i="6"/>
  <c r="C225" i="10"/>
  <c r="AH225" i="6"/>
  <c r="M367" i="3"/>
  <c r="L367" i="3"/>
  <c r="F367" i="3"/>
  <c r="AD366" i="3"/>
  <c r="Y366" i="3"/>
  <c r="Y333" i="9" l="1"/>
  <c r="AD333" i="9"/>
  <c r="F334" i="9"/>
  <c r="L334" i="9"/>
  <c r="M334" i="9"/>
  <c r="L378" i="6"/>
  <c r="Y377" i="6"/>
  <c r="AH377" i="6" s="1"/>
  <c r="M378" i="6"/>
  <c r="F378" i="6"/>
  <c r="AD377" i="6"/>
  <c r="T338" i="7"/>
  <c r="I338" i="10" s="1"/>
  <c r="Z338" i="7"/>
  <c r="AH337" i="7"/>
  <c r="G337" i="10"/>
  <c r="Y307" i="4"/>
  <c r="AD307" i="4"/>
  <c r="F308" i="4"/>
  <c r="L308" i="4"/>
  <c r="M308" i="4"/>
  <c r="Z383" i="5"/>
  <c r="T383" i="5"/>
  <c r="G383" i="5"/>
  <c r="AE383" i="5"/>
  <c r="T373" i="2"/>
  <c r="E373" i="10" s="1"/>
  <c r="Z373" i="2"/>
  <c r="AH372" i="2"/>
  <c r="C372" i="10"/>
  <c r="Y373" i="2"/>
  <c r="L374" i="2"/>
  <c r="F374" i="2"/>
  <c r="M374" i="2"/>
  <c r="AD373" i="2"/>
  <c r="AE338" i="7"/>
  <c r="G338" i="7"/>
  <c r="Y326" i="8"/>
  <c r="AH326" i="8" s="1"/>
  <c r="AD326" i="8"/>
  <c r="F327" i="8"/>
  <c r="L327" i="8"/>
  <c r="M327" i="8"/>
  <c r="AH209" i="2"/>
  <c r="X207" i="2"/>
  <c r="Y208" i="2"/>
  <c r="X157" i="7"/>
  <c r="Y158" i="7"/>
  <c r="AH158" i="7" s="1"/>
  <c r="K157" i="10"/>
  <c r="AH157" i="8"/>
  <c r="Y156" i="8"/>
  <c r="X155" i="8"/>
  <c r="Y169" i="9"/>
  <c r="AH169" i="9" s="1"/>
  <c r="X168" i="9"/>
  <c r="X214" i="5"/>
  <c r="Y215" i="5"/>
  <c r="AH216" i="5"/>
  <c r="O216" i="10"/>
  <c r="AH137" i="4"/>
  <c r="Y136" i="4"/>
  <c r="X135" i="4"/>
  <c r="X188" i="3"/>
  <c r="Y189" i="3"/>
  <c r="G190" i="10"/>
  <c r="AH190" i="3"/>
  <c r="Y223" i="6"/>
  <c r="X222" i="6"/>
  <c r="C224" i="10"/>
  <c r="AH224" i="6"/>
  <c r="Z367" i="3"/>
  <c r="T367" i="3"/>
  <c r="AH366" i="3"/>
  <c r="AE367" i="3"/>
  <c r="G367" i="3"/>
  <c r="AH333" i="9" l="1"/>
  <c r="O333" i="10"/>
  <c r="G334" i="9"/>
  <c r="AE334" i="9"/>
  <c r="T334" i="9"/>
  <c r="Q334" i="10" s="1"/>
  <c r="R334" i="10" s="1"/>
  <c r="Z334" i="9"/>
  <c r="T378" i="6"/>
  <c r="Z378" i="6"/>
  <c r="AE378" i="6"/>
  <c r="G378" i="6"/>
  <c r="K307" i="10"/>
  <c r="AH307" i="4"/>
  <c r="G308" i="4"/>
  <c r="AE308" i="4"/>
  <c r="T308" i="4"/>
  <c r="M308" i="10" s="1"/>
  <c r="Z308" i="4"/>
  <c r="F384" i="5"/>
  <c r="M384" i="5"/>
  <c r="Y383" i="5"/>
  <c r="AH383" i="5" s="1"/>
  <c r="AD383" i="5"/>
  <c r="L384" i="5"/>
  <c r="C373" i="10"/>
  <c r="AH373" i="2"/>
  <c r="Z374" i="2"/>
  <c r="T374" i="2"/>
  <c r="E374" i="10" s="1"/>
  <c r="L339" i="7"/>
  <c r="Y338" i="7"/>
  <c r="M339" i="7"/>
  <c r="AD338" i="7"/>
  <c r="F339" i="7"/>
  <c r="AE339" i="7" s="1"/>
  <c r="G339" i="7"/>
  <c r="AE374" i="2"/>
  <c r="G374" i="2"/>
  <c r="G327" i="8"/>
  <c r="AE327" i="8"/>
  <c r="T327" i="8"/>
  <c r="Z327" i="8"/>
  <c r="X206" i="2"/>
  <c r="Y207" i="2"/>
  <c r="AH208" i="2"/>
  <c r="X156" i="7"/>
  <c r="Y157" i="7"/>
  <c r="AH157" i="7" s="1"/>
  <c r="K156" i="10"/>
  <c r="AH156" i="8"/>
  <c r="Y155" i="8"/>
  <c r="X154" i="8"/>
  <c r="Y168" i="9"/>
  <c r="AH168" i="9" s="1"/>
  <c r="X167" i="9"/>
  <c r="Y214" i="5"/>
  <c r="X213" i="5"/>
  <c r="AH215" i="5"/>
  <c r="O215" i="10"/>
  <c r="AH136" i="4"/>
  <c r="Y135" i="4"/>
  <c r="X134" i="4"/>
  <c r="X187" i="3"/>
  <c r="Y188" i="3"/>
  <c r="G189" i="10"/>
  <c r="AH189" i="3"/>
  <c r="C223" i="10"/>
  <c r="AH223" i="6"/>
  <c r="X221" i="6"/>
  <c r="Y222" i="6"/>
  <c r="M368" i="3"/>
  <c r="L368" i="3"/>
  <c r="F368" i="3"/>
  <c r="AD367" i="3"/>
  <c r="Y367" i="3"/>
  <c r="Y334" i="9" l="1"/>
  <c r="AD334" i="9"/>
  <c r="F335" i="9"/>
  <c r="L335" i="9"/>
  <c r="M335" i="9"/>
  <c r="M379" i="6"/>
  <c r="AD378" i="6"/>
  <c r="L379" i="6"/>
  <c r="F379" i="6"/>
  <c r="Y378" i="6"/>
  <c r="AH378" i="6" s="1"/>
  <c r="Y308" i="4"/>
  <c r="AD308" i="4"/>
  <c r="F309" i="4"/>
  <c r="L309" i="4"/>
  <c r="M309" i="4"/>
  <c r="G384" i="5"/>
  <c r="AE384" i="5"/>
  <c r="Z384" i="5"/>
  <c r="T384" i="5"/>
  <c r="T339" i="7"/>
  <c r="I339" i="10" s="1"/>
  <c r="Z339" i="7"/>
  <c r="AH338" i="7"/>
  <c r="G338" i="10"/>
  <c r="Y339" i="7"/>
  <c r="AD339" i="7"/>
  <c r="F340" i="7"/>
  <c r="L340" i="7"/>
  <c r="M340" i="7"/>
  <c r="AD374" i="2"/>
  <c r="F375" i="2"/>
  <c r="AE375" i="2" s="1"/>
  <c r="Y374" i="2"/>
  <c r="L375" i="2"/>
  <c r="M375" i="2"/>
  <c r="G375" i="2"/>
  <c r="Y327" i="8"/>
  <c r="AH327" i="8" s="1"/>
  <c r="AD327" i="8"/>
  <c r="F328" i="8"/>
  <c r="L328" i="8"/>
  <c r="M328" i="8"/>
  <c r="X205" i="2"/>
  <c r="Y206" i="2"/>
  <c r="AH207" i="2"/>
  <c r="X155" i="7"/>
  <c r="Y156" i="7"/>
  <c r="AH156" i="7" s="1"/>
  <c r="K155" i="10"/>
  <c r="AH155" i="8"/>
  <c r="Y154" i="8"/>
  <c r="X153" i="8"/>
  <c r="X166" i="9"/>
  <c r="Y167" i="9"/>
  <c r="AH167" i="9" s="1"/>
  <c r="O214" i="10"/>
  <c r="AH214" i="5"/>
  <c r="X212" i="5"/>
  <c r="Y213" i="5"/>
  <c r="AH135" i="4"/>
  <c r="Y134" i="4"/>
  <c r="X133" i="4"/>
  <c r="X186" i="3"/>
  <c r="Y187" i="3"/>
  <c r="AH188" i="3"/>
  <c r="G188" i="10"/>
  <c r="X220" i="6"/>
  <c r="Y221" i="6"/>
  <c r="C222" i="10"/>
  <c r="AH222" i="6"/>
  <c r="Z368" i="3"/>
  <c r="T368" i="3"/>
  <c r="AH367" i="3"/>
  <c r="AE368" i="3"/>
  <c r="G368" i="3"/>
  <c r="AH334" i="9" l="1"/>
  <c r="O334" i="10"/>
  <c r="G335" i="9"/>
  <c r="AE335" i="9"/>
  <c r="T335" i="9"/>
  <c r="Q335" i="10" s="1"/>
  <c r="R335" i="10" s="1"/>
  <c r="Z335" i="9"/>
  <c r="T379" i="6"/>
  <c r="Z379" i="6"/>
  <c r="G379" i="6"/>
  <c r="AE379" i="6"/>
  <c r="K308" i="10"/>
  <c r="AH308" i="4"/>
  <c r="G309" i="4"/>
  <c r="AE309" i="4"/>
  <c r="T309" i="4"/>
  <c r="M309" i="10" s="1"/>
  <c r="Z309" i="4"/>
  <c r="L385" i="5"/>
  <c r="AD384" i="5"/>
  <c r="Y384" i="5"/>
  <c r="AH384" i="5" s="1"/>
  <c r="F385" i="5"/>
  <c r="M385" i="5"/>
  <c r="AH339" i="7"/>
  <c r="G339" i="10"/>
  <c r="G340" i="7"/>
  <c r="AE340" i="7"/>
  <c r="T340" i="7"/>
  <c r="I340" i="10" s="1"/>
  <c r="Z340" i="7"/>
  <c r="AH374" i="2"/>
  <c r="C374" i="10"/>
  <c r="T375" i="2"/>
  <c r="E375" i="10" s="1"/>
  <c r="Z375" i="2"/>
  <c r="Y375" i="2"/>
  <c r="L376" i="2"/>
  <c r="F376" i="2"/>
  <c r="AD375" i="2"/>
  <c r="M376" i="2"/>
  <c r="G328" i="8"/>
  <c r="AE328" i="8"/>
  <c r="T328" i="8"/>
  <c r="Z328" i="8"/>
  <c r="X204" i="2"/>
  <c r="Y205" i="2"/>
  <c r="AH206" i="2"/>
  <c r="X154" i="7"/>
  <c r="Y155" i="7"/>
  <c r="AH155" i="7" s="1"/>
  <c r="K154" i="10"/>
  <c r="AH154" i="8"/>
  <c r="Y153" i="8"/>
  <c r="X152" i="8"/>
  <c r="X165" i="9"/>
  <c r="Y166" i="9"/>
  <c r="AH166" i="9" s="1"/>
  <c r="Y212" i="5"/>
  <c r="X211" i="5"/>
  <c r="O213" i="10"/>
  <c r="AH213" i="5"/>
  <c r="AH134" i="4"/>
  <c r="Y133" i="4"/>
  <c r="X132" i="4"/>
  <c r="X185" i="3"/>
  <c r="Y186" i="3"/>
  <c r="AH187" i="3"/>
  <c r="G187" i="10"/>
  <c r="X219" i="6"/>
  <c r="Y220" i="6"/>
  <c r="C221" i="10"/>
  <c r="AH221" i="6"/>
  <c r="M369" i="3"/>
  <c r="L369" i="3"/>
  <c r="F369" i="3"/>
  <c r="AD368" i="3"/>
  <c r="Y368" i="3"/>
  <c r="Y335" i="9" l="1"/>
  <c r="AD335" i="9"/>
  <c r="F336" i="9"/>
  <c r="L336" i="9"/>
  <c r="M336" i="9"/>
  <c r="M380" i="6"/>
  <c r="L380" i="6"/>
  <c r="F380" i="6"/>
  <c r="AD379" i="6"/>
  <c r="Y379" i="6"/>
  <c r="AH379" i="6" s="1"/>
  <c r="Y309" i="4"/>
  <c r="AD309" i="4"/>
  <c r="F310" i="4"/>
  <c r="L310" i="4"/>
  <c r="M310" i="4"/>
  <c r="Z385" i="5"/>
  <c r="T385" i="5"/>
  <c r="G385" i="5"/>
  <c r="AE385" i="5"/>
  <c r="Y340" i="7"/>
  <c r="AD340" i="7"/>
  <c r="F341" i="7"/>
  <c r="L341" i="7"/>
  <c r="M341" i="7"/>
  <c r="AH375" i="2"/>
  <c r="C375" i="10"/>
  <c r="T376" i="2"/>
  <c r="E376" i="10" s="1"/>
  <c r="Z376" i="2"/>
  <c r="AE376" i="2"/>
  <c r="G376" i="2"/>
  <c r="Y328" i="8"/>
  <c r="AH328" i="8" s="1"/>
  <c r="AD328" i="8"/>
  <c r="F329" i="8"/>
  <c r="L329" i="8"/>
  <c r="M329" i="8"/>
  <c r="X203" i="2"/>
  <c r="Y204" i="2"/>
  <c r="AH205" i="2"/>
  <c r="Y154" i="7"/>
  <c r="AH154" i="7" s="1"/>
  <c r="X153" i="7"/>
  <c r="K153" i="10"/>
  <c r="AH153" i="8"/>
  <c r="Y152" i="8"/>
  <c r="X151" i="8"/>
  <c r="X164" i="9"/>
  <c r="Y165" i="9"/>
  <c r="AH165" i="9" s="1"/>
  <c r="O212" i="10"/>
  <c r="AH212" i="5"/>
  <c r="Y211" i="5"/>
  <c r="X210" i="5"/>
  <c r="AH133" i="4"/>
  <c r="Y132" i="4"/>
  <c r="X131" i="4"/>
  <c r="X184" i="3"/>
  <c r="Y185" i="3"/>
  <c r="G186" i="10"/>
  <c r="AH186" i="3"/>
  <c r="X218" i="6"/>
  <c r="Y219" i="6"/>
  <c r="C220" i="10"/>
  <c r="AH220" i="6"/>
  <c r="Z369" i="3"/>
  <c r="T369" i="3"/>
  <c r="AH368" i="3"/>
  <c r="AE369" i="3"/>
  <c r="G369" i="3"/>
  <c r="AH335" i="9" l="1"/>
  <c r="O335" i="10"/>
  <c r="G336" i="9"/>
  <c r="AE336" i="9"/>
  <c r="T336" i="9"/>
  <c r="Q336" i="10" s="1"/>
  <c r="R336" i="10" s="1"/>
  <c r="Z336" i="9"/>
  <c r="Z380" i="6"/>
  <c r="T380" i="6"/>
  <c r="G380" i="6"/>
  <c r="AE380" i="6"/>
  <c r="K309" i="10"/>
  <c r="AH309" i="4"/>
  <c r="G310" i="4"/>
  <c r="AE310" i="4"/>
  <c r="T310" i="4"/>
  <c r="M310" i="10" s="1"/>
  <c r="Z310" i="4"/>
  <c r="F386" i="5"/>
  <c r="Y385" i="5"/>
  <c r="AH385" i="5" s="1"/>
  <c r="M386" i="5"/>
  <c r="L386" i="5"/>
  <c r="AD385" i="5"/>
  <c r="AH340" i="7"/>
  <c r="G340" i="10"/>
  <c r="G341" i="7"/>
  <c r="AE341" i="7"/>
  <c r="T341" i="7"/>
  <c r="I341" i="10" s="1"/>
  <c r="Z341" i="7"/>
  <c r="L377" i="2"/>
  <c r="Y376" i="2"/>
  <c r="AD376" i="2"/>
  <c r="M377" i="2"/>
  <c r="F377" i="2"/>
  <c r="AE377" i="2" s="1"/>
  <c r="G377" i="2"/>
  <c r="G329" i="8"/>
  <c r="AE329" i="8"/>
  <c r="T329" i="8"/>
  <c r="Z329" i="8"/>
  <c r="Y203" i="2"/>
  <c r="X202" i="2"/>
  <c r="AH204" i="2"/>
  <c r="X152" i="7"/>
  <c r="Y153" i="7"/>
  <c r="AH153" i="7" s="1"/>
  <c r="K152" i="10"/>
  <c r="AH152" i="8"/>
  <c r="Y151" i="8"/>
  <c r="X150" i="8"/>
  <c r="X163" i="9"/>
  <c r="Y164" i="9"/>
  <c r="AH164" i="9" s="1"/>
  <c r="O211" i="10"/>
  <c r="AH211" i="5"/>
  <c r="X209" i="5"/>
  <c r="Y210" i="5"/>
  <c r="AH132" i="4"/>
  <c r="Y131" i="4"/>
  <c r="X130" i="4"/>
  <c r="X183" i="3"/>
  <c r="Y184" i="3"/>
  <c r="AH185" i="3"/>
  <c r="G185" i="10"/>
  <c r="Y218" i="6"/>
  <c r="X217" i="6"/>
  <c r="C219" i="10"/>
  <c r="AH219" i="6"/>
  <c r="M370" i="3"/>
  <c r="L370" i="3"/>
  <c r="F370" i="3"/>
  <c r="AD369" i="3"/>
  <c r="Y369" i="3"/>
  <c r="Y336" i="9" l="1"/>
  <c r="AD336" i="9"/>
  <c r="L337" i="9"/>
  <c r="M337" i="9"/>
  <c r="F337" i="9"/>
  <c r="M381" i="6"/>
  <c r="L381" i="6"/>
  <c r="F381" i="6"/>
  <c r="AD380" i="6"/>
  <c r="Y380" i="6"/>
  <c r="AH380" i="6" s="1"/>
  <c r="Y310" i="4"/>
  <c r="AD310" i="4"/>
  <c r="F311" i="4"/>
  <c r="L311" i="4"/>
  <c r="M311" i="4"/>
  <c r="Z386" i="5"/>
  <c r="T386" i="5"/>
  <c r="Y341" i="7"/>
  <c r="AD341" i="7"/>
  <c r="F342" i="7"/>
  <c r="L342" i="7"/>
  <c r="M342" i="7"/>
  <c r="T377" i="2"/>
  <c r="E377" i="10" s="1"/>
  <c r="Z377" i="2"/>
  <c r="C376" i="10"/>
  <c r="AH376" i="2"/>
  <c r="Y377" i="2"/>
  <c r="L378" i="2"/>
  <c r="AD377" i="2"/>
  <c r="F378" i="2"/>
  <c r="M378" i="2"/>
  <c r="AE386" i="5"/>
  <c r="G386" i="5"/>
  <c r="Y329" i="8"/>
  <c r="AH329" i="8" s="1"/>
  <c r="AD329" i="8"/>
  <c r="F330" i="8"/>
  <c r="AE330" i="8" s="1"/>
  <c r="G330" i="8"/>
  <c r="L330" i="8"/>
  <c r="M330" i="8"/>
  <c r="AH203" i="2"/>
  <c r="Y202" i="2"/>
  <c r="X201" i="2"/>
  <c r="Y152" i="7"/>
  <c r="AH152" i="7" s="1"/>
  <c r="X151" i="7"/>
  <c r="K151" i="10"/>
  <c r="AH151" i="8"/>
  <c r="X149" i="8"/>
  <c r="Y150" i="8"/>
  <c r="X162" i="9"/>
  <c r="Y163" i="9"/>
  <c r="AH163" i="9" s="1"/>
  <c r="Y209" i="5"/>
  <c r="X208" i="5"/>
  <c r="O210" i="10"/>
  <c r="AH210" i="5"/>
  <c r="AH131" i="4"/>
  <c r="Y130" i="4"/>
  <c r="X129" i="4"/>
  <c r="Y183" i="3"/>
  <c r="X182" i="3"/>
  <c r="AH184" i="3"/>
  <c r="G184" i="10"/>
  <c r="C218" i="10"/>
  <c r="AH218" i="6"/>
  <c r="X216" i="6"/>
  <c r="Y217" i="6"/>
  <c r="Z370" i="3"/>
  <c r="T370" i="3"/>
  <c r="AH369" i="3"/>
  <c r="AE370" i="3"/>
  <c r="G370" i="3"/>
  <c r="AH336" i="9" l="1"/>
  <c r="O336" i="10"/>
  <c r="T337" i="9"/>
  <c r="Q337" i="10" s="1"/>
  <c r="R337" i="10" s="1"/>
  <c r="Z337" i="9"/>
  <c r="G337" i="9"/>
  <c r="AE337" i="9"/>
  <c r="Z381" i="6"/>
  <c r="T381" i="6"/>
  <c r="AE381" i="6"/>
  <c r="G381" i="6"/>
  <c r="K310" i="10"/>
  <c r="AH310" i="4"/>
  <c r="G311" i="4"/>
  <c r="AE311" i="4"/>
  <c r="Z311" i="4"/>
  <c r="T311" i="4"/>
  <c r="M311" i="10" s="1"/>
  <c r="G341" i="10"/>
  <c r="AH341" i="7"/>
  <c r="G342" i="7"/>
  <c r="AE342" i="7"/>
  <c r="Z342" i="7"/>
  <c r="T342" i="7"/>
  <c r="I342" i="10" s="1"/>
  <c r="AH377" i="2"/>
  <c r="C377" i="10"/>
  <c r="T378" i="2"/>
  <c r="E378" i="10" s="1"/>
  <c r="Z378" i="2"/>
  <c r="M387" i="5"/>
  <c r="L387" i="5"/>
  <c r="Y386" i="5"/>
  <c r="AH386" i="5" s="1"/>
  <c r="F387" i="5"/>
  <c r="AE387" i="5" s="1"/>
  <c r="AD386" i="5"/>
  <c r="G387" i="5"/>
  <c r="AE378" i="2"/>
  <c r="G378" i="2"/>
  <c r="L331" i="8"/>
  <c r="AD330" i="8"/>
  <c r="M331" i="8"/>
  <c r="F331" i="8"/>
  <c r="Y330" i="8"/>
  <c r="AH330" i="8" s="1"/>
  <c r="T330" i="8"/>
  <c r="Z330" i="8"/>
  <c r="AH202" i="2"/>
  <c r="Y201" i="2"/>
  <c r="X200" i="2"/>
  <c r="X150" i="7"/>
  <c r="Y151" i="7"/>
  <c r="AH151" i="7" s="1"/>
  <c r="Y149" i="8"/>
  <c r="X148" i="8"/>
  <c r="K150" i="10"/>
  <c r="AH150" i="8"/>
  <c r="Y162" i="9"/>
  <c r="AH162" i="9" s="1"/>
  <c r="X161" i="9"/>
  <c r="O209" i="10"/>
  <c r="AH209" i="5"/>
  <c r="X207" i="5"/>
  <c r="Y208" i="5"/>
  <c r="AH130" i="4"/>
  <c r="Y129" i="4"/>
  <c r="X128" i="4"/>
  <c r="AH183" i="3"/>
  <c r="G183" i="10"/>
  <c r="Y182" i="3"/>
  <c r="X181" i="3"/>
  <c r="X215" i="6"/>
  <c r="Y216" i="6"/>
  <c r="C217" i="10"/>
  <c r="AH217" i="6"/>
  <c r="M371" i="3"/>
  <c r="L371" i="3"/>
  <c r="F371" i="3"/>
  <c r="AD370" i="3"/>
  <c r="Y370" i="3"/>
  <c r="F338" i="9" l="1"/>
  <c r="M338" i="9"/>
  <c r="AD337" i="9"/>
  <c r="L338" i="9"/>
  <c r="Y337" i="9"/>
  <c r="AD381" i="6"/>
  <c r="Y381" i="6"/>
  <c r="AH381" i="6" s="1"/>
  <c r="M382" i="6"/>
  <c r="L382" i="6"/>
  <c r="F382" i="6"/>
  <c r="Y311" i="4"/>
  <c r="AD311" i="4"/>
  <c r="F312" i="4"/>
  <c r="L312" i="4"/>
  <c r="M312" i="4"/>
  <c r="Y342" i="7"/>
  <c r="AD342" i="7"/>
  <c r="F343" i="7"/>
  <c r="L343" i="7"/>
  <c r="M343" i="7"/>
  <c r="T387" i="5"/>
  <c r="Z387" i="5"/>
  <c r="M388" i="5"/>
  <c r="F388" i="5"/>
  <c r="L388" i="5"/>
  <c r="AD387" i="5"/>
  <c r="Y387" i="5"/>
  <c r="AH387" i="5" s="1"/>
  <c r="F379" i="2"/>
  <c r="AE379" i="2" s="1"/>
  <c r="M379" i="2"/>
  <c r="Y378" i="2"/>
  <c r="L379" i="2"/>
  <c r="AD378" i="2"/>
  <c r="G379" i="2"/>
  <c r="AE331" i="8"/>
  <c r="G331" i="8"/>
  <c r="T331" i="8"/>
  <c r="Z331" i="8"/>
  <c r="M332" i="8"/>
  <c r="L332" i="8"/>
  <c r="F332" i="8"/>
  <c r="AD331" i="8"/>
  <c r="Y331" i="8"/>
  <c r="AH331" i="8" s="1"/>
  <c r="AH201" i="2"/>
  <c r="X199" i="2"/>
  <c r="Y200" i="2"/>
  <c r="X149" i="7"/>
  <c r="Y150" i="7"/>
  <c r="AH150" i="7" s="1"/>
  <c r="K149" i="10"/>
  <c r="AH149" i="8"/>
  <c r="Y148" i="8"/>
  <c r="X147" i="8"/>
  <c r="Y161" i="9"/>
  <c r="AH161" i="9" s="1"/>
  <c r="X160" i="9"/>
  <c r="Y207" i="5"/>
  <c r="X206" i="5"/>
  <c r="O208" i="10"/>
  <c r="AH208" i="5"/>
  <c r="AH129" i="4"/>
  <c r="Y128" i="4"/>
  <c r="X127" i="4"/>
  <c r="AH182" i="3"/>
  <c r="G182" i="10"/>
  <c r="X180" i="3"/>
  <c r="Y181" i="3"/>
  <c r="X214" i="6"/>
  <c r="Y215" i="6"/>
  <c r="C216" i="10"/>
  <c r="AH216" i="6"/>
  <c r="Z371" i="3"/>
  <c r="T371" i="3"/>
  <c r="AH370" i="3"/>
  <c r="AE371" i="3"/>
  <c r="G371" i="3"/>
  <c r="AE338" i="9" l="1"/>
  <c r="G338" i="9"/>
  <c r="T338" i="9"/>
  <c r="Q338" i="10" s="1"/>
  <c r="R338" i="10" s="1"/>
  <c r="Z338" i="9"/>
  <c r="AH337" i="9"/>
  <c r="O337" i="10"/>
  <c r="Z382" i="6"/>
  <c r="T382" i="6"/>
  <c r="AE382" i="6"/>
  <c r="G382" i="6"/>
  <c r="K311" i="10"/>
  <c r="AH311" i="4"/>
  <c r="G312" i="4"/>
  <c r="AE312" i="4"/>
  <c r="T312" i="4"/>
  <c r="M312" i="10" s="1"/>
  <c r="Z312" i="4"/>
  <c r="AH342" i="7"/>
  <c r="G342" i="10"/>
  <c r="AE343" i="7"/>
  <c r="G343" i="7"/>
  <c r="T343" i="7"/>
  <c r="I343" i="10" s="1"/>
  <c r="Z343" i="7"/>
  <c r="T388" i="5"/>
  <c r="Z388" i="5"/>
  <c r="C378" i="10"/>
  <c r="AH378" i="2"/>
  <c r="T379" i="2"/>
  <c r="E379" i="10" s="1"/>
  <c r="Z379" i="2"/>
  <c r="L380" i="2"/>
  <c r="AD379" i="2"/>
  <c r="M380" i="2"/>
  <c r="Y379" i="2"/>
  <c r="F380" i="2"/>
  <c r="AE388" i="5"/>
  <c r="G388" i="5"/>
  <c r="T332" i="8"/>
  <c r="Z332" i="8"/>
  <c r="AE332" i="8"/>
  <c r="G332" i="8"/>
  <c r="Y199" i="2"/>
  <c r="X198" i="2"/>
  <c r="AH200" i="2"/>
  <c r="Y149" i="7"/>
  <c r="AH149" i="7" s="1"/>
  <c r="X148" i="7"/>
  <c r="K148" i="10"/>
  <c r="AH148" i="8"/>
  <c r="Y147" i="8"/>
  <c r="X146" i="8"/>
  <c r="Y160" i="9"/>
  <c r="AH160" i="9" s="1"/>
  <c r="X159" i="9"/>
  <c r="AH207" i="5"/>
  <c r="O207" i="10"/>
  <c r="X205" i="5"/>
  <c r="Y206" i="5"/>
  <c r="AH128" i="4"/>
  <c r="Y127" i="4"/>
  <c r="X126" i="4"/>
  <c r="X179" i="3"/>
  <c r="Y180" i="3"/>
  <c r="G181" i="10"/>
  <c r="AH181" i="3"/>
  <c r="X213" i="6"/>
  <c r="Y214" i="6"/>
  <c r="C215" i="10"/>
  <c r="AH215" i="6"/>
  <c r="M372" i="3"/>
  <c r="L372" i="3"/>
  <c r="F372" i="3"/>
  <c r="AD371" i="3"/>
  <c r="Y371" i="3"/>
  <c r="Y338" i="9" l="1"/>
  <c r="F339" i="9"/>
  <c r="M339" i="9"/>
  <c r="AD338" i="9"/>
  <c r="L339" i="9"/>
  <c r="L383" i="6"/>
  <c r="M383" i="6"/>
  <c r="AD382" i="6"/>
  <c r="Y382" i="6"/>
  <c r="AH382" i="6" s="1"/>
  <c r="F383" i="6"/>
  <c r="AD312" i="4"/>
  <c r="Y312" i="4"/>
  <c r="L313" i="4"/>
  <c r="F313" i="4"/>
  <c r="M313" i="4"/>
  <c r="M344" i="7"/>
  <c r="L344" i="7"/>
  <c r="F344" i="7"/>
  <c r="AD343" i="7"/>
  <c r="Y343" i="7"/>
  <c r="T380" i="2"/>
  <c r="E380" i="10" s="1"/>
  <c r="Z380" i="2"/>
  <c r="C379" i="10"/>
  <c r="AH379" i="2"/>
  <c r="Y388" i="5"/>
  <c r="AH388" i="5" s="1"/>
  <c r="M389" i="5"/>
  <c r="L389" i="5"/>
  <c r="AD388" i="5"/>
  <c r="F389" i="5"/>
  <c r="AE389" i="5" s="1"/>
  <c r="G389" i="5"/>
  <c r="AE380" i="2"/>
  <c r="G380" i="2"/>
  <c r="Y332" i="8"/>
  <c r="AH332" i="8" s="1"/>
  <c r="F333" i="8"/>
  <c r="AE333" i="8" s="1"/>
  <c r="M333" i="8"/>
  <c r="AD332" i="8"/>
  <c r="L333" i="8"/>
  <c r="G333" i="8"/>
  <c r="AH199" i="2"/>
  <c r="Y198" i="2"/>
  <c r="X197" i="2"/>
  <c r="Y148" i="7"/>
  <c r="AH148" i="7" s="1"/>
  <c r="X147" i="7"/>
  <c r="K147" i="10"/>
  <c r="AH147" i="8"/>
  <c r="Y146" i="8"/>
  <c r="X145" i="8"/>
  <c r="Y159" i="9"/>
  <c r="AH159" i="9" s="1"/>
  <c r="X158" i="9"/>
  <c r="X204" i="5"/>
  <c r="Y205" i="5"/>
  <c r="O206" i="10"/>
  <c r="AH206" i="5"/>
  <c r="AH127" i="4"/>
  <c r="Y126" i="4"/>
  <c r="X125" i="4"/>
  <c r="Y179" i="3"/>
  <c r="X178" i="3"/>
  <c r="AH180" i="3"/>
  <c r="G180" i="10"/>
  <c r="X212" i="6"/>
  <c r="Y213" i="6"/>
  <c r="C214" i="10"/>
  <c r="AH214" i="6"/>
  <c r="Z372" i="3"/>
  <c r="T372" i="3"/>
  <c r="AH371" i="3"/>
  <c r="AE372" i="3"/>
  <c r="G372" i="3"/>
  <c r="O338" i="10" l="1"/>
  <c r="AH338" i="9"/>
  <c r="AE339" i="9"/>
  <c r="G339" i="9"/>
  <c r="Z339" i="9"/>
  <c r="T339" i="9"/>
  <c r="Q339" i="10" s="1"/>
  <c r="R339" i="10" s="1"/>
  <c r="Z383" i="6"/>
  <c r="T383" i="6"/>
  <c r="G383" i="6"/>
  <c r="AE383" i="6"/>
  <c r="AH312" i="4"/>
  <c r="K312" i="10"/>
  <c r="T313" i="4"/>
  <c r="M313" i="10" s="1"/>
  <c r="Z313" i="4"/>
  <c r="G313" i="4"/>
  <c r="AE313" i="4"/>
  <c r="Z344" i="7"/>
  <c r="T344" i="7"/>
  <c r="I344" i="10" s="1"/>
  <c r="AH343" i="7"/>
  <c r="G343" i="10"/>
  <c r="Z389" i="5"/>
  <c r="T389" i="5"/>
  <c r="M390" i="5"/>
  <c r="Y389" i="5"/>
  <c r="AH389" i="5" s="1"/>
  <c r="L390" i="5"/>
  <c r="F390" i="5"/>
  <c r="AD389" i="5"/>
  <c r="AD380" i="2"/>
  <c r="M381" i="2"/>
  <c r="F381" i="2"/>
  <c r="AE381" i="2" s="1"/>
  <c r="G381" i="2"/>
  <c r="L381" i="2"/>
  <c r="Y380" i="2"/>
  <c r="AE344" i="7"/>
  <c r="G344" i="7"/>
  <c r="T333" i="8"/>
  <c r="Z333" i="8"/>
  <c r="Y333" i="8"/>
  <c r="AH333" i="8" s="1"/>
  <c r="M334" i="8"/>
  <c r="AD333" i="8"/>
  <c r="L334" i="8"/>
  <c r="F334" i="8"/>
  <c r="AH198" i="2"/>
  <c r="Y197" i="2"/>
  <c r="X196" i="2"/>
  <c r="Y147" i="7"/>
  <c r="AH147" i="7" s="1"/>
  <c r="X146" i="7"/>
  <c r="K146" i="10"/>
  <c r="AH146" i="8"/>
  <c r="Y145" i="8"/>
  <c r="X144" i="8"/>
  <c r="Y158" i="9"/>
  <c r="AH158" i="9" s="1"/>
  <c r="X157" i="9"/>
  <c r="Y204" i="5"/>
  <c r="X203" i="5"/>
  <c r="O205" i="10"/>
  <c r="AH205" i="5"/>
  <c r="AH126" i="4"/>
  <c r="Y125" i="4"/>
  <c r="X124" i="4"/>
  <c r="G179" i="10"/>
  <c r="AH179" i="3"/>
  <c r="X177" i="3"/>
  <c r="Y178" i="3"/>
  <c r="X211" i="6"/>
  <c r="Y212" i="6"/>
  <c r="C213" i="10"/>
  <c r="AH213" i="6"/>
  <c r="M373" i="3"/>
  <c r="L373" i="3"/>
  <c r="F373" i="3"/>
  <c r="AD372" i="3"/>
  <c r="Y372" i="3"/>
  <c r="M340" i="9" l="1"/>
  <c r="Y339" i="9"/>
  <c r="AD339" i="9"/>
  <c r="F340" i="9"/>
  <c r="L340" i="9"/>
  <c r="F384" i="6"/>
  <c r="M384" i="6"/>
  <c r="Y383" i="6"/>
  <c r="AH383" i="6" s="1"/>
  <c r="AD383" i="6"/>
  <c r="L384" i="6"/>
  <c r="Y313" i="4"/>
  <c r="AD313" i="4"/>
  <c r="F314" i="4"/>
  <c r="L314" i="4"/>
  <c r="M314" i="4"/>
  <c r="Z390" i="5"/>
  <c r="T390" i="5"/>
  <c r="M382" i="2"/>
  <c r="Y381" i="2"/>
  <c r="F382" i="2"/>
  <c r="AD381" i="2"/>
  <c r="L382" i="2"/>
  <c r="T381" i="2"/>
  <c r="E381" i="10" s="1"/>
  <c r="Z381" i="2"/>
  <c r="C380" i="10"/>
  <c r="AH380" i="2"/>
  <c r="AD344" i="7"/>
  <c r="M345" i="7"/>
  <c r="Y344" i="7"/>
  <c r="L345" i="7"/>
  <c r="F345" i="7"/>
  <c r="AE345" i="7" s="1"/>
  <c r="G345" i="7"/>
  <c r="AE390" i="5"/>
  <c r="G390" i="5"/>
  <c r="Z334" i="8"/>
  <c r="T334" i="8"/>
  <c r="G334" i="8"/>
  <c r="AE334" i="8"/>
  <c r="AH197" i="2"/>
  <c r="X195" i="2"/>
  <c r="Y196" i="2"/>
  <c r="Y146" i="7"/>
  <c r="AH146" i="7" s="1"/>
  <c r="X145" i="7"/>
  <c r="K145" i="10"/>
  <c r="AH145" i="8"/>
  <c r="Y144" i="8"/>
  <c r="X143" i="8"/>
  <c r="Y157" i="9"/>
  <c r="AH157" i="9" s="1"/>
  <c r="X156" i="9"/>
  <c r="O204" i="10"/>
  <c r="AH204" i="5"/>
  <c r="X202" i="5"/>
  <c r="Y203" i="5"/>
  <c r="AH125" i="4"/>
  <c r="Y124" i="4"/>
  <c r="X123" i="4"/>
  <c r="X176" i="3"/>
  <c r="Y177" i="3"/>
  <c r="G178" i="10"/>
  <c r="AH178" i="3"/>
  <c r="Y211" i="6"/>
  <c r="X210" i="6"/>
  <c r="C212" i="10"/>
  <c r="AH212" i="6"/>
  <c r="Z373" i="3"/>
  <c r="T373" i="3"/>
  <c r="AH372" i="3"/>
  <c r="AE373" i="3"/>
  <c r="G373" i="3"/>
  <c r="O339" i="10" l="1"/>
  <c r="AH339" i="9"/>
  <c r="G340" i="9"/>
  <c r="AE340" i="9"/>
  <c r="Z340" i="9"/>
  <c r="T340" i="9"/>
  <c r="Q340" i="10" s="1"/>
  <c r="R340" i="10" s="1"/>
  <c r="AE384" i="6"/>
  <c r="G384" i="6"/>
  <c r="T384" i="6"/>
  <c r="Z384" i="6"/>
  <c r="K313" i="10"/>
  <c r="AH313" i="4"/>
  <c r="AE314" i="4"/>
  <c r="G314" i="4"/>
  <c r="Z314" i="4"/>
  <c r="T314" i="4"/>
  <c r="M314" i="10" s="1"/>
  <c r="C381" i="10"/>
  <c r="AH381" i="2"/>
  <c r="T382" i="2"/>
  <c r="E382" i="10" s="1"/>
  <c r="Z382" i="2"/>
  <c r="G344" i="10"/>
  <c r="AH344" i="7"/>
  <c r="Z345" i="7"/>
  <c r="T345" i="7"/>
  <c r="I345" i="10" s="1"/>
  <c r="Y345" i="7"/>
  <c r="AD345" i="7"/>
  <c r="F346" i="7"/>
  <c r="L346" i="7"/>
  <c r="M346" i="7"/>
  <c r="AD390" i="5"/>
  <c r="L391" i="5"/>
  <c r="Y390" i="5"/>
  <c r="AH390" i="5" s="1"/>
  <c r="M391" i="5"/>
  <c r="F391" i="5"/>
  <c r="AE391" i="5" s="1"/>
  <c r="G391" i="5"/>
  <c r="AE382" i="2"/>
  <c r="G382" i="2"/>
  <c r="Y334" i="8"/>
  <c r="AH334" i="8" s="1"/>
  <c r="AD334" i="8"/>
  <c r="F335" i="8"/>
  <c r="L335" i="8"/>
  <c r="M335" i="8"/>
  <c r="X194" i="2"/>
  <c r="Y195" i="2"/>
  <c r="AH196" i="2"/>
  <c r="X144" i="7"/>
  <c r="Y145" i="7"/>
  <c r="AH145" i="7" s="1"/>
  <c r="K144" i="10"/>
  <c r="AH144" i="8"/>
  <c r="Y143" i="8"/>
  <c r="X142" i="8"/>
  <c r="Y156" i="9"/>
  <c r="AH156" i="9" s="1"/>
  <c r="X155" i="9"/>
  <c r="X201" i="5"/>
  <c r="Y202" i="5"/>
  <c r="O203" i="10"/>
  <c r="AH203" i="5"/>
  <c r="AH124" i="4"/>
  <c r="Y123" i="4"/>
  <c r="X122" i="4"/>
  <c r="X175" i="3"/>
  <c r="Y176" i="3"/>
  <c r="G177" i="10"/>
  <c r="AH177" i="3"/>
  <c r="C211" i="10"/>
  <c r="AH211" i="6"/>
  <c r="X209" i="6"/>
  <c r="Y210" i="6"/>
  <c r="M374" i="3"/>
  <c r="L374" i="3"/>
  <c r="F374" i="3"/>
  <c r="AD373" i="3"/>
  <c r="Y373" i="3"/>
  <c r="M341" i="9" l="1"/>
  <c r="AD340" i="9"/>
  <c r="L341" i="9"/>
  <c r="F341" i="9"/>
  <c r="Y340" i="9"/>
  <c r="M385" i="6"/>
  <c r="L385" i="6"/>
  <c r="Y384" i="6"/>
  <c r="AH384" i="6" s="1"/>
  <c r="F385" i="6"/>
  <c r="AD384" i="6"/>
  <c r="AD314" i="4"/>
  <c r="Y314" i="4"/>
  <c r="F315" i="4"/>
  <c r="M315" i="4"/>
  <c r="L315" i="4"/>
  <c r="AH345" i="7"/>
  <c r="G345" i="10"/>
  <c r="T346" i="7"/>
  <c r="I346" i="10" s="1"/>
  <c r="Z346" i="7"/>
  <c r="T391" i="5"/>
  <c r="Z391" i="5"/>
  <c r="L392" i="5"/>
  <c r="F392" i="5"/>
  <c r="Y391" i="5"/>
  <c r="AH391" i="5" s="1"/>
  <c r="AD391" i="5"/>
  <c r="M392" i="5"/>
  <c r="AD382" i="2"/>
  <c r="F383" i="2"/>
  <c r="AE383" i="2" s="1"/>
  <c r="G383" i="2"/>
  <c r="Y382" i="2"/>
  <c r="L383" i="2"/>
  <c r="M383" i="2"/>
  <c r="AE346" i="7"/>
  <c r="G346" i="7"/>
  <c r="G335" i="8"/>
  <c r="AE335" i="8"/>
  <c r="T335" i="8"/>
  <c r="Z335" i="8"/>
  <c r="Y194" i="2"/>
  <c r="X193" i="2"/>
  <c r="AH195" i="2"/>
  <c r="Y144" i="7"/>
  <c r="AH144" i="7" s="1"/>
  <c r="X143" i="7"/>
  <c r="K143" i="10"/>
  <c r="AH143" i="8"/>
  <c r="Y142" i="8"/>
  <c r="X141" i="8"/>
  <c r="X154" i="9"/>
  <c r="Y155" i="9"/>
  <c r="AH155" i="9" s="1"/>
  <c r="X200" i="5"/>
  <c r="Y201" i="5"/>
  <c r="AH202" i="5"/>
  <c r="O202" i="10"/>
  <c r="AH123" i="4"/>
  <c r="Y122" i="4"/>
  <c r="X121" i="4"/>
  <c r="X174" i="3"/>
  <c r="Y175" i="3"/>
  <c r="G176" i="10"/>
  <c r="AH176" i="3"/>
  <c r="Y209" i="6"/>
  <c r="X208" i="6"/>
  <c r="C210" i="10"/>
  <c r="AH210" i="6"/>
  <c r="Z374" i="3"/>
  <c r="T374" i="3"/>
  <c r="AH373" i="3"/>
  <c r="AE374" i="3"/>
  <c r="G374" i="3"/>
  <c r="Z341" i="9" l="1"/>
  <c r="T341" i="9"/>
  <c r="Q341" i="10" s="1"/>
  <c r="R341" i="10" s="1"/>
  <c r="O340" i="10"/>
  <c r="AH340" i="9"/>
  <c r="T385" i="6"/>
  <c r="Z385" i="6"/>
  <c r="K314" i="10"/>
  <c r="AH314" i="4"/>
  <c r="G315" i="4"/>
  <c r="AE315" i="4"/>
  <c r="T315" i="4"/>
  <c r="M315" i="10" s="1"/>
  <c r="Z315" i="4"/>
  <c r="Z392" i="5"/>
  <c r="T392" i="5"/>
  <c r="G392" i="5"/>
  <c r="AE392" i="5"/>
  <c r="AD383" i="2"/>
  <c r="Y383" i="2"/>
  <c r="F384" i="2"/>
  <c r="M384" i="2"/>
  <c r="L384" i="2"/>
  <c r="C382" i="10"/>
  <c r="AH382" i="2"/>
  <c r="T383" i="2"/>
  <c r="E383" i="10" s="1"/>
  <c r="Z383" i="2"/>
  <c r="M347" i="7"/>
  <c r="Y346" i="7"/>
  <c r="L347" i="7"/>
  <c r="AD346" i="7"/>
  <c r="F347" i="7"/>
  <c r="AE347" i="7" s="1"/>
  <c r="G347" i="7"/>
  <c r="AE341" i="9"/>
  <c r="G341" i="9"/>
  <c r="AE385" i="6"/>
  <c r="G385" i="6"/>
  <c r="Y335" i="8"/>
  <c r="AH335" i="8" s="1"/>
  <c r="AD335" i="8"/>
  <c r="F336" i="8"/>
  <c r="L336" i="8"/>
  <c r="M336" i="8"/>
  <c r="AH194" i="2"/>
  <c r="X192" i="2"/>
  <c r="Y193" i="2"/>
  <c r="X142" i="7"/>
  <c r="Y143" i="7"/>
  <c r="AH143" i="7" s="1"/>
  <c r="K142" i="10"/>
  <c r="AH142" i="8"/>
  <c r="Y141" i="8"/>
  <c r="X140" i="8"/>
  <c r="X153" i="9"/>
  <c r="Y154" i="9"/>
  <c r="AH154" i="9" s="1"/>
  <c r="X199" i="5"/>
  <c r="Y200" i="5"/>
  <c r="AH201" i="5"/>
  <c r="O201" i="10"/>
  <c r="AH122" i="4"/>
  <c r="Y121" i="4"/>
  <c r="X120" i="4"/>
  <c r="Y174" i="3"/>
  <c r="X173" i="3"/>
  <c r="AH175" i="3"/>
  <c r="G175" i="10"/>
  <c r="C209" i="10"/>
  <c r="AH209" i="6"/>
  <c r="Y208" i="6"/>
  <c r="X207" i="6"/>
  <c r="M375" i="3"/>
  <c r="L375" i="3"/>
  <c r="F375" i="3"/>
  <c r="AD374" i="3"/>
  <c r="Y374" i="3"/>
  <c r="Y315" i="4" l="1"/>
  <c r="AD315" i="4"/>
  <c r="F316" i="4"/>
  <c r="L316" i="4"/>
  <c r="M316" i="4"/>
  <c r="Y392" i="5"/>
  <c r="AH392" i="5" s="1"/>
  <c r="L393" i="5"/>
  <c r="AD392" i="5"/>
  <c r="M393" i="5"/>
  <c r="F393" i="5"/>
  <c r="C383" i="10"/>
  <c r="AH383" i="2"/>
  <c r="T384" i="2"/>
  <c r="E384" i="10" s="1"/>
  <c r="Z384" i="2"/>
  <c r="G346" i="10"/>
  <c r="AH346" i="7"/>
  <c r="Z347" i="7"/>
  <c r="T347" i="7"/>
  <c r="I347" i="10" s="1"/>
  <c r="Y347" i="7"/>
  <c r="AD347" i="7"/>
  <c r="F348" i="7"/>
  <c r="L348" i="7"/>
  <c r="M348" i="7"/>
  <c r="M342" i="9"/>
  <c r="F342" i="9"/>
  <c r="AE342" i="9" s="1"/>
  <c r="AD341" i="9"/>
  <c r="L342" i="9"/>
  <c r="Y341" i="9"/>
  <c r="G342" i="9"/>
  <c r="Y385" i="6"/>
  <c r="AH385" i="6" s="1"/>
  <c r="AD385" i="6"/>
  <c r="F386" i="6"/>
  <c r="AE386" i="6" s="1"/>
  <c r="L386" i="6"/>
  <c r="M386" i="6"/>
  <c r="G386" i="6"/>
  <c r="AE384" i="2"/>
  <c r="G384" i="2"/>
  <c r="G336" i="8"/>
  <c r="AE336" i="8"/>
  <c r="T336" i="8"/>
  <c r="Z336" i="8"/>
  <c r="X191" i="2"/>
  <c r="Y192" i="2"/>
  <c r="AH193" i="2"/>
  <c r="X141" i="7"/>
  <c r="Y142" i="7"/>
  <c r="AH142" i="7" s="1"/>
  <c r="K141" i="10"/>
  <c r="AH141" i="8"/>
  <c r="Y140" i="8"/>
  <c r="X139" i="8"/>
  <c r="X152" i="9"/>
  <c r="Y153" i="9"/>
  <c r="AH153" i="9" s="1"/>
  <c r="X198" i="5"/>
  <c r="Y199" i="5"/>
  <c r="O200" i="10"/>
  <c r="AH200" i="5"/>
  <c r="AH121" i="4"/>
  <c r="Y120" i="4"/>
  <c r="X119" i="4"/>
  <c r="G174" i="10"/>
  <c r="AH174" i="3"/>
  <c r="Y173" i="3"/>
  <c r="X172" i="3"/>
  <c r="C208" i="10"/>
  <c r="AH208" i="6"/>
  <c r="X206" i="6"/>
  <c r="Y207" i="6"/>
  <c r="Z375" i="3"/>
  <c r="T375" i="3"/>
  <c r="AH374" i="3"/>
  <c r="AE375" i="3"/>
  <c r="G375" i="3"/>
  <c r="K315" i="10" l="1"/>
  <c r="AH315" i="4"/>
  <c r="G316" i="4"/>
  <c r="AE316" i="4"/>
  <c r="T316" i="4"/>
  <c r="M316" i="10" s="1"/>
  <c r="Z316" i="4"/>
  <c r="Z393" i="5"/>
  <c r="T393" i="5"/>
  <c r="AH347" i="7"/>
  <c r="G347" i="10"/>
  <c r="AE348" i="7"/>
  <c r="G348" i="7"/>
  <c r="T348" i="7"/>
  <c r="I348" i="10" s="1"/>
  <c r="Z348" i="7"/>
  <c r="Z342" i="9"/>
  <c r="T342" i="9"/>
  <c r="Q342" i="10" s="1"/>
  <c r="R342" i="10" s="1"/>
  <c r="AH341" i="9"/>
  <c r="O341" i="10"/>
  <c r="Y342" i="9"/>
  <c r="M343" i="9"/>
  <c r="F343" i="9"/>
  <c r="AE343" i="9" s="1"/>
  <c r="G343" i="9"/>
  <c r="AD342" i="9"/>
  <c r="L343" i="9"/>
  <c r="Z386" i="6"/>
  <c r="T386" i="6"/>
  <c r="M387" i="6"/>
  <c r="L387" i="6"/>
  <c r="F387" i="6"/>
  <c r="AD386" i="6"/>
  <c r="Y386" i="6"/>
  <c r="AH386" i="6" s="1"/>
  <c r="AD384" i="2"/>
  <c r="F385" i="2"/>
  <c r="AE385" i="2" s="1"/>
  <c r="Y384" i="2"/>
  <c r="M385" i="2"/>
  <c r="L385" i="2"/>
  <c r="G385" i="2"/>
  <c r="AE393" i="5"/>
  <c r="G393" i="5"/>
  <c r="Y336" i="8"/>
  <c r="AH336" i="8" s="1"/>
  <c r="F337" i="8"/>
  <c r="M337" i="8"/>
  <c r="AD336" i="8"/>
  <c r="L337" i="8"/>
  <c r="X190" i="2"/>
  <c r="Y191" i="2"/>
  <c r="AH192" i="2"/>
  <c r="X140" i="7"/>
  <c r="Y141" i="7"/>
  <c r="AH141" i="7" s="1"/>
  <c r="K140" i="10"/>
  <c r="AH140" i="8"/>
  <c r="Y139" i="8"/>
  <c r="X138" i="8"/>
  <c r="X151" i="9"/>
  <c r="Y152" i="9"/>
  <c r="AH152" i="9" s="1"/>
  <c r="X197" i="5"/>
  <c r="Y198" i="5"/>
  <c r="O199" i="10"/>
  <c r="AH199" i="5"/>
  <c r="AH120" i="4"/>
  <c r="Y119" i="4"/>
  <c r="X118" i="4"/>
  <c r="AH173" i="3"/>
  <c r="G173" i="10"/>
  <c r="Y172" i="3"/>
  <c r="X171" i="3"/>
  <c r="X205" i="6"/>
  <c r="Y206" i="6"/>
  <c r="C207" i="10"/>
  <c r="AH207" i="6"/>
  <c r="M376" i="3"/>
  <c r="L376" i="3"/>
  <c r="F376" i="3"/>
  <c r="AD375" i="3"/>
  <c r="Y375" i="3"/>
  <c r="L317" i="4" l="1"/>
  <c r="AD316" i="4"/>
  <c r="Y316" i="4"/>
  <c r="F317" i="4"/>
  <c r="M317" i="4"/>
  <c r="M349" i="7"/>
  <c r="L349" i="7"/>
  <c r="F349" i="7"/>
  <c r="AD348" i="7"/>
  <c r="Y348" i="7"/>
  <c r="AH342" i="9"/>
  <c r="O342" i="10"/>
  <c r="M344" i="9"/>
  <c r="L344" i="9"/>
  <c r="F344" i="9"/>
  <c r="AD343" i="9"/>
  <c r="Y343" i="9"/>
  <c r="T343" i="9"/>
  <c r="Q343" i="10" s="1"/>
  <c r="R343" i="10" s="1"/>
  <c r="Z343" i="9"/>
  <c r="T387" i="6"/>
  <c r="Z387" i="6"/>
  <c r="AE387" i="6"/>
  <c r="G387" i="6"/>
  <c r="C384" i="10"/>
  <c r="AH384" i="2"/>
  <c r="T385" i="2"/>
  <c r="E385" i="10" s="1"/>
  <c r="Z385" i="2"/>
  <c r="Y385" i="2"/>
  <c r="AD385" i="2"/>
  <c r="F386" i="2"/>
  <c r="L386" i="2"/>
  <c r="M386" i="2"/>
  <c r="AD393" i="5"/>
  <c r="F394" i="5"/>
  <c r="Y393" i="5"/>
  <c r="AH393" i="5" s="1"/>
  <c r="M394" i="5"/>
  <c r="L394" i="5"/>
  <c r="G337" i="8"/>
  <c r="AE337" i="8"/>
  <c r="Z337" i="8"/>
  <c r="T337" i="8"/>
  <c r="X189" i="2"/>
  <c r="Y190" i="2"/>
  <c r="AH191" i="2"/>
  <c r="Y140" i="7"/>
  <c r="AH140" i="7" s="1"/>
  <c r="X139" i="7"/>
  <c r="K139" i="10"/>
  <c r="AH139" i="8"/>
  <c r="X137" i="8"/>
  <c r="Y138" i="8"/>
  <c r="X150" i="9"/>
  <c r="Y151" i="9"/>
  <c r="AH151" i="9" s="1"/>
  <c r="Y197" i="5"/>
  <c r="X196" i="5"/>
  <c r="AH198" i="5"/>
  <c r="O198" i="10"/>
  <c r="AH119" i="4"/>
  <c r="Y118" i="4"/>
  <c r="X117" i="4"/>
  <c r="G172" i="10"/>
  <c r="AH172" i="3"/>
  <c r="X170" i="3"/>
  <c r="Y171" i="3"/>
  <c r="X204" i="6"/>
  <c r="Y205" i="6"/>
  <c r="C206" i="10"/>
  <c r="AH206" i="6"/>
  <c r="Z376" i="3"/>
  <c r="T376" i="3"/>
  <c r="AH375" i="3"/>
  <c r="AE376" i="3"/>
  <c r="G376" i="3"/>
  <c r="Z317" i="4" l="1"/>
  <c r="T317" i="4"/>
  <c r="M317" i="10" s="1"/>
  <c r="AH316" i="4"/>
  <c r="K316" i="10"/>
  <c r="G317" i="4"/>
  <c r="AE317" i="4"/>
  <c r="T349" i="7"/>
  <c r="I349" i="10" s="1"/>
  <c r="Z349" i="7"/>
  <c r="G348" i="10"/>
  <c r="AH348" i="7"/>
  <c r="T344" i="9"/>
  <c r="Q344" i="10" s="1"/>
  <c r="R344" i="10" s="1"/>
  <c r="Z344" i="9"/>
  <c r="O343" i="10"/>
  <c r="AH343" i="9"/>
  <c r="AD387" i="6"/>
  <c r="Y387" i="6"/>
  <c r="AH387" i="6" s="1"/>
  <c r="L388" i="6"/>
  <c r="M388" i="6"/>
  <c r="F388" i="6"/>
  <c r="C385" i="10"/>
  <c r="AH385" i="2"/>
  <c r="T386" i="2"/>
  <c r="E386" i="10" s="1"/>
  <c r="Z386" i="2"/>
  <c r="Z394" i="5"/>
  <c r="T394" i="5"/>
  <c r="AE349" i="7"/>
  <c r="G349" i="7"/>
  <c r="AE344" i="9"/>
  <c r="G344" i="9"/>
  <c r="AE386" i="2"/>
  <c r="G386" i="2"/>
  <c r="AE394" i="5"/>
  <c r="G394" i="5"/>
  <c r="Y337" i="8"/>
  <c r="AH337" i="8" s="1"/>
  <c r="AD337" i="8"/>
  <c r="F338" i="8"/>
  <c r="L338" i="8"/>
  <c r="M338" i="8"/>
  <c r="X188" i="2"/>
  <c r="Y189" i="2"/>
  <c r="AH190" i="2"/>
  <c r="Y139" i="7"/>
  <c r="AH139" i="7" s="1"/>
  <c r="X138" i="7"/>
  <c r="X136" i="8"/>
  <c r="Y137" i="8"/>
  <c r="K138" i="10"/>
  <c r="AH138" i="8"/>
  <c r="Y150" i="9"/>
  <c r="AH150" i="9" s="1"/>
  <c r="X149" i="9"/>
  <c r="AH197" i="5"/>
  <c r="O197" i="10"/>
  <c r="X195" i="5"/>
  <c r="Y196" i="5"/>
  <c r="AH118" i="4"/>
  <c r="Y117" i="4"/>
  <c r="X116" i="4"/>
  <c r="X169" i="3"/>
  <c r="Y170" i="3"/>
  <c r="G171" i="10"/>
  <c r="AH171" i="3"/>
  <c r="X203" i="6"/>
  <c r="Y204" i="6"/>
  <c r="C205" i="10"/>
  <c r="AH205" i="6"/>
  <c r="M377" i="3"/>
  <c r="L377" i="3"/>
  <c r="F377" i="3"/>
  <c r="AD376" i="3"/>
  <c r="Y376" i="3"/>
  <c r="Y317" i="4" l="1"/>
  <c r="AD317" i="4"/>
  <c r="F318" i="4"/>
  <c r="L318" i="4"/>
  <c r="M318" i="4"/>
  <c r="Z388" i="6"/>
  <c r="T388" i="6"/>
  <c r="G388" i="6"/>
  <c r="AE388" i="6"/>
  <c r="F350" i="7"/>
  <c r="AE350" i="7" s="1"/>
  <c r="L350" i="7"/>
  <c r="AD349" i="7"/>
  <c r="M350" i="7"/>
  <c r="Y349" i="7"/>
  <c r="G350" i="7"/>
  <c r="M345" i="9"/>
  <c r="Y344" i="9"/>
  <c r="L345" i="9"/>
  <c r="F345" i="9"/>
  <c r="AE345" i="9" s="1"/>
  <c r="AD344" i="9"/>
  <c r="G345" i="9"/>
  <c r="F387" i="2"/>
  <c r="AE387" i="2" s="1"/>
  <c r="M387" i="2"/>
  <c r="AD386" i="2"/>
  <c r="Y386" i="2"/>
  <c r="L387" i="2"/>
  <c r="G387" i="2"/>
  <c r="F395" i="5"/>
  <c r="AE395" i="5" s="1"/>
  <c r="M395" i="5"/>
  <c r="Y394" i="5"/>
  <c r="AH394" i="5" s="1"/>
  <c r="AD394" i="5"/>
  <c r="L395" i="5"/>
  <c r="G395" i="5"/>
  <c r="G338" i="8"/>
  <c r="AE338" i="8"/>
  <c r="T338" i="8"/>
  <c r="Z338" i="8"/>
  <c r="X187" i="2"/>
  <c r="Y188" i="2"/>
  <c r="AH189" i="2"/>
  <c r="Y138" i="7"/>
  <c r="AH138" i="7" s="1"/>
  <c r="X137" i="7"/>
  <c r="X135" i="8"/>
  <c r="Y136" i="8"/>
  <c r="K137" i="10"/>
  <c r="AH137" i="8"/>
  <c r="Y149" i="9"/>
  <c r="AH149" i="9" s="1"/>
  <c r="X148" i="9"/>
  <c r="X194" i="5"/>
  <c r="Y195" i="5"/>
  <c r="O196" i="10"/>
  <c r="AH196" i="5"/>
  <c r="AH117" i="4"/>
  <c r="Y116" i="4"/>
  <c r="X115" i="4"/>
  <c r="Y169" i="3"/>
  <c r="X168" i="3"/>
  <c r="G170" i="10"/>
  <c r="AH170" i="3"/>
  <c r="Y203" i="6"/>
  <c r="X202" i="6"/>
  <c r="C204" i="10"/>
  <c r="AH204" i="6"/>
  <c r="Z377" i="3"/>
  <c r="T377" i="3"/>
  <c r="AH376" i="3"/>
  <c r="AE377" i="3"/>
  <c r="G377" i="3"/>
  <c r="AH317" i="4" l="1"/>
  <c r="K317" i="10"/>
  <c r="G318" i="4"/>
  <c r="AE318" i="4"/>
  <c r="Z318" i="4"/>
  <c r="T318" i="4"/>
  <c r="M318" i="10" s="1"/>
  <c r="M389" i="6"/>
  <c r="L389" i="6"/>
  <c r="F389" i="6"/>
  <c r="AD388" i="6"/>
  <c r="Y388" i="6"/>
  <c r="AH388" i="6" s="1"/>
  <c r="T350" i="7"/>
  <c r="I350" i="10" s="1"/>
  <c r="Z350" i="7"/>
  <c r="AH349" i="7"/>
  <c r="G349" i="10"/>
  <c r="M351" i="7"/>
  <c r="L351" i="7"/>
  <c r="F351" i="7"/>
  <c r="AE351" i="7" s="1"/>
  <c r="Y350" i="7"/>
  <c r="G351" i="7"/>
  <c r="AD350" i="7"/>
  <c r="O344" i="10"/>
  <c r="AH344" i="9"/>
  <c r="Z345" i="9"/>
  <c r="T345" i="9"/>
  <c r="Q345" i="10" s="1"/>
  <c r="R345" i="10" s="1"/>
  <c r="F346" i="9"/>
  <c r="AD345" i="9"/>
  <c r="M346" i="9"/>
  <c r="Y345" i="9"/>
  <c r="L346" i="9"/>
  <c r="C386" i="10"/>
  <c r="AH386" i="2"/>
  <c r="T387" i="2"/>
  <c r="E387" i="10" s="1"/>
  <c r="Z387" i="2"/>
  <c r="AD387" i="2"/>
  <c r="M388" i="2"/>
  <c r="F388" i="2"/>
  <c r="Y387" i="2"/>
  <c r="L388" i="2"/>
  <c r="Z395" i="5"/>
  <c r="T395" i="5"/>
  <c r="Y395" i="5"/>
  <c r="AH395" i="5" s="1"/>
  <c r="L396" i="5"/>
  <c r="F396" i="5"/>
  <c r="M396" i="5"/>
  <c r="AD395" i="5"/>
  <c r="AD338" i="8"/>
  <c r="L339" i="8"/>
  <c r="Y338" i="8"/>
  <c r="AH338" i="8" s="1"/>
  <c r="F339" i="8"/>
  <c r="M339" i="8"/>
  <c r="X186" i="2"/>
  <c r="Y187" i="2"/>
  <c r="AH188" i="2"/>
  <c r="Y137" i="7"/>
  <c r="AH137" i="7" s="1"/>
  <c r="X136" i="7"/>
  <c r="X134" i="8"/>
  <c r="Y135" i="8"/>
  <c r="K136" i="10"/>
  <c r="AH136" i="8"/>
  <c r="Y148" i="9"/>
  <c r="AH148" i="9" s="1"/>
  <c r="X147" i="9"/>
  <c r="X193" i="5"/>
  <c r="Y194" i="5"/>
  <c r="O195" i="10"/>
  <c r="AH195" i="5"/>
  <c r="AH116" i="4"/>
  <c r="Y115" i="4"/>
  <c r="X114" i="4"/>
  <c r="G169" i="10"/>
  <c r="AH169" i="3"/>
  <c r="X167" i="3"/>
  <c r="Y168" i="3"/>
  <c r="C203" i="10"/>
  <c r="AH203" i="6"/>
  <c r="X201" i="6"/>
  <c r="Y202" i="6"/>
  <c r="M378" i="3"/>
  <c r="L378" i="3"/>
  <c r="F378" i="3"/>
  <c r="AD377" i="3"/>
  <c r="Y377" i="3"/>
  <c r="Y318" i="4" l="1"/>
  <c r="AD318" i="4"/>
  <c r="F319" i="4"/>
  <c r="L319" i="4"/>
  <c r="M319" i="4"/>
  <c r="Z389" i="6"/>
  <c r="T389" i="6"/>
  <c r="AE389" i="6"/>
  <c r="G389" i="6"/>
  <c r="T351" i="7"/>
  <c r="I351" i="10" s="1"/>
  <c r="Z351" i="7"/>
  <c r="G350" i="10"/>
  <c r="AH350" i="7"/>
  <c r="Y351" i="7"/>
  <c r="M352" i="7"/>
  <c r="L352" i="7"/>
  <c r="F352" i="7"/>
  <c r="AD351" i="7"/>
  <c r="AE346" i="9"/>
  <c r="G346" i="9"/>
  <c r="AH345" i="9"/>
  <c r="O345" i="10"/>
  <c r="Z346" i="9"/>
  <c r="T346" i="9"/>
  <c r="Q346" i="10" s="1"/>
  <c r="R346" i="10" s="1"/>
  <c r="C387" i="10"/>
  <c r="AH387" i="2"/>
  <c r="T388" i="2"/>
  <c r="E388" i="10" s="1"/>
  <c r="Z388" i="2"/>
  <c r="Z396" i="5"/>
  <c r="T396" i="5"/>
  <c r="G396" i="5"/>
  <c r="AE396" i="5"/>
  <c r="AE388" i="2"/>
  <c r="G388" i="2"/>
  <c r="T339" i="8"/>
  <c r="Z339" i="8"/>
  <c r="G339" i="8"/>
  <c r="AE339" i="8"/>
  <c r="Y186" i="2"/>
  <c r="X185" i="2"/>
  <c r="AH187" i="2"/>
  <c r="Y136" i="7"/>
  <c r="AH136" i="7" s="1"/>
  <c r="X135" i="7"/>
  <c r="X133" i="8"/>
  <c r="Y134" i="8"/>
  <c r="K135" i="10"/>
  <c r="AH135" i="8"/>
  <c r="Y147" i="9"/>
  <c r="AH147" i="9" s="1"/>
  <c r="X146" i="9"/>
  <c r="Y193" i="5"/>
  <c r="X192" i="5"/>
  <c r="O194" i="10"/>
  <c r="AH194" i="5"/>
  <c r="AH115" i="4"/>
  <c r="Y114" i="4"/>
  <c r="X113" i="4"/>
  <c r="Y167" i="3"/>
  <c r="X166" i="3"/>
  <c r="G168" i="10"/>
  <c r="AH168" i="3"/>
  <c r="X200" i="6"/>
  <c r="Y201" i="6"/>
  <c r="C202" i="10"/>
  <c r="AH202" i="6"/>
  <c r="Z378" i="3"/>
  <c r="T378" i="3"/>
  <c r="AH377" i="3"/>
  <c r="AE378" i="3"/>
  <c r="G378" i="3"/>
  <c r="K318" i="10" l="1"/>
  <c r="AH318" i="4"/>
  <c r="G319" i="4"/>
  <c r="AE319" i="4"/>
  <c r="T319" i="4"/>
  <c r="M319" i="10" s="1"/>
  <c r="Z319" i="4"/>
  <c r="L390" i="6"/>
  <c r="M390" i="6"/>
  <c r="F390" i="6"/>
  <c r="AD389" i="6"/>
  <c r="Y389" i="6"/>
  <c r="AH389" i="6" s="1"/>
  <c r="G351" i="10"/>
  <c r="AH351" i="7"/>
  <c r="T352" i="7"/>
  <c r="I352" i="10" s="1"/>
  <c r="Z352" i="7"/>
  <c r="M347" i="9"/>
  <c r="F347" i="9"/>
  <c r="AD346" i="9"/>
  <c r="L347" i="9"/>
  <c r="Y346" i="9"/>
  <c r="M397" i="5"/>
  <c r="Y396" i="5"/>
  <c r="AH396" i="5" s="1"/>
  <c r="AD396" i="5"/>
  <c r="F397" i="5"/>
  <c r="L397" i="5"/>
  <c r="F389" i="2"/>
  <c r="AE389" i="2" s="1"/>
  <c r="L389" i="2"/>
  <c r="AD388" i="2"/>
  <c r="Y388" i="2"/>
  <c r="M389" i="2"/>
  <c r="G389" i="2"/>
  <c r="AE352" i="7"/>
  <c r="G352" i="7"/>
  <c r="Y339" i="8"/>
  <c r="AH339" i="8" s="1"/>
  <c r="AD339" i="8"/>
  <c r="F340" i="8"/>
  <c r="L340" i="8"/>
  <c r="M340" i="8"/>
  <c r="AH186" i="2"/>
  <c r="X184" i="2"/>
  <c r="Y185" i="2"/>
  <c r="Y135" i="7"/>
  <c r="AH135" i="7" s="1"/>
  <c r="X134" i="7"/>
  <c r="Y133" i="8"/>
  <c r="X132" i="8"/>
  <c r="K134" i="10"/>
  <c r="AH134" i="8"/>
  <c r="Y146" i="9"/>
  <c r="AH146" i="9" s="1"/>
  <c r="X145" i="9"/>
  <c r="O193" i="10"/>
  <c r="AH193" i="5"/>
  <c r="X191" i="5"/>
  <c r="Y192" i="5"/>
  <c r="AH114" i="4"/>
  <c r="Y113" i="4"/>
  <c r="X112" i="4"/>
  <c r="G167" i="10"/>
  <c r="AH167" i="3"/>
  <c r="X165" i="3"/>
  <c r="Y166" i="3"/>
  <c r="X199" i="6"/>
  <c r="Y200" i="6"/>
  <c r="C201" i="10"/>
  <c r="AH201" i="6"/>
  <c r="M379" i="3"/>
  <c r="L379" i="3"/>
  <c r="F379" i="3"/>
  <c r="AD378" i="3"/>
  <c r="Y378" i="3"/>
  <c r="Y319" i="4" l="1"/>
  <c r="AD319" i="4"/>
  <c r="F320" i="4"/>
  <c r="L320" i="4"/>
  <c r="M320" i="4"/>
  <c r="Z390" i="6"/>
  <c r="T390" i="6"/>
  <c r="G390" i="6"/>
  <c r="AE390" i="6"/>
  <c r="Z347" i="9"/>
  <c r="T347" i="9"/>
  <c r="Q347" i="10" s="1"/>
  <c r="R347" i="10" s="1"/>
  <c r="O346" i="10"/>
  <c r="AH346" i="9"/>
  <c r="Z397" i="5"/>
  <c r="T397" i="5"/>
  <c r="T389" i="2"/>
  <c r="E389" i="10" s="1"/>
  <c r="Z389" i="2"/>
  <c r="C388" i="10"/>
  <c r="AH388" i="2"/>
  <c r="F390" i="2"/>
  <c r="Y389" i="2"/>
  <c r="AD389" i="2"/>
  <c r="L390" i="2"/>
  <c r="M390" i="2"/>
  <c r="M353" i="7"/>
  <c r="L353" i="7"/>
  <c r="F353" i="7"/>
  <c r="AE353" i="7" s="1"/>
  <c r="AD352" i="7"/>
  <c r="Y352" i="7"/>
  <c r="G353" i="7"/>
  <c r="AE347" i="9"/>
  <c r="G347" i="9"/>
  <c r="AE397" i="5"/>
  <c r="G397" i="5"/>
  <c r="G340" i="8"/>
  <c r="AE340" i="8"/>
  <c r="T340" i="8"/>
  <c r="Z340" i="8"/>
  <c r="Y184" i="2"/>
  <c r="X183" i="2"/>
  <c r="AH185" i="2"/>
  <c r="X133" i="7"/>
  <c r="Y134" i="7"/>
  <c r="AH134" i="7" s="1"/>
  <c r="K133" i="10"/>
  <c r="AH133" i="8"/>
  <c r="Y132" i="8"/>
  <c r="X131" i="8"/>
  <c r="Y145" i="9"/>
  <c r="AH145" i="9" s="1"/>
  <c r="X144" i="9"/>
  <c r="Y191" i="5"/>
  <c r="X190" i="5"/>
  <c r="O192" i="10"/>
  <c r="AH192" i="5"/>
  <c r="AH113" i="4"/>
  <c r="Y112" i="4"/>
  <c r="X111" i="4"/>
  <c r="X164" i="3"/>
  <c r="Y165" i="3"/>
  <c r="AH166" i="3"/>
  <c r="G166" i="10"/>
  <c r="Y199" i="6"/>
  <c r="X198" i="6"/>
  <c r="C200" i="10"/>
  <c r="AH200" i="6"/>
  <c r="Z379" i="3"/>
  <c r="T379" i="3"/>
  <c r="AH378" i="3"/>
  <c r="AE379" i="3"/>
  <c r="G379" i="3"/>
  <c r="K319" i="10" l="1"/>
  <c r="AH319" i="4"/>
  <c r="G320" i="4"/>
  <c r="AE320" i="4"/>
  <c r="T320" i="4"/>
  <c r="M320" i="10" s="1"/>
  <c r="Z320" i="4"/>
  <c r="L391" i="6"/>
  <c r="Y390" i="6"/>
  <c r="AH390" i="6" s="1"/>
  <c r="M391" i="6"/>
  <c r="F391" i="6"/>
  <c r="AD390" i="6"/>
  <c r="C389" i="10"/>
  <c r="AH389" i="2"/>
  <c r="T390" i="2"/>
  <c r="E390" i="10" s="1"/>
  <c r="Z390" i="2"/>
  <c r="T353" i="7"/>
  <c r="I353" i="10" s="1"/>
  <c r="Z353" i="7"/>
  <c r="AH352" i="7"/>
  <c r="G352" i="10"/>
  <c r="Y353" i="7"/>
  <c r="AD353" i="7"/>
  <c r="F354" i="7"/>
  <c r="L354" i="7"/>
  <c r="M354" i="7"/>
  <c r="AD347" i="9"/>
  <c r="M348" i="9"/>
  <c r="Y347" i="9"/>
  <c r="F348" i="9"/>
  <c r="AE348" i="9" s="1"/>
  <c r="L348" i="9"/>
  <c r="G348" i="9"/>
  <c r="L398" i="5"/>
  <c r="F398" i="5"/>
  <c r="AE398" i="5" s="1"/>
  <c r="M398" i="5"/>
  <c r="AD397" i="5"/>
  <c r="Y397" i="5"/>
  <c r="AH397" i="5" s="1"/>
  <c r="G398" i="5"/>
  <c r="AE390" i="2"/>
  <c r="G390" i="2"/>
  <c r="Y340" i="8"/>
  <c r="AH340" i="8" s="1"/>
  <c r="AD340" i="8"/>
  <c r="F341" i="8"/>
  <c r="L341" i="8"/>
  <c r="M341" i="8"/>
  <c r="AH184" i="2"/>
  <c r="X182" i="2"/>
  <c r="Y183" i="2"/>
  <c r="X132" i="7"/>
  <c r="Y133" i="7"/>
  <c r="AH133" i="7" s="1"/>
  <c r="K132" i="10"/>
  <c r="AH132" i="8"/>
  <c r="X130" i="8"/>
  <c r="Y131" i="8"/>
  <c r="Y144" i="9"/>
  <c r="AH144" i="9" s="1"/>
  <c r="X143" i="9"/>
  <c r="O191" i="10"/>
  <c r="AH191" i="5"/>
  <c r="X189" i="5"/>
  <c r="Y190" i="5"/>
  <c r="AH112" i="4"/>
  <c r="Y111" i="4"/>
  <c r="X110" i="4"/>
  <c r="X163" i="3"/>
  <c r="Y164" i="3"/>
  <c r="G165" i="10"/>
  <c r="AH165" i="3"/>
  <c r="C199" i="10"/>
  <c r="AH199" i="6"/>
  <c r="Y198" i="6"/>
  <c r="X197" i="6"/>
  <c r="M380" i="3"/>
  <c r="L380" i="3"/>
  <c r="F380" i="3"/>
  <c r="AD379" i="3"/>
  <c r="Y379" i="3"/>
  <c r="AD320" i="4" l="1"/>
  <c r="Y320" i="4"/>
  <c r="F321" i="4"/>
  <c r="M321" i="4"/>
  <c r="L321" i="4"/>
  <c r="T391" i="6"/>
  <c r="Z391" i="6"/>
  <c r="G391" i="6"/>
  <c r="AE391" i="6"/>
  <c r="AH353" i="7"/>
  <c r="G353" i="10"/>
  <c r="T354" i="7"/>
  <c r="I354" i="10" s="1"/>
  <c r="Z354" i="7"/>
  <c r="AH347" i="9"/>
  <c r="O347" i="10"/>
  <c r="Z348" i="9"/>
  <c r="T348" i="9"/>
  <c r="Q348" i="10" s="1"/>
  <c r="R348" i="10" s="1"/>
  <c r="Y348" i="9"/>
  <c r="AD348" i="9"/>
  <c r="F349" i="9"/>
  <c r="L349" i="9"/>
  <c r="M349" i="9"/>
  <c r="T398" i="5"/>
  <c r="Z398" i="5"/>
  <c r="G399" i="5"/>
  <c r="AD398" i="5"/>
  <c r="M399" i="5"/>
  <c r="F399" i="5"/>
  <c r="AE399" i="5" s="1"/>
  <c r="L399" i="5"/>
  <c r="Y398" i="5"/>
  <c r="AH398" i="5" s="1"/>
  <c r="F391" i="2"/>
  <c r="AE391" i="2" s="1"/>
  <c r="Y390" i="2"/>
  <c r="M391" i="2"/>
  <c r="L391" i="2"/>
  <c r="G391" i="2"/>
  <c r="AD390" i="2"/>
  <c r="AE354" i="7"/>
  <c r="G354" i="7"/>
  <c r="G341" i="8"/>
  <c r="AE341" i="8"/>
  <c r="T341" i="8"/>
  <c r="Z341" i="8"/>
  <c r="AE380" i="3"/>
  <c r="G380" i="3"/>
  <c r="X181" i="2"/>
  <c r="Y182" i="2"/>
  <c r="AH183" i="2"/>
  <c r="Y132" i="7"/>
  <c r="AH132" i="7" s="1"/>
  <c r="X131" i="7"/>
  <c r="Y130" i="8"/>
  <c r="X129" i="8"/>
  <c r="K131" i="10"/>
  <c r="AH131" i="8"/>
  <c r="X142" i="9"/>
  <c r="Y143" i="9"/>
  <c r="AH143" i="9" s="1"/>
  <c r="Y189" i="5"/>
  <c r="X188" i="5"/>
  <c r="AH190" i="5"/>
  <c r="O190" i="10"/>
  <c r="AH111" i="4"/>
  <c r="Y110" i="4"/>
  <c r="X109" i="4"/>
  <c r="X162" i="3"/>
  <c r="Y163" i="3"/>
  <c r="AH164" i="3"/>
  <c r="G164" i="10"/>
  <c r="C198" i="10"/>
  <c r="AH198" i="6"/>
  <c r="Y197" i="6"/>
  <c r="X196" i="6"/>
  <c r="Z380" i="3"/>
  <c r="T380" i="3"/>
  <c r="Y380" i="3"/>
  <c r="AD380" i="3"/>
  <c r="F381" i="3"/>
  <c r="L381" i="3"/>
  <c r="M381" i="3"/>
  <c r="AH379" i="3"/>
  <c r="K320" i="10" l="1"/>
  <c r="AH320" i="4"/>
  <c r="G321" i="4"/>
  <c r="AE321" i="4"/>
  <c r="T321" i="4"/>
  <c r="M321" i="10" s="1"/>
  <c r="Z321" i="4"/>
  <c r="M392" i="6"/>
  <c r="L392" i="6"/>
  <c r="F392" i="6"/>
  <c r="AD391" i="6"/>
  <c r="Y391" i="6"/>
  <c r="AH391" i="6" s="1"/>
  <c r="O348" i="10"/>
  <c r="AH348" i="9"/>
  <c r="Z349" i="9"/>
  <c r="T349" i="9"/>
  <c r="Q349" i="10" s="1"/>
  <c r="R349" i="10" s="1"/>
  <c r="AD399" i="5"/>
  <c r="L400" i="5"/>
  <c r="M400" i="5"/>
  <c r="Y399" i="5"/>
  <c r="AH399" i="5" s="1"/>
  <c r="F400" i="5"/>
  <c r="Z399" i="5"/>
  <c r="T399" i="5"/>
  <c r="C390" i="10"/>
  <c r="AH390" i="2"/>
  <c r="T391" i="2"/>
  <c r="E391" i="10" s="1"/>
  <c r="Z391" i="2"/>
  <c r="M392" i="2"/>
  <c r="F392" i="2"/>
  <c r="L392" i="2"/>
  <c r="AD391" i="2"/>
  <c r="Y391" i="2"/>
  <c r="L355" i="7"/>
  <c r="AD354" i="7"/>
  <c r="M355" i="7"/>
  <c r="F355" i="7"/>
  <c r="AE355" i="7" s="1"/>
  <c r="Y354" i="7"/>
  <c r="G355" i="7"/>
  <c r="AE349" i="9"/>
  <c r="G349" i="9"/>
  <c r="Y341" i="8"/>
  <c r="AH341" i="8" s="1"/>
  <c r="AD341" i="8"/>
  <c r="F342" i="8"/>
  <c r="L342" i="8"/>
  <c r="M342" i="8"/>
  <c r="X180" i="2"/>
  <c r="Y181" i="2"/>
  <c r="AH182" i="2"/>
  <c r="X130" i="7"/>
  <c r="Y131" i="7"/>
  <c r="AH131" i="7" s="1"/>
  <c r="K130" i="10"/>
  <c r="AH130" i="8"/>
  <c r="Y129" i="8"/>
  <c r="X128" i="8"/>
  <c r="X141" i="9"/>
  <c r="Y142" i="9"/>
  <c r="AH142" i="9" s="1"/>
  <c r="O189" i="10"/>
  <c r="AH189" i="5"/>
  <c r="Y188" i="5"/>
  <c r="X187" i="5"/>
  <c r="AH110" i="4"/>
  <c r="Y109" i="4"/>
  <c r="X108" i="4"/>
  <c r="X161" i="3"/>
  <c r="Y162" i="3"/>
  <c r="G163" i="10"/>
  <c r="AH163" i="3"/>
  <c r="C197" i="10"/>
  <c r="AH197" i="6"/>
  <c r="Y196" i="6"/>
  <c r="X195" i="6"/>
  <c r="AH380" i="3"/>
  <c r="Z381" i="3"/>
  <c r="T381" i="3"/>
  <c r="AE381" i="3"/>
  <c r="G381" i="3"/>
  <c r="Y321" i="4" l="1"/>
  <c r="AD321" i="4"/>
  <c r="F322" i="4"/>
  <c r="AE322" i="4" s="1"/>
  <c r="G322" i="4"/>
  <c r="L322" i="4"/>
  <c r="M322" i="4"/>
  <c r="Z392" i="6"/>
  <c r="T392" i="6"/>
  <c r="AE392" i="6"/>
  <c r="G392" i="6"/>
  <c r="Z400" i="5"/>
  <c r="T400" i="5"/>
  <c r="G400" i="5"/>
  <c r="AE400" i="5"/>
  <c r="T392" i="2"/>
  <c r="Z392" i="2"/>
  <c r="C391" i="10"/>
  <c r="AH391" i="2"/>
  <c r="T355" i="7"/>
  <c r="I355" i="10" s="1"/>
  <c r="Z355" i="7"/>
  <c r="AH354" i="7"/>
  <c r="G354" i="10"/>
  <c r="AD355" i="7"/>
  <c r="M356" i="7"/>
  <c r="F356" i="7"/>
  <c r="Y355" i="7"/>
  <c r="L356" i="7"/>
  <c r="L350" i="9"/>
  <c r="Y349" i="9"/>
  <c r="AD349" i="9"/>
  <c r="F350" i="9"/>
  <c r="AE350" i="9" s="1"/>
  <c r="M350" i="9"/>
  <c r="G350" i="9"/>
  <c r="AE392" i="2"/>
  <c r="G392" i="2"/>
  <c r="G342" i="8"/>
  <c r="AE342" i="8"/>
  <c r="T342" i="8"/>
  <c r="Z342" i="8"/>
  <c r="X179" i="2"/>
  <c r="Y180" i="2"/>
  <c r="AH181" i="2"/>
  <c r="X129" i="7"/>
  <c r="Y130" i="7"/>
  <c r="AH130" i="7" s="1"/>
  <c r="K129" i="10"/>
  <c r="AH129" i="8"/>
  <c r="Y128" i="8"/>
  <c r="X127" i="8"/>
  <c r="X140" i="9"/>
  <c r="Y141" i="9"/>
  <c r="AH141" i="9" s="1"/>
  <c r="O188" i="10"/>
  <c r="AH188" i="5"/>
  <c r="Y187" i="5"/>
  <c r="X186" i="5"/>
  <c r="AH109" i="4"/>
  <c r="Y108" i="4"/>
  <c r="X107" i="4"/>
  <c r="Y161" i="3"/>
  <c r="X160" i="3"/>
  <c r="G162" i="10"/>
  <c r="AH162" i="3"/>
  <c r="C196" i="10"/>
  <c r="AH196" i="6"/>
  <c r="X194" i="6"/>
  <c r="Y195" i="6"/>
  <c r="M382" i="3"/>
  <c r="L382" i="3"/>
  <c r="F382" i="3"/>
  <c r="AD381" i="3"/>
  <c r="Y381" i="3"/>
  <c r="K321" i="10" l="1"/>
  <c r="AH321" i="4"/>
  <c r="L323" i="4"/>
  <c r="F323" i="4"/>
  <c r="Y322" i="4"/>
  <c r="M323" i="4"/>
  <c r="AD322" i="4"/>
  <c r="T322" i="4"/>
  <c r="M322" i="10" s="1"/>
  <c r="Z322" i="4"/>
  <c r="M393" i="6"/>
  <c r="L393" i="6"/>
  <c r="F393" i="6"/>
  <c r="AD392" i="6"/>
  <c r="Y392" i="6"/>
  <c r="AH392" i="6" s="1"/>
  <c r="F401" i="5"/>
  <c r="Y400" i="5"/>
  <c r="AH400" i="5" s="1"/>
  <c r="M401" i="5"/>
  <c r="L401" i="5"/>
  <c r="AD400" i="5"/>
  <c r="G356" i="7"/>
  <c r="AE356" i="7"/>
  <c r="AH355" i="7"/>
  <c r="G355" i="10"/>
  <c r="T356" i="7"/>
  <c r="I356" i="10" s="1"/>
  <c r="Z356" i="7"/>
  <c r="T350" i="9"/>
  <c r="Q350" i="10" s="1"/>
  <c r="R350" i="10" s="1"/>
  <c r="Z350" i="9"/>
  <c r="AH349" i="9"/>
  <c r="O349" i="10"/>
  <c r="Y350" i="9"/>
  <c r="AD350" i="9"/>
  <c r="F351" i="9"/>
  <c r="L351" i="9"/>
  <c r="M351" i="9"/>
  <c r="Y392" i="2"/>
  <c r="AD392" i="2"/>
  <c r="F393" i="2"/>
  <c r="AE393" i="2" s="1"/>
  <c r="L393" i="2"/>
  <c r="M393" i="2"/>
  <c r="G393" i="2"/>
  <c r="E392" i="10"/>
  <c r="Y342" i="8"/>
  <c r="AH342" i="8" s="1"/>
  <c r="AD342" i="8"/>
  <c r="F343" i="8"/>
  <c r="L343" i="8"/>
  <c r="M343" i="8"/>
  <c r="X178" i="2"/>
  <c r="Y179" i="2"/>
  <c r="AH180" i="2"/>
  <c r="Y129" i="7"/>
  <c r="AH129" i="7" s="1"/>
  <c r="X128" i="7"/>
  <c r="K128" i="10"/>
  <c r="AH128" i="8"/>
  <c r="Y127" i="8"/>
  <c r="X126" i="8"/>
  <c r="X139" i="9"/>
  <c r="Y140" i="9"/>
  <c r="AH140" i="9" s="1"/>
  <c r="AH187" i="5"/>
  <c r="O187" i="10"/>
  <c r="X185" i="5"/>
  <c r="Y186" i="5"/>
  <c r="AH108" i="4"/>
  <c r="Y107" i="4"/>
  <c r="X106" i="4"/>
  <c r="AH161" i="3"/>
  <c r="G161" i="10"/>
  <c r="X159" i="3"/>
  <c r="Y160" i="3"/>
  <c r="Y194" i="6"/>
  <c r="X193" i="6"/>
  <c r="C195" i="10"/>
  <c r="AH195" i="6"/>
  <c r="Z382" i="3"/>
  <c r="T382" i="3"/>
  <c r="AH381" i="3"/>
  <c r="AE382" i="3"/>
  <c r="G382" i="3"/>
  <c r="T323" i="4" l="1"/>
  <c r="M323" i="10" s="1"/>
  <c r="Z323" i="4"/>
  <c r="K322" i="10"/>
  <c r="AH322" i="4"/>
  <c r="T393" i="6"/>
  <c r="Z393" i="6"/>
  <c r="AE393" i="6"/>
  <c r="G393" i="6"/>
  <c r="T401" i="5"/>
  <c r="Z401" i="5"/>
  <c r="L357" i="7"/>
  <c r="AD356" i="7"/>
  <c r="Y356" i="7"/>
  <c r="F357" i="7"/>
  <c r="M357" i="7"/>
  <c r="AH350" i="9"/>
  <c r="O350" i="10"/>
  <c r="Z351" i="9"/>
  <c r="T351" i="9"/>
  <c r="Q351" i="10" s="1"/>
  <c r="R351" i="10" s="1"/>
  <c r="C392" i="10"/>
  <c r="AH392" i="2"/>
  <c r="T393" i="2"/>
  <c r="Z393" i="2"/>
  <c r="Y393" i="2"/>
  <c r="AH393" i="2" s="1"/>
  <c r="F394" i="2"/>
  <c r="L394" i="2"/>
  <c r="M394" i="2"/>
  <c r="AD393" i="2"/>
  <c r="AE323" i="4"/>
  <c r="G323" i="4"/>
  <c r="AE401" i="5"/>
  <c r="G401" i="5"/>
  <c r="AE351" i="9"/>
  <c r="G351" i="9"/>
  <c r="G343" i="8"/>
  <c r="AE343" i="8"/>
  <c r="T343" i="8"/>
  <c r="Z343" i="8"/>
  <c r="Y178" i="2"/>
  <c r="X177" i="2"/>
  <c r="AH179" i="2"/>
  <c r="Y128" i="7"/>
  <c r="AH128" i="7" s="1"/>
  <c r="X127" i="7"/>
  <c r="K127" i="10"/>
  <c r="AH127" i="8"/>
  <c r="Y126" i="8"/>
  <c r="X125" i="8"/>
  <c r="Y139" i="9"/>
  <c r="AH139" i="9" s="1"/>
  <c r="X138" i="9"/>
  <c r="Y185" i="5"/>
  <c r="X184" i="5"/>
  <c r="AH186" i="5"/>
  <c r="O186" i="10"/>
  <c r="AH107" i="4"/>
  <c r="Y106" i="4"/>
  <c r="X105" i="4"/>
  <c r="Y159" i="3"/>
  <c r="X158" i="3"/>
  <c r="G160" i="10"/>
  <c r="AH160" i="3"/>
  <c r="C194" i="10"/>
  <c r="AH194" i="6"/>
  <c r="X192" i="6"/>
  <c r="Y193" i="6"/>
  <c r="M383" i="3"/>
  <c r="L383" i="3"/>
  <c r="F383" i="3"/>
  <c r="AD382" i="3"/>
  <c r="Y382" i="3"/>
  <c r="F394" i="6" l="1"/>
  <c r="Y393" i="6"/>
  <c r="M394" i="6"/>
  <c r="L394" i="6"/>
  <c r="AD393" i="6"/>
  <c r="T357" i="7"/>
  <c r="I357" i="10" s="1"/>
  <c r="Z357" i="7"/>
  <c r="AH356" i="7"/>
  <c r="G356" i="10"/>
  <c r="G357" i="7"/>
  <c r="AE357" i="7"/>
  <c r="T394" i="2"/>
  <c r="Z394" i="2"/>
  <c r="Y323" i="4"/>
  <c r="AD323" i="4"/>
  <c r="F324" i="4"/>
  <c r="AE324" i="4" s="1"/>
  <c r="G324" i="4"/>
  <c r="L324" i="4"/>
  <c r="M324" i="4"/>
  <c r="Y401" i="5"/>
  <c r="AH401" i="5" s="1"/>
  <c r="AD401" i="5"/>
  <c r="L402" i="5"/>
  <c r="F402" i="5"/>
  <c r="M402" i="5"/>
  <c r="AD351" i="9"/>
  <c r="F352" i="9"/>
  <c r="AE352" i="9" s="1"/>
  <c r="L352" i="9"/>
  <c r="M352" i="9"/>
  <c r="Y351" i="9"/>
  <c r="G352" i="9"/>
  <c r="E393" i="10"/>
  <c r="AE394" i="2"/>
  <c r="G394" i="2"/>
  <c r="Y343" i="8"/>
  <c r="AH343" i="8" s="1"/>
  <c r="AD343" i="8"/>
  <c r="F344" i="8"/>
  <c r="L344" i="8"/>
  <c r="M344" i="8"/>
  <c r="AH178" i="2"/>
  <c r="X176" i="2"/>
  <c r="Y177" i="2"/>
  <c r="X126" i="7"/>
  <c r="Y127" i="7"/>
  <c r="AH127" i="7" s="1"/>
  <c r="K126" i="10"/>
  <c r="AH126" i="8"/>
  <c r="Y125" i="8"/>
  <c r="X124" i="8"/>
  <c r="Y138" i="9"/>
  <c r="AH138" i="9" s="1"/>
  <c r="X137" i="9"/>
  <c r="AH185" i="5"/>
  <c r="O185" i="10"/>
  <c r="Y184" i="5"/>
  <c r="X183" i="5"/>
  <c r="AH106" i="4"/>
  <c r="Y105" i="4"/>
  <c r="X104" i="4"/>
  <c r="G159" i="10"/>
  <c r="AH159" i="3"/>
  <c r="X157" i="3"/>
  <c r="Y158" i="3"/>
  <c r="X191" i="6"/>
  <c r="Y192" i="6"/>
  <c r="C193" i="10"/>
  <c r="AH193" i="6"/>
  <c r="Z383" i="3"/>
  <c r="T383" i="3"/>
  <c r="AH382" i="3"/>
  <c r="AE383" i="3"/>
  <c r="G383" i="3"/>
  <c r="G394" i="6" l="1"/>
  <c r="AE394" i="6"/>
  <c r="AH393" i="6"/>
  <c r="C393" i="10"/>
  <c r="Z394" i="6"/>
  <c r="T394" i="6"/>
  <c r="E394" i="10" s="1"/>
  <c r="Y357" i="7"/>
  <c r="AD357" i="7"/>
  <c r="F358" i="7"/>
  <c r="L358" i="7"/>
  <c r="M358" i="7"/>
  <c r="AH323" i="4"/>
  <c r="K323" i="10"/>
  <c r="F325" i="4"/>
  <c r="AE325" i="4" s="1"/>
  <c r="L325" i="4"/>
  <c r="AD324" i="4"/>
  <c r="M325" i="4"/>
  <c r="G325" i="4"/>
  <c r="Y324" i="4"/>
  <c r="Z324" i="4"/>
  <c r="T324" i="4"/>
  <c r="M324" i="10" s="1"/>
  <c r="Z402" i="5"/>
  <c r="T402" i="5"/>
  <c r="T352" i="9"/>
  <c r="Q352" i="10" s="1"/>
  <c r="R352" i="10" s="1"/>
  <c r="Z352" i="9"/>
  <c r="O351" i="10"/>
  <c r="AH351" i="9"/>
  <c r="M353" i="9"/>
  <c r="F353" i="9"/>
  <c r="Y352" i="9"/>
  <c r="L353" i="9"/>
  <c r="AD352" i="9"/>
  <c r="M395" i="2"/>
  <c r="L395" i="2"/>
  <c r="G395" i="2"/>
  <c r="AD394" i="2"/>
  <c r="Y394" i="2"/>
  <c r="F395" i="2"/>
  <c r="AE395" i="2" s="1"/>
  <c r="AE402" i="5"/>
  <c r="G402" i="5"/>
  <c r="G344" i="8"/>
  <c r="AE344" i="8"/>
  <c r="T344" i="8"/>
  <c r="Z344" i="8"/>
  <c r="Y176" i="2"/>
  <c r="X175" i="2"/>
  <c r="AH177" i="2"/>
  <c r="X125" i="7"/>
  <c r="Y126" i="7"/>
  <c r="AH126" i="7" s="1"/>
  <c r="K125" i="10"/>
  <c r="AH125" i="8"/>
  <c r="Y124" i="8"/>
  <c r="X123" i="8"/>
  <c r="Y137" i="9"/>
  <c r="AH137" i="9" s="1"/>
  <c r="X136" i="9"/>
  <c r="AH184" i="5"/>
  <c r="O184" i="10"/>
  <c r="X182" i="5"/>
  <c r="Y183" i="5"/>
  <c r="AH105" i="4"/>
  <c r="Y104" i="4"/>
  <c r="X103" i="4"/>
  <c r="X156" i="3"/>
  <c r="Y157" i="3"/>
  <c r="G158" i="10"/>
  <c r="AH158" i="3"/>
  <c r="X190" i="6"/>
  <c r="Y191" i="6"/>
  <c r="C192" i="10"/>
  <c r="AH192" i="6"/>
  <c r="M384" i="3"/>
  <c r="L384" i="3"/>
  <c r="F384" i="3"/>
  <c r="AD383" i="3"/>
  <c r="Y383" i="3"/>
  <c r="M395" i="6" l="1"/>
  <c r="L395" i="6"/>
  <c r="F395" i="6"/>
  <c r="AD394" i="6"/>
  <c r="Y394" i="6"/>
  <c r="G357" i="10"/>
  <c r="AH357" i="7"/>
  <c r="G358" i="7"/>
  <c r="AE358" i="7"/>
  <c r="Z358" i="7"/>
  <c r="T358" i="7"/>
  <c r="I358" i="10" s="1"/>
  <c r="T325" i="4"/>
  <c r="M325" i="10" s="1"/>
  <c r="Z325" i="4"/>
  <c r="M326" i="4"/>
  <c r="L326" i="4"/>
  <c r="F326" i="4"/>
  <c r="AE326" i="4" s="1"/>
  <c r="AD325" i="4"/>
  <c r="G326" i="4"/>
  <c r="Y325" i="4"/>
  <c r="K324" i="10"/>
  <c r="AH324" i="4"/>
  <c r="G353" i="9"/>
  <c r="AE353" i="9"/>
  <c r="O352" i="10"/>
  <c r="AH352" i="9"/>
  <c r="Z353" i="9"/>
  <c r="T353" i="9"/>
  <c r="Q353" i="10" s="1"/>
  <c r="R353" i="10" s="1"/>
  <c r="T395" i="2"/>
  <c r="Z395" i="2"/>
  <c r="M396" i="2"/>
  <c r="AD395" i="2"/>
  <c r="L396" i="2"/>
  <c r="Y395" i="2"/>
  <c r="AH395" i="2" s="1"/>
  <c r="F396" i="2"/>
  <c r="Y402" i="5"/>
  <c r="AH402" i="5" s="1"/>
  <c r="F403" i="5"/>
  <c r="L403" i="5"/>
  <c r="M403" i="5"/>
  <c r="AD402" i="5"/>
  <c r="AH394" i="2"/>
  <c r="Y344" i="8"/>
  <c r="AH344" i="8" s="1"/>
  <c r="AD344" i="8"/>
  <c r="F345" i="8"/>
  <c r="L345" i="8"/>
  <c r="M345" i="8"/>
  <c r="AE384" i="3"/>
  <c r="G384" i="3"/>
  <c r="AH176" i="2"/>
  <c r="X174" i="2"/>
  <c r="Y175" i="2"/>
  <c r="Y125" i="7"/>
  <c r="AH125" i="7" s="1"/>
  <c r="X124" i="7"/>
  <c r="K124" i="10"/>
  <c r="AH124" i="8"/>
  <c r="Y123" i="8"/>
  <c r="X122" i="8"/>
  <c r="Y136" i="9"/>
  <c r="AH136" i="9" s="1"/>
  <c r="X135" i="9"/>
  <c r="Y182" i="5"/>
  <c r="X181" i="5"/>
  <c r="O183" i="10"/>
  <c r="AH183" i="5"/>
  <c r="AH104" i="4"/>
  <c r="Y103" i="4"/>
  <c r="X102" i="4"/>
  <c r="Y156" i="3"/>
  <c r="X155" i="3"/>
  <c r="G157" i="10"/>
  <c r="AH157" i="3"/>
  <c r="Y190" i="6"/>
  <c r="X189" i="6"/>
  <c r="C191" i="10"/>
  <c r="AH191" i="6"/>
  <c r="Z384" i="3"/>
  <c r="T384" i="3"/>
  <c r="Y384" i="3"/>
  <c r="AD384" i="3"/>
  <c r="F385" i="3"/>
  <c r="L385" i="3"/>
  <c r="M385" i="3"/>
  <c r="AH383" i="3"/>
  <c r="T395" i="6" l="1"/>
  <c r="E395" i="10" s="1"/>
  <c r="Z395" i="6"/>
  <c r="G395" i="6"/>
  <c r="AE395" i="6"/>
  <c r="Y358" i="7"/>
  <c r="AD358" i="7"/>
  <c r="F359" i="7"/>
  <c r="L359" i="7"/>
  <c r="M359" i="7"/>
  <c r="T326" i="4"/>
  <c r="M326" i="10" s="1"/>
  <c r="Z326" i="4"/>
  <c r="M327" i="4"/>
  <c r="L327" i="4"/>
  <c r="F327" i="4"/>
  <c r="AD326" i="4"/>
  <c r="Y326" i="4"/>
  <c r="K325" i="10"/>
  <c r="AH325" i="4"/>
  <c r="L354" i="9"/>
  <c r="AD353" i="9"/>
  <c r="M354" i="9"/>
  <c r="F354" i="9"/>
  <c r="Y353" i="9"/>
  <c r="T396" i="2"/>
  <c r="Z396" i="2"/>
  <c r="Z403" i="5"/>
  <c r="T403" i="5"/>
  <c r="AH394" i="6"/>
  <c r="C394" i="10"/>
  <c r="AE396" i="2"/>
  <c r="G396" i="2"/>
  <c r="AE403" i="5"/>
  <c r="G403" i="5"/>
  <c r="G345" i="8"/>
  <c r="AE345" i="8"/>
  <c r="T345" i="8"/>
  <c r="Z345" i="8"/>
  <c r="AE385" i="3"/>
  <c r="G385" i="3"/>
  <c r="Y174" i="2"/>
  <c r="X173" i="2"/>
  <c r="AH175" i="2"/>
  <c r="Y124" i="7"/>
  <c r="AH124" i="7" s="1"/>
  <c r="X123" i="7"/>
  <c r="K123" i="10"/>
  <c r="AH123" i="8"/>
  <c r="Y122" i="8"/>
  <c r="X121" i="8"/>
  <c r="Y135" i="9"/>
  <c r="AH135" i="9" s="1"/>
  <c r="X134" i="9"/>
  <c r="AH182" i="5"/>
  <c r="O182" i="10"/>
  <c r="X180" i="5"/>
  <c r="Y181" i="5"/>
  <c r="AH103" i="4"/>
  <c r="Y102" i="4"/>
  <c r="X101" i="4"/>
  <c r="AH156" i="3"/>
  <c r="G156" i="10"/>
  <c r="X154" i="3"/>
  <c r="Y155" i="3"/>
  <c r="C190" i="10"/>
  <c r="AH190" i="6"/>
  <c r="X188" i="6"/>
  <c r="Y189" i="6"/>
  <c r="AH384" i="3"/>
  <c r="Z385" i="3"/>
  <c r="T385" i="3"/>
  <c r="M396" i="6" l="1"/>
  <c r="L396" i="6"/>
  <c r="F396" i="6"/>
  <c r="AD395" i="6"/>
  <c r="Y395" i="6"/>
  <c r="AH358" i="7"/>
  <c r="G358" i="10"/>
  <c r="G359" i="7"/>
  <c r="AE359" i="7"/>
  <c r="T359" i="7"/>
  <c r="I359" i="10" s="1"/>
  <c r="Z359" i="7"/>
  <c r="T327" i="4"/>
  <c r="M327" i="10" s="1"/>
  <c r="Z327" i="4"/>
  <c r="K326" i="10"/>
  <c r="AH326" i="4"/>
  <c r="Z354" i="9"/>
  <c r="T354" i="9"/>
  <c r="Q354" i="10" s="1"/>
  <c r="R354" i="10" s="1"/>
  <c r="G354" i="9"/>
  <c r="AE354" i="9"/>
  <c r="O353" i="10"/>
  <c r="AH353" i="9"/>
  <c r="F397" i="2"/>
  <c r="AE397" i="2" s="1"/>
  <c r="M397" i="2"/>
  <c r="L397" i="2"/>
  <c r="Y396" i="2"/>
  <c r="AH396" i="2" s="1"/>
  <c r="AD396" i="2"/>
  <c r="G397" i="2"/>
  <c r="M404" i="5"/>
  <c r="AD403" i="5"/>
  <c r="F404" i="5"/>
  <c r="AE404" i="5" s="1"/>
  <c r="L404" i="5"/>
  <c r="Y403" i="5"/>
  <c r="AH403" i="5" s="1"/>
  <c r="G404" i="5"/>
  <c r="AE327" i="4"/>
  <c r="G327" i="4"/>
  <c r="Y385" i="3"/>
  <c r="AD385" i="3"/>
  <c r="Y345" i="8"/>
  <c r="AH345" i="8" s="1"/>
  <c r="AD345" i="8"/>
  <c r="F346" i="8"/>
  <c r="L346" i="8"/>
  <c r="M346" i="8"/>
  <c r="F386" i="3"/>
  <c r="AE386" i="3" s="1"/>
  <c r="G386" i="3"/>
  <c r="L386" i="3"/>
  <c r="M386" i="3"/>
  <c r="AH174" i="2"/>
  <c r="Y173" i="2"/>
  <c r="X172" i="2"/>
  <c r="X122" i="7"/>
  <c r="Y123" i="7"/>
  <c r="AH123" i="7" s="1"/>
  <c r="K122" i="10"/>
  <c r="AH122" i="8"/>
  <c r="Y121" i="8"/>
  <c r="X120" i="8"/>
  <c r="Y134" i="9"/>
  <c r="AH134" i="9" s="1"/>
  <c r="X133" i="9"/>
  <c r="X179" i="5"/>
  <c r="Y180" i="5"/>
  <c r="O181" i="10"/>
  <c r="AH181" i="5"/>
  <c r="AH102" i="4"/>
  <c r="Y101" i="4"/>
  <c r="X100" i="4"/>
  <c r="Y154" i="3"/>
  <c r="X153" i="3"/>
  <c r="G155" i="10"/>
  <c r="AH155" i="3"/>
  <c r="X187" i="6"/>
  <c r="Y188" i="6"/>
  <c r="C189" i="10"/>
  <c r="AH189" i="6"/>
  <c r="AH385" i="3"/>
  <c r="Y386" i="3"/>
  <c r="T396" i="6" l="1"/>
  <c r="E396" i="10" s="1"/>
  <c r="Z396" i="6"/>
  <c r="G396" i="6"/>
  <c r="AE396" i="6"/>
  <c r="AH395" i="6"/>
  <c r="C395" i="10"/>
  <c r="Y359" i="7"/>
  <c r="AD359" i="7"/>
  <c r="F360" i="7"/>
  <c r="L360" i="7"/>
  <c r="M360" i="7"/>
  <c r="AD354" i="9"/>
  <c r="F355" i="9"/>
  <c r="M355" i="9"/>
  <c r="L355" i="9"/>
  <c r="Y354" i="9"/>
  <c r="T397" i="2"/>
  <c r="Z397" i="2"/>
  <c r="Y397" i="2"/>
  <c r="AH397" i="2" s="1"/>
  <c r="AD397" i="2"/>
  <c r="M398" i="2"/>
  <c r="L398" i="2"/>
  <c r="F398" i="2"/>
  <c r="T404" i="5"/>
  <c r="Z404" i="5"/>
  <c r="Y404" i="5"/>
  <c r="AH404" i="5" s="1"/>
  <c r="F405" i="5"/>
  <c r="L405" i="5"/>
  <c r="AD404" i="5"/>
  <c r="M405" i="5"/>
  <c r="F328" i="4"/>
  <c r="AE328" i="4" s="1"/>
  <c r="M328" i="4"/>
  <c r="Y327" i="4"/>
  <c r="AD327" i="4"/>
  <c r="L328" i="4"/>
  <c r="G328" i="4"/>
  <c r="AD386" i="3"/>
  <c r="F387" i="3"/>
  <c r="L387" i="3"/>
  <c r="M387" i="3"/>
  <c r="Z386" i="3"/>
  <c r="T386" i="3"/>
  <c r="G346" i="8"/>
  <c r="AE346" i="8"/>
  <c r="T346" i="8"/>
  <c r="Z346" i="8"/>
  <c r="AE387" i="3"/>
  <c r="G387" i="3"/>
  <c r="AH173" i="2"/>
  <c r="Y172" i="2"/>
  <c r="X171" i="2"/>
  <c r="Y122" i="7"/>
  <c r="AH122" i="7" s="1"/>
  <c r="X121" i="7"/>
  <c r="K121" i="10"/>
  <c r="AH121" i="8"/>
  <c r="Y120" i="8"/>
  <c r="X119" i="8"/>
  <c r="Y133" i="9"/>
  <c r="AH133" i="9" s="1"/>
  <c r="X132" i="9"/>
  <c r="Y179" i="5"/>
  <c r="X178" i="5"/>
  <c r="O180" i="10"/>
  <c r="AH180" i="5"/>
  <c r="AH101" i="4"/>
  <c r="Y100" i="4"/>
  <c r="X99" i="4"/>
  <c r="AH154" i="3"/>
  <c r="G154" i="10"/>
  <c r="X152" i="3"/>
  <c r="Y153" i="3"/>
  <c r="Y187" i="6"/>
  <c r="X186" i="6"/>
  <c r="C188" i="10"/>
  <c r="AH188" i="6"/>
  <c r="AH386" i="3"/>
  <c r="M397" i="6" l="1"/>
  <c r="L397" i="6"/>
  <c r="F397" i="6"/>
  <c r="Y396" i="6"/>
  <c r="AD396" i="6"/>
  <c r="AH359" i="7"/>
  <c r="G359" i="10"/>
  <c r="G360" i="7"/>
  <c r="AE360" i="7"/>
  <c r="T360" i="7"/>
  <c r="I360" i="10" s="1"/>
  <c r="Z360" i="7"/>
  <c r="G355" i="9"/>
  <c r="AE355" i="9"/>
  <c r="T355" i="9"/>
  <c r="Q355" i="10" s="1"/>
  <c r="R355" i="10" s="1"/>
  <c r="Z355" i="9"/>
  <c r="AH354" i="9"/>
  <c r="O354" i="10"/>
  <c r="T398" i="2"/>
  <c r="Z398" i="2"/>
  <c r="Z405" i="5"/>
  <c r="T405" i="5"/>
  <c r="K327" i="10"/>
  <c r="AH327" i="4"/>
  <c r="T328" i="4"/>
  <c r="M328" i="10" s="1"/>
  <c r="Z328" i="4"/>
  <c r="Y328" i="4"/>
  <c r="AD328" i="4"/>
  <c r="F329" i="4"/>
  <c r="L329" i="4"/>
  <c r="M329" i="4"/>
  <c r="AE398" i="2"/>
  <c r="G398" i="2"/>
  <c r="AE405" i="5"/>
  <c r="G405" i="5"/>
  <c r="Z387" i="3"/>
  <c r="T387" i="3"/>
  <c r="Y387" i="3"/>
  <c r="AH387" i="3" s="1"/>
  <c r="AD387" i="3"/>
  <c r="F388" i="3"/>
  <c r="AE388" i="3" s="1"/>
  <c r="G388" i="3"/>
  <c r="L388" i="3"/>
  <c r="M388" i="3"/>
  <c r="F347" i="8"/>
  <c r="Y346" i="8"/>
  <c r="AH346" i="8" s="1"/>
  <c r="AD346" i="8"/>
  <c r="M347" i="8"/>
  <c r="L347" i="8"/>
  <c r="AH172" i="2"/>
  <c r="X170" i="2"/>
  <c r="Y171" i="2"/>
  <c r="X120" i="7"/>
  <c r="Y121" i="7"/>
  <c r="AH121" i="7" s="1"/>
  <c r="K120" i="10"/>
  <c r="AH120" i="8"/>
  <c r="Y119" i="8"/>
  <c r="X118" i="8"/>
  <c r="Y132" i="9"/>
  <c r="AH132" i="9" s="1"/>
  <c r="X131" i="9"/>
  <c r="AH179" i="5"/>
  <c r="O179" i="10"/>
  <c r="X177" i="5"/>
  <c r="Y178" i="5"/>
  <c r="AH100" i="4"/>
  <c r="Y99" i="4"/>
  <c r="X98" i="4"/>
  <c r="Y152" i="3"/>
  <c r="X151" i="3"/>
  <c r="AH153" i="3"/>
  <c r="G153" i="10"/>
  <c r="C187" i="10"/>
  <c r="AH187" i="6"/>
  <c r="Y186" i="6"/>
  <c r="X185" i="6"/>
  <c r="Z397" i="6" l="1"/>
  <c r="T397" i="6"/>
  <c r="E397" i="10" s="1"/>
  <c r="AE397" i="6"/>
  <c r="G397" i="6"/>
  <c r="AH396" i="6"/>
  <c r="C396" i="10"/>
  <c r="Y360" i="7"/>
  <c r="AD360" i="7"/>
  <c r="F361" i="7"/>
  <c r="L361" i="7"/>
  <c r="M361" i="7"/>
  <c r="Y355" i="9"/>
  <c r="M356" i="9"/>
  <c r="F356" i="9"/>
  <c r="L356" i="9"/>
  <c r="AD355" i="9"/>
  <c r="AH328" i="4"/>
  <c r="K328" i="10"/>
  <c r="T329" i="4"/>
  <c r="M329" i="10" s="1"/>
  <c r="Z329" i="4"/>
  <c r="AD398" i="2"/>
  <c r="M399" i="2"/>
  <c r="L399" i="2"/>
  <c r="Y398" i="2"/>
  <c r="AH398" i="2" s="1"/>
  <c r="F399" i="2"/>
  <c r="AE399" i="2" s="1"/>
  <c r="G399" i="2"/>
  <c r="F406" i="5"/>
  <c r="AE406" i="5" s="1"/>
  <c r="AD405" i="5"/>
  <c r="Y405" i="5"/>
  <c r="AH405" i="5" s="1"/>
  <c r="M406" i="5"/>
  <c r="G406" i="5"/>
  <c r="L406" i="5"/>
  <c r="AE329" i="4"/>
  <c r="G329" i="4"/>
  <c r="Y388" i="3"/>
  <c r="AH388" i="3" s="1"/>
  <c r="AD388" i="3"/>
  <c r="F389" i="3"/>
  <c r="AE389" i="3" s="1"/>
  <c r="G389" i="3"/>
  <c r="L389" i="3"/>
  <c r="M389" i="3"/>
  <c r="Z388" i="3"/>
  <c r="T388" i="3"/>
  <c r="AE347" i="8"/>
  <c r="G347" i="8"/>
  <c r="Z347" i="8"/>
  <c r="T347" i="8"/>
  <c r="Y170" i="2"/>
  <c r="X169" i="2"/>
  <c r="AH171" i="2"/>
  <c r="X119" i="7"/>
  <c r="Y120" i="7"/>
  <c r="AH120" i="7" s="1"/>
  <c r="K119" i="10"/>
  <c r="AH119" i="8"/>
  <c r="Y118" i="8"/>
  <c r="X117" i="8"/>
  <c r="Y131" i="9"/>
  <c r="AH131" i="9" s="1"/>
  <c r="X130" i="9"/>
  <c r="X176" i="5"/>
  <c r="Y177" i="5"/>
  <c r="AH178" i="5"/>
  <c r="O178" i="10"/>
  <c r="AH99" i="4"/>
  <c r="Y98" i="4"/>
  <c r="X97" i="4"/>
  <c r="AH152" i="3"/>
  <c r="G152" i="10"/>
  <c r="X150" i="3"/>
  <c r="Y151" i="3"/>
  <c r="C186" i="10"/>
  <c r="AH186" i="6"/>
  <c r="X184" i="6"/>
  <c r="Y185" i="6"/>
  <c r="L398" i="6" l="1"/>
  <c r="AD397" i="6"/>
  <c r="M398" i="6"/>
  <c r="Y397" i="6"/>
  <c r="F398" i="6"/>
  <c r="AH360" i="7"/>
  <c r="G360" i="10"/>
  <c r="G361" i="7"/>
  <c r="AE361" i="7"/>
  <c r="T361" i="7"/>
  <c r="I361" i="10" s="1"/>
  <c r="Z361" i="7"/>
  <c r="O355" i="10"/>
  <c r="AH355" i="9"/>
  <c r="AE356" i="9"/>
  <c r="G356" i="9"/>
  <c r="Z356" i="9"/>
  <c r="T356" i="9"/>
  <c r="Q356" i="10" s="1"/>
  <c r="R356" i="10" s="1"/>
  <c r="T399" i="2"/>
  <c r="Z399" i="2"/>
  <c r="L400" i="2"/>
  <c r="F400" i="2"/>
  <c r="AD399" i="2"/>
  <c r="Y399" i="2"/>
  <c r="AH399" i="2" s="1"/>
  <c r="M400" i="2"/>
  <c r="M407" i="5"/>
  <c r="AD406" i="5"/>
  <c r="Y406" i="5"/>
  <c r="AH406" i="5" s="1"/>
  <c r="L407" i="5"/>
  <c r="F407" i="5"/>
  <c r="Z406" i="5"/>
  <c r="T406" i="5"/>
  <c r="M330" i="4"/>
  <c r="L330" i="4"/>
  <c r="F330" i="4"/>
  <c r="AE330" i="4" s="1"/>
  <c r="AD329" i="4"/>
  <c r="Y329" i="4"/>
  <c r="G330" i="4"/>
  <c r="Y389" i="3"/>
  <c r="AH389" i="3" s="1"/>
  <c r="AD389" i="3"/>
  <c r="F390" i="3"/>
  <c r="AE390" i="3" s="1"/>
  <c r="G390" i="3"/>
  <c r="L390" i="3"/>
  <c r="M390" i="3"/>
  <c r="Z389" i="3"/>
  <c r="T389" i="3"/>
  <c r="F348" i="8"/>
  <c r="Y347" i="8"/>
  <c r="AH347" i="8" s="1"/>
  <c r="L348" i="8"/>
  <c r="AD347" i="8"/>
  <c r="M348" i="8"/>
  <c r="AH170" i="2"/>
  <c r="X168" i="2"/>
  <c r="Y169" i="2"/>
  <c r="Y119" i="7"/>
  <c r="AH119" i="7" s="1"/>
  <c r="X118" i="7"/>
  <c r="K118" i="10"/>
  <c r="AH118" i="8"/>
  <c r="Y117" i="8"/>
  <c r="X116" i="8"/>
  <c r="Y130" i="9"/>
  <c r="AH130" i="9" s="1"/>
  <c r="X129" i="9"/>
  <c r="Y176" i="5"/>
  <c r="X175" i="5"/>
  <c r="AH177" i="5"/>
  <c r="O177" i="10"/>
  <c r="AH98" i="4"/>
  <c r="Y97" i="4"/>
  <c r="X96" i="4"/>
  <c r="X149" i="3"/>
  <c r="Y150" i="3"/>
  <c r="G151" i="10"/>
  <c r="AH151" i="3"/>
  <c r="X183" i="6"/>
  <c r="Y184" i="6"/>
  <c r="C185" i="10"/>
  <c r="AH185" i="6"/>
  <c r="Z398" i="6" l="1"/>
  <c r="T398" i="6"/>
  <c r="E398" i="10" s="1"/>
  <c r="AH397" i="6"/>
  <c r="C397" i="10"/>
  <c r="AE398" i="6"/>
  <c r="G398" i="6"/>
  <c r="Y361" i="7"/>
  <c r="AD361" i="7"/>
  <c r="F362" i="7"/>
  <c r="L362" i="7"/>
  <c r="M362" i="7"/>
  <c r="L357" i="9"/>
  <c r="F357" i="9"/>
  <c r="M357" i="9"/>
  <c r="AD356" i="9"/>
  <c r="Y356" i="9"/>
  <c r="T400" i="2"/>
  <c r="Z400" i="2"/>
  <c r="T407" i="5"/>
  <c r="Z407" i="5"/>
  <c r="T330" i="4"/>
  <c r="M330" i="10" s="1"/>
  <c r="Z330" i="4"/>
  <c r="K329" i="10"/>
  <c r="AH329" i="4"/>
  <c r="G331" i="4"/>
  <c r="Y330" i="4"/>
  <c r="AD330" i="4"/>
  <c r="F331" i="4"/>
  <c r="AE331" i="4" s="1"/>
  <c r="L331" i="4"/>
  <c r="M331" i="4"/>
  <c r="AE400" i="2"/>
  <c r="G400" i="2"/>
  <c r="AE407" i="5"/>
  <c r="G407" i="5"/>
  <c r="Y390" i="3"/>
  <c r="AD390" i="3"/>
  <c r="F391" i="3"/>
  <c r="L391" i="3"/>
  <c r="M391" i="3"/>
  <c r="Z390" i="3"/>
  <c r="T390" i="3"/>
  <c r="G348" i="8"/>
  <c r="AE348" i="8"/>
  <c r="T348" i="8"/>
  <c r="Z348" i="8"/>
  <c r="X167" i="2"/>
  <c r="Y168" i="2"/>
  <c r="AH169" i="2"/>
  <c r="X117" i="7"/>
  <c r="Y118" i="7"/>
  <c r="AH118" i="7" s="1"/>
  <c r="K117" i="10"/>
  <c r="AH117" i="8"/>
  <c r="Y116" i="8"/>
  <c r="X115" i="8"/>
  <c r="Y129" i="9"/>
  <c r="AH129" i="9" s="1"/>
  <c r="X128" i="9"/>
  <c r="O176" i="10"/>
  <c r="AH176" i="5"/>
  <c r="Y175" i="5"/>
  <c r="X174" i="5"/>
  <c r="AH97" i="4"/>
  <c r="Y96" i="4"/>
  <c r="X95" i="4"/>
  <c r="Y149" i="3"/>
  <c r="X148" i="3"/>
  <c r="G150" i="10"/>
  <c r="AH150" i="3"/>
  <c r="X182" i="6"/>
  <c r="Y183" i="6"/>
  <c r="C184" i="10"/>
  <c r="AH184" i="6"/>
  <c r="AH390" i="3"/>
  <c r="Z391" i="3"/>
  <c r="T391" i="3"/>
  <c r="AE391" i="3"/>
  <c r="G391" i="3"/>
  <c r="L399" i="6" l="1"/>
  <c r="AD398" i="6"/>
  <c r="M399" i="6"/>
  <c r="Y398" i="6"/>
  <c r="F399" i="6"/>
  <c r="AH361" i="7"/>
  <c r="G361" i="10"/>
  <c r="G362" i="7"/>
  <c r="AE362" i="7"/>
  <c r="T362" i="7"/>
  <c r="I362" i="10" s="1"/>
  <c r="Z362" i="7"/>
  <c r="Z357" i="9"/>
  <c r="T357" i="9"/>
  <c r="Q357" i="10" s="1"/>
  <c r="R357" i="10" s="1"/>
  <c r="G357" i="9"/>
  <c r="AE357" i="9"/>
  <c r="O356" i="10"/>
  <c r="AH356" i="9"/>
  <c r="Y331" i="4"/>
  <c r="AD331" i="4"/>
  <c r="F332" i="4"/>
  <c r="L332" i="4"/>
  <c r="M332" i="4"/>
  <c r="K330" i="10"/>
  <c r="AH330" i="4"/>
  <c r="T331" i="4"/>
  <c r="M331" i="10" s="1"/>
  <c r="Z331" i="4"/>
  <c r="AD400" i="2"/>
  <c r="M401" i="2"/>
  <c r="Y400" i="2"/>
  <c r="AH400" i="2" s="1"/>
  <c r="F401" i="2"/>
  <c r="AE401" i="2" s="1"/>
  <c r="L401" i="2"/>
  <c r="G401" i="2"/>
  <c r="L408" i="5"/>
  <c r="AD407" i="5"/>
  <c r="M408" i="5"/>
  <c r="F408" i="5"/>
  <c r="AE408" i="5" s="1"/>
  <c r="Y407" i="5"/>
  <c r="AH407" i="5" s="1"/>
  <c r="G408" i="5"/>
  <c r="Y348" i="8"/>
  <c r="AH348" i="8" s="1"/>
  <c r="AD348" i="8"/>
  <c r="L349" i="8"/>
  <c r="F349" i="8"/>
  <c r="M349" i="8"/>
  <c r="X166" i="2"/>
  <c r="Y167" i="2"/>
  <c r="AH168" i="2"/>
  <c r="X116" i="7"/>
  <c r="Y117" i="7"/>
  <c r="AH117" i="7" s="1"/>
  <c r="K116" i="10"/>
  <c r="AH116" i="8"/>
  <c r="Y115" i="8"/>
  <c r="X114" i="8"/>
  <c r="X127" i="9"/>
  <c r="Y128" i="9"/>
  <c r="AH128" i="9" s="1"/>
  <c r="O175" i="10"/>
  <c r="AH175" i="5"/>
  <c r="Y174" i="5"/>
  <c r="X173" i="5"/>
  <c r="AH96" i="4"/>
  <c r="Y95" i="4"/>
  <c r="X94" i="4"/>
  <c r="AH149" i="3"/>
  <c r="G149" i="10"/>
  <c r="Y148" i="3"/>
  <c r="X147" i="3"/>
  <c r="Y182" i="6"/>
  <c r="X181" i="6"/>
  <c r="C183" i="10"/>
  <c r="AH183" i="6"/>
  <c r="M392" i="3"/>
  <c r="L392" i="3"/>
  <c r="F392" i="3"/>
  <c r="AD391" i="3"/>
  <c r="Y391" i="3"/>
  <c r="T399" i="6" l="1"/>
  <c r="E399" i="10" s="1"/>
  <c r="Z399" i="6"/>
  <c r="C398" i="10"/>
  <c r="AH398" i="6"/>
  <c r="G399" i="6"/>
  <c r="AE399" i="6"/>
  <c r="L363" i="7"/>
  <c r="AD362" i="7"/>
  <c r="F363" i="7"/>
  <c r="M363" i="7"/>
  <c r="Y362" i="7"/>
  <c r="M358" i="9"/>
  <c r="AD357" i="9"/>
  <c r="L358" i="9"/>
  <c r="Y357" i="9"/>
  <c r="F358" i="9"/>
  <c r="K331" i="10"/>
  <c r="AH331" i="4"/>
  <c r="G332" i="4"/>
  <c r="AE332" i="4"/>
  <c r="Z332" i="4"/>
  <c r="T332" i="4"/>
  <c r="M332" i="10" s="1"/>
  <c r="T401" i="2"/>
  <c r="Z401" i="2"/>
  <c r="L402" i="2"/>
  <c r="M402" i="2"/>
  <c r="F402" i="2"/>
  <c r="AD401" i="2"/>
  <c r="Y401" i="2"/>
  <c r="AH401" i="2" s="1"/>
  <c r="Z408" i="5"/>
  <c r="T408" i="5"/>
  <c r="F409" i="5"/>
  <c r="Y408" i="5"/>
  <c r="AH408" i="5" s="1"/>
  <c r="L409" i="5"/>
  <c r="M409" i="5"/>
  <c r="AD408" i="5"/>
  <c r="T349" i="8"/>
  <c r="Z349" i="8"/>
  <c r="G349" i="8"/>
  <c r="AE349" i="8"/>
  <c r="X165" i="2"/>
  <c r="Y166" i="2"/>
  <c r="AH167" i="2"/>
  <c r="Y116" i="7"/>
  <c r="AH116" i="7" s="1"/>
  <c r="X115" i="7"/>
  <c r="K115" i="10"/>
  <c r="AH115" i="8"/>
  <c r="Y114" i="8"/>
  <c r="X113" i="8"/>
  <c r="X126" i="9"/>
  <c r="Y127" i="9"/>
  <c r="AH127" i="9" s="1"/>
  <c r="AH174" i="5"/>
  <c r="O174" i="10"/>
  <c r="Y173" i="5"/>
  <c r="X172" i="5"/>
  <c r="AH95" i="4"/>
  <c r="Y94" i="4"/>
  <c r="X93" i="4"/>
  <c r="G148" i="10"/>
  <c r="AH148" i="3"/>
  <c r="Y147" i="3"/>
  <c r="X146" i="3"/>
  <c r="C182" i="10"/>
  <c r="AH182" i="6"/>
  <c r="X180" i="6"/>
  <c r="Y181" i="6"/>
  <c r="Z392" i="3"/>
  <c r="T392" i="3"/>
  <c r="AH391" i="3"/>
  <c r="AE392" i="3"/>
  <c r="G392" i="3"/>
  <c r="M400" i="6" l="1"/>
  <c r="L400" i="6"/>
  <c r="F400" i="6"/>
  <c r="AD399" i="6"/>
  <c r="Y399" i="6"/>
  <c r="Z363" i="7"/>
  <c r="T363" i="7"/>
  <c r="I363" i="10" s="1"/>
  <c r="G363" i="7"/>
  <c r="AE363" i="7"/>
  <c r="G362" i="10"/>
  <c r="AH362" i="7"/>
  <c r="Z358" i="9"/>
  <c r="T358" i="9"/>
  <c r="Q358" i="10" s="1"/>
  <c r="R358" i="10" s="1"/>
  <c r="O357" i="10"/>
  <c r="AH357" i="9"/>
  <c r="G358" i="9"/>
  <c r="AE358" i="9"/>
  <c r="F333" i="4"/>
  <c r="AD332" i="4"/>
  <c r="M333" i="4"/>
  <c r="Y332" i="4"/>
  <c r="L333" i="4"/>
  <c r="T402" i="2"/>
  <c r="Z402" i="2"/>
  <c r="Z409" i="5"/>
  <c r="T409" i="5"/>
  <c r="AE402" i="2"/>
  <c r="G402" i="2"/>
  <c r="AE409" i="5"/>
  <c r="G409" i="5"/>
  <c r="Y349" i="8"/>
  <c r="AH349" i="8" s="1"/>
  <c r="AD349" i="8"/>
  <c r="F350" i="8"/>
  <c r="L350" i="8"/>
  <c r="M350" i="8"/>
  <c r="Y165" i="2"/>
  <c r="X164" i="2"/>
  <c r="AH166" i="2"/>
  <c r="Y115" i="7"/>
  <c r="AH115" i="7" s="1"/>
  <c r="X114" i="7"/>
  <c r="K114" i="10"/>
  <c r="AH114" i="8"/>
  <c r="Y113" i="8"/>
  <c r="X112" i="8"/>
  <c r="X125" i="9"/>
  <c r="Y126" i="9"/>
  <c r="AH126" i="9" s="1"/>
  <c r="O173" i="10"/>
  <c r="AH173" i="5"/>
  <c r="X171" i="5"/>
  <c r="Y172" i="5"/>
  <c r="AH94" i="4"/>
  <c r="Y93" i="4"/>
  <c r="X92" i="4"/>
  <c r="G147" i="10"/>
  <c r="AH147" i="3"/>
  <c r="X145" i="3"/>
  <c r="Y146" i="3"/>
  <c r="X179" i="6"/>
  <c r="Y180" i="6"/>
  <c r="C181" i="10"/>
  <c r="AH181" i="6"/>
  <c r="M393" i="3"/>
  <c r="L393" i="3"/>
  <c r="F393" i="3"/>
  <c r="AD392" i="3"/>
  <c r="Y392" i="3"/>
  <c r="T400" i="6" l="1"/>
  <c r="E400" i="10" s="1"/>
  <c r="Z400" i="6"/>
  <c r="G400" i="6"/>
  <c r="AE400" i="6"/>
  <c r="AH399" i="6"/>
  <c r="C399" i="10"/>
  <c r="Y363" i="7"/>
  <c r="AD363" i="7"/>
  <c r="F364" i="7"/>
  <c r="L364" i="7"/>
  <c r="M364" i="7"/>
  <c r="L359" i="9"/>
  <c r="Y358" i="9"/>
  <c r="M359" i="9"/>
  <c r="F359" i="9"/>
  <c r="AD358" i="9"/>
  <c r="K332" i="10"/>
  <c r="AH332" i="4"/>
  <c r="T333" i="4"/>
  <c r="M333" i="10" s="1"/>
  <c r="Z333" i="4"/>
  <c r="F403" i="2"/>
  <c r="Y402" i="2"/>
  <c r="AH402" i="2" s="1"/>
  <c r="AD402" i="2"/>
  <c r="L403" i="2"/>
  <c r="M403" i="2"/>
  <c r="Y409" i="5"/>
  <c r="AH409" i="5" s="1"/>
  <c r="L410" i="5"/>
  <c r="AD409" i="5"/>
  <c r="F410" i="5"/>
  <c r="AE410" i="5" s="1"/>
  <c r="M410" i="5"/>
  <c r="G410" i="5"/>
  <c r="AE333" i="4"/>
  <c r="G333" i="4"/>
  <c r="G350" i="8"/>
  <c r="AE350" i="8"/>
  <c r="T350" i="8"/>
  <c r="Z350" i="8"/>
  <c r="AH165" i="2"/>
  <c r="X163" i="2"/>
  <c r="Y164" i="2"/>
  <c r="X113" i="7"/>
  <c r="Y114" i="7"/>
  <c r="AH114" i="7" s="1"/>
  <c r="K113" i="10"/>
  <c r="AH113" i="8"/>
  <c r="Y112" i="8"/>
  <c r="X111" i="8"/>
  <c r="Y125" i="9"/>
  <c r="AH125" i="9" s="1"/>
  <c r="X124" i="9"/>
  <c r="Y171" i="5"/>
  <c r="X170" i="5"/>
  <c r="AH172" i="5"/>
  <c r="O172" i="10"/>
  <c r="AH93" i="4"/>
  <c r="Y92" i="4"/>
  <c r="X91" i="4"/>
  <c r="X144" i="3"/>
  <c r="Y145" i="3"/>
  <c r="AH146" i="3"/>
  <c r="G146" i="10"/>
  <c r="X178" i="6"/>
  <c r="Y179" i="6"/>
  <c r="C180" i="10"/>
  <c r="AH180" i="6"/>
  <c r="Z393" i="3"/>
  <c r="T393" i="3"/>
  <c r="AH392" i="3"/>
  <c r="AE393" i="3"/>
  <c r="G393" i="3"/>
  <c r="M401" i="6" l="1"/>
  <c r="L401" i="6"/>
  <c r="F401" i="6"/>
  <c r="AD400" i="6"/>
  <c r="Y400" i="6"/>
  <c r="G363" i="10"/>
  <c r="AH363" i="7"/>
  <c r="G364" i="7"/>
  <c r="AE364" i="7"/>
  <c r="Z364" i="7"/>
  <c r="T364" i="7"/>
  <c r="I364" i="10" s="1"/>
  <c r="Z359" i="9"/>
  <c r="T359" i="9"/>
  <c r="Q359" i="10" s="1"/>
  <c r="R359" i="10" s="1"/>
  <c r="O358" i="10"/>
  <c r="AH358" i="9"/>
  <c r="G359" i="9"/>
  <c r="AE359" i="9"/>
  <c r="Z403" i="2"/>
  <c r="T403" i="2"/>
  <c r="Z410" i="5"/>
  <c r="T410" i="5"/>
  <c r="L411" i="5"/>
  <c r="F411" i="5"/>
  <c r="AD410" i="5"/>
  <c r="M411" i="5"/>
  <c r="Y410" i="5"/>
  <c r="AH410" i="5" s="1"/>
  <c r="AD333" i="4"/>
  <c r="M334" i="4"/>
  <c r="Y333" i="4"/>
  <c r="F334" i="4"/>
  <c r="L334" i="4"/>
  <c r="AE403" i="2"/>
  <c r="G403" i="2"/>
  <c r="Y350" i="8"/>
  <c r="AH350" i="8" s="1"/>
  <c r="F351" i="8"/>
  <c r="L351" i="8"/>
  <c r="AD350" i="8"/>
  <c r="M351" i="8"/>
  <c r="Y163" i="2"/>
  <c r="X162" i="2"/>
  <c r="AH164" i="2"/>
  <c r="X112" i="7"/>
  <c r="Y113" i="7"/>
  <c r="AH113" i="7" s="1"/>
  <c r="K112" i="10"/>
  <c r="AH112" i="8"/>
  <c r="Y111" i="8"/>
  <c r="X110" i="8"/>
  <c r="Y124" i="9"/>
  <c r="AH124" i="9" s="1"/>
  <c r="X123" i="9"/>
  <c r="O171" i="10"/>
  <c r="AH171" i="5"/>
  <c r="X169" i="5"/>
  <c r="Y170" i="5"/>
  <c r="AH92" i="4"/>
  <c r="Y91" i="4"/>
  <c r="X90" i="4"/>
  <c r="Y144" i="3"/>
  <c r="X143" i="3"/>
  <c r="AH145" i="3"/>
  <c r="G145" i="10"/>
  <c r="X177" i="6"/>
  <c r="Y178" i="6"/>
  <c r="C179" i="10"/>
  <c r="AH179" i="6"/>
  <c r="M394" i="3"/>
  <c r="L394" i="3"/>
  <c r="F394" i="3"/>
  <c r="AD393" i="3"/>
  <c r="Y393" i="3"/>
  <c r="Z401" i="6" l="1"/>
  <c r="T401" i="6"/>
  <c r="E401" i="10" s="1"/>
  <c r="G401" i="6"/>
  <c r="AE401" i="6"/>
  <c r="C400" i="10"/>
  <c r="AH400" i="6"/>
  <c r="Y364" i="7"/>
  <c r="AD364" i="7"/>
  <c r="F365" i="7"/>
  <c r="L365" i="7"/>
  <c r="M365" i="7"/>
  <c r="M360" i="9"/>
  <c r="L360" i="9"/>
  <c r="F360" i="9"/>
  <c r="AD359" i="9"/>
  <c r="Y359" i="9"/>
  <c r="Z411" i="5"/>
  <c r="T411" i="5"/>
  <c r="K333" i="10"/>
  <c r="AH333" i="4"/>
  <c r="Z334" i="4"/>
  <c r="T334" i="4"/>
  <c r="M334" i="10" s="1"/>
  <c r="AD403" i="2"/>
  <c r="M404" i="2"/>
  <c r="F404" i="2"/>
  <c r="AE404" i="2" s="1"/>
  <c r="Y403" i="2"/>
  <c r="AH403" i="2" s="1"/>
  <c r="L404" i="2"/>
  <c r="G404" i="2"/>
  <c r="AE411" i="5"/>
  <c r="G411" i="5"/>
  <c r="AE334" i="4"/>
  <c r="G334" i="4"/>
  <c r="G351" i="8"/>
  <c r="AE351" i="8"/>
  <c r="Z351" i="8"/>
  <c r="T351" i="8"/>
  <c r="AH163" i="2"/>
  <c r="Y162" i="2"/>
  <c r="X161" i="2"/>
  <c r="X111" i="7"/>
  <c r="Y112" i="7"/>
  <c r="AH112" i="7" s="1"/>
  <c r="K111" i="10"/>
  <c r="AH111" i="8"/>
  <c r="Y110" i="8"/>
  <c r="X109" i="8"/>
  <c r="X122" i="9"/>
  <c r="Y123" i="9"/>
  <c r="AH123" i="9" s="1"/>
  <c r="X168" i="5"/>
  <c r="Y169" i="5"/>
  <c r="AH170" i="5"/>
  <c r="O170" i="10"/>
  <c r="AH91" i="4"/>
  <c r="Y90" i="4"/>
  <c r="X89" i="4"/>
  <c r="G144" i="10"/>
  <c r="AH144" i="3"/>
  <c r="X142" i="3"/>
  <c r="Y143" i="3"/>
  <c r="X176" i="6"/>
  <c r="Y177" i="6"/>
  <c r="C178" i="10"/>
  <c r="AH178" i="6"/>
  <c r="Z394" i="3"/>
  <c r="T394" i="3"/>
  <c r="AH393" i="3"/>
  <c r="AE394" i="3"/>
  <c r="G394" i="3"/>
  <c r="M402" i="6" l="1"/>
  <c r="L402" i="6"/>
  <c r="F402" i="6"/>
  <c r="AD401" i="6"/>
  <c r="Y401" i="6"/>
  <c r="G364" i="10"/>
  <c r="AH364" i="7"/>
  <c r="G365" i="7"/>
  <c r="AE365" i="7"/>
  <c r="T365" i="7"/>
  <c r="I365" i="10" s="1"/>
  <c r="Z365" i="7"/>
  <c r="Z360" i="9"/>
  <c r="T360" i="9"/>
  <c r="Q360" i="10" s="1"/>
  <c r="R360" i="10" s="1"/>
  <c r="G360" i="9"/>
  <c r="AE360" i="9"/>
  <c r="O359" i="10"/>
  <c r="AH359" i="9"/>
  <c r="Z404" i="2"/>
  <c r="T404" i="2"/>
  <c r="Y404" i="2"/>
  <c r="AH404" i="2" s="1"/>
  <c r="L405" i="2"/>
  <c r="F405" i="2"/>
  <c r="AD404" i="2"/>
  <c r="M405" i="2"/>
  <c r="L412" i="5"/>
  <c r="F412" i="5"/>
  <c r="AE412" i="5" s="1"/>
  <c r="G412" i="5"/>
  <c r="Y411" i="5"/>
  <c r="AH411" i="5" s="1"/>
  <c r="AD411" i="5"/>
  <c r="M412" i="5"/>
  <c r="AD334" i="4"/>
  <c r="L335" i="4"/>
  <c r="F335" i="4"/>
  <c r="AE335" i="4" s="1"/>
  <c r="Y334" i="4"/>
  <c r="M335" i="4"/>
  <c r="G335" i="4"/>
  <c r="Y351" i="8"/>
  <c r="AH351" i="8" s="1"/>
  <c r="AD351" i="8"/>
  <c r="M352" i="8"/>
  <c r="L352" i="8"/>
  <c r="F352" i="8"/>
  <c r="AH162" i="2"/>
  <c r="X160" i="2"/>
  <c r="Y161" i="2"/>
  <c r="X110" i="7"/>
  <c r="Y111" i="7"/>
  <c r="AH111" i="7" s="1"/>
  <c r="K110" i="10"/>
  <c r="AH110" i="8"/>
  <c r="Y109" i="8"/>
  <c r="X108" i="8"/>
  <c r="X121" i="9"/>
  <c r="Y122" i="9"/>
  <c r="AH122" i="9" s="1"/>
  <c r="X167" i="5"/>
  <c r="Y168" i="5"/>
  <c r="AH169" i="5"/>
  <c r="O169" i="10"/>
  <c r="AH90" i="4"/>
  <c r="Y89" i="4"/>
  <c r="X88" i="4"/>
  <c r="X141" i="3"/>
  <c r="Y142" i="3"/>
  <c r="G143" i="10"/>
  <c r="AH143" i="3"/>
  <c r="X175" i="6"/>
  <c r="Y176" i="6"/>
  <c r="C177" i="10"/>
  <c r="AH177" i="6"/>
  <c r="M395" i="3"/>
  <c r="L395" i="3"/>
  <c r="F395" i="3"/>
  <c r="AD394" i="3"/>
  <c r="Y394" i="3"/>
  <c r="T402" i="6" l="1"/>
  <c r="E402" i="10" s="1"/>
  <c r="Z402" i="6"/>
  <c r="AE402" i="6"/>
  <c r="G402" i="6"/>
  <c r="AH401" i="6"/>
  <c r="C401" i="10"/>
  <c r="Y365" i="7"/>
  <c r="AD365" i="7"/>
  <c r="F366" i="7"/>
  <c r="L366" i="7"/>
  <c r="M366" i="7"/>
  <c r="L361" i="9"/>
  <c r="F361" i="9"/>
  <c r="Y360" i="9"/>
  <c r="M361" i="9"/>
  <c r="AD360" i="9"/>
  <c r="Z405" i="2"/>
  <c r="T405" i="2"/>
  <c r="Z412" i="5"/>
  <c r="T412" i="5"/>
  <c r="Y412" i="5"/>
  <c r="AH412" i="5" s="1"/>
  <c r="AD412" i="5"/>
  <c r="L413" i="5"/>
  <c r="M413" i="5"/>
  <c r="F413" i="5"/>
  <c r="Z335" i="4"/>
  <c r="T335" i="4"/>
  <c r="M335" i="10" s="1"/>
  <c r="K334" i="10"/>
  <c r="AH334" i="4"/>
  <c r="L336" i="4"/>
  <c r="M336" i="4"/>
  <c r="F336" i="4"/>
  <c r="AD335" i="4"/>
  <c r="Y335" i="4"/>
  <c r="AE405" i="2"/>
  <c r="G405" i="2"/>
  <c r="T352" i="8"/>
  <c r="Z352" i="8"/>
  <c r="G352" i="8"/>
  <c r="AE352" i="8"/>
  <c r="X159" i="2"/>
  <c r="Y160" i="2"/>
  <c r="AH161" i="2"/>
  <c r="Y110" i="7"/>
  <c r="AH110" i="7" s="1"/>
  <c r="X109" i="7"/>
  <c r="K109" i="10"/>
  <c r="AH109" i="8"/>
  <c r="Y108" i="8"/>
  <c r="X107" i="8"/>
  <c r="X120" i="9"/>
  <c r="Y121" i="9"/>
  <c r="AH121" i="9" s="1"/>
  <c r="Y167" i="5"/>
  <c r="X166" i="5"/>
  <c r="AH168" i="5"/>
  <c r="O168" i="10"/>
  <c r="AH89" i="4"/>
  <c r="Y88" i="4"/>
  <c r="X87" i="4"/>
  <c r="X140" i="3"/>
  <c r="Y141" i="3"/>
  <c r="AH142" i="3"/>
  <c r="G142" i="10"/>
  <c r="Y175" i="6"/>
  <c r="X174" i="6"/>
  <c r="C176" i="10"/>
  <c r="AH176" i="6"/>
  <c r="Z395" i="3"/>
  <c r="T395" i="3"/>
  <c r="AH394" i="3"/>
  <c r="AE395" i="3"/>
  <c r="G395" i="3"/>
  <c r="M403" i="6" l="1"/>
  <c r="F403" i="6"/>
  <c r="Y402" i="6"/>
  <c r="AD402" i="6"/>
  <c r="L403" i="6"/>
  <c r="AH365" i="7"/>
  <c r="G365" i="10"/>
  <c r="G366" i="7"/>
  <c r="AE366" i="7"/>
  <c r="T366" i="7"/>
  <c r="I366" i="10" s="1"/>
  <c r="Z366" i="7"/>
  <c r="T361" i="9"/>
  <c r="Q361" i="10" s="1"/>
  <c r="R361" i="10" s="1"/>
  <c r="Z361" i="9"/>
  <c r="G361" i="9"/>
  <c r="AE361" i="9"/>
  <c r="AH360" i="9"/>
  <c r="O360" i="10"/>
  <c r="Z413" i="5"/>
  <c r="T413" i="5"/>
  <c r="Z336" i="4"/>
  <c r="T336" i="4"/>
  <c r="M336" i="10" s="1"/>
  <c r="K335" i="10"/>
  <c r="AH335" i="4"/>
  <c r="M406" i="2"/>
  <c r="Y405" i="2"/>
  <c r="AH405" i="2" s="1"/>
  <c r="F406" i="2"/>
  <c r="AE406" i="2" s="1"/>
  <c r="L406" i="2"/>
  <c r="AD405" i="2"/>
  <c r="G406" i="2"/>
  <c r="AE413" i="5"/>
  <c r="G413" i="5"/>
  <c r="AE336" i="4"/>
  <c r="G336" i="4"/>
  <c r="L353" i="8"/>
  <c r="AD352" i="8"/>
  <c r="M353" i="8"/>
  <c r="Y352" i="8"/>
  <c r="AH352" i="8" s="1"/>
  <c r="F353" i="8"/>
  <c r="AE353" i="8" s="1"/>
  <c r="G353" i="8"/>
  <c r="X158" i="2"/>
  <c r="Y159" i="2"/>
  <c r="AH160" i="2"/>
  <c r="X108" i="7"/>
  <c r="Y109" i="7"/>
  <c r="AH109" i="7" s="1"/>
  <c r="K108" i="10"/>
  <c r="AH108" i="8"/>
  <c r="Y107" i="8"/>
  <c r="X106" i="8"/>
  <c r="X119" i="9"/>
  <c r="Y120" i="9"/>
  <c r="AH120" i="9" s="1"/>
  <c r="AH167" i="5"/>
  <c r="O167" i="10"/>
  <c r="X165" i="5"/>
  <c r="Y166" i="5"/>
  <c r="AH88" i="4"/>
  <c r="Y87" i="4"/>
  <c r="X86" i="4"/>
  <c r="Y140" i="3"/>
  <c r="X139" i="3"/>
  <c r="AH141" i="3"/>
  <c r="G141" i="10"/>
  <c r="C175" i="10"/>
  <c r="AH175" i="6"/>
  <c r="Y174" i="6"/>
  <c r="X173" i="6"/>
  <c r="M396" i="3"/>
  <c r="L396" i="3"/>
  <c r="F396" i="3"/>
  <c r="AD395" i="3"/>
  <c r="Y395" i="3"/>
  <c r="AE403" i="6" l="1"/>
  <c r="G403" i="6"/>
  <c r="C402" i="10"/>
  <c r="AH402" i="6"/>
  <c r="Z403" i="6"/>
  <c r="T403" i="6"/>
  <c r="E403" i="10" s="1"/>
  <c r="Y366" i="7"/>
  <c r="AD366" i="7"/>
  <c r="F367" i="7"/>
  <c r="L367" i="7"/>
  <c r="M367" i="7"/>
  <c r="AD361" i="9"/>
  <c r="L362" i="9"/>
  <c r="Y361" i="9"/>
  <c r="M362" i="9"/>
  <c r="F362" i="9"/>
  <c r="Z406" i="2"/>
  <c r="T406" i="2"/>
  <c r="L407" i="2"/>
  <c r="F407" i="2"/>
  <c r="AD406" i="2"/>
  <c r="Y406" i="2"/>
  <c r="AH406" i="2" s="1"/>
  <c r="M407" i="2"/>
  <c r="Y413" i="5"/>
  <c r="AH413" i="5" s="1"/>
  <c r="F414" i="5"/>
  <c r="AE414" i="5" s="1"/>
  <c r="M414" i="5"/>
  <c r="L414" i="5"/>
  <c r="AD413" i="5"/>
  <c r="G414" i="5"/>
  <c r="Y336" i="4"/>
  <c r="F337" i="4"/>
  <c r="AE337" i="4" s="1"/>
  <c r="M337" i="4"/>
  <c r="L337" i="4"/>
  <c r="AD336" i="4"/>
  <c r="G337" i="4"/>
  <c r="Z353" i="8"/>
  <c r="T353" i="8"/>
  <c r="F354" i="8"/>
  <c r="AD353" i="8"/>
  <c r="L354" i="8"/>
  <c r="M354" i="8"/>
  <c r="Y353" i="8"/>
  <c r="AH353" i="8" s="1"/>
  <c r="Y158" i="2"/>
  <c r="X157" i="2"/>
  <c r="AH159" i="2"/>
  <c r="Y108" i="7"/>
  <c r="AH108" i="7" s="1"/>
  <c r="X107" i="7"/>
  <c r="K107" i="10"/>
  <c r="AH107" i="8"/>
  <c r="Y106" i="8"/>
  <c r="X105" i="8"/>
  <c r="X118" i="9"/>
  <c r="Y119" i="9"/>
  <c r="AH119" i="9" s="1"/>
  <c r="Y165" i="5"/>
  <c r="X164" i="5"/>
  <c r="O166" i="10"/>
  <c r="AH166" i="5"/>
  <c r="AH87" i="4"/>
  <c r="Y86" i="4"/>
  <c r="X85" i="4"/>
  <c r="AH140" i="3"/>
  <c r="G140" i="10"/>
  <c r="X138" i="3"/>
  <c r="Y139" i="3"/>
  <c r="C174" i="10"/>
  <c r="AH174" i="6"/>
  <c r="Y173" i="6"/>
  <c r="X172" i="6"/>
  <c r="Z396" i="3"/>
  <c r="T396" i="3"/>
  <c r="AH395" i="3"/>
  <c r="AE396" i="3"/>
  <c r="G396" i="3"/>
  <c r="L404" i="6" l="1"/>
  <c r="AD403" i="6"/>
  <c r="M404" i="6"/>
  <c r="F404" i="6"/>
  <c r="Y403" i="6"/>
  <c r="G366" i="10"/>
  <c r="AH366" i="7"/>
  <c r="G367" i="7"/>
  <c r="AE367" i="7"/>
  <c r="Z367" i="7"/>
  <c r="T367" i="7"/>
  <c r="I367" i="10" s="1"/>
  <c r="Z362" i="9"/>
  <c r="T362" i="9"/>
  <c r="Q362" i="10" s="1"/>
  <c r="R362" i="10" s="1"/>
  <c r="AH361" i="9"/>
  <c r="O361" i="10"/>
  <c r="Z407" i="2"/>
  <c r="T407" i="2"/>
  <c r="Z414" i="5"/>
  <c r="T414" i="5"/>
  <c r="F415" i="5"/>
  <c r="L415" i="5"/>
  <c r="Y414" i="5"/>
  <c r="AH414" i="5" s="1"/>
  <c r="M415" i="5"/>
  <c r="AD414" i="5"/>
  <c r="K336" i="10"/>
  <c r="AH336" i="4"/>
  <c r="T337" i="4"/>
  <c r="M337" i="10" s="1"/>
  <c r="Z337" i="4"/>
  <c r="Y337" i="4"/>
  <c r="AD337" i="4"/>
  <c r="F338" i="4"/>
  <c r="L338" i="4"/>
  <c r="M338" i="4"/>
  <c r="AE362" i="9"/>
  <c r="G362" i="9"/>
  <c r="AE407" i="2"/>
  <c r="G407" i="2"/>
  <c r="T354" i="8"/>
  <c r="Z354" i="8"/>
  <c r="AE354" i="8"/>
  <c r="G354" i="8"/>
  <c r="AH158" i="2"/>
  <c r="Y157" i="2"/>
  <c r="X156" i="2"/>
  <c r="X106" i="7"/>
  <c r="Y107" i="7"/>
  <c r="AH107" i="7" s="1"/>
  <c r="K106" i="10"/>
  <c r="AH106" i="8"/>
  <c r="Y105" i="8"/>
  <c r="X104" i="8"/>
  <c r="Y118" i="9"/>
  <c r="AH118" i="9" s="1"/>
  <c r="X117" i="9"/>
  <c r="O165" i="10"/>
  <c r="AH165" i="5"/>
  <c r="Y164" i="5"/>
  <c r="X163" i="5"/>
  <c r="AH86" i="4"/>
  <c r="Y85" i="4"/>
  <c r="X84" i="4"/>
  <c r="Y138" i="3"/>
  <c r="X137" i="3"/>
  <c r="G139" i="10"/>
  <c r="AH139" i="3"/>
  <c r="C173" i="10"/>
  <c r="AH173" i="6"/>
  <c r="Y172" i="6"/>
  <c r="X171" i="6"/>
  <c r="M397" i="3"/>
  <c r="L397" i="3"/>
  <c r="F397" i="3"/>
  <c r="AD396" i="3"/>
  <c r="Y396" i="3"/>
  <c r="T404" i="6" l="1"/>
  <c r="E404" i="10" s="1"/>
  <c r="Z404" i="6"/>
  <c r="AE404" i="6"/>
  <c r="G404" i="6"/>
  <c r="C403" i="10"/>
  <c r="AH403" i="6"/>
  <c r="Y367" i="7"/>
  <c r="AD367" i="7"/>
  <c r="F368" i="7"/>
  <c r="L368" i="7"/>
  <c r="M368" i="7"/>
  <c r="Z415" i="5"/>
  <c r="T415" i="5"/>
  <c r="AH337" i="4"/>
  <c r="K337" i="10"/>
  <c r="T338" i="4"/>
  <c r="M338" i="10" s="1"/>
  <c r="Z338" i="4"/>
  <c r="M363" i="9"/>
  <c r="F363" i="9"/>
  <c r="AE363" i="9" s="1"/>
  <c r="L363" i="9"/>
  <c r="G363" i="9"/>
  <c r="AD362" i="9"/>
  <c r="Y362" i="9"/>
  <c r="M408" i="2"/>
  <c r="AD407" i="2"/>
  <c r="F408" i="2"/>
  <c r="AE408" i="2" s="1"/>
  <c r="Y407" i="2"/>
  <c r="AH407" i="2" s="1"/>
  <c r="L408" i="2"/>
  <c r="G408" i="2"/>
  <c r="AE415" i="5"/>
  <c r="G415" i="5"/>
  <c r="AE338" i="4"/>
  <c r="G338" i="4"/>
  <c r="Y354" i="8"/>
  <c r="AH354" i="8" s="1"/>
  <c r="M355" i="8"/>
  <c r="AD354" i="8"/>
  <c r="F355" i="8"/>
  <c r="L355" i="8"/>
  <c r="AH157" i="2"/>
  <c r="X155" i="2"/>
  <c r="Y156" i="2"/>
  <c r="Y106" i="7"/>
  <c r="AH106" i="7" s="1"/>
  <c r="X105" i="7"/>
  <c r="K105" i="10"/>
  <c r="AH105" i="8"/>
  <c r="Y104" i="8"/>
  <c r="X103" i="8"/>
  <c r="X116" i="9"/>
  <c r="Y117" i="9"/>
  <c r="AH117" i="9" s="1"/>
  <c r="AH164" i="5"/>
  <c r="O164" i="10"/>
  <c r="Y163" i="5"/>
  <c r="X162" i="5"/>
  <c r="AH85" i="4"/>
  <c r="Y84" i="4"/>
  <c r="X83" i="4"/>
  <c r="AH138" i="3"/>
  <c r="G138" i="10"/>
  <c r="X136" i="3"/>
  <c r="Y137" i="3"/>
  <c r="C172" i="10"/>
  <c r="AH172" i="6"/>
  <c r="Y171" i="6"/>
  <c r="X170" i="6"/>
  <c r="Z397" i="3"/>
  <c r="T397" i="3"/>
  <c r="AH396" i="3"/>
  <c r="AE397" i="3"/>
  <c r="G397" i="3"/>
  <c r="L405" i="6" l="1"/>
  <c r="AD404" i="6"/>
  <c r="M405" i="6"/>
  <c r="F405" i="6"/>
  <c r="Y404" i="6"/>
  <c r="AH367" i="7"/>
  <c r="G367" i="10"/>
  <c r="G368" i="7"/>
  <c r="AE368" i="7"/>
  <c r="T368" i="7"/>
  <c r="I368" i="10" s="1"/>
  <c r="Z368" i="7"/>
  <c r="Z363" i="9"/>
  <c r="T363" i="9"/>
  <c r="Q363" i="10" s="1"/>
  <c r="R363" i="10" s="1"/>
  <c r="Y363" i="9"/>
  <c r="AD363" i="9"/>
  <c r="F364" i="9"/>
  <c r="L364" i="9"/>
  <c r="M364" i="9"/>
  <c r="O362" i="10"/>
  <c r="AH362" i="9"/>
  <c r="Z408" i="2"/>
  <c r="T408" i="2"/>
  <c r="AD408" i="2"/>
  <c r="Y408" i="2"/>
  <c r="AH408" i="2" s="1"/>
  <c r="F409" i="2"/>
  <c r="L409" i="2"/>
  <c r="M409" i="2"/>
  <c r="L416" i="5"/>
  <c r="M416" i="5"/>
  <c r="Y415" i="5"/>
  <c r="AH415" i="5" s="1"/>
  <c r="AD415" i="5"/>
  <c r="F416" i="5"/>
  <c r="AE416" i="5" s="1"/>
  <c r="G416" i="5"/>
  <c r="M339" i="4"/>
  <c r="L339" i="4"/>
  <c r="F339" i="4"/>
  <c r="AE339" i="4" s="1"/>
  <c r="AD338" i="4"/>
  <c r="Y338" i="4"/>
  <c r="G339" i="4"/>
  <c r="T355" i="8"/>
  <c r="Z355" i="8"/>
  <c r="AE355" i="8"/>
  <c r="G355" i="8"/>
  <c r="Y155" i="2"/>
  <c r="X154" i="2"/>
  <c r="AH156" i="2"/>
  <c r="X104" i="7"/>
  <c r="Y105" i="7"/>
  <c r="AH105" i="7" s="1"/>
  <c r="K104" i="10"/>
  <c r="AH104" i="8"/>
  <c r="Y103" i="8"/>
  <c r="X102" i="8"/>
  <c r="Y116" i="9"/>
  <c r="AH116" i="9" s="1"/>
  <c r="X115" i="9"/>
  <c r="O163" i="10"/>
  <c r="AH163" i="5"/>
  <c r="Y162" i="5"/>
  <c r="X161" i="5"/>
  <c r="AH84" i="4"/>
  <c r="Y83" i="4"/>
  <c r="X82" i="4"/>
  <c r="Y136" i="3"/>
  <c r="X135" i="3"/>
  <c r="G137" i="10"/>
  <c r="AH137" i="3"/>
  <c r="C171" i="10"/>
  <c r="AH171" i="6"/>
  <c r="X169" i="6"/>
  <c r="Y170" i="6"/>
  <c r="M398" i="3"/>
  <c r="L398" i="3"/>
  <c r="F398" i="3"/>
  <c r="AD397" i="3"/>
  <c r="Y397" i="3"/>
  <c r="Z405" i="6" l="1"/>
  <c r="T405" i="6"/>
  <c r="E405" i="10" s="1"/>
  <c r="G405" i="6"/>
  <c r="AE405" i="6"/>
  <c r="AH404" i="6"/>
  <c r="C404" i="10"/>
  <c r="M369" i="7"/>
  <c r="Y368" i="7"/>
  <c r="F369" i="7"/>
  <c r="AD368" i="7"/>
  <c r="L369" i="7"/>
  <c r="AH363" i="9"/>
  <c r="O363" i="10"/>
  <c r="Z364" i="9"/>
  <c r="T364" i="9"/>
  <c r="Q364" i="10" s="1"/>
  <c r="R364" i="10" s="1"/>
  <c r="T409" i="2"/>
  <c r="Z409" i="2"/>
  <c r="T416" i="5"/>
  <c r="Z416" i="5"/>
  <c r="F417" i="5"/>
  <c r="AE417" i="5" s="1"/>
  <c r="M417" i="5"/>
  <c r="L417" i="5"/>
  <c r="G417" i="5"/>
  <c r="Y416" i="5"/>
  <c r="AH416" i="5" s="1"/>
  <c r="AD416" i="5"/>
  <c r="T339" i="4"/>
  <c r="M339" i="10" s="1"/>
  <c r="Z339" i="4"/>
  <c r="AH338" i="4"/>
  <c r="K338" i="10"/>
  <c r="Y339" i="4"/>
  <c r="F340" i="4"/>
  <c r="M340" i="4"/>
  <c r="AD339" i="4"/>
  <c r="L340" i="4"/>
  <c r="AE364" i="9"/>
  <c r="G364" i="9"/>
  <c r="AE409" i="2"/>
  <c r="G409" i="2"/>
  <c r="Y355" i="8"/>
  <c r="AH355" i="8" s="1"/>
  <c r="F356" i="8"/>
  <c r="AE356" i="8" s="1"/>
  <c r="L356" i="8"/>
  <c r="M356" i="8"/>
  <c r="AD355" i="8"/>
  <c r="G356" i="8"/>
  <c r="AH155" i="2"/>
  <c r="Y154" i="2"/>
  <c r="X153" i="2"/>
  <c r="X103" i="7"/>
  <c r="Y104" i="7"/>
  <c r="AH104" i="7" s="1"/>
  <c r="K103" i="10"/>
  <c r="AH103" i="8"/>
  <c r="Y102" i="8"/>
  <c r="X101" i="8"/>
  <c r="Y115" i="9"/>
  <c r="AH115" i="9" s="1"/>
  <c r="X114" i="9"/>
  <c r="AH162" i="5"/>
  <c r="O162" i="10"/>
  <c r="X160" i="5"/>
  <c r="Y161" i="5"/>
  <c r="AH83" i="4"/>
  <c r="Y82" i="4"/>
  <c r="X81" i="4"/>
  <c r="G136" i="10"/>
  <c r="AH136" i="3"/>
  <c r="X134" i="3"/>
  <c r="Y135" i="3"/>
  <c r="X168" i="6"/>
  <c r="Y169" i="6"/>
  <c r="C170" i="10"/>
  <c r="AH170" i="6"/>
  <c r="Z398" i="3"/>
  <c r="T398" i="3"/>
  <c r="AH397" i="3"/>
  <c r="AE398" i="3"/>
  <c r="G398" i="3"/>
  <c r="M406" i="6" l="1"/>
  <c r="AD405" i="6"/>
  <c r="Y405" i="6"/>
  <c r="L406" i="6"/>
  <c r="F406" i="6"/>
  <c r="AH368" i="7"/>
  <c r="G368" i="10"/>
  <c r="G369" i="7"/>
  <c r="AE369" i="7"/>
  <c r="T369" i="7"/>
  <c r="I369" i="10" s="1"/>
  <c r="Z369" i="7"/>
  <c r="Z417" i="5"/>
  <c r="T417" i="5"/>
  <c r="Y417" i="5"/>
  <c r="AH417" i="5" s="1"/>
  <c r="AD417" i="5"/>
  <c r="F418" i="5"/>
  <c r="AE418" i="5" s="1"/>
  <c r="L418" i="5"/>
  <c r="M418" i="5"/>
  <c r="G418" i="5"/>
  <c r="K339" i="10"/>
  <c r="AH339" i="4"/>
  <c r="T340" i="4"/>
  <c r="M340" i="10" s="1"/>
  <c r="Z340" i="4"/>
  <c r="Y364" i="9"/>
  <c r="F365" i="9"/>
  <c r="AE365" i="9" s="1"/>
  <c r="M365" i="9"/>
  <c r="AD364" i="9"/>
  <c r="L365" i="9"/>
  <c r="G365" i="9"/>
  <c r="Y409" i="2"/>
  <c r="AH409" i="2" s="1"/>
  <c r="F410" i="2"/>
  <c r="AE410" i="2" s="1"/>
  <c r="AD409" i="2"/>
  <c r="L410" i="2"/>
  <c r="M410" i="2"/>
  <c r="G410" i="2"/>
  <c r="AE340" i="4"/>
  <c r="G340" i="4"/>
  <c r="T356" i="8"/>
  <c r="Z356" i="8"/>
  <c r="M357" i="8"/>
  <c r="L357" i="8"/>
  <c r="Y356" i="8"/>
  <c r="AH356" i="8" s="1"/>
  <c r="F357" i="8"/>
  <c r="AD356" i="8"/>
  <c r="AH154" i="2"/>
  <c r="X152" i="2"/>
  <c r="Y153" i="2"/>
  <c r="Y103" i="7"/>
  <c r="AH103" i="7" s="1"/>
  <c r="X102" i="7"/>
  <c r="K102" i="10"/>
  <c r="AH102" i="8"/>
  <c r="X100" i="8"/>
  <c r="Y101" i="8"/>
  <c r="Y114" i="9"/>
  <c r="AH114" i="9" s="1"/>
  <c r="X113" i="9"/>
  <c r="X159" i="5"/>
  <c r="Y160" i="5"/>
  <c r="O161" i="10"/>
  <c r="AH161" i="5"/>
  <c r="AH82" i="4"/>
  <c r="Y81" i="4"/>
  <c r="X80" i="4"/>
  <c r="Y134" i="3"/>
  <c r="X133" i="3"/>
  <c r="AH135" i="3"/>
  <c r="G135" i="10"/>
  <c r="X167" i="6"/>
  <c r="Y168" i="6"/>
  <c r="C169" i="10"/>
  <c r="AH169" i="6"/>
  <c r="M399" i="3"/>
  <c r="L399" i="3"/>
  <c r="F399" i="3"/>
  <c r="AD398" i="3"/>
  <c r="Y398" i="3"/>
  <c r="C405" i="10" l="1"/>
  <c r="AH405" i="6"/>
  <c r="T406" i="6"/>
  <c r="E406" i="10" s="1"/>
  <c r="Z406" i="6"/>
  <c r="AE406" i="6"/>
  <c r="G406" i="6"/>
  <c r="Y369" i="7"/>
  <c r="AD369" i="7"/>
  <c r="F370" i="7"/>
  <c r="AE370" i="7" s="1"/>
  <c r="G370" i="7"/>
  <c r="L370" i="7"/>
  <c r="M370" i="7"/>
  <c r="Z418" i="5"/>
  <c r="T418" i="5"/>
  <c r="M419" i="5"/>
  <c r="AD418" i="5"/>
  <c r="L419" i="5"/>
  <c r="F419" i="5"/>
  <c r="Y418" i="5"/>
  <c r="AH418" i="5" s="1"/>
  <c r="AH364" i="9"/>
  <c r="O364" i="10"/>
  <c r="Z365" i="9"/>
  <c r="T365" i="9"/>
  <c r="Q365" i="10" s="1"/>
  <c r="R365" i="10" s="1"/>
  <c r="F366" i="9"/>
  <c r="Y365" i="9"/>
  <c r="AD365" i="9"/>
  <c r="M366" i="9"/>
  <c r="L366" i="9"/>
  <c r="Z410" i="2"/>
  <c r="T410" i="2"/>
  <c r="AD410" i="2"/>
  <c r="L411" i="2"/>
  <c r="Y410" i="2"/>
  <c r="AH410" i="2" s="1"/>
  <c r="M411" i="2"/>
  <c r="F411" i="2"/>
  <c r="AD340" i="4"/>
  <c r="M341" i="4"/>
  <c r="L341" i="4"/>
  <c r="F341" i="4"/>
  <c r="AE341" i="4" s="1"/>
  <c r="Y340" i="4"/>
  <c r="G341" i="4"/>
  <c r="Z357" i="8"/>
  <c r="T357" i="8"/>
  <c r="AE357" i="8"/>
  <c r="G357" i="8"/>
  <c r="Y152" i="2"/>
  <c r="X151" i="2"/>
  <c r="AH153" i="2"/>
  <c r="Y102" i="7"/>
  <c r="AH102" i="7" s="1"/>
  <c r="X101" i="7"/>
  <c r="Y100" i="8"/>
  <c r="X99" i="8"/>
  <c r="K101" i="10"/>
  <c r="AH101" i="8"/>
  <c r="Y113" i="9"/>
  <c r="AH113" i="9" s="1"/>
  <c r="X112" i="9"/>
  <c r="X158" i="5"/>
  <c r="Y159" i="5"/>
  <c r="O160" i="10"/>
  <c r="AH160" i="5"/>
  <c r="AH81" i="4"/>
  <c r="Y80" i="4"/>
  <c r="X79" i="4"/>
  <c r="AH134" i="3"/>
  <c r="G134" i="10"/>
  <c r="Y133" i="3"/>
  <c r="X132" i="3"/>
  <c r="X166" i="6"/>
  <c r="Y167" i="6"/>
  <c r="C168" i="10"/>
  <c r="AH168" i="6"/>
  <c r="Z399" i="3"/>
  <c r="T399" i="3"/>
  <c r="AH398" i="3"/>
  <c r="AE399" i="3"/>
  <c r="G399" i="3"/>
  <c r="M407" i="6" l="1"/>
  <c r="Y406" i="6"/>
  <c r="AD406" i="6"/>
  <c r="F407" i="6"/>
  <c r="L407" i="6"/>
  <c r="AH369" i="7"/>
  <c r="G369" i="10"/>
  <c r="M371" i="7"/>
  <c r="F371" i="7"/>
  <c r="Y370" i="7"/>
  <c r="L371" i="7"/>
  <c r="AD370" i="7"/>
  <c r="T370" i="7"/>
  <c r="I370" i="10" s="1"/>
  <c r="Z370" i="7"/>
  <c r="T419" i="5"/>
  <c r="Z419" i="5"/>
  <c r="O365" i="10"/>
  <c r="AH365" i="9"/>
  <c r="T366" i="9"/>
  <c r="Q366" i="10" s="1"/>
  <c r="R366" i="10" s="1"/>
  <c r="Z366" i="9"/>
  <c r="Z411" i="2"/>
  <c r="T411" i="2"/>
  <c r="T341" i="4"/>
  <c r="M341" i="10" s="1"/>
  <c r="Z341" i="4"/>
  <c r="K340" i="10"/>
  <c r="AH340" i="4"/>
  <c r="Y341" i="4"/>
  <c r="AD341" i="4"/>
  <c r="F342" i="4"/>
  <c r="L342" i="4"/>
  <c r="M342" i="4"/>
  <c r="AE419" i="5"/>
  <c r="G419" i="5"/>
  <c r="AE366" i="9"/>
  <c r="G366" i="9"/>
  <c r="AE411" i="2"/>
  <c r="G411" i="2"/>
  <c r="L358" i="8"/>
  <c r="F358" i="8"/>
  <c r="AE358" i="8" s="1"/>
  <c r="M358" i="8"/>
  <c r="Y357" i="8"/>
  <c r="AH357" i="8" s="1"/>
  <c r="AD357" i="8"/>
  <c r="G358" i="8"/>
  <c r="AH152" i="2"/>
  <c r="X150" i="2"/>
  <c r="Y151" i="2"/>
  <c r="X100" i="7"/>
  <c r="Y101" i="7"/>
  <c r="AH101" i="7" s="1"/>
  <c r="K100" i="10"/>
  <c r="AH100" i="8"/>
  <c r="Y99" i="8"/>
  <c r="X98" i="8"/>
  <c r="Y112" i="9"/>
  <c r="AH112" i="9" s="1"/>
  <c r="X111" i="9"/>
  <c r="X157" i="5"/>
  <c r="Y158" i="5"/>
  <c r="AH159" i="5"/>
  <c r="O159" i="10"/>
  <c r="AH80" i="4"/>
  <c r="Y79" i="4"/>
  <c r="X78" i="4"/>
  <c r="AH133" i="3"/>
  <c r="G133" i="10"/>
  <c r="Y132" i="3"/>
  <c r="X131" i="3"/>
  <c r="X165" i="6"/>
  <c r="Y166" i="6"/>
  <c r="C167" i="10"/>
  <c r="AH167" i="6"/>
  <c r="M400" i="3"/>
  <c r="L400" i="3"/>
  <c r="F400" i="3"/>
  <c r="AD399" i="3"/>
  <c r="Y399" i="3"/>
  <c r="C406" i="10" l="1"/>
  <c r="AH406" i="6"/>
  <c r="G407" i="6"/>
  <c r="AE407" i="6"/>
  <c r="T407" i="6"/>
  <c r="E407" i="10" s="1"/>
  <c r="Z407" i="6"/>
  <c r="AH370" i="7"/>
  <c r="G370" i="10"/>
  <c r="T371" i="7"/>
  <c r="I371" i="10" s="1"/>
  <c r="Z371" i="7"/>
  <c r="K341" i="10"/>
  <c r="AH341" i="4"/>
  <c r="T342" i="4"/>
  <c r="M342" i="10" s="1"/>
  <c r="Z342" i="4"/>
  <c r="AD419" i="5"/>
  <c r="F420" i="5"/>
  <c r="L420" i="5"/>
  <c r="Y419" i="5"/>
  <c r="AH419" i="5" s="1"/>
  <c r="M420" i="5"/>
  <c r="L367" i="9"/>
  <c r="Y366" i="9"/>
  <c r="F367" i="9"/>
  <c r="AE367" i="9" s="1"/>
  <c r="AD366" i="9"/>
  <c r="M367" i="9"/>
  <c r="G367" i="9"/>
  <c r="L412" i="2"/>
  <c r="Y411" i="2"/>
  <c r="AH411" i="2" s="1"/>
  <c r="M412" i="2"/>
  <c r="AD411" i="2"/>
  <c r="F412" i="2"/>
  <c r="AE412" i="2" s="1"/>
  <c r="G412" i="2"/>
  <c r="AE371" i="7"/>
  <c r="G371" i="7"/>
  <c r="AE342" i="4"/>
  <c r="G342" i="4"/>
  <c r="T358" i="8"/>
  <c r="Z358" i="8"/>
  <c r="AD358" i="8"/>
  <c r="L359" i="8"/>
  <c r="Y358" i="8"/>
  <c r="AH358" i="8" s="1"/>
  <c r="F359" i="8"/>
  <c r="M359" i="8"/>
  <c r="X149" i="2"/>
  <c r="Y150" i="2"/>
  <c r="AH151" i="2"/>
  <c r="Y100" i="7"/>
  <c r="AH100" i="7" s="1"/>
  <c r="X99" i="7"/>
  <c r="K99" i="10"/>
  <c r="AH99" i="8"/>
  <c r="Y98" i="8"/>
  <c r="X97" i="8"/>
  <c r="Y111" i="9"/>
  <c r="AH111" i="9" s="1"/>
  <c r="X110" i="9"/>
  <c r="X156" i="5"/>
  <c r="Y157" i="5"/>
  <c r="O158" i="10"/>
  <c r="AH158" i="5"/>
  <c r="AH79" i="4"/>
  <c r="Y78" i="4"/>
  <c r="X77" i="4"/>
  <c r="AH132" i="3"/>
  <c r="G132" i="10"/>
  <c r="X130" i="3"/>
  <c r="Y131" i="3"/>
  <c r="X164" i="6"/>
  <c r="Y165" i="6"/>
  <c r="C166" i="10"/>
  <c r="AH166" i="6"/>
  <c r="Z400" i="3"/>
  <c r="T400" i="3"/>
  <c r="AH399" i="3"/>
  <c r="AE400" i="3"/>
  <c r="G400" i="3"/>
  <c r="L408" i="6" l="1"/>
  <c r="AD407" i="6"/>
  <c r="M408" i="6"/>
  <c r="F408" i="6"/>
  <c r="Y407" i="6"/>
  <c r="Z420" i="5"/>
  <c r="T420" i="5"/>
  <c r="T367" i="9"/>
  <c r="Q367" i="10" s="1"/>
  <c r="R367" i="10" s="1"/>
  <c r="Z367" i="9"/>
  <c r="O366" i="10"/>
  <c r="AH366" i="9"/>
  <c r="F368" i="9"/>
  <c r="M368" i="9"/>
  <c r="AD367" i="9"/>
  <c r="L368" i="9"/>
  <c r="Y367" i="9"/>
  <c r="Z412" i="2"/>
  <c r="T412" i="2"/>
  <c r="Y412" i="2"/>
  <c r="AH412" i="2" s="1"/>
  <c r="AD412" i="2"/>
  <c r="M413" i="2"/>
  <c r="F413" i="2"/>
  <c r="L413" i="2"/>
  <c r="Y371" i="7"/>
  <c r="AD371" i="7"/>
  <c r="F372" i="7"/>
  <c r="AE372" i="7" s="1"/>
  <c r="G372" i="7"/>
  <c r="L372" i="7"/>
  <c r="M372" i="7"/>
  <c r="M343" i="4"/>
  <c r="L343" i="4"/>
  <c r="F343" i="4"/>
  <c r="AE343" i="4" s="1"/>
  <c r="AD342" i="4"/>
  <c r="Y342" i="4"/>
  <c r="G343" i="4"/>
  <c r="AE420" i="5"/>
  <c r="G420" i="5"/>
  <c r="AE359" i="8"/>
  <c r="G359" i="8"/>
  <c r="T359" i="8"/>
  <c r="Z359" i="8"/>
  <c r="X148" i="2"/>
  <c r="Y149" i="2"/>
  <c r="AH150" i="2"/>
  <c r="Y99" i="7"/>
  <c r="AH99" i="7" s="1"/>
  <c r="X98" i="7"/>
  <c r="K98" i="10"/>
  <c r="AH98" i="8"/>
  <c r="Y97" i="8"/>
  <c r="X96" i="8"/>
  <c r="Y110" i="9"/>
  <c r="AH110" i="9" s="1"/>
  <c r="X109" i="9"/>
  <c r="X155" i="5"/>
  <c r="Y156" i="5"/>
  <c r="O157" i="10"/>
  <c r="AH157" i="5"/>
  <c r="AH78" i="4"/>
  <c r="Y77" i="4"/>
  <c r="X76" i="4"/>
  <c r="Y130" i="3"/>
  <c r="X129" i="3"/>
  <c r="G131" i="10"/>
  <c r="AH131" i="3"/>
  <c r="Y164" i="6"/>
  <c r="X163" i="6"/>
  <c r="C165" i="10"/>
  <c r="AH165" i="6"/>
  <c r="M401" i="3"/>
  <c r="L401" i="3"/>
  <c r="F401" i="3"/>
  <c r="AD400" i="3"/>
  <c r="Y400" i="3"/>
  <c r="Z408" i="6" l="1"/>
  <c r="T408" i="6"/>
  <c r="E408" i="10" s="1"/>
  <c r="G408" i="6"/>
  <c r="AE408" i="6"/>
  <c r="C407" i="10"/>
  <c r="AH407" i="6"/>
  <c r="Z368" i="9"/>
  <c r="T368" i="9"/>
  <c r="Q368" i="10" s="1"/>
  <c r="R368" i="10" s="1"/>
  <c r="AH367" i="9"/>
  <c r="O367" i="10"/>
  <c r="T413" i="2"/>
  <c r="Z413" i="2"/>
  <c r="G371" i="10"/>
  <c r="AH371" i="7"/>
  <c r="AD372" i="7"/>
  <c r="L373" i="7"/>
  <c r="M373" i="7"/>
  <c r="F373" i="7"/>
  <c r="Y372" i="7"/>
  <c r="Z372" i="7"/>
  <c r="T372" i="7"/>
  <c r="I372" i="10" s="1"/>
  <c r="Z343" i="4"/>
  <c r="T343" i="4"/>
  <c r="M343" i="10" s="1"/>
  <c r="K342" i="10"/>
  <c r="AH342" i="4"/>
  <c r="Y343" i="4"/>
  <c r="AD343" i="4"/>
  <c r="F344" i="4"/>
  <c r="L344" i="4"/>
  <c r="M344" i="4"/>
  <c r="M421" i="5"/>
  <c r="F421" i="5"/>
  <c r="AE421" i="5" s="1"/>
  <c r="AD420" i="5"/>
  <c r="Y420" i="5"/>
  <c r="AH420" i="5" s="1"/>
  <c r="L421" i="5"/>
  <c r="G421" i="5"/>
  <c r="AE368" i="9"/>
  <c r="G368" i="9"/>
  <c r="AE413" i="2"/>
  <c r="G413" i="2"/>
  <c r="Y359" i="8"/>
  <c r="AH359" i="8" s="1"/>
  <c r="AD359" i="8"/>
  <c r="F360" i="8"/>
  <c r="L360" i="8"/>
  <c r="M360" i="8"/>
  <c r="X147" i="2"/>
  <c r="Y148" i="2"/>
  <c r="AH149" i="2"/>
  <c r="X97" i="7"/>
  <c r="Y98" i="7"/>
  <c r="AH98" i="7" s="1"/>
  <c r="K97" i="10"/>
  <c r="AH97" i="8"/>
  <c r="Y96" i="8"/>
  <c r="X95" i="8"/>
  <c r="Y109" i="9"/>
  <c r="AH109" i="9" s="1"/>
  <c r="X108" i="9"/>
  <c r="X154" i="5"/>
  <c r="Y155" i="5"/>
  <c r="O156" i="10"/>
  <c r="AH156" i="5"/>
  <c r="AH77" i="4"/>
  <c r="Y76" i="4"/>
  <c r="X75" i="4"/>
  <c r="AH130" i="3"/>
  <c r="G130" i="10"/>
  <c r="X128" i="3"/>
  <c r="Y129" i="3"/>
  <c r="C164" i="10"/>
  <c r="AH164" i="6"/>
  <c r="X162" i="6"/>
  <c r="Y163" i="6"/>
  <c r="Z401" i="3"/>
  <c r="T401" i="3"/>
  <c r="AH400" i="3"/>
  <c r="AE401" i="3"/>
  <c r="G401" i="3"/>
  <c r="M409" i="6" l="1"/>
  <c r="F409" i="6"/>
  <c r="Y408" i="6"/>
  <c r="L409" i="6"/>
  <c r="AD408" i="6"/>
  <c r="Z373" i="7"/>
  <c r="T373" i="7"/>
  <c r="I373" i="10" s="1"/>
  <c r="AH372" i="7"/>
  <c r="G372" i="10"/>
  <c r="AH343" i="4"/>
  <c r="K343" i="10"/>
  <c r="G344" i="4"/>
  <c r="AE344" i="4"/>
  <c r="Z344" i="4"/>
  <c r="T344" i="4"/>
  <c r="M344" i="10" s="1"/>
  <c r="T421" i="5"/>
  <c r="Z421" i="5"/>
  <c r="G422" i="5"/>
  <c r="Y421" i="5"/>
  <c r="AH421" i="5" s="1"/>
  <c r="M422" i="5"/>
  <c r="L422" i="5"/>
  <c r="AD421" i="5"/>
  <c r="F422" i="5"/>
  <c r="AE422" i="5" s="1"/>
  <c r="L369" i="9"/>
  <c r="M369" i="9"/>
  <c r="F369" i="9"/>
  <c r="AE369" i="9" s="1"/>
  <c r="AD368" i="9"/>
  <c r="Y368" i="9"/>
  <c r="G369" i="9"/>
  <c r="F414" i="2"/>
  <c r="M414" i="2"/>
  <c r="Y413" i="2"/>
  <c r="AH413" i="2" s="1"/>
  <c r="L414" i="2"/>
  <c r="AD413" i="2"/>
  <c r="AE373" i="7"/>
  <c r="G373" i="7"/>
  <c r="G360" i="8"/>
  <c r="AE360" i="8"/>
  <c r="T360" i="8"/>
  <c r="Z360" i="8"/>
  <c r="X146" i="2"/>
  <c r="Y147" i="2"/>
  <c r="AH148" i="2"/>
  <c r="Y97" i="7"/>
  <c r="AH97" i="7" s="1"/>
  <c r="X96" i="7"/>
  <c r="K96" i="10"/>
  <c r="AH96" i="8"/>
  <c r="Y95" i="8"/>
  <c r="X94" i="8"/>
  <c r="Y108" i="9"/>
  <c r="AH108" i="9" s="1"/>
  <c r="X107" i="9"/>
  <c r="X153" i="5"/>
  <c r="Y154" i="5"/>
  <c r="O155" i="10"/>
  <c r="AH155" i="5"/>
  <c r="AH76" i="4"/>
  <c r="Y75" i="4"/>
  <c r="X74" i="4"/>
  <c r="Y128" i="3"/>
  <c r="X127" i="3"/>
  <c r="AH129" i="3"/>
  <c r="G129" i="10"/>
  <c r="X161" i="6"/>
  <c r="Y162" i="6"/>
  <c r="C163" i="10"/>
  <c r="AH163" i="6"/>
  <c r="M402" i="3"/>
  <c r="L402" i="3"/>
  <c r="F402" i="3"/>
  <c r="AD401" i="3"/>
  <c r="Y401" i="3"/>
  <c r="G409" i="6" l="1"/>
  <c r="AE409" i="6"/>
  <c r="C408" i="10"/>
  <c r="AH408" i="6"/>
  <c r="Z409" i="6"/>
  <c r="T409" i="6"/>
  <c r="E409" i="10" s="1"/>
  <c r="Y344" i="4"/>
  <c r="AD344" i="4"/>
  <c r="F345" i="4"/>
  <c r="L345" i="4"/>
  <c r="M345" i="4"/>
  <c r="F423" i="5"/>
  <c r="M423" i="5"/>
  <c r="Y422" i="5"/>
  <c r="AH422" i="5" s="1"/>
  <c r="AD422" i="5"/>
  <c r="L423" i="5"/>
  <c r="Z422" i="5"/>
  <c r="T422" i="5"/>
  <c r="Z369" i="9"/>
  <c r="T369" i="9"/>
  <c r="Q369" i="10" s="1"/>
  <c r="R369" i="10" s="1"/>
  <c r="O368" i="10"/>
  <c r="AH368" i="9"/>
  <c r="Y369" i="9"/>
  <c r="AD369" i="9"/>
  <c r="F370" i="9"/>
  <c r="L370" i="9"/>
  <c r="M370" i="9"/>
  <c r="T414" i="2"/>
  <c r="Z414" i="2"/>
  <c r="M374" i="7"/>
  <c r="L374" i="7"/>
  <c r="F374" i="7"/>
  <c r="AE374" i="7" s="1"/>
  <c r="AD373" i="7"/>
  <c r="Y373" i="7"/>
  <c r="G374" i="7"/>
  <c r="AE414" i="2"/>
  <c r="G414" i="2"/>
  <c r="F361" i="8"/>
  <c r="L361" i="8"/>
  <c r="AD360" i="8"/>
  <c r="Y360" i="8"/>
  <c r="AH360" i="8" s="1"/>
  <c r="M361" i="8"/>
  <c r="X145" i="2"/>
  <c r="Y146" i="2"/>
  <c r="AH147" i="2"/>
  <c r="Y96" i="7"/>
  <c r="AH96" i="7" s="1"/>
  <c r="X95" i="7"/>
  <c r="K95" i="10"/>
  <c r="AH95" i="8"/>
  <c r="Y94" i="8"/>
  <c r="X93" i="8"/>
  <c r="Y107" i="9"/>
  <c r="AH107" i="9" s="1"/>
  <c r="X106" i="9"/>
  <c r="Y153" i="5"/>
  <c r="X152" i="5"/>
  <c r="AH154" i="5"/>
  <c r="O154" i="10"/>
  <c r="AH75" i="4"/>
  <c r="Y74" i="4"/>
  <c r="X73" i="4"/>
  <c r="AH128" i="3"/>
  <c r="G128" i="10"/>
  <c r="X126" i="3"/>
  <c r="Y127" i="3"/>
  <c r="X160" i="6"/>
  <c r="Y161" i="6"/>
  <c r="C162" i="10"/>
  <c r="AH162" i="6"/>
  <c r="Z402" i="3"/>
  <c r="T402" i="3"/>
  <c r="AH401" i="3"/>
  <c r="AE402" i="3"/>
  <c r="G402" i="3"/>
  <c r="AD409" i="6" l="1"/>
  <c r="M410" i="6"/>
  <c r="L410" i="6"/>
  <c r="F410" i="6"/>
  <c r="Y409" i="6"/>
  <c r="AH344" i="4"/>
  <c r="K344" i="10"/>
  <c r="G345" i="4"/>
  <c r="AE345" i="4"/>
  <c r="Z345" i="4"/>
  <c r="T345" i="4"/>
  <c r="M345" i="10" s="1"/>
  <c r="T423" i="5"/>
  <c r="Z423" i="5"/>
  <c r="AH369" i="9"/>
  <c r="O369" i="10"/>
  <c r="G370" i="9"/>
  <c r="AE370" i="9"/>
  <c r="Z370" i="9"/>
  <c r="T370" i="9"/>
  <c r="Q370" i="10" s="1"/>
  <c r="R370" i="10" s="1"/>
  <c r="T374" i="7"/>
  <c r="I374" i="10" s="1"/>
  <c r="Z374" i="7"/>
  <c r="AH373" i="7"/>
  <c r="G373" i="10"/>
  <c r="Y374" i="7"/>
  <c r="L375" i="7"/>
  <c r="F375" i="7"/>
  <c r="M375" i="7"/>
  <c r="AD374" i="7"/>
  <c r="Y414" i="2"/>
  <c r="AH414" i="2" s="1"/>
  <c r="AD414" i="2"/>
  <c r="L415" i="2"/>
  <c r="F415" i="2"/>
  <c r="AE415" i="2" s="1"/>
  <c r="M415" i="2"/>
  <c r="G415" i="2"/>
  <c r="AE423" i="5"/>
  <c r="G423" i="5"/>
  <c r="G361" i="8"/>
  <c r="AE361" i="8"/>
  <c r="T361" i="8"/>
  <c r="Z361" i="8"/>
  <c r="Y361" i="8"/>
  <c r="AH361" i="8" s="1"/>
  <c r="AD361" i="8"/>
  <c r="F362" i="8"/>
  <c r="L362" i="8"/>
  <c r="M362" i="8"/>
  <c r="Y145" i="2"/>
  <c r="X144" i="2"/>
  <c r="AH146" i="2"/>
  <c r="Y95" i="7"/>
  <c r="AH95" i="7" s="1"/>
  <c r="X94" i="7"/>
  <c r="K94" i="10"/>
  <c r="AH94" i="8"/>
  <c r="Y93" i="8"/>
  <c r="X92" i="8"/>
  <c r="Y106" i="9"/>
  <c r="AH106" i="9" s="1"/>
  <c r="X105" i="9"/>
  <c r="O153" i="10"/>
  <c r="AH153" i="5"/>
  <c r="Y152" i="5"/>
  <c r="X151" i="5"/>
  <c r="AH74" i="4"/>
  <c r="Y73" i="4"/>
  <c r="X72" i="4"/>
  <c r="X125" i="3"/>
  <c r="Y126" i="3"/>
  <c r="G127" i="10"/>
  <c r="AH127" i="3"/>
  <c r="Y160" i="6"/>
  <c r="X159" i="6"/>
  <c r="C161" i="10"/>
  <c r="AH161" i="6"/>
  <c r="M403" i="3"/>
  <c r="L403" i="3"/>
  <c r="F403" i="3"/>
  <c r="AD402" i="3"/>
  <c r="Y402" i="3"/>
  <c r="Z410" i="6" l="1"/>
  <c r="T410" i="6"/>
  <c r="E410" i="10" s="1"/>
  <c r="G410" i="6"/>
  <c r="AE410" i="6"/>
  <c r="C409" i="10"/>
  <c r="AH409" i="6"/>
  <c r="AD345" i="4"/>
  <c r="M346" i="4"/>
  <c r="F346" i="4"/>
  <c r="Y345" i="4"/>
  <c r="L346" i="4"/>
  <c r="L371" i="9"/>
  <c r="F371" i="9"/>
  <c r="Y370" i="9"/>
  <c r="M371" i="9"/>
  <c r="AD370" i="9"/>
  <c r="AH374" i="7"/>
  <c r="G374" i="10"/>
  <c r="Z375" i="7"/>
  <c r="T375" i="7"/>
  <c r="I375" i="10" s="1"/>
  <c r="Z415" i="2"/>
  <c r="T415" i="2"/>
  <c r="M416" i="2"/>
  <c r="Y415" i="2"/>
  <c r="AH415" i="2" s="1"/>
  <c r="AD415" i="2"/>
  <c r="F416" i="2"/>
  <c r="L416" i="2"/>
  <c r="M424" i="5"/>
  <c r="F424" i="5"/>
  <c r="AE424" i="5" s="1"/>
  <c r="Y423" i="5"/>
  <c r="AH423" i="5" s="1"/>
  <c r="L424" i="5"/>
  <c r="AD423" i="5"/>
  <c r="G424" i="5"/>
  <c r="AE375" i="7"/>
  <c r="G375" i="7"/>
  <c r="G362" i="8"/>
  <c r="AE362" i="8"/>
  <c r="T362" i="8"/>
  <c r="Z362" i="8"/>
  <c r="AH145" i="2"/>
  <c r="X143" i="2"/>
  <c r="Y144" i="2"/>
  <c r="X93" i="7"/>
  <c r="Y94" i="7"/>
  <c r="AH94" i="7" s="1"/>
  <c r="K93" i="10"/>
  <c r="AH93" i="8"/>
  <c r="Y92" i="8"/>
  <c r="X91" i="8"/>
  <c r="Y105" i="9"/>
  <c r="AH105" i="9" s="1"/>
  <c r="X104" i="9"/>
  <c r="O152" i="10"/>
  <c r="AH152" i="5"/>
  <c r="Y151" i="5"/>
  <c r="X150" i="5"/>
  <c r="AH73" i="4"/>
  <c r="Y72" i="4"/>
  <c r="X71" i="4"/>
  <c r="Y125" i="3"/>
  <c r="X124" i="3"/>
  <c r="G126" i="10"/>
  <c r="AH126" i="3"/>
  <c r="C160" i="10"/>
  <c r="AH160" i="6"/>
  <c r="X158" i="6"/>
  <c r="Y159" i="6"/>
  <c r="Z403" i="3"/>
  <c r="T403" i="3"/>
  <c r="AH402" i="3"/>
  <c r="AE403" i="3"/>
  <c r="G403" i="3"/>
  <c r="M411" i="6" l="1"/>
  <c r="L411" i="6"/>
  <c r="F411" i="6"/>
  <c r="AD410" i="6"/>
  <c r="Y410" i="6"/>
  <c r="G346" i="4"/>
  <c r="AE346" i="4"/>
  <c r="K345" i="10"/>
  <c r="AH345" i="4"/>
  <c r="T346" i="4"/>
  <c r="M346" i="10" s="1"/>
  <c r="Z346" i="4"/>
  <c r="Z371" i="9"/>
  <c r="T371" i="9"/>
  <c r="Q371" i="10" s="1"/>
  <c r="R371" i="10" s="1"/>
  <c r="G371" i="9"/>
  <c r="AE371" i="9"/>
  <c r="O370" i="10"/>
  <c r="AH370" i="9"/>
  <c r="Z416" i="2"/>
  <c r="T416" i="2"/>
  <c r="Z424" i="5"/>
  <c r="T424" i="5"/>
  <c r="F425" i="5"/>
  <c r="L425" i="5"/>
  <c r="AD424" i="5"/>
  <c r="M425" i="5"/>
  <c r="Y424" i="5"/>
  <c r="AH424" i="5" s="1"/>
  <c r="F376" i="7"/>
  <c r="AE376" i="7" s="1"/>
  <c r="AD375" i="7"/>
  <c r="M376" i="7"/>
  <c r="Y375" i="7"/>
  <c r="L376" i="7"/>
  <c r="G376" i="7"/>
  <c r="AE416" i="2"/>
  <c r="G416" i="2"/>
  <c r="Y362" i="8"/>
  <c r="AH362" i="8" s="1"/>
  <c r="AD362" i="8"/>
  <c r="F363" i="8"/>
  <c r="M363" i="8"/>
  <c r="L363" i="8"/>
  <c r="X142" i="2"/>
  <c r="Y143" i="2"/>
  <c r="AH144" i="2"/>
  <c r="X92" i="7"/>
  <c r="Y93" i="7"/>
  <c r="AH93" i="7" s="1"/>
  <c r="K92" i="10"/>
  <c r="AH92" i="8"/>
  <c r="Y91" i="8"/>
  <c r="X90" i="8"/>
  <c r="Y104" i="9"/>
  <c r="AH104" i="9" s="1"/>
  <c r="X103" i="9"/>
  <c r="AH151" i="5"/>
  <c r="O151" i="10"/>
  <c r="Y150" i="5"/>
  <c r="X149" i="5"/>
  <c r="AH72" i="4"/>
  <c r="Y71" i="4"/>
  <c r="X70" i="4"/>
  <c r="AH125" i="3"/>
  <c r="G125" i="10"/>
  <c r="X123" i="3"/>
  <c r="Y124" i="3"/>
  <c r="X157" i="6"/>
  <c r="Y158" i="6"/>
  <c r="C159" i="10"/>
  <c r="AH159" i="6"/>
  <c r="M404" i="3"/>
  <c r="L404" i="3"/>
  <c r="F404" i="3"/>
  <c r="AD403" i="3"/>
  <c r="Y403" i="3"/>
  <c r="T411" i="6" l="1"/>
  <c r="E411" i="10" s="1"/>
  <c r="Z411" i="6"/>
  <c r="AE411" i="6"/>
  <c r="G411" i="6"/>
  <c r="AH410" i="6"/>
  <c r="C410" i="10"/>
  <c r="Y346" i="4"/>
  <c r="AD346" i="4"/>
  <c r="F347" i="4"/>
  <c r="L347" i="4"/>
  <c r="M347" i="4"/>
  <c r="M372" i="9"/>
  <c r="Y371" i="9"/>
  <c r="L372" i="9"/>
  <c r="F372" i="9"/>
  <c r="AD371" i="9"/>
  <c r="Z425" i="5"/>
  <c r="T425" i="5"/>
  <c r="AH375" i="7"/>
  <c r="G375" i="10"/>
  <c r="T376" i="7"/>
  <c r="I376" i="10" s="1"/>
  <c r="Z376" i="7"/>
  <c r="Y376" i="7"/>
  <c r="AD376" i="7"/>
  <c r="F377" i="7"/>
  <c r="L377" i="7"/>
  <c r="M377" i="7"/>
  <c r="L417" i="2"/>
  <c r="Y416" i="2"/>
  <c r="AH416" i="2" s="1"/>
  <c r="F417" i="2"/>
  <c r="AE417" i="2" s="1"/>
  <c r="M417" i="2"/>
  <c r="AD416" i="2"/>
  <c r="G417" i="2"/>
  <c r="AE425" i="5"/>
  <c r="G425" i="5"/>
  <c r="AE363" i="8"/>
  <c r="G363" i="8"/>
  <c r="T363" i="8"/>
  <c r="Z363" i="8"/>
  <c r="X141" i="2"/>
  <c r="Y142" i="2"/>
  <c r="AH143" i="2"/>
  <c r="Y92" i="7"/>
  <c r="AH92" i="7" s="1"/>
  <c r="X91" i="7"/>
  <c r="K91" i="10"/>
  <c r="AH91" i="8"/>
  <c r="Y90" i="8"/>
  <c r="X89" i="8"/>
  <c r="Y103" i="9"/>
  <c r="AH103" i="9" s="1"/>
  <c r="X102" i="9"/>
  <c r="AH150" i="5"/>
  <c r="O150" i="10"/>
  <c r="Y149" i="5"/>
  <c r="X148" i="5"/>
  <c r="AH71" i="4"/>
  <c r="Y70" i="4"/>
  <c r="X69" i="4"/>
  <c r="X122" i="3"/>
  <c r="Y123" i="3"/>
  <c r="G124" i="10"/>
  <c r="AH124" i="3"/>
  <c r="X156" i="6"/>
  <c r="Y157" i="6"/>
  <c r="C158" i="10"/>
  <c r="AH158" i="6"/>
  <c r="Z404" i="3"/>
  <c r="T404" i="3"/>
  <c r="AH403" i="3"/>
  <c r="AE404" i="3"/>
  <c r="G404" i="3"/>
  <c r="L412" i="6" l="1"/>
  <c r="AD411" i="6"/>
  <c r="M412" i="6"/>
  <c r="F412" i="6"/>
  <c r="Y411" i="6"/>
  <c r="K346" i="10"/>
  <c r="AH346" i="4"/>
  <c r="G347" i="4"/>
  <c r="AE347" i="4"/>
  <c r="T347" i="4"/>
  <c r="M347" i="10" s="1"/>
  <c r="Z347" i="4"/>
  <c r="AH371" i="9"/>
  <c r="O371" i="10"/>
  <c r="Z372" i="9"/>
  <c r="T372" i="9"/>
  <c r="Q372" i="10" s="1"/>
  <c r="R372" i="10" s="1"/>
  <c r="AH376" i="7"/>
  <c r="G376" i="10"/>
  <c r="G377" i="7"/>
  <c r="AE377" i="7"/>
  <c r="T377" i="7"/>
  <c r="I377" i="10" s="1"/>
  <c r="Z377" i="7"/>
  <c r="Z417" i="2"/>
  <c r="T417" i="2"/>
  <c r="L418" i="2"/>
  <c r="Y417" i="2"/>
  <c r="AH417" i="2" s="1"/>
  <c r="AD417" i="2"/>
  <c r="M418" i="2"/>
  <c r="F418" i="2"/>
  <c r="AD425" i="5"/>
  <c r="M426" i="5"/>
  <c r="F426" i="5"/>
  <c r="Y425" i="5"/>
  <c r="AH425" i="5" s="1"/>
  <c r="L426" i="5"/>
  <c r="AE372" i="9"/>
  <c r="G372" i="9"/>
  <c r="F364" i="8"/>
  <c r="M364" i="8"/>
  <c r="Y363" i="8"/>
  <c r="AH363" i="8" s="1"/>
  <c r="AD363" i="8"/>
  <c r="L364" i="8"/>
  <c r="X140" i="2"/>
  <c r="Y141" i="2"/>
  <c r="AH142" i="2"/>
  <c r="Y91" i="7"/>
  <c r="AH91" i="7" s="1"/>
  <c r="X90" i="7"/>
  <c r="K90" i="10"/>
  <c r="AH90" i="8"/>
  <c r="Y89" i="8"/>
  <c r="X88" i="8"/>
  <c r="Y102" i="9"/>
  <c r="AH102" i="9" s="1"/>
  <c r="X101" i="9"/>
  <c r="AH149" i="5"/>
  <c r="O149" i="10"/>
  <c r="Y148" i="5"/>
  <c r="X147" i="5"/>
  <c r="AH70" i="4"/>
  <c r="Y69" i="4"/>
  <c r="X68" i="4"/>
  <c r="Y122" i="3"/>
  <c r="X121" i="3"/>
  <c r="AH123" i="3"/>
  <c r="G123" i="10"/>
  <c r="Y156" i="6"/>
  <c r="X155" i="6"/>
  <c r="C157" i="10"/>
  <c r="AH157" i="6"/>
  <c r="M405" i="3"/>
  <c r="L405" i="3"/>
  <c r="F405" i="3"/>
  <c r="AD404" i="3"/>
  <c r="Y404" i="3"/>
  <c r="Z412" i="6" l="1"/>
  <c r="T412" i="6"/>
  <c r="E412" i="10" s="1"/>
  <c r="AE412" i="6"/>
  <c r="G412" i="6"/>
  <c r="C411" i="10"/>
  <c r="AH411" i="6"/>
  <c r="Y347" i="4"/>
  <c r="AD347" i="4"/>
  <c r="F348" i="4"/>
  <c r="L348" i="4"/>
  <c r="M348" i="4"/>
  <c r="M378" i="7"/>
  <c r="Y377" i="7"/>
  <c r="AD377" i="7"/>
  <c r="F378" i="7"/>
  <c r="L378" i="7"/>
  <c r="T418" i="2"/>
  <c r="Z418" i="2"/>
  <c r="T426" i="5"/>
  <c r="Z426" i="5"/>
  <c r="M373" i="9"/>
  <c r="L373" i="9"/>
  <c r="AD372" i="9"/>
  <c r="F373" i="9"/>
  <c r="AE373" i="9" s="1"/>
  <c r="Y372" i="9"/>
  <c r="G373" i="9"/>
  <c r="AE418" i="2"/>
  <c r="G418" i="2"/>
  <c r="AE426" i="5"/>
  <c r="G426" i="5"/>
  <c r="T364" i="8"/>
  <c r="Z364" i="8"/>
  <c r="AE364" i="8"/>
  <c r="G364" i="8"/>
  <c r="Y140" i="2"/>
  <c r="X139" i="2"/>
  <c r="AH141" i="2"/>
  <c r="X89" i="7"/>
  <c r="Y90" i="7"/>
  <c r="AH90" i="7" s="1"/>
  <c r="K89" i="10"/>
  <c r="AH89" i="8"/>
  <c r="Y88" i="8"/>
  <c r="X87" i="8"/>
  <c r="Y101" i="9"/>
  <c r="AH101" i="9" s="1"/>
  <c r="X100" i="9"/>
  <c r="O148" i="10"/>
  <c r="AH148" i="5"/>
  <c r="X146" i="5"/>
  <c r="Y147" i="5"/>
  <c r="AH69" i="4"/>
  <c r="Y68" i="4"/>
  <c r="X67" i="4"/>
  <c r="AH122" i="3"/>
  <c r="G122" i="10"/>
  <c r="Y121" i="3"/>
  <c r="X120" i="3"/>
  <c r="C156" i="10"/>
  <c r="AH156" i="6"/>
  <c r="Y155" i="6"/>
  <c r="X154" i="6"/>
  <c r="Z405" i="3"/>
  <c r="T405" i="3"/>
  <c r="AH404" i="3"/>
  <c r="AE405" i="3"/>
  <c r="G405" i="3"/>
  <c r="M413" i="6" l="1"/>
  <c r="L413" i="6"/>
  <c r="F413" i="6"/>
  <c r="AD412" i="6"/>
  <c r="Y412" i="6"/>
  <c r="AH347" i="4"/>
  <c r="K347" i="10"/>
  <c r="G348" i="4"/>
  <c r="AE348" i="4"/>
  <c r="Z348" i="4"/>
  <c r="T348" i="4"/>
  <c r="M348" i="10" s="1"/>
  <c r="AH377" i="7"/>
  <c r="G377" i="10"/>
  <c r="AE378" i="7"/>
  <c r="G378" i="7"/>
  <c r="T378" i="7"/>
  <c r="I378" i="10" s="1"/>
  <c r="Z378" i="7"/>
  <c r="Z373" i="9"/>
  <c r="T373" i="9"/>
  <c r="Q373" i="10" s="1"/>
  <c r="R373" i="10" s="1"/>
  <c r="AH372" i="9"/>
  <c r="O372" i="10"/>
  <c r="AD373" i="9"/>
  <c r="Y373" i="9"/>
  <c r="F374" i="9"/>
  <c r="L374" i="9"/>
  <c r="M374" i="9"/>
  <c r="M419" i="2"/>
  <c r="Y418" i="2"/>
  <c r="AH418" i="2" s="1"/>
  <c r="AD418" i="2"/>
  <c r="L419" i="2"/>
  <c r="F419" i="2"/>
  <c r="AE419" i="2" s="1"/>
  <c r="G419" i="2"/>
  <c r="L427" i="5"/>
  <c r="Y426" i="5"/>
  <c r="AH426" i="5" s="1"/>
  <c r="F427" i="5"/>
  <c r="AE427" i="5" s="1"/>
  <c r="M427" i="5"/>
  <c r="AD426" i="5"/>
  <c r="G427" i="5"/>
  <c r="F365" i="8"/>
  <c r="AE365" i="8" s="1"/>
  <c r="M365" i="8"/>
  <c r="Y364" i="8"/>
  <c r="AH364" i="8" s="1"/>
  <c r="G365" i="8"/>
  <c r="AD364" i="8"/>
  <c r="L365" i="8"/>
  <c r="AH140" i="2"/>
  <c r="Y139" i="2"/>
  <c r="X138" i="2"/>
  <c r="Y89" i="7"/>
  <c r="AH89" i="7" s="1"/>
  <c r="X88" i="7"/>
  <c r="K88" i="10"/>
  <c r="AH88" i="8"/>
  <c r="Y87" i="8"/>
  <c r="X86" i="8"/>
  <c r="X99" i="9"/>
  <c r="Y100" i="9"/>
  <c r="AH100" i="9" s="1"/>
  <c r="Y146" i="5"/>
  <c r="X145" i="5"/>
  <c r="O147" i="10"/>
  <c r="AH147" i="5"/>
  <c r="AH68" i="4"/>
  <c r="Y67" i="4"/>
  <c r="X66" i="4"/>
  <c r="G121" i="10"/>
  <c r="AH121" i="3"/>
  <c r="Y120" i="3"/>
  <c r="X119" i="3"/>
  <c r="C155" i="10"/>
  <c r="AH155" i="6"/>
  <c r="X153" i="6"/>
  <c r="Y154" i="6"/>
  <c r="M406" i="3"/>
  <c r="L406" i="3"/>
  <c r="F406" i="3"/>
  <c r="AD405" i="3"/>
  <c r="Y405" i="3"/>
  <c r="Z413" i="6" l="1"/>
  <c r="T413" i="6"/>
  <c r="E413" i="10" s="1"/>
  <c r="AE413" i="6"/>
  <c r="G413" i="6"/>
  <c r="C412" i="10"/>
  <c r="AH412" i="6"/>
  <c r="Y348" i="4"/>
  <c r="AD348" i="4"/>
  <c r="F349" i="4"/>
  <c r="L349" i="4"/>
  <c r="M349" i="4"/>
  <c r="Y378" i="7"/>
  <c r="AD378" i="7"/>
  <c r="F379" i="7"/>
  <c r="L379" i="7"/>
  <c r="M379" i="7"/>
  <c r="O373" i="10"/>
  <c r="AH373" i="9"/>
  <c r="Z374" i="9"/>
  <c r="T374" i="9"/>
  <c r="Q374" i="10" s="1"/>
  <c r="R374" i="10" s="1"/>
  <c r="T419" i="2"/>
  <c r="Z419" i="2"/>
  <c r="F420" i="2"/>
  <c r="AE420" i="2" s="1"/>
  <c r="M420" i="2"/>
  <c r="AD419" i="2"/>
  <c r="L420" i="2"/>
  <c r="Y419" i="2"/>
  <c r="AH419" i="2" s="1"/>
  <c r="G420" i="2"/>
  <c r="Z427" i="5"/>
  <c r="T427" i="5"/>
  <c r="AD427" i="5"/>
  <c r="Y427" i="5"/>
  <c r="AH427" i="5" s="1"/>
  <c r="M428" i="5"/>
  <c r="L428" i="5"/>
  <c r="F428" i="5"/>
  <c r="AE374" i="9"/>
  <c r="G374" i="9"/>
  <c r="M366" i="8"/>
  <c r="L366" i="8"/>
  <c r="F366" i="8"/>
  <c r="AD365" i="8"/>
  <c r="Y365" i="8"/>
  <c r="AH365" i="8" s="1"/>
  <c r="T365" i="8"/>
  <c r="Z365" i="8"/>
  <c r="AH139" i="2"/>
  <c r="Y138" i="2"/>
  <c r="X137" i="2"/>
  <c r="Y88" i="7"/>
  <c r="AH88" i="7" s="1"/>
  <c r="X87" i="7"/>
  <c r="K87" i="10"/>
  <c r="AH87" i="8"/>
  <c r="X85" i="8"/>
  <c r="Y86" i="8"/>
  <c r="Y99" i="9"/>
  <c r="AH99" i="9" s="1"/>
  <c r="X98" i="9"/>
  <c r="AH146" i="5"/>
  <c r="O146" i="10"/>
  <c r="X144" i="5"/>
  <c r="Y145" i="5"/>
  <c r="AH67" i="4"/>
  <c r="Y66" i="4"/>
  <c r="X65" i="4"/>
  <c r="G120" i="10"/>
  <c r="AH120" i="3"/>
  <c r="Y119" i="3"/>
  <c r="X118" i="3"/>
  <c r="Y153" i="6"/>
  <c r="X152" i="6"/>
  <c r="C154" i="10"/>
  <c r="AH154" i="6"/>
  <c r="Z406" i="3"/>
  <c r="T406" i="3"/>
  <c r="AH405" i="3"/>
  <c r="AE406" i="3"/>
  <c r="G406" i="3"/>
  <c r="M414" i="6" l="1"/>
  <c r="Y413" i="6"/>
  <c r="L414" i="6"/>
  <c r="AD413" i="6"/>
  <c r="F414" i="6"/>
  <c r="K348" i="10"/>
  <c r="AH348" i="4"/>
  <c r="G349" i="4"/>
  <c r="AE349" i="4"/>
  <c r="T349" i="4"/>
  <c r="M349" i="10" s="1"/>
  <c r="Z349" i="4"/>
  <c r="AH378" i="7"/>
  <c r="G378" i="10"/>
  <c r="G379" i="7"/>
  <c r="AE379" i="7"/>
  <c r="T379" i="7"/>
  <c r="I379" i="10" s="1"/>
  <c r="Z379" i="7"/>
  <c r="Z420" i="2"/>
  <c r="T420" i="2"/>
  <c r="L421" i="2"/>
  <c r="F421" i="2"/>
  <c r="AD420" i="2"/>
  <c r="Y420" i="2"/>
  <c r="AH420" i="2" s="1"/>
  <c r="M421" i="2"/>
  <c r="Z428" i="5"/>
  <c r="T428" i="5"/>
  <c r="Y374" i="9"/>
  <c r="AD374" i="9"/>
  <c r="M375" i="9"/>
  <c r="F375" i="9"/>
  <c r="AE375" i="9" s="1"/>
  <c r="L375" i="9"/>
  <c r="G375" i="9"/>
  <c r="AE428" i="5"/>
  <c r="G428" i="5"/>
  <c r="T366" i="8"/>
  <c r="Z366" i="8"/>
  <c r="AE366" i="8"/>
  <c r="G366" i="8"/>
  <c r="AH138" i="2"/>
  <c r="Y137" i="2"/>
  <c r="X136" i="2"/>
  <c r="X86" i="7"/>
  <c r="Y87" i="7"/>
  <c r="AH87" i="7" s="1"/>
  <c r="X84" i="8"/>
  <c r="Y85" i="8"/>
  <c r="K86" i="10"/>
  <c r="AH86" i="8"/>
  <c r="Y98" i="9"/>
  <c r="AH98" i="9" s="1"/>
  <c r="X97" i="9"/>
  <c r="X143" i="5"/>
  <c r="Y144" i="5"/>
  <c r="AH145" i="5"/>
  <c r="O145" i="10"/>
  <c r="AH66" i="4"/>
  <c r="Y65" i="4"/>
  <c r="X64" i="4"/>
  <c r="G119" i="10"/>
  <c r="AH119" i="3"/>
  <c r="Y118" i="3"/>
  <c r="X117" i="3"/>
  <c r="C153" i="10"/>
  <c r="AH153" i="6"/>
  <c r="Y152" i="6"/>
  <c r="X151" i="6"/>
  <c r="M407" i="3"/>
  <c r="L407" i="3"/>
  <c r="F407" i="3"/>
  <c r="AD406" i="3"/>
  <c r="Y406" i="3"/>
  <c r="C413" i="10" l="1"/>
  <c r="AH413" i="6"/>
  <c r="Z414" i="6"/>
  <c r="T414" i="6"/>
  <c r="E414" i="10" s="1"/>
  <c r="G414" i="6"/>
  <c r="AE414" i="6"/>
  <c r="AD349" i="4"/>
  <c r="F350" i="4"/>
  <c r="M350" i="4"/>
  <c r="Y349" i="4"/>
  <c r="L350" i="4"/>
  <c r="AD379" i="7"/>
  <c r="M380" i="7"/>
  <c r="F380" i="7"/>
  <c r="L380" i="7"/>
  <c r="Y379" i="7"/>
  <c r="T421" i="2"/>
  <c r="Z421" i="2"/>
  <c r="O374" i="10"/>
  <c r="AH374" i="9"/>
  <c r="Z375" i="9"/>
  <c r="T375" i="9"/>
  <c r="Q375" i="10" s="1"/>
  <c r="R375" i="10" s="1"/>
  <c r="F376" i="9"/>
  <c r="M376" i="9"/>
  <c r="L376" i="9"/>
  <c r="Y375" i="9"/>
  <c r="AD375" i="9"/>
  <c r="F429" i="5"/>
  <c r="AE429" i="5" s="1"/>
  <c r="Y428" i="5"/>
  <c r="AH428" i="5" s="1"/>
  <c r="L429" i="5"/>
  <c r="AD428" i="5"/>
  <c r="M429" i="5"/>
  <c r="G429" i="5"/>
  <c r="AE421" i="2"/>
  <c r="G421" i="2"/>
  <c r="F367" i="8"/>
  <c r="AE367" i="8" s="1"/>
  <c r="Y366" i="8"/>
  <c r="AH366" i="8" s="1"/>
  <c r="L367" i="8"/>
  <c r="AD366" i="8"/>
  <c r="M367" i="8"/>
  <c r="G367" i="8"/>
  <c r="AE407" i="3"/>
  <c r="G407" i="3"/>
  <c r="AH137" i="2"/>
  <c r="Y136" i="2"/>
  <c r="X135" i="2"/>
  <c r="Y86" i="7"/>
  <c r="AH86" i="7" s="1"/>
  <c r="X85" i="7"/>
  <c r="Y84" i="8"/>
  <c r="X83" i="8"/>
  <c r="K85" i="10"/>
  <c r="AH85" i="8"/>
  <c r="Y97" i="9"/>
  <c r="AH97" i="9" s="1"/>
  <c r="X96" i="9"/>
  <c r="X142" i="5"/>
  <c r="Y143" i="5"/>
  <c r="O144" i="10"/>
  <c r="AH144" i="5"/>
  <c r="AH65" i="4"/>
  <c r="Y64" i="4"/>
  <c r="X63" i="4"/>
  <c r="AH118" i="3"/>
  <c r="G118" i="10"/>
  <c r="X116" i="3"/>
  <c r="Y117" i="3"/>
  <c r="C152" i="10"/>
  <c r="AH152" i="6"/>
  <c r="Y151" i="6"/>
  <c r="X150" i="6"/>
  <c r="Z407" i="3"/>
  <c r="T407" i="3"/>
  <c r="Y407" i="3"/>
  <c r="AD407" i="3"/>
  <c r="F408" i="3"/>
  <c r="AE408" i="3" s="1"/>
  <c r="G408" i="3"/>
  <c r="L408" i="3"/>
  <c r="M408" i="3"/>
  <c r="AH406" i="3"/>
  <c r="L415" i="6" l="1"/>
  <c r="M415" i="6"/>
  <c r="F415" i="6"/>
  <c r="AD414" i="6"/>
  <c r="Y414" i="6"/>
  <c r="G350" i="4"/>
  <c r="AE350" i="4"/>
  <c r="K349" i="10"/>
  <c r="AH349" i="4"/>
  <c r="T350" i="4"/>
  <c r="M350" i="10" s="1"/>
  <c r="Z350" i="4"/>
  <c r="G380" i="7"/>
  <c r="AE380" i="7"/>
  <c r="T380" i="7"/>
  <c r="I380" i="10" s="1"/>
  <c r="Z380" i="7"/>
  <c r="G379" i="10"/>
  <c r="AH379" i="7"/>
  <c r="T376" i="9"/>
  <c r="Q376" i="10" s="1"/>
  <c r="R376" i="10" s="1"/>
  <c r="Z376" i="9"/>
  <c r="O375" i="10"/>
  <c r="AH375" i="9"/>
  <c r="T429" i="5"/>
  <c r="Z429" i="5"/>
  <c r="AD429" i="5"/>
  <c r="Y429" i="5"/>
  <c r="AH429" i="5" s="1"/>
  <c r="L430" i="5"/>
  <c r="F430" i="5"/>
  <c r="M430" i="5"/>
  <c r="L422" i="2"/>
  <c r="Y421" i="2"/>
  <c r="AH421" i="2" s="1"/>
  <c r="M422" i="2"/>
  <c r="F422" i="2"/>
  <c r="AE422" i="2" s="1"/>
  <c r="AD421" i="2"/>
  <c r="G422" i="2"/>
  <c r="AE376" i="9"/>
  <c r="G376" i="9"/>
  <c r="T367" i="8"/>
  <c r="Z367" i="8"/>
  <c r="AD367" i="8"/>
  <c r="Y367" i="8"/>
  <c r="AH367" i="8" s="1"/>
  <c r="M368" i="8"/>
  <c r="F368" i="8"/>
  <c r="L368" i="8"/>
  <c r="AH136" i="2"/>
  <c r="X134" i="2"/>
  <c r="Y135" i="2"/>
  <c r="Y85" i="7"/>
  <c r="AH85" i="7" s="1"/>
  <c r="X84" i="7"/>
  <c r="K84" i="10"/>
  <c r="AH84" i="8"/>
  <c r="Y83" i="8"/>
  <c r="X82" i="8"/>
  <c r="X95" i="9"/>
  <c r="Y96" i="9"/>
  <c r="AH96" i="9" s="1"/>
  <c r="Y142" i="5"/>
  <c r="X141" i="5"/>
  <c r="AH143" i="5"/>
  <c r="O143" i="10"/>
  <c r="AH64" i="4"/>
  <c r="Y63" i="4"/>
  <c r="X62" i="4"/>
  <c r="Y116" i="3"/>
  <c r="X115" i="3"/>
  <c r="AH117" i="3"/>
  <c r="G117" i="10"/>
  <c r="C151" i="10"/>
  <c r="AH151" i="6"/>
  <c r="Y150" i="6"/>
  <c r="X149" i="6"/>
  <c r="AH407" i="3"/>
  <c r="Y408" i="3"/>
  <c r="AD408" i="3"/>
  <c r="F409" i="3"/>
  <c r="AE409" i="3" s="1"/>
  <c r="G409" i="3"/>
  <c r="L409" i="3"/>
  <c r="M409" i="3"/>
  <c r="Z408" i="3"/>
  <c r="T408" i="3"/>
  <c r="T415" i="6" l="1"/>
  <c r="E415" i="10" s="1"/>
  <c r="Z415" i="6"/>
  <c r="G415" i="6"/>
  <c r="AE415" i="6"/>
  <c r="AH414" i="6"/>
  <c r="C414" i="10"/>
  <c r="Y350" i="4"/>
  <c r="L351" i="4"/>
  <c r="AD350" i="4"/>
  <c r="F351" i="4"/>
  <c r="M351" i="4"/>
  <c r="Y380" i="7"/>
  <c r="L381" i="7"/>
  <c r="AD380" i="7"/>
  <c r="F381" i="7"/>
  <c r="M381" i="7"/>
  <c r="Z430" i="5"/>
  <c r="T430" i="5"/>
  <c r="Z422" i="2"/>
  <c r="T422" i="2"/>
  <c r="M423" i="2"/>
  <c r="Y422" i="2"/>
  <c r="AH422" i="2" s="1"/>
  <c r="L423" i="2"/>
  <c r="F423" i="2"/>
  <c r="AD422" i="2"/>
  <c r="AD376" i="9"/>
  <c r="L377" i="9"/>
  <c r="Y376" i="9"/>
  <c r="F377" i="9"/>
  <c r="AE377" i="9" s="1"/>
  <c r="M377" i="9"/>
  <c r="G377" i="9"/>
  <c r="AE430" i="5"/>
  <c r="G430" i="5"/>
  <c r="T368" i="8"/>
  <c r="Z368" i="8"/>
  <c r="AE368" i="8"/>
  <c r="G368" i="8"/>
  <c r="X133" i="2"/>
  <c r="Y134" i="2"/>
  <c r="AH135" i="2"/>
  <c r="Y84" i="7"/>
  <c r="AH84" i="7" s="1"/>
  <c r="X83" i="7"/>
  <c r="K83" i="10"/>
  <c r="AH83" i="8"/>
  <c r="X81" i="8"/>
  <c r="Y82" i="8"/>
  <c r="Y95" i="9"/>
  <c r="AH95" i="9" s="1"/>
  <c r="X94" i="9"/>
  <c r="AH142" i="5"/>
  <c r="O142" i="10"/>
  <c r="X140" i="5"/>
  <c r="Y141" i="5"/>
  <c r="AH63" i="4"/>
  <c r="Y62" i="4"/>
  <c r="X61" i="4"/>
  <c r="G116" i="10"/>
  <c r="AH116" i="3"/>
  <c r="X114" i="3"/>
  <c r="Y115" i="3"/>
  <c r="C150" i="10"/>
  <c r="AH150" i="6"/>
  <c r="X148" i="6"/>
  <c r="Y149" i="6"/>
  <c r="AH408" i="3"/>
  <c r="Y409" i="3"/>
  <c r="AD409" i="3"/>
  <c r="F410" i="3"/>
  <c r="AE410" i="3" s="1"/>
  <c r="G410" i="3"/>
  <c r="L410" i="3"/>
  <c r="M410" i="3"/>
  <c r="Z409" i="3"/>
  <c r="T409" i="3"/>
  <c r="M416" i="6" l="1"/>
  <c r="L416" i="6"/>
  <c r="F416" i="6"/>
  <c r="AD415" i="6"/>
  <c r="Y415" i="6"/>
  <c r="K350" i="10"/>
  <c r="AH350" i="4"/>
  <c r="T351" i="4"/>
  <c r="M351" i="10" s="1"/>
  <c r="Z351" i="4"/>
  <c r="AE351" i="4"/>
  <c r="G351" i="4"/>
  <c r="AH380" i="7"/>
  <c r="G380" i="10"/>
  <c r="T381" i="7"/>
  <c r="I381" i="10" s="1"/>
  <c r="Z381" i="7"/>
  <c r="G381" i="7"/>
  <c r="AE381" i="7"/>
  <c r="Z423" i="2"/>
  <c r="T423" i="2"/>
  <c r="T377" i="9"/>
  <c r="Q377" i="10" s="1"/>
  <c r="R377" i="10" s="1"/>
  <c r="Z377" i="9"/>
  <c r="O376" i="10"/>
  <c r="AH376" i="9"/>
  <c r="AD377" i="9"/>
  <c r="F378" i="9"/>
  <c r="AE378" i="9" s="1"/>
  <c r="L378" i="9"/>
  <c r="Y377" i="9"/>
  <c r="G378" i="9"/>
  <c r="M378" i="9"/>
  <c r="AD430" i="5"/>
  <c r="L431" i="5"/>
  <c r="F431" i="5"/>
  <c r="M431" i="5"/>
  <c r="Y430" i="5"/>
  <c r="AH430" i="5" s="1"/>
  <c r="AE423" i="2"/>
  <c r="G423" i="2"/>
  <c r="Y368" i="8"/>
  <c r="AH368" i="8" s="1"/>
  <c r="L369" i="8"/>
  <c r="F369" i="8"/>
  <c r="M369" i="8"/>
  <c r="AD368" i="8"/>
  <c r="Y133" i="2"/>
  <c r="X132" i="2"/>
  <c r="AH134" i="2"/>
  <c r="Y83" i="7"/>
  <c r="AH83" i="7" s="1"/>
  <c r="X82" i="7"/>
  <c r="X80" i="8"/>
  <c r="Y81" i="8"/>
  <c r="K82" i="10"/>
  <c r="AH82" i="8"/>
  <c r="Y94" i="9"/>
  <c r="AH94" i="9" s="1"/>
  <c r="X93" i="9"/>
  <c r="X139" i="5"/>
  <c r="Y140" i="5"/>
  <c r="AH141" i="5"/>
  <c r="O141" i="10"/>
  <c r="AH62" i="4"/>
  <c r="Y61" i="4"/>
  <c r="X60" i="4"/>
  <c r="X113" i="3"/>
  <c r="Y114" i="3"/>
  <c r="G115" i="10"/>
  <c r="AH115" i="3"/>
  <c r="Y148" i="6"/>
  <c r="X147" i="6"/>
  <c r="C149" i="10"/>
  <c r="AH149" i="6"/>
  <c r="AH409" i="3"/>
  <c r="Y410" i="3"/>
  <c r="AD410" i="3"/>
  <c r="F411" i="3"/>
  <c r="L411" i="3"/>
  <c r="M411" i="3"/>
  <c r="Z410" i="3"/>
  <c r="T410" i="3"/>
  <c r="T416" i="6" l="1"/>
  <c r="E416" i="10" s="1"/>
  <c r="Z416" i="6"/>
  <c r="AE416" i="6"/>
  <c r="G416" i="6"/>
  <c r="AH415" i="6"/>
  <c r="C415" i="10"/>
  <c r="M352" i="4"/>
  <c r="L352" i="4"/>
  <c r="F352" i="4"/>
  <c r="AD351" i="4"/>
  <c r="Y351" i="4"/>
  <c r="Y381" i="7"/>
  <c r="AD381" i="7"/>
  <c r="F382" i="7"/>
  <c r="L382" i="7"/>
  <c r="M382" i="7"/>
  <c r="Z378" i="9"/>
  <c r="T378" i="9"/>
  <c r="Q378" i="10" s="1"/>
  <c r="R378" i="10" s="1"/>
  <c r="AH377" i="9"/>
  <c r="O377" i="10"/>
  <c r="M379" i="9"/>
  <c r="Y378" i="9"/>
  <c r="AD378" i="9"/>
  <c r="F379" i="9"/>
  <c r="L379" i="9"/>
  <c r="Z431" i="5"/>
  <c r="T431" i="5"/>
  <c r="AD423" i="2"/>
  <c r="M424" i="2"/>
  <c r="F424" i="2"/>
  <c r="AE424" i="2" s="1"/>
  <c r="G424" i="2"/>
  <c r="Y423" i="2"/>
  <c r="AH423" i="2" s="1"/>
  <c r="L424" i="2"/>
  <c r="AE431" i="5"/>
  <c r="G431" i="5"/>
  <c r="Z369" i="8"/>
  <c r="T369" i="8"/>
  <c r="AE369" i="8"/>
  <c r="G369" i="8"/>
  <c r="AH133" i="2"/>
  <c r="X131" i="2"/>
  <c r="Y132" i="2"/>
  <c r="Y82" i="7"/>
  <c r="AH82" i="7" s="1"/>
  <c r="X81" i="7"/>
  <c r="Y80" i="8"/>
  <c r="X79" i="8"/>
  <c r="K81" i="10"/>
  <c r="AH81" i="8"/>
  <c r="Y93" i="9"/>
  <c r="AH93" i="9" s="1"/>
  <c r="X92" i="9"/>
  <c r="Y139" i="5"/>
  <c r="X138" i="5"/>
  <c r="AH140" i="5"/>
  <c r="O140" i="10"/>
  <c r="AH61" i="4"/>
  <c r="Y60" i="4"/>
  <c r="X59" i="4"/>
  <c r="Y113" i="3"/>
  <c r="X112" i="3"/>
  <c r="G114" i="10"/>
  <c r="AH114" i="3"/>
  <c r="C148" i="10"/>
  <c r="AH148" i="6"/>
  <c r="X146" i="6"/>
  <c r="Y147" i="6"/>
  <c r="AH410" i="3"/>
  <c r="Z411" i="3"/>
  <c r="T411" i="3"/>
  <c r="AE411" i="3"/>
  <c r="G411" i="3"/>
  <c r="M417" i="6" l="1"/>
  <c r="L417" i="6"/>
  <c r="F417" i="6"/>
  <c r="AD416" i="6"/>
  <c r="Y416" i="6"/>
  <c r="T352" i="4"/>
  <c r="M352" i="10" s="1"/>
  <c r="Z352" i="4"/>
  <c r="K351" i="10"/>
  <c r="AH351" i="4"/>
  <c r="AH381" i="7"/>
  <c r="G381" i="10"/>
  <c r="G382" i="7"/>
  <c r="AE382" i="7"/>
  <c r="T382" i="7"/>
  <c r="I382" i="10" s="1"/>
  <c r="Z382" i="7"/>
  <c r="O378" i="10"/>
  <c r="AH378" i="9"/>
  <c r="G379" i="9"/>
  <c r="AE379" i="9"/>
  <c r="T379" i="9"/>
  <c r="Q379" i="10" s="1"/>
  <c r="R379" i="10" s="1"/>
  <c r="Z379" i="9"/>
  <c r="Y424" i="2"/>
  <c r="AH424" i="2" s="1"/>
  <c r="F425" i="2"/>
  <c r="M425" i="2"/>
  <c r="L425" i="2"/>
  <c r="AD424" i="2"/>
  <c r="Z424" i="2"/>
  <c r="T424" i="2"/>
  <c r="AD431" i="5"/>
  <c r="Y431" i="5"/>
  <c r="AH431" i="5" s="1"/>
  <c r="F432" i="5"/>
  <c r="L432" i="5"/>
  <c r="M432" i="5"/>
  <c r="AE352" i="4"/>
  <c r="G352" i="4"/>
  <c r="M370" i="8"/>
  <c r="AD369" i="8"/>
  <c r="Y369" i="8"/>
  <c r="AH369" i="8" s="1"/>
  <c r="L370" i="8"/>
  <c r="F370" i="8"/>
  <c r="AE370" i="8" s="1"/>
  <c r="G370" i="8"/>
  <c r="X130" i="2"/>
  <c r="Y131" i="2"/>
  <c r="AH132" i="2"/>
  <c r="Y81" i="7"/>
  <c r="AH81" i="7" s="1"/>
  <c r="X80" i="7"/>
  <c r="K80" i="10"/>
  <c r="AH80" i="8"/>
  <c r="Y79" i="8"/>
  <c r="X78" i="8"/>
  <c r="Y92" i="9"/>
  <c r="AH92" i="9" s="1"/>
  <c r="X91" i="9"/>
  <c r="O139" i="10"/>
  <c r="AH139" i="5"/>
  <c r="X137" i="5"/>
  <c r="Y138" i="5"/>
  <c r="AH60" i="4"/>
  <c r="Y59" i="4"/>
  <c r="X58" i="4"/>
  <c r="AH113" i="3"/>
  <c r="G113" i="10"/>
  <c r="X111" i="3"/>
  <c r="Y112" i="3"/>
  <c r="X145" i="6"/>
  <c r="Y146" i="6"/>
  <c r="C147" i="10"/>
  <c r="AH147" i="6"/>
  <c r="M412" i="3"/>
  <c r="L412" i="3"/>
  <c r="F412" i="3"/>
  <c r="AD411" i="3"/>
  <c r="Y411" i="3"/>
  <c r="Z417" i="6" l="1"/>
  <c r="T417" i="6"/>
  <c r="E417" i="10" s="1"/>
  <c r="G417" i="6"/>
  <c r="AE417" i="6"/>
  <c r="C416" i="10"/>
  <c r="AH416" i="6"/>
  <c r="AD382" i="7"/>
  <c r="Y382" i="7"/>
  <c r="F383" i="7"/>
  <c r="L383" i="7"/>
  <c r="M383" i="7"/>
  <c r="AD379" i="9"/>
  <c r="F380" i="9"/>
  <c r="L380" i="9"/>
  <c r="Y379" i="9"/>
  <c r="M380" i="9"/>
  <c r="T425" i="2"/>
  <c r="Z425" i="2"/>
  <c r="Z432" i="5"/>
  <c r="T432" i="5"/>
  <c r="M353" i="4"/>
  <c r="L353" i="4"/>
  <c r="F353" i="4"/>
  <c r="AE353" i="4" s="1"/>
  <c r="AD352" i="4"/>
  <c r="Y352" i="4"/>
  <c r="G353" i="4"/>
  <c r="AE425" i="2"/>
  <c r="G425" i="2"/>
  <c r="AE432" i="5"/>
  <c r="G432" i="5"/>
  <c r="T370" i="8"/>
  <c r="Z370" i="8"/>
  <c r="AD370" i="8"/>
  <c r="M371" i="8"/>
  <c r="F371" i="8"/>
  <c r="AE371" i="8" s="1"/>
  <c r="G371" i="8"/>
  <c r="Y370" i="8"/>
  <c r="AH370" i="8" s="1"/>
  <c r="L371" i="8"/>
  <c r="AE412" i="3"/>
  <c r="G412" i="3"/>
  <c r="Y130" i="2"/>
  <c r="X129" i="2"/>
  <c r="AH131" i="2"/>
  <c r="Y80" i="7"/>
  <c r="AH80" i="7" s="1"/>
  <c r="X79" i="7"/>
  <c r="K79" i="10"/>
  <c r="AH79" i="8"/>
  <c r="Y78" i="8"/>
  <c r="X77" i="8"/>
  <c r="Y91" i="9"/>
  <c r="AH91" i="9" s="1"/>
  <c r="X90" i="9"/>
  <c r="Y137" i="5"/>
  <c r="X136" i="5"/>
  <c r="O138" i="10"/>
  <c r="AH138" i="5"/>
  <c r="AH59" i="4"/>
  <c r="Y58" i="4"/>
  <c r="X57" i="4"/>
  <c r="Y111" i="3"/>
  <c r="X110" i="3"/>
  <c r="G112" i="10"/>
  <c r="AH112" i="3"/>
  <c r="X144" i="6"/>
  <c r="Y145" i="6"/>
  <c r="C146" i="10"/>
  <c r="AH146" i="6"/>
  <c r="Z412" i="3"/>
  <c r="T412" i="3"/>
  <c r="Y412" i="3"/>
  <c r="AD412" i="3"/>
  <c r="F413" i="3"/>
  <c r="L413" i="3"/>
  <c r="M413" i="3"/>
  <c r="AH411" i="3"/>
  <c r="M418" i="6" l="1"/>
  <c r="L418" i="6"/>
  <c r="F418" i="6"/>
  <c r="AD417" i="6"/>
  <c r="Y417" i="6"/>
  <c r="G382" i="10"/>
  <c r="AH382" i="7"/>
  <c r="G383" i="7"/>
  <c r="AE383" i="7"/>
  <c r="Z383" i="7"/>
  <c r="T383" i="7"/>
  <c r="I383" i="10" s="1"/>
  <c r="Z380" i="9"/>
  <c r="T380" i="9"/>
  <c r="Q380" i="10" s="1"/>
  <c r="R380" i="10" s="1"/>
  <c r="AH379" i="9"/>
  <c r="O379" i="10"/>
  <c r="T353" i="4"/>
  <c r="M353" i="10" s="1"/>
  <c r="Z353" i="4"/>
  <c r="K352" i="10"/>
  <c r="AH352" i="4"/>
  <c r="Y353" i="4"/>
  <c r="AD353" i="4"/>
  <c r="F354" i="4"/>
  <c r="L354" i="4"/>
  <c r="M354" i="4"/>
  <c r="F426" i="2"/>
  <c r="AE426" i="2" s="1"/>
  <c r="L426" i="2"/>
  <c r="Y425" i="2"/>
  <c r="AH425" i="2" s="1"/>
  <c r="M426" i="2"/>
  <c r="AD425" i="2"/>
  <c r="G426" i="2"/>
  <c r="Y432" i="5"/>
  <c r="AH432" i="5" s="1"/>
  <c r="M433" i="5"/>
  <c r="AD432" i="5"/>
  <c r="F433" i="5"/>
  <c r="AE433" i="5" s="1"/>
  <c r="L433" i="5"/>
  <c r="G433" i="5"/>
  <c r="AE380" i="9"/>
  <c r="G380" i="9"/>
  <c r="L372" i="8"/>
  <c r="AD371" i="8"/>
  <c r="Y371" i="8"/>
  <c r="AH371" i="8" s="1"/>
  <c r="M372" i="8"/>
  <c r="F372" i="8"/>
  <c r="T371" i="8"/>
  <c r="Z371" i="8"/>
  <c r="AH130" i="2"/>
  <c r="X128" i="2"/>
  <c r="Y129" i="2"/>
  <c r="Y79" i="7"/>
  <c r="AH79" i="7" s="1"/>
  <c r="X78" i="7"/>
  <c r="K78" i="10"/>
  <c r="AH78" i="8"/>
  <c r="Y77" i="8"/>
  <c r="X76" i="8"/>
  <c r="Y90" i="9"/>
  <c r="AH90" i="9" s="1"/>
  <c r="X89" i="9"/>
  <c r="O137" i="10"/>
  <c r="AH137" i="5"/>
  <c r="Y136" i="5"/>
  <c r="X135" i="5"/>
  <c r="AH58" i="4"/>
  <c r="Y57" i="4"/>
  <c r="X56" i="4"/>
  <c r="G111" i="10"/>
  <c r="AH111" i="3"/>
  <c r="X109" i="3"/>
  <c r="Y110" i="3"/>
  <c r="Y144" i="6"/>
  <c r="X143" i="6"/>
  <c r="C145" i="10"/>
  <c r="AH145" i="6"/>
  <c r="AH412" i="3"/>
  <c r="Z413" i="3"/>
  <c r="T413" i="3"/>
  <c r="AE413" i="3"/>
  <c r="G413" i="3"/>
  <c r="Z418" i="6" l="1"/>
  <c r="T418" i="6"/>
  <c r="E418" i="10" s="1"/>
  <c r="C417" i="10"/>
  <c r="AH417" i="6"/>
  <c r="Y383" i="7"/>
  <c r="AD383" i="7"/>
  <c r="F384" i="7"/>
  <c r="L384" i="7"/>
  <c r="M384" i="7"/>
  <c r="K353" i="10"/>
  <c r="AH353" i="4"/>
  <c r="G354" i="4"/>
  <c r="AE354" i="4"/>
  <c r="T354" i="4"/>
  <c r="M354" i="10" s="1"/>
  <c r="Z354" i="4"/>
  <c r="T426" i="2"/>
  <c r="Z426" i="2"/>
  <c r="L427" i="2"/>
  <c r="M427" i="2"/>
  <c r="F427" i="2"/>
  <c r="AD426" i="2"/>
  <c r="Y426" i="2"/>
  <c r="AH426" i="2" s="1"/>
  <c r="T433" i="5"/>
  <c r="Z433" i="5"/>
  <c r="L434" i="5"/>
  <c r="F434" i="5"/>
  <c r="Y433" i="5"/>
  <c r="AH433" i="5" s="1"/>
  <c r="M434" i="5"/>
  <c r="AD433" i="5"/>
  <c r="Y380" i="9"/>
  <c r="AD380" i="9"/>
  <c r="F381" i="9"/>
  <c r="AE381" i="9" s="1"/>
  <c r="L381" i="9"/>
  <c r="M381" i="9"/>
  <c r="G381" i="9"/>
  <c r="AE418" i="6"/>
  <c r="G418" i="6"/>
  <c r="Z372" i="8"/>
  <c r="T372" i="8"/>
  <c r="AE372" i="8"/>
  <c r="G372" i="8"/>
  <c r="X127" i="2"/>
  <c r="Y128" i="2"/>
  <c r="AH129" i="2"/>
  <c r="Y78" i="7"/>
  <c r="AH78" i="7" s="1"/>
  <c r="X77" i="7"/>
  <c r="K77" i="10"/>
  <c r="AH77" i="8"/>
  <c r="Y76" i="8"/>
  <c r="X75" i="8"/>
  <c r="Y89" i="9"/>
  <c r="AH89" i="9" s="1"/>
  <c r="X88" i="9"/>
  <c r="AH136" i="5"/>
  <c r="O136" i="10"/>
  <c r="X134" i="5"/>
  <c r="Y135" i="5"/>
  <c r="AH57" i="4"/>
  <c r="Y56" i="4"/>
  <c r="X55" i="4"/>
  <c r="X108" i="3"/>
  <c r="Y109" i="3"/>
  <c r="G110" i="10"/>
  <c r="AH110" i="3"/>
  <c r="C144" i="10"/>
  <c r="AH144" i="6"/>
  <c r="Y143" i="6"/>
  <c r="X142" i="6"/>
  <c r="M414" i="3"/>
  <c r="L414" i="3"/>
  <c r="F414" i="3"/>
  <c r="AD413" i="3"/>
  <c r="Y413" i="3"/>
  <c r="AH383" i="7" l="1"/>
  <c r="G383" i="10"/>
  <c r="G384" i="7"/>
  <c r="AE384" i="7"/>
  <c r="T384" i="7"/>
  <c r="I384" i="10" s="1"/>
  <c r="Z384" i="7"/>
  <c r="Y354" i="4"/>
  <c r="AD354" i="4"/>
  <c r="F355" i="4"/>
  <c r="L355" i="4"/>
  <c r="M355" i="4"/>
  <c r="Z427" i="2"/>
  <c r="T427" i="2"/>
  <c r="Z434" i="5"/>
  <c r="T434" i="5"/>
  <c r="O380" i="10"/>
  <c r="AH380" i="9"/>
  <c r="Z381" i="9"/>
  <c r="T381" i="9"/>
  <c r="Q381" i="10" s="1"/>
  <c r="R381" i="10" s="1"/>
  <c r="M382" i="9"/>
  <c r="L382" i="9"/>
  <c r="F382" i="9"/>
  <c r="AD381" i="9"/>
  <c r="Y381" i="9"/>
  <c r="M419" i="6"/>
  <c r="L419" i="6"/>
  <c r="F419" i="6"/>
  <c r="AE419" i="6" s="1"/>
  <c r="AD418" i="6"/>
  <c r="Y418" i="6"/>
  <c r="G419" i="6"/>
  <c r="AE427" i="2"/>
  <c r="G427" i="2"/>
  <c r="AE434" i="5"/>
  <c r="G434" i="5"/>
  <c r="AD372" i="8"/>
  <c r="M373" i="8"/>
  <c r="Y372" i="8"/>
  <c r="AH372" i="8" s="1"/>
  <c r="F373" i="8"/>
  <c r="L373" i="8"/>
  <c r="X126" i="2"/>
  <c r="Y127" i="2"/>
  <c r="AH128" i="2"/>
  <c r="Y77" i="7"/>
  <c r="AH77" i="7" s="1"/>
  <c r="X76" i="7"/>
  <c r="K76" i="10"/>
  <c r="AH76" i="8"/>
  <c r="Y75" i="8"/>
  <c r="X74" i="8"/>
  <c r="Y88" i="9"/>
  <c r="AH88" i="9" s="1"/>
  <c r="X87" i="9"/>
  <c r="Y134" i="5"/>
  <c r="X133" i="5"/>
  <c r="AH135" i="5"/>
  <c r="O135" i="10"/>
  <c r="AH56" i="4"/>
  <c r="Y55" i="4"/>
  <c r="X54" i="4"/>
  <c r="X107" i="3"/>
  <c r="Y108" i="3"/>
  <c r="AH109" i="3"/>
  <c r="G109" i="10"/>
  <c r="C143" i="10"/>
  <c r="AH143" i="6"/>
  <c r="Y142" i="6"/>
  <c r="X141" i="6"/>
  <c r="Z414" i="3"/>
  <c r="T414" i="3"/>
  <c r="AH413" i="3"/>
  <c r="AE414" i="3"/>
  <c r="G414" i="3"/>
  <c r="F385" i="7" l="1"/>
  <c r="M385" i="7"/>
  <c r="Y384" i="7"/>
  <c r="AD384" i="7"/>
  <c r="L385" i="7"/>
  <c r="K354" i="10"/>
  <c r="AH354" i="4"/>
  <c r="G355" i="4"/>
  <c r="AE355" i="4"/>
  <c r="T355" i="4"/>
  <c r="M355" i="10" s="1"/>
  <c r="Z355" i="4"/>
  <c r="Z382" i="9"/>
  <c r="T382" i="9"/>
  <c r="Q382" i="10" s="1"/>
  <c r="R382" i="10" s="1"/>
  <c r="AE382" i="9"/>
  <c r="G382" i="9"/>
  <c r="O381" i="10"/>
  <c r="AH381" i="9"/>
  <c r="T419" i="6"/>
  <c r="E419" i="10" s="1"/>
  <c r="Z419" i="6"/>
  <c r="AH418" i="6"/>
  <c r="C418" i="10"/>
  <c r="F420" i="6"/>
  <c r="AD419" i="6"/>
  <c r="M420" i="6"/>
  <c r="L420" i="6"/>
  <c r="Y419" i="6"/>
  <c r="L428" i="2"/>
  <c r="M428" i="2"/>
  <c r="Y427" i="2"/>
  <c r="AH427" i="2" s="1"/>
  <c r="AD427" i="2"/>
  <c r="F428" i="2"/>
  <c r="AD434" i="5"/>
  <c r="F435" i="5"/>
  <c r="Y434" i="5"/>
  <c r="AH434" i="5" s="1"/>
  <c r="L435" i="5"/>
  <c r="M435" i="5"/>
  <c r="Z373" i="8"/>
  <c r="T373" i="8"/>
  <c r="AE373" i="8"/>
  <c r="G373" i="8"/>
  <c r="X125" i="2"/>
  <c r="Y126" i="2"/>
  <c r="AH127" i="2"/>
  <c r="Y76" i="7"/>
  <c r="AH76" i="7" s="1"/>
  <c r="X75" i="7"/>
  <c r="K75" i="10"/>
  <c r="AH75" i="8"/>
  <c r="Y74" i="8"/>
  <c r="X73" i="8"/>
  <c r="Y87" i="9"/>
  <c r="AH87" i="9" s="1"/>
  <c r="X86" i="9"/>
  <c r="O134" i="10"/>
  <c r="AH134" i="5"/>
  <c r="Y133" i="5"/>
  <c r="X132" i="5"/>
  <c r="AH55" i="4"/>
  <c r="Y54" i="4"/>
  <c r="X53" i="4"/>
  <c r="X106" i="3"/>
  <c r="Y107" i="3"/>
  <c r="G108" i="10"/>
  <c r="AH108" i="3"/>
  <c r="C142" i="10"/>
  <c r="AH142" i="6"/>
  <c r="X140" i="6"/>
  <c r="Y141" i="6"/>
  <c r="M415" i="3"/>
  <c r="L415" i="3"/>
  <c r="F415" i="3"/>
  <c r="AD414" i="3"/>
  <c r="Y414" i="3"/>
  <c r="G385" i="7" l="1"/>
  <c r="AE385" i="7"/>
  <c r="G384" i="10"/>
  <c r="AH384" i="7"/>
  <c r="T385" i="7"/>
  <c r="I385" i="10" s="1"/>
  <c r="Z385" i="7"/>
  <c r="Y355" i="4"/>
  <c r="AD355" i="4"/>
  <c r="F356" i="4"/>
  <c r="L356" i="4"/>
  <c r="M356" i="4"/>
  <c r="L383" i="9"/>
  <c r="AD382" i="9"/>
  <c r="M383" i="9"/>
  <c r="F383" i="9"/>
  <c r="Y382" i="9"/>
  <c r="T420" i="6"/>
  <c r="E420" i="10" s="1"/>
  <c r="Z420" i="6"/>
  <c r="C419" i="10"/>
  <c r="AH419" i="6"/>
  <c r="Z428" i="2"/>
  <c r="T428" i="2"/>
  <c r="Z435" i="5"/>
  <c r="T435" i="5"/>
  <c r="AE420" i="6"/>
  <c r="G420" i="6"/>
  <c r="AE428" i="2"/>
  <c r="G428" i="2"/>
  <c r="AE435" i="5"/>
  <c r="G435" i="5"/>
  <c r="F374" i="8"/>
  <c r="Y373" i="8"/>
  <c r="AH373" i="8" s="1"/>
  <c r="AD373" i="8"/>
  <c r="L374" i="8"/>
  <c r="M374" i="8"/>
  <c r="X124" i="2"/>
  <c r="Y125" i="2"/>
  <c r="AH126" i="2"/>
  <c r="Y75" i="7"/>
  <c r="AH75" i="7" s="1"/>
  <c r="X74" i="7"/>
  <c r="K74" i="10"/>
  <c r="AH74" i="8"/>
  <c r="Y73" i="8"/>
  <c r="X72" i="8"/>
  <c r="Y86" i="9"/>
  <c r="AH86" i="9" s="1"/>
  <c r="X85" i="9"/>
  <c r="AH133" i="5"/>
  <c r="O133" i="10"/>
  <c r="X131" i="5"/>
  <c r="Y132" i="5"/>
  <c r="AH54" i="4"/>
  <c r="Y53" i="4"/>
  <c r="X52" i="4"/>
  <c r="X105" i="3"/>
  <c r="Y106" i="3"/>
  <c r="G107" i="10"/>
  <c r="AH107" i="3"/>
  <c r="X139" i="6"/>
  <c r="Y140" i="6"/>
  <c r="C141" i="10"/>
  <c r="AH141" i="6"/>
  <c r="Z415" i="3"/>
  <c r="T415" i="3"/>
  <c r="AH414" i="3"/>
  <c r="AE415" i="3"/>
  <c r="G415" i="3"/>
  <c r="AD385" i="7" l="1"/>
  <c r="M386" i="7"/>
  <c r="F386" i="7"/>
  <c r="Y385" i="7"/>
  <c r="L386" i="7"/>
  <c r="AH355" i="4"/>
  <c r="K355" i="10"/>
  <c r="G356" i="4"/>
  <c r="AE356" i="4"/>
  <c r="Z356" i="4"/>
  <c r="T356" i="4"/>
  <c r="M356" i="10" s="1"/>
  <c r="Z383" i="9"/>
  <c r="T383" i="9"/>
  <c r="Q383" i="10" s="1"/>
  <c r="R383" i="10" s="1"/>
  <c r="G383" i="9"/>
  <c r="AE383" i="9"/>
  <c r="O382" i="10"/>
  <c r="AH382" i="9"/>
  <c r="Y420" i="6"/>
  <c r="F421" i="6"/>
  <c r="AE421" i="6" s="1"/>
  <c r="M421" i="6"/>
  <c r="AD420" i="6"/>
  <c r="L421" i="6"/>
  <c r="G421" i="6"/>
  <c r="AD428" i="2"/>
  <c r="F429" i="2"/>
  <c r="AE429" i="2" s="1"/>
  <c r="M429" i="2"/>
  <c r="Y428" i="2"/>
  <c r="AH428" i="2" s="1"/>
  <c r="G429" i="2"/>
  <c r="L429" i="2"/>
  <c r="F436" i="5"/>
  <c r="Y435" i="5"/>
  <c r="AH435" i="5" s="1"/>
  <c r="AD435" i="5"/>
  <c r="L436" i="5"/>
  <c r="M436" i="5"/>
  <c r="T374" i="8"/>
  <c r="Z374" i="8"/>
  <c r="AE374" i="8"/>
  <c r="G374" i="8"/>
  <c r="Y124" i="2"/>
  <c r="X123" i="2"/>
  <c r="AH125" i="2"/>
  <c r="Y74" i="7"/>
  <c r="AH74" i="7" s="1"/>
  <c r="X73" i="7"/>
  <c r="K73" i="10"/>
  <c r="AH73" i="8"/>
  <c r="Y72" i="8"/>
  <c r="X71" i="8"/>
  <c r="Y85" i="9"/>
  <c r="AH85" i="9" s="1"/>
  <c r="X84" i="9"/>
  <c r="Y131" i="5"/>
  <c r="X130" i="5"/>
  <c r="AH132" i="5"/>
  <c r="O132" i="10"/>
  <c r="AH53" i="4"/>
  <c r="Y52" i="4"/>
  <c r="X51" i="4"/>
  <c r="X104" i="3"/>
  <c r="Y105" i="3"/>
  <c r="G106" i="10"/>
  <c r="AH106" i="3"/>
  <c r="X138" i="6"/>
  <c r="Y139" i="6"/>
  <c r="C140" i="10"/>
  <c r="AH140" i="6"/>
  <c r="M416" i="3"/>
  <c r="L416" i="3"/>
  <c r="F416" i="3"/>
  <c r="AD415" i="3"/>
  <c r="Y415" i="3"/>
  <c r="G386" i="7" l="1"/>
  <c r="AE386" i="7"/>
  <c r="AH385" i="7"/>
  <c r="G385" i="10"/>
  <c r="Z386" i="7"/>
  <c r="T386" i="7"/>
  <c r="I386" i="10" s="1"/>
  <c r="Y356" i="4"/>
  <c r="AD356" i="4"/>
  <c r="M357" i="4"/>
  <c r="L357" i="4"/>
  <c r="F357" i="4"/>
  <c r="M384" i="9"/>
  <c r="L384" i="9"/>
  <c r="F384" i="9"/>
  <c r="AD383" i="9"/>
  <c r="Y383" i="9"/>
  <c r="C420" i="10"/>
  <c r="AH420" i="6"/>
  <c r="Z421" i="6"/>
  <c r="T421" i="6"/>
  <c r="E421" i="10" s="1"/>
  <c r="L422" i="6"/>
  <c r="AD421" i="6"/>
  <c r="Y421" i="6"/>
  <c r="M422" i="6"/>
  <c r="F422" i="6"/>
  <c r="AD429" i="2"/>
  <c r="F430" i="2"/>
  <c r="Y429" i="2"/>
  <c r="AH429" i="2" s="1"/>
  <c r="M430" i="2"/>
  <c r="L430" i="2"/>
  <c r="T429" i="2"/>
  <c r="Z429" i="2"/>
  <c r="Z436" i="5"/>
  <c r="T436" i="5"/>
  <c r="AE436" i="5"/>
  <c r="G436" i="5"/>
  <c r="Y374" i="8"/>
  <c r="AH374" i="8" s="1"/>
  <c r="F375" i="8"/>
  <c r="AE375" i="8" s="1"/>
  <c r="L375" i="8"/>
  <c r="AD374" i="8"/>
  <c r="G375" i="8"/>
  <c r="M375" i="8"/>
  <c r="AH124" i="2"/>
  <c r="Y123" i="2"/>
  <c r="X122" i="2"/>
  <c r="Y73" i="7"/>
  <c r="AH73" i="7" s="1"/>
  <c r="X72" i="7"/>
  <c r="K72" i="10"/>
  <c r="AH72" i="8"/>
  <c r="Y71" i="8"/>
  <c r="X70" i="8"/>
  <c r="Y84" i="9"/>
  <c r="AH84" i="9" s="1"/>
  <c r="X83" i="9"/>
  <c r="O131" i="10"/>
  <c r="AH131" i="5"/>
  <c r="X129" i="5"/>
  <c r="Y130" i="5"/>
  <c r="AH52" i="4"/>
  <c r="Y51" i="4"/>
  <c r="X50" i="4"/>
  <c r="X103" i="3"/>
  <c r="Y104" i="3"/>
  <c r="G105" i="10"/>
  <c r="AH105" i="3"/>
  <c r="Y138" i="6"/>
  <c r="X137" i="6"/>
  <c r="C139" i="10"/>
  <c r="AH139" i="6"/>
  <c r="Z416" i="3"/>
  <c r="T416" i="3"/>
  <c r="AH415" i="3"/>
  <c r="AE416" i="3"/>
  <c r="G416" i="3"/>
  <c r="Y386" i="7" l="1"/>
  <c r="AD386" i="7"/>
  <c r="F387" i="7"/>
  <c r="L387" i="7"/>
  <c r="M387" i="7"/>
  <c r="K356" i="10"/>
  <c r="AH356" i="4"/>
  <c r="T357" i="4"/>
  <c r="M357" i="10" s="1"/>
  <c r="Z357" i="4"/>
  <c r="G357" i="4"/>
  <c r="AE357" i="4"/>
  <c r="Z384" i="9"/>
  <c r="T384" i="9"/>
  <c r="Q384" i="10" s="1"/>
  <c r="R384" i="10" s="1"/>
  <c r="G384" i="9"/>
  <c r="AE384" i="9"/>
  <c r="AH383" i="9"/>
  <c r="O383" i="10"/>
  <c r="Z422" i="6"/>
  <c r="T422" i="6"/>
  <c r="E422" i="10" s="1"/>
  <c r="C421" i="10"/>
  <c r="AH421" i="6"/>
  <c r="G422" i="6"/>
  <c r="AE422" i="6"/>
  <c r="Z430" i="2"/>
  <c r="T430" i="2"/>
  <c r="M437" i="5"/>
  <c r="L437" i="5"/>
  <c r="Y436" i="5"/>
  <c r="AH436" i="5" s="1"/>
  <c r="F437" i="5"/>
  <c r="AE437" i="5" s="1"/>
  <c r="AD436" i="5"/>
  <c r="G437" i="5"/>
  <c r="AE430" i="2"/>
  <c r="G430" i="2"/>
  <c r="T375" i="8"/>
  <c r="Z375" i="8"/>
  <c r="M376" i="8"/>
  <c r="L376" i="8"/>
  <c r="F376" i="8"/>
  <c r="Y375" i="8"/>
  <c r="AH375" i="8" s="1"/>
  <c r="AD375" i="8"/>
  <c r="AH123" i="2"/>
  <c r="X121" i="2"/>
  <c r="Y122" i="2"/>
  <c r="Y72" i="7"/>
  <c r="AH72" i="7" s="1"/>
  <c r="X71" i="7"/>
  <c r="K71" i="10"/>
  <c r="AH71" i="8"/>
  <c r="Y70" i="8"/>
  <c r="X69" i="8"/>
  <c r="Y83" i="9"/>
  <c r="AH83" i="9" s="1"/>
  <c r="X82" i="9"/>
  <c r="Y129" i="5"/>
  <c r="X128" i="5"/>
  <c r="AH130" i="5"/>
  <c r="O130" i="10"/>
  <c r="AH51" i="4"/>
  <c r="Y50" i="4"/>
  <c r="X49" i="4"/>
  <c r="Y103" i="3"/>
  <c r="X102" i="3"/>
  <c r="AH104" i="3"/>
  <c r="G104" i="10"/>
  <c r="C138" i="10"/>
  <c r="AH138" i="6"/>
  <c r="Y137" i="6"/>
  <c r="X136" i="6"/>
  <c r="M417" i="3"/>
  <c r="L417" i="3"/>
  <c r="F417" i="3"/>
  <c r="AD416" i="3"/>
  <c r="Y416" i="3"/>
  <c r="AH386" i="7" l="1"/>
  <c r="G386" i="10"/>
  <c r="G387" i="7"/>
  <c r="AE387" i="7"/>
  <c r="T387" i="7"/>
  <c r="I387" i="10" s="1"/>
  <c r="Z387" i="7"/>
  <c r="Y357" i="4"/>
  <c r="AD357" i="4"/>
  <c r="F358" i="4"/>
  <c r="L358" i="4"/>
  <c r="M358" i="4"/>
  <c r="M385" i="9"/>
  <c r="L385" i="9"/>
  <c r="F385" i="9"/>
  <c r="AD384" i="9"/>
  <c r="Y384" i="9"/>
  <c r="M423" i="6"/>
  <c r="L423" i="6"/>
  <c r="F423" i="6"/>
  <c r="AD422" i="6"/>
  <c r="Y422" i="6"/>
  <c r="T437" i="5"/>
  <c r="Z437" i="5"/>
  <c r="L438" i="5"/>
  <c r="F438" i="5"/>
  <c r="M438" i="5"/>
  <c r="AD437" i="5"/>
  <c r="Y437" i="5"/>
  <c r="AH437" i="5" s="1"/>
  <c r="AD430" i="2"/>
  <c r="M431" i="2"/>
  <c r="F431" i="2"/>
  <c r="AE431" i="2" s="1"/>
  <c r="L431" i="2"/>
  <c r="Y430" i="2"/>
  <c r="AH430" i="2" s="1"/>
  <c r="G431" i="2"/>
  <c r="T376" i="8"/>
  <c r="Z376" i="8"/>
  <c r="AE376" i="8"/>
  <c r="G376" i="8"/>
  <c r="Y121" i="2"/>
  <c r="X120" i="2"/>
  <c r="AH122" i="2"/>
  <c r="Y71" i="7"/>
  <c r="AH71" i="7" s="1"/>
  <c r="X70" i="7"/>
  <c r="K70" i="10"/>
  <c r="AH70" i="8"/>
  <c r="X68" i="8"/>
  <c r="Y69" i="8"/>
  <c r="X81" i="9"/>
  <c r="Y82" i="9"/>
  <c r="AH82" i="9" s="1"/>
  <c r="O129" i="10"/>
  <c r="AH129" i="5"/>
  <c r="X127" i="5"/>
  <c r="Y128" i="5"/>
  <c r="AH50" i="4"/>
  <c r="Y49" i="4"/>
  <c r="X48" i="4"/>
  <c r="G103" i="10"/>
  <c r="AH103" i="3"/>
  <c r="X101" i="3"/>
  <c r="Y102" i="3"/>
  <c r="C137" i="10"/>
  <c r="AH137" i="6"/>
  <c r="X135" i="6"/>
  <c r="Y136" i="6"/>
  <c r="Z417" i="3"/>
  <c r="T417" i="3"/>
  <c r="AH416" i="3"/>
  <c r="AE417" i="3"/>
  <c r="G417" i="3"/>
  <c r="AD387" i="7" l="1"/>
  <c r="F388" i="7"/>
  <c r="M388" i="7"/>
  <c r="Y387" i="7"/>
  <c r="L388" i="7"/>
  <c r="K357" i="10"/>
  <c r="AH357" i="4"/>
  <c r="AE358" i="4"/>
  <c r="G358" i="4"/>
  <c r="T358" i="4"/>
  <c r="M358" i="10" s="1"/>
  <c r="Z358" i="4"/>
  <c r="Z385" i="9"/>
  <c r="T385" i="9"/>
  <c r="Q385" i="10" s="1"/>
  <c r="R385" i="10" s="1"/>
  <c r="G385" i="9"/>
  <c r="AE385" i="9"/>
  <c r="O384" i="10"/>
  <c r="AH384" i="9"/>
  <c r="T423" i="6"/>
  <c r="E423" i="10" s="1"/>
  <c r="Z423" i="6"/>
  <c r="G423" i="6"/>
  <c r="AE423" i="6"/>
  <c r="C422" i="10"/>
  <c r="AH422" i="6"/>
  <c r="T438" i="5"/>
  <c r="Z438" i="5"/>
  <c r="Z431" i="2"/>
  <c r="T431" i="2"/>
  <c r="G432" i="2"/>
  <c r="AD431" i="2"/>
  <c r="M432" i="2"/>
  <c r="L432" i="2"/>
  <c r="F432" i="2"/>
  <c r="AE432" i="2" s="1"/>
  <c r="Y431" i="2"/>
  <c r="AH431" i="2" s="1"/>
  <c r="AE438" i="5"/>
  <c r="G438" i="5"/>
  <c r="L377" i="8"/>
  <c r="M377" i="8"/>
  <c r="Y376" i="8"/>
  <c r="AH376" i="8" s="1"/>
  <c r="AD376" i="8"/>
  <c r="F377" i="8"/>
  <c r="AH121" i="2"/>
  <c r="Y120" i="2"/>
  <c r="X119" i="2"/>
  <c r="Y70" i="7"/>
  <c r="AH70" i="7" s="1"/>
  <c r="X69" i="7"/>
  <c r="X67" i="8"/>
  <c r="Y68" i="8"/>
  <c r="K69" i="10"/>
  <c r="AH69" i="8"/>
  <c r="X80" i="9"/>
  <c r="Y81" i="9"/>
  <c r="AH81" i="9" s="1"/>
  <c r="X126" i="5"/>
  <c r="Y127" i="5"/>
  <c r="AH128" i="5"/>
  <c r="O128" i="10"/>
  <c r="AH49" i="4"/>
  <c r="Y48" i="4"/>
  <c r="X47" i="4"/>
  <c r="X100" i="3"/>
  <c r="Y101" i="3"/>
  <c r="G102" i="10"/>
  <c r="AH102" i="3"/>
  <c r="X134" i="6"/>
  <c r="Y135" i="6"/>
  <c r="C136" i="10"/>
  <c r="AH136" i="6"/>
  <c r="M418" i="3"/>
  <c r="L418" i="3"/>
  <c r="F418" i="3"/>
  <c r="AD417" i="3"/>
  <c r="Y417" i="3"/>
  <c r="G388" i="7" l="1"/>
  <c r="AE388" i="7"/>
  <c r="AH387" i="7"/>
  <c r="G387" i="10"/>
  <c r="T388" i="7"/>
  <c r="I388" i="10" s="1"/>
  <c r="Z388" i="7"/>
  <c r="L359" i="4"/>
  <c r="AD358" i="4"/>
  <c r="F359" i="4"/>
  <c r="M359" i="4"/>
  <c r="Y358" i="4"/>
  <c r="M386" i="9"/>
  <c r="L386" i="9"/>
  <c r="F386" i="9"/>
  <c r="AD385" i="9"/>
  <c r="Y385" i="9"/>
  <c r="M424" i="6"/>
  <c r="L424" i="6"/>
  <c r="F424" i="6"/>
  <c r="AD423" i="6"/>
  <c r="Y423" i="6"/>
  <c r="M433" i="2"/>
  <c r="AD432" i="2"/>
  <c r="Y432" i="2"/>
  <c r="AH432" i="2" s="1"/>
  <c r="L433" i="2"/>
  <c r="F433" i="2"/>
  <c r="Z432" i="2"/>
  <c r="T432" i="2"/>
  <c r="F439" i="5"/>
  <c r="AE439" i="5" s="1"/>
  <c r="M439" i="5"/>
  <c r="L439" i="5"/>
  <c r="AD438" i="5"/>
  <c r="Y438" i="5"/>
  <c r="AH438" i="5" s="1"/>
  <c r="G439" i="5"/>
  <c r="T377" i="8"/>
  <c r="Z377" i="8"/>
  <c r="AE377" i="8"/>
  <c r="G377" i="8"/>
  <c r="AH120" i="2"/>
  <c r="Y119" i="2"/>
  <c r="X118" i="2"/>
  <c r="Y69" i="7"/>
  <c r="AH69" i="7" s="1"/>
  <c r="X68" i="7"/>
  <c r="X66" i="8"/>
  <c r="Y67" i="8"/>
  <c r="K68" i="10"/>
  <c r="AH68" i="8"/>
  <c r="Y80" i="9"/>
  <c r="AH80" i="9" s="1"/>
  <c r="X79" i="9"/>
  <c r="X125" i="5"/>
  <c r="Y126" i="5"/>
  <c r="O127" i="10"/>
  <c r="AH127" i="5"/>
  <c r="AH48" i="4"/>
  <c r="Y47" i="4"/>
  <c r="X46" i="4"/>
  <c r="X99" i="3"/>
  <c r="Y100" i="3"/>
  <c r="G101" i="10"/>
  <c r="AH101" i="3"/>
  <c r="X133" i="6"/>
  <c r="Y134" i="6"/>
  <c r="C135" i="10"/>
  <c r="AH135" i="6"/>
  <c r="Z418" i="3"/>
  <c r="T418" i="3"/>
  <c r="AH417" i="3"/>
  <c r="AE418" i="3"/>
  <c r="G418" i="3"/>
  <c r="F389" i="7" l="1"/>
  <c r="AD388" i="7"/>
  <c r="M389" i="7"/>
  <c r="Y388" i="7"/>
  <c r="L389" i="7"/>
  <c r="Z359" i="4"/>
  <c r="T359" i="4"/>
  <c r="M359" i="10" s="1"/>
  <c r="AE359" i="4"/>
  <c r="G359" i="4"/>
  <c r="K358" i="10"/>
  <c r="AH358" i="4"/>
  <c r="Z386" i="9"/>
  <c r="T386" i="9"/>
  <c r="Q386" i="10" s="1"/>
  <c r="R386" i="10" s="1"/>
  <c r="G386" i="9"/>
  <c r="AE386" i="9"/>
  <c r="AH385" i="9"/>
  <c r="O385" i="10"/>
  <c r="Z424" i="6"/>
  <c r="T424" i="6"/>
  <c r="E424" i="10" s="1"/>
  <c r="G424" i="6"/>
  <c r="AE424" i="6"/>
  <c r="AH423" i="6"/>
  <c r="C423" i="10"/>
  <c r="T433" i="2"/>
  <c r="Z433" i="2"/>
  <c r="Z439" i="5"/>
  <c r="T439" i="5"/>
  <c r="L440" i="5"/>
  <c r="M440" i="5"/>
  <c r="F440" i="5"/>
  <c r="AD439" i="5"/>
  <c r="Y439" i="5"/>
  <c r="AH439" i="5" s="1"/>
  <c r="AE433" i="2"/>
  <c r="G433" i="2"/>
  <c r="Y377" i="8"/>
  <c r="AH377" i="8" s="1"/>
  <c r="F378" i="8"/>
  <c r="AE378" i="8" s="1"/>
  <c r="AD377" i="8"/>
  <c r="L378" i="8"/>
  <c r="M378" i="8"/>
  <c r="G378" i="8"/>
  <c r="AH119" i="2"/>
  <c r="Y118" i="2"/>
  <c r="X117" i="2"/>
  <c r="Y68" i="7"/>
  <c r="AH68" i="7" s="1"/>
  <c r="X67" i="7"/>
  <c r="Y66" i="8"/>
  <c r="X65" i="8"/>
  <c r="K67" i="10"/>
  <c r="AH67" i="8"/>
  <c r="X78" i="9"/>
  <c r="Y79" i="9"/>
  <c r="AH79" i="9" s="1"/>
  <c r="X124" i="5"/>
  <c r="Y125" i="5"/>
  <c r="AH126" i="5"/>
  <c r="O126" i="10"/>
  <c r="AH47" i="4"/>
  <c r="Y46" i="4"/>
  <c r="X45" i="4"/>
  <c r="X98" i="3"/>
  <c r="Y99" i="3"/>
  <c r="G100" i="10"/>
  <c r="AH100" i="3"/>
  <c r="X132" i="6"/>
  <c r="Y133" i="6"/>
  <c r="C134" i="10"/>
  <c r="AH134" i="6"/>
  <c r="M419" i="3"/>
  <c r="L419" i="3"/>
  <c r="F419" i="3"/>
  <c r="AD418" i="3"/>
  <c r="Y418" i="3"/>
  <c r="G389" i="7" l="1"/>
  <c r="AE389" i="7"/>
  <c r="G388" i="10"/>
  <c r="AH388" i="7"/>
  <c r="T389" i="7"/>
  <c r="I389" i="10" s="1"/>
  <c r="Z389" i="7"/>
  <c r="Y359" i="4"/>
  <c r="F360" i="4"/>
  <c r="M360" i="4"/>
  <c r="AD359" i="4"/>
  <c r="L360" i="4"/>
  <c r="M387" i="9"/>
  <c r="L387" i="9"/>
  <c r="AD386" i="9"/>
  <c r="F387" i="9"/>
  <c r="Y386" i="9"/>
  <c r="M425" i="6"/>
  <c r="AD424" i="6"/>
  <c r="L425" i="6"/>
  <c r="F425" i="6"/>
  <c r="Y424" i="6"/>
  <c r="Z440" i="5"/>
  <c r="T440" i="5"/>
  <c r="F434" i="2"/>
  <c r="AE434" i="2" s="1"/>
  <c r="M434" i="2"/>
  <c r="L434" i="2"/>
  <c r="AD433" i="2"/>
  <c r="Y433" i="2"/>
  <c r="AH433" i="2" s="1"/>
  <c r="G434" i="2"/>
  <c r="AE440" i="5"/>
  <c r="G440" i="5"/>
  <c r="T378" i="8"/>
  <c r="Z378" i="8"/>
  <c r="Y378" i="8"/>
  <c r="AH378" i="8" s="1"/>
  <c r="AD378" i="8"/>
  <c r="F379" i="8"/>
  <c r="L379" i="8"/>
  <c r="M379" i="8"/>
  <c r="AH118" i="2"/>
  <c r="Y117" i="2"/>
  <c r="X116" i="2"/>
  <c r="Y67" i="7"/>
  <c r="AH67" i="7" s="1"/>
  <c r="X66" i="7"/>
  <c r="K66" i="10"/>
  <c r="AH66" i="8"/>
  <c r="X64" i="8"/>
  <c r="Y65" i="8"/>
  <c r="Y78" i="9"/>
  <c r="AH78" i="9" s="1"/>
  <c r="X77" i="9"/>
  <c r="Y124" i="5"/>
  <c r="X123" i="5"/>
  <c r="O125" i="10"/>
  <c r="AH125" i="5"/>
  <c r="AH46" i="4"/>
  <c r="Y45" i="4"/>
  <c r="X44" i="4"/>
  <c r="X97" i="3"/>
  <c r="Y98" i="3"/>
  <c r="G99" i="10"/>
  <c r="AH99" i="3"/>
  <c r="X131" i="6"/>
  <c r="Y132" i="6"/>
  <c r="C133" i="10"/>
  <c r="AH133" i="6"/>
  <c r="Z419" i="3"/>
  <c r="T419" i="3"/>
  <c r="AH418" i="3"/>
  <c r="AE419" i="3"/>
  <c r="G419" i="3"/>
  <c r="Y389" i="7" l="1"/>
  <c r="AD389" i="7"/>
  <c r="F390" i="7"/>
  <c r="L390" i="7"/>
  <c r="M390" i="7"/>
  <c r="K359" i="10"/>
  <c r="AH359" i="4"/>
  <c r="G360" i="4"/>
  <c r="AE360" i="4"/>
  <c r="Z360" i="4"/>
  <c r="T360" i="4"/>
  <c r="M360" i="10" s="1"/>
  <c r="Z387" i="9"/>
  <c r="T387" i="9"/>
  <c r="Q387" i="10" s="1"/>
  <c r="R387" i="10" s="1"/>
  <c r="AE387" i="9"/>
  <c r="G387" i="9"/>
  <c r="AH386" i="9"/>
  <c r="O386" i="10"/>
  <c r="Z425" i="6"/>
  <c r="T425" i="6"/>
  <c r="E425" i="10" s="1"/>
  <c r="AE425" i="6"/>
  <c r="G425" i="6"/>
  <c r="AH424" i="6"/>
  <c r="C424" i="10"/>
  <c r="Z434" i="2"/>
  <c r="T434" i="2"/>
  <c r="Y434" i="2"/>
  <c r="AH434" i="2" s="1"/>
  <c r="F435" i="2"/>
  <c r="AE435" i="2" s="1"/>
  <c r="L435" i="2"/>
  <c r="G435" i="2"/>
  <c r="AD434" i="2"/>
  <c r="M435" i="2"/>
  <c r="AD440" i="5"/>
  <c r="F441" i="5"/>
  <c r="AE441" i="5" s="1"/>
  <c r="Y440" i="5"/>
  <c r="AH440" i="5" s="1"/>
  <c r="L441" i="5"/>
  <c r="M441" i="5"/>
  <c r="G441" i="5"/>
  <c r="Z379" i="8"/>
  <c r="T379" i="8"/>
  <c r="AE379" i="8"/>
  <c r="G379" i="8"/>
  <c r="AH117" i="2"/>
  <c r="X115" i="2"/>
  <c r="Y116" i="2"/>
  <c r="Y66" i="7"/>
  <c r="AH66" i="7" s="1"/>
  <c r="X65" i="7"/>
  <c r="Y64" i="8"/>
  <c r="X63" i="8"/>
  <c r="K65" i="10"/>
  <c r="AH65" i="8"/>
  <c r="Y77" i="9"/>
  <c r="AH77" i="9" s="1"/>
  <c r="X76" i="9"/>
  <c r="AH124" i="5"/>
  <c r="O124" i="10"/>
  <c r="X122" i="5"/>
  <c r="Y123" i="5"/>
  <c r="AH45" i="4"/>
  <c r="Y44" i="4"/>
  <c r="X43" i="4"/>
  <c r="X96" i="3"/>
  <c r="Y97" i="3"/>
  <c r="AH98" i="3"/>
  <c r="G98" i="10"/>
  <c r="X130" i="6"/>
  <c r="Y131" i="6"/>
  <c r="C132" i="10"/>
  <c r="AH132" i="6"/>
  <c r="M420" i="3"/>
  <c r="L420" i="3"/>
  <c r="F420" i="3"/>
  <c r="AD419" i="3"/>
  <c r="Y419" i="3"/>
  <c r="G389" i="10" l="1"/>
  <c r="AH389" i="7"/>
  <c r="AE390" i="7"/>
  <c r="G390" i="7"/>
  <c r="Z390" i="7"/>
  <c r="T390" i="7"/>
  <c r="I390" i="10" s="1"/>
  <c r="M361" i="4"/>
  <c r="F361" i="4"/>
  <c r="Y360" i="4"/>
  <c r="AD360" i="4"/>
  <c r="L361" i="4"/>
  <c r="M388" i="9"/>
  <c r="Y387" i="9"/>
  <c r="AD387" i="9"/>
  <c r="F388" i="9"/>
  <c r="L388" i="9"/>
  <c r="M426" i="6"/>
  <c r="L426" i="6"/>
  <c r="AD425" i="6"/>
  <c r="Y425" i="6"/>
  <c r="F426" i="6"/>
  <c r="T435" i="2"/>
  <c r="Z435" i="2"/>
  <c r="M436" i="2"/>
  <c r="L436" i="2"/>
  <c r="Y435" i="2"/>
  <c r="AH435" i="2" s="1"/>
  <c r="F436" i="2"/>
  <c r="AD435" i="2"/>
  <c r="T441" i="5"/>
  <c r="Z441" i="5"/>
  <c r="L442" i="5"/>
  <c r="F442" i="5"/>
  <c r="Y441" i="5"/>
  <c r="AH441" i="5" s="1"/>
  <c r="AD441" i="5"/>
  <c r="M442" i="5"/>
  <c r="M380" i="8"/>
  <c r="Y379" i="8"/>
  <c r="AH379" i="8" s="1"/>
  <c r="F380" i="8"/>
  <c r="AE380" i="8" s="1"/>
  <c r="L380" i="8"/>
  <c r="AD379" i="8"/>
  <c r="G380" i="8"/>
  <c r="X114" i="2"/>
  <c r="Y115" i="2"/>
  <c r="AH116" i="2"/>
  <c r="Y65" i="7"/>
  <c r="AH65" i="7" s="1"/>
  <c r="X64" i="7"/>
  <c r="K64" i="10"/>
  <c r="AH64" i="8"/>
  <c r="X62" i="8"/>
  <c r="Y63" i="8"/>
  <c r="Y76" i="9"/>
  <c r="AH76" i="9" s="1"/>
  <c r="X75" i="9"/>
  <c r="X121" i="5"/>
  <c r="Y122" i="5"/>
  <c r="O123" i="10"/>
  <c r="AH123" i="5"/>
  <c r="AH44" i="4"/>
  <c r="Y43" i="4"/>
  <c r="X42" i="4"/>
  <c r="X95" i="3"/>
  <c r="Y96" i="3"/>
  <c r="AH97" i="3"/>
  <c r="G97" i="10"/>
  <c r="X129" i="6"/>
  <c r="Y130" i="6"/>
  <c r="C131" i="10"/>
  <c r="AH131" i="6"/>
  <c r="Z420" i="3"/>
  <c r="T420" i="3"/>
  <c r="AH419" i="3"/>
  <c r="AE420" i="3"/>
  <c r="G420" i="3"/>
  <c r="M391" i="7" l="1"/>
  <c r="Y390" i="7"/>
  <c r="F391" i="7"/>
  <c r="AD390" i="7"/>
  <c r="L391" i="7"/>
  <c r="G361" i="4"/>
  <c r="AE361" i="4"/>
  <c r="K360" i="10"/>
  <c r="AH360" i="4"/>
  <c r="T361" i="4"/>
  <c r="M361" i="10" s="1"/>
  <c r="Z361" i="4"/>
  <c r="O387" i="10"/>
  <c r="AH387" i="9"/>
  <c r="G388" i="9"/>
  <c r="AE388" i="9"/>
  <c r="Z388" i="9"/>
  <c r="T388" i="9"/>
  <c r="Q388" i="10" s="1"/>
  <c r="R388" i="10" s="1"/>
  <c r="Z426" i="6"/>
  <c r="T426" i="6"/>
  <c r="E426" i="10" s="1"/>
  <c r="C425" i="10"/>
  <c r="AH425" i="6"/>
  <c r="AE426" i="6"/>
  <c r="G426" i="6"/>
  <c r="T436" i="2"/>
  <c r="Z436" i="2"/>
  <c r="Z442" i="5"/>
  <c r="T442" i="5"/>
  <c r="AE436" i="2"/>
  <c r="G436" i="2"/>
  <c r="AE442" i="5"/>
  <c r="G442" i="5"/>
  <c r="T380" i="8"/>
  <c r="Z380" i="8"/>
  <c r="AD380" i="8"/>
  <c r="L381" i="8"/>
  <c r="Y380" i="8"/>
  <c r="AH380" i="8" s="1"/>
  <c r="F381" i="8"/>
  <c r="M381" i="8"/>
  <c r="X113" i="2"/>
  <c r="Y114" i="2"/>
  <c r="AH115" i="2"/>
  <c r="Y64" i="7"/>
  <c r="AH64" i="7" s="1"/>
  <c r="X63" i="7"/>
  <c r="Y62" i="8"/>
  <c r="X61" i="8"/>
  <c r="K63" i="10"/>
  <c r="AH63" i="8"/>
  <c r="Y75" i="9"/>
  <c r="AH75" i="9" s="1"/>
  <c r="X74" i="9"/>
  <c r="X120" i="5"/>
  <c r="Y121" i="5"/>
  <c r="O122" i="10"/>
  <c r="AH122" i="5"/>
  <c r="AH43" i="4"/>
  <c r="X41" i="4"/>
  <c r="Y42" i="4"/>
  <c r="Y95" i="3"/>
  <c r="X94" i="3"/>
  <c r="AH96" i="3"/>
  <c r="G96" i="10"/>
  <c r="X128" i="6"/>
  <c r="Y129" i="6"/>
  <c r="C130" i="10"/>
  <c r="AH130" i="6"/>
  <c r="M421" i="3"/>
  <c r="L421" i="3"/>
  <c r="F421" i="3"/>
  <c r="AD420" i="3"/>
  <c r="Y420" i="3"/>
  <c r="AH390" i="7" l="1"/>
  <c r="G390" i="10"/>
  <c r="G391" i="7"/>
  <c r="AE391" i="7"/>
  <c r="T391" i="7"/>
  <c r="I391" i="10" s="1"/>
  <c r="Z391" i="7"/>
  <c r="Y361" i="4"/>
  <c r="AD361" i="4"/>
  <c r="F362" i="4"/>
  <c r="L362" i="4"/>
  <c r="M362" i="4"/>
  <c r="M389" i="9"/>
  <c r="AD388" i="9"/>
  <c r="L389" i="9"/>
  <c r="F389" i="9"/>
  <c r="Y388" i="9"/>
  <c r="L427" i="6"/>
  <c r="AD426" i="6"/>
  <c r="M427" i="6"/>
  <c r="F427" i="6"/>
  <c r="Y426" i="6"/>
  <c r="L437" i="2"/>
  <c r="AD436" i="2"/>
  <c r="M437" i="2"/>
  <c r="Y436" i="2"/>
  <c r="AH436" i="2" s="1"/>
  <c r="F437" i="2"/>
  <c r="AE437" i="2" s="1"/>
  <c r="G437" i="2"/>
  <c r="F443" i="5"/>
  <c r="AE443" i="5" s="1"/>
  <c r="L443" i="5"/>
  <c r="M443" i="5"/>
  <c r="Y442" i="5"/>
  <c r="AH442" i="5" s="1"/>
  <c r="AD442" i="5"/>
  <c r="G443" i="5"/>
  <c r="Z381" i="8"/>
  <c r="T381" i="8"/>
  <c r="AE381" i="8"/>
  <c r="G381" i="8"/>
  <c r="X112" i="2"/>
  <c r="Y113" i="2"/>
  <c r="AH114" i="2"/>
  <c r="Y63" i="7"/>
  <c r="AH63" i="7" s="1"/>
  <c r="X62" i="7"/>
  <c r="K62" i="10"/>
  <c r="AH62" i="8"/>
  <c r="Y61" i="8"/>
  <c r="X60" i="8"/>
  <c r="Y74" i="9"/>
  <c r="AH74" i="9" s="1"/>
  <c r="X73" i="9"/>
  <c r="X119" i="5"/>
  <c r="Y120" i="5"/>
  <c r="O121" i="10"/>
  <c r="AH121" i="5"/>
  <c r="X40" i="4"/>
  <c r="Y41" i="4"/>
  <c r="AH42" i="4"/>
  <c r="G95" i="10"/>
  <c r="AH95" i="3"/>
  <c r="X93" i="3"/>
  <c r="Y94" i="3"/>
  <c r="X127" i="6"/>
  <c r="Y128" i="6"/>
  <c r="C129" i="10"/>
  <c r="AH129" i="6"/>
  <c r="Z421" i="3"/>
  <c r="T421" i="3"/>
  <c r="AH420" i="3"/>
  <c r="AE421" i="3"/>
  <c r="G421" i="3"/>
  <c r="L392" i="7" l="1"/>
  <c r="AD391" i="7"/>
  <c r="F392" i="7"/>
  <c r="Y391" i="7"/>
  <c r="M392" i="7"/>
  <c r="AH361" i="4"/>
  <c r="K361" i="10"/>
  <c r="G362" i="4"/>
  <c r="AE362" i="4"/>
  <c r="T362" i="4"/>
  <c r="M362" i="10" s="1"/>
  <c r="Z362" i="4"/>
  <c r="T389" i="9"/>
  <c r="Q389" i="10" s="1"/>
  <c r="R389" i="10" s="1"/>
  <c r="Z389" i="9"/>
  <c r="G389" i="9"/>
  <c r="AE389" i="9"/>
  <c r="AH388" i="9"/>
  <c r="O388" i="10"/>
  <c r="Z427" i="6"/>
  <c r="T427" i="6"/>
  <c r="E427" i="10" s="1"/>
  <c r="G427" i="6"/>
  <c r="AE427" i="6"/>
  <c r="C426" i="10"/>
  <c r="AH426" i="6"/>
  <c r="T437" i="2"/>
  <c r="Z437" i="2"/>
  <c r="M438" i="2"/>
  <c r="G438" i="2"/>
  <c r="F438" i="2"/>
  <c r="AE438" i="2" s="1"/>
  <c r="L438" i="2"/>
  <c r="AD437" i="2"/>
  <c r="Y437" i="2"/>
  <c r="AH437" i="2" s="1"/>
  <c r="T443" i="5"/>
  <c r="Z443" i="5"/>
  <c r="Y443" i="5"/>
  <c r="AH443" i="5" s="1"/>
  <c r="M444" i="5"/>
  <c r="F444" i="5"/>
  <c r="L444" i="5"/>
  <c r="AD443" i="5"/>
  <c r="M382" i="8"/>
  <c r="AD381" i="8"/>
  <c r="L382" i="8"/>
  <c r="F382" i="8"/>
  <c r="AE382" i="8" s="1"/>
  <c r="Y381" i="8"/>
  <c r="AH381" i="8" s="1"/>
  <c r="G382" i="8"/>
  <c r="X111" i="2"/>
  <c r="Y112" i="2"/>
  <c r="AH113" i="2"/>
  <c r="Y62" i="7"/>
  <c r="AH62" i="7" s="1"/>
  <c r="X61" i="7"/>
  <c r="K61" i="10"/>
  <c r="AH61" i="8"/>
  <c r="Y60" i="8"/>
  <c r="X59" i="8"/>
  <c r="Y73" i="9"/>
  <c r="AH73" i="9" s="1"/>
  <c r="X72" i="9"/>
  <c r="Y119" i="5"/>
  <c r="X118" i="5"/>
  <c r="O120" i="10"/>
  <c r="AH120" i="5"/>
  <c r="Y40" i="4"/>
  <c r="X39" i="4"/>
  <c r="AH41" i="4"/>
  <c r="Y93" i="3"/>
  <c r="X92" i="3"/>
  <c r="AH94" i="3"/>
  <c r="G94" i="10"/>
  <c r="Y127" i="6"/>
  <c r="X126" i="6"/>
  <c r="C128" i="10"/>
  <c r="AH128" i="6"/>
  <c r="M422" i="3"/>
  <c r="L422" i="3"/>
  <c r="F422" i="3"/>
  <c r="AD421" i="3"/>
  <c r="Y421" i="3"/>
  <c r="T392" i="7" l="1"/>
  <c r="I392" i="10" s="1"/>
  <c r="Z392" i="7"/>
  <c r="G392" i="7"/>
  <c r="AE392" i="7"/>
  <c r="AH391" i="7"/>
  <c r="G391" i="10"/>
  <c r="Y362" i="4"/>
  <c r="F363" i="4"/>
  <c r="M363" i="4"/>
  <c r="AD362" i="4"/>
  <c r="L363" i="4"/>
  <c r="M390" i="9"/>
  <c r="L390" i="9"/>
  <c r="F390" i="9"/>
  <c r="AD389" i="9"/>
  <c r="Y389" i="9"/>
  <c r="M428" i="6"/>
  <c r="L428" i="6"/>
  <c r="F428" i="6"/>
  <c r="AD427" i="6"/>
  <c r="Y427" i="6"/>
  <c r="F439" i="2"/>
  <c r="AE439" i="2" s="1"/>
  <c r="L439" i="2"/>
  <c r="Y438" i="2"/>
  <c r="AH438" i="2" s="1"/>
  <c r="M439" i="2"/>
  <c r="AD438" i="2"/>
  <c r="G439" i="2"/>
  <c r="Z438" i="2"/>
  <c r="T438" i="2"/>
  <c r="Z444" i="5"/>
  <c r="T444" i="5"/>
  <c r="AE444" i="5"/>
  <c r="G444" i="5"/>
  <c r="T382" i="8"/>
  <c r="Z382" i="8"/>
  <c r="L383" i="8"/>
  <c r="Y382" i="8"/>
  <c r="AH382" i="8" s="1"/>
  <c r="F383" i="8"/>
  <c r="AD382" i="8"/>
  <c r="M383" i="8"/>
  <c r="Y111" i="2"/>
  <c r="X110" i="2"/>
  <c r="AH112" i="2"/>
  <c r="Y61" i="7"/>
  <c r="AH61" i="7" s="1"/>
  <c r="X60" i="7"/>
  <c r="K60" i="10"/>
  <c r="AH60" i="8"/>
  <c r="Y59" i="8"/>
  <c r="X58" i="8"/>
  <c r="Y72" i="9"/>
  <c r="AH72" i="9" s="1"/>
  <c r="X71" i="9"/>
  <c r="AH119" i="5"/>
  <c r="O119" i="10"/>
  <c r="Y118" i="5"/>
  <c r="X117" i="5"/>
  <c r="AH40" i="4"/>
  <c r="Y39" i="4"/>
  <c r="X38" i="4"/>
  <c r="G93" i="10"/>
  <c r="AH93" i="3"/>
  <c r="X91" i="3"/>
  <c r="Y92" i="3"/>
  <c r="C127" i="10"/>
  <c r="AH127" i="6"/>
  <c r="X125" i="6"/>
  <c r="Y126" i="6"/>
  <c r="Z422" i="3"/>
  <c r="T422" i="3"/>
  <c r="AH421" i="3"/>
  <c r="AE422" i="3"/>
  <c r="G422" i="3"/>
  <c r="AD392" i="7" l="1"/>
  <c r="F393" i="7"/>
  <c r="M393" i="7"/>
  <c r="Y392" i="7"/>
  <c r="L393" i="7"/>
  <c r="K362" i="10"/>
  <c r="AH362" i="4"/>
  <c r="G363" i="4"/>
  <c r="AE363" i="4"/>
  <c r="T363" i="4"/>
  <c r="M363" i="10" s="1"/>
  <c r="Z363" i="4"/>
  <c r="T390" i="9"/>
  <c r="Q390" i="10" s="1"/>
  <c r="R390" i="10" s="1"/>
  <c r="Z390" i="9"/>
  <c r="G390" i="9"/>
  <c r="AE390" i="9"/>
  <c r="AH389" i="9"/>
  <c r="O389" i="10"/>
  <c r="T428" i="6"/>
  <c r="E428" i="10" s="1"/>
  <c r="Z428" i="6"/>
  <c r="G428" i="6"/>
  <c r="AE428" i="6"/>
  <c r="C427" i="10"/>
  <c r="AH427" i="6"/>
  <c r="Z439" i="2"/>
  <c r="T439" i="2"/>
  <c r="Y439" i="2"/>
  <c r="AH439" i="2" s="1"/>
  <c r="AD439" i="2"/>
  <c r="M440" i="2"/>
  <c r="L440" i="2"/>
  <c r="F440" i="2"/>
  <c r="AD444" i="5"/>
  <c r="L445" i="5"/>
  <c r="Y444" i="5"/>
  <c r="AH444" i="5" s="1"/>
  <c r="F445" i="5"/>
  <c r="AE445" i="5" s="1"/>
  <c r="G445" i="5"/>
  <c r="M445" i="5"/>
  <c r="Z383" i="8"/>
  <c r="T383" i="8"/>
  <c r="AE383" i="8"/>
  <c r="G383" i="8"/>
  <c r="AH111" i="2"/>
  <c r="X109" i="2"/>
  <c r="Y110" i="2"/>
  <c r="X59" i="7"/>
  <c r="Y60" i="7"/>
  <c r="AH60" i="7" s="1"/>
  <c r="K59" i="10"/>
  <c r="AH59" i="8"/>
  <c r="Y58" i="8"/>
  <c r="X57" i="8"/>
  <c r="X70" i="9"/>
  <c r="Y71" i="9"/>
  <c r="AH71" i="9" s="1"/>
  <c r="AH118" i="5"/>
  <c r="O118" i="10"/>
  <c r="Y117" i="5"/>
  <c r="X116" i="5"/>
  <c r="AH39" i="4"/>
  <c r="Y38" i="4"/>
  <c r="X37" i="4"/>
  <c r="X90" i="3"/>
  <c r="Y91" i="3"/>
  <c r="G92" i="10"/>
  <c r="AH92" i="3"/>
  <c r="Y125" i="6"/>
  <c r="X124" i="6"/>
  <c r="C126" i="10"/>
  <c r="AH126" i="6"/>
  <c r="M423" i="3"/>
  <c r="L423" i="3"/>
  <c r="F423" i="3"/>
  <c r="AD422" i="3"/>
  <c r="Y422" i="3"/>
  <c r="G393" i="7" l="1"/>
  <c r="AE393" i="7"/>
  <c r="AH392" i="7"/>
  <c r="G392" i="10"/>
  <c r="Z393" i="7"/>
  <c r="T393" i="7"/>
  <c r="I393" i="10" s="1"/>
  <c r="Y363" i="4"/>
  <c r="AD363" i="4"/>
  <c r="F364" i="4"/>
  <c r="L364" i="4"/>
  <c r="M364" i="4"/>
  <c r="F391" i="9"/>
  <c r="L391" i="9"/>
  <c r="M391" i="9"/>
  <c r="Y390" i="9"/>
  <c r="AD390" i="9"/>
  <c r="Y428" i="6"/>
  <c r="AD428" i="6"/>
  <c r="F429" i="6"/>
  <c r="L429" i="6"/>
  <c r="M429" i="6"/>
  <c r="Z440" i="2"/>
  <c r="T440" i="2"/>
  <c r="Z445" i="5"/>
  <c r="T445" i="5"/>
  <c r="L446" i="5"/>
  <c r="M446" i="5"/>
  <c r="AD445" i="5"/>
  <c r="Y445" i="5"/>
  <c r="AH445" i="5" s="1"/>
  <c r="F446" i="5"/>
  <c r="AE440" i="2"/>
  <c r="G440" i="2"/>
  <c r="M384" i="8"/>
  <c r="L384" i="8"/>
  <c r="F384" i="8"/>
  <c r="AD383" i="8"/>
  <c r="Y383" i="8"/>
  <c r="AH383" i="8" s="1"/>
  <c r="X108" i="2"/>
  <c r="Y109" i="2"/>
  <c r="AH110" i="2"/>
  <c r="Y59" i="7"/>
  <c r="AH59" i="7" s="1"/>
  <c r="X58" i="7"/>
  <c r="K58" i="10"/>
  <c r="AH58" i="8"/>
  <c r="Y57" i="8"/>
  <c r="X56" i="8"/>
  <c r="X69" i="9"/>
  <c r="Y70" i="9"/>
  <c r="AH70" i="9" s="1"/>
  <c r="AH117" i="5"/>
  <c r="O117" i="10"/>
  <c r="X115" i="5"/>
  <c r="Y116" i="5"/>
  <c r="AH38" i="4"/>
  <c r="Y37" i="4"/>
  <c r="X36" i="4"/>
  <c r="Y90" i="3"/>
  <c r="X89" i="3"/>
  <c r="AH91" i="3"/>
  <c r="G91" i="10"/>
  <c r="C125" i="10"/>
  <c r="AH125" i="6"/>
  <c r="Y124" i="6"/>
  <c r="X123" i="6"/>
  <c r="Z423" i="3"/>
  <c r="T423" i="3"/>
  <c r="AH422" i="3"/>
  <c r="AE423" i="3"/>
  <c r="G423" i="3"/>
  <c r="Y393" i="7" l="1"/>
  <c r="AD393" i="7"/>
  <c r="F394" i="7"/>
  <c r="L394" i="7"/>
  <c r="M394" i="7"/>
  <c r="K363" i="10"/>
  <c r="AH363" i="4"/>
  <c r="G364" i="4"/>
  <c r="AE364" i="4"/>
  <c r="T364" i="4"/>
  <c r="M364" i="10" s="1"/>
  <c r="Z364" i="4"/>
  <c r="G391" i="9"/>
  <c r="AE391" i="9"/>
  <c r="T391" i="9"/>
  <c r="Q391" i="10" s="1"/>
  <c r="R391" i="10" s="1"/>
  <c r="Z391" i="9"/>
  <c r="O390" i="10"/>
  <c r="AH390" i="9"/>
  <c r="C428" i="10"/>
  <c r="AH428" i="6"/>
  <c r="AE429" i="6"/>
  <c r="G429" i="6"/>
  <c r="T429" i="6"/>
  <c r="E429" i="10" s="1"/>
  <c r="Z429" i="6"/>
  <c r="T446" i="5"/>
  <c r="Z446" i="5"/>
  <c r="M441" i="2"/>
  <c r="F441" i="2"/>
  <c r="AE441" i="2" s="1"/>
  <c r="L441" i="2"/>
  <c r="AD440" i="2"/>
  <c r="Y440" i="2"/>
  <c r="AH440" i="2" s="1"/>
  <c r="G441" i="2"/>
  <c r="AE446" i="5"/>
  <c r="G446" i="5"/>
  <c r="AE384" i="8"/>
  <c r="G384" i="8"/>
  <c r="Z384" i="8"/>
  <c r="T384" i="8"/>
  <c r="AD384" i="8"/>
  <c r="L385" i="8"/>
  <c r="Y384" i="8"/>
  <c r="AH384" i="8" s="1"/>
  <c r="M385" i="8"/>
  <c r="F385" i="8"/>
  <c r="X107" i="2"/>
  <c r="Y108" i="2"/>
  <c r="AH109" i="2"/>
  <c r="Y58" i="7"/>
  <c r="AH58" i="7" s="1"/>
  <c r="X57" i="7"/>
  <c r="K57" i="10"/>
  <c r="AH57" i="8"/>
  <c r="X55" i="8"/>
  <c r="Y56" i="8"/>
  <c r="X68" i="9"/>
  <c r="Y69" i="9"/>
  <c r="AH69" i="9" s="1"/>
  <c r="X114" i="5"/>
  <c r="Y115" i="5"/>
  <c r="O116" i="10"/>
  <c r="AH116" i="5"/>
  <c r="AH37" i="4"/>
  <c r="X35" i="4"/>
  <c r="Y36" i="4"/>
  <c r="AH90" i="3"/>
  <c r="G90" i="10"/>
  <c r="Y89" i="3"/>
  <c r="X88" i="3"/>
  <c r="C124" i="10"/>
  <c r="AH124" i="6"/>
  <c r="Y123" i="6"/>
  <c r="X122" i="6"/>
  <c r="M424" i="3"/>
  <c r="L424" i="3"/>
  <c r="F424" i="3"/>
  <c r="AD423" i="3"/>
  <c r="Y423" i="3"/>
  <c r="AH393" i="7" l="1"/>
  <c r="G393" i="10"/>
  <c r="G394" i="7"/>
  <c r="AE394" i="7"/>
  <c r="T394" i="7"/>
  <c r="I394" i="10" s="1"/>
  <c r="Z394" i="7"/>
  <c r="Y364" i="4"/>
  <c r="AD364" i="4"/>
  <c r="M365" i="4"/>
  <c r="F365" i="4"/>
  <c r="L365" i="4"/>
  <c r="M392" i="9"/>
  <c r="L392" i="9"/>
  <c r="F392" i="9"/>
  <c r="AD391" i="9"/>
  <c r="Y391" i="9"/>
  <c r="M430" i="6"/>
  <c r="L430" i="6"/>
  <c r="F430" i="6"/>
  <c r="AD429" i="6"/>
  <c r="Y429" i="6"/>
  <c r="Z441" i="2"/>
  <c r="T441" i="2"/>
  <c r="Y441" i="2"/>
  <c r="AH441" i="2" s="1"/>
  <c r="F442" i="2"/>
  <c r="AD441" i="2"/>
  <c r="L442" i="2"/>
  <c r="M442" i="2"/>
  <c r="F447" i="5"/>
  <c r="AE447" i="5" s="1"/>
  <c r="Y446" i="5"/>
  <c r="AH446" i="5" s="1"/>
  <c r="L447" i="5"/>
  <c r="M447" i="5"/>
  <c r="AD446" i="5"/>
  <c r="G447" i="5"/>
  <c r="Z385" i="8"/>
  <c r="T385" i="8"/>
  <c r="AE385" i="8"/>
  <c r="G385" i="8"/>
  <c r="Y107" i="2"/>
  <c r="X106" i="2"/>
  <c r="AH108" i="2"/>
  <c r="Y57" i="7"/>
  <c r="AH57" i="7" s="1"/>
  <c r="X56" i="7"/>
  <c r="Y55" i="8"/>
  <c r="X54" i="8"/>
  <c r="K56" i="10"/>
  <c r="AH56" i="8"/>
  <c r="X67" i="9"/>
  <c r="Y68" i="9"/>
  <c r="AH68" i="9" s="1"/>
  <c r="Y114" i="5"/>
  <c r="X113" i="5"/>
  <c r="AH115" i="5"/>
  <c r="O115" i="10"/>
  <c r="Y35" i="4"/>
  <c r="X34" i="4"/>
  <c r="AH36" i="4"/>
  <c r="G89" i="10"/>
  <c r="AH89" i="3"/>
  <c r="X87" i="3"/>
  <c r="Y88" i="3"/>
  <c r="C123" i="10"/>
  <c r="AH123" i="6"/>
  <c r="X121" i="6"/>
  <c r="Y122" i="6"/>
  <c r="Z424" i="3"/>
  <c r="T424" i="3"/>
  <c r="AH423" i="3"/>
  <c r="AE424" i="3"/>
  <c r="G424" i="3"/>
  <c r="Y394" i="7" l="1"/>
  <c r="AD394" i="7"/>
  <c r="F395" i="7"/>
  <c r="L395" i="7"/>
  <c r="M395" i="7"/>
  <c r="AH364" i="4"/>
  <c r="K364" i="10"/>
  <c r="G365" i="4"/>
  <c r="AE365" i="4"/>
  <c r="T365" i="4"/>
  <c r="M365" i="10" s="1"/>
  <c r="Z365" i="4"/>
  <c r="Z392" i="9"/>
  <c r="T392" i="9"/>
  <c r="Q392" i="10" s="1"/>
  <c r="R392" i="10" s="1"/>
  <c r="AE392" i="9"/>
  <c r="G392" i="9"/>
  <c r="O391" i="10"/>
  <c r="AH391" i="9"/>
  <c r="Z430" i="6"/>
  <c r="T430" i="6"/>
  <c r="E430" i="10" s="1"/>
  <c r="AE430" i="6"/>
  <c r="G430" i="6"/>
  <c r="C429" i="10"/>
  <c r="AH429" i="6"/>
  <c r="Z442" i="2"/>
  <c r="T442" i="2"/>
  <c r="T447" i="5"/>
  <c r="Z447" i="5"/>
  <c r="L448" i="5"/>
  <c r="AD447" i="5"/>
  <c r="M448" i="5"/>
  <c r="Y447" i="5"/>
  <c r="AH447" i="5" s="1"/>
  <c r="F448" i="5"/>
  <c r="AE442" i="2"/>
  <c r="G442" i="2"/>
  <c r="AD385" i="8"/>
  <c r="M386" i="8"/>
  <c r="Y385" i="8"/>
  <c r="AH385" i="8" s="1"/>
  <c r="F386" i="8"/>
  <c r="L386" i="8"/>
  <c r="AH107" i="2"/>
  <c r="X105" i="2"/>
  <c r="Y106" i="2"/>
  <c r="Y56" i="7"/>
  <c r="AH56" i="7" s="1"/>
  <c r="X55" i="7"/>
  <c r="K55" i="10"/>
  <c r="AH55" i="8"/>
  <c r="Y54" i="8"/>
  <c r="X53" i="8"/>
  <c r="X66" i="9"/>
  <c r="Y67" i="9"/>
  <c r="AH67" i="9" s="1"/>
  <c r="AH114" i="5"/>
  <c r="O114" i="10"/>
  <c r="Y113" i="5"/>
  <c r="X112" i="5"/>
  <c r="AH35" i="4"/>
  <c r="Y34" i="4"/>
  <c r="X33" i="4"/>
  <c r="X86" i="3"/>
  <c r="Y87" i="3"/>
  <c r="G88" i="10"/>
  <c r="AH88" i="3"/>
  <c r="Y121" i="6"/>
  <c r="X120" i="6"/>
  <c r="C122" i="10"/>
  <c r="AH122" i="6"/>
  <c r="M425" i="3"/>
  <c r="L425" i="3"/>
  <c r="F425" i="3"/>
  <c r="AD424" i="3"/>
  <c r="Y424" i="3"/>
  <c r="AH394" i="7" l="1"/>
  <c r="G394" i="10"/>
  <c r="G395" i="7"/>
  <c r="AE395" i="7"/>
  <c r="Z395" i="7"/>
  <c r="T395" i="7"/>
  <c r="I395" i="10" s="1"/>
  <c r="Y365" i="4"/>
  <c r="AD365" i="4"/>
  <c r="F366" i="4"/>
  <c r="L366" i="4"/>
  <c r="M366" i="4"/>
  <c r="AD392" i="9"/>
  <c r="F393" i="9"/>
  <c r="Y392" i="9"/>
  <c r="M393" i="9"/>
  <c r="L393" i="9"/>
  <c r="M431" i="6"/>
  <c r="L431" i="6"/>
  <c r="F431" i="6"/>
  <c r="AD430" i="6"/>
  <c r="Y430" i="6"/>
  <c r="T448" i="5"/>
  <c r="Z448" i="5"/>
  <c r="F443" i="2"/>
  <c r="AE443" i="2" s="1"/>
  <c r="Y442" i="2"/>
  <c r="AH442" i="2" s="1"/>
  <c r="M443" i="2"/>
  <c r="L443" i="2"/>
  <c r="AD442" i="2"/>
  <c r="G443" i="2"/>
  <c r="AE448" i="5"/>
  <c r="G448" i="5"/>
  <c r="T386" i="8"/>
  <c r="Z386" i="8"/>
  <c r="AE386" i="8"/>
  <c r="G386" i="8"/>
  <c r="Y105" i="2"/>
  <c r="X104" i="2"/>
  <c r="AH106" i="2"/>
  <c r="Y55" i="7"/>
  <c r="AH55" i="7" s="1"/>
  <c r="X54" i="7"/>
  <c r="K54" i="10"/>
  <c r="AH54" i="8"/>
  <c r="X52" i="8"/>
  <c r="Y53" i="8"/>
  <c r="Y66" i="9"/>
  <c r="AH66" i="9" s="1"/>
  <c r="X65" i="9"/>
  <c r="O113" i="10"/>
  <c r="AH113" i="5"/>
  <c r="Y112" i="5"/>
  <c r="X111" i="5"/>
  <c r="AH34" i="4"/>
  <c r="Y33" i="4"/>
  <c r="X32" i="4"/>
  <c r="X85" i="3"/>
  <c r="Y86" i="3"/>
  <c r="G87" i="10"/>
  <c r="AH87" i="3"/>
  <c r="C121" i="10"/>
  <c r="AH121" i="6"/>
  <c r="X119" i="6"/>
  <c r="Y120" i="6"/>
  <c r="Z425" i="3"/>
  <c r="T425" i="3"/>
  <c r="AH424" i="3"/>
  <c r="AE425" i="3"/>
  <c r="G425" i="3"/>
  <c r="AD395" i="7" l="1"/>
  <c r="Y395" i="7"/>
  <c r="F396" i="7"/>
  <c r="L396" i="7"/>
  <c r="M396" i="7"/>
  <c r="K365" i="10"/>
  <c r="AH365" i="4"/>
  <c r="G366" i="4"/>
  <c r="AE366" i="4"/>
  <c r="T366" i="4"/>
  <c r="M366" i="10" s="1"/>
  <c r="Z366" i="4"/>
  <c r="G393" i="9"/>
  <c r="AE393" i="9"/>
  <c r="O392" i="10"/>
  <c r="AH392" i="9"/>
  <c r="T393" i="9"/>
  <c r="Q393" i="10" s="1"/>
  <c r="R393" i="10" s="1"/>
  <c r="Z393" i="9"/>
  <c r="Z431" i="6"/>
  <c r="T431" i="6"/>
  <c r="E431" i="10" s="1"/>
  <c r="G431" i="6"/>
  <c r="AE431" i="6"/>
  <c r="AH430" i="6"/>
  <c r="C430" i="10"/>
  <c r="Z443" i="2"/>
  <c r="T443" i="2"/>
  <c r="Y443" i="2"/>
  <c r="AH443" i="2" s="1"/>
  <c r="M444" i="2"/>
  <c r="L444" i="2"/>
  <c r="AD443" i="2"/>
  <c r="F444" i="2"/>
  <c r="Y448" i="5"/>
  <c r="AH448" i="5" s="1"/>
  <c r="L449" i="5"/>
  <c r="F449" i="5"/>
  <c r="AE449" i="5" s="1"/>
  <c r="AD448" i="5"/>
  <c r="M449" i="5"/>
  <c r="G449" i="5"/>
  <c r="Y386" i="8"/>
  <c r="AH386" i="8" s="1"/>
  <c r="AD386" i="8"/>
  <c r="F387" i="8"/>
  <c r="L387" i="8"/>
  <c r="M387" i="8"/>
  <c r="AH105" i="2"/>
  <c r="Y104" i="2"/>
  <c r="X103" i="2"/>
  <c r="X53" i="7"/>
  <c r="Y54" i="7"/>
  <c r="AH54" i="7" s="1"/>
  <c r="Y52" i="8"/>
  <c r="X51" i="8"/>
  <c r="K53" i="10"/>
  <c r="AH53" i="8"/>
  <c r="X64" i="9"/>
  <c r="Y65" i="9"/>
  <c r="AH65" i="9" s="1"/>
  <c r="AH112" i="5"/>
  <c r="O112" i="10"/>
  <c r="X110" i="5"/>
  <c r="Y111" i="5"/>
  <c r="AH33" i="4"/>
  <c r="Y32" i="4"/>
  <c r="X31" i="4"/>
  <c r="X84" i="3"/>
  <c r="Y85" i="3"/>
  <c r="AH86" i="3"/>
  <c r="G86" i="10"/>
  <c r="X118" i="6"/>
  <c r="Y119" i="6"/>
  <c r="C120" i="10"/>
  <c r="AH120" i="6"/>
  <c r="M426" i="3"/>
  <c r="L426" i="3"/>
  <c r="F426" i="3"/>
  <c r="AD425" i="3"/>
  <c r="Y425" i="3"/>
  <c r="AH395" i="7" l="1"/>
  <c r="G395" i="10"/>
  <c r="G396" i="7"/>
  <c r="AE396" i="7"/>
  <c r="T396" i="7"/>
  <c r="I396" i="10" s="1"/>
  <c r="Z396" i="7"/>
  <c r="F367" i="4"/>
  <c r="M367" i="4"/>
  <c r="L367" i="4"/>
  <c r="AD366" i="4"/>
  <c r="Y366" i="4"/>
  <c r="Y393" i="9"/>
  <c r="AD393" i="9"/>
  <c r="M394" i="9"/>
  <c r="L394" i="9"/>
  <c r="F394" i="9"/>
  <c r="M432" i="6"/>
  <c r="L432" i="6"/>
  <c r="F432" i="6"/>
  <c r="AD431" i="6"/>
  <c r="Y431" i="6"/>
  <c r="Z444" i="2"/>
  <c r="T444" i="2"/>
  <c r="Z449" i="5"/>
  <c r="T449" i="5"/>
  <c r="M450" i="5"/>
  <c r="L450" i="5"/>
  <c r="F450" i="5"/>
  <c r="AD449" i="5"/>
  <c r="Y449" i="5"/>
  <c r="AH449" i="5" s="1"/>
  <c r="AE444" i="2"/>
  <c r="G444" i="2"/>
  <c r="AE387" i="8"/>
  <c r="G387" i="8"/>
  <c r="Z387" i="8"/>
  <c r="T387" i="8"/>
  <c r="AH104" i="2"/>
  <c r="X102" i="2"/>
  <c r="Y103" i="2"/>
  <c r="X52" i="7"/>
  <c r="Y53" i="7"/>
  <c r="AH53" i="7" s="1"/>
  <c r="K52" i="10"/>
  <c r="AH52" i="8"/>
  <c r="X50" i="8"/>
  <c r="Y51" i="8"/>
  <c r="X63" i="9"/>
  <c r="Y64" i="9"/>
  <c r="AH64" i="9" s="1"/>
  <c r="Y110" i="5"/>
  <c r="X109" i="5"/>
  <c r="AH111" i="5"/>
  <c r="O111" i="10"/>
  <c r="AH32" i="4"/>
  <c r="Y31" i="4"/>
  <c r="X30" i="4"/>
  <c r="X83" i="3"/>
  <c r="Y84" i="3"/>
  <c r="AH85" i="3"/>
  <c r="G85" i="10"/>
  <c r="Y118" i="6"/>
  <c r="X117" i="6"/>
  <c r="C119" i="10"/>
  <c r="AH119" i="6"/>
  <c r="Z426" i="3"/>
  <c r="T426" i="3"/>
  <c r="AH425" i="3"/>
  <c r="AE426" i="3"/>
  <c r="G426" i="3"/>
  <c r="AD396" i="7" l="1"/>
  <c r="M397" i="7"/>
  <c r="Y396" i="7"/>
  <c r="L397" i="7"/>
  <c r="F397" i="7"/>
  <c r="G367" i="4"/>
  <c r="AE367" i="4"/>
  <c r="T367" i="4"/>
  <c r="M367" i="10" s="1"/>
  <c r="Z367" i="4"/>
  <c r="K366" i="10"/>
  <c r="AH366" i="4"/>
  <c r="O393" i="10"/>
  <c r="AH393" i="9"/>
  <c r="Z394" i="9"/>
  <c r="T394" i="9"/>
  <c r="Q394" i="10" s="1"/>
  <c r="R394" i="10" s="1"/>
  <c r="G394" i="9"/>
  <c r="AE394" i="9"/>
  <c r="Z432" i="6"/>
  <c r="T432" i="6"/>
  <c r="E432" i="10" s="1"/>
  <c r="G432" i="6"/>
  <c r="AE432" i="6"/>
  <c r="C431" i="10"/>
  <c r="AH431" i="6"/>
  <c r="T450" i="5"/>
  <c r="Z450" i="5"/>
  <c r="AD444" i="2"/>
  <c r="M445" i="2"/>
  <c r="L445" i="2"/>
  <c r="F445" i="2"/>
  <c r="Y444" i="2"/>
  <c r="AH444" i="2" s="1"/>
  <c r="AE450" i="5"/>
  <c r="G450" i="5"/>
  <c r="M388" i="8"/>
  <c r="F388" i="8"/>
  <c r="Y387" i="8"/>
  <c r="AH387" i="8" s="1"/>
  <c r="L388" i="8"/>
  <c r="AD387" i="8"/>
  <c r="T388" i="8"/>
  <c r="Z388" i="8"/>
  <c r="AE388" i="8"/>
  <c r="G388" i="8"/>
  <c r="X101" i="2"/>
  <c r="Y102" i="2"/>
  <c r="AH103" i="2"/>
  <c r="X51" i="7"/>
  <c r="Y52" i="7"/>
  <c r="AH52" i="7" s="1"/>
  <c r="X49" i="8"/>
  <c r="Y50" i="8"/>
  <c r="K51" i="10"/>
  <c r="AH51" i="8"/>
  <c r="Y63" i="9"/>
  <c r="AH63" i="9" s="1"/>
  <c r="X62" i="9"/>
  <c r="AH110" i="5"/>
  <c r="O110" i="10"/>
  <c r="Y109" i="5"/>
  <c r="X108" i="5"/>
  <c r="AH31" i="4"/>
  <c r="Y30" i="4"/>
  <c r="X29" i="4"/>
  <c r="X82" i="3"/>
  <c r="Y83" i="3"/>
  <c r="AH84" i="3"/>
  <c r="G84" i="10"/>
  <c r="C118" i="10"/>
  <c r="AH118" i="6"/>
  <c r="X116" i="6"/>
  <c r="Y117" i="6"/>
  <c r="M427" i="3"/>
  <c r="L427" i="3"/>
  <c r="F427" i="3"/>
  <c r="AD426" i="3"/>
  <c r="Y426" i="3"/>
  <c r="AH396" i="7" l="1"/>
  <c r="G396" i="10"/>
  <c r="T397" i="7"/>
  <c r="I397" i="10" s="1"/>
  <c r="Z397" i="7"/>
  <c r="G397" i="7"/>
  <c r="AE397" i="7"/>
  <c r="AD367" i="4"/>
  <c r="L368" i="4"/>
  <c r="Y367" i="4"/>
  <c r="F368" i="4"/>
  <c r="M368" i="4"/>
  <c r="M395" i="9"/>
  <c r="L395" i="9"/>
  <c r="G395" i="9"/>
  <c r="F395" i="9"/>
  <c r="AE395" i="9" s="1"/>
  <c r="AD394" i="9"/>
  <c r="Y394" i="9"/>
  <c r="L433" i="6"/>
  <c r="F433" i="6"/>
  <c r="AD432" i="6"/>
  <c r="Y432" i="6"/>
  <c r="M433" i="6"/>
  <c r="Z445" i="2"/>
  <c r="T445" i="2"/>
  <c r="AD450" i="5"/>
  <c r="M451" i="5"/>
  <c r="F451" i="5"/>
  <c r="AE451" i="5" s="1"/>
  <c r="Y450" i="5"/>
  <c r="AH450" i="5" s="1"/>
  <c r="L451" i="5"/>
  <c r="G451" i="5"/>
  <c r="AE445" i="2"/>
  <c r="G445" i="2"/>
  <c r="F389" i="8"/>
  <c r="AE389" i="8" s="1"/>
  <c r="G389" i="8"/>
  <c r="L389" i="8"/>
  <c r="M389" i="8"/>
  <c r="Y388" i="8"/>
  <c r="AH388" i="8" s="1"/>
  <c r="AD388" i="8"/>
  <c r="X100" i="2"/>
  <c r="Y101" i="2"/>
  <c r="AH102" i="2"/>
  <c r="X50" i="7"/>
  <c r="Y51" i="7"/>
  <c r="AH51" i="7" s="1"/>
  <c r="Y49" i="8"/>
  <c r="X48" i="8"/>
  <c r="K50" i="10"/>
  <c r="AH50" i="8"/>
  <c r="X61" i="9"/>
  <c r="Y62" i="9"/>
  <c r="AH62" i="9" s="1"/>
  <c r="O109" i="10"/>
  <c r="AH109" i="5"/>
  <c r="Y108" i="5"/>
  <c r="X107" i="5"/>
  <c r="AH30" i="4"/>
  <c r="Y29" i="4"/>
  <c r="X28" i="4"/>
  <c r="Y82" i="3"/>
  <c r="X81" i="3"/>
  <c r="AH83" i="3"/>
  <c r="G83" i="10"/>
  <c r="Y116" i="6"/>
  <c r="X115" i="6"/>
  <c r="C117" i="10"/>
  <c r="AH117" i="6"/>
  <c r="Z427" i="3"/>
  <c r="T427" i="3"/>
  <c r="AH426" i="3"/>
  <c r="AE427" i="3"/>
  <c r="G427" i="3"/>
  <c r="Y397" i="7" l="1"/>
  <c r="AD397" i="7"/>
  <c r="F398" i="7"/>
  <c r="L398" i="7"/>
  <c r="M398" i="7"/>
  <c r="Z368" i="4"/>
  <c r="T368" i="4"/>
  <c r="M368" i="10" s="1"/>
  <c r="AH367" i="4"/>
  <c r="K367" i="10"/>
  <c r="Z395" i="9"/>
  <c r="T395" i="9"/>
  <c r="Q395" i="10" s="1"/>
  <c r="R395" i="10" s="1"/>
  <c r="Y395" i="9"/>
  <c r="F396" i="9"/>
  <c r="L396" i="9"/>
  <c r="M396" i="9"/>
  <c r="AD395" i="9"/>
  <c r="AH394" i="9"/>
  <c r="O394" i="10"/>
  <c r="Z433" i="6"/>
  <c r="T433" i="6"/>
  <c r="E433" i="10" s="1"/>
  <c r="G433" i="6"/>
  <c r="AE433" i="6"/>
  <c r="AH432" i="6"/>
  <c r="C432" i="10"/>
  <c r="Z451" i="5"/>
  <c r="T451" i="5"/>
  <c r="F452" i="5"/>
  <c r="M452" i="5"/>
  <c r="Y451" i="5"/>
  <c r="AH451" i="5" s="1"/>
  <c r="L452" i="5"/>
  <c r="AD451" i="5"/>
  <c r="L446" i="2"/>
  <c r="F446" i="2"/>
  <c r="AE446" i="2" s="1"/>
  <c r="M446" i="2"/>
  <c r="Y445" i="2"/>
  <c r="AH445" i="2" s="1"/>
  <c r="AD445" i="2"/>
  <c r="G446" i="2"/>
  <c r="AE368" i="4"/>
  <c r="G368" i="4"/>
  <c r="AD389" i="8"/>
  <c r="Y389" i="8"/>
  <c r="AH389" i="8" s="1"/>
  <c r="M390" i="8"/>
  <c r="L390" i="8"/>
  <c r="F390" i="8"/>
  <c r="T389" i="8"/>
  <c r="Z389" i="8"/>
  <c r="X99" i="2"/>
  <c r="Y100" i="2"/>
  <c r="AH101" i="2"/>
  <c r="Y50" i="7"/>
  <c r="AH50" i="7" s="1"/>
  <c r="X49" i="7"/>
  <c r="K49" i="10"/>
  <c r="AH49" i="8"/>
  <c r="X47" i="8"/>
  <c r="Y48" i="8"/>
  <c r="X60" i="9"/>
  <c r="Y61" i="9"/>
  <c r="AH61" i="9" s="1"/>
  <c r="O108" i="10"/>
  <c r="AH108" i="5"/>
  <c r="X106" i="5"/>
  <c r="Y107" i="5"/>
  <c r="AH29" i="4"/>
  <c r="Y28" i="4"/>
  <c r="X27" i="4"/>
  <c r="AH82" i="3"/>
  <c r="G82" i="10"/>
  <c r="Y81" i="3"/>
  <c r="X80" i="3"/>
  <c r="C116" i="10"/>
  <c r="AH116" i="6"/>
  <c r="Y115" i="6"/>
  <c r="X114" i="6"/>
  <c r="M428" i="3"/>
  <c r="L428" i="3"/>
  <c r="F428" i="3"/>
  <c r="AD427" i="3"/>
  <c r="Y427" i="3"/>
  <c r="AH397" i="7" l="1"/>
  <c r="G397" i="10"/>
  <c r="G398" i="7"/>
  <c r="AE398" i="7"/>
  <c r="T398" i="7"/>
  <c r="I398" i="10" s="1"/>
  <c r="Z398" i="7"/>
  <c r="AH395" i="9"/>
  <c r="O395" i="10"/>
  <c r="G396" i="9"/>
  <c r="AE396" i="9"/>
  <c r="T396" i="9"/>
  <c r="Q396" i="10" s="1"/>
  <c r="R396" i="10" s="1"/>
  <c r="Z396" i="9"/>
  <c r="M434" i="6"/>
  <c r="L434" i="6"/>
  <c r="F434" i="6"/>
  <c r="AD433" i="6"/>
  <c r="Y433" i="6"/>
  <c r="Z452" i="5"/>
  <c r="T452" i="5"/>
  <c r="Z446" i="2"/>
  <c r="T446" i="2"/>
  <c r="Y446" i="2"/>
  <c r="AH446" i="2" s="1"/>
  <c r="F447" i="2"/>
  <c r="AE447" i="2" s="1"/>
  <c r="AD446" i="2"/>
  <c r="G447" i="2"/>
  <c r="M447" i="2"/>
  <c r="L447" i="2"/>
  <c r="M369" i="4"/>
  <c r="F369" i="4"/>
  <c r="AE369" i="4" s="1"/>
  <c r="L369" i="4"/>
  <c r="AD368" i="4"/>
  <c r="Y368" i="4"/>
  <c r="G369" i="4"/>
  <c r="AE452" i="5"/>
  <c r="G452" i="5"/>
  <c r="T390" i="8"/>
  <c r="Z390" i="8"/>
  <c r="AE390" i="8"/>
  <c r="G390" i="8"/>
  <c r="X98" i="2"/>
  <c r="Y99" i="2"/>
  <c r="AH100" i="2"/>
  <c r="Y49" i="7"/>
  <c r="AH49" i="7" s="1"/>
  <c r="X48" i="7"/>
  <c r="Y47" i="8"/>
  <c r="X46" i="8"/>
  <c r="K48" i="10"/>
  <c r="AH48" i="8"/>
  <c r="X59" i="9"/>
  <c r="Y60" i="9"/>
  <c r="AH60" i="9" s="1"/>
  <c r="X105" i="5"/>
  <c r="Y106" i="5"/>
  <c r="AH107" i="5"/>
  <c r="O107" i="10"/>
  <c r="AH28" i="4"/>
  <c r="Y27" i="4"/>
  <c r="X26" i="4"/>
  <c r="AH81" i="3"/>
  <c r="G81" i="10"/>
  <c r="X79" i="3"/>
  <c r="Y80" i="3"/>
  <c r="C115" i="10"/>
  <c r="AH115" i="6"/>
  <c r="X113" i="6"/>
  <c r="Y114" i="6"/>
  <c r="Z428" i="3"/>
  <c r="T428" i="3"/>
  <c r="AH427" i="3"/>
  <c r="AE428" i="3"/>
  <c r="G428" i="3"/>
  <c r="Y398" i="7" l="1"/>
  <c r="AD398" i="7"/>
  <c r="F399" i="7"/>
  <c r="L399" i="7"/>
  <c r="M399" i="7"/>
  <c r="L397" i="9"/>
  <c r="AD396" i="9"/>
  <c r="M397" i="9"/>
  <c r="F397" i="9"/>
  <c r="Y396" i="9"/>
  <c r="T434" i="6"/>
  <c r="E434" i="10" s="1"/>
  <c r="Z434" i="6"/>
  <c r="G434" i="6"/>
  <c r="AE434" i="6"/>
  <c r="C433" i="10"/>
  <c r="AH433" i="6"/>
  <c r="L448" i="2"/>
  <c r="F448" i="2"/>
  <c r="M448" i="2"/>
  <c r="Y447" i="2"/>
  <c r="AH447" i="2" s="1"/>
  <c r="AD447" i="2"/>
  <c r="T447" i="2"/>
  <c r="Z447" i="2"/>
  <c r="T369" i="4"/>
  <c r="M369" i="10" s="1"/>
  <c r="Z369" i="4"/>
  <c r="K368" i="10"/>
  <c r="AH368" i="4"/>
  <c r="M370" i="4"/>
  <c r="L370" i="4"/>
  <c r="AD369" i="4"/>
  <c r="Y369" i="4"/>
  <c r="F370" i="4"/>
  <c r="L453" i="5"/>
  <c r="AD452" i="5"/>
  <c r="M453" i="5"/>
  <c r="Y452" i="5"/>
  <c r="AH452" i="5" s="1"/>
  <c r="F453" i="5"/>
  <c r="AE453" i="5" s="1"/>
  <c r="G453" i="5"/>
  <c r="M391" i="8"/>
  <c r="Y390" i="8"/>
  <c r="AH390" i="8" s="1"/>
  <c r="AD390" i="8"/>
  <c r="L391" i="8"/>
  <c r="F391" i="8"/>
  <c r="Y98" i="2"/>
  <c r="X97" i="2"/>
  <c r="AH99" i="2"/>
  <c r="Y48" i="7"/>
  <c r="AH48" i="7" s="1"/>
  <c r="X47" i="7"/>
  <c r="K47" i="10"/>
  <c r="AH47" i="8"/>
  <c r="X45" i="8"/>
  <c r="Y46" i="8"/>
  <c r="X58" i="9"/>
  <c r="Y59" i="9"/>
  <c r="AH59" i="9" s="1"/>
  <c r="X104" i="5"/>
  <c r="Y105" i="5"/>
  <c r="AH106" i="5"/>
  <c r="O106" i="10"/>
  <c r="AH27" i="4"/>
  <c r="Y26" i="4"/>
  <c r="X25" i="4"/>
  <c r="X78" i="3"/>
  <c r="Y79" i="3"/>
  <c r="G80" i="10"/>
  <c r="AH80" i="3"/>
  <c r="X112" i="6"/>
  <c r="Y113" i="6"/>
  <c r="C114" i="10"/>
  <c r="AH114" i="6"/>
  <c r="M429" i="3"/>
  <c r="L429" i="3"/>
  <c r="F429" i="3"/>
  <c r="AD428" i="3"/>
  <c r="Y428" i="3"/>
  <c r="AH398" i="7" l="1"/>
  <c r="G398" i="10"/>
  <c r="G399" i="7"/>
  <c r="AE399" i="7"/>
  <c r="Z399" i="7"/>
  <c r="T399" i="7"/>
  <c r="I399" i="10" s="1"/>
  <c r="T397" i="9"/>
  <c r="Q397" i="10" s="1"/>
  <c r="R397" i="10" s="1"/>
  <c r="Z397" i="9"/>
  <c r="AH396" i="9"/>
  <c r="O396" i="10"/>
  <c r="Y434" i="6"/>
  <c r="M435" i="6"/>
  <c r="L435" i="6"/>
  <c r="AD434" i="6"/>
  <c r="F435" i="6"/>
  <c r="T448" i="2"/>
  <c r="Z448" i="2"/>
  <c r="G448" i="2"/>
  <c r="AE448" i="2"/>
  <c r="T370" i="4"/>
  <c r="M370" i="10" s="1"/>
  <c r="Z370" i="4"/>
  <c r="AH369" i="4"/>
  <c r="K369" i="10"/>
  <c r="AE370" i="4"/>
  <c r="G370" i="4"/>
  <c r="Z453" i="5"/>
  <c r="T453" i="5"/>
  <c r="AD453" i="5"/>
  <c r="F454" i="5"/>
  <c r="Y453" i="5"/>
  <c r="AH453" i="5" s="1"/>
  <c r="M454" i="5"/>
  <c r="L454" i="5"/>
  <c r="AE397" i="9"/>
  <c r="G397" i="9"/>
  <c r="T391" i="8"/>
  <c r="Z391" i="8"/>
  <c r="AE391" i="8"/>
  <c r="G391" i="8"/>
  <c r="AH98" i="2"/>
  <c r="X96" i="2"/>
  <c r="Y97" i="2"/>
  <c r="Y47" i="7"/>
  <c r="AH47" i="7" s="1"/>
  <c r="X46" i="7"/>
  <c r="Y45" i="8"/>
  <c r="X44" i="8"/>
  <c r="K46" i="10"/>
  <c r="AH46" i="8"/>
  <c r="Y58" i="9"/>
  <c r="AH58" i="9" s="1"/>
  <c r="X57" i="9"/>
  <c r="X103" i="5"/>
  <c r="Y104" i="5"/>
  <c r="O105" i="10"/>
  <c r="AH105" i="5"/>
  <c r="AH26" i="4"/>
  <c r="Y25" i="4"/>
  <c r="X24" i="4"/>
  <c r="Y78" i="3"/>
  <c r="X77" i="3"/>
  <c r="AH79" i="3"/>
  <c r="G79" i="10"/>
  <c r="Y112" i="6"/>
  <c r="X111" i="6"/>
  <c r="C113" i="10"/>
  <c r="AH113" i="6"/>
  <c r="Z429" i="3"/>
  <c r="T429" i="3"/>
  <c r="AH428" i="3"/>
  <c r="AE429" i="3"/>
  <c r="G429" i="3"/>
  <c r="F400" i="7" l="1"/>
  <c r="Y399" i="7"/>
  <c r="M400" i="7"/>
  <c r="AD399" i="7"/>
  <c r="L400" i="7"/>
  <c r="AH434" i="6"/>
  <c r="C434" i="10"/>
  <c r="Z435" i="6"/>
  <c r="T435" i="6"/>
  <c r="E435" i="10" s="1"/>
  <c r="AE435" i="6"/>
  <c r="G435" i="6"/>
  <c r="AD448" i="2"/>
  <c r="Y448" i="2"/>
  <c r="AH448" i="2" s="1"/>
  <c r="F449" i="2"/>
  <c r="L449" i="2"/>
  <c r="M449" i="2"/>
  <c r="AD370" i="4"/>
  <c r="M371" i="4"/>
  <c r="L371" i="4"/>
  <c r="F371" i="4"/>
  <c r="Y370" i="4"/>
  <c r="Z454" i="5"/>
  <c r="T454" i="5"/>
  <c r="AD397" i="9"/>
  <c r="L398" i="9"/>
  <c r="Y397" i="9"/>
  <c r="F398" i="9"/>
  <c r="M398" i="9"/>
  <c r="AE454" i="5"/>
  <c r="G454" i="5"/>
  <c r="F392" i="8"/>
  <c r="AE392" i="8" s="1"/>
  <c r="G392" i="8"/>
  <c r="L392" i="8"/>
  <c r="M392" i="8"/>
  <c r="Y391" i="8"/>
  <c r="AH391" i="8" s="1"/>
  <c r="AD391" i="8"/>
  <c r="X95" i="2"/>
  <c r="Y96" i="2"/>
  <c r="AH97" i="2"/>
  <c r="Y46" i="7"/>
  <c r="AH46" i="7" s="1"/>
  <c r="X45" i="7"/>
  <c r="K45" i="10"/>
  <c r="AH45" i="8"/>
  <c r="X43" i="8"/>
  <c r="Y44" i="8"/>
  <c r="Y57" i="9"/>
  <c r="AH57" i="9" s="1"/>
  <c r="X56" i="9"/>
  <c r="X102" i="5"/>
  <c r="Y103" i="5"/>
  <c r="AH104" i="5"/>
  <c r="O104" i="10"/>
  <c r="AH25" i="4"/>
  <c r="Y24" i="4"/>
  <c r="X23" i="4"/>
  <c r="AH78" i="3"/>
  <c r="G78" i="10"/>
  <c r="Y77" i="3"/>
  <c r="X76" i="3"/>
  <c r="C112" i="10"/>
  <c r="AH112" i="6"/>
  <c r="Y111" i="6"/>
  <c r="X110" i="6"/>
  <c r="M430" i="3"/>
  <c r="L430" i="3"/>
  <c r="F430" i="3"/>
  <c r="AD429" i="3"/>
  <c r="Y429" i="3"/>
  <c r="G400" i="7" l="1"/>
  <c r="AE400" i="7"/>
  <c r="G399" i="10"/>
  <c r="AH399" i="7"/>
  <c r="Z400" i="7"/>
  <c r="T400" i="7"/>
  <c r="I400" i="10" s="1"/>
  <c r="M436" i="6"/>
  <c r="L436" i="6"/>
  <c r="F436" i="6"/>
  <c r="AD435" i="6"/>
  <c r="Y435" i="6"/>
  <c r="T449" i="2"/>
  <c r="Z449" i="2"/>
  <c r="Z371" i="4"/>
  <c r="T371" i="4"/>
  <c r="M371" i="10" s="1"/>
  <c r="AE371" i="4"/>
  <c r="G371" i="4"/>
  <c r="K370" i="10"/>
  <c r="AH370" i="4"/>
  <c r="Z398" i="9"/>
  <c r="T398" i="9"/>
  <c r="Q398" i="10" s="1"/>
  <c r="R398" i="10" s="1"/>
  <c r="AH397" i="9"/>
  <c r="O397" i="10"/>
  <c r="Y454" i="5"/>
  <c r="AH454" i="5" s="1"/>
  <c r="M455" i="5"/>
  <c r="AD454" i="5"/>
  <c r="F455" i="5"/>
  <c r="L455" i="5"/>
  <c r="AE449" i="2"/>
  <c r="G449" i="2"/>
  <c r="AE398" i="9"/>
  <c r="G398" i="9"/>
  <c r="Y392" i="8"/>
  <c r="AH392" i="8" s="1"/>
  <c r="L393" i="8"/>
  <c r="F393" i="8"/>
  <c r="AE393" i="8" s="1"/>
  <c r="AD392" i="8"/>
  <c r="M393" i="8"/>
  <c r="G393" i="8"/>
  <c r="T392" i="8"/>
  <c r="Z392" i="8"/>
  <c r="X94" i="2"/>
  <c r="Y95" i="2"/>
  <c r="AH96" i="2"/>
  <c r="Y45" i="7"/>
  <c r="AH45" i="7" s="1"/>
  <c r="X44" i="7"/>
  <c r="X42" i="8"/>
  <c r="Y43" i="8"/>
  <c r="K44" i="10"/>
  <c r="AH44" i="8"/>
  <c r="Y56" i="9"/>
  <c r="AH56" i="9" s="1"/>
  <c r="X55" i="9"/>
  <c r="X101" i="5"/>
  <c r="Y102" i="5"/>
  <c r="AH103" i="5"/>
  <c r="O103" i="10"/>
  <c r="AH24" i="4"/>
  <c r="X22" i="4"/>
  <c r="Y23" i="4"/>
  <c r="AH77" i="3"/>
  <c r="G77" i="10"/>
  <c r="Y76" i="3"/>
  <c r="X75" i="3"/>
  <c r="C111" i="10"/>
  <c r="AH111" i="6"/>
  <c r="X109" i="6"/>
  <c r="Y110" i="6"/>
  <c r="Z430" i="3"/>
  <c r="T430" i="3"/>
  <c r="AH429" i="3"/>
  <c r="AE430" i="3"/>
  <c r="G430" i="3"/>
  <c r="Y400" i="7" l="1"/>
  <c r="AD400" i="7"/>
  <c r="F401" i="7"/>
  <c r="L401" i="7"/>
  <c r="M401" i="7"/>
  <c r="Z436" i="6"/>
  <c r="T436" i="6"/>
  <c r="E436" i="10" s="1"/>
  <c r="AE436" i="6"/>
  <c r="G436" i="6"/>
  <c r="C435" i="10"/>
  <c r="AH435" i="6"/>
  <c r="M372" i="4"/>
  <c r="L372" i="4"/>
  <c r="F372" i="4"/>
  <c r="AD371" i="4"/>
  <c r="Y371" i="4"/>
  <c r="Z455" i="5"/>
  <c r="T455" i="5"/>
  <c r="Y449" i="2"/>
  <c r="AH449" i="2" s="1"/>
  <c r="F450" i="2"/>
  <c r="AE450" i="2" s="1"/>
  <c r="AD449" i="2"/>
  <c r="L450" i="2"/>
  <c r="M450" i="2"/>
  <c r="G450" i="2"/>
  <c r="Y398" i="9"/>
  <c r="AD398" i="9"/>
  <c r="F399" i="9"/>
  <c r="AE399" i="9" s="1"/>
  <c r="L399" i="9"/>
  <c r="M399" i="9"/>
  <c r="G399" i="9"/>
  <c r="AE455" i="5"/>
  <c r="G455" i="5"/>
  <c r="T393" i="8"/>
  <c r="Z393" i="8"/>
  <c r="Y393" i="8"/>
  <c r="AH393" i="8" s="1"/>
  <c r="L394" i="8"/>
  <c r="F394" i="8"/>
  <c r="AE394" i="8" s="1"/>
  <c r="AD393" i="8"/>
  <c r="M394" i="8"/>
  <c r="G394" i="8"/>
  <c r="Y94" i="2"/>
  <c r="X93" i="2"/>
  <c r="AH95" i="2"/>
  <c r="Y44" i="7"/>
  <c r="AH44" i="7" s="1"/>
  <c r="X43" i="7"/>
  <c r="X41" i="8"/>
  <c r="Y42" i="8"/>
  <c r="K43" i="10"/>
  <c r="AH43" i="8"/>
  <c r="Y55" i="9"/>
  <c r="AH55" i="9" s="1"/>
  <c r="X54" i="9"/>
  <c r="Y101" i="5"/>
  <c r="X100" i="5"/>
  <c r="O102" i="10"/>
  <c r="AH102" i="5"/>
  <c r="Y22" i="4"/>
  <c r="X21" i="4"/>
  <c r="AH23" i="4"/>
  <c r="AH76" i="3"/>
  <c r="G76" i="10"/>
  <c r="Y75" i="3"/>
  <c r="X74" i="3"/>
  <c r="X108" i="6"/>
  <c r="Y109" i="6"/>
  <c r="C110" i="10"/>
  <c r="AH110" i="6"/>
  <c r="M431" i="3"/>
  <c r="L431" i="3"/>
  <c r="F431" i="3"/>
  <c r="AD430" i="3"/>
  <c r="Y430" i="3"/>
  <c r="G400" i="10" l="1"/>
  <c r="AH400" i="7"/>
  <c r="G401" i="7"/>
  <c r="AE401" i="7"/>
  <c r="T401" i="7"/>
  <c r="I401" i="10" s="1"/>
  <c r="Z401" i="7"/>
  <c r="M437" i="6"/>
  <c r="L437" i="6"/>
  <c r="F437" i="6"/>
  <c r="AD436" i="6"/>
  <c r="Y436" i="6"/>
  <c r="T372" i="4"/>
  <c r="M372" i="10" s="1"/>
  <c r="Z372" i="4"/>
  <c r="G372" i="4"/>
  <c r="AE372" i="4"/>
  <c r="AH371" i="4"/>
  <c r="K371" i="10"/>
  <c r="T450" i="2"/>
  <c r="Z450" i="2"/>
  <c r="F451" i="2"/>
  <c r="L451" i="2"/>
  <c r="Y450" i="2"/>
  <c r="AH450" i="2" s="1"/>
  <c r="M451" i="2"/>
  <c r="AD450" i="2"/>
  <c r="O398" i="10"/>
  <c r="AH398" i="9"/>
  <c r="Z399" i="9"/>
  <c r="T399" i="9"/>
  <c r="Q399" i="10" s="1"/>
  <c r="R399" i="10" s="1"/>
  <c r="M400" i="9"/>
  <c r="F400" i="9"/>
  <c r="AD399" i="9"/>
  <c r="Y399" i="9"/>
  <c r="L400" i="9"/>
  <c r="F456" i="5"/>
  <c r="AE456" i="5" s="1"/>
  <c r="G456" i="5"/>
  <c r="Y455" i="5"/>
  <c r="AH455" i="5" s="1"/>
  <c r="AD455" i="5"/>
  <c r="L456" i="5"/>
  <c r="M456" i="5"/>
  <c r="T394" i="8"/>
  <c r="Z394" i="8"/>
  <c r="M395" i="8"/>
  <c r="Y394" i="8"/>
  <c r="AH394" i="8" s="1"/>
  <c r="L395" i="8"/>
  <c r="F395" i="8"/>
  <c r="AD394" i="8"/>
  <c r="AH94" i="2"/>
  <c r="Y93" i="2"/>
  <c r="X92" i="2"/>
  <c r="Y43" i="7"/>
  <c r="AH43" i="7" s="1"/>
  <c r="X42" i="7"/>
  <c r="X40" i="8"/>
  <c r="Y41" i="8"/>
  <c r="K42" i="10"/>
  <c r="AH42" i="8"/>
  <c r="X53" i="9"/>
  <c r="Y54" i="9"/>
  <c r="AH54" i="9" s="1"/>
  <c r="AH101" i="5"/>
  <c r="O101" i="10"/>
  <c r="Y100" i="5"/>
  <c r="X99" i="5"/>
  <c r="AH22" i="4"/>
  <c r="Y21" i="4"/>
  <c r="X20" i="4"/>
  <c r="AH75" i="3"/>
  <c r="G75" i="10"/>
  <c r="Y74" i="3"/>
  <c r="X73" i="3"/>
  <c r="Y108" i="6"/>
  <c r="X107" i="6"/>
  <c r="C109" i="10"/>
  <c r="AH109" i="6"/>
  <c r="Z431" i="3"/>
  <c r="T431" i="3"/>
  <c r="AH430" i="3"/>
  <c r="AE431" i="3"/>
  <c r="G431" i="3"/>
  <c r="Y401" i="7" l="1"/>
  <c r="AD401" i="7"/>
  <c r="F402" i="7"/>
  <c r="L402" i="7"/>
  <c r="M402" i="7"/>
  <c r="T437" i="6"/>
  <c r="E437" i="10" s="1"/>
  <c r="Z437" i="6"/>
  <c r="AE437" i="6"/>
  <c r="G437" i="6"/>
  <c r="AH436" i="6"/>
  <c r="C436" i="10"/>
  <c r="M373" i="4"/>
  <c r="L373" i="4"/>
  <c r="F373" i="4"/>
  <c r="AD372" i="4"/>
  <c r="Y372" i="4"/>
  <c r="G451" i="2"/>
  <c r="AE451" i="2"/>
  <c r="Z451" i="2"/>
  <c r="T451" i="2"/>
  <c r="G400" i="9"/>
  <c r="AE400" i="9"/>
  <c r="O399" i="10"/>
  <c r="AH399" i="9"/>
  <c r="Z400" i="9"/>
  <c r="T400" i="9"/>
  <c r="Q400" i="10" s="1"/>
  <c r="R400" i="10" s="1"/>
  <c r="Y456" i="5"/>
  <c r="AH456" i="5" s="1"/>
  <c r="F457" i="5"/>
  <c r="M457" i="5"/>
  <c r="AD456" i="5"/>
  <c r="L457" i="5"/>
  <c r="T456" i="5"/>
  <c r="Z456" i="5"/>
  <c r="T395" i="8"/>
  <c r="Z395" i="8"/>
  <c r="AE395" i="8"/>
  <c r="G395" i="8"/>
  <c r="AH93" i="2"/>
  <c r="Y92" i="2"/>
  <c r="X91" i="2"/>
  <c r="Y42" i="7"/>
  <c r="AH42" i="7" s="1"/>
  <c r="X41" i="7"/>
  <c r="Y40" i="8"/>
  <c r="X39" i="8"/>
  <c r="K41" i="10"/>
  <c r="AH41" i="8"/>
  <c r="X52" i="9"/>
  <c r="Y53" i="9"/>
  <c r="AH53" i="9" s="1"/>
  <c r="AH100" i="5"/>
  <c r="O100" i="10"/>
  <c r="Y99" i="5"/>
  <c r="X98" i="5"/>
  <c r="AH21" i="4"/>
  <c r="Y20" i="4"/>
  <c r="X19" i="4"/>
  <c r="AH74" i="3"/>
  <c r="G74" i="10"/>
  <c r="Y73" i="3"/>
  <c r="X72" i="3"/>
  <c r="C108" i="10"/>
  <c r="AH108" i="6"/>
  <c r="X106" i="6"/>
  <c r="Y107" i="6"/>
  <c r="M432" i="3"/>
  <c r="L432" i="3"/>
  <c r="F432" i="3"/>
  <c r="AD431" i="3"/>
  <c r="Y431" i="3"/>
  <c r="AH401" i="7" l="1"/>
  <c r="G401" i="10"/>
  <c r="G402" i="7"/>
  <c r="AE402" i="7"/>
  <c r="T402" i="7"/>
  <c r="I402" i="10" s="1"/>
  <c r="Z402" i="7"/>
  <c r="M438" i="6"/>
  <c r="F438" i="6"/>
  <c r="Y437" i="6"/>
  <c r="AD437" i="6"/>
  <c r="L438" i="6"/>
  <c r="Z373" i="4"/>
  <c r="T373" i="4"/>
  <c r="M373" i="10" s="1"/>
  <c r="AE373" i="4"/>
  <c r="G373" i="4"/>
  <c r="K372" i="10"/>
  <c r="AH372" i="4"/>
  <c r="Y451" i="2"/>
  <c r="AH451" i="2" s="1"/>
  <c r="M452" i="2"/>
  <c r="L452" i="2"/>
  <c r="F452" i="2"/>
  <c r="AD451" i="2"/>
  <c r="M401" i="9"/>
  <c r="AD400" i="9"/>
  <c r="L401" i="9"/>
  <c r="F401" i="9"/>
  <c r="Y400" i="9"/>
  <c r="Z457" i="5"/>
  <c r="T457" i="5"/>
  <c r="AE457" i="5"/>
  <c r="G457" i="5"/>
  <c r="AD395" i="8"/>
  <c r="M396" i="8"/>
  <c r="Y395" i="8"/>
  <c r="AH395" i="8" s="1"/>
  <c r="L396" i="8"/>
  <c r="F396" i="8"/>
  <c r="AE396" i="8" s="1"/>
  <c r="G396" i="8"/>
  <c r="AH92" i="2"/>
  <c r="Y91" i="2"/>
  <c r="X90" i="2"/>
  <c r="Y41" i="7"/>
  <c r="AH41" i="7" s="1"/>
  <c r="X40" i="7"/>
  <c r="K40" i="10"/>
  <c r="AH40" i="8"/>
  <c r="X38" i="8"/>
  <c r="Y39" i="8"/>
  <c r="Y52" i="9"/>
  <c r="AH52" i="9" s="1"/>
  <c r="X51" i="9"/>
  <c r="O99" i="10"/>
  <c r="AH99" i="5"/>
  <c r="Y98" i="5"/>
  <c r="X97" i="5"/>
  <c r="AH20" i="4"/>
  <c r="Y19" i="4"/>
  <c r="X18" i="4"/>
  <c r="G73" i="10"/>
  <c r="AH73" i="3"/>
  <c r="X71" i="3"/>
  <c r="Y72" i="3"/>
  <c r="Y106" i="6"/>
  <c r="X105" i="6"/>
  <c r="C107" i="10"/>
  <c r="AH107" i="6"/>
  <c r="Z432" i="3"/>
  <c r="T432" i="3"/>
  <c r="AH431" i="3"/>
  <c r="AE432" i="3"/>
  <c r="G432" i="3"/>
  <c r="L403" i="7" l="1"/>
  <c r="Y402" i="7"/>
  <c r="AD402" i="7"/>
  <c r="M403" i="7"/>
  <c r="F403" i="7"/>
  <c r="G438" i="6"/>
  <c r="AE438" i="6"/>
  <c r="AH437" i="6"/>
  <c r="C437" i="10"/>
  <c r="T438" i="6"/>
  <c r="E438" i="10" s="1"/>
  <c r="Z438" i="6"/>
  <c r="L374" i="4"/>
  <c r="F374" i="4"/>
  <c r="M374" i="4"/>
  <c r="AD373" i="4"/>
  <c r="Y373" i="4"/>
  <c r="Z452" i="2"/>
  <c r="T452" i="2"/>
  <c r="Z401" i="9"/>
  <c r="T401" i="9"/>
  <c r="Q401" i="10" s="1"/>
  <c r="R401" i="10" s="1"/>
  <c r="AH400" i="9"/>
  <c r="O400" i="10"/>
  <c r="L458" i="5"/>
  <c r="F458" i="5"/>
  <c r="M458" i="5"/>
  <c r="Y457" i="5"/>
  <c r="AH457" i="5" s="1"/>
  <c r="AD457" i="5"/>
  <c r="AE452" i="2"/>
  <c r="G452" i="2"/>
  <c r="AE401" i="9"/>
  <c r="G401" i="9"/>
  <c r="T396" i="8"/>
  <c r="Z396" i="8"/>
  <c r="AD396" i="8"/>
  <c r="L397" i="8"/>
  <c r="Y396" i="8"/>
  <c r="AH396" i="8" s="1"/>
  <c r="F397" i="8"/>
  <c r="M397" i="8"/>
  <c r="AH91" i="2"/>
  <c r="X89" i="2"/>
  <c r="Y90" i="2"/>
  <c r="Y40" i="7"/>
  <c r="AH40" i="7" s="1"/>
  <c r="X39" i="7"/>
  <c r="Y38" i="8"/>
  <c r="X37" i="8"/>
  <c r="K39" i="10"/>
  <c r="AH39" i="8"/>
  <c r="Y51" i="9"/>
  <c r="AH51" i="9" s="1"/>
  <c r="X50" i="9"/>
  <c r="O98" i="10"/>
  <c r="AH98" i="5"/>
  <c r="X96" i="5"/>
  <c r="Y97" i="5"/>
  <c r="AH19" i="4"/>
  <c r="Y18" i="4"/>
  <c r="X17" i="4"/>
  <c r="X70" i="3"/>
  <c r="Y71" i="3"/>
  <c r="AH72" i="3"/>
  <c r="G72" i="10"/>
  <c r="C106" i="10"/>
  <c r="AH106" i="6"/>
  <c r="X104" i="6"/>
  <c r="Y105" i="6"/>
  <c r="M433" i="3"/>
  <c r="L433" i="3"/>
  <c r="F433" i="3"/>
  <c r="AD432" i="3"/>
  <c r="Y432" i="3"/>
  <c r="T403" i="7" l="1"/>
  <c r="I403" i="10" s="1"/>
  <c r="Z403" i="7"/>
  <c r="AH402" i="7"/>
  <c r="G402" i="10"/>
  <c r="F439" i="6"/>
  <c r="M439" i="6"/>
  <c r="AD438" i="6"/>
  <c r="L439" i="6"/>
  <c r="Y438" i="6"/>
  <c r="Z374" i="4"/>
  <c r="T374" i="4"/>
  <c r="M374" i="10" s="1"/>
  <c r="G374" i="4"/>
  <c r="AE374" i="4"/>
  <c r="AH373" i="4"/>
  <c r="K373" i="10"/>
  <c r="Z458" i="5"/>
  <c r="T458" i="5"/>
  <c r="AD452" i="2"/>
  <c r="F453" i="2"/>
  <c r="L453" i="2"/>
  <c r="Y452" i="2"/>
  <c r="AH452" i="2" s="1"/>
  <c r="M453" i="2"/>
  <c r="M402" i="9"/>
  <c r="L402" i="9"/>
  <c r="F402" i="9"/>
  <c r="AE402" i="9" s="1"/>
  <c r="AD401" i="9"/>
  <c r="Y401" i="9"/>
  <c r="G402" i="9"/>
  <c r="AE403" i="7"/>
  <c r="G403" i="7"/>
  <c r="AE458" i="5"/>
  <c r="G458" i="5"/>
  <c r="Z397" i="8"/>
  <c r="T397" i="8"/>
  <c r="AE397" i="8"/>
  <c r="G397" i="8"/>
  <c r="Y89" i="2"/>
  <c r="X88" i="2"/>
  <c r="AH90" i="2"/>
  <c r="Y39" i="7"/>
  <c r="AH39" i="7" s="1"/>
  <c r="X38" i="7"/>
  <c r="K38" i="10"/>
  <c r="AH38" i="8"/>
  <c r="Y37" i="8"/>
  <c r="X36" i="8"/>
  <c r="Y50" i="9"/>
  <c r="AH50" i="9" s="1"/>
  <c r="X49" i="9"/>
  <c r="X95" i="5"/>
  <c r="Y96" i="5"/>
  <c r="O97" i="10"/>
  <c r="AH97" i="5"/>
  <c r="AH18" i="4"/>
  <c r="Y17" i="4"/>
  <c r="X16" i="4"/>
  <c r="X69" i="3"/>
  <c r="Y70" i="3"/>
  <c r="G71" i="10"/>
  <c r="AH71" i="3"/>
  <c r="X103" i="6"/>
  <c r="Y104" i="6"/>
  <c r="C105" i="10"/>
  <c r="AH105" i="6"/>
  <c r="Z433" i="3"/>
  <c r="T433" i="3"/>
  <c r="AH432" i="3"/>
  <c r="AE433" i="3"/>
  <c r="G433" i="3"/>
  <c r="G439" i="6" l="1"/>
  <c r="AE439" i="6"/>
  <c r="Z439" i="6"/>
  <c r="T439" i="6"/>
  <c r="E439" i="10" s="1"/>
  <c r="C438" i="10"/>
  <c r="AH438" i="6"/>
  <c r="F375" i="4"/>
  <c r="AE375" i="4" s="1"/>
  <c r="M375" i="4"/>
  <c r="L375" i="4"/>
  <c r="G375" i="4"/>
  <c r="AD374" i="4"/>
  <c r="Y374" i="4"/>
  <c r="Z453" i="2"/>
  <c r="T453" i="2"/>
  <c r="Z402" i="9"/>
  <c r="T402" i="9"/>
  <c r="Q402" i="10" s="1"/>
  <c r="R402" i="10" s="1"/>
  <c r="O401" i="10"/>
  <c r="AH401" i="9"/>
  <c r="L403" i="9"/>
  <c r="AD402" i="9"/>
  <c r="Y402" i="9"/>
  <c r="M403" i="9"/>
  <c r="F403" i="9"/>
  <c r="F404" i="7"/>
  <c r="AE404" i="7" s="1"/>
  <c r="L404" i="7"/>
  <c r="Y403" i="7"/>
  <c r="G404" i="7"/>
  <c r="M404" i="7"/>
  <c r="AD403" i="7"/>
  <c r="Y458" i="5"/>
  <c r="AH458" i="5" s="1"/>
  <c r="G459" i="5"/>
  <c r="L459" i="5"/>
  <c r="AD458" i="5"/>
  <c r="F459" i="5"/>
  <c r="AE459" i="5" s="1"/>
  <c r="M459" i="5"/>
  <c r="AE453" i="2"/>
  <c r="G453" i="2"/>
  <c r="AD397" i="8"/>
  <c r="Y397" i="8"/>
  <c r="AH397" i="8" s="1"/>
  <c r="F398" i="8"/>
  <c r="L398" i="8"/>
  <c r="M398" i="8"/>
  <c r="AH89" i="2"/>
  <c r="X87" i="2"/>
  <c r="Y88" i="2"/>
  <c r="Y38" i="7"/>
  <c r="AH38" i="7" s="1"/>
  <c r="X37" i="7"/>
  <c r="K37" i="10"/>
  <c r="AH37" i="8"/>
  <c r="X35" i="8"/>
  <c r="Y36" i="8"/>
  <c r="Y49" i="9"/>
  <c r="AH49" i="9" s="1"/>
  <c r="X48" i="9"/>
  <c r="Y95" i="5"/>
  <c r="X94" i="5"/>
  <c r="AH96" i="5"/>
  <c r="O96" i="10"/>
  <c r="AH17" i="4"/>
  <c r="Y16" i="4"/>
  <c r="X15" i="4"/>
  <c r="Y69" i="3"/>
  <c r="X68" i="3"/>
  <c r="G70" i="10"/>
  <c r="AH70" i="3"/>
  <c r="X102" i="6"/>
  <c r="Y103" i="6"/>
  <c r="C104" i="10"/>
  <c r="AH104" i="6"/>
  <c r="M434" i="3"/>
  <c r="L434" i="3"/>
  <c r="F434" i="3"/>
  <c r="AD433" i="3"/>
  <c r="Y433" i="3"/>
  <c r="M440" i="6" l="1"/>
  <c r="L440" i="6"/>
  <c r="F440" i="6"/>
  <c r="AD439" i="6"/>
  <c r="Y439" i="6"/>
  <c r="T375" i="4"/>
  <c r="M375" i="10" s="1"/>
  <c r="Z375" i="4"/>
  <c r="Y375" i="4"/>
  <c r="F376" i="4"/>
  <c r="M376" i="4"/>
  <c r="AD375" i="4"/>
  <c r="L376" i="4"/>
  <c r="AH374" i="4"/>
  <c r="K374" i="10"/>
  <c r="Z403" i="9"/>
  <c r="T403" i="9"/>
  <c r="Q403" i="10" s="1"/>
  <c r="R403" i="10" s="1"/>
  <c r="AH402" i="9"/>
  <c r="O402" i="10"/>
  <c r="G403" i="9"/>
  <c r="AE403" i="9"/>
  <c r="T404" i="7"/>
  <c r="I404" i="10" s="1"/>
  <c r="Z404" i="7"/>
  <c r="G403" i="10"/>
  <c r="AH403" i="7"/>
  <c r="AD404" i="7"/>
  <c r="F405" i="7"/>
  <c r="Y404" i="7"/>
  <c r="L405" i="7"/>
  <c r="M405" i="7"/>
  <c r="L460" i="5"/>
  <c r="M460" i="5"/>
  <c r="F460" i="5"/>
  <c r="AE460" i="5" s="1"/>
  <c r="AD459" i="5"/>
  <c r="Y459" i="5"/>
  <c r="AH459" i="5" s="1"/>
  <c r="G460" i="5"/>
  <c r="Z459" i="5"/>
  <c r="T459" i="5"/>
  <c r="AD453" i="2"/>
  <c r="Y453" i="2"/>
  <c r="AH453" i="2" s="1"/>
  <c r="F454" i="2"/>
  <c r="L454" i="2"/>
  <c r="M454" i="2"/>
  <c r="AE398" i="8"/>
  <c r="G398" i="8"/>
  <c r="M399" i="8"/>
  <c r="L399" i="8"/>
  <c r="F399" i="8"/>
  <c r="AD398" i="8"/>
  <c r="Y398" i="8"/>
  <c r="AH398" i="8" s="1"/>
  <c r="T398" i="8"/>
  <c r="Z398" i="8"/>
  <c r="AE434" i="3"/>
  <c r="G434" i="3"/>
  <c r="X86" i="2"/>
  <c r="Y87" i="2"/>
  <c r="AH88" i="2"/>
  <c r="Y37" i="7"/>
  <c r="AH37" i="7" s="1"/>
  <c r="X36" i="7"/>
  <c r="X34" i="8"/>
  <c r="Y35" i="8"/>
  <c r="K36" i="10"/>
  <c r="AH36" i="8"/>
  <c r="Y48" i="9"/>
  <c r="AH48" i="9" s="1"/>
  <c r="X47" i="9"/>
  <c r="O95" i="10"/>
  <c r="AH95" i="5"/>
  <c r="X93" i="5"/>
  <c r="Y94" i="5"/>
  <c r="AH16" i="4"/>
  <c r="Y15" i="4"/>
  <c r="X14" i="4"/>
  <c r="G69" i="10"/>
  <c r="AH69" i="3"/>
  <c r="X67" i="3"/>
  <c r="Y68" i="3"/>
  <c r="Y102" i="6"/>
  <c r="X101" i="6"/>
  <c r="C103" i="10"/>
  <c r="AH103" i="6"/>
  <c r="Z434" i="3"/>
  <c r="T434" i="3"/>
  <c r="Y434" i="3"/>
  <c r="AD434" i="3"/>
  <c r="F435" i="3"/>
  <c r="L435" i="3"/>
  <c r="M435" i="3"/>
  <c r="AH433" i="3"/>
  <c r="Z440" i="6" l="1"/>
  <c r="T440" i="6"/>
  <c r="E440" i="10" s="1"/>
  <c r="G440" i="6"/>
  <c r="AE440" i="6"/>
  <c r="C439" i="10"/>
  <c r="AH439" i="6"/>
  <c r="AH375" i="4"/>
  <c r="K375" i="10"/>
  <c r="G376" i="4"/>
  <c r="AE376" i="4"/>
  <c r="Z376" i="4"/>
  <c r="T376" i="4"/>
  <c r="M376" i="10" s="1"/>
  <c r="M404" i="9"/>
  <c r="L404" i="9"/>
  <c r="F404" i="9"/>
  <c r="AD403" i="9"/>
  <c r="Y403" i="9"/>
  <c r="AH404" i="7"/>
  <c r="G404" i="10"/>
  <c r="T405" i="7"/>
  <c r="I405" i="10" s="1"/>
  <c r="Z405" i="7"/>
  <c r="Z460" i="5"/>
  <c r="T460" i="5"/>
  <c r="F461" i="5"/>
  <c r="AE461" i="5" s="1"/>
  <c r="M461" i="5"/>
  <c r="L461" i="5"/>
  <c r="AD460" i="5"/>
  <c r="Y460" i="5"/>
  <c r="AH460" i="5" s="1"/>
  <c r="G461" i="5"/>
  <c r="Z454" i="2"/>
  <c r="T454" i="2"/>
  <c r="AE405" i="7"/>
  <c r="G405" i="7"/>
  <c r="AE454" i="2"/>
  <c r="G454" i="2"/>
  <c r="AE435" i="3"/>
  <c r="G435" i="3"/>
  <c r="T399" i="8"/>
  <c r="Z399" i="8"/>
  <c r="AE399" i="8"/>
  <c r="G399" i="8"/>
  <c r="Y86" i="2"/>
  <c r="X85" i="2"/>
  <c r="AH87" i="2"/>
  <c r="Y36" i="7"/>
  <c r="AH36" i="7" s="1"/>
  <c r="X35" i="7"/>
  <c r="Y34" i="8"/>
  <c r="X33" i="8"/>
  <c r="K35" i="10"/>
  <c r="AH35" i="8"/>
  <c r="Y47" i="9"/>
  <c r="AH47" i="9" s="1"/>
  <c r="X46" i="9"/>
  <c r="X92" i="5"/>
  <c r="Y93" i="5"/>
  <c r="O94" i="10"/>
  <c r="AH94" i="5"/>
  <c r="AH15" i="4"/>
  <c r="Y14" i="4"/>
  <c r="X13" i="4"/>
  <c r="X66" i="3"/>
  <c r="Y67" i="3"/>
  <c r="G68" i="10"/>
  <c r="AH68" i="3"/>
  <c r="C102" i="10"/>
  <c r="AH102" i="6"/>
  <c r="X100" i="6"/>
  <c r="Y101" i="6"/>
  <c r="AH434" i="3"/>
  <c r="Z435" i="3"/>
  <c r="T435" i="3"/>
  <c r="L441" i="6" l="1"/>
  <c r="AD440" i="6"/>
  <c r="M441" i="6"/>
  <c r="F441" i="6"/>
  <c r="Y440" i="6"/>
  <c r="L377" i="4"/>
  <c r="AD376" i="4"/>
  <c r="M377" i="4"/>
  <c r="F377" i="4"/>
  <c r="Y376" i="4"/>
  <c r="T404" i="9"/>
  <c r="Q404" i="10" s="1"/>
  <c r="R404" i="10" s="1"/>
  <c r="Z404" i="9"/>
  <c r="G404" i="9"/>
  <c r="AE404" i="9"/>
  <c r="AH403" i="9"/>
  <c r="O403" i="10"/>
  <c r="T461" i="5"/>
  <c r="Z461" i="5"/>
  <c r="L462" i="5"/>
  <c r="M462" i="5"/>
  <c r="Y461" i="5"/>
  <c r="AH461" i="5" s="1"/>
  <c r="F462" i="5"/>
  <c r="AD461" i="5"/>
  <c r="M406" i="7"/>
  <c r="AD405" i="7"/>
  <c r="L406" i="7"/>
  <c r="Y405" i="7"/>
  <c r="F406" i="7"/>
  <c r="AE406" i="7" s="1"/>
  <c r="G406" i="7"/>
  <c r="F455" i="2"/>
  <c r="Y454" i="2"/>
  <c r="AH454" i="2" s="1"/>
  <c r="L455" i="2"/>
  <c r="M455" i="2"/>
  <c r="AD454" i="2"/>
  <c r="F436" i="3"/>
  <c r="AE436" i="3" s="1"/>
  <c r="Y435" i="3"/>
  <c r="AD435" i="3"/>
  <c r="G436" i="3"/>
  <c r="M437" i="3" s="1"/>
  <c r="L436" i="3"/>
  <c r="M436" i="3"/>
  <c r="L400" i="8"/>
  <c r="AD399" i="8"/>
  <c r="Y399" i="8"/>
  <c r="AH399" i="8" s="1"/>
  <c r="F400" i="8"/>
  <c r="M400" i="8"/>
  <c r="AH86" i="2"/>
  <c r="Y85" i="2"/>
  <c r="X84" i="2"/>
  <c r="Y35" i="7"/>
  <c r="AH35" i="7" s="1"/>
  <c r="X34" i="7"/>
  <c r="K34" i="10"/>
  <c r="AH34" i="8"/>
  <c r="Y33" i="8"/>
  <c r="X32" i="8"/>
  <c r="Y46" i="9"/>
  <c r="AH46" i="9" s="1"/>
  <c r="X45" i="9"/>
  <c r="X91" i="5"/>
  <c r="Y92" i="5"/>
  <c r="AH93" i="5"/>
  <c r="O93" i="10"/>
  <c r="AH14" i="4"/>
  <c r="Y13" i="4"/>
  <c r="X12" i="4"/>
  <c r="Y66" i="3"/>
  <c r="X65" i="3"/>
  <c r="G67" i="10"/>
  <c r="AH67" i="3"/>
  <c r="Y100" i="6"/>
  <c r="X99" i="6"/>
  <c r="C101" i="10"/>
  <c r="AH101" i="6"/>
  <c r="AH435" i="3"/>
  <c r="Y436" i="3"/>
  <c r="AD436" i="3"/>
  <c r="F437" i="3"/>
  <c r="L437" i="3"/>
  <c r="T441" i="6" l="1"/>
  <c r="E441" i="10" s="1"/>
  <c r="Z441" i="6"/>
  <c r="AE441" i="6"/>
  <c r="G441" i="6"/>
  <c r="C440" i="10"/>
  <c r="AH440" i="6"/>
  <c r="T377" i="4"/>
  <c r="M377" i="10" s="1"/>
  <c r="Z377" i="4"/>
  <c r="AH376" i="4"/>
  <c r="K376" i="10"/>
  <c r="AD404" i="9"/>
  <c r="Y404" i="9"/>
  <c r="L405" i="9"/>
  <c r="M405" i="9"/>
  <c r="F405" i="9"/>
  <c r="Z462" i="5"/>
  <c r="T462" i="5"/>
  <c r="Z406" i="7"/>
  <c r="T406" i="7"/>
  <c r="I406" i="10" s="1"/>
  <c r="AH405" i="7"/>
  <c r="G405" i="10"/>
  <c r="M407" i="7"/>
  <c r="L407" i="7"/>
  <c r="Y406" i="7"/>
  <c r="AD406" i="7"/>
  <c r="F407" i="7"/>
  <c r="T455" i="2"/>
  <c r="Z455" i="2"/>
  <c r="AE377" i="4"/>
  <c r="G377" i="4"/>
  <c r="AE462" i="5"/>
  <c r="G462" i="5"/>
  <c r="AE455" i="2"/>
  <c r="G455" i="2"/>
  <c r="Z436" i="3"/>
  <c r="T436" i="3"/>
  <c r="AE437" i="3"/>
  <c r="G437" i="3"/>
  <c r="T400" i="8"/>
  <c r="Z400" i="8"/>
  <c r="AE400" i="8"/>
  <c r="G400" i="8"/>
  <c r="AH85" i="2"/>
  <c r="Y84" i="2"/>
  <c r="X83" i="2"/>
  <c r="Y34" i="7"/>
  <c r="AH34" i="7" s="1"/>
  <c r="X33" i="7"/>
  <c r="K33" i="10"/>
  <c r="AH33" i="8"/>
  <c r="X31" i="8"/>
  <c r="Y32" i="8"/>
  <c r="Y45" i="9"/>
  <c r="AH45" i="9" s="1"/>
  <c r="X44" i="9"/>
  <c r="Y91" i="5"/>
  <c r="X90" i="5"/>
  <c r="O92" i="10"/>
  <c r="AH92" i="5"/>
  <c r="AH13" i="4"/>
  <c r="X11" i="4"/>
  <c r="Y12" i="4"/>
  <c r="AH66" i="3"/>
  <c r="G66" i="10"/>
  <c r="X64" i="3"/>
  <c r="Y65" i="3"/>
  <c r="C100" i="10"/>
  <c r="AH100" i="6"/>
  <c r="Y99" i="6"/>
  <c r="X98" i="6"/>
  <c r="AH436" i="3"/>
  <c r="Y437" i="3"/>
  <c r="AD437" i="3"/>
  <c r="F438" i="3"/>
  <c r="AE438" i="3" s="1"/>
  <c r="G438" i="3"/>
  <c r="L438" i="3"/>
  <c r="M438" i="3"/>
  <c r="Z437" i="3"/>
  <c r="T437" i="3"/>
  <c r="M442" i="6" l="1"/>
  <c r="L442" i="6"/>
  <c r="F442" i="6"/>
  <c r="AD441" i="6"/>
  <c r="Y441" i="6"/>
  <c r="O404" i="10"/>
  <c r="AH404" i="9"/>
  <c r="Z405" i="9"/>
  <c r="T405" i="9"/>
  <c r="Q405" i="10" s="1"/>
  <c r="R405" i="10" s="1"/>
  <c r="G405" i="9"/>
  <c r="AE405" i="9"/>
  <c r="T407" i="7"/>
  <c r="I407" i="10" s="1"/>
  <c r="Z407" i="7"/>
  <c r="AH406" i="7"/>
  <c r="G406" i="10"/>
  <c r="AD377" i="4"/>
  <c r="L378" i="4"/>
  <c r="M378" i="4"/>
  <c r="Y377" i="4"/>
  <c r="F378" i="4"/>
  <c r="Y462" i="5"/>
  <c r="AH462" i="5" s="1"/>
  <c r="M463" i="5"/>
  <c r="L463" i="5"/>
  <c r="AD462" i="5"/>
  <c r="F463" i="5"/>
  <c r="AE463" i="5" s="1"/>
  <c r="G463" i="5"/>
  <c r="AD455" i="2"/>
  <c r="M456" i="2"/>
  <c r="L456" i="2"/>
  <c r="Y455" i="2"/>
  <c r="AH455" i="2" s="1"/>
  <c r="F456" i="2"/>
  <c r="AE456" i="2" s="1"/>
  <c r="G456" i="2"/>
  <c r="AE407" i="7"/>
  <c r="G407" i="7"/>
  <c r="Y400" i="8"/>
  <c r="AH400" i="8" s="1"/>
  <c r="F401" i="8"/>
  <c r="AE401" i="8" s="1"/>
  <c r="G401" i="8"/>
  <c r="L401" i="8"/>
  <c r="M401" i="8"/>
  <c r="AD400" i="8"/>
  <c r="AH84" i="2"/>
  <c r="Y83" i="2"/>
  <c r="X82" i="2"/>
  <c r="Y33" i="7"/>
  <c r="AH33" i="7" s="1"/>
  <c r="X32" i="7"/>
  <c r="Y31" i="8"/>
  <c r="X30" i="8"/>
  <c r="K32" i="10"/>
  <c r="AH32" i="8"/>
  <c r="X43" i="9"/>
  <c r="Y44" i="9"/>
  <c r="AH44" i="9" s="1"/>
  <c r="O91" i="10"/>
  <c r="AH91" i="5"/>
  <c r="Y90" i="5"/>
  <c r="X89" i="5"/>
  <c r="X10" i="4"/>
  <c r="Y11" i="4"/>
  <c r="AH12" i="4"/>
  <c r="Y64" i="3"/>
  <c r="X63" i="3"/>
  <c r="G65" i="10"/>
  <c r="AH65" i="3"/>
  <c r="C99" i="10"/>
  <c r="AH99" i="6"/>
  <c r="Y98" i="6"/>
  <c r="X97" i="6"/>
  <c r="AH437" i="3"/>
  <c r="Y438" i="3"/>
  <c r="AD438" i="3"/>
  <c r="F439" i="3"/>
  <c r="L439" i="3"/>
  <c r="M439" i="3"/>
  <c r="Z438" i="3"/>
  <c r="T438" i="3"/>
  <c r="Z442" i="6" l="1"/>
  <c r="T442" i="6"/>
  <c r="E442" i="10" s="1"/>
  <c r="G442" i="6"/>
  <c r="AE442" i="6"/>
  <c r="C441" i="10"/>
  <c r="AH441" i="6"/>
  <c r="L406" i="9"/>
  <c r="Y405" i="9"/>
  <c r="M406" i="9"/>
  <c r="F406" i="9"/>
  <c r="AD405" i="9"/>
  <c r="Z378" i="4"/>
  <c r="T378" i="4"/>
  <c r="M378" i="10" s="1"/>
  <c r="AH377" i="4"/>
  <c r="K377" i="10"/>
  <c r="Z463" i="5"/>
  <c r="T463" i="5"/>
  <c r="M464" i="5"/>
  <c r="L464" i="5"/>
  <c r="Y463" i="5"/>
  <c r="AH463" i="5" s="1"/>
  <c r="AD463" i="5"/>
  <c r="F464" i="5"/>
  <c r="Z456" i="2"/>
  <c r="T456" i="2"/>
  <c r="L457" i="2"/>
  <c r="M457" i="2"/>
  <c r="AD456" i="2"/>
  <c r="F457" i="2"/>
  <c r="Y456" i="2"/>
  <c r="AH456" i="2" s="1"/>
  <c r="L408" i="7"/>
  <c r="F408" i="7"/>
  <c r="Y407" i="7"/>
  <c r="AD407" i="7"/>
  <c r="M408" i="7"/>
  <c r="AE378" i="4"/>
  <c r="G378" i="4"/>
  <c r="M402" i="8"/>
  <c r="L402" i="8"/>
  <c r="F402" i="8"/>
  <c r="AD401" i="8"/>
  <c r="Y401" i="8"/>
  <c r="AH401" i="8" s="1"/>
  <c r="T401" i="8"/>
  <c r="Z401" i="8"/>
  <c r="AH83" i="2"/>
  <c r="X81" i="2"/>
  <c r="Y82" i="2"/>
  <c r="Y32" i="7"/>
  <c r="AH32" i="7" s="1"/>
  <c r="X31" i="7"/>
  <c r="K31" i="10"/>
  <c r="AH31" i="8"/>
  <c r="Y30" i="8"/>
  <c r="X29" i="8"/>
  <c r="X42" i="9"/>
  <c r="Y43" i="9"/>
  <c r="AH43" i="9" s="1"/>
  <c r="AH90" i="5"/>
  <c r="O90" i="10"/>
  <c r="Y89" i="5"/>
  <c r="X88" i="5"/>
  <c r="X9" i="4"/>
  <c r="Y10" i="4"/>
  <c r="AH11" i="4"/>
  <c r="G64" i="10"/>
  <c r="AH64" i="3"/>
  <c r="Y63" i="3"/>
  <c r="X62" i="3"/>
  <c r="C98" i="10"/>
  <c r="AH98" i="6"/>
  <c r="X96" i="6"/>
  <c r="Y97" i="6"/>
  <c r="AH438" i="3"/>
  <c r="Z439" i="3"/>
  <c r="T439" i="3"/>
  <c r="AE439" i="3"/>
  <c r="G439" i="3"/>
  <c r="M443" i="6" l="1"/>
  <c r="L443" i="6"/>
  <c r="F443" i="6"/>
  <c r="AD442" i="6"/>
  <c r="Y442" i="6"/>
  <c r="Z406" i="9"/>
  <c r="T406" i="9"/>
  <c r="Q406" i="10" s="1"/>
  <c r="R406" i="10" s="1"/>
  <c r="O405" i="10"/>
  <c r="AH405" i="9"/>
  <c r="G406" i="9"/>
  <c r="AE406" i="9"/>
  <c r="Z464" i="5"/>
  <c r="T464" i="5"/>
  <c r="Z457" i="2"/>
  <c r="T457" i="2"/>
  <c r="T408" i="7"/>
  <c r="I408" i="10" s="1"/>
  <c r="Z408" i="7"/>
  <c r="AH407" i="7"/>
  <c r="G407" i="10"/>
  <c r="Y378" i="4"/>
  <c r="AD378" i="4"/>
  <c r="F379" i="4"/>
  <c r="AE379" i="4" s="1"/>
  <c r="L379" i="4"/>
  <c r="M379" i="4"/>
  <c r="G379" i="4"/>
  <c r="AE464" i="5"/>
  <c r="G464" i="5"/>
  <c r="AE457" i="2"/>
  <c r="G457" i="2"/>
  <c r="AE408" i="7"/>
  <c r="G408" i="7"/>
  <c r="AE402" i="8"/>
  <c r="G402" i="8"/>
  <c r="T402" i="8"/>
  <c r="Z402" i="8"/>
  <c r="X80" i="2"/>
  <c r="Y81" i="2"/>
  <c r="AH82" i="2"/>
  <c r="Y31" i="7"/>
  <c r="AH31" i="7" s="1"/>
  <c r="X30" i="7"/>
  <c r="K30" i="10"/>
  <c r="AH30" i="8"/>
  <c r="X28" i="8"/>
  <c r="Y29" i="8"/>
  <c r="Y42" i="9"/>
  <c r="AH42" i="9" s="1"/>
  <c r="X41" i="9"/>
  <c r="AH89" i="5"/>
  <c r="O89" i="10"/>
  <c r="X87" i="5"/>
  <c r="Y88" i="5"/>
  <c r="X8" i="4"/>
  <c r="Y9" i="4"/>
  <c r="AH10" i="4"/>
  <c r="G63" i="10"/>
  <c r="AH63" i="3"/>
  <c r="X61" i="3"/>
  <c r="Y62" i="3"/>
  <c r="Y96" i="6"/>
  <c r="X95" i="6"/>
  <c r="C97" i="10"/>
  <c r="AH97" i="6"/>
  <c r="M440" i="3"/>
  <c r="L440" i="3"/>
  <c r="F440" i="3"/>
  <c r="AD439" i="3"/>
  <c r="Y439" i="3"/>
  <c r="T443" i="6" l="1"/>
  <c r="E443" i="10" s="1"/>
  <c r="Z443" i="6"/>
  <c r="G443" i="6"/>
  <c r="AE443" i="6"/>
  <c r="C442" i="10"/>
  <c r="AH442" i="6"/>
  <c r="M407" i="9"/>
  <c r="F407" i="9"/>
  <c r="Y406" i="9"/>
  <c r="L407" i="9"/>
  <c r="AD406" i="9"/>
  <c r="AH378" i="4"/>
  <c r="K378" i="10"/>
  <c r="Z379" i="4"/>
  <c r="T379" i="4"/>
  <c r="M379" i="10" s="1"/>
  <c r="M380" i="4"/>
  <c r="L380" i="4"/>
  <c r="F380" i="4"/>
  <c r="AD379" i="4"/>
  <c r="Y379" i="4"/>
  <c r="F465" i="5"/>
  <c r="AE465" i="5" s="1"/>
  <c r="M465" i="5"/>
  <c r="AD464" i="5"/>
  <c r="L465" i="5"/>
  <c r="Y464" i="5"/>
  <c r="AH464" i="5" s="1"/>
  <c r="G465" i="5"/>
  <c r="M458" i="2"/>
  <c r="F458" i="2"/>
  <c r="AE458" i="2" s="1"/>
  <c r="Y457" i="2"/>
  <c r="AH457" i="2" s="1"/>
  <c r="L458" i="2"/>
  <c r="AD457" i="2"/>
  <c r="G458" i="2"/>
  <c r="M409" i="7"/>
  <c r="AD408" i="7"/>
  <c r="L409" i="7"/>
  <c r="F409" i="7"/>
  <c r="AE409" i="7" s="1"/>
  <c r="G409" i="7"/>
  <c r="Y408" i="7"/>
  <c r="Y402" i="8"/>
  <c r="AH402" i="8" s="1"/>
  <c r="F403" i="8"/>
  <c r="M403" i="8"/>
  <c r="AD402" i="8"/>
  <c r="L403" i="8"/>
  <c r="X79" i="2"/>
  <c r="Y80" i="2"/>
  <c r="AH81" i="2"/>
  <c r="Y30" i="7"/>
  <c r="AH30" i="7" s="1"/>
  <c r="X29" i="7"/>
  <c r="X27" i="8"/>
  <c r="Y28" i="8"/>
  <c r="K29" i="10"/>
  <c r="AH29" i="8"/>
  <c r="Y41" i="9"/>
  <c r="AH41" i="9" s="1"/>
  <c r="X40" i="9"/>
  <c r="X86" i="5"/>
  <c r="Y87" i="5"/>
  <c r="O88" i="10"/>
  <c r="AH88" i="5"/>
  <c r="X7" i="4"/>
  <c r="Y8" i="4"/>
  <c r="AH9" i="4"/>
  <c r="Y61" i="3"/>
  <c r="X60" i="3"/>
  <c r="AH62" i="3"/>
  <c r="G62" i="10"/>
  <c r="C96" i="10"/>
  <c r="AH96" i="6"/>
  <c r="X94" i="6"/>
  <c r="Y95" i="6"/>
  <c r="Z440" i="3"/>
  <c r="T440" i="3"/>
  <c r="AH439" i="3"/>
  <c r="AE440" i="3"/>
  <c r="G440" i="3"/>
  <c r="F444" i="6" l="1"/>
  <c r="L444" i="6"/>
  <c r="Y443" i="6"/>
  <c r="AD443" i="6"/>
  <c r="M444" i="6"/>
  <c r="G407" i="9"/>
  <c r="AE407" i="9"/>
  <c r="AH406" i="9"/>
  <c r="O406" i="10"/>
  <c r="Z407" i="9"/>
  <c r="T407" i="9"/>
  <c r="Q407" i="10" s="1"/>
  <c r="R407" i="10" s="1"/>
  <c r="Z380" i="4"/>
  <c r="T380" i="4"/>
  <c r="M380" i="10" s="1"/>
  <c r="K379" i="10"/>
  <c r="AH379" i="4"/>
  <c r="Z465" i="5"/>
  <c r="T465" i="5"/>
  <c r="Y465" i="5"/>
  <c r="AH465" i="5" s="1"/>
  <c r="L466" i="5"/>
  <c r="F466" i="5"/>
  <c r="AD465" i="5"/>
  <c r="M466" i="5"/>
  <c r="Z458" i="2"/>
  <c r="T458" i="2"/>
  <c r="F459" i="2"/>
  <c r="M459" i="2"/>
  <c r="AD458" i="2"/>
  <c r="L459" i="2"/>
  <c r="Y458" i="2"/>
  <c r="AH458" i="2" s="1"/>
  <c r="T409" i="7"/>
  <c r="I409" i="10" s="1"/>
  <c r="Z409" i="7"/>
  <c r="M410" i="7"/>
  <c r="L410" i="7"/>
  <c r="AD409" i="7"/>
  <c r="F410" i="7"/>
  <c r="Y409" i="7"/>
  <c r="AH408" i="7"/>
  <c r="G408" i="10"/>
  <c r="AE380" i="4"/>
  <c r="G380" i="4"/>
  <c r="AE403" i="8"/>
  <c r="G403" i="8"/>
  <c r="Z403" i="8"/>
  <c r="T403" i="8"/>
  <c r="X78" i="2"/>
  <c r="Y79" i="2"/>
  <c r="AH80" i="2"/>
  <c r="Y29" i="7"/>
  <c r="AH29" i="7" s="1"/>
  <c r="X28" i="7"/>
  <c r="Y27" i="8"/>
  <c r="X26" i="8"/>
  <c r="K28" i="10"/>
  <c r="AH28" i="8"/>
  <c r="Y40" i="9"/>
  <c r="AH40" i="9" s="1"/>
  <c r="X39" i="9"/>
  <c r="X85" i="5"/>
  <c r="Y86" i="5"/>
  <c r="AH87" i="5"/>
  <c r="O87" i="10"/>
  <c r="X6" i="4"/>
  <c r="Y7" i="4"/>
  <c r="AH8" i="4"/>
  <c r="G61" i="10"/>
  <c r="AH61" i="3"/>
  <c r="X59" i="3"/>
  <c r="Y60" i="3"/>
  <c r="Y94" i="6"/>
  <c r="X93" i="6"/>
  <c r="C95" i="10"/>
  <c r="AH95" i="6"/>
  <c r="M441" i="3"/>
  <c r="L441" i="3"/>
  <c r="F441" i="3"/>
  <c r="AD440" i="3"/>
  <c r="Y440" i="3"/>
  <c r="G444" i="6" l="1"/>
  <c r="AE444" i="6"/>
  <c r="Z444" i="6"/>
  <c r="T444" i="6"/>
  <c r="E444" i="10" s="1"/>
  <c r="AH443" i="6"/>
  <c r="C443" i="10"/>
  <c r="L408" i="9"/>
  <c r="F408" i="9"/>
  <c r="M408" i="9"/>
  <c r="AD407" i="9"/>
  <c r="Y407" i="9"/>
  <c r="Z466" i="5"/>
  <c r="T466" i="5"/>
  <c r="Z459" i="2"/>
  <c r="T459" i="2"/>
  <c r="T410" i="7"/>
  <c r="I410" i="10" s="1"/>
  <c r="Z410" i="7"/>
  <c r="AH409" i="7"/>
  <c r="G409" i="10"/>
  <c r="M381" i="4"/>
  <c r="L381" i="4"/>
  <c r="F381" i="4"/>
  <c r="AE381" i="4" s="1"/>
  <c r="AD380" i="4"/>
  <c r="Y380" i="4"/>
  <c r="G381" i="4"/>
  <c r="M404" i="8"/>
  <c r="F404" i="8"/>
  <c r="AD403" i="8"/>
  <c r="Y403" i="8"/>
  <c r="AH403" i="8" s="1"/>
  <c r="L404" i="8"/>
  <c r="AE466" i="5"/>
  <c r="G466" i="5"/>
  <c r="AE459" i="2"/>
  <c r="G459" i="2"/>
  <c r="AE410" i="7"/>
  <c r="G410" i="7"/>
  <c r="X77" i="2"/>
  <c r="Y78" i="2"/>
  <c r="AH79" i="2"/>
  <c r="Y28" i="7"/>
  <c r="AH28" i="7" s="1"/>
  <c r="X27" i="7"/>
  <c r="K27" i="10"/>
  <c r="AH27" i="8"/>
  <c r="X25" i="8"/>
  <c r="Y26" i="8"/>
  <c r="Y39" i="9"/>
  <c r="AH39" i="9" s="1"/>
  <c r="X38" i="9"/>
  <c r="X84" i="5"/>
  <c r="Y85" i="5"/>
  <c r="AH86" i="5"/>
  <c r="O86" i="10"/>
  <c r="X5" i="4"/>
  <c r="Y6" i="4"/>
  <c r="AH7" i="4"/>
  <c r="X58" i="3"/>
  <c r="Y59" i="3"/>
  <c r="G60" i="10"/>
  <c r="AH60" i="3"/>
  <c r="C94" i="10"/>
  <c r="AH94" i="6"/>
  <c r="Y93" i="6"/>
  <c r="X92" i="6"/>
  <c r="Z441" i="3"/>
  <c r="T441" i="3"/>
  <c r="AH440" i="3"/>
  <c r="AE441" i="3"/>
  <c r="G441" i="3"/>
  <c r="M445" i="6" l="1"/>
  <c r="F445" i="6"/>
  <c r="Y444" i="6"/>
  <c r="L445" i="6"/>
  <c r="AD444" i="6"/>
  <c r="T408" i="9"/>
  <c r="Q408" i="10" s="1"/>
  <c r="R408" i="10" s="1"/>
  <c r="Z408" i="9"/>
  <c r="G408" i="9"/>
  <c r="AE408" i="9"/>
  <c r="O407" i="10"/>
  <c r="AH407" i="9"/>
  <c r="Z381" i="4"/>
  <c r="T381" i="4"/>
  <c r="M381" i="10" s="1"/>
  <c r="AH380" i="4"/>
  <c r="K380" i="10"/>
  <c r="F382" i="4"/>
  <c r="L382" i="4"/>
  <c r="Y381" i="4"/>
  <c r="M382" i="4"/>
  <c r="AD381" i="4"/>
  <c r="G404" i="8"/>
  <c r="AE404" i="8"/>
  <c r="Z404" i="8"/>
  <c r="T404" i="8"/>
  <c r="M467" i="5"/>
  <c r="Y466" i="5"/>
  <c r="AH466" i="5" s="1"/>
  <c r="AD466" i="5"/>
  <c r="L467" i="5"/>
  <c r="F467" i="5"/>
  <c r="AE467" i="5" s="1"/>
  <c r="G467" i="5"/>
  <c r="AD459" i="2"/>
  <c r="F460" i="2"/>
  <c r="M460" i="2"/>
  <c r="Y459" i="2"/>
  <c r="AH459" i="2" s="1"/>
  <c r="L460" i="2"/>
  <c r="F411" i="7"/>
  <c r="Y410" i="7"/>
  <c r="L411" i="7"/>
  <c r="AD410" i="7"/>
  <c r="M411" i="7"/>
  <c r="X76" i="2"/>
  <c r="Y77" i="2"/>
  <c r="AH78" i="2"/>
  <c r="Y27" i="7"/>
  <c r="AH27" i="7" s="1"/>
  <c r="X26" i="7"/>
  <c r="Y25" i="8"/>
  <c r="X24" i="8"/>
  <c r="K26" i="10"/>
  <c r="AH26" i="8"/>
  <c r="Y38" i="9"/>
  <c r="AH38" i="9" s="1"/>
  <c r="X37" i="9"/>
  <c r="X83" i="5"/>
  <c r="Y84" i="5"/>
  <c r="O85" i="10"/>
  <c r="AH85" i="5"/>
  <c r="Y5" i="4"/>
  <c r="X4" i="4"/>
  <c r="AH6" i="4"/>
  <c r="Y58" i="3"/>
  <c r="X57" i="3"/>
  <c r="G59" i="10"/>
  <c r="AH59" i="3"/>
  <c r="C93" i="10"/>
  <c r="AH93" i="6"/>
  <c r="X91" i="6"/>
  <c r="Y92" i="6"/>
  <c r="M442" i="3"/>
  <c r="L442" i="3"/>
  <c r="F442" i="3"/>
  <c r="AD441" i="3"/>
  <c r="Y441" i="3"/>
  <c r="AE445" i="6" l="1"/>
  <c r="G445" i="6"/>
  <c r="C444" i="10"/>
  <c r="AH444" i="6"/>
  <c r="Z445" i="6"/>
  <c r="T445" i="6"/>
  <c r="E445" i="10" s="1"/>
  <c r="M409" i="9"/>
  <c r="L409" i="9"/>
  <c r="F409" i="9"/>
  <c r="AD408" i="9"/>
  <c r="Y408" i="9"/>
  <c r="Z382" i="4"/>
  <c r="T382" i="4"/>
  <c r="M382" i="10" s="1"/>
  <c r="AH381" i="4"/>
  <c r="K381" i="10"/>
  <c r="Y404" i="8"/>
  <c r="AH404" i="8" s="1"/>
  <c r="AD404" i="8"/>
  <c r="M405" i="8"/>
  <c r="F405" i="8"/>
  <c r="L405" i="8"/>
  <c r="Z467" i="5"/>
  <c r="T467" i="5"/>
  <c r="M468" i="5"/>
  <c r="Y467" i="5"/>
  <c r="AH467" i="5" s="1"/>
  <c r="L468" i="5"/>
  <c r="AD467" i="5"/>
  <c r="F468" i="5"/>
  <c r="Z460" i="2"/>
  <c r="T460" i="2"/>
  <c r="AH410" i="7"/>
  <c r="G410" i="10"/>
  <c r="T411" i="7"/>
  <c r="I411" i="10" s="1"/>
  <c r="Z411" i="7"/>
  <c r="AE382" i="4"/>
  <c r="G382" i="4"/>
  <c r="AE460" i="2"/>
  <c r="G460" i="2"/>
  <c r="AE411" i="7"/>
  <c r="G411" i="7"/>
  <c r="Y76" i="2"/>
  <c r="X75" i="2"/>
  <c r="AH77" i="2"/>
  <c r="X25" i="7"/>
  <c r="Y26" i="7"/>
  <c r="AH26" i="7" s="1"/>
  <c r="K25" i="10"/>
  <c r="AH25" i="8"/>
  <c r="Y24" i="8"/>
  <c r="X23" i="8"/>
  <c r="Y37" i="9"/>
  <c r="AH37" i="9" s="1"/>
  <c r="X36" i="9"/>
  <c r="X82" i="5"/>
  <c r="Y83" i="5"/>
  <c r="O84" i="10"/>
  <c r="AH84" i="5"/>
  <c r="AH5" i="4"/>
  <c r="Y4" i="4"/>
  <c r="X3" i="4"/>
  <c r="AH58" i="3"/>
  <c r="G58" i="10"/>
  <c r="Y57" i="3"/>
  <c r="X56" i="3"/>
  <c r="X90" i="6"/>
  <c r="Y91" i="6"/>
  <c r="C92" i="10"/>
  <c r="AH92" i="6"/>
  <c r="Z442" i="3"/>
  <c r="T442" i="3"/>
  <c r="AH441" i="3"/>
  <c r="AE442" i="3"/>
  <c r="G442" i="3"/>
  <c r="F446" i="6" l="1"/>
  <c r="L446" i="6"/>
  <c r="Y445" i="6"/>
  <c r="M446" i="6"/>
  <c r="AD445" i="6"/>
  <c r="T409" i="9"/>
  <c r="Q409" i="10" s="1"/>
  <c r="R409" i="10" s="1"/>
  <c r="Z409" i="9"/>
  <c r="AE409" i="9"/>
  <c r="G409" i="9"/>
  <c r="AH408" i="9"/>
  <c r="O408" i="10"/>
  <c r="Z405" i="8"/>
  <c r="T405" i="8"/>
  <c r="T468" i="5"/>
  <c r="Z468" i="5"/>
  <c r="L383" i="4"/>
  <c r="F383" i="4"/>
  <c r="M383" i="4"/>
  <c r="Y382" i="4"/>
  <c r="AD382" i="4"/>
  <c r="AD460" i="2"/>
  <c r="L461" i="2"/>
  <c r="M461" i="2"/>
  <c r="F461" i="2"/>
  <c r="AE461" i="2" s="1"/>
  <c r="Y460" i="2"/>
  <c r="AH460" i="2" s="1"/>
  <c r="G461" i="2"/>
  <c r="M412" i="7"/>
  <c r="AD411" i="7"/>
  <c r="L412" i="7"/>
  <c r="F412" i="7"/>
  <c r="AE412" i="7" s="1"/>
  <c r="Y411" i="7"/>
  <c r="G412" i="7"/>
  <c r="AE405" i="8"/>
  <c r="G405" i="8"/>
  <c r="AE468" i="5"/>
  <c r="G468" i="5"/>
  <c r="AH76" i="2"/>
  <c r="Y75" i="2"/>
  <c r="X74" i="2"/>
  <c r="X24" i="7"/>
  <c r="Y25" i="7"/>
  <c r="AH25" i="7" s="1"/>
  <c r="K24" i="10"/>
  <c r="AH24" i="8"/>
  <c r="X22" i="8"/>
  <c r="Y23" i="8"/>
  <c r="Y36" i="9"/>
  <c r="AH36" i="9" s="1"/>
  <c r="X35" i="9"/>
  <c r="X81" i="5"/>
  <c r="Y82" i="5"/>
  <c r="O83" i="10"/>
  <c r="AH83" i="5"/>
  <c r="AH4" i="4"/>
  <c r="Y3" i="4"/>
  <c r="X2" i="4"/>
  <c r="G57" i="10"/>
  <c r="AH57" i="3"/>
  <c r="Y56" i="3"/>
  <c r="X55" i="3"/>
  <c r="X89" i="6"/>
  <c r="Y90" i="6"/>
  <c r="C91" i="10"/>
  <c r="AH91" i="6"/>
  <c r="M443" i="3"/>
  <c r="L443" i="3"/>
  <c r="F443" i="3"/>
  <c r="AD442" i="3"/>
  <c r="Y442" i="3"/>
  <c r="G446" i="6" l="1"/>
  <c r="AE446" i="6"/>
  <c r="T446" i="6"/>
  <c r="E446" i="10" s="1"/>
  <c r="Z446" i="6"/>
  <c r="AH445" i="6"/>
  <c r="C445" i="10"/>
  <c r="L410" i="9"/>
  <c r="F410" i="9"/>
  <c r="M410" i="9"/>
  <c r="Y409" i="9"/>
  <c r="AD409" i="9"/>
  <c r="Z383" i="4"/>
  <c r="T383" i="4"/>
  <c r="M383" i="10" s="1"/>
  <c r="AH382" i="4"/>
  <c r="K382" i="10"/>
  <c r="T461" i="2"/>
  <c r="Z461" i="2"/>
  <c r="AD461" i="2"/>
  <c r="Y461" i="2"/>
  <c r="AH461" i="2" s="1"/>
  <c r="L462" i="2"/>
  <c r="M462" i="2"/>
  <c r="F462" i="2"/>
  <c r="Z412" i="7"/>
  <c r="T412" i="7"/>
  <c r="I412" i="10" s="1"/>
  <c r="AH411" i="7"/>
  <c r="G411" i="10"/>
  <c r="AD412" i="7"/>
  <c r="L413" i="7"/>
  <c r="Y412" i="7"/>
  <c r="M413" i="7"/>
  <c r="F413" i="7"/>
  <c r="AE413" i="7" s="1"/>
  <c r="G413" i="7"/>
  <c r="F406" i="8"/>
  <c r="AE406" i="8" s="1"/>
  <c r="L406" i="8"/>
  <c r="Y405" i="8"/>
  <c r="AH405" i="8" s="1"/>
  <c r="M406" i="8"/>
  <c r="AD405" i="8"/>
  <c r="G406" i="8"/>
  <c r="L469" i="5"/>
  <c r="F469" i="5"/>
  <c r="AE469" i="5" s="1"/>
  <c r="M469" i="5"/>
  <c r="Y468" i="5"/>
  <c r="AH468" i="5" s="1"/>
  <c r="AD468" i="5"/>
  <c r="G469" i="5"/>
  <c r="AE383" i="4"/>
  <c r="G383" i="4"/>
  <c r="AH75" i="2"/>
  <c r="Y74" i="2"/>
  <c r="X73" i="2"/>
  <c r="X23" i="7"/>
  <c r="Y24" i="7"/>
  <c r="AH24" i="7" s="1"/>
  <c r="Y22" i="8"/>
  <c r="X21" i="8"/>
  <c r="K23" i="10"/>
  <c r="AH23" i="8"/>
  <c r="Y35" i="9"/>
  <c r="AH35" i="9" s="1"/>
  <c r="X34" i="9"/>
  <c r="Y81" i="5"/>
  <c r="X80" i="5"/>
  <c r="O82" i="10"/>
  <c r="AH82" i="5"/>
  <c r="AH3" i="4"/>
  <c r="AO8" i="4"/>
  <c r="Y2" i="4"/>
  <c r="AH56" i="3"/>
  <c r="G56" i="10"/>
  <c r="Y55" i="3"/>
  <c r="X54" i="3"/>
  <c r="X88" i="6"/>
  <c r="Y89" i="6"/>
  <c r="C90" i="10"/>
  <c r="AH90" i="6"/>
  <c r="Z443" i="3"/>
  <c r="T443" i="3"/>
  <c r="AH442" i="3"/>
  <c r="AE443" i="3"/>
  <c r="G443" i="3"/>
  <c r="Y446" i="6" l="1"/>
  <c r="L447" i="6"/>
  <c r="AD446" i="6"/>
  <c r="M447" i="6"/>
  <c r="F447" i="6"/>
  <c r="Z410" i="9"/>
  <c r="T410" i="9"/>
  <c r="Q410" i="10" s="1"/>
  <c r="R410" i="10" s="1"/>
  <c r="G410" i="9"/>
  <c r="AE410" i="9"/>
  <c r="AH409" i="9"/>
  <c r="O409" i="10"/>
  <c r="Z462" i="2"/>
  <c r="T462" i="2"/>
  <c r="Z413" i="7"/>
  <c r="T413" i="7"/>
  <c r="I413" i="10" s="1"/>
  <c r="G412" i="10"/>
  <c r="AH412" i="7"/>
  <c r="F414" i="7"/>
  <c r="M414" i="7"/>
  <c r="L414" i="7"/>
  <c r="Y413" i="7"/>
  <c r="AD413" i="7"/>
  <c r="T406" i="8"/>
  <c r="Z406" i="8"/>
  <c r="M407" i="8"/>
  <c r="AD406" i="8"/>
  <c r="Y406" i="8"/>
  <c r="AH406" i="8" s="1"/>
  <c r="F407" i="8"/>
  <c r="L407" i="8"/>
  <c r="Z469" i="5"/>
  <c r="T469" i="5"/>
  <c r="Y469" i="5"/>
  <c r="AH469" i="5" s="1"/>
  <c r="L470" i="5"/>
  <c r="AD469" i="5"/>
  <c r="M470" i="5"/>
  <c r="F470" i="5"/>
  <c r="M384" i="4"/>
  <c r="Y383" i="4"/>
  <c r="F384" i="4"/>
  <c r="AE384" i="4" s="1"/>
  <c r="L384" i="4"/>
  <c r="AD383" i="4"/>
  <c r="G384" i="4"/>
  <c r="AE462" i="2"/>
  <c r="G462" i="2"/>
  <c r="AH74" i="2"/>
  <c r="X72" i="2"/>
  <c r="Y73" i="2"/>
  <c r="X22" i="7"/>
  <c r="Y23" i="7"/>
  <c r="AH23" i="7" s="1"/>
  <c r="K22" i="10"/>
  <c r="AH22" i="8"/>
  <c r="X20" i="8"/>
  <c r="Y21" i="8"/>
  <c r="X33" i="9"/>
  <c r="Y34" i="9"/>
  <c r="AH34" i="9" s="1"/>
  <c r="AH81" i="5"/>
  <c r="O81" i="10"/>
  <c r="X79" i="5"/>
  <c r="Y80" i="5"/>
  <c r="AH2" i="4"/>
  <c r="AO3" i="4"/>
  <c r="G55" i="10"/>
  <c r="AH55" i="3"/>
  <c r="Y54" i="3"/>
  <c r="X53" i="3"/>
  <c r="Y88" i="6"/>
  <c r="X87" i="6"/>
  <c r="C89" i="10"/>
  <c r="AH89" i="6"/>
  <c r="M444" i="3"/>
  <c r="L444" i="3"/>
  <c r="F444" i="3"/>
  <c r="AD443" i="3"/>
  <c r="Y443" i="3"/>
  <c r="AH446" i="6" l="1"/>
  <c r="C446" i="10"/>
  <c r="Z447" i="6"/>
  <c r="T447" i="6"/>
  <c r="E447" i="10" s="1"/>
  <c r="Y410" i="9"/>
  <c r="L411" i="9"/>
  <c r="F411" i="9"/>
  <c r="M411" i="9"/>
  <c r="AD410" i="9"/>
  <c r="Z414" i="7"/>
  <c r="T414" i="7"/>
  <c r="I414" i="10" s="1"/>
  <c r="G413" i="10"/>
  <c r="AH413" i="7"/>
  <c r="T407" i="8"/>
  <c r="Z407" i="8"/>
  <c r="T470" i="5"/>
  <c r="Z470" i="5"/>
  <c r="AH383" i="4"/>
  <c r="K383" i="10"/>
  <c r="T384" i="4"/>
  <c r="M384" i="10" s="1"/>
  <c r="Z384" i="4"/>
  <c r="M385" i="4"/>
  <c r="L385" i="4"/>
  <c r="Y384" i="4"/>
  <c r="AD384" i="4"/>
  <c r="F385" i="4"/>
  <c r="AD462" i="2"/>
  <c r="M463" i="2"/>
  <c r="L463" i="2"/>
  <c r="Y462" i="2"/>
  <c r="AH462" i="2" s="1"/>
  <c r="F463" i="2"/>
  <c r="AE463" i="2" s="1"/>
  <c r="G463" i="2"/>
  <c r="AE447" i="6"/>
  <c r="G447" i="6"/>
  <c r="AE414" i="7"/>
  <c r="G414" i="7"/>
  <c r="AE407" i="8"/>
  <c r="G407" i="8"/>
  <c r="AE470" i="5"/>
  <c r="G470" i="5"/>
  <c r="Y72" i="2"/>
  <c r="X71" i="2"/>
  <c r="AH73" i="2"/>
  <c r="X21" i="7"/>
  <c r="Y22" i="7"/>
  <c r="AH22" i="7" s="1"/>
  <c r="Y20" i="8"/>
  <c r="X19" i="8"/>
  <c r="K21" i="10"/>
  <c r="AH21" i="8"/>
  <c r="X32" i="9"/>
  <c r="Y33" i="9"/>
  <c r="AH33" i="9" s="1"/>
  <c r="Y79" i="5"/>
  <c r="X78" i="5"/>
  <c r="AH80" i="5"/>
  <c r="O80" i="10"/>
  <c r="G54" i="10"/>
  <c r="AH54" i="3"/>
  <c r="Y53" i="3"/>
  <c r="X52" i="3"/>
  <c r="C88" i="10"/>
  <c r="AH88" i="6"/>
  <c r="Y87" i="6"/>
  <c r="X86" i="6"/>
  <c r="Z444" i="3"/>
  <c r="T444" i="3"/>
  <c r="AH443" i="3"/>
  <c r="AE444" i="3"/>
  <c r="G444" i="3"/>
  <c r="AH410" i="9" l="1"/>
  <c r="O410" i="10"/>
  <c r="T411" i="9"/>
  <c r="Q411" i="10" s="1"/>
  <c r="R411" i="10" s="1"/>
  <c r="Z411" i="9"/>
  <c r="G411" i="9"/>
  <c r="AE411" i="9"/>
  <c r="Z385" i="4"/>
  <c r="T385" i="4"/>
  <c r="M385" i="10" s="1"/>
  <c r="K384" i="10"/>
  <c r="AH384" i="4"/>
  <c r="Z463" i="2"/>
  <c r="T463" i="2"/>
  <c r="L464" i="2"/>
  <c r="M464" i="2"/>
  <c r="F464" i="2"/>
  <c r="AD463" i="2"/>
  <c r="Y463" i="2"/>
  <c r="AH463" i="2" s="1"/>
  <c r="M448" i="6"/>
  <c r="L448" i="6"/>
  <c r="AD447" i="6"/>
  <c r="F448" i="6"/>
  <c r="Y447" i="6"/>
  <c r="F415" i="7"/>
  <c r="AE415" i="7" s="1"/>
  <c r="L415" i="7"/>
  <c r="AD414" i="7"/>
  <c r="M415" i="7"/>
  <c r="G415" i="7"/>
  <c r="Y414" i="7"/>
  <c r="M408" i="8"/>
  <c r="F408" i="8"/>
  <c r="AE408" i="8" s="1"/>
  <c r="AD407" i="8"/>
  <c r="Y407" i="8"/>
  <c r="AH407" i="8" s="1"/>
  <c r="L408" i="8"/>
  <c r="G408" i="8"/>
  <c r="L471" i="5"/>
  <c r="M471" i="5"/>
  <c r="AD470" i="5"/>
  <c r="Y470" i="5"/>
  <c r="AH470" i="5" s="1"/>
  <c r="F471" i="5"/>
  <c r="AE471" i="5" s="1"/>
  <c r="G471" i="5"/>
  <c r="AE385" i="4"/>
  <c r="G385" i="4"/>
  <c r="AH72" i="2"/>
  <c r="X70" i="2"/>
  <c r="Y71" i="2"/>
  <c r="X20" i="7"/>
  <c r="Y21" i="7"/>
  <c r="AH21" i="7" s="1"/>
  <c r="K20" i="10"/>
  <c r="AH20" i="8"/>
  <c r="X18" i="8"/>
  <c r="Y19" i="8"/>
  <c r="X31" i="9"/>
  <c r="Y32" i="9"/>
  <c r="AH32" i="9" s="1"/>
  <c r="AH79" i="5"/>
  <c r="O79" i="10"/>
  <c r="Y78" i="5"/>
  <c r="X77" i="5"/>
  <c r="G53" i="10"/>
  <c r="AH53" i="3"/>
  <c r="X51" i="3"/>
  <c r="Y52" i="3"/>
  <c r="C87" i="10"/>
  <c r="AH87" i="6"/>
  <c r="Y86" i="6"/>
  <c r="X85" i="6"/>
  <c r="M445" i="3"/>
  <c r="L445" i="3"/>
  <c r="F445" i="3"/>
  <c r="AD444" i="3"/>
  <c r="Y444" i="3"/>
  <c r="F412" i="9" l="1"/>
  <c r="M412" i="9"/>
  <c r="AD411" i="9"/>
  <c r="L412" i="9"/>
  <c r="Y411" i="9"/>
  <c r="T464" i="2"/>
  <c r="Z464" i="2"/>
  <c r="Z448" i="6"/>
  <c r="T448" i="6"/>
  <c r="E448" i="10" s="1"/>
  <c r="AH447" i="6"/>
  <c r="C447" i="10"/>
  <c r="T415" i="7"/>
  <c r="I415" i="10" s="1"/>
  <c r="Z415" i="7"/>
  <c r="M416" i="7"/>
  <c r="G416" i="7"/>
  <c r="L416" i="7"/>
  <c r="AD415" i="7"/>
  <c r="Y415" i="7"/>
  <c r="F416" i="7"/>
  <c r="AE416" i="7" s="1"/>
  <c r="AH414" i="7"/>
  <c r="G414" i="10"/>
  <c r="T408" i="8"/>
  <c r="Z408" i="8"/>
  <c r="L409" i="8"/>
  <c r="Y408" i="8"/>
  <c r="AH408" i="8" s="1"/>
  <c r="F409" i="8"/>
  <c r="AD408" i="8"/>
  <c r="M409" i="8"/>
  <c r="Z471" i="5"/>
  <c r="T471" i="5"/>
  <c r="L472" i="5"/>
  <c r="F472" i="5"/>
  <c r="AD471" i="5"/>
  <c r="Y471" i="5"/>
  <c r="AH471" i="5" s="1"/>
  <c r="M472" i="5"/>
  <c r="Y385" i="4"/>
  <c r="L386" i="4"/>
  <c r="M386" i="4"/>
  <c r="AD385" i="4"/>
  <c r="F386" i="4"/>
  <c r="AE386" i="4" s="1"/>
  <c r="G386" i="4"/>
  <c r="AE464" i="2"/>
  <c r="G464" i="2"/>
  <c r="AE448" i="6"/>
  <c r="G448" i="6"/>
  <c r="X69" i="2"/>
  <c r="Y70" i="2"/>
  <c r="AH71" i="2"/>
  <c r="Y20" i="7"/>
  <c r="AH20" i="7" s="1"/>
  <c r="X19" i="7"/>
  <c r="Y18" i="8"/>
  <c r="X17" i="8"/>
  <c r="K19" i="10"/>
  <c r="AH19" i="8"/>
  <c r="Y31" i="9"/>
  <c r="AH31" i="9" s="1"/>
  <c r="X30" i="9"/>
  <c r="AH78" i="5"/>
  <c r="O78" i="10"/>
  <c r="X76" i="5"/>
  <c r="Y77" i="5"/>
  <c r="Y51" i="3"/>
  <c r="X50" i="3"/>
  <c r="AH52" i="3"/>
  <c r="G52" i="10"/>
  <c r="C86" i="10"/>
  <c r="AH86" i="6"/>
  <c r="Y85" i="6"/>
  <c r="X84" i="6"/>
  <c r="Z445" i="3"/>
  <c r="T445" i="3"/>
  <c r="AH444" i="3"/>
  <c r="AE445" i="3"/>
  <c r="G445" i="3"/>
  <c r="G412" i="9" l="1"/>
  <c r="AE412" i="9"/>
  <c r="Z412" i="9"/>
  <c r="T412" i="9"/>
  <c r="Q412" i="10" s="1"/>
  <c r="R412" i="10" s="1"/>
  <c r="AH411" i="9"/>
  <c r="O411" i="10"/>
  <c r="L417" i="7"/>
  <c r="M417" i="7"/>
  <c r="F417" i="7"/>
  <c r="Y416" i="7"/>
  <c r="AD416" i="7"/>
  <c r="T416" i="7"/>
  <c r="I416" i="10" s="1"/>
  <c r="Z416" i="7"/>
  <c r="AH415" i="7"/>
  <c r="G415" i="10"/>
  <c r="T409" i="8"/>
  <c r="Z409" i="8"/>
  <c r="G409" i="8"/>
  <c r="AE409" i="8"/>
  <c r="Z472" i="5"/>
  <c r="T472" i="5"/>
  <c r="AH385" i="4"/>
  <c r="K385" i="10"/>
  <c r="Z386" i="4"/>
  <c r="T386" i="4"/>
  <c r="M386" i="10" s="1"/>
  <c r="M387" i="4"/>
  <c r="L387" i="4"/>
  <c r="F387" i="4"/>
  <c r="AD386" i="4"/>
  <c r="Y386" i="4"/>
  <c r="Y464" i="2"/>
  <c r="AH464" i="2" s="1"/>
  <c r="M465" i="2"/>
  <c r="AD464" i="2"/>
  <c r="F465" i="2"/>
  <c r="L465" i="2"/>
  <c r="Y448" i="6"/>
  <c r="L449" i="6"/>
  <c r="AD448" i="6"/>
  <c r="M449" i="6"/>
  <c r="F449" i="6"/>
  <c r="AE449" i="6" s="1"/>
  <c r="G449" i="6"/>
  <c r="AE472" i="5"/>
  <c r="G472" i="5"/>
  <c r="Y69" i="2"/>
  <c r="X68" i="2"/>
  <c r="AH70" i="2"/>
  <c r="Y19" i="7"/>
  <c r="AH19" i="7" s="1"/>
  <c r="X18" i="7"/>
  <c r="K18" i="10"/>
  <c r="AH18" i="8"/>
  <c r="X16" i="8"/>
  <c r="Y17" i="8"/>
  <c r="Y30" i="9"/>
  <c r="AH30" i="9" s="1"/>
  <c r="X29" i="9"/>
  <c r="X75" i="5"/>
  <c r="Y76" i="5"/>
  <c r="O77" i="10"/>
  <c r="AH77" i="5"/>
  <c r="AH51" i="3"/>
  <c r="G51" i="10"/>
  <c r="Y50" i="3"/>
  <c r="X49" i="3"/>
  <c r="C85" i="10"/>
  <c r="AH85" i="6"/>
  <c r="X83" i="6"/>
  <c r="Y84" i="6"/>
  <c r="M446" i="3"/>
  <c r="L446" i="3"/>
  <c r="F446" i="3"/>
  <c r="AD445" i="3"/>
  <c r="Y445" i="3"/>
  <c r="L413" i="9" l="1"/>
  <c r="AD412" i="9"/>
  <c r="M413" i="9"/>
  <c r="F413" i="9"/>
  <c r="Y412" i="9"/>
  <c r="T417" i="7"/>
  <c r="I417" i="10" s="1"/>
  <c r="Z417" i="7"/>
  <c r="AH416" i="7"/>
  <c r="G416" i="10"/>
  <c r="AD409" i="8"/>
  <c r="M410" i="8"/>
  <c r="L410" i="8"/>
  <c r="Y409" i="8"/>
  <c r="AH409" i="8" s="1"/>
  <c r="F410" i="8"/>
  <c r="Z387" i="4"/>
  <c r="T387" i="4"/>
  <c r="M387" i="10" s="1"/>
  <c r="G387" i="4"/>
  <c r="AE387" i="4"/>
  <c r="K386" i="10"/>
  <c r="AH386" i="4"/>
  <c r="Z465" i="2"/>
  <c r="T465" i="2"/>
  <c r="C448" i="10"/>
  <c r="AH448" i="6"/>
  <c r="Z449" i="6"/>
  <c r="T449" i="6"/>
  <c r="E449" i="10" s="1"/>
  <c r="AD449" i="6"/>
  <c r="F450" i="6"/>
  <c r="Y449" i="6"/>
  <c r="M450" i="6"/>
  <c r="L450" i="6"/>
  <c r="L473" i="5"/>
  <c r="Y472" i="5"/>
  <c r="AH472" i="5" s="1"/>
  <c r="AD472" i="5"/>
  <c r="F473" i="5"/>
  <c r="AE473" i="5" s="1"/>
  <c r="M473" i="5"/>
  <c r="G473" i="5"/>
  <c r="AE417" i="7"/>
  <c r="G417" i="7"/>
  <c r="AE465" i="2"/>
  <c r="G465" i="2"/>
  <c r="AH69" i="2"/>
  <c r="X67" i="2"/>
  <c r="Y68" i="2"/>
  <c r="Y18" i="7"/>
  <c r="AH18" i="7" s="1"/>
  <c r="X17" i="7"/>
  <c r="X15" i="8"/>
  <c r="Y16" i="8"/>
  <c r="K17" i="10"/>
  <c r="AH17" i="8"/>
  <c r="Y29" i="9"/>
  <c r="AH29" i="9" s="1"/>
  <c r="X28" i="9"/>
  <c r="X74" i="5"/>
  <c r="Y75" i="5"/>
  <c r="O76" i="10"/>
  <c r="AH76" i="5"/>
  <c r="AH50" i="3"/>
  <c r="G50" i="10"/>
  <c r="X48" i="3"/>
  <c r="Y49" i="3"/>
  <c r="X82" i="6"/>
  <c r="Y83" i="6"/>
  <c r="C84" i="10"/>
  <c r="AH84" i="6"/>
  <c r="Z446" i="3"/>
  <c r="T446" i="3"/>
  <c r="AH445" i="3"/>
  <c r="AE446" i="3"/>
  <c r="G446" i="3"/>
  <c r="Z413" i="9" l="1"/>
  <c r="T413" i="9"/>
  <c r="Q413" i="10" s="1"/>
  <c r="R413" i="10" s="1"/>
  <c r="G413" i="9"/>
  <c r="AE413" i="9"/>
  <c r="AH412" i="9"/>
  <c r="O412" i="10"/>
  <c r="T410" i="8"/>
  <c r="Z410" i="8"/>
  <c r="M388" i="4"/>
  <c r="F388" i="4"/>
  <c r="L388" i="4"/>
  <c r="Y387" i="4"/>
  <c r="AD387" i="4"/>
  <c r="G450" i="6"/>
  <c r="AE450" i="6"/>
  <c r="AH449" i="6"/>
  <c r="C449" i="10"/>
  <c r="T450" i="6"/>
  <c r="E450" i="10" s="1"/>
  <c r="Z450" i="6"/>
  <c r="Z473" i="5"/>
  <c r="T473" i="5"/>
  <c r="F474" i="5"/>
  <c r="AD473" i="5"/>
  <c r="Y473" i="5"/>
  <c r="AH473" i="5" s="1"/>
  <c r="L474" i="5"/>
  <c r="M474" i="5"/>
  <c r="Y417" i="7"/>
  <c r="L418" i="7"/>
  <c r="AD417" i="7"/>
  <c r="M418" i="7"/>
  <c r="F418" i="7"/>
  <c r="AE418" i="7" s="1"/>
  <c r="G418" i="7"/>
  <c r="L466" i="2"/>
  <c r="M466" i="2"/>
  <c r="Y465" i="2"/>
  <c r="AH465" i="2" s="1"/>
  <c r="AD465" i="2"/>
  <c r="F466" i="2"/>
  <c r="AE410" i="8"/>
  <c r="G410" i="8"/>
  <c r="Y67" i="2"/>
  <c r="X66" i="2"/>
  <c r="AH68" i="2"/>
  <c r="Y17" i="7"/>
  <c r="AH17" i="7" s="1"/>
  <c r="X16" i="7"/>
  <c r="X14" i="8"/>
  <c r="Y15" i="8"/>
  <c r="K16" i="10"/>
  <c r="AH16" i="8"/>
  <c r="X27" i="9"/>
  <c r="Y28" i="9"/>
  <c r="AH28" i="9" s="1"/>
  <c r="X73" i="5"/>
  <c r="Y74" i="5"/>
  <c r="AH75" i="5"/>
  <c r="O75" i="10"/>
  <c r="Y48" i="3"/>
  <c r="X47" i="3"/>
  <c r="AH49" i="3"/>
  <c r="G49" i="10"/>
  <c r="Y82" i="6"/>
  <c r="X81" i="6"/>
  <c r="C83" i="10"/>
  <c r="AH83" i="6"/>
  <c r="M447" i="3"/>
  <c r="L447" i="3"/>
  <c r="F447" i="3"/>
  <c r="AD446" i="3"/>
  <c r="Y446" i="3"/>
  <c r="L414" i="9" l="1"/>
  <c r="Y413" i="9"/>
  <c r="M414" i="9"/>
  <c r="F414" i="9"/>
  <c r="AD413" i="9"/>
  <c r="G388" i="4"/>
  <c r="AE388" i="4"/>
  <c r="T388" i="4"/>
  <c r="M388" i="10" s="1"/>
  <c r="Z388" i="4"/>
  <c r="K387" i="10"/>
  <c r="AH387" i="4"/>
  <c r="M451" i="6"/>
  <c r="F451" i="6"/>
  <c r="Y450" i="6"/>
  <c r="L451" i="6"/>
  <c r="AD450" i="6"/>
  <c r="Z474" i="5"/>
  <c r="T474" i="5"/>
  <c r="AH417" i="7"/>
  <c r="G417" i="10"/>
  <c r="T418" i="7"/>
  <c r="I418" i="10" s="1"/>
  <c r="Z418" i="7"/>
  <c r="AD418" i="7"/>
  <c r="M419" i="7"/>
  <c r="F419" i="7"/>
  <c r="Y418" i="7"/>
  <c r="L419" i="7"/>
  <c r="Z466" i="2"/>
  <c r="T466" i="2"/>
  <c r="Y410" i="8"/>
  <c r="AH410" i="8" s="1"/>
  <c r="M411" i="8"/>
  <c r="AD410" i="8"/>
  <c r="L411" i="8"/>
  <c r="F411" i="8"/>
  <c r="AE411" i="8" s="1"/>
  <c r="G411" i="8"/>
  <c r="AE474" i="5"/>
  <c r="G474" i="5"/>
  <c r="AE466" i="2"/>
  <c r="G466" i="2"/>
  <c r="AH67" i="2"/>
  <c r="Y66" i="2"/>
  <c r="X65" i="2"/>
  <c r="Y16" i="7"/>
  <c r="AH16" i="7" s="1"/>
  <c r="X15" i="7"/>
  <c r="X13" i="8"/>
  <c r="Y14" i="8"/>
  <c r="K15" i="10"/>
  <c r="AH15" i="8"/>
  <c r="X26" i="9"/>
  <c r="Y27" i="9"/>
  <c r="AH27" i="9" s="1"/>
  <c r="X72" i="5"/>
  <c r="Y73" i="5"/>
  <c r="O74" i="10"/>
  <c r="AH74" i="5"/>
  <c r="G48" i="10"/>
  <c r="AH48" i="3"/>
  <c r="X46" i="3"/>
  <c r="Y47" i="3"/>
  <c r="C82" i="10"/>
  <c r="AH82" i="6"/>
  <c r="X80" i="6"/>
  <c r="Y81" i="6"/>
  <c r="Z447" i="3"/>
  <c r="T447" i="3"/>
  <c r="AH446" i="3"/>
  <c r="AE447" i="3"/>
  <c r="G447" i="3"/>
  <c r="Z414" i="9" l="1"/>
  <c r="T414" i="9"/>
  <c r="Q414" i="10" s="1"/>
  <c r="R414" i="10" s="1"/>
  <c r="AH413" i="9"/>
  <c r="O413" i="10"/>
  <c r="G414" i="9"/>
  <c r="AE414" i="9"/>
  <c r="Y388" i="4"/>
  <c r="AD388" i="4"/>
  <c r="L389" i="4"/>
  <c r="F389" i="4"/>
  <c r="M389" i="4"/>
  <c r="G451" i="6"/>
  <c r="AE451" i="6"/>
  <c r="C450" i="10"/>
  <c r="AH450" i="6"/>
  <c r="Z451" i="6"/>
  <c r="T451" i="6"/>
  <c r="E451" i="10" s="1"/>
  <c r="G419" i="7"/>
  <c r="AE419" i="7"/>
  <c r="AH418" i="7"/>
  <c r="G418" i="10"/>
  <c r="Z419" i="7"/>
  <c r="T419" i="7"/>
  <c r="I419" i="10" s="1"/>
  <c r="Z411" i="8"/>
  <c r="T411" i="8"/>
  <c r="Y411" i="8"/>
  <c r="AH411" i="8" s="1"/>
  <c r="F412" i="8"/>
  <c r="M412" i="8"/>
  <c r="L412" i="8"/>
  <c r="AD411" i="8"/>
  <c r="AD474" i="5"/>
  <c r="L475" i="5"/>
  <c r="F475" i="5"/>
  <c r="AE475" i="5" s="1"/>
  <c r="G475" i="5"/>
  <c r="M475" i="5"/>
  <c r="Y474" i="5"/>
  <c r="AH474" i="5" s="1"/>
  <c r="Y466" i="2"/>
  <c r="AH466" i="2" s="1"/>
  <c r="F467" i="2"/>
  <c r="AE467" i="2" s="1"/>
  <c r="AD466" i="2"/>
  <c r="M467" i="2"/>
  <c r="L467" i="2"/>
  <c r="G467" i="2"/>
  <c r="AH66" i="2"/>
  <c r="Y65" i="2"/>
  <c r="X64" i="2"/>
  <c r="Y15" i="7"/>
  <c r="AH15" i="7" s="1"/>
  <c r="X14" i="7"/>
  <c r="X12" i="8"/>
  <c r="Y13" i="8"/>
  <c r="K14" i="10"/>
  <c r="AH14" i="8"/>
  <c r="X25" i="9"/>
  <c r="Y26" i="9"/>
  <c r="AH26" i="9" s="1"/>
  <c r="X71" i="5"/>
  <c r="Y72" i="5"/>
  <c r="O73" i="10"/>
  <c r="AH73" i="5"/>
  <c r="Y46" i="3"/>
  <c r="X45" i="3"/>
  <c r="G47" i="10"/>
  <c r="AH47" i="3"/>
  <c r="X79" i="6"/>
  <c r="Y80" i="6"/>
  <c r="C81" i="10"/>
  <c r="AH81" i="6"/>
  <c r="M448" i="3"/>
  <c r="L448" i="3"/>
  <c r="F448" i="3"/>
  <c r="AD447" i="3"/>
  <c r="Y447" i="3"/>
  <c r="L415" i="9" l="1"/>
  <c r="Y414" i="9"/>
  <c r="F415" i="9"/>
  <c r="M415" i="9"/>
  <c r="AD414" i="9"/>
  <c r="AH388" i="4"/>
  <c r="K388" i="10"/>
  <c r="Z389" i="4"/>
  <c r="T389" i="4"/>
  <c r="M389" i="10" s="1"/>
  <c r="G389" i="4"/>
  <c r="AE389" i="4"/>
  <c r="M452" i="6"/>
  <c r="L452" i="6"/>
  <c r="F452" i="6"/>
  <c r="AD451" i="6"/>
  <c r="Y451" i="6"/>
  <c r="L420" i="7"/>
  <c r="F420" i="7"/>
  <c r="AE420" i="7" s="1"/>
  <c r="Y419" i="7"/>
  <c r="G420" i="7"/>
  <c r="M420" i="7"/>
  <c r="AD419" i="7"/>
  <c r="T412" i="8"/>
  <c r="Z412" i="8"/>
  <c r="Z475" i="5"/>
  <c r="T475" i="5"/>
  <c r="AD475" i="5"/>
  <c r="F476" i="5"/>
  <c r="M476" i="5"/>
  <c r="Y475" i="5"/>
  <c r="AH475" i="5" s="1"/>
  <c r="L476" i="5"/>
  <c r="Z467" i="2"/>
  <c r="T467" i="2"/>
  <c r="AD467" i="2"/>
  <c r="Y467" i="2"/>
  <c r="AH467" i="2" s="1"/>
  <c r="F468" i="2"/>
  <c r="AE468" i="2" s="1"/>
  <c r="G468" i="2"/>
  <c r="M468" i="2"/>
  <c r="L468" i="2"/>
  <c r="AE412" i="8"/>
  <c r="G412" i="8"/>
  <c r="AH65" i="2"/>
  <c r="Y64" i="2"/>
  <c r="X63" i="2"/>
  <c r="Y14" i="7"/>
  <c r="AH14" i="7" s="1"/>
  <c r="X13" i="7"/>
  <c r="X11" i="8"/>
  <c r="Y12" i="8"/>
  <c r="K13" i="10"/>
  <c r="AH13" i="8"/>
  <c r="X24" i="9"/>
  <c r="Y25" i="9"/>
  <c r="AH25" i="9" s="1"/>
  <c r="X70" i="5"/>
  <c r="Y71" i="5"/>
  <c r="O72" i="10"/>
  <c r="AH72" i="5"/>
  <c r="AH46" i="3"/>
  <c r="G46" i="10"/>
  <c r="Y45" i="3"/>
  <c r="X44" i="3"/>
  <c r="Y79" i="6"/>
  <c r="X78" i="6"/>
  <c r="C80" i="10"/>
  <c r="AH80" i="6"/>
  <c r="Z448" i="3"/>
  <c r="T448" i="3"/>
  <c r="AH447" i="3"/>
  <c r="AE448" i="3"/>
  <c r="G448" i="3"/>
  <c r="T415" i="9" l="1"/>
  <c r="Q415" i="10" s="1"/>
  <c r="R415" i="10" s="1"/>
  <c r="Z415" i="9"/>
  <c r="AH414" i="9"/>
  <c r="O414" i="10"/>
  <c r="AE415" i="9"/>
  <c r="G415" i="9"/>
  <c r="AD389" i="4"/>
  <c r="M390" i="4"/>
  <c r="Y389" i="4"/>
  <c r="F390" i="4"/>
  <c r="L390" i="4"/>
  <c r="Z452" i="6"/>
  <c r="T452" i="6"/>
  <c r="E452" i="10" s="1"/>
  <c r="G452" i="6"/>
  <c r="AE452" i="6"/>
  <c r="C451" i="10"/>
  <c r="AH451" i="6"/>
  <c r="T420" i="7"/>
  <c r="I420" i="10" s="1"/>
  <c r="Z420" i="7"/>
  <c r="AH419" i="7"/>
  <c r="G419" i="10"/>
  <c r="AD420" i="7"/>
  <c r="M421" i="7"/>
  <c r="Y420" i="7"/>
  <c r="L421" i="7"/>
  <c r="F421" i="7"/>
  <c r="Z476" i="5"/>
  <c r="T476" i="5"/>
  <c r="Y468" i="2"/>
  <c r="AH468" i="2" s="1"/>
  <c r="L469" i="2"/>
  <c r="F469" i="2"/>
  <c r="AD468" i="2"/>
  <c r="M469" i="2"/>
  <c r="T468" i="2"/>
  <c r="Z468" i="2"/>
  <c r="AD412" i="8"/>
  <c r="M413" i="8"/>
  <c r="F413" i="8"/>
  <c r="AE413" i="8" s="1"/>
  <c r="Y412" i="8"/>
  <c r="AH412" i="8" s="1"/>
  <c r="L413" i="8"/>
  <c r="G413" i="8"/>
  <c r="AE476" i="5"/>
  <c r="G476" i="5"/>
  <c r="AH64" i="2"/>
  <c r="Y63" i="2"/>
  <c r="X62" i="2"/>
  <c r="Y13" i="7"/>
  <c r="AH13" i="7" s="1"/>
  <c r="X12" i="7"/>
  <c r="X10" i="8"/>
  <c r="Y11" i="8"/>
  <c r="K12" i="10"/>
  <c r="AH12" i="8"/>
  <c r="Y24" i="9"/>
  <c r="AH24" i="9" s="1"/>
  <c r="X23" i="9"/>
  <c r="X69" i="5"/>
  <c r="Y70" i="5"/>
  <c r="O71" i="10"/>
  <c r="AH71" i="5"/>
  <c r="G45" i="10"/>
  <c r="AH45" i="3"/>
  <c r="X43" i="3"/>
  <c r="Y44" i="3"/>
  <c r="C79" i="10"/>
  <c r="AH79" i="6"/>
  <c r="X77" i="6"/>
  <c r="Y78" i="6"/>
  <c r="M449" i="3"/>
  <c r="L449" i="3"/>
  <c r="F449" i="3"/>
  <c r="AD448" i="3"/>
  <c r="Y448" i="3"/>
  <c r="M416" i="9" l="1"/>
  <c r="L416" i="9"/>
  <c r="F416" i="9"/>
  <c r="AD415" i="9"/>
  <c r="Y415" i="9"/>
  <c r="AH389" i="4"/>
  <c r="K389" i="10"/>
  <c r="AE390" i="4"/>
  <c r="G390" i="4"/>
  <c r="T390" i="4"/>
  <c r="M390" i="10" s="1"/>
  <c r="Z390" i="4"/>
  <c r="M453" i="6"/>
  <c r="L453" i="6"/>
  <c r="F453" i="6"/>
  <c r="AD452" i="6"/>
  <c r="Y452" i="6"/>
  <c r="AH420" i="7"/>
  <c r="G420" i="10"/>
  <c r="T421" i="7"/>
  <c r="I421" i="10" s="1"/>
  <c r="Z421" i="7"/>
  <c r="T469" i="2"/>
  <c r="Z469" i="2"/>
  <c r="T413" i="8"/>
  <c r="Z413" i="8"/>
  <c r="Y413" i="8"/>
  <c r="AH413" i="8" s="1"/>
  <c r="M414" i="8"/>
  <c r="AD413" i="8"/>
  <c r="L414" i="8"/>
  <c r="F414" i="8"/>
  <c r="L477" i="5"/>
  <c r="M477" i="5"/>
  <c r="F477" i="5"/>
  <c r="AE477" i="5" s="1"/>
  <c r="Y476" i="5"/>
  <c r="AH476" i="5" s="1"/>
  <c r="AD476" i="5"/>
  <c r="G477" i="5"/>
  <c r="AE421" i="7"/>
  <c r="G421" i="7"/>
  <c r="AE469" i="2"/>
  <c r="G469" i="2"/>
  <c r="AH63" i="2"/>
  <c r="X61" i="2"/>
  <c r="Y62" i="2"/>
  <c r="Y12" i="7"/>
  <c r="AH12" i="7" s="1"/>
  <c r="X11" i="7"/>
  <c r="X9" i="8"/>
  <c r="Y10" i="8"/>
  <c r="K11" i="10"/>
  <c r="AH11" i="8"/>
  <c r="Y23" i="9"/>
  <c r="AH23" i="9" s="1"/>
  <c r="X22" i="9"/>
  <c r="X68" i="5"/>
  <c r="Y69" i="5"/>
  <c r="AH70" i="5"/>
  <c r="O70" i="10"/>
  <c r="Y43" i="3"/>
  <c r="X42" i="3"/>
  <c r="G44" i="10"/>
  <c r="AH44" i="3"/>
  <c r="X76" i="6"/>
  <c r="Y77" i="6"/>
  <c r="C78" i="10"/>
  <c r="AH78" i="6"/>
  <c r="Z449" i="3"/>
  <c r="T449" i="3"/>
  <c r="AH448" i="3"/>
  <c r="AE449" i="3"/>
  <c r="G449" i="3"/>
  <c r="Z416" i="9" l="1"/>
  <c r="T416" i="9"/>
  <c r="Q416" i="10" s="1"/>
  <c r="R416" i="10" s="1"/>
  <c r="G416" i="9"/>
  <c r="AE416" i="9"/>
  <c r="AH415" i="9"/>
  <c r="O415" i="10"/>
  <c r="M391" i="4"/>
  <c r="L391" i="4"/>
  <c r="Y390" i="4"/>
  <c r="F391" i="4"/>
  <c r="AD390" i="4"/>
  <c r="Z453" i="6"/>
  <c r="T453" i="6"/>
  <c r="E453" i="10" s="1"/>
  <c r="G453" i="6"/>
  <c r="AE453" i="6"/>
  <c r="AH452" i="6"/>
  <c r="C452" i="10"/>
  <c r="Z414" i="8"/>
  <c r="T414" i="8"/>
  <c r="AE414" i="8"/>
  <c r="G414" i="8"/>
  <c r="T477" i="5"/>
  <c r="Z477" i="5"/>
  <c r="G478" i="5"/>
  <c r="M478" i="5"/>
  <c r="L478" i="5"/>
  <c r="F478" i="5"/>
  <c r="AE478" i="5" s="1"/>
  <c r="Y477" i="5"/>
  <c r="AH477" i="5" s="1"/>
  <c r="AD477" i="5"/>
  <c r="L422" i="7"/>
  <c r="AD421" i="7"/>
  <c r="Y421" i="7"/>
  <c r="M422" i="7"/>
  <c r="F422" i="7"/>
  <c r="L470" i="2"/>
  <c r="M470" i="2"/>
  <c r="AD469" i="2"/>
  <c r="F470" i="2"/>
  <c r="Y469" i="2"/>
  <c r="AH469" i="2" s="1"/>
  <c r="Y61" i="2"/>
  <c r="X60" i="2"/>
  <c r="AH62" i="2"/>
  <c r="Y11" i="7"/>
  <c r="AH11" i="7" s="1"/>
  <c r="X10" i="7"/>
  <c r="X8" i="8"/>
  <c r="Y9" i="8"/>
  <c r="K10" i="10"/>
  <c r="AH10" i="8"/>
  <c r="Y22" i="9"/>
  <c r="AH22" i="9" s="1"/>
  <c r="X21" i="9"/>
  <c r="X67" i="5"/>
  <c r="Y68" i="5"/>
  <c r="O69" i="10"/>
  <c r="AH69" i="5"/>
  <c r="G43" i="10"/>
  <c r="AH43" i="3"/>
  <c r="Y42" i="3"/>
  <c r="X41" i="3"/>
  <c r="X75" i="6"/>
  <c r="Y76" i="6"/>
  <c r="C77" i="10"/>
  <c r="AH77" i="6"/>
  <c r="M450" i="3"/>
  <c r="L450" i="3"/>
  <c r="F450" i="3"/>
  <c r="AD449" i="3"/>
  <c r="Y449" i="3"/>
  <c r="L417" i="9" l="1"/>
  <c r="AD416" i="9"/>
  <c r="M417" i="9"/>
  <c r="F417" i="9"/>
  <c r="Y416" i="9"/>
  <c r="Z391" i="4"/>
  <c r="T391" i="4"/>
  <c r="M391" i="10" s="1"/>
  <c r="AH390" i="4"/>
  <c r="K390" i="10"/>
  <c r="AE391" i="4"/>
  <c r="G391" i="4"/>
  <c r="L454" i="6"/>
  <c r="AD453" i="6"/>
  <c r="Y453" i="6"/>
  <c r="M454" i="6"/>
  <c r="F454" i="6"/>
  <c r="AD414" i="8"/>
  <c r="L415" i="8"/>
  <c r="M415" i="8"/>
  <c r="Y414" i="8"/>
  <c r="AH414" i="8" s="1"/>
  <c r="F415" i="8"/>
  <c r="AD478" i="5"/>
  <c r="F479" i="5"/>
  <c r="AE479" i="5" s="1"/>
  <c r="Y478" i="5"/>
  <c r="AH478" i="5" s="1"/>
  <c r="L479" i="5"/>
  <c r="G479" i="5"/>
  <c r="M479" i="5"/>
  <c r="Z478" i="5"/>
  <c r="T478" i="5"/>
  <c r="T422" i="7"/>
  <c r="I422" i="10" s="1"/>
  <c r="Z422" i="7"/>
  <c r="AH421" i="7"/>
  <c r="G421" i="10"/>
  <c r="Z470" i="2"/>
  <c r="T470" i="2"/>
  <c r="AE422" i="7"/>
  <c r="G422" i="7"/>
  <c r="AE470" i="2"/>
  <c r="G470" i="2"/>
  <c r="AH61" i="2"/>
  <c r="X59" i="2"/>
  <c r="Y60" i="2"/>
  <c r="Y10" i="7"/>
  <c r="AH10" i="7" s="1"/>
  <c r="X9" i="7"/>
  <c r="X7" i="8"/>
  <c r="Y8" i="8"/>
  <c r="K9" i="10"/>
  <c r="AH9" i="8"/>
  <c r="Y21" i="9"/>
  <c r="AH21" i="9" s="1"/>
  <c r="X20" i="9"/>
  <c r="Y67" i="5"/>
  <c r="X66" i="5"/>
  <c r="O68" i="10"/>
  <c r="AH68" i="5"/>
  <c r="AH42" i="3"/>
  <c r="G42" i="10"/>
  <c r="Y41" i="3"/>
  <c r="X40" i="3"/>
  <c r="Y75" i="6"/>
  <c r="X74" i="6"/>
  <c r="C76" i="10"/>
  <c r="AH76" i="6"/>
  <c r="Z450" i="3"/>
  <c r="T450" i="3"/>
  <c r="AH449" i="3"/>
  <c r="AE450" i="3"/>
  <c r="G450" i="3"/>
  <c r="T417" i="9" l="1"/>
  <c r="Q417" i="10" s="1"/>
  <c r="R417" i="10" s="1"/>
  <c r="Z417" i="9"/>
  <c r="AE417" i="9"/>
  <c r="G417" i="9"/>
  <c r="AH416" i="9"/>
  <c r="O416" i="10"/>
  <c r="L392" i="4"/>
  <c r="AD391" i="4"/>
  <c r="M392" i="4"/>
  <c r="F392" i="4"/>
  <c r="Y391" i="4"/>
  <c r="T454" i="6"/>
  <c r="E454" i="10" s="1"/>
  <c r="Z454" i="6"/>
  <c r="AH453" i="6"/>
  <c r="C453" i="10"/>
  <c r="G454" i="6"/>
  <c r="AE454" i="6"/>
  <c r="Z415" i="8"/>
  <c r="T415" i="8"/>
  <c r="G415" i="8"/>
  <c r="AE415" i="8"/>
  <c r="Z479" i="5"/>
  <c r="T479" i="5"/>
  <c r="Y479" i="5"/>
  <c r="AH479" i="5" s="1"/>
  <c r="AD479" i="5"/>
  <c r="L480" i="5"/>
  <c r="F480" i="5"/>
  <c r="M480" i="5"/>
  <c r="M423" i="7"/>
  <c r="F423" i="7"/>
  <c r="AE423" i="7" s="1"/>
  <c r="Y422" i="7"/>
  <c r="G423" i="7"/>
  <c r="AD422" i="7"/>
  <c r="L423" i="7"/>
  <c r="Y470" i="2"/>
  <c r="AH470" i="2" s="1"/>
  <c r="F471" i="2"/>
  <c r="AE471" i="2" s="1"/>
  <c r="M471" i="2"/>
  <c r="L471" i="2"/>
  <c r="AD470" i="2"/>
  <c r="G471" i="2"/>
  <c r="Y59" i="2"/>
  <c r="X58" i="2"/>
  <c r="AH60" i="2"/>
  <c r="Y9" i="7"/>
  <c r="AH9" i="7" s="1"/>
  <c r="X8" i="7"/>
  <c r="X6" i="8"/>
  <c r="Y7" i="8"/>
  <c r="K8" i="10"/>
  <c r="AH8" i="8"/>
  <c r="Y20" i="9"/>
  <c r="AH20" i="9" s="1"/>
  <c r="X19" i="9"/>
  <c r="AH67" i="5"/>
  <c r="O67" i="10"/>
  <c r="Y66" i="5"/>
  <c r="X65" i="5"/>
  <c r="AH41" i="3"/>
  <c r="G41" i="10"/>
  <c r="X39" i="3"/>
  <c r="Y40" i="3"/>
  <c r="C75" i="10"/>
  <c r="AH75" i="6"/>
  <c r="X73" i="6"/>
  <c r="Y74" i="6"/>
  <c r="M451" i="3"/>
  <c r="L451" i="3"/>
  <c r="F451" i="3"/>
  <c r="AD450" i="3"/>
  <c r="Y450" i="3"/>
  <c r="F418" i="9" l="1"/>
  <c r="L418" i="9"/>
  <c r="M418" i="9"/>
  <c r="AD417" i="9"/>
  <c r="Y417" i="9"/>
  <c r="Z392" i="4"/>
  <c r="T392" i="4"/>
  <c r="M392" i="10" s="1"/>
  <c r="G392" i="4"/>
  <c r="AE392" i="4"/>
  <c r="K391" i="10"/>
  <c r="AH391" i="4"/>
  <c r="AD454" i="6"/>
  <c r="L455" i="6"/>
  <c r="F455" i="6"/>
  <c r="M455" i="6"/>
  <c r="Y454" i="6"/>
  <c r="M416" i="8"/>
  <c r="F416" i="8"/>
  <c r="AE416" i="8" s="1"/>
  <c r="Y415" i="8"/>
  <c r="AH415" i="8" s="1"/>
  <c r="AD415" i="8"/>
  <c r="G416" i="8"/>
  <c r="L416" i="8"/>
  <c r="Z480" i="5"/>
  <c r="T480" i="5"/>
  <c r="AH422" i="7"/>
  <c r="G422" i="10"/>
  <c r="L424" i="7"/>
  <c r="AD423" i="7"/>
  <c r="M424" i="7"/>
  <c r="Y423" i="7"/>
  <c r="F424" i="7"/>
  <c r="T423" i="7"/>
  <c r="I423" i="10" s="1"/>
  <c r="Z423" i="7"/>
  <c r="T471" i="2"/>
  <c r="Z471" i="2"/>
  <c r="AD471" i="2"/>
  <c r="L472" i="2"/>
  <c r="Y471" i="2"/>
  <c r="AH471" i="2" s="1"/>
  <c r="M472" i="2"/>
  <c r="F472" i="2"/>
  <c r="AE480" i="5"/>
  <c r="G480" i="5"/>
  <c r="AH59" i="2"/>
  <c r="Y58" i="2"/>
  <c r="X57" i="2"/>
  <c r="Y8" i="7"/>
  <c r="AH8" i="7" s="1"/>
  <c r="X7" i="7"/>
  <c r="X5" i="8"/>
  <c r="Y6" i="8"/>
  <c r="K7" i="10"/>
  <c r="AH7" i="8"/>
  <c r="Y19" i="9"/>
  <c r="AH19" i="9" s="1"/>
  <c r="X18" i="9"/>
  <c r="AH66" i="5"/>
  <c r="O66" i="10"/>
  <c r="Y65" i="5"/>
  <c r="X64" i="5"/>
  <c r="Y39" i="3"/>
  <c r="X38" i="3"/>
  <c r="AH40" i="3"/>
  <c r="G40" i="10"/>
  <c r="Y73" i="6"/>
  <c r="X72" i="6"/>
  <c r="C74" i="10"/>
  <c r="AH74" i="6"/>
  <c r="Z451" i="3"/>
  <c r="T451" i="3"/>
  <c r="AH450" i="3"/>
  <c r="AE451" i="3"/>
  <c r="G451" i="3"/>
  <c r="G418" i="9" l="1"/>
  <c r="AE418" i="9"/>
  <c r="Z418" i="9"/>
  <c r="T418" i="9"/>
  <c r="Q418" i="10" s="1"/>
  <c r="R418" i="10" s="1"/>
  <c r="O417" i="10"/>
  <c r="AH417" i="9"/>
  <c r="AD392" i="4"/>
  <c r="M393" i="4"/>
  <c r="F393" i="4"/>
  <c r="Y392" i="4"/>
  <c r="L393" i="4"/>
  <c r="T455" i="6"/>
  <c r="E455" i="10" s="1"/>
  <c r="Z455" i="6"/>
  <c r="AE455" i="6"/>
  <c r="G455" i="6"/>
  <c r="AH454" i="6"/>
  <c r="C454" i="10"/>
  <c r="F417" i="8"/>
  <c r="L417" i="8"/>
  <c r="Y416" i="8"/>
  <c r="AH416" i="8" s="1"/>
  <c r="M417" i="8"/>
  <c r="AD416" i="8"/>
  <c r="Z416" i="8"/>
  <c r="T416" i="8"/>
  <c r="T424" i="7"/>
  <c r="I424" i="10" s="1"/>
  <c r="Z424" i="7"/>
  <c r="AH423" i="7"/>
  <c r="G423" i="10"/>
  <c r="Z472" i="2"/>
  <c r="T472" i="2"/>
  <c r="L481" i="5"/>
  <c r="Y480" i="5"/>
  <c r="AH480" i="5" s="1"/>
  <c r="F481" i="5"/>
  <c r="AE481" i="5" s="1"/>
  <c r="M481" i="5"/>
  <c r="G481" i="5"/>
  <c r="AD480" i="5"/>
  <c r="AE424" i="7"/>
  <c r="G424" i="7"/>
  <c r="AE472" i="2"/>
  <c r="G472" i="2"/>
  <c r="AH58" i="2"/>
  <c r="Y57" i="2"/>
  <c r="X56" i="2"/>
  <c r="Y7" i="7"/>
  <c r="AH7" i="7" s="1"/>
  <c r="X6" i="7"/>
  <c r="X4" i="8"/>
  <c r="Y5" i="8"/>
  <c r="K6" i="10"/>
  <c r="AH6" i="8"/>
  <c r="Y18" i="9"/>
  <c r="AH18" i="9" s="1"/>
  <c r="X17" i="9"/>
  <c r="O65" i="10"/>
  <c r="AH65" i="5"/>
  <c r="X63" i="5"/>
  <c r="Y64" i="5"/>
  <c r="AH39" i="3"/>
  <c r="G39" i="10"/>
  <c r="Y38" i="3"/>
  <c r="X37" i="3"/>
  <c r="C73" i="10"/>
  <c r="AH73" i="6"/>
  <c r="X71" i="6"/>
  <c r="Y72" i="6"/>
  <c r="M452" i="3"/>
  <c r="L452" i="3"/>
  <c r="F452" i="3"/>
  <c r="AD451" i="3"/>
  <c r="Y451" i="3"/>
  <c r="Y418" i="9" l="1"/>
  <c r="M419" i="9"/>
  <c r="AD418" i="9"/>
  <c r="F419" i="9"/>
  <c r="L419" i="9"/>
  <c r="G393" i="4"/>
  <c r="AE393" i="4"/>
  <c r="AH392" i="4"/>
  <c r="K392" i="10"/>
  <c r="T393" i="4"/>
  <c r="M393" i="10" s="1"/>
  <c r="Z393" i="4"/>
  <c r="AD455" i="6"/>
  <c r="F456" i="6"/>
  <c r="M456" i="6"/>
  <c r="Y455" i="6"/>
  <c r="L456" i="6"/>
  <c r="G417" i="8"/>
  <c r="AE417" i="8"/>
  <c r="Z417" i="8"/>
  <c r="T417" i="8"/>
  <c r="Z481" i="5"/>
  <c r="T481" i="5"/>
  <c r="L482" i="5"/>
  <c r="AD481" i="5"/>
  <c r="M482" i="5"/>
  <c r="F482" i="5"/>
  <c r="Y481" i="5"/>
  <c r="AH481" i="5" s="1"/>
  <c r="L425" i="7"/>
  <c r="M425" i="7"/>
  <c r="F425" i="7"/>
  <c r="AE425" i="7" s="1"/>
  <c r="Y424" i="7"/>
  <c r="AD424" i="7"/>
  <c r="G425" i="7"/>
  <c r="Y472" i="2"/>
  <c r="AH472" i="2" s="1"/>
  <c r="AD472" i="2"/>
  <c r="F473" i="2"/>
  <c r="AE473" i="2" s="1"/>
  <c r="M473" i="2"/>
  <c r="L473" i="2"/>
  <c r="G473" i="2"/>
  <c r="AH57" i="2"/>
  <c r="X55" i="2"/>
  <c r="Y56" i="2"/>
  <c r="Y6" i="7"/>
  <c r="AH6" i="7" s="1"/>
  <c r="X5" i="7"/>
  <c r="X3" i="8"/>
  <c r="Y4" i="8"/>
  <c r="K5" i="10"/>
  <c r="AH5" i="8"/>
  <c r="Y17" i="9"/>
  <c r="AH17" i="9" s="1"/>
  <c r="X16" i="9"/>
  <c r="X62" i="5"/>
  <c r="Y63" i="5"/>
  <c r="O64" i="10"/>
  <c r="AH64" i="5"/>
  <c r="G38" i="10"/>
  <c r="AH38" i="3"/>
  <c r="X36" i="3"/>
  <c r="Y37" i="3"/>
  <c r="X70" i="6"/>
  <c r="Y71" i="6"/>
  <c r="C72" i="10"/>
  <c r="AH72" i="6"/>
  <c r="Z452" i="3"/>
  <c r="T452" i="3"/>
  <c r="AH451" i="3"/>
  <c r="AE452" i="3"/>
  <c r="G452" i="3"/>
  <c r="O418" i="10" l="1"/>
  <c r="AH418" i="9"/>
  <c r="AE419" i="9"/>
  <c r="G419" i="9"/>
  <c r="Z419" i="9"/>
  <c r="T419" i="9"/>
  <c r="Q419" i="10" s="1"/>
  <c r="R419" i="10" s="1"/>
  <c r="M394" i="4"/>
  <c r="L394" i="4"/>
  <c r="F394" i="4"/>
  <c r="AD393" i="4"/>
  <c r="Y393" i="4"/>
  <c r="AE456" i="6"/>
  <c r="G456" i="6"/>
  <c r="C455" i="10"/>
  <c r="AH455" i="6"/>
  <c r="Z456" i="6"/>
  <c r="T456" i="6"/>
  <c r="E456" i="10" s="1"/>
  <c r="Y417" i="8"/>
  <c r="AH417" i="8" s="1"/>
  <c r="AD417" i="8"/>
  <c r="F418" i="8"/>
  <c r="L418" i="8"/>
  <c r="M418" i="8"/>
  <c r="T482" i="5"/>
  <c r="Z482" i="5"/>
  <c r="T425" i="7"/>
  <c r="I425" i="10" s="1"/>
  <c r="Z425" i="7"/>
  <c r="AH424" i="7"/>
  <c r="G424" i="10"/>
  <c r="AD425" i="7"/>
  <c r="F426" i="7"/>
  <c r="AE426" i="7" s="1"/>
  <c r="L426" i="7"/>
  <c r="M426" i="7"/>
  <c r="Y425" i="7"/>
  <c r="G426" i="7"/>
  <c r="T473" i="2"/>
  <c r="Z473" i="2"/>
  <c r="Y473" i="2"/>
  <c r="AH473" i="2" s="1"/>
  <c r="AD473" i="2"/>
  <c r="F474" i="2"/>
  <c r="M474" i="2"/>
  <c r="L474" i="2"/>
  <c r="AE482" i="5"/>
  <c r="G482" i="5"/>
  <c r="X54" i="2"/>
  <c r="Y55" i="2"/>
  <c r="AH56" i="2"/>
  <c r="Y5" i="7"/>
  <c r="AH5" i="7" s="1"/>
  <c r="X4" i="7"/>
  <c r="X2" i="8"/>
  <c r="Y3" i="8"/>
  <c r="K4" i="10"/>
  <c r="AH4" i="8"/>
  <c r="Y16" i="9"/>
  <c r="AH16" i="9" s="1"/>
  <c r="X15" i="9"/>
  <c r="Y62" i="5"/>
  <c r="X61" i="5"/>
  <c r="O63" i="10"/>
  <c r="AH63" i="5"/>
  <c r="Y36" i="3"/>
  <c r="X35" i="3"/>
  <c r="G37" i="10"/>
  <c r="AH37" i="3"/>
  <c r="Y70" i="6"/>
  <c r="X69" i="6"/>
  <c r="C71" i="10"/>
  <c r="AH71" i="6"/>
  <c r="M453" i="3"/>
  <c r="L453" i="3"/>
  <c r="F453" i="3"/>
  <c r="AD452" i="3"/>
  <c r="Y452" i="3"/>
  <c r="M420" i="9" l="1"/>
  <c r="AD419" i="9"/>
  <c r="L420" i="9"/>
  <c r="Y419" i="9"/>
  <c r="F420" i="9"/>
  <c r="T394" i="4"/>
  <c r="M394" i="10" s="1"/>
  <c r="Z394" i="4"/>
  <c r="G394" i="4"/>
  <c r="AE394" i="4"/>
  <c r="AH393" i="4"/>
  <c r="K393" i="10"/>
  <c r="L457" i="6"/>
  <c r="M457" i="6"/>
  <c r="Y456" i="6"/>
  <c r="F457" i="6"/>
  <c r="AD456" i="6"/>
  <c r="Z418" i="8"/>
  <c r="T418" i="8"/>
  <c r="Z426" i="7"/>
  <c r="T426" i="7"/>
  <c r="I426" i="10" s="1"/>
  <c r="AH425" i="7"/>
  <c r="G425" i="10"/>
  <c r="M427" i="7"/>
  <c r="AD426" i="7"/>
  <c r="Y426" i="7"/>
  <c r="F427" i="7"/>
  <c r="L427" i="7"/>
  <c r="Z474" i="2"/>
  <c r="T474" i="2"/>
  <c r="L483" i="5"/>
  <c r="F483" i="5"/>
  <c r="Y482" i="5"/>
  <c r="AH482" i="5" s="1"/>
  <c r="AD482" i="5"/>
  <c r="M483" i="5"/>
  <c r="AE418" i="8"/>
  <c r="G418" i="8"/>
  <c r="AE474" i="2"/>
  <c r="G474" i="2"/>
  <c r="Y54" i="2"/>
  <c r="X53" i="2"/>
  <c r="AH55" i="2"/>
  <c r="Y4" i="7"/>
  <c r="AH4" i="7" s="1"/>
  <c r="X3" i="7"/>
  <c r="AO8" i="8"/>
  <c r="Y2" i="8"/>
  <c r="K3" i="10"/>
  <c r="AH3" i="8"/>
  <c r="Y15" i="9"/>
  <c r="AH15" i="9" s="1"/>
  <c r="X14" i="9"/>
  <c r="O62" i="10"/>
  <c r="AH62" i="5"/>
  <c r="X60" i="5"/>
  <c r="Y61" i="5"/>
  <c r="AH36" i="3"/>
  <c r="G36" i="10"/>
  <c r="Y35" i="3"/>
  <c r="X34" i="3"/>
  <c r="C70" i="10"/>
  <c r="AH70" i="6"/>
  <c r="X68" i="6"/>
  <c r="Y69" i="6"/>
  <c r="Z453" i="3"/>
  <c r="T453" i="3"/>
  <c r="AH452" i="3"/>
  <c r="AE453" i="3"/>
  <c r="G453" i="3"/>
  <c r="Z420" i="9" l="1"/>
  <c r="T420" i="9"/>
  <c r="Q420" i="10" s="1"/>
  <c r="R420" i="10" s="1"/>
  <c r="O419" i="10"/>
  <c r="AH419" i="9"/>
  <c r="AE420" i="9"/>
  <c r="G420" i="9"/>
  <c r="M395" i="4"/>
  <c r="AD394" i="4"/>
  <c r="L395" i="4"/>
  <c r="F395" i="4"/>
  <c r="Y394" i="4"/>
  <c r="Z457" i="6"/>
  <c r="T457" i="6"/>
  <c r="E457" i="10" s="1"/>
  <c r="C456" i="10"/>
  <c r="AH456" i="6"/>
  <c r="AE457" i="6"/>
  <c r="G457" i="6"/>
  <c r="G426" i="10"/>
  <c r="AH426" i="7"/>
  <c r="Z427" i="7"/>
  <c r="T427" i="7"/>
  <c r="I427" i="10" s="1"/>
  <c r="Z483" i="5"/>
  <c r="T483" i="5"/>
  <c r="L419" i="8"/>
  <c r="Y418" i="8"/>
  <c r="AH418" i="8" s="1"/>
  <c r="F419" i="8"/>
  <c r="AE419" i="8" s="1"/>
  <c r="M419" i="8"/>
  <c r="AD418" i="8"/>
  <c r="G419" i="8"/>
  <c r="AD474" i="2"/>
  <c r="Y474" i="2"/>
  <c r="AH474" i="2" s="1"/>
  <c r="M475" i="2"/>
  <c r="F475" i="2"/>
  <c r="AE475" i="2" s="1"/>
  <c r="L475" i="2"/>
  <c r="G475" i="2"/>
  <c r="AE427" i="7"/>
  <c r="G427" i="7"/>
  <c r="AE483" i="5"/>
  <c r="G483" i="5"/>
  <c r="AH54" i="2"/>
  <c r="Y53" i="2"/>
  <c r="X52" i="2"/>
  <c r="Y3" i="7"/>
  <c r="AH3" i="7" s="1"/>
  <c r="X2" i="7"/>
  <c r="K2" i="10"/>
  <c r="AH2" i="8"/>
  <c r="AO3" i="8"/>
  <c r="Y14" i="9"/>
  <c r="AH14" i="9" s="1"/>
  <c r="X13" i="9"/>
  <c r="Y60" i="5"/>
  <c r="X59" i="5"/>
  <c r="O61" i="10"/>
  <c r="AH61" i="5"/>
  <c r="G35" i="10"/>
  <c r="AH35" i="3"/>
  <c r="X33" i="3"/>
  <c r="Y34" i="3"/>
  <c r="X67" i="6"/>
  <c r="Y68" i="6"/>
  <c r="C69" i="10"/>
  <c r="AH69" i="6"/>
  <c r="M454" i="3"/>
  <c r="L454" i="3"/>
  <c r="F454" i="3"/>
  <c r="AD453" i="3"/>
  <c r="Y453" i="3"/>
  <c r="L421" i="9" l="1"/>
  <c r="Y420" i="9"/>
  <c r="AD420" i="9"/>
  <c r="F421" i="9"/>
  <c r="M421" i="9"/>
  <c r="Z395" i="4"/>
  <c r="T395" i="4"/>
  <c r="M395" i="10" s="1"/>
  <c r="AE395" i="4"/>
  <c r="G395" i="4"/>
  <c r="AH394" i="4"/>
  <c r="K394" i="10"/>
  <c r="AD457" i="6"/>
  <c r="L458" i="6"/>
  <c r="Y457" i="6"/>
  <c r="M458" i="6"/>
  <c r="F458" i="6"/>
  <c r="Z419" i="8"/>
  <c r="T419" i="8"/>
  <c r="Y419" i="8"/>
  <c r="AH419" i="8" s="1"/>
  <c r="F420" i="8"/>
  <c r="M420" i="8"/>
  <c r="AD419" i="8"/>
  <c r="L420" i="8"/>
  <c r="T475" i="2"/>
  <c r="Z475" i="2"/>
  <c r="G476" i="2"/>
  <c r="AD475" i="2"/>
  <c r="M476" i="2"/>
  <c r="F476" i="2"/>
  <c r="AE476" i="2" s="1"/>
  <c r="L476" i="2"/>
  <c r="Y475" i="2"/>
  <c r="AH475" i="2" s="1"/>
  <c r="M428" i="7"/>
  <c r="F428" i="7"/>
  <c r="AE428" i="7" s="1"/>
  <c r="L428" i="7"/>
  <c r="AD427" i="7"/>
  <c r="G428" i="7"/>
  <c r="Y427" i="7"/>
  <c r="AD483" i="5"/>
  <c r="F484" i="5"/>
  <c r="AE484" i="5" s="1"/>
  <c r="M484" i="5"/>
  <c r="L484" i="5"/>
  <c r="Y483" i="5"/>
  <c r="AH483" i="5" s="1"/>
  <c r="G484" i="5"/>
  <c r="AH53" i="2"/>
  <c r="X51" i="2"/>
  <c r="Y52" i="2"/>
  <c r="Y2" i="7"/>
  <c r="AO8" i="7"/>
  <c r="Y13" i="9"/>
  <c r="AH13" i="9" s="1"/>
  <c r="X12" i="9"/>
  <c r="AH60" i="5"/>
  <c r="O60" i="10"/>
  <c r="Y59" i="5"/>
  <c r="X58" i="5"/>
  <c r="X32" i="3"/>
  <c r="Y33" i="3"/>
  <c r="G34" i="10"/>
  <c r="AH34" i="3"/>
  <c r="X66" i="6"/>
  <c r="Y67" i="6"/>
  <c r="C68" i="10"/>
  <c r="AH68" i="6"/>
  <c r="Z454" i="3"/>
  <c r="T454" i="3"/>
  <c r="AH453" i="3"/>
  <c r="AE454" i="3"/>
  <c r="G454" i="3"/>
  <c r="T421" i="9" l="1"/>
  <c r="Q421" i="10" s="1"/>
  <c r="R421" i="10" s="1"/>
  <c r="Z421" i="9"/>
  <c r="O420" i="10"/>
  <c r="AH420" i="9"/>
  <c r="G421" i="9"/>
  <c r="AE421" i="9"/>
  <c r="M396" i="4"/>
  <c r="F396" i="4"/>
  <c r="L396" i="4"/>
  <c r="AD395" i="4"/>
  <c r="Y395" i="4"/>
  <c r="Z458" i="6"/>
  <c r="T458" i="6"/>
  <c r="E458" i="10" s="1"/>
  <c r="AH457" i="6"/>
  <c r="C457" i="10"/>
  <c r="G458" i="6"/>
  <c r="AE458" i="6"/>
  <c r="Z420" i="8"/>
  <c r="T420" i="8"/>
  <c r="G477" i="2"/>
  <c r="AD476" i="2"/>
  <c r="Y476" i="2"/>
  <c r="AH476" i="2" s="1"/>
  <c r="F477" i="2"/>
  <c r="AE477" i="2" s="1"/>
  <c r="L477" i="2"/>
  <c r="M477" i="2"/>
  <c r="T476" i="2"/>
  <c r="Z476" i="2"/>
  <c r="Z428" i="7"/>
  <c r="T428" i="7"/>
  <c r="I428" i="10" s="1"/>
  <c r="F429" i="7"/>
  <c r="Y428" i="7"/>
  <c r="M429" i="7"/>
  <c r="L429" i="7"/>
  <c r="AD428" i="7"/>
  <c r="G427" i="10"/>
  <c r="AH427" i="7"/>
  <c r="T484" i="5"/>
  <c r="Z484" i="5"/>
  <c r="F485" i="5"/>
  <c r="M485" i="5"/>
  <c r="Y484" i="5"/>
  <c r="AH484" i="5" s="1"/>
  <c r="L485" i="5"/>
  <c r="AD484" i="5"/>
  <c r="AE420" i="8"/>
  <c r="G420" i="8"/>
  <c r="X50" i="2"/>
  <c r="Y51" i="2"/>
  <c r="AH52" i="2"/>
  <c r="AO3" i="7"/>
  <c r="AH2" i="7"/>
  <c r="Y12" i="9"/>
  <c r="AH12" i="9" s="1"/>
  <c r="X11" i="9"/>
  <c r="O59" i="10"/>
  <c r="AH59" i="5"/>
  <c r="X57" i="5"/>
  <c r="Y58" i="5"/>
  <c r="X31" i="3"/>
  <c r="Y32" i="3"/>
  <c r="G33" i="10"/>
  <c r="AH33" i="3"/>
  <c r="Y66" i="6"/>
  <c r="X65" i="6"/>
  <c r="C67" i="10"/>
  <c r="AH67" i="6"/>
  <c r="M455" i="3"/>
  <c r="L455" i="3"/>
  <c r="F455" i="3"/>
  <c r="AD454" i="3"/>
  <c r="Y454" i="3"/>
  <c r="Y421" i="9" l="1"/>
  <c r="L422" i="9"/>
  <c r="F422" i="9"/>
  <c r="AD421" i="9"/>
  <c r="M422" i="9"/>
  <c r="G396" i="4"/>
  <c r="AE396" i="4"/>
  <c r="Z396" i="4"/>
  <c r="T396" i="4"/>
  <c r="M396" i="10" s="1"/>
  <c r="AH395" i="4"/>
  <c r="K395" i="10"/>
  <c r="M459" i="6"/>
  <c r="L459" i="6"/>
  <c r="F459" i="6"/>
  <c r="Y458" i="6"/>
  <c r="AD458" i="6"/>
  <c r="L478" i="2"/>
  <c r="Y477" i="2"/>
  <c r="AH477" i="2" s="1"/>
  <c r="F478" i="2"/>
  <c r="AD477" i="2"/>
  <c r="M478" i="2"/>
  <c r="T477" i="2"/>
  <c r="Z477" i="2"/>
  <c r="AH428" i="7"/>
  <c r="G428" i="10"/>
  <c r="T429" i="7"/>
  <c r="I429" i="10" s="1"/>
  <c r="Z429" i="7"/>
  <c r="T485" i="5"/>
  <c r="Z485" i="5"/>
  <c r="Y420" i="8"/>
  <c r="AH420" i="8" s="1"/>
  <c r="F421" i="8"/>
  <c r="AE421" i="8" s="1"/>
  <c r="AD420" i="8"/>
  <c r="L421" i="8"/>
  <c r="M421" i="8"/>
  <c r="G421" i="8"/>
  <c r="AE429" i="7"/>
  <c r="G429" i="7"/>
  <c r="AE485" i="5"/>
  <c r="G485" i="5"/>
  <c r="Y50" i="2"/>
  <c r="X49" i="2"/>
  <c r="AH51" i="2"/>
  <c r="Y11" i="9"/>
  <c r="AH11" i="9" s="1"/>
  <c r="X10" i="9"/>
  <c r="X56" i="5"/>
  <c r="Y57" i="5"/>
  <c r="AH58" i="5"/>
  <c r="O58" i="10"/>
  <c r="X30" i="3"/>
  <c r="Y31" i="3"/>
  <c r="AH32" i="3"/>
  <c r="G32" i="10"/>
  <c r="C66" i="10"/>
  <c r="AH66" i="6"/>
  <c r="Y65" i="6"/>
  <c r="X64" i="6"/>
  <c r="Z455" i="3"/>
  <c r="T455" i="3"/>
  <c r="AH454" i="3"/>
  <c r="AE455" i="3"/>
  <c r="G455" i="3"/>
  <c r="O421" i="10" l="1"/>
  <c r="AH421" i="9"/>
  <c r="T422" i="9"/>
  <c r="Q422" i="10" s="1"/>
  <c r="R422" i="10" s="1"/>
  <c r="Z422" i="9"/>
  <c r="G422" i="9"/>
  <c r="AE422" i="9"/>
  <c r="M397" i="4"/>
  <c r="L397" i="4"/>
  <c r="Y396" i="4"/>
  <c r="F397" i="4"/>
  <c r="AD396" i="4"/>
  <c r="Z459" i="6"/>
  <c r="T459" i="6"/>
  <c r="E459" i="10" s="1"/>
  <c r="G459" i="6"/>
  <c r="AE459" i="6"/>
  <c r="AH458" i="6"/>
  <c r="C458" i="10"/>
  <c r="T478" i="2"/>
  <c r="Z478" i="2"/>
  <c r="T421" i="8"/>
  <c r="Z421" i="8"/>
  <c r="G422" i="8"/>
  <c r="Y421" i="8"/>
  <c r="AH421" i="8" s="1"/>
  <c r="L422" i="8"/>
  <c r="F422" i="8"/>
  <c r="AE422" i="8" s="1"/>
  <c r="AD421" i="8"/>
  <c r="M422" i="8"/>
  <c r="Y429" i="7"/>
  <c r="M430" i="7"/>
  <c r="F430" i="7"/>
  <c r="AE430" i="7" s="1"/>
  <c r="L430" i="7"/>
  <c r="AD429" i="7"/>
  <c r="G430" i="7"/>
  <c r="F486" i="5"/>
  <c r="AE486" i="5" s="1"/>
  <c r="L486" i="5"/>
  <c r="M486" i="5"/>
  <c r="Y485" i="5"/>
  <c r="AH485" i="5" s="1"/>
  <c r="G486" i="5"/>
  <c r="AD485" i="5"/>
  <c r="AE478" i="2"/>
  <c r="G478" i="2"/>
  <c r="AH50" i="2"/>
  <c r="Y49" i="2"/>
  <c r="X48" i="2"/>
  <c r="Y10" i="9"/>
  <c r="AH10" i="9" s="1"/>
  <c r="X9" i="9"/>
  <c r="Y56" i="5"/>
  <c r="X55" i="5"/>
  <c r="O57" i="10"/>
  <c r="AH57" i="5"/>
  <c r="X29" i="3"/>
  <c r="Y30" i="3"/>
  <c r="G31" i="10"/>
  <c r="AH31" i="3"/>
  <c r="C65" i="10"/>
  <c r="AH65" i="6"/>
  <c r="X63" i="6"/>
  <c r="Y64" i="6"/>
  <c r="M456" i="3"/>
  <c r="L456" i="3"/>
  <c r="F456" i="3"/>
  <c r="AD455" i="3"/>
  <c r="Y455" i="3"/>
  <c r="L423" i="9" l="1"/>
  <c r="AD422" i="9"/>
  <c r="Y422" i="9"/>
  <c r="M423" i="9"/>
  <c r="F423" i="9"/>
  <c r="Z397" i="4"/>
  <c r="T397" i="4"/>
  <c r="M397" i="10" s="1"/>
  <c r="AH396" i="4"/>
  <c r="K396" i="10"/>
  <c r="G397" i="4"/>
  <c r="AE397" i="4"/>
  <c r="L460" i="6"/>
  <c r="AD459" i="6"/>
  <c r="M460" i="6"/>
  <c r="F460" i="6"/>
  <c r="Y459" i="6"/>
  <c r="F423" i="8"/>
  <c r="L423" i="8"/>
  <c r="AD422" i="8"/>
  <c r="M423" i="8"/>
  <c r="Y422" i="8"/>
  <c r="AH422" i="8" s="1"/>
  <c r="Z422" i="8"/>
  <c r="T422" i="8"/>
  <c r="AH429" i="7"/>
  <c r="G429" i="10"/>
  <c r="T430" i="7"/>
  <c r="I430" i="10" s="1"/>
  <c r="Z430" i="7"/>
  <c r="L431" i="7"/>
  <c r="M431" i="7"/>
  <c r="G431" i="7"/>
  <c r="AD430" i="7"/>
  <c r="Y430" i="7"/>
  <c r="F431" i="7"/>
  <c r="AE431" i="7" s="1"/>
  <c r="Z486" i="5"/>
  <c r="T486" i="5"/>
  <c r="Y486" i="5"/>
  <c r="AH486" i="5" s="1"/>
  <c r="F487" i="5"/>
  <c r="AD486" i="5"/>
  <c r="M487" i="5"/>
  <c r="L487" i="5"/>
  <c r="AD478" i="2"/>
  <c r="Y478" i="2"/>
  <c r="AH478" i="2" s="1"/>
  <c r="L479" i="2"/>
  <c r="F479" i="2"/>
  <c r="AE479" i="2" s="1"/>
  <c r="G479" i="2"/>
  <c r="M479" i="2"/>
  <c r="AH49" i="2"/>
  <c r="Y48" i="2"/>
  <c r="X47" i="2"/>
  <c r="Y9" i="9"/>
  <c r="AH9" i="9" s="1"/>
  <c r="X8" i="9"/>
  <c r="O56" i="10"/>
  <c r="AH56" i="5"/>
  <c r="Y55" i="5"/>
  <c r="X54" i="5"/>
  <c r="Y29" i="3"/>
  <c r="X28" i="3"/>
  <c r="AH30" i="3"/>
  <c r="G30" i="10"/>
  <c r="Y63" i="6"/>
  <c r="X62" i="6"/>
  <c r="C64" i="10"/>
  <c r="AH64" i="6"/>
  <c r="Z456" i="3"/>
  <c r="T456" i="3"/>
  <c r="AH455" i="3"/>
  <c r="AE456" i="3"/>
  <c r="G456" i="3"/>
  <c r="T423" i="9" l="1"/>
  <c r="Q423" i="10" s="1"/>
  <c r="R423" i="10" s="1"/>
  <c r="Z423" i="9"/>
  <c r="AH422" i="9"/>
  <c r="O422" i="10"/>
  <c r="G423" i="9"/>
  <c r="AE423" i="9"/>
  <c r="Y397" i="4"/>
  <c r="F398" i="4"/>
  <c r="L398" i="4"/>
  <c r="M398" i="4"/>
  <c r="AD397" i="4"/>
  <c r="Z460" i="6"/>
  <c r="T460" i="6"/>
  <c r="E460" i="10" s="1"/>
  <c r="AE460" i="6"/>
  <c r="G460" i="6"/>
  <c r="AH459" i="6"/>
  <c r="C459" i="10"/>
  <c r="G423" i="8"/>
  <c r="AE423" i="8"/>
  <c r="T423" i="8"/>
  <c r="Z423" i="8"/>
  <c r="Z431" i="7"/>
  <c r="T431" i="7"/>
  <c r="I431" i="10" s="1"/>
  <c r="AD431" i="7"/>
  <c r="L432" i="7"/>
  <c r="Y431" i="7"/>
  <c r="F432" i="7"/>
  <c r="M432" i="7"/>
  <c r="AH430" i="7"/>
  <c r="G430" i="10"/>
  <c r="Z487" i="5"/>
  <c r="T487" i="5"/>
  <c r="Z479" i="2"/>
  <c r="T479" i="2"/>
  <c r="G480" i="2"/>
  <c r="L480" i="2"/>
  <c r="F480" i="2"/>
  <c r="AE480" i="2" s="1"/>
  <c r="AD479" i="2"/>
  <c r="M480" i="2"/>
  <c r="Y479" i="2"/>
  <c r="AH479" i="2" s="1"/>
  <c r="AE487" i="5"/>
  <c r="G487" i="5"/>
  <c r="AH48" i="2"/>
  <c r="Y47" i="2"/>
  <c r="X46" i="2"/>
  <c r="Y8" i="9"/>
  <c r="AH8" i="9" s="1"/>
  <c r="X7" i="9"/>
  <c r="O55" i="10"/>
  <c r="AH55" i="5"/>
  <c r="X53" i="5"/>
  <c r="Y54" i="5"/>
  <c r="AH29" i="3"/>
  <c r="G29" i="10"/>
  <c r="Y28" i="3"/>
  <c r="X27" i="3"/>
  <c r="C63" i="10"/>
  <c r="AH63" i="6"/>
  <c r="X61" i="6"/>
  <c r="Y62" i="6"/>
  <c r="M457" i="3"/>
  <c r="L457" i="3"/>
  <c r="F457" i="3"/>
  <c r="AD456" i="3"/>
  <c r="Y456" i="3"/>
  <c r="Y423" i="9" l="1"/>
  <c r="AD423" i="9"/>
  <c r="F424" i="9"/>
  <c r="L424" i="9"/>
  <c r="M424" i="9"/>
  <c r="K397" i="10"/>
  <c r="AH397" i="4"/>
  <c r="AE398" i="4"/>
  <c r="G398" i="4"/>
  <c r="T398" i="4"/>
  <c r="M398" i="10" s="1"/>
  <c r="Z398" i="4"/>
  <c r="L461" i="6"/>
  <c r="F461" i="6"/>
  <c r="M461" i="6"/>
  <c r="AD460" i="6"/>
  <c r="Y460" i="6"/>
  <c r="Y423" i="8"/>
  <c r="AH423" i="8" s="1"/>
  <c r="AD423" i="8"/>
  <c r="F424" i="8"/>
  <c r="M424" i="8"/>
  <c r="L424" i="8"/>
  <c r="T432" i="7"/>
  <c r="I432" i="10" s="1"/>
  <c r="Z432" i="7"/>
  <c r="G431" i="10"/>
  <c r="AH431" i="7"/>
  <c r="F481" i="2"/>
  <c r="L481" i="2"/>
  <c r="AD480" i="2"/>
  <c r="Y480" i="2"/>
  <c r="AH480" i="2" s="1"/>
  <c r="M481" i="2"/>
  <c r="Z480" i="2"/>
  <c r="T480" i="2"/>
  <c r="M488" i="5"/>
  <c r="AD487" i="5"/>
  <c r="F488" i="5"/>
  <c r="AE488" i="5" s="1"/>
  <c r="L488" i="5"/>
  <c r="G488" i="5"/>
  <c r="Y487" i="5"/>
  <c r="AH487" i="5" s="1"/>
  <c r="AE432" i="7"/>
  <c r="G432" i="7"/>
  <c r="AH47" i="2"/>
  <c r="X45" i="2"/>
  <c r="Y46" i="2"/>
  <c r="Y7" i="9"/>
  <c r="AH7" i="9" s="1"/>
  <c r="X6" i="9"/>
  <c r="X52" i="5"/>
  <c r="Y53" i="5"/>
  <c r="O54" i="10"/>
  <c r="AH54" i="5"/>
  <c r="G28" i="10"/>
  <c r="AH28" i="3"/>
  <c r="Y27" i="3"/>
  <c r="X26" i="3"/>
  <c r="Y61" i="6"/>
  <c r="X60" i="6"/>
  <c r="C62" i="10"/>
  <c r="AH62" i="6"/>
  <c r="Z457" i="3"/>
  <c r="T457" i="3"/>
  <c r="AH456" i="3"/>
  <c r="AE457" i="3"/>
  <c r="G457" i="3"/>
  <c r="AH423" i="9" l="1"/>
  <c r="O423" i="10"/>
  <c r="G424" i="9"/>
  <c r="AE424" i="9"/>
  <c r="T424" i="9"/>
  <c r="Q424" i="10" s="1"/>
  <c r="R424" i="10" s="1"/>
  <c r="Z424" i="9"/>
  <c r="M399" i="4"/>
  <c r="F399" i="4"/>
  <c r="AD398" i="4"/>
  <c r="L399" i="4"/>
  <c r="Y398" i="4"/>
  <c r="Z461" i="6"/>
  <c r="T461" i="6"/>
  <c r="E461" i="10" s="1"/>
  <c r="G461" i="6"/>
  <c r="AE461" i="6"/>
  <c r="C460" i="10"/>
  <c r="AH460" i="6"/>
  <c r="G424" i="8"/>
  <c r="AE424" i="8"/>
  <c r="Z424" i="8"/>
  <c r="T424" i="8"/>
  <c r="G481" i="2"/>
  <c r="AE481" i="2"/>
  <c r="T481" i="2"/>
  <c r="Z481" i="2"/>
  <c r="T488" i="5"/>
  <c r="Z488" i="5"/>
  <c r="L489" i="5"/>
  <c r="Y488" i="5"/>
  <c r="AH488" i="5" s="1"/>
  <c r="M489" i="5"/>
  <c r="AD488" i="5"/>
  <c r="F489" i="5"/>
  <c r="M433" i="7"/>
  <c r="F433" i="7"/>
  <c r="L433" i="7"/>
  <c r="AD432" i="7"/>
  <c r="Y432" i="7"/>
  <c r="X44" i="2"/>
  <c r="Y45" i="2"/>
  <c r="AH46" i="2"/>
  <c r="Y6" i="9"/>
  <c r="AH6" i="9" s="1"/>
  <c r="X5" i="9"/>
  <c r="X51" i="5"/>
  <c r="Y52" i="5"/>
  <c r="O53" i="10"/>
  <c r="AH53" i="5"/>
  <c r="G27" i="10"/>
  <c r="AH27" i="3"/>
  <c r="Y26" i="3"/>
  <c r="X25" i="3"/>
  <c r="C61" i="10"/>
  <c r="AH61" i="6"/>
  <c r="X59" i="6"/>
  <c r="Y60" i="6"/>
  <c r="M458" i="3"/>
  <c r="L458" i="3"/>
  <c r="F458" i="3"/>
  <c r="AD457" i="3"/>
  <c r="Y457" i="3"/>
  <c r="L425" i="9" l="1"/>
  <c r="M425" i="9"/>
  <c r="F425" i="9"/>
  <c r="Y424" i="9"/>
  <c r="AD424" i="9"/>
  <c r="G399" i="4"/>
  <c r="AE399" i="4"/>
  <c r="Z399" i="4"/>
  <c r="T399" i="4"/>
  <c r="M399" i="10" s="1"/>
  <c r="K398" i="10"/>
  <c r="AH398" i="4"/>
  <c r="F462" i="6"/>
  <c r="M462" i="6"/>
  <c r="AD461" i="6"/>
  <c r="L462" i="6"/>
  <c r="Y461" i="6"/>
  <c r="Y424" i="8"/>
  <c r="AH424" i="8" s="1"/>
  <c r="M425" i="8"/>
  <c r="L425" i="8"/>
  <c r="F425" i="8"/>
  <c r="AD424" i="8"/>
  <c r="AD481" i="2"/>
  <c r="L482" i="2"/>
  <c r="M482" i="2"/>
  <c r="F482" i="2"/>
  <c r="Y481" i="2"/>
  <c r="AH481" i="2" s="1"/>
  <c r="T489" i="5"/>
  <c r="Z489" i="5"/>
  <c r="T433" i="7"/>
  <c r="I433" i="10" s="1"/>
  <c r="Z433" i="7"/>
  <c r="AH432" i="7"/>
  <c r="G432" i="10"/>
  <c r="AE489" i="5"/>
  <c r="G489" i="5"/>
  <c r="AE433" i="7"/>
  <c r="G433" i="7"/>
  <c r="X43" i="2"/>
  <c r="Y44" i="2"/>
  <c r="AH45" i="2"/>
  <c r="Y5" i="9"/>
  <c r="AH5" i="9" s="1"/>
  <c r="X4" i="9"/>
  <c r="X50" i="5"/>
  <c r="Y51" i="5"/>
  <c r="O52" i="10"/>
  <c r="AH52" i="5"/>
  <c r="G26" i="10"/>
  <c r="AH26" i="3"/>
  <c r="X24" i="3"/>
  <c r="Y25" i="3"/>
  <c r="X58" i="6"/>
  <c r="Y59" i="6"/>
  <c r="C60" i="10"/>
  <c r="AH60" i="6"/>
  <c r="Z458" i="3"/>
  <c r="T458" i="3"/>
  <c r="AH457" i="3"/>
  <c r="AE458" i="3"/>
  <c r="G458" i="3"/>
  <c r="Z425" i="9" l="1"/>
  <c r="T425" i="9"/>
  <c r="Q425" i="10" s="1"/>
  <c r="R425" i="10" s="1"/>
  <c r="G425" i="9"/>
  <c r="AE425" i="9"/>
  <c r="O424" i="10"/>
  <c r="AH424" i="9"/>
  <c r="M400" i="4"/>
  <c r="F400" i="4"/>
  <c r="Y399" i="4"/>
  <c r="L400" i="4"/>
  <c r="AD399" i="4"/>
  <c r="G462" i="6"/>
  <c r="AE462" i="6"/>
  <c r="T462" i="6"/>
  <c r="E462" i="10" s="1"/>
  <c r="Z462" i="6"/>
  <c r="AH461" i="6"/>
  <c r="C461" i="10"/>
  <c r="Z425" i="8"/>
  <c r="T425" i="8"/>
  <c r="T482" i="2"/>
  <c r="Z482" i="2"/>
  <c r="G482" i="2"/>
  <c r="AE482" i="2"/>
  <c r="Y489" i="5"/>
  <c r="AH489" i="5" s="1"/>
  <c r="L490" i="5"/>
  <c r="F490" i="5"/>
  <c r="AD489" i="5"/>
  <c r="M490" i="5"/>
  <c r="L434" i="7"/>
  <c r="F434" i="7"/>
  <c r="M434" i="7"/>
  <c r="Y433" i="7"/>
  <c r="AD433" i="7"/>
  <c r="AE425" i="8"/>
  <c r="G425" i="8"/>
  <c r="Y43" i="2"/>
  <c r="X42" i="2"/>
  <c r="AH44" i="2"/>
  <c r="Y4" i="9"/>
  <c r="AH4" i="9" s="1"/>
  <c r="X3" i="9"/>
  <c r="X49" i="5"/>
  <c r="Y50" i="5"/>
  <c r="O51" i="10"/>
  <c r="AH51" i="5"/>
  <c r="Y24" i="3"/>
  <c r="X23" i="3"/>
  <c r="AH25" i="3"/>
  <c r="G25" i="10"/>
  <c r="Y58" i="6"/>
  <c r="X57" i="6"/>
  <c r="C59" i="10"/>
  <c r="AH59" i="6"/>
  <c r="M459" i="3"/>
  <c r="L459" i="3"/>
  <c r="F459" i="3"/>
  <c r="AD458" i="3"/>
  <c r="Y458" i="3"/>
  <c r="M426" i="9" l="1"/>
  <c r="L426" i="9"/>
  <c r="F426" i="9"/>
  <c r="AD425" i="9"/>
  <c r="Y425" i="9"/>
  <c r="AE400" i="4"/>
  <c r="G400" i="4"/>
  <c r="K399" i="10"/>
  <c r="AH399" i="4"/>
  <c r="Z400" i="4"/>
  <c r="T400" i="4"/>
  <c r="M400" i="10" s="1"/>
  <c r="M463" i="6"/>
  <c r="L463" i="6"/>
  <c r="F463" i="6"/>
  <c r="AD462" i="6"/>
  <c r="Y462" i="6"/>
  <c r="M483" i="2"/>
  <c r="AD482" i="2"/>
  <c r="F483" i="2"/>
  <c r="AE483" i="2" s="1"/>
  <c r="G483" i="2"/>
  <c r="L483" i="2"/>
  <c r="Y482" i="2"/>
  <c r="AH482" i="2" s="1"/>
  <c r="T490" i="5"/>
  <c r="Z490" i="5"/>
  <c r="T434" i="7"/>
  <c r="I434" i="10" s="1"/>
  <c r="Z434" i="7"/>
  <c r="AH433" i="7"/>
  <c r="G433" i="10"/>
  <c r="M426" i="8"/>
  <c r="Y425" i="8"/>
  <c r="AH425" i="8" s="1"/>
  <c r="F426" i="8"/>
  <c r="AE426" i="8" s="1"/>
  <c r="L426" i="8"/>
  <c r="AD425" i="8"/>
  <c r="G426" i="8"/>
  <c r="AE490" i="5"/>
  <c r="G490" i="5"/>
  <c r="AE434" i="7"/>
  <c r="G434" i="7"/>
  <c r="AH43" i="2"/>
  <c r="X41" i="2"/>
  <c r="Y42" i="2"/>
  <c r="Y3" i="9"/>
  <c r="AH3" i="9" s="1"/>
  <c r="X2" i="9"/>
  <c r="X48" i="5"/>
  <c r="Y49" i="5"/>
  <c r="O50" i="10"/>
  <c r="AH50" i="5"/>
  <c r="AH24" i="3"/>
  <c r="G24" i="10"/>
  <c r="Y23" i="3"/>
  <c r="X22" i="3"/>
  <c r="C58" i="10"/>
  <c r="AH58" i="6"/>
  <c r="X56" i="6"/>
  <c r="Y57" i="6"/>
  <c r="Z459" i="3"/>
  <c r="T459" i="3"/>
  <c r="AH458" i="3"/>
  <c r="AE459" i="3"/>
  <c r="G459" i="3"/>
  <c r="T426" i="9" l="1"/>
  <c r="Q426" i="10" s="1"/>
  <c r="R426" i="10" s="1"/>
  <c r="Z426" i="9"/>
  <c r="AH425" i="9"/>
  <c r="O425" i="10"/>
  <c r="L401" i="4"/>
  <c r="AD400" i="4"/>
  <c r="M401" i="4"/>
  <c r="F401" i="4"/>
  <c r="Y400" i="4"/>
  <c r="Z463" i="6"/>
  <c r="T463" i="6"/>
  <c r="E463" i="10" s="1"/>
  <c r="G463" i="6"/>
  <c r="AE463" i="6"/>
  <c r="C462" i="10"/>
  <c r="AH462" i="6"/>
  <c r="F484" i="2"/>
  <c r="Y483" i="2"/>
  <c r="AH483" i="2" s="1"/>
  <c r="M484" i="2"/>
  <c r="L484" i="2"/>
  <c r="AD483" i="2"/>
  <c r="Z483" i="2"/>
  <c r="T483" i="2"/>
  <c r="T426" i="8"/>
  <c r="Z426" i="8"/>
  <c r="Y426" i="8"/>
  <c r="AH426" i="8" s="1"/>
  <c r="AD426" i="8"/>
  <c r="F427" i="8"/>
  <c r="AE427" i="8" s="1"/>
  <c r="G427" i="8"/>
  <c r="L427" i="8"/>
  <c r="M427" i="8"/>
  <c r="L491" i="5"/>
  <c r="M491" i="5"/>
  <c r="AA491" i="5" s="1"/>
  <c r="F491" i="5"/>
  <c r="AE491" i="5" s="1"/>
  <c r="AR3" i="5" s="1"/>
  <c r="C5" i="11" s="1"/>
  <c r="AD490" i="5"/>
  <c r="Y490" i="5"/>
  <c r="AH490" i="5" s="1"/>
  <c r="G491" i="5"/>
  <c r="Y434" i="7"/>
  <c r="F435" i="7"/>
  <c r="AE435" i="7" s="1"/>
  <c r="M435" i="7"/>
  <c r="AD434" i="7"/>
  <c r="L435" i="7"/>
  <c r="G435" i="7"/>
  <c r="AE426" i="9"/>
  <c r="G426" i="9"/>
  <c r="Y41" i="2"/>
  <c r="X40" i="2"/>
  <c r="AH42" i="2"/>
  <c r="Y2" i="9"/>
  <c r="AO8" i="9"/>
  <c r="X47" i="5"/>
  <c r="Y48" i="5"/>
  <c r="O49" i="10"/>
  <c r="AH49" i="5"/>
  <c r="G23" i="10"/>
  <c r="AH23" i="3"/>
  <c r="X21" i="3"/>
  <c r="Y22" i="3"/>
  <c r="Y56" i="6"/>
  <c r="X55" i="6"/>
  <c r="C57" i="10"/>
  <c r="AH57" i="6"/>
  <c r="M460" i="3"/>
  <c r="L460" i="3"/>
  <c r="F460" i="3"/>
  <c r="AD459" i="3"/>
  <c r="Y459" i="3"/>
  <c r="Z401" i="4" l="1"/>
  <c r="T401" i="4"/>
  <c r="M401" i="10" s="1"/>
  <c r="G401" i="4"/>
  <c r="AE401" i="4"/>
  <c r="AH400" i="4"/>
  <c r="K400" i="10"/>
  <c r="F464" i="6"/>
  <c r="AD463" i="6"/>
  <c r="Y463" i="6"/>
  <c r="M464" i="6"/>
  <c r="L464" i="6"/>
  <c r="G484" i="2"/>
  <c r="AE484" i="2"/>
  <c r="Z484" i="2"/>
  <c r="T484" i="2"/>
  <c r="M428" i="8"/>
  <c r="L428" i="8"/>
  <c r="F428" i="8"/>
  <c r="AD427" i="8"/>
  <c r="Y427" i="8"/>
  <c r="AH427" i="8" s="1"/>
  <c r="Z427" i="8"/>
  <c r="T427" i="8"/>
  <c r="U490" i="5"/>
  <c r="Z491" i="5"/>
  <c r="AO4" i="5" s="1"/>
  <c r="T491" i="5"/>
  <c r="AR4" i="5"/>
  <c r="D5" i="11" s="1"/>
  <c r="Y491" i="5"/>
  <c r="AH491" i="5" s="1"/>
  <c r="AD491" i="5"/>
  <c r="AR2" i="5" s="1"/>
  <c r="B5" i="11" s="1"/>
  <c r="AH434" i="7"/>
  <c r="G434" i="10"/>
  <c r="T435" i="7"/>
  <c r="I435" i="10" s="1"/>
  <c r="Z435" i="7"/>
  <c r="AD435" i="7"/>
  <c r="L436" i="7"/>
  <c r="M436" i="7"/>
  <c r="Y435" i="7"/>
  <c r="F436" i="7"/>
  <c r="AD426" i="9"/>
  <c r="F427" i="9"/>
  <c r="AE427" i="9" s="1"/>
  <c r="Y426" i="9"/>
  <c r="L427" i="9"/>
  <c r="M427" i="9"/>
  <c r="G427" i="9"/>
  <c r="AH41" i="2"/>
  <c r="Y40" i="2"/>
  <c r="X39" i="2"/>
  <c r="AH2" i="9"/>
  <c r="AO3" i="9"/>
  <c r="X46" i="5"/>
  <c r="Y47" i="5"/>
  <c r="O48" i="10"/>
  <c r="AH48" i="5"/>
  <c r="X20" i="3"/>
  <c r="Y21" i="3"/>
  <c r="G22" i="10"/>
  <c r="AH22" i="3"/>
  <c r="C56" i="10"/>
  <c r="AH56" i="6"/>
  <c r="X54" i="6"/>
  <c r="Y55" i="6"/>
  <c r="Z460" i="3"/>
  <c r="T460" i="3"/>
  <c r="AH459" i="3"/>
  <c r="AE460" i="3"/>
  <c r="G460" i="3"/>
  <c r="Y401" i="4" l="1"/>
  <c r="M402" i="4"/>
  <c r="F402" i="4"/>
  <c r="AD401" i="4"/>
  <c r="L402" i="4"/>
  <c r="AE464" i="6"/>
  <c r="G464" i="6"/>
  <c r="C463" i="10"/>
  <c r="AH463" i="6"/>
  <c r="Z464" i="6"/>
  <c r="T464" i="6"/>
  <c r="E464" i="10" s="1"/>
  <c r="F485" i="2"/>
  <c r="L485" i="2"/>
  <c r="Y484" i="2"/>
  <c r="AH484" i="2" s="1"/>
  <c r="AD484" i="2"/>
  <c r="M485" i="2"/>
  <c r="Z428" i="8"/>
  <c r="T428" i="8"/>
  <c r="G428" i="8"/>
  <c r="AE428" i="8"/>
  <c r="AG491" i="5"/>
  <c r="V490" i="5"/>
  <c r="Z436" i="7"/>
  <c r="T436" i="7"/>
  <c r="I436" i="10" s="1"/>
  <c r="G435" i="10"/>
  <c r="AH435" i="7"/>
  <c r="AH426" i="9"/>
  <c r="O426" i="10"/>
  <c r="T427" i="9"/>
  <c r="Q427" i="10" s="1"/>
  <c r="R427" i="10" s="1"/>
  <c r="Z427" i="9"/>
  <c r="F428" i="9"/>
  <c r="M428" i="9"/>
  <c r="AD427" i="9"/>
  <c r="L428" i="9"/>
  <c r="Y427" i="9"/>
  <c r="AE436" i="7"/>
  <c r="G436" i="7"/>
  <c r="AH40" i="2"/>
  <c r="X38" i="2"/>
  <c r="Y39" i="2"/>
  <c r="Y46" i="5"/>
  <c r="X45" i="5"/>
  <c r="AH47" i="5"/>
  <c r="O47" i="10"/>
  <c r="Y20" i="3"/>
  <c r="X19" i="3"/>
  <c r="AH21" i="3"/>
  <c r="G21" i="10"/>
  <c r="X53" i="6"/>
  <c r="Y54" i="6"/>
  <c r="C55" i="10"/>
  <c r="AH55" i="6"/>
  <c r="M461" i="3"/>
  <c r="L461" i="3"/>
  <c r="F461" i="3"/>
  <c r="AD460" i="3"/>
  <c r="Y460" i="3"/>
  <c r="AH401" i="4" l="1"/>
  <c r="K401" i="10"/>
  <c r="G402" i="4"/>
  <c r="AE402" i="4"/>
  <c r="T402" i="4"/>
  <c r="M402" i="10" s="1"/>
  <c r="Z402" i="4"/>
  <c r="M465" i="6"/>
  <c r="L465" i="6"/>
  <c r="F465" i="6"/>
  <c r="AD464" i="6"/>
  <c r="Y464" i="6"/>
  <c r="T485" i="2"/>
  <c r="Z485" i="2"/>
  <c r="Y428" i="8"/>
  <c r="AH428" i="8" s="1"/>
  <c r="AD428" i="8"/>
  <c r="F429" i="8"/>
  <c r="L429" i="8"/>
  <c r="M429" i="8"/>
  <c r="U489" i="5"/>
  <c r="AA490" i="5"/>
  <c r="Z428" i="9"/>
  <c r="T428" i="9"/>
  <c r="Q428" i="10" s="1"/>
  <c r="R428" i="10" s="1"/>
  <c r="AH427" i="9"/>
  <c r="O427" i="10"/>
  <c r="Y436" i="7"/>
  <c r="F437" i="7"/>
  <c r="M437" i="7"/>
  <c r="L437" i="7"/>
  <c r="AD436" i="7"/>
  <c r="AE485" i="2"/>
  <c r="G485" i="2"/>
  <c r="AE428" i="9"/>
  <c r="G428" i="9"/>
  <c r="Y38" i="2"/>
  <c r="X37" i="2"/>
  <c r="AH39" i="2"/>
  <c r="AH46" i="5"/>
  <c r="O46" i="10"/>
  <c r="X44" i="5"/>
  <c r="Y45" i="5"/>
  <c r="G20" i="10"/>
  <c r="AH20" i="3"/>
  <c r="X18" i="3"/>
  <c r="Y19" i="3"/>
  <c r="Y53" i="6"/>
  <c r="X52" i="6"/>
  <c r="C54" i="10"/>
  <c r="AH54" i="6"/>
  <c r="Z461" i="3"/>
  <c r="T461" i="3"/>
  <c r="AH460" i="3"/>
  <c r="AE461" i="3"/>
  <c r="G461" i="3"/>
  <c r="M403" i="4" l="1"/>
  <c r="F403" i="4"/>
  <c r="Y402" i="4"/>
  <c r="L403" i="4"/>
  <c r="AD402" i="4"/>
  <c r="T465" i="6"/>
  <c r="E465" i="10" s="1"/>
  <c r="Z465" i="6"/>
  <c r="AE465" i="6"/>
  <c r="G465" i="6"/>
  <c r="AH464" i="6"/>
  <c r="C464" i="10"/>
  <c r="T429" i="8"/>
  <c r="Z429" i="8"/>
  <c r="AG490" i="5"/>
  <c r="V489" i="5"/>
  <c r="AH436" i="7"/>
  <c r="G436" i="10"/>
  <c r="T437" i="7"/>
  <c r="I437" i="10" s="1"/>
  <c r="Z437" i="7"/>
  <c r="F486" i="2"/>
  <c r="AE486" i="2" s="1"/>
  <c r="L486" i="2"/>
  <c r="Y485" i="2"/>
  <c r="AH485" i="2" s="1"/>
  <c r="M486" i="2"/>
  <c r="AD485" i="2"/>
  <c r="G486" i="2"/>
  <c r="Y428" i="9"/>
  <c r="AD428" i="9"/>
  <c r="L429" i="9"/>
  <c r="F429" i="9"/>
  <c r="AE429" i="9" s="1"/>
  <c r="G429" i="9"/>
  <c r="M429" i="9"/>
  <c r="AE429" i="8"/>
  <c r="G429" i="8"/>
  <c r="AE437" i="7"/>
  <c r="G437" i="7"/>
  <c r="AH38" i="2"/>
  <c r="Y37" i="2"/>
  <c r="X36" i="2"/>
  <c r="X43" i="5"/>
  <c r="Y44" i="5"/>
  <c r="AH45" i="5"/>
  <c r="O45" i="10"/>
  <c r="X17" i="3"/>
  <c r="Y18" i="3"/>
  <c r="G19" i="10"/>
  <c r="AH19" i="3"/>
  <c r="C53" i="10"/>
  <c r="AH53" i="6"/>
  <c r="Y52" i="6"/>
  <c r="X51" i="6"/>
  <c r="M462" i="3"/>
  <c r="L462" i="3"/>
  <c r="F462" i="3"/>
  <c r="AD461" i="3"/>
  <c r="Y461" i="3"/>
  <c r="AE403" i="4" l="1"/>
  <c r="G403" i="4"/>
  <c r="AH402" i="4"/>
  <c r="K402" i="10"/>
  <c r="Z403" i="4"/>
  <c r="T403" i="4"/>
  <c r="M403" i="10" s="1"/>
  <c r="L466" i="6"/>
  <c r="M466" i="6"/>
  <c r="F466" i="6"/>
  <c r="Y465" i="6"/>
  <c r="AD465" i="6"/>
  <c r="AA489" i="5"/>
  <c r="U488" i="5"/>
  <c r="T486" i="2"/>
  <c r="Z486" i="2"/>
  <c r="L487" i="2"/>
  <c r="M487" i="2"/>
  <c r="Y486" i="2"/>
  <c r="AH486" i="2" s="1"/>
  <c r="F487" i="2"/>
  <c r="AD486" i="2"/>
  <c r="O428" i="10"/>
  <c r="AH428" i="9"/>
  <c r="Z429" i="9"/>
  <c r="T429" i="9"/>
  <c r="Q429" i="10" s="1"/>
  <c r="R429" i="10" s="1"/>
  <c r="AD429" i="9"/>
  <c r="L430" i="9"/>
  <c r="Y429" i="9"/>
  <c r="F430" i="9"/>
  <c r="M430" i="9"/>
  <c r="Y429" i="8"/>
  <c r="AH429" i="8" s="1"/>
  <c r="AD429" i="8"/>
  <c r="F430" i="8"/>
  <c r="AE430" i="8" s="1"/>
  <c r="L430" i="8"/>
  <c r="M430" i="8"/>
  <c r="G430" i="8"/>
  <c r="Y437" i="7"/>
  <c r="AD437" i="7"/>
  <c r="F438" i="7"/>
  <c r="AE438" i="7" s="1"/>
  <c r="L438" i="7"/>
  <c r="M438" i="7"/>
  <c r="G438" i="7"/>
  <c r="AH37" i="2"/>
  <c r="Y36" i="2"/>
  <c r="X35" i="2"/>
  <c r="X42" i="5"/>
  <c r="Y43" i="5"/>
  <c r="AH44" i="5"/>
  <c r="O44" i="10"/>
  <c r="Y17" i="3"/>
  <c r="X16" i="3"/>
  <c r="AH18" i="3"/>
  <c r="G18" i="10"/>
  <c r="C52" i="10"/>
  <c r="AH52" i="6"/>
  <c r="X50" i="6"/>
  <c r="Y51" i="6"/>
  <c r="Z462" i="3"/>
  <c r="T462" i="3"/>
  <c r="AH461" i="3"/>
  <c r="AE462" i="3"/>
  <c r="G462" i="3"/>
  <c r="L404" i="4" l="1"/>
  <c r="AD403" i="4"/>
  <c r="M404" i="4"/>
  <c r="F404" i="4"/>
  <c r="Y403" i="4"/>
  <c r="T466" i="6"/>
  <c r="E466" i="10" s="1"/>
  <c r="Z466" i="6"/>
  <c r="AE466" i="6"/>
  <c r="G466" i="6"/>
  <c r="C465" i="10"/>
  <c r="AH465" i="6"/>
  <c r="AG489" i="5"/>
  <c r="V488" i="5"/>
  <c r="T487" i="2"/>
  <c r="Z487" i="2"/>
  <c r="T430" i="9"/>
  <c r="Q430" i="10" s="1"/>
  <c r="R430" i="10" s="1"/>
  <c r="Z430" i="9"/>
  <c r="O429" i="10"/>
  <c r="AH429" i="9"/>
  <c r="T430" i="8"/>
  <c r="Z430" i="8"/>
  <c r="Y430" i="8"/>
  <c r="AH430" i="8" s="1"/>
  <c r="F431" i="8"/>
  <c r="M431" i="8"/>
  <c r="AD430" i="8"/>
  <c r="L431" i="8"/>
  <c r="AH437" i="7"/>
  <c r="G437" i="10"/>
  <c r="T438" i="7"/>
  <c r="I438" i="10" s="1"/>
  <c r="Z438" i="7"/>
  <c r="AD438" i="7"/>
  <c r="Y438" i="7"/>
  <c r="M439" i="7"/>
  <c r="F439" i="7"/>
  <c r="L439" i="7"/>
  <c r="AE487" i="2"/>
  <c r="G487" i="2"/>
  <c r="AE430" i="9"/>
  <c r="G430" i="9"/>
  <c r="AH36" i="2"/>
  <c r="X34" i="2"/>
  <c r="Y35" i="2"/>
  <c r="X41" i="5"/>
  <c r="Y42" i="5"/>
  <c r="AH43" i="5"/>
  <c r="O43" i="10"/>
  <c r="G17" i="10"/>
  <c r="AH17" i="3"/>
  <c r="Y16" i="3"/>
  <c r="X15" i="3"/>
  <c r="X49" i="6"/>
  <c r="Y50" i="6"/>
  <c r="C51" i="10"/>
  <c r="AH51" i="6"/>
  <c r="M463" i="3"/>
  <c r="L463" i="3"/>
  <c r="F463" i="3"/>
  <c r="AD462" i="3"/>
  <c r="Y462" i="3"/>
  <c r="Z404" i="4" l="1"/>
  <c r="T404" i="4"/>
  <c r="M404" i="10" s="1"/>
  <c r="AE404" i="4"/>
  <c r="G404" i="4"/>
  <c r="AH403" i="4"/>
  <c r="K403" i="10"/>
  <c r="M467" i="6"/>
  <c r="L467" i="6"/>
  <c r="F467" i="6"/>
  <c r="AD466" i="6"/>
  <c r="Y466" i="6"/>
  <c r="AA488" i="5"/>
  <c r="U487" i="5"/>
  <c r="T431" i="8"/>
  <c r="Z431" i="8"/>
  <c r="G438" i="10"/>
  <c r="AH438" i="7"/>
  <c r="T439" i="7"/>
  <c r="I439" i="10" s="1"/>
  <c r="Z439" i="7"/>
  <c r="AD487" i="2"/>
  <c r="F488" i="2"/>
  <c r="AE488" i="2" s="1"/>
  <c r="L488" i="2"/>
  <c r="M488" i="2"/>
  <c r="Y487" i="2"/>
  <c r="AH487" i="2" s="1"/>
  <c r="G488" i="2"/>
  <c r="Y430" i="9"/>
  <c r="L431" i="9"/>
  <c r="M431" i="9"/>
  <c r="AD430" i="9"/>
  <c r="F431" i="9"/>
  <c r="AE431" i="9" s="1"/>
  <c r="G431" i="9"/>
  <c r="AE431" i="8"/>
  <c r="G431" i="8"/>
  <c r="AE439" i="7"/>
  <c r="G439" i="7"/>
  <c r="X33" i="2"/>
  <c r="Y34" i="2"/>
  <c r="AH35" i="2"/>
  <c r="X40" i="5"/>
  <c r="Y41" i="5"/>
  <c r="AH42" i="5"/>
  <c r="O42" i="10"/>
  <c r="G16" i="10"/>
  <c r="AH16" i="3"/>
  <c r="X14" i="3"/>
  <c r="Y15" i="3"/>
  <c r="Y49" i="6"/>
  <c r="X48" i="6"/>
  <c r="C50" i="10"/>
  <c r="AH50" i="6"/>
  <c r="Z463" i="3"/>
  <c r="T463" i="3"/>
  <c r="AH462" i="3"/>
  <c r="AE463" i="3"/>
  <c r="G463" i="3"/>
  <c r="L405" i="4" l="1"/>
  <c r="AD404" i="4"/>
  <c r="M405" i="4"/>
  <c r="F405" i="4"/>
  <c r="Y404" i="4"/>
  <c r="Z467" i="6"/>
  <c r="T467" i="6"/>
  <c r="E467" i="10" s="1"/>
  <c r="AE467" i="6"/>
  <c r="G467" i="6"/>
  <c r="C466" i="10"/>
  <c r="AH466" i="6"/>
  <c r="AG488" i="5"/>
  <c r="V487" i="5"/>
  <c r="T488" i="2"/>
  <c r="Z488" i="2"/>
  <c r="M489" i="2"/>
  <c r="AD488" i="2"/>
  <c r="L489" i="2"/>
  <c r="Y488" i="2"/>
  <c r="AH488" i="2" s="1"/>
  <c r="F489" i="2"/>
  <c r="O430" i="10"/>
  <c r="AH430" i="9"/>
  <c r="T431" i="9"/>
  <c r="Q431" i="10" s="1"/>
  <c r="R431" i="10" s="1"/>
  <c r="Z431" i="9"/>
  <c r="M432" i="9"/>
  <c r="F432" i="9"/>
  <c r="Y431" i="9"/>
  <c r="L432" i="9"/>
  <c r="AD431" i="9"/>
  <c r="M432" i="8"/>
  <c r="Y431" i="8"/>
  <c r="AH431" i="8" s="1"/>
  <c r="AD431" i="8"/>
  <c r="F432" i="8"/>
  <c r="AE432" i="8" s="1"/>
  <c r="L432" i="8"/>
  <c r="G432" i="8"/>
  <c r="AD439" i="7"/>
  <c r="F440" i="7"/>
  <c r="AE440" i="7" s="1"/>
  <c r="L440" i="7"/>
  <c r="M440" i="7"/>
  <c r="G440" i="7"/>
  <c r="Y439" i="7"/>
  <c r="X32" i="2"/>
  <c r="Y33" i="2"/>
  <c r="AH34" i="2"/>
  <c r="Y40" i="5"/>
  <c r="X39" i="5"/>
  <c r="AH41" i="5"/>
  <c r="O41" i="10"/>
  <c r="Y14" i="3"/>
  <c r="X13" i="3"/>
  <c r="AH15" i="3"/>
  <c r="G15" i="10"/>
  <c r="C49" i="10"/>
  <c r="AH49" i="6"/>
  <c r="X47" i="6"/>
  <c r="Y48" i="6"/>
  <c r="M464" i="3"/>
  <c r="L464" i="3"/>
  <c r="F464" i="3"/>
  <c r="AD463" i="3"/>
  <c r="Y463" i="3"/>
  <c r="Z405" i="4" l="1"/>
  <c r="T405" i="4"/>
  <c r="M405" i="10" s="1"/>
  <c r="AE405" i="4"/>
  <c r="G405" i="4"/>
  <c r="AH404" i="4"/>
  <c r="K404" i="10"/>
  <c r="M468" i="6"/>
  <c r="L468" i="6"/>
  <c r="F468" i="6"/>
  <c r="AD467" i="6"/>
  <c r="Y467" i="6"/>
  <c r="AA487" i="5"/>
  <c r="U486" i="5"/>
  <c r="Z489" i="2"/>
  <c r="T489" i="2"/>
  <c r="O431" i="10"/>
  <c r="AH431" i="9"/>
  <c r="Z432" i="9"/>
  <c r="T432" i="9"/>
  <c r="Q432" i="10" s="1"/>
  <c r="R432" i="10" s="1"/>
  <c r="Z432" i="8"/>
  <c r="T432" i="8"/>
  <c r="M433" i="8"/>
  <c r="L433" i="8"/>
  <c r="F433" i="8"/>
  <c r="AD432" i="8"/>
  <c r="Y432" i="8"/>
  <c r="AH432" i="8" s="1"/>
  <c r="T440" i="7"/>
  <c r="I440" i="10" s="1"/>
  <c r="Z440" i="7"/>
  <c r="L441" i="7"/>
  <c r="M441" i="7"/>
  <c r="F441" i="7"/>
  <c r="AD440" i="7"/>
  <c r="Y440" i="7"/>
  <c r="AH439" i="7"/>
  <c r="G439" i="10"/>
  <c r="AE489" i="2"/>
  <c r="G489" i="2"/>
  <c r="AE432" i="9"/>
  <c r="G432" i="9"/>
  <c r="X31" i="2"/>
  <c r="Y32" i="2"/>
  <c r="AH33" i="2"/>
  <c r="O40" i="10"/>
  <c r="AH40" i="5"/>
  <c r="X38" i="5"/>
  <c r="Y39" i="5"/>
  <c r="G14" i="10"/>
  <c r="AH14" i="3"/>
  <c r="Y13" i="3"/>
  <c r="X12" i="3"/>
  <c r="X46" i="6"/>
  <c r="Y47" i="6"/>
  <c r="C48" i="10"/>
  <c r="AH48" i="6"/>
  <c r="Z464" i="3"/>
  <c r="T464" i="3"/>
  <c r="AH463" i="3"/>
  <c r="AE464" i="3"/>
  <c r="G464" i="3"/>
  <c r="L406" i="4" l="1"/>
  <c r="Y405" i="4"/>
  <c r="M406" i="4"/>
  <c r="F406" i="4"/>
  <c r="AD405" i="4"/>
  <c r="Z468" i="6"/>
  <c r="T468" i="6"/>
  <c r="E468" i="10" s="1"/>
  <c r="AE468" i="6"/>
  <c r="G468" i="6"/>
  <c r="C467" i="10"/>
  <c r="AH467" i="6"/>
  <c r="AG487" i="5"/>
  <c r="V486" i="5"/>
  <c r="Z433" i="8"/>
  <c r="T433" i="8"/>
  <c r="AE433" i="8"/>
  <c r="G433" i="8"/>
  <c r="T441" i="7"/>
  <c r="I441" i="10" s="1"/>
  <c r="Z441" i="7"/>
  <c r="AH440" i="7"/>
  <c r="G440" i="10"/>
  <c r="AD489" i="2"/>
  <c r="M490" i="2"/>
  <c r="F490" i="2"/>
  <c r="AE490" i="2" s="1"/>
  <c r="L490" i="2"/>
  <c r="Y489" i="2"/>
  <c r="AH489" i="2" s="1"/>
  <c r="G490" i="2"/>
  <c r="M433" i="9"/>
  <c r="Y432" i="9"/>
  <c r="AD432" i="9"/>
  <c r="F433" i="9"/>
  <c r="AE433" i="9" s="1"/>
  <c r="L433" i="9"/>
  <c r="G433" i="9"/>
  <c r="AE441" i="7"/>
  <c r="G441" i="7"/>
  <c r="X30" i="2"/>
  <c r="Y31" i="2"/>
  <c r="AH32" i="2"/>
  <c r="Y38" i="5"/>
  <c r="X37" i="5"/>
  <c r="O39" i="10"/>
  <c r="AH39" i="5"/>
  <c r="G13" i="10"/>
  <c r="AH13" i="3"/>
  <c r="Y12" i="3"/>
  <c r="X11" i="3"/>
  <c r="X45" i="6"/>
  <c r="Y46" i="6"/>
  <c r="C47" i="10"/>
  <c r="AH47" i="6"/>
  <c r="M465" i="3"/>
  <c r="L465" i="3"/>
  <c r="F465" i="3"/>
  <c r="AD464" i="3"/>
  <c r="Y464" i="3"/>
  <c r="Z406" i="4" l="1"/>
  <c r="T406" i="4"/>
  <c r="M406" i="10" s="1"/>
  <c r="AH405" i="4"/>
  <c r="K405" i="10"/>
  <c r="AE406" i="4"/>
  <c r="G406" i="4"/>
  <c r="M469" i="6"/>
  <c r="L469" i="6"/>
  <c r="F469" i="6"/>
  <c r="AD468" i="6"/>
  <c r="Y468" i="6"/>
  <c r="AA486" i="5"/>
  <c r="U485" i="5"/>
  <c r="M434" i="8"/>
  <c r="L434" i="8"/>
  <c r="F434" i="8"/>
  <c r="AD433" i="8"/>
  <c r="Y433" i="8"/>
  <c r="AH433" i="8" s="1"/>
  <c r="Z490" i="2"/>
  <c r="T490" i="2"/>
  <c r="M491" i="2"/>
  <c r="F491" i="2"/>
  <c r="Y490" i="2"/>
  <c r="AH490" i="2" s="1"/>
  <c r="L491" i="2"/>
  <c r="AD490" i="2"/>
  <c r="O432" i="10"/>
  <c r="AH432" i="9"/>
  <c r="Z433" i="9"/>
  <c r="T433" i="9"/>
  <c r="Q433" i="10" s="1"/>
  <c r="R433" i="10" s="1"/>
  <c r="M434" i="9"/>
  <c r="L434" i="9"/>
  <c r="F434" i="9"/>
  <c r="AD433" i="9"/>
  <c r="Y433" i="9"/>
  <c r="Y441" i="7"/>
  <c r="F442" i="7"/>
  <c r="L442" i="7"/>
  <c r="AD441" i="7"/>
  <c r="M442" i="7"/>
  <c r="X29" i="2"/>
  <c r="Y30" i="2"/>
  <c r="AH31" i="2"/>
  <c r="O38" i="10"/>
  <c r="AH38" i="5"/>
  <c r="Y37" i="5"/>
  <c r="X36" i="5"/>
  <c r="AH12" i="3"/>
  <c r="G12" i="10"/>
  <c r="Y11" i="3"/>
  <c r="X10" i="3"/>
  <c r="X44" i="6"/>
  <c r="Y45" i="6"/>
  <c r="C46" i="10"/>
  <c r="AH46" i="6"/>
  <c r="Z465" i="3"/>
  <c r="T465" i="3"/>
  <c r="AH464" i="3"/>
  <c r="AE465" i="3"/>
  <c r="G465" i="3"/>
  <c r="F407" i="4" l="1"/>
  <c r="M407" i="4"/>
  <c r="L407" i="4"/>
  <c r="AD406" i="4"/>
  <c r="Y406" i="4"/>
  <c r="T469" i="6"/>
  <c r="E469" i="10" s="1"/>
  <c r="Z469" i="6"/>
  <c r="C468" i="10"/>
  <c r="AH468" i="6"/>
  <c r="AG486" i="5"/>
  <c r="V485" i="5"/>
  <c r="T434" i="8"/>
  <c r="Z434" i="8"/>
  <c r="G434" i="8"/>
  <c r="AE434" i="8"/>
  <c r="Z491" i="2"/>
  <c r="T491" i="2"/>
  <c r="Z434" i="9"/>
  <c r="T434" i="9"/>
  <c r="Q434" i="10" s="1"/>
  <c r="R434" i="10" s="1"/>
  <c r="AE434" i="9"/>
  <c r="G434" i="9"/>
  <c r="O433" i="10"/>
  <c r="AH433" i="9"/>
  <c r="AH441" i="7"/>
  <c r="G441" i="10"/>
  <c r="T442" i="7"/>
  <c r="I442" i="10" s="1"/>
  <c r="Z442" i="7"/>
  <c r="AE469" i="6"/>
  <c r="G469" i="6"/>
  <c r="AE491" i="2"/>
  <c r="G491" i="2"/>
  <c r="AE442" i="7"/>
  <c r="G442" i="7"/>
  <c r="X28" i="2"/>
  <c r="Y29" i="2"/>
  <c r="AH30" i="2"/>
  <c r="AH37" i="5"/>
  <c r="O37" i="10"/>
  <c r="Y36" i="5"/>
  <c r="X35" i="5"/>
  <c r="G11" i="10"/>
  <c r="AH11" i="3"/>
  <c r="X9" i="3"/>
  <c r="Y10" i="3"/>
  <c r="X43" i="6"/>
  <c r="Y44" i="6"/>
  <c r="C45" i="10"/>
  <c r="AH45" i="6"/>
  <c r="M466" i="3"/>
  <c r="L466" i="3"/>
  <c r="F466" i="3"/>
  <c r="AD465" i="3"/>
  <c r="Y465" i="3"/>
  <c r="G407" i="4" l="1"/>
  <c r="AE407" i="4"/>
  <c r="Z407" i="4"/>
  <c r="T407" i="4"/>
  <c r="M407" i="10" s="1"/>
  <c r="AH406" i="4"/>
  <c r="K406" i="10"/>
  <c r="AA485" i="5"/>
  <c r="U484" i="5"/>
  <c r="F435" i="8"/>
  <c r="L435" i="8"/>
  <c r="AD434" i="8"/>
  <c r="M435" i="8"/>
  <c r="Y434" i="8"/>
  <c r="AH434" i="8" s="1"/>
  <c r="M435" i="9"/>
  <c r="Y434" i="9"/>
  <c r="L435" i="9"/>
  <c r="F435" i="9"/>
  <c r="AD434" i="9"/>
  <c r="M470" i="6"/>
  <c r="F470" i="6"/>
  <c r="AE470" i="6" s="1"/>
  <c r="AD469" i="6"/>
  <c r="L470" i="6"/>
  <c r="Y469" i="6"/>
  <c r="G470" i="6"/>
  <c r="Y491" i="2"/>
  <c r="AH491" i="2" s="1"/>
  <c r="L492" i="2"/>
  <c r="AD491" i="2"/>
  <c r="M492" i="2"/>
  <c r="F492" i="2"/>
  <c r="AE492" i="2" s="1"/>
  <c r="G492" i="2"/>
  <c r="AD442" i="7"/>
  <c r="M443" i="7"/>
  <c r="F443" i="7"/>
  <c r="AE443" i="7" s="1"/>
  <c r="L443" i="7"/>
  <c r="Y442" i="7"/>
  <c r="G443" i="7"/>
  <c r="Y28" i="2"/>
  <c r="X27" i="2"/>
  <c r="AH29" i="2"/>
  <c r="AH36" i="5"/>
  <c r="O36" i="10"/>
  <c r="X34" i="5"/>
  <c r="Y35" i="5"/>
  <c r="X8" i="3"/>
  <c r="Y9" i="3"/>
  <c r="G10" i="10"/>
  <c r="AH10" i="3"/>
  <c r="Y43" i="6"/>
  <c r="X42" i="6"/>
  <c r="C44" i="10"/>
  <c r="AH44" i="6"/>
  <c r="Z466" i="3"/>
  <c r="T466" i="3"/>
  <c r="AH465" i="3"/>
  <c r="AE466" i="3"/>
  <c r="G466" i="3"/>
  <c r="M408" i="4" l="1"/>
  <c r="L408" i="4"/>
  <c r="F408" i="4"/>
  <c r="AD407" i="4"/>
  <c r="Y407" i="4"/>
  <c r="AG485" i="5"/>
  <c r="V484" i="5"/>
  <c r="G435" i="8"/>
  <c r="AE435" i="8"/>
  <c r="Z435" i="8"/>
  <c r="T435" i="8"/>
  <c r="O434" i="10"/>
  <c r="AH434" i="9"/>
  <c r="Z435" i="9"/>
  <c r="T435" i="9"/>
  <c r="Q435" i="10" s="1"/>
  <c r="R435" i="10" s="1"/>
  <c r="G435" i="9"/>
  <c r="AE435" i="9"/>
  <c r="Z470" i="6"/>
  <c r="T470" i="6"/>
  <c r="E470" i="10" s="1"/>
  <c r="AH469" i="6"/>
  <c r="C469" i="10"/>
  <c r="M471" i="6"/>
  <c r="F471" i="6"/>
  <c r="Y470" i="6"/>
  <c r="L471" i="6"/>
  <c r="AD470" i="6"/>
  <c r="Z492" i="2"/>
  <c r="T492" i="2"/>
  <c r="AD492" i="2"/>
  <c r="M493" i="2"/>
  <c r="F493" i="2"/>
  <c r="Y492" i="2"/>
  <c r="AH492" i="2" s="1"/>
  <c r="L493" i="2"/>
  <c r="T443" i="7"/>
  <c r="I443" i="10" s="1"/>
  <c r="Z443" i="7"/>
  <c r="AH442" i="7"/>
  <c r="G442" i="10"/>
  <c r="F444" i="7"/>
  <c r="M444" i="7"/>
  <c r="AD443" i="7"/>
  <c r="Y443" i="7"/>
  <c r="L444" i="7"/>
  <c r="AH28" i="2"/>
  <c r="Y27" i="2"/>
  <c r="X26" i="2"/>
  <c r="X33" i="5"/>
  <c r="Y34" i="5"/>
  <c r="O35" i="10"/>
  <c r="AH35" i="5"/>
  <c r="X7" i="3"/>
  <c r="Y8" i="3"/>
  <c r="G9" i="10"/>
  <c r="AH9" i="3"/>
  <c r="C43" i="10"/>
  <c r="AH43" i="6"/>
  <c r="Y42" i="6"/>
  <c r="X41" i="6"/>
  <c r="M467" i="3"/>
  <c r="L467" i="3"/>
  <c r="F467" i="3"/>
  <c r="AD466" i="3"/>
  <c r="Y466" i="3"/>
  <c r="Z408" i="4" l="1"/>
  <c r="T408" i="4"/>
  <c r="M408" i="10" s="1"/>
  <c r="G408" i="4"/>
  <c r="AE408" i="4"/>
  <c r="AH407" i="4"/>
  <c r="K407" i="10"/>
  <c r="U483" i="5"/>
  <c r="AA484" i="5"/>
  <c r="M436" i="8"/>
  <c r="F436" i="8"/>
  <c r="Y435" i="8"/>
  <c r="AH435" i="8" s="1"/>
  <c r="L436" i="8"/>
  <c r="AD435" i="8"/>
  <c r="M436" i="9"/>
  <c r="L436" i="9"/>
  <c r="AD435" i="9"/>
  <c r="F436" i="9"/>
  <c r="Y435" i="9"/>
  <c r="G471" i="6"/>
  <c r="AE471" i="6"/>
  <c r="C470" i="10"/>
  <c r="AH470" i="6"/>
  <c r="T471" i="6"/>
  <c r="E471" i="10" s="1"/>
  <c r="Z471" i="6"/>
  <c r="T493" i="2"/>
  <c r="Z493" i="2"/>
  <c r="AH443" i="7"/>
  <c r="G443" i="10"/>
  <c r="T444" i="7"/>
  <c r="I444" i="10" s="1"/>
  <c r="Z444" i="7"/>
  <c r="AE493" i="2"/>
  <c r="G493" i="2"/>
  <c r="AE444" i="7"/>
  <c r="G444" i="7"/>
  <c r="AH27" i="2"/>
  <c r="X25" i="2"/>
  <c r="Y26" i="2"/>
  <c r="X32" i="5"/>
  <c r="Y33" i="5"/>
  <c r="O34" i="10"/>
  <c r="AH34" i="5"/>
  <c r="Y7" i="3"/>
  <c r="X6" i="3"/>
  <c r="AH8" i="3"/>
  <c r="G8" i="10"/>
  <c r="C42" i="10"/>
  <c r="AH42" i="6"/>
  <c r="X40" i="6"/>
  <c r="Y41" i="6"/>
  <c r="Z467" i="3"/>
  <c r="T467" i="3"/>
  <c r="AH466" i="3"/>
  <c r="AE467" i="3"/>
  <c r="G467" i="3"/>
  <c r="F409" i="4" l="1"/>
  <c r="AD408" i="4"/>
  <c r="Y408" i="4"/>
  <c r="M409" i="4"/>
  <c r="L409" i="4"/>
  <c r="AG484" i="5"/>
  <c r="V483" i="5"/>
  <c r="G436" i="8"/>
  <c r="AE436" i="8"/>
  <c r="Z436" i="8"/>
  <c r="T436" i="8"/>
  <c r="Z436" i="9"/>
  <c r="T436" i="9"/>
  <c r="Q436" i="10" s="1"/>
  <c r="R436" i="10" s="1"/>
  <c r="G436" i="9"/>
  <c r="AE436" i="9"/>
  <c r="AH435" i="9"/>
  <c r="O435" i="10"/>
  <c r="L472" i="6"/>
  <c r="M472" i="6"/>
  <c r="F472" i="6"/>
  <c r="AD471" i="6"/>
  <c r="Y471" i="6"/>
  <c r="AD493" i="2"/>
  <c r="F494" i="2"/>
  <c r="AE494" i="2" s="1"/>
  <c r="L494" i="2"/>
  <c r="M494" i="2"/>
  <c r="Y493" i="2"/>
  <c r="AH493" i="2" s="1"/>
  <c r="G494" i="2"/>
  <c r="M445" i="7"/>
  <c r="Y444" i="7"/>
  <c r="AD444" i="7"/>
  <c r="L445" i="7"/>
  <c r="F445" i="7"/>
  <c r="X24" i="2"/>
  <c r="Y25" i="2"/>
  <c r="AH26" i="2"/>
  <c r="X31" i="5"/>
  <c r="Y32" i="5"/>
  <c r="O33" i="10"/>
  <c r="AH33" i="5"/>
  <c r="G7" i="10"/>
  <c r="AH7" i="3"/>
  <c r="X5" i="3"/>
  <c r="Y6" i="3"/>
  <c r="Y40" i="6"/>
  <c r="X39" i="6"/>
  <c r="C41" i="10"/>
  <c r="AH41" i="6"/>
  <c r="M468" i="3"/>
  <c r="L468" i="3"/>
  <c r="F468" i="3"/>
  <c r="AD467" i="3"/>
  <c r="Y467" i="3"/>
  <c r="AH408" i="4" l="1"/>
  <c r="K408" i="10"/>
  <c r="Z409" i="4"/>
  <c r="T409" i="4"/>
  <c r="M409" i="10" s="1"/>
  <c r="U482" i="5"/>
  <c r="AA483" i="5"/>
  <c r="Y436" i="8"/>
  <c r="AH436" i="8" s="1"/>
  <c r="AD436" i="8"/>
  <c r="M437" i="8"/>
  <c r="F437" i="8"/>
  <c r="L437" i="8"/>
  <c r="M437" i="9"/>
  <c r="F437" i="9"/>
  <c r="AD436" i="9"/>
  <c r="L437" i="9"/>
  <c r="Y436" i="9"/>
  <c r="T472" i="6"/>
  <c r="E472" i="10" s="1"/>
  <c r="Z472" i="6"/>
  <c r="G472" i="6"/>
  <c r="AE472" i="6"/>
  <c r="C471" i="10"/>
  <c r="AH471" i="6"/>
  <c r="Z494" i="2"/>
  <c r="T494" i="2"/>
  <c r="L495" i="2"/>
  <c r="M495" i="2"/>
  <c r="AD494" i="2"/>
  <c r="Y494" i="2"/>
  <c r="AH494" i="2" s="1"/>
  <c r="F495" i="2"/>
  <c r="AH444" i="7"/>
  <c r="G444" i="10"/>
  <c r="T445" i="7"/>
  <c r="I445" i="10" s="1"/>
  <c r="Z445" i="7"/>
  <c r="AE409" i="4"/>
  <c r="G409" i="4"/>
  <c r="AE445" i="7"/>
  <c r="G445" i="7"/>
  <c r="Y24" i="2"/>
  <c r="X23" i="2"/>
  <c r="AH25" i="2"/>
  <c r="Y31" i="5"/>
  <c r="X30" i="5"/>
  <c r="O32" i="10"/>
  <c r="AH32" i="5"/>
  <c r="Y5" i="3"/>
  <c r="X4" i="3"/>
  <c r="G6" i="10"/>
  <c r="AH6" i="3"/>
  <c r="C40" i="10"/>
  <c r="AH40" i="6"/>
  <c r="X38" i="6"/>
  <c r="Y39" i="6"/>
  <c r="Z468" i="3"/>
  <c r="T468" i="3"/>
  <c r="AH467" i="3"/>
  <c r="AE468" i="3"/>
  <c r="G468" i="3"/>
  <c r="AG483" i="5" l="1"/>
  <c r="V482" i="5"/>
  <c r="G437" i="8"/>
  <c r="AE437" i="8"/>
  <c r="Z437" i="8"/>
  <c r="T437" i="8"/>
  <c r="G437" i="9"/>
  <c r="AE437" i="9"/>
  <c r="Z437" i="9"/>
  <c r="T437" i="9"/>
  <c r="Q437" i="10" s="1"/>
  <c r="R437" i="10" s="1"/>
  <c r="O436" i="10"/>
  <c r="AH436" i="9"/>
  <c r="M473" i="6"/>
  <c r="L473" i="6"/>
  <c r="F473" i="6"/>
  <c r="AD472" i="6"/>
  <c r="Y472" i="6"/>
  <c r="T495" i="2"/>
  <c r="Z495" i="2"/>
  <c r="G495" i="2"/>
  <c r="AE495" i="2"/>
  <c r="F410" i="4"/>
  <c r="AE410" i="4" s="1"/>
  <c r="M410" i="4"/>
  <c r="G410" i="4"/>
  <c r="AD409" i="4"/>
  <c r="L410" i="4"/>
  <c r="Y409" i="4"/>
  <c r="L446" i="7"/>
  <c r="F446" i="7"/>
  <c r="AE446" i="7" s="1"/>
  <c r="M446" i="7"/>
  <c r="Y445" i="7"/>
  <c r="AD445" i="7"/>
  <c r="G446" i="7"/>
  <c r="AH24" i="2"/>
  <c r="Y23" i="2"/>
  <c r="X22" i="2"/>
  <c r="O31" i="10"/>
  <c r="AH31" i="5"/>
  <c r="X29" i="5"/>
  <c r="Y30" i="5"/>
  <c r="AH5" i="3"/>
  <c r="G5" i="10"/>
  <c r="X3" i="3"/>
  <c r="Y4" i="3"/>
  <c r="X37" i="6"/>
  <c r="Y38" i="6"/>
  <c r="C39" i="10"/>
  <c r="AH39" i="6"/>
  <c r="M469" i="3"/>
  <c r="L469" i="3"/>
  <c r="F469" i="3"/>
  <c r="AD468" i="3"/>
  <c r="Y468" i="3"/>
  <c r="U481" i="5" l="1"/>
  <c r="AA482" i="5"/>
  <c r="M438" i="8"/>
  <c r="AD437" i="8"/>
  <c r="F438" i="8"/>
  <c r="L438" i="8"/>
  <c r="Y437" i="8"/>
  <c r="AH437" i="8" s="1"/>
  <c r="L438" i="9"/>
  <c r="AD437" i="9"/>
  <c r="M438" i="9"/>
  <c r="F438" i="9"/>
  <c r="Y437" i="9"/>
  <c r="Z473" i="6"/>
  <c r="T473" i="6"/>
  <c r="E473" i="10" s="1"/>
  <c r="G473" i="6"/>
  <c r="AE473" i="6"/>
  <c r="C472" i="10"/>
  <c r="AH472" i="6"/>
  <c r="F496" i="2"/>
  <c r="L496" i="2"/>
  <c r="M496" i="2"/>
  <c r="AD495" i="2"/>
  <c r="Y495" i="2"/>
  <c r="AH495" i="2" s="1"/>
  <c r="Y410" i="4"/>
  <c r="AD410" i="4"/>
  <c r="F411" i="4"/>
  <c r="L411" i="4"/>
  <c r="M411" i="4"/>
  <c r="Z410" i="4"/>
  <c r="T410" i="4"/>
  <c r="M410" i="10" s="1"/>
  <c r="AH409" i="4"/>
  <c r="K409" i="10"/>
  <c r="T446" i="7"/>
  <c r="I446" i="10" s="1"/>
  <c r="Z446" i="7"/>
  <c r="AH445" i="7"/>
  <c r="G445" i="10"/>
  <c r="Y446" i="7"/>
  <c r="F447" i="7"/>
  <c r="L447" i="7"/>
  <c r="AD446" i="7"/>
  <c r="M447" i="7"/>
  <c r="AH23" i="2"/>
  <c r="Y22" i="2"/>
  <c r="X21" i="2"/>
  <c r="Y29" i="5"/>
  <c r="X28" i="5"/>
  <c r="AH30" i="5"/>
  <c r="O30" i="10"/>
  <c r="X2" i="3"/>
  <c r="Y3" i="3"/>
  <c r="G4" i="10"/>
  <c r="AH4" i="3"/>
  <c r="X36" i="6"/>
  <c r="Y37" i="6"/>
  <c r="C38" i="10"/>
  <c r="AH38" i="6"/>
  <c r="Z469" i="3"/>
  <c r="T469" i="3"/>
  <c r="AH468" i="3"/>
  <c r="AE469" i="3"/>
  <c r="G469" i="3"/>
  <c r="AG482" i="5" l="1"/>
  <c r="V481" i="5"/>
  <c r="AE438" i="8"/>
  <c r="G438" i="8"/>
  <c r="T438" i="8"/>
  <c r="Z438" i="8"/>
  <c r="Z438" i="9"/>
  <c r="T438" i="9"/>
  <c r="Q438" i="10" s="1"/>
  <c r="R438" i="10" s="1"/>
  <c r="G438" i="9"/>
  <c r="AE438" i="9"/>
  <c r="O437" i="10"/>
  <c r="AH437" i="9"/>
  <c r="M474" i="6"/>
  <c r="L474" i="6"/>
  <c r="F474" i="6"/>
  <c r="AD473" i="6"/>
  <c r="Y473" i="6"/>
  <c r="Z496" i="2"/>
  <c r="T496" i="2"/>
  <c r="K410" i="10"/>
  <c r="AH410" i="4"/>
  <c r="T411" i="4"/>
  <c r="M411" i="10" s="1"/>
  <c r="Z411" i="4"/>
  <c r="AH446" i="7"/>
  <c r="G446" i="10"/>
  <c r="T447" i="7"/>
  <c r="I447" i="10" s="1"/>
  <c r="Z447" i="7"/>
  <c r="AE496" i="2"/>
  <c r="G496" i="2"/>
  <c r="AE411" i="4"/>
  <c r="G411" i="4"/>
  <c r="AE447" i="7"/>
  <c r="G447" i="7"/>
  <c r="AH22" i="2"/>
  <c r="Y21" i="2"/>
  <c r="X20" i="2"/>
  <c r="AH29" i="5"/>
  <c r="O29" i="10"/>
  <c r="X27" i="5"/>
  <c r="Y28" i="5"/>
  <c r="AO8" i="3"/>
  <c r="Y2" i="3"/>
  <c r="AH3" i="3"/>
  <c r="G3" i="10"/>
  <c r="Y36" i="6"/>
  <c r="X35" i="6"/>
  <c r="C37" i="10"/>
  <c r="AH37" i="6"/>
  <c r="M470" i="3"/>
  <c r="L470" i="3"/>
  <c r="F470" i="3"/>
  <c r="AD469" i="3"/>
  <c r="Y469" i="3"/>
  <c r="U480" i="5" l="1"/>
  <c r="AA481" i="5"/>
  <c r="L439" i="8"/>
  <c r="AD438" i="8"/>
  <c r="Y438" i="8"/>
  <c r="AH438" i="8" s="1"/>
  <c r="M439" i="8"/>
  <c r="F439" i="8"/>
  <c r="F439" i="9"/>
  <c r="AD438" i="9"/>
  <c r="M439" i="9"/>
  <c r="Y438" i="9"/>
  <c r="L439" i="9"/>
  <c r="Z474" i="6"/>
  <c r="T474" i="6"/>
  <c r="E474" i="10" s="1"/>
  <c r="AE474" i="6"/>
  <c r="G474" i="6"/>
  <c r="AH473" i="6"/>
  <c r="C473" i="10"/>
  <c r="Y496" i="2"/>
  <c r="AH496" i="2" s="1"/>
  <c r="AD496" i="2"/>
  <c r="L497" i="2"/>
  <c r="M497" i="2"/>
  <c r="F497" i="2"/>
  <c r="AE497" i="2" s="1"/>
  <c r="G497" i="2"/>
  <c r="Y411" i="4"/>
  <c r="F412" i="4"/>
  <c r="AE412" i="4" s="1"/>
  <c r="M412" i="4"/>
  <c r="AD411" i="4"/>
  <c r="L412" i="4"/>
  <c r="G412" i="4"/>
  <c r="AD447" i="7"/>
  <c r="Y447" i="7"/>
  <c r="L448" i="7"/>
  <c r="M448" i="7"/>
  <c r="F448" i="7"/>
  <c r="AE448" i="7" s="1"/>
  <c r="G448" i="7"/>
  <c r="AH21" i="2"/>
  <c r="Y20" i="2"/>
  <c r="X19" i="2"/>
  <c r="X26" i="5"/>
  <c r="Y27" i="5"/>
  <c r="O28" i="10"/>
  <c r="AH28" i="5"/>
  <c r="AO3" i="3"/>
  <c r="G2" i="10"/>
  <c r="AH2" i="3"/>
  <c r="C36" i="10"/>
  <c r="AH36" i="6"/>
  <c r="Y35" i="6"/>
  <c r="X34" i="6"/>
  <c r="Z470" i="3"/>
  <c r="T470" i="3"/>
  <c r="AH469" i="3"/>
  <c r="AE470" i="3"/>
  <c r="G470" i="3"/>
  <c r="AG481" i="5" l="1"/>
  <c r="V480" i="5"/>
  <c r="Z439" i="8"/>
  <c r="T439" i="8"/>
  <c r="G439" i="8"/>
  <c r="AE439" i="8"/>
  <c r="G439" i="9"/>
  <c r="AE439" i="9"/>
  <c r="AH438" i="9"/>
  <c r="O438" i="10"/>
  <c r="Z439" i="9"/>
  <c r="T439" i="9"/>
  <c r="Q439" i="10" s="1"/>
  <c r="R439" i="10" s="1"/>
  <c r="L475" i="6"/>
  <c r="F475" i="6"/>
  <c r="Y474" i="6"/>
  <c r="M475" i="6"/>
  <c r="AD474" i="6"/>
  <c r="T497" i="2"/>
  <c r="Z497" i="2"/>
  <c r="F498" i="2"/>
  <c r="Y497" i="2"/>
  <c r="AH497" i="2" s="1"/>
  <c r="L498" i="2"/>
  <c r="M498" i="2"/>
  <c r="AD497" i="2"/>
  <c r="AH411" i="4"/>
  <c r="K411" i="10"/>
  <c r="Z412" i="4"/>
  <c r="T412" i="4"/>
  <c r="M412" i="10" s="1"/>
  <c r="L413" i="4"/>
  <c r="F413" i="4"/>
  <c r="Y412" i="4"/>
  <c r="M413" i="4"/>
  <c r="AD412" i="4"/>
  <c r="AH447" i="7"/>
  <c r="G447" i="10"/>
  <c r="T448" i="7"/>
  <c r="I448" i="10" s="1"/>
  <c r="Z448" i="7"/>
  <c r="L449" i="7"/>
  <c r="Y448" i="7"/>
  <c r="AD448" i="7"/>
  <c r="M449" i="7"/>
  <c r="F449" i="7"/>
  <c r="AH20" i="2"/>
  <c r="Y19" i="2"/>
  <c r="X18" i="2"/>
  <c r="X25" i="5"/>
  <c r="Y26" i="5"/>
  <c r="AH27" i="5"/>
  <c r="O27" i="10"/>
  <c r="C35" i="10"/>
  <c r="AH35" i="6"/>
  <c r="Y34" i="6"/>
  <c r="X33" i="6"/>
  <c r="M471" i="3"/>
  <c r="L471" i="3"/>
  <c r="F471" i="3"/>
  <c r="AD470" i="3"/>
  <c r="Y470" i="3"/>
  <c r="U479" i="5" l="1"/>
  <c r="AA480" i="5"/>
  <c r="F440" i="8"/>
  <c r="L440" i="8"/>
  <c r="AD439" i="8"/>
  <c r="Y439" i="8"/>
  <c r="AH439" i="8" s="1"/>
  <c r="M440" i="8"/>
  <c r="Y439" i="9"/>
  <c r="AD439" i="9"/>
  <c r="F440" i="9"/>
  <c r="L440" i="9"/>
  <c r="M440" i="9"/>
  <c r="Z475" i="6"/>
  <c r="T475" i="6"/>
  <c r="E475" i="10" s="1"/>
  <c r="G475" i="6"/>
  <c r="AE475" i="6"/>
  <c r="C474" i="10"/>
  <c r="AH474" i="6"/>
  <c r="T498" i="2"/>
  <c r="Z498" i="2"/>
  <c r="T413" i="4"/>
  <c r="M413" i="10" s="1"/>
  <c r="Z413" i="4"/>
  <c r="AE413" i="4"/>
  <c r="G413" i="4"/>
  <c r="AH412" i="4"/>
  <c r="K412" i="10"/>
  <c r="T449" i="7"/>
  <c r="I449" i="10" s="1"/>
  <c r="Z449" i="7"/>
  <c r="G448" i="10"/>
  <c r="AH448" i="7"/>
  <c r="AE498" i="2"/>
  <c r="G498" i="2"/>
  <c r="AE449" i="7"/>
  <c r="G449" i="7"/>
  <c r="AH19" i="2"/>
  <c r="Y18" i="2"/>
  <c r="X17" i="2"/>
  <c r="Y25" i="5"/>
  <c r="X24" i="5"/>
  <c r="O26" i="10"/>
  <c r="AH26" i="5"/>
  <c r="C34" i="10"/>
  <c r="AH34" i="6"/>
  <c r="X32" i="6"/>
  <c r="Y33" i="6"/>
  <c r="Z471" i="3"/>
  <c r="T471" i="3"/>
  <c r="AH470" i="3"/>
  <c r="AE471" i="3"/>
  <c r="G471" i="3"/>
  <c r="AG480" i="5" l="1"/>
  <c r="V479" i="5"/>
  <c r="AE440" i="8"/>
  <c r="G440" i="8"/>
  <c r="T440" i="8"/>
  <c r="Z440" i="8"/>
  <c r="AH439" i="9"/>
  <c r="O439" i="10"/>
  <c r="AE440" i="9"/>
  <c r="G440" i="9"/>
  <c r="Z440" i="9"/>
  <c r="T440" i="9"/>
  <c r="Q440" i="10" s="1"/>
  <c r="R440" i="10" s="1"/>
  <c r="L476" i="6"/>
  <c r="M476" i="6"/>
  <c r="F476" i="6"/>
  <c r="AD475" i="6"/>
  <c r="Y475" i="6"/>
  <c r="M414" i="4"/>
  <c r="L414" i="4"/>
  <c r="F414" i="4"/>
  <c r="AD413" i="4"/>
  <c r="Y413" i="4"/>
  <c r="L499" i="2"/>
  <c r="Y498" i="2"/>
  <c r="AH498" i="2" s="1"/>
  <c r="AD498" i="2"/>
  <c r="M499" i="2"/>
  <c r="F499" i="2"/>
  <c r="AE499" i="2" s="1"/>
  <c r="G499" i="2"/>
  <c r="Y449" i="7"/>
  <c r="M450" i="7"/>
  <c r="L450" i="7"/>
  <c r="F450" i="7"/>
  <c r="AE450" i="7" s="1"/>
  <c r="AD449" i="7"/>
  <c r="G450" i="7"/>
  <c r="AH18" i="2"/>
  <c r="Y17" i="2"/>
  <c r="X16" i="2"/>
  <c r="O25" i="10"/>
  <c r="AH25" i="5"/>
  <c r="X23" i="5"/>
  <c r="Y24" i="5"/>
  <c r="X31" i="6"/>
  <c r="Y32" i="6"/>
  <c r="C33" i="10"/>
  <c r="AH33" i="6"/>
  <c r="M472" i="3"/>
  <c r="L472" i="3"/>
  <c r="F472" i="3"/>
  <c r="AD471" i="3"/>
  <c r="Y471" i="3"/>
  <c r="U478" i="5" l="1"/>
  <c r="AA479" i="5"/>
  <c r="L441" i="8"/>
  <c r="AD440" i="8"/>
  <c r="M441" i="8"/>
  <c r="F441" i="8"/>
  <c r="Y440" i="8"/>
  <c r="AH440" i="8" s="1"/>
  <c r="L441" i="9"/>
  <c r="F441" i="9"/>
  <c r="Y440" i="9"/>
  <c r="M441" i="9"/>
  <c r="AD440" i="9"/>
  <c r="Z476" i="6"/>
  <c r="T476" i="6"/>
  <c r="E476" i="10" s="1"/>
  <c r="G476" i="6"/>
  <c r="AE476" i="6"/>
  <c r="C475" i="10"/>
  <c r="AH475" i="6"/>
  <c r="Z414" i="4"/>
  <c r="T414" i="4"/>
  <c r="M414" i="10" s="1"/>
  <c r="AE414" i="4"/>
  <c r="G414" i="4"/>
  <c r="AH413" i="4"/>
  <c r="K413" i="10"/>
  <c r="T499" i="2"/>
  <c r="Z499" i="2"/>
  <c r="F500" i="2"/>
  <c r="M500" i="2"/>
  <c r="AD499" i="2"/>
  <c r="L500" i="2"/>
  <c r="Y499" i="2"/>
  <c r="AH499" i="2" s="1"/>
  <c r="G449" i="10"/>
  <c r="AH449" i="7"/>
  <c r="T450" i="7"/>
  <c r="I450" i="10" s="1"/>
  <c r="Z450" i="7"/>
  <c r="AD450" i="7"/>
  <c r="L451" i="7"/>
  <c r="Y450" i="7"/>
  <c r="M451" i="7"/>
  <c r="F451" i="7"/>
  <c r="AH17" i="2"/>
  <c r="Y16" i="2"/>
  <c r="X15" i="2"/>
  <c r="X22" i="5"/>
  <c r="Y23" i="5"/>
  <c r="AH24" i="5"/>
  <c r="O24" i="10"/>
  <c r="X30" i="6"/>
  <c r="Y31" i="6"/>
  <c r="C32" i="10"/>
  <c r="AH32" i="6"/>
  <c r="Z472" i="3"/>
  <c r="T472" i="3"/>
  <c r="AH471" i="3"/>
  <c r="AE472" i="3"/>
  <c r="G472" i="3"/>
  <c r="AG479" i="5" l="1"/>
  <c r="V478" i="5"/>
  <c r="Z441" i="8"/>
  <c r="T441" i="8"/>
  <c r="G441" i="8"/>
  <c r="AE441" i="8"/>
  <c r="Z441" i="9"/>
  <c r="T441" i="9"/>
  <c r="Q441" i="10" s="1"/>
  <c r="R441" i="10" s="1"/>
  <c r="O440" i="10"/>
  <c r="AH440" i="9"/>
  <c r="M477" i="6"/>
  <c r="L477" i="6"/>
  <c r="F477" i="6"/>
  <c r="AD476" i="6"/>
  <c r="Y476" i="6"/>
  <c r="M415" i="4"/>
  <c r="L415" i="4"/>
  <c r="F415" i="4"/>
  <c r="AD414" i="4"/>
  <c r="Y414" i="4"/>
  <c r="Z500" i="2"/>
  <c r="T500" i="2"/>
  <c r="T451" i="7"/>
  <c r="I451" i="10" s="1"/>
  <c r="Z451" i="7"/>
  <c r="AH450" i="7"/>
  <c r="G450" i="10"/>
  <c r="AE441" i="9"/>
  <c r="G441" i="9"/>
  <c r="AE500" i="2"/>
  <c r="G500" i="2"/>
  <c r="AE451" i="7"/>
  <c r="G451" i="7"/>
  <c r="AH16" i="2"/>
  <c r="Y15" i="2"/>
  <c r="X14" i="2"/>
  <c r="X21" i="5"/>
  <c r="Y22" i="5"/>
  <c r="O23" i="10"/>
  <c r="AH23" i="5"/>
  <c r="X29" i="6"/>
  <c r="Y30" i="6"/>
  <c r="C31" i="10"/>
  <c r="AH31" i="6"/>
  <c r="M473" i="3"/>
  <c r="L473" i="3"/>
  <c r="F473" i="3"/>
  <c r="AD472" i="3"/>
  <c r="Y472" i="3"/>
  <c r="AA478" i="5" l="1"/>
  <c r="U477" i="5"/>
  <c r="M442" i="8"/>
  <c r="Y441" i="8"/>
  <c r="AH441" i="8" s="1"/>
  <c r="L442" i="8"/>
  <c r="AD441" i="8"/>
  <c r="F442" i="8"/>
  <c r="T477" i="6"/>
  <c r="E477" i="10" s="1"/>
  <c r="Z477" i="6"/>
  <c r="C476" i="10"/>
  <c r="AH476" i="6"/>
  <c r="T415" i="4"/>
  <c r="M415" i="10" s="1"/>
  <c r="Z415" i="4"/>
  <c r="AE415" i="4"/>
  <c r="G415" i="4"/>
  <c r="K414" i="10"/>
  <c r="AH414" i="4"/>
  <c r="M442" i="9"/>
  <c r="L442" i="9"/>
  <c r="F442" i="9"/>
  <c r="AE442" i="9" s="1"/>
  <c r="AD441" i="9"/>
  <c r="Y441" i="9"/>
  <c r="G442" i="9"/>
  <c r="AD500" i="2"/>
  <c r="L501" i="2"/>
  <c r="Y500" i="2"/>
  <c r="AH500" i="2" s="1"/>
  <c r="F501" i="2"/>
  <c r="M501" i="2"/>
  <c r="Y451" i="7"/>
  <c r="F452" i="7"/>
  <c r="AE452" i="7" s="1"/>
  <c r="M452" i="7"/>
  <c r="G452" i="7"/>
  <c r="AD451" i="7"/>
  <c r="L452" i="7"/>
  <c r="AE477" i="6"/>
  <c r="G477" i="6"/>
  <c r="AH15" i="2"/>
  <c r="Y14" i="2"/>
  <c r="X13" i="2"/>
  <c r="X20" i="5"/>
  <c r="Y21" i="5"/>
  <c r="O22" i="10"/>
  <c r="AH22" i="5"/>
  <c r="X28" i="6"/>
  <c r="Y29" i="6"/>
  <c r="C30" i="10"/>
  <c r="AH30" i="6"/>
  <c r="Z473" i="3"/>
  <c r="T473" i="3"/>
  <c r="AH472" i="3"/>
  <c r="AE473" i="3"/>
  <c r="G473" i="3"/>
  <c r="AG478" i="5" l="1"/>
  <c r="V477" i="5"/>
  <c r="T442" i="8"/>
  <c r="Z442" i="8"/>
  <c r="G442" i="8"/>
  <c r="AE442" i="8"/>
  <c r="AD415" i="4"/>
  <c r="M416" i="4"/>
  <c r="L416" i="4"/>
  <c r="F416" i="4"/>
  <c r="Y415" i="4"/>
  <c r="T442" i="9"/>
  <c r="Q442" i="10" s="1"/>
  <c r="R442" i="10" s="1"/>
  <c r="Z442" i="9"/>
  <c r="AH441" i="9"/>
  <c r="O441" i="10"/>
  <c r="M443" i="9"/>
  <c r="Y442" i="9"/>
  <c r="L443" i="9"/>
  <c r="F443" i="9"/>
  <c r="AD442" i="9"/>
  <c r="T501" i="2"/>
  <c r="Z501" i="2"/>
  <c r="AH451" i="7"/>
  <c r="G451" i="10"/>
  <c r="L453" i="7"/>
  <c r="AD452" i="7"/>
  <c r="F453" i="7"/>
  <c r="M453" i="7"/>
  <c r="Y452" i="7"/>
  <c r="Z452" i="7"/>
  <c r="T452" i="7"/>
  <c r="I452" i="10" s="1"/>
  <c r="M478" i="6"/>
  <c r="AD477" i="6"/>
  <c r="L478" i="6"/>
  <c r="F478" i="6"/>
  <c r="AE478" i="6" s="1"/>
  <c r="Y477" i="6"/>
  <c r="G478" i="6"/>
  <c r="AE501" i="2"/>
  <c r="G501" i="2"/>
  <c r="AH14" i="2"/>
  <c r="Y13" i="2"/>
  <c r="X12" i="2"/>
  <c r="X19" i="5"/>
  <c r="Y20" i="5"/>
  <c r="O21" i="10"/>
  <c r="AH21" i="5"/>
  <c r="Y28" i="6"/>
  <c r="X27" i="6"/>
  <c r="C29" i="10"/>
  <c r="AH29" i="6"/>
  <c r="M474" i="3"/>
  <c r="L474" i="3"/>
  <c r="F474" i="3"/>
  <c r="AD473" i="3"/>
  <c r="Y473" i="3"/>
  <c r="U476" i="5" l="1"/>
  <c r="AA477" i="5"/>
  <c r="M443" i="8"/>
  <c r="F443" i="8"/>
  <c r="L443" i="8"/>
  <c r="AD442" i="8"/>
  <c r="Y442" i="8"/>
  <c r="AH442" i="8" s="1"/>
  <c r="Z416" i="4"/>
  <c r="T416" i="4"/>
  <c r="M416" i="10" s="1"/>
  <c r="AE416" i="4"/>
  <c r="G416" i="4"/>
  <c r="AH415" i="4"/>
  <c r="K415" i="10"/>
  <c r="O442" i="10"/>
  <c r="AH442" i="9"/>
  <c r="T443" i="9"/>
  <c r="Q443" i="10" s="1"/>
  <c r="R443" i="10" s="1"/>
  <c r="Z443" i="9"/>
  <c r="T453" i="7"/>
  <c r="I453" i="10" s="1"/>
  <c r="Z453" i="7"/>
  <c r="AH452" i="7"/>
  <c r="G452" i="10"/>
  <c r="Z478" i="6"/>
  <c r="T478" i="6"/>
  <c r="E478" i="10" s="1"/>
  <c r="C477" i="10"/>
  <c r="AH477" i="6"/>
  <c r="M479" i="6"/>
  <c r="L479" i="6"/>
  <c r="F479" i="6"/>
  <c r="Y478" i="6"/>
  <c r="AD478" i="6"/>
  <c r="Y501" i="2"/>
  <c r="AH501" i="2" s="1"/>
  <c r="F502" i="2"/>
  <c r="AE502" i="2" s="1"/>
  <c r="M502" i="2"/>
  <c r="L502" i="2"/>
  <c r="AD501" i="2"/>
  <c r="G502" i="2"/>
  <c r="AE443" i="9"/>
  <c r="G443" i="9"/>
  <c r="AE453" i="7"/>
  <c r="G453" i="7"/>
  <c r="AH13" i="2"/>
  <c r="Y12" i="2"/>
  <c r="X11" i="2"/>
  <c r="X18" i="5"/>
  <c r="Y19" i="5"/>
  <c r="O20" i="10"/>
  <c r="AH20" i="5"/>
  <c r="C28" i="10"/>
  <c r="AH28" i="6"/>
  <c r="X26" i="6"/>
  <c r="Y27" i="6"/>
  <c r="Z474" i="3"/>
  <c r="T474" i="3"/>
  <c r="AH473" i="3"/>
  <c r="AE474" i="3"/>
  <c r="G474" i="3"/>
  <c r="AG477" i="5" l="1"/>
  <c r="V476" i="5"/>
  <c r="AE443" i="8"/>
  <c r="G443" i="8"/>
  <c r="Z443" i="8"/>
  <c r="T443" i="8"/>
  <c r="M417" i="4"/>
  <c r="L417" i="4"/>
  <c r="F417" i="4"/>
  <c r="AD416" i="4"/>
  <c r="Y416" i="4"/>
  <c r="Z479" i="6"/>
  <c r="T479" i="6"/>
  <c r="E479" i="10" s="1"/>
  <c r="G479" i="6"/>
  <c r="AE479" i="6"/>
  <c r="C478" i="10"/>
  <c r="AH478" i="6"/>
  <c r="Z502" i="2"/>
  <c r="T502" i="2"/>
  <c r="G503" i="2"/>
  <c r="F503" i="2"/>
  <c r="AE503" i="2" s="1"/>
  <c r="AR3" i="2" s="1"/>
  <c r="C2" i="11" s="1"/>
  <c r="M503" i="2"/>
  <c r="AA503" i="2" s="1"/>
  <c r="AD502" i="2"/>
  <c r="Y502" i="2"/>
  <c r="AH502" i="2" s="1"/>
  <c r="L503" i="2"/>
  <c r="F444" i="9"/>
  <c r="AE444" i="9" s="1"/>
  <c r="L444" i="9"/>
  <c r="G444" i="9"/>
  <c r="M444" i="9"/>
  <c r="AD443" i="9"/>
  <c r="Y443" i="9"/>
  <c r="L454" i="7"/>
  <c r="Y453" i="7"/>
  <c r="M454" i="7"/>
  <c r="F454" i="7"/>
  <c r="AE454" i="7" s="1"/>
  <c r="G454" i="7"/>
  <c r="AD453" i="7"/>
  <c r="AH12" i="2"/>
  <c r="Y11" i="2"/>
  <c r="X10" i="2"/>
  <c r="X17" i="5"/>
  <c r="Y18" i="5"/>
  <c r="O19" i="10"/>
  <c r="AH19" i="5"/>
  <c r="Y26" i="6"/>
  <c r="X25" i="6"/>
  <c r="C27" i="10"/>
  <c r="AH27" i="6"/>
  <c r="M475" i="3"/>
  <c r="L475" i="3"/>
  <c r="F475" i="3"/>
  <c r="AD474" i="3"/>
  <c r="Y474" i="3"/>
  <c r="U475" i="5" l="1"/>
  <c r="AA476" i="5"/>
  <c r="M444" i="8"/>
  <c r="AD443" i="8"/>
  <c r="Y443" i="8"/>
  <c r="AH443" i="8" s="1"/>
  <c r="L444" i="8"/>
  <c r="F444" i="8"/>
  <c r="Z417" i="4"/>
  <c r="T417" i="4"/>
  <c r="M417" i="10" s="1"/>
  <c r="G417" i="4"/>
  <c r="AE417" i="4"/>
  <c r="AH416" i="4"/>
  <c r="K416" i="10"/>
  <c r="M480" i="6"/>
  <c r="Y479" i="6"/>
  <c r="L480" i="6"/>
  <c r="F480" i="6"/>
  <c r="AD479" i="6"/>
  <c r="AR4" i="2"/>
  <c r="D2" i="11" s="1"/>
  <c r="Y503" i="2"/>
  <c r="AH503" i="2" s="1"/>
  <c r="AD503" i="2"/>
  <c r="AR2" i="2" s="1"/>
  <c r="B2" i="11" s="1"/>
  <c r="Z503" i="2"/>
  <c r="AO4" i="2" s="1"/>
  <c r="U502" i="2"/>
  <c r="T503" i="2"/>
  <c r="Z444" i="9"/>
  <c r="T444" i="9"/>
  <c r="Q444" i="10" s="1"/>
  <c r="R444" i="10" s="1"/>
  <c r="Y444" i="9"/>
  <c r="AD444" i="9"/>
  <c r="F445" i="9"/>
  <c r="L445" i="9"/>
  <c r="M445" i="9"/>
  <c r="O443" i="10"/>
  <c r="AH443" i="9"/>
  <c r="T454" i="7"/>
  <c r="I454" i="10" s="1"/>
  <c r="Z454" i="7"/>
  <c r="G453" i="10"/>
  <c r="AH453" i="7"/>
  <c r="Y454" i="7"/>
  <c r="AD454" i="7"/>
  <c r="L455" i="7"/>
  <c r="M455" i="7"/>
  <c r="F455" i="7"/>
  <c r="AH11" i="2"/>
  <c r="Y10" i="2"/>
  <c r="X9" i="2"/>
  <c r="X16" i="5"/>
  <c r="Y17" i="5"/>
  <c r="O18" i="10"/>
  <c r="AH18" i="5"/>
  <c r="C26" i="10"/>
  <c r="AH26" i="6"/>
  <c r="Y25" i="6"/>
  <c r="X24" i="6"/>
  <c r="Z475" i="3"/>
  <c r="T475" i="3"/>
  <c r="AH474" i="3"/>
  <c r="AE475" i="3"/>
  <c r="G475" i="3"/>
  <c r="AG476" i="5" l="1"/>
  <c r="V475" i="5"/>
  <c r="Z444" i="8"/>
  <c r="T444" i="8"/>
  <c r="G444" i="8"/>
  <c r="AE444" i="8"/>
  <c r="AD417" i="4"/>
  <c r="Y417" i="4"/>
  <c r="L418" i="4"/>
  <c r="F418" i="4"/>
  <c r="M418" i="4"/>
  <c r="C479" i="10"/>
  <c r="AH479" i="6"/>
  <c r="Z480" i="6"/>
  <c r="T480" i="6"/>
  <c r="E480" i="10" s="1"/>
  <c r="V502" i="2"/>
  <c r="AG503" i="2"/>
  <c r="O444" i="10"/>
  <c r="AH444" i="9"/>
  <c r="Z445" i="9"/>
  <c r="T445" i="9"/>
  <c r="Q445" i="10" s="1"/>
  <c r="R445" i="10" s="1"/>
  <c r="AH454" i="7"/>
  <c r="G454" i="10"/>
  <c r="T455" i="7"/>
  <c r="I455" i="10" s="1"/>
  <c r="Z455" i="7"/>
  <c r="AE480" i="6"/>
  <c r="G480" i="6"/>
  <c r="AE445" i="9"/>
  <c r="G445" i="9"/>
  <c r="AE455" i="7"/>
  <c r="G455" i="7"/>
  <c r="AH10" i="2"/>
  <c r="X8" i="2"/>
  <c r="Y9" i="2"/>
  <c r="X15" i="5"/>
  <c r="Y16" i="5"/>
  <c r="O17" i="10"/>
  <c r="AH17" i="5"/>
  <c r="C25" i="10"/>
  <c r="AH25" i="6"/>
  <c r="Y24" i="6"/>
  <c r="X23" i="6"/>
  <c r="M476" i="3"/>
  <c r="L476" i="3"/>
  <c r="F476" i="3"/>
  <c r="AD475" i="3"/>
  <c r="Y475" i="3"/>
  <c r="AA475" i="5" l="1"/>
  <c r="U474" i="5"/>
  <c r="M445" i="8"/>
  <c r="L445" i="8"/>
  <c r="F445" i="8"/>
  <c r="AD444" i="8"/>
  <c r="Y444" i="8"/>
  <c r="AH444" i="8" s="1"/>
  <c r="AH417" i="4"/>
  <c r="K417" i="10"/>
  <c r="Z418" i="4"/>
  <c r="T418" i="4"/>
  <c r="M418" i="10" s="1"/>
  <c r="G418" i="4"/>
  <c r="AE418" i="4"/>
  <c r="U501" i="2"/>
  <c r="AA502" i="2"/>
  <c r="L481" i="6"/>
  <c r="F481" i="6"/>
  <c r="AE481" i="6" s="1"/>
  <c r="Y480" i="6"/>
  <c r="G481" i="6"/>
  <c r="AD480" i="6"/>
  <c r="M481" i="6"/>
  <c r="L446" i="9"/>
  <c r="AD445" i="9"/>
  <c r="M446" i="9"/>
  <c r="F446" i="9"/>
  <c r="Y445" i="9"/>
  <c r="F456" i="7"/>
  <c r="L456" i="7"/>
  <c r="M456" i="7"/>
  <c r="AD455" i="7"/>
  <c r="Y455" i="7"/>
  <c r="X7" i="2"/>
  <c r="Y8" i="2"/>
  <c r="AH9" i="2"/>
  <c r="X14" i="5"/>
  <c r="Y15" i="5"/>
  <c r="O16" i="10"/>
  <c r="AH16" i="5"/>
  <c r="C24" i="10"/>
  <c r="AH24" i="6"/>
  <c r="X22" i="6"/>
  <c r="Y23" i="6"/>
  <c r="Z476" i="3"/>
  <c r="T476" i="3"/>
  <c r="AH475" i="3"/>
  <c r="AE476" i="3"/>
  <c r="G476" i="3"/>
  <c r="AG475" i="5" l="1"/>
  <c r="V474" i="5"/>
  <c r="Z445" i="8"/>
  <c r="T445" i="8"/>
  <c r="G445" i="8"/>
  <c r="AE445" i="8"/>
  <c r="AD418" i="4"/>
  <c r="M419" i="4"/>
  <c r="L419" i="4"/>
  <c r="Y418" i="4"/>
  <c r="F419" i="4"/>
  <c r="AG502" i="2"/>
  <c r="V501" i="2"/>
  <c r="Z481" i="6"/>
  <c r="T481" i="6"/>
  <c r="E481" i="10" s="1"/>
  <c r="C480" i="10"/>
  <c r="AH480" i="6"/>
  <c r="AD481" i="6"/>
  <c r="Y481" i="6"/>
  <c r="F482" i="6"/>
  <c r="L482" i="6"/>
  <c r="M482" i="6"/>
  <c r="Z446" i="9"/>
  <c r="T446" i="9"/>
  <c r="Q446" i="10" s="1"/>
  <c r="R446" i="10" s="1"/>
  <c r="O445" i="10"/>
  <c r="AH445" i="9"/>
  <c r="T456" i="7"/>
  <c r="I456" i="10" s="1"/>
  <c r="Z456" i="7"/>
  <c r="AH455" i="7"/>
  <c r="G455" i="10"/>
  <c r="AE446" i="9"/>
  <c r="G446" i="9"/>
  <c r="AE456" i="7"/>
  <c r="G456" i="7"/>
  <c r="X6" i="2"/>
  <c r="Y7" i="2"/>
  <c r="AH8" i="2"/>
  <c r="X13" i="5"/>
  <c r="Y14" i="5"/>
  <c r="O15" i="10"/>
  <c r="AH15" i="5"/>
  <c r="X21" i="6"/>
  <c r="Y22" i="6"/>
  <c r="C23" i="10"/>
  <c r="AH23" i="6"/>
  <c r="M477" i="3"/>
  <c r="L477" i="3"/>
  <c r="F477" i="3"/>
  <c r="AD476" i="3"/>
  <c r="Y476" i="3"/>
  <c r="AA474" i="5" l="1"/>
  <c r="U473" i="5"/>
  <c r="M446" i="8"/>
  <c r="L446" i="8"/>
  <c r="F446" i="8"/>
  <c r="AD445" i="8"/>
  <c r="Y445" i="8"/>
  <c r="AH445" i="8" s="1"/>
  <c r="Z419" i="4"/>
  <c r="T419" i="4"/>
  <c r="M419" i="10" s="1"/>
  <c r="AH418" i="4"/>
  <c r="K418" i="10"/>
  <c r="G419" i="4"/>
  <c r="AE419" i="4"/>
  <c r="U500" i="2"/>
  <c r="AA501" i="2"/>
  <c r="C481" i="10"/>
  <c r="AH481" i="6"/>
  <c r="Z482" i="6"/>
  <c r="T482" i="6"/>
  <c r="E482" i="10" s="1"/>
  <c r="Y446" i="9"/>
  <c r="AD446" i="9"/>
  <c r="F447" i="9"/>
  <c r="AE447" i="9" s="1"/>
  <c r="L447" i="9"/>
  <c r="M447" i="9"/>
  <c r="G447" i="9"/>
  <c r="F457" i="7"/>
  <c r="AE457" i="7" s="1"/>
  <c r="Y456" i="7"/>
  <c r="G457" i="7"/>
  <c r="L457" i="7"/>
  <c r="AD456" i="7"/>
  <c r="M457" i="7"/>
  <c r="AE482" i="6"/>
  <c r="G482" i="6"/>
  <c r="Y6" i="2"/>
  <c r="X5" i="2"/>
  <c r="AH7" i="2"/>
  <c r="X12" i="5"/>
  <c r="Y13" i="5"/>
  <c r="O14" i="10"/>
  <c r="AH14" i="5"/>
  <c r="Y21" i="6"/>
  <c r="X20" i="6"/>
  <c r="C22" i="10"/>
  <c r="AH22" i="6"/>
  <c r="Z477" i="3"/>
  <c r="T477" i="3"/>
  <c r="AH476" i="3"/>
  <c r="AE477" i="3"/>
  <c r="G477" i="3"/>
  <c r="AG474" i="5" l="1"/>
  <c r="V473" i="5"/>
  <c r="Z446" i="8"/>
  <c r="T446" i="8"/>
  <c r="G446" i="8"/>
  <c r="AE446" i="8"/>
  <c r="M420" i="4"/>
  <c r="L420" i="4"/>
  <c r="F420" i="4"/>
  <c r="AD419" i="4"/>
  <c r="Y419" i="4"/>
  <c r="AG501" i="2"/>
  <c r="V500" i="2"/>
  <c r="O446" i="10"/>
  <c r="AH446" i="9"/>
  <c r="Z447" i="9"/>
  <c r="T447" i="9"/>
  <c r="Q447" i="10" s="1"/>
  <c r="R447" i="10" s="1"/>
  <c r="M448" i="9"/>
  <c r="L448" i="9"/>
  <c r="F448" i="9"/>
  <c r="AD447" i="9"/>
  <c r="Y447" i="9"/>
  <c r="AH456" i="7"/>
  <c r="G456" i="10"/>
  <c r="F458" i="7"/>
  <c r="AD457" i="7"/>
  <c r="Y457" i="7"/>
  <c r="M458" i="7"/>
  <c r="L458" i="7"/>
  <c r="T457" i="7"/>
  <c r="I457" i="10" s="1"/>
  <c r="Z457" i="7"/>
  <c r="Y482" i="6"/>
  <c r="AD482" i="6"/>
  <c r="F483" i="6"/>
  <c r="AE483" i="6" s="1"/>
  <c r="G483" i="6"/>
  <c r="L483" i="6"/>
  <c r="M483" i="6"/>
  <c r="AH6" i="2"/>
  <c r="Y5" i="2"/>
  <c r="X4" i="2"/>
  <c r="Y12" i="5"/>
  <c r="X11" i="5"/>
  <c r="O13" i="10"/>
  <c r="AH13" i="5"/>
  <c r="C21" i="10"/>
  <c r="AH21" i="6"/>
  <c r="Y20" i="6"/>
  <c r="X19" i="6"/>
  <c r="M478" i="3"/>
  <c r="L478" i="3"/>
  <c r="F478" i="3"/>
  <c r="AD477" i="3"/>
  <c r="Y477" i="3"/>
  <c r="U472" i="5" l="1"/>
  <c r="AA473" i="5"/>
  <c r="AD446" i="8"/>
  <c r="L447" i="8"/>
  <c r="Y446" i="8"/>
  <c r="AH446" i="8" s="1"/>
  <c r="M447" i="8"/>
  <c r="F447" i="8"/>
  <c r="T420" i="4"/>
  <c r="M420" i="10" s="1"/>
  <c r="Z420" i="4"/>
  <c r="AE420" i="4"/>
  <c r="G420" i="4"/>
  <c r="AH419" i="4"/>
  <c r="K419" i="10"/>
  <c r="U499" i="2"/>
  <c r="AA500" i="2"/>
  <c r="Z448" i="9"/>
  <c r="T448" i="9"/>
  <c r="Q448" i="10" s="1"/>
  <c r="R448" i="10" s="1"/>
  <c r="AH447" i="9"/>
  <c r="O447" i="10"/>
  <c r="G457" i="10"/>
  <c r="AH457" i="7"/>
  <c r="Z458" i="7"/>
  <c r="T458" i="7"/>
  <c r="I458" i="10" s="1"/>
  <c r="C482" i="10"/>
  <c r="AH482" i="6"/>
  <c r="Y483" i="6"/>
  <c r="AD483" i="6"/>
  <c r="F484" i="6"/>
  <c r="L484" i="6"/>
  <c r="M484" i="6"/>
  <c r="Z483" i="6"/>
  <c r="T483" i="6"/>
  <c r="E483" i="10" s="1"/>
  <c r="AE448" i="9"/>
  <c r="G448" i="9"/>
  <c r="AE458" i="7"/>
  <c r="G458" i="7"/>
  <c r="AH5" i="2"/>
  <c r="Y4" i="2"/>
  <c r="X3" i="2"/>
  <c r="O12" i="10"/>
  <c r="AH12" i="5"/>
  <c r="Y11" i="5"/>
  <c r="X10" i="5"/>
  <c r="C20" i="10"/>
  <c r="AH20" i="6"/>
  <c r="X18" i="6"/>
  <c r="Y19" i="6"/>
  <c r="Z478" i="3"/>
  <c r="T478" i="3"/>
  <c r="AH477" i="3"/>
  <c r="AE478" i="3"/>
  <c r="G478" i="3"/>
  <c r="AG473" i="5" l="1"/>
  <c r="V472" i="5"/>
  <c r="Z447" i="8"/>
  <c r="T447" i="8"/>
  <c r="G447" i="8"/>
  <c r="AE447" i="8"/>
  <c r="L421" i="4"/>
  <c r="AD420" i="4"/>
  <c r="M421" i="4"/>
  <c r="Y420" i="4"/>
  <c r="F421" i="4"/>
  <c r="V499" i="2"/>
  <c r="AG500" i="2"/>
  <c r="AH483" i="6"/>
  <c r="C483" i="10"/>
  <c r="T484" i="6"/>
  <c r="E484" i="10" s="1"/>
  <c r="Z484" i="6"/>
  <c r="L449" i="9"/>
  <c r="M449" i="9"/>
  <c r="Y448" i="9"/>
  <c r="AD448" i="9"/>
  <c r="F449" i="9"/>
  <c r="AE449" i="9" s="1"/>
  <c r="G449" i="9"/>
  <c r="Y458" i="7"/>
  <c r="M459" i="7"/>
  <c r="L459" i="7"/>
  <c r="F459" i="7"/>
  <c r="AE459" i="7" s="1"/>
  <c r="AD458" i="7"/>
  <c r="G459" i="7"/>
  <c r="AE484" i="6"/>
  <c r="G484" i="6"/>
  <c r="AH4" i="2"/>
  <c r="Y3" i="2"/>
  <c r="X2" i="2"/>
  <c r="O11" i="10"/>
  <c r="AH11" i="5"/>
  <c r="Y10" i="5"/>
  <c r="X9" i="5"/>
  <c r="X17" i="6"/>
  <c r="Y18" i="6"/>
  <c r="C19" i="10"/>
  <c r="AH19" i="6"/>
  <c r="M479" i="3"/>
  <c r="L479" i="3"/>
  <c r="F479" i="3"/>
  <c r="AD478" i="3"/>
  <c r="Y478" i="3"/>
  <c r="AA472" i="5" l="1"/>
  <c r="U471" i="5"/>
  <c r="L448" i="8"/>
  <c r="Y447" i="8"/>
  <c r="AH447" i="8" s="1"/>
  <c r="M448" i="8"/>
  <c r="AD447" i="8"/>
  <c r="F448" i="8"/>
  <c r="Z421" i="4"/>
  <c r="T421" i="4"/>
  <c r="M421" i="10" s="1"/>
  <c r="K420" i="10"/>
  <c r="AH420" i="4"/>
  <c r="AE421" i="4"/>
  <c r="G421" i="4"/>
  <c r="U498" i="2"/>
  <c r="AA499" i="2"/>
  <c r="T449" i="9"/>
  <c r="Q449" i="10" s="1"/>
  <c r="R449" i="10" s="1"/>
  <c r="Z449" i="9"/>
  <c r="O448" i="10"/>
  <c r="AH448" i="9"/>
  <c r="M450" i="9"/>
  <c r="F450" i="9"/>
  <c r="Y449" i="9"/>
  <c r="AD449" i="9"/>
  <c r="L450" i="9"/>
  <c r="G458" i="10"/>
  <c r="AH458" i="7"/>
  <c r="Z459" i="7"/>
  <c r="T459" i="7"/>
  <c r="I459" i="10" s="1"/>
  <c r="M460" i="7"/>
  <c r="L460" i="7"/>
  <c r="AD459" i="7"/>
  <c r="F460" i="7"/>
  <c r="Y459" i="7"/>
  <c r="L485" i="6"/>
  <c r="M485" i="6"/>
  <c r="Y484" i="6"/>
  <c r="AD484" i="6"/>
  <c r="F485" i="6"/>
  <c r="AE485" i="6" s="1"/>
  <c r="G485" i="6"/>
  <c r="AH3" i="2"/>
  <c r="AO8" i="2"/>
  <c r="Y2" i="2"/>
  <c r="O10" i="10"/>
  <c r="AH10" i="5"/>
  <c r="Y9" i="5"/>
  <c r="X8" i="5"/>
  <c r="Y17" i="6"/>
  <c r="X16" i="6"/>
  <c r="C18" i="10"/>
  <c r="AH18" i="6"/>
  <c r="Z479" i="3"/>
  <c r="T479" i="3"/>
  <c r="AH478" i="3"/>
  <c r="AE479" i="3"/>
  <c r="G479" i="3"/>
  <c r="AG472" i="5" l="1"/>
  <c r="V471" i="5"/>
  <c r="Z448" i="8"/>
  <c r="T448" i="8"/>
  <c r="G448" i="8"/>
  <c r="AE448" i="8"/>
  <c r="M422" i="4"/>
  <c r="L422" i="4"/>
  <c r="F422" i="4"/>
  <c r="AD421" i="4"/>
  <c r="Y421" i="4"/>
  <c r="AG499" i="2"/>
  <c r="V498" i="2"/>
  <c r="G450" i="9"/>
  <c r="AE450" i="9"/>
  <c r="O449" i="10"/>
  <c r="AH449" i="9"/>
  <c r="Z450" i="9"/>
  <c r="T450" i="9"/>
  <c r="Q450" i="10" s="1"/>
  <c r="R450" i="10" s="1"/>
  <c r="Z460" i="7"/>
  <c r="T460" i="7"/>
  <c r="I460" i="10" s="1"/>
  <c r="G459" i="10"/>
  <c r="AH459" i="7"/>
  <c r="Z485" i="6"/>
  <c r="T485" i="6"/>
  <c r="E485" i="10" s="1"/>
  <c r="C484" i="10"/>
  <c r="AH484" i="6"/>
  <c r="M486" i="6"/>
  <c r="L486" i="6"/>
  <c r="F486" i="6"/>
  <c r="AD485" i="6"/>
  <c r="Y485" i="6"/>
  <c r="AE460" i="7"/>
  <c r="G460" i="7"/>
  <c r="AH2" i="2"/>
  <c r="AR7" i="2" s="1"/>
  <c r="G2" i="11" s="1"/>
  <c r="AO3" i="2"/>
  <c r="O9" i="10"/>
  <c r="AH9" i="5"/>
  <c r="Y8" i="5"/>
  <c r="X7" i="5"/>
  <c r="C17" i="10"/>
  <c r="AH17" i="6"/>
  <c r="X15" i="6"/>
  <c r="Y16" i="6"/>
  <c r="M480" i="3"/>
  <c r="L480" i="3"/>
  <c r="F480" i="3"/>
  <c r="AD479" i="3"/>
  <c r="Y479" i="3"/>
  <c r="AA471" i="5" l="1"/>
  <c r="U470" i="5"/>
  <c r="F449" i="8"/>
  <c r="M449" i="8"/>
  <c r="L449" i="8"/>
  <c r="AD448" i="8"/>
  <c r="Y448" i="8"/>
  <c r="AH448" i="8" s="1"/>
  <c r="Z422" i="4"/>
  <c r="T422" i="4"/>
  <c r="M422" i="10" s="1"/>
  <c r="G422" i="4"/>
  <c r="AE422" i="4"/>
  <c r="AH421" i="4"/>
  <c r="K421" i="10"/>
  <c r="AA498" i="2"/>
  <c r="U497" i="2"/>
  <c r="M451" i="9"/>
  <c r="L451" i="9"/>
  <c r="F451" i="9"/>
  <c r="AD450" i="9"/>
  <c r="Y450" i="9"/>
  <c r="Z486" i="6"/>
  <c r="T486" i="6"/>
  <c r="E486" i="10" s="1"/>
  <c r="AH485" i="6"/>
  <c r="C485" i="10"/>
  <c r="AD460" i="7"/>
  <c r="L461" i="7"/>
  <c r="Y460" i="7"/>
  <c r="M461" i="7"/>
  <c r="F461" i="7"/>
  <c r="AE461" i="7" s="1"/>
  <c r="G461" i="7"/>
  <c r="AE486" i="6"/>
  <c r="G486" i="6"/>
  <c r="O8" i="10"/>
  <c r="AH8" i="5"/>
  <c r="X6" i="5"/>
  <c r="Y7" i="5"/>
  <c r="X14" i="6"/>
  <c r="Y15" i="6"/>
  <c r="C16" i="10"/>
  <c r="AH16" i="6"/>
  <c r="Z480" i="3"/>
  <c r="T480" i="3"/>
  <c r="AH479" i="3"/>
  <c r="AE480" i="3"/>
  <c r="G480" i="3"/>
  <c r="AG471" i="5" l="1"/>
  <c r="V470" i="5"/>
  <c r="AE449" i="8"/>
  <c r="G449" i="8"/>
  <c r="Z449" i="8"/>
  <c r="T449" i="8"/>
  <c r="L423" i="4"/>
  <c r="Y422" i="4"/>
  <c r="F423" i="4"/>
  <c r="M423" i="4"/>
  <c r="AD422" i="4"/>
  <c r="AG498" i="2"/>
  <c r="V497" i="2"/>
  <c r="Z451" i="9"/>
  <c r="T451" i="9"/>
  <c r="Q451" i="10" s="1"/>
  <c r="R451" i="10" s="1"/>
  <c r="AE451" i="9"/>
  <c r="G451" i="9"/>
  <c r="O450" i="10"/>
  <c r="AH450" i="9"/>
  <c r="T461" i="7"/>
  <c r="I461" i="10" s="1"/>
  <c r="Z461" i="7"/>
  <c r="AH460" i="7"/>
  <c r="G460" i="10"/>
  <c r="Y461" i="7"/>
  <c r="F462" i="7"/>
  <c r="AD461" i="7"/>
  <c r="L462" i="7"/>
  <c r="M462" i="7"/>
  <c r="M487" i="6"/>
  <c r="L487" i="6"/>
  <c r="F487" i="6"/>
  <c r="AE487" i="6" s="1"/>
  <c r="G487" i="6"/>
  <c r="AD486" i="6"/>
  <c r="Y486" i="6"/>
  <c r="X5" i="5"/>
  <c r="Y6" i="5"/>
  <c r="O7" i="10"/>
  <c r="AH7" i="5"/>
  <c r="X13" i="6"/>
  <c r="Y14" i="6"/>
  <c r="C15" i="10"/>
  <c r="AH15" i="6"/>
  <c r="M481" i="3"/>
  <c r="L481" i="3"/>
  <c r="F481" i="3"/>
  <c r="AD480" i="3"/>
  <c r="Y480" i="3"/>
  <c r="AA470" i="5" l="1"/>
  <c r="U469" i="5"/>
  <c r="L450" i="8"/>
  <c r="F450" i="8"/>
  <c r="Y449" i="8"/>
  <c r="AH449" i="8" s="1"/>
  <c r="M450" i="8"/>
  <c r="AD449" i="8"/>
  <c r="T423" i="4"/>
  <c r="M423" i="10" s="1"/>
  <c r="Z423" i="4"/>
  <c r="AH422" i="4"/>
  <c r="K422" i="10"/>
  <c r="AE423" i="4"/>
  <c r="G423" i="4"/>
  <c r="U496" i="2"/>
  <c r="AA497" i="2"/>
  <c r="M452" i="9"/>
  <c r="L452" i="9"/>
  <c r="F452" i="9"/>
  <c r="AD451" i="9"/>
  <c r="Y451" i="9"/>
  <c r="AH461" i="7"/>
  <c r="G461" i="10"/>
  <c r="T462" i="7"/>
  <c r="I462" i="10" s="1"/>
  <c r="Z462" i="7"/>
  <c r="T487" i="6"/>
  <c r="E487" i="10" s="1"/>
  <c r="Z487" i="6"/>
  <c r="L488" i="6"/>
  <c r="M488" i="6"/>
  <c r="Y487" i="6"/>
  <c r="AD487" i="6"/>
  <c r="F488" i="6"/>
  <c r="AH486" i="6"/>
  <c r="C486" i="10"/>
  <c r="AE462" i="7"/>
  <c r="G462" i="7"/>
  <c r="X4" i="5"/>
  <c r="Y5" i="5"/>
  <c r="O6" i="10"/>
  <c r="AH6" i="5"/>
  <c r="X12" i="6"/>
  <c r="Y13" i="6"/>
  <c r="C14" i="10"/>
  <c r="AH14" i="6"/>
  <c r="Z481" i="3"/>
  <c r="T481" i="3"/>
  <c r="AH480" i="3"/>
  <c r="AE481" i="3"/>
  <c r="G481" i="3"/>
  <c r="AG470" i="5" l="1"/>
  <c r="V469" i="5"/>
  <c r="T450" i="8"/>
  <c r="Z450" i="8"/>
  <c r="G450" i="8"/>
  <c r="AE450" i="8"/>
  <c r="AD423" i="4"/>
  <c r="Y423" i="4"/>
  <c r="M424" i="4"/>
  <c r="L424" i="4"/>
  <c r="F424" i="4"/>
  <c r="V496" i="2"/>
  <c r="AG497" i="2"/>
  <c r="T452" i="9"/>
  <c r="Q452" i="10" s="1"/>
  <c r="R452" i="10" s="1"/>
  <c r="Z452" i="9"/>
  <c r="AE452" i="9"/>
  <c r="G452" i="9"/>
  <c r="O451" i="10"/>
  <c r="AH451" i="9"/>
  <c r="Z488" i="6"/>
  <c r="T488" i="6"/>
  <c r="E488" i="10" s="1"/>
  <c r="C487" i="10"/>
  <c r="AH487" i="6"/>
  <c r="Y462" i="7"/>
  <c r="M463" i="7"/>
  <c r="L463" i="7"/>
  <c r="F463" i="7"/>
  <c r="AE463" i="7" s="1"/>
  <c r="AD462" i="7"/>
  <c r="G463" i="7"/>
  <c r="AE488" i="6"/>
  <c r="G488" i="6"/>
  <c r="X3" i="5"/>
  <c r="Y4" i="5"/>
  <c r="O5" i="10"/>
  <c r="AH5" i="5"/>
  <c r="X11" i="6"/>
  <c r="Y12" i="6"/>
  <c r="C13" i="10"/>
  <c r="AH13" i="6"/>
  <c r="M482" i="3"/>
  <c r="L482" i="3"/>
  <c r="F482" i="3"/>
  <c r="AD481" i="3"/>
  <c r="Y481" i="3"/>
  <c r="U468" i="5" l="1"/>
  <c r="AA469" i="5"/>
  <c r="L451" i="8"/>
  <c r="AD450" i="8"/>
  <c r="Y450" i="8"/>
  <c r="AH450" i="8" s="1"/>
  <c r="M451" i="8"/>
  <c r="F451" i="8"/>
  <c r="AH423" i="4"/>
  <c r="K423" i="10"/>
  <c r="Z424" i="4"/>
  <c r="T424" i="4"/>
  <c r="M424" i="10" s="1"/>
  <c r="G424" i="4"/>
  <c r="AE424" i="4"/>
  <c r="AA496" i="2"/>
  <c r="U495" i="2"/>
  <c r="L453" i="9"/>
  <c r="AD452" i="9"/>
  <c r="Y452" i="9"/>
  <c r="M453" i="9"/>
  <c r="F453" i="9"/>
  <c r="AH462" i="7"/>
  <c r="G462" i="10"/>
  <c r="T463" i="7"/>
  <c r="I463" i="10" s="1"/>
  <c r="Z463" i="7"/>
  <c r="AD463" i="7"/>
  <c r="M464" i="7"/>
  <c r="Y463" i="7"/>
  <c r="L464" i="7"/>
  <c r="F464" i="7"/>
  <c r="L489" i="6"/>
  <c r="M489" i="6"/>
  <c r="F489" i="6"/>
  <c r="AE489" i="6" s="1"/>
  <c r="AD488" i="6"/>
  <c r="Y488" i="6"/>
  <c r="G489" i="6"/>
  <c r="X2" i="5"/>
  <c r="Y3" i="5"/>
  <c r="O4" i="10"/>
  <c r="AH4" i="5"/>
  <c r="Y11" i="6"/>
  <c r="X10" i="6"/>
  <c r="C12" i="10"/>
  <c r="AH12" i="6"/>
  <c r="Z482" i="3"/>
  <c r="T482" i="3"/>
  <c r="AH481" i="3"/>
  <c r="AE482" i="3"/>
  <c r="G482" i="3"/>
  <c r="AG469" i="5" l="1"/>
  <c r="V468" i="5"/>
  <c r="T451" i="8"/>
  <c r="Z451" i="8"/>
  <c r="AE451" i="8"/>
  <c r="G451" i="8"/>
  <c r="M425" i="4"/>
  <c r="F425" i="4"/>
  <c r="Y424" i="4"/>
  <c r="L425" i="4"/>
  <c r="AD424" i="4"/>
  <c r="AG496" i="2"/>
  <c r="V495" i="2"/>
  <c r="Z453" i="9"/>
  <c r="T453" i="9"/>
  <c r="Q453" i="10" s="1"/>
  <c r="R453" i="10" s="1"/>
  <c r="O452" i="10"/>
  <c r="AH452" i="9"/>
  <c r="AE453" i="9"/>
  <c r="G453" i="9"/>
  <c r="AH463" i="7"/>
  <c r="G463" i="10"/>
  <c r="T464" i="7"/>
  <c r="I464" i="10" s="1"/>
  <c r="Z464" i="7"/>
  <c r="T489" i="6"/>
  <c r="E489" i="10" s="1"/>
  <c r="Z489" i="6"/>
  <c r="C488" i="10"/>
  <c r="AH488" i="6"/>
  <c r="Y489" i="6"/>
  <c r="L490" i="6"/>
  <c r="AD489" i="6"/>
  <c r="M490" i="6"/>
  <c r="F490" i="6"/>
  <c r="AE464" i="7"/>
  <c r="G464" i="7"/>
  <c r="Y2" i="5"/>
  <c r="AO8" i="5"/>
  <c r="O3" i="10"/>
  <c r="AH3" i="5"/>
  <c r="C11" i="10"/>
  <c r="AH11" i="6"/>
  <c r="Y10" i="6"/>
  <c r="X9" i="6"/>
  <c r="M483" i="3"/>
  <c r="L483" i="3"/>
  <c r="F483" i="3"/>
  <c r="AD482" i="3"/>
  <c r="Y482" i="3"/>
  <c r="AA468" i="5" l="1"/>
  <c r="U467" i="5"/>
  <c r="M452" i="8"/>
  <c r="L452" i="8"/>
  <c r="F452" i="8"/>
  <c r="AD451" i="8"/>
  <c r="Y451" i="8"/>
  <c r="AH451" i="8" s="1"/>
  <c r="G425" i="4"/>
  <c r="AE425" i="4"/>
  <c r="K424" i="10"/>
  <c r="AH424" i="4"/>
  <c r="Z425" i="4"/>
  <c r="T425" i="4"/>
  <c r="M425" i="10" s="1"/>
  <c r="U494" i="2"/>
  <c r="AA495" i="2"/>
  <c r="M454" i="9"/>
  <c r="L454" i="9"/>
  <c r="F454" i="9"/>
  <c r="AD453" i="9"/>
  <c r="Y453" i="9"/>
  <c r="AH489" i="6"/>
  <c r="C489" i="10"/>
  <c r="Z490" i="6"/>
  <c r="T490" i="6"/>
  <c r="E490" i="10" s="1"/>
  <c r="F465" i="7"/>
  <c r="AE465" i="7" s="1"/>
  <c r="Y464" i="7"/>
  <c r="G465" i="7"/>
  <c r="L465" i="7"/>
  <c r="AD464" i="7"/>
  <c r="M465" i="7"/>
  <c r="AE490" i="6"/>
  <c r="G490" i="6"/>
  <c r="AH2" i="5"/>
  <c r="AR7" i="5" s="1"/>
  <c r="G5" i="11" s="1"/>
  <c r="AO3" i="5"/>
  <c r="O2" i="10"/>
  <c r="C10" i="10"/>
  <c r="AH10" i="6"/>
  <c r="Y9" i="6"/>
  <c r="X8" i="6"/>
  <c r="Z483" i="3"/>
  <c r="T483" i="3"/>
  <c r="AH482" i="3"/>
  <c r="AE483" i="3"/>
  <c r="G483" i="3"/>
  <c r="AG468" i="5" l="1"/>
  <c r="V467" i="5"/>
  <c r="Z452" i="8"/>
  <c r="T452" i="8"/>
  <c r="G452" i="8"/>
  <c r="AE452" i="8"/>
  <c r="Y425" i="4"/>
  <c r="AD425" i="4"/>
  <c r="L426" i="4"/>
  <c r="F426" i="4"/>
  <c r="M426" i="4"/>
  <c r="AG495" i="2"/>
  <c r="V494" i="2"/>
  <c r="Z454" i="9"/>
  <c r="T454" i="9"/>
  <c r="Q454" i="10" s="1"/>
  <c r="R454" i="10" s="1"/>
  <c r="AE454" i="9"/>
  <c r="G454" i="9"/>
  <c r="AH453" i="9"/>
  <c r="O453" i="10"/>
  <c r="AH464" i="7"/>
  <c r="G464" i="10"/>
  <c r="AD465" i="7"/>
  <c r="L466" i="7"/>
  <c r="F466" i="7"/>
  <c r="Y465" i="7"/>
  <c r="M466" i="7"/>
  <c r="Z465" i="7"/>
  <c r="T465" i="7"/>
  <c r="I465" i="10" s="1"/>
  <c r="L491" i="6"/>
  <c r="F491" i="6"/>
  <c r="AE491" i="6" s="1"/>
  <c r="AD490" i="6"/>
  <c r="Y490" i="6"/>
  <c r="M491" i="6"/>
  <c r="G491" i="6"/>
  <c r="C9" i="10"/>
  <c r="AH9" i="6"/>
  <c r="Y8" i="6"/>
  <c r="X7" i="6"/>
  <c r="M484" i="3"/>
  <c r="L484" i="3"/>
  <c r="F484" i="3"/>
  <c r="AD483" i="3"/>
  <c r="Y483" i="3"/>
  <c r="U466" i="5" l="1"/>
  <c r="AA467" i="5"/>
  <c r="L453" i="8"/>
  <c r="AD452" i="8"/>
  <c r="M453" i="8"/>
  <c r="F453" i="8"/>
  <c r="Y452" i="8"/>
  <c r="AH452" i="8" s="1"/>
  <c r="AH425" i="4"/>
  <c r="K425" i="10"/>
  <c r="Z426" i="4"/>
  <c r="T426" i="4"/>
  <c r="M426" i="10" s="1"/>
  <c r="AE426" i="4"/>
  <c r="G426" i="4"/>
  <c r="AA494" i="2"/>
  <c r="U493" i="2"/>
  <c r="M455" i="9"/>
  <c r="L455" i="9"/>
  <c r="AD454" i="9"/>
  <c r="Y454" i="9"/>
  <c r="F455" i="9"/>
  <c r="Z466" i="7"/>
  <c r="T466" i="7"/>
  <c r="I466" i="10" s="1"/>
  <c r="AH465" i="7"/>
  <c r="G465" i="10"/>
  <c r="Z491" i="6"/>
  <c r="T491" i="6"/>
  <c r="E491" i="10" s="1"/>
  <c r="AH490" i="6"/>
  <c r="C490" i="10"/>
  <c r="F492" i="6"/>
  <c r="AD491" i="6"/>
  <c r="M492" i="6"/>
  <c r="L492" i="6"/>
  <c r="Y491" i="6"/>
  <c r="AE466" i="7"/>
  <c r="G466" i="7"/>
  <c r="C8" i="10"/>
  <c r="AH8" i="6"/>
  <c r="X6" i="6"/>
  <c r="Y7" i="6"/>
  <c r="Z484" i="3"/>
  <c r="T484" i="3"/>
  <c r="AH483" i="3"/>
  <c r="AE484" i="3"/>
  <c r="G484" i="3"/>
  <c r="AG467" i="5" l="1"/>
  <c r="V466" i="5"/>
  <c r="T453" i="8"/>
  <c r="Z453" i="8"/>
  <c r="G453" i="8"/>
  <c r="AE453" i="8"/>
  <c r="Y426" i="4"/>
  <c r="AD426" i="4"/>
  <c r="F427" i="4"/>
  <c r="M427" i="4"/>
  <c r="L427" i="4"/>
  <c r="AG494" i="2"/>
  <c r="V493" i="2"/>
  <c r="Z455" i="9"/>
  <c r="T455" i="9"/>
  <c r="Q455" i="10" s="1"/>
  <c r="R455" i="10" s="1"/>
  <c r="O454" i="10"/>
  <c r="AH454" i="9"/>
  <c r="G455" i="9"/>
  <c r="AE455" i="9"/>
  <c r="T492" i="6"/>
  <c r="E492" i="10" s="1"/>
  <c r="Z492" i="6"/>
  <c r="C491" i="10"/>
  <c r="AH491" i="6"/>
  <c r="M467" i="7"/>
  <c r="Y466" i="7"/>
  <c r="F467" i="7"/>
  <c r="AD466" i="7"/>
  <c r="L467" i="7"/>
  <c r="AE492" i="6"/>
  <c r="G492" i="6"/>
  <c r="Y6" i="6"/>
  <c r="X5" i="6"/>
  <c r="C7" i="10"/>
  <c r="AH7" i="6"/>
  <c r="M485" i="3"/>
  <c r="L485" i="3"/>
  <c r="F485" i="3"/>
  <c r="AD484" i="3"/>
  <c r="Y484" i="3"/>
  <c r="U465" i="5" l="1"/>
  <c r="AA466" i="5"/>
  <c r="M454" i="8"/>
  <c r="L454" i="8"/>
  <c r="F454" i="8"/>
  <c r="AD453" i="8"/>
  <c r="Y453" i="8"/>
  <c r="AH453" i="8" s="1"/>
  <c r="AH426" i="4"/>
  <c r="K426" i="10"/>
  <c r="G427" i="4"/>
  <c r="AE427" i="4"/>
  <c r="Z427" i="4"/>
  <c r="T427" i="4"/>
  <c r="M427" i="10" s="1"/>
  <c r="AA493" i="2"/>
  <c r="U492" i="2"/>
  <c r="M456" i="9"/>
  <c r="L456" i="9"/>
  <c r="F456" i="9"/>
  <c r="AD455" i="9"/>
  <c r="Y455" i="9"/>
  <c r="AH466" i="7"/>
  <c r="G466" i="10"/>
  <c r="T467" i="7"/>
  <c r="I467" i="10" s="1"/>
  <c r="Z467" i="7"/>
  <c r="M493" i="6"/>
  <c r="Y492" i="6"/>
  <c r="AD492" i="6"/>
  <c r="F493" i="6"/>
  <c r="AE493" i="6" s="1"/>
  <c r="L493" i="6"/>
  <c r="G493" i="6"/>
  <c r="AE467" i="7"/>
  <c r="G467" i="7"/>
  <c r="C6" i="10"/>
  <c r="AH6" i="6"/>
  <c r="X4" i="6"/>
  <c r="Y5" i="6"/>
  <c r="Z485" i="3"/>
  <c r="T485" i="3"/>
  <c r="AH484" i="3"/>
  <c r="AE485" i="3"/>
  <c r="G485" i="3"/>
  <c r="AG466" i="5" l="1"/>
  <c r="V465" i="5"/>
  <c r="Z454" i="8"/>
  <c r="T454" i="8"/>
  <c r="G454" i="8"/>
  <c r="AE454" i="8"/>
  <c r="AD427" i="4"/>
  <c r="M428" i="4"/>
  <c r="L428" i="4"/>
  <c r="F428" i="4"/>
  <c r="Y427" i="4"/>
  <c r="AG493" i="2"/>
  <c r="V492" i="2"/>
  <c r="Z456" i="9"/>
  <c r="T456" i="9"/>
  <c r="Q456" i="10" s="1"/>
  <c r="R456" i="10" s="1"/>
  <c r="G456" i="9"/>
  <c r="AE456" i="9"/>
  <c r="O455" i="10"/>
  <c r="AH455" i="9"/>
  <c r="C492" i="10"/>
  <c r="AH492" i="6"/>
  <c r="Z493" i="6"/>
  <c r="T493" i="6"/>
  <c r="E493" i="10" s="1"/>
  <c r="M494" i="6"/>
  <c r="L494" i="6"/>
  <c r="F494" i="6"/>
  <c r="AD493" i="6"/>
  <c r="Y493" i="6"/>
  <c r="M468" i="7"/>
  <c r="F468" i="7"/>
  <c r="L468" i="7"/>
  <c r="AD467" i="7"/>
  <c r="Y467" i="7"/>
  <c r="X3" i="6"/>
  <c r="Y4" i="6"/>
  <c r="C5" i="10"/>
  <c r="AH5" i="6"/>
  <c r="M486" i="3"/>
  <c r="L486" i="3"/>
  <c r="F486" i="3"/>
  <c r="AD485" i="3"/>
  <c r="Y485" i="3"/>
  <c r="AA465" i="5" l="1"/>
  <c r="U464" i="5"/>
  <c r="M455" i="8"/>
  <c r="AD454" i="8"/>
  <c r="L455" i="8"/>
  <c r="F455" i="8"/>
  <c r="Y454" i="8"/>
  <c r="AH454" i="8" s="1"/>
  <c r="Z428" i="4"/>
  <c r="T428" i="4"/>
  <c r="M428" i="10" s="1"/>
  <c r="AE428" i="4"/>
  <c r="G428" i="4"/>
  <c r="AH427" i="4"/>
  <c r="K427" i="10"/>
  <c r="AA492" i="2"/>
  <c r="U491" i="2"/>
  <c r="Y456" i="9"/>
  <c r="M457" i="9"/>
  <c r="F457" i="9"/>
  <c r="L457" i="9"/>
  <c r="AD456" i="9"/>
  <c r="Z494" i="6"/>
  <c r="T494" i="6"/>
  <c r="E494" i="10" s="1"/>
  <c r="C493" i="10"/>
  <c r="AH493" i="6"/>
  <c r="T468" i="7"/>
  <c r="I468" i="10" s="1"/>
  <c r="Z468" i="7"/>
  <c r="AH467" i="7"/>
  <c r="G467" i="10"/>
  <c r="AE494" i="6"/>
  <c r="G494" i="6"/>
  <c r="AE468" i="7"/>
  <c r="G468" i="7"/>
  <c r="Y3" i="6"/>
  <c r="X2" i="6"/>
  <c r="C4" i="10"/>
  <c r="AH4" i="6"/>
  <c r="Z486" i="3"/>
  <c r="T486" i="3"/>
  <c r="AH485" i="3"/>
  <c r="AE486" i="3"/>
  <c r="G486" i="3"/>
  <c r="AG465" i="5" l="1"/>
  <c r="V464" i="5"/>
  <c r="Z455" i="8"/>
  <c r="T455" i="8"/>
  <c r="G455" i="8"/>
  <c r="AE455" i="8"/>
  <c r="M429" i="4"/>
  <c r="L429" i="4"/>
  <c r="F429" i="4"/>
  <c r="AD428" i="4"/>
  <c r="Y428" i="4"/>
  <c r="AG492" i="2"/>
  <c r="V491" i="2"/>
  <c r="O456" i="10"/>
  <c r="AH456" i="9"/>
  <c r="G457" i="9"/>
  <c r="AE457" i="9"/>
  <c r="Z457" i="9"/>
  <c r="T457" i="9"/>
  <c r="Q457" i="10" s="1"/>
  <c r="R457" i="10" s="1"/>
  <c r="F495" i="6"/>
  <c r="AE495" i="6" s="1"/>
  <c r="G495" i="6"/>
  <c r="M495" i="6"/>
  <c r="L495" i="6"/>
  <c r="AD494" i="6"/>
  <c r="Y494" i="6"/>
  <c r="AD468" i="7"/>
  <c r="L469" i="7"/>
  <c r="F469" i="7"/>
  <c r="AE469" i="7" s="1"/>
  <c r="Y468" i="7"/>
  <c r="M469" i="7"/>
  <c r="G469" i="7"/>
  <c r="C3" i="10"/>
  <c r="AH3" i="6"/>
  <c r="AO8" i="6"/>
  <c r="Y2" i="6"/>
  <c r="M487" i="3"/>
  <c r="L487" i="3"/>
  <c r="F487" i="3"/>
  <c r="AD486" i="3"/>
  <c r="Y486" i="3"/>
  <c r="U463" i="5" l="1"/>
  <c r="AA464" i="5"/>
  <c r="L456" i="8"/>
  <c r="Y455" i="8"/>
  <c r="AH455" i="8" s="1"/>
  <c r="M456" i="8"/>
  <c r="F456" i="8"/>
  <c r="AD455" i="8"/>
  <c r="Z429" i="4"/>
  <c r="T429" i="4"/>
  <c r="M429" i="10" s="1"/>
  <c r="G429" i="4"/>
  <c r="AE429" i="4"/>
  <c r="AH428" i="4"/>
  <c r="K428" i="10"/>
  <c r="AA491" i="2"/>
  <c r="U490" i="2"/>
  <c r="AD457" i="9"/>
  <c r="M458" i="9"/>
  <c r="F458" i="9"/>
  <c r="Y457" i="9"/>
  <c r="L458" i="9"/>
  <c r="AD495" i="6"/>
  <c r="L496" i="6"/>
  <c r="Y495" i="6"/>
  <c r="F496" i="6"/>
  <c r="AE496" i="6" s="1"/>
  <c r="M496" i="6"/>
  <c r="G496" i="6"/>
  <c r="Z495" i="6"/>
  <c r="T495" i="6"/>
  <c r="E495" i="10" s="1"/>
  <c r="C494" i="10"/>
  <c r="AH494" i="6"/>
  <c r="T469" i="7"/>
  <c r="I469" i="10" s="1"/>
  <c r="Z469" i="7"/>
  <c r="AH468" i="7"/>
  <c r="G468" i="10"/>
  <c r="AD469" i="7"/>
  <c r="L470" i="7"/>
  <c r="F470" i="7"/>
  <c r="Y469" i="7"/>
  <c r="M470" i="7"/>
  <c r="AE487" i="3"/>
  <c r="G487" i="3"/>
  <c r="C2" i="10"/>
  <c r="AO3" i="6"/>
  <c r="AH2" i="6"/>
  <c r="Z487" i="3"/>
  <c r="T487" i="3"/>
  <c r="AH486" i="3"/>
  <c r="AG464" i="5" l="1"/>
  <c r="V463" i="5"/>
  <c r="Z456" i="8"/>
  <c r="T456" i="8"/>
  <c r="AE456" i="8"/>
  <c r="G456" i="8"/>
  <c r="M430" i="4"/>
  <c r="F430" i="4"/>
  <c r="Y429" i="4"/>
  <c r="L430" i="4"/>
  <c r="AD429" i="4"/>
  <c r="AG491" i="2"/>
  <c r="V490" i="2"/>
  <c r="G458" i="9"/>
  <c r="AE458" i="9"/>
  <c r="O457" i="10"/>
  <c r="AH457" i="9"/>
  <c r="T458" i="9"/>
  <c r="Q458" i="10" s="1"/>
  <c r="R458" i="10" s="1"/>
  <c r="Z458" i="9"/>
  <c r="Z496" i="6"/>
  <c r="T496" i="6"/>
  <c r="E496" i="10" s="1"/>
  <c r="C495" i="10"/>
  <c r="AH495" i="6"/>
  <c r="M497" i="6"/>
  <c r="F497" i="6"/>
  <c r="AD496" i="6"/>
  <c r="Y496" i="6"/>
  <c r="L497" i="6"/>
  <c r="Z470" i="7"/>
  <c r="T470" i="7"/>
  <c r="I470" i="10" s="1"/>
  <c r="AH469" i="7"/>
  <c r="G469" i="10"/>
  <c r="AE470" i="7"/>
  <c r="G470" i="7"/>
  <c r="L488" i="3"/>
  <c r="M488" i="3"/>
  <c r="Y487" i="3"/>
  <c r="AH487" i="3" s="1"/>
  <c r="AD487" i="3"/>
  <c r="F488" i="3"/>
  <c r="Z488" i="3"/>
  <c r="T488" i="3"/>
  <c r="U462" i="5" l="1"/>
  <c r="AA463" i="5"/>
  <c r="F457" i="8"/>
  <c r="AD456" i="8"/>
  <c r="M457" i="8"/>
  <c r="L457" i="8"/>
  <c r="Y456" i="8"/>
  <c r="AH456" i="8" s="1"/>
  <c r="G430" i="4"/>
  <c r="AE430" i="4"/>
  <c r="K429" i="10"/>
  <c r="AH429" i="4"/>
  <c r="Z430" i="4"/>
  <c r="T430" i="4"/>
  <c r="M430" i="10" s="1"/>
  <c r="AA490" i="2"/>
  <c r="U489" i="2"/>
  <c r="L459" i="9"/>
  <c r="F459" i="9"/>
  <c r="Y458" i="9"/>
  <c r="M459" i="9"/>
  <c r="AD458" i="9"/>
  <c r="C496" i="10"/>
  <c r="AH496" i="6"/>
  <c r="Z497" i="6"/>
  <c r="T497" i="6"/>
  <c r="E497" i="10" s="1"/>
  <c r="AD470" i="7"/>
  <c r="F471" i="7"/>
  <c r="AE471" i="7" s="1"/>
  <c r="L471" i="7"/>
  <c r="M471" i="7"/>
  <c r="Y470" i="7"/>
  <c r="G471" i="7"/>
  <c r="AE497" i="6"/>
  <c r="G497" i="6"/>
  <c r="AE488" i="3"/>
  <c r="G488" i="3"/>
  <c r="AG463" i="5" l="1"/>
  <c r="V462" i="5"/>
  <c r="G457" i="8"/>
  <c r="AE457" i="8"/>
  <c r="T457" i="8"/>
  <c r="Z457" i="8"/>
  <c r="M431" i="4"/>
  <c r="L431" i="4"/>
  <c r="F431" i="4"/>
  <c r="AD430" i="4"/>
  <c r="Y430" i="4"/>
  <c r="V489" i="2"/>
  <c r="AG490" i="2"/>
  <c r="T459" i="9"/>
  <c r="Q459" i="10" s="1"/>
  <c r="R459" i="10" s="1"/>
  <c r="Z459" i="9"/>
  <c r="G459" i="9"/>
  <c r="AE459" i="9"/>
  <c r="O458" i="10"/>
  <c r="AH458" i="9"/>
  <c r="Z471" i="7"/>
  <c r="T471" i="7"/>
  <c r="I471" i="10" s="1"/>
  <c r="G470" i="10"/>
  <c r="AH470" i="7"/>
  <c r="Y471" i="7"/>
  <c r="L472" i="7"/>
  <c r="M472" i="7"/>
  <c r="F472" i="7"/>
  <c r="AD471" i="7"/>
  <c r="L498" i="6"/>
  <c r="M498" i="6"/>
  <c r="AD497" i="6"/>
  <c r="F498" i="6"/>
  <c r="Y497" i="6"/>
  <c r="L489" i="3"/>
  <c r="M489" i="3"/>
  <c r="F489" i="3"/>
  <c r="AD488" i="3"/>
  <c r="Y488" i="3"/>
  <c r="AH488" i="3" s="1"/>
  <c r="U461" i="5" l="1"/>
  <c r="AA462" i="5"/>
  <c r="M458" i="8"/>
  <c r="AD457" i="8"/>
  <c r="F458" i="8"/>
  <c r="L458" i="8"/>
  <c r="Y457" i="8"/>
  <c r="AH457" i="8" s="1"/>
  <c r="Z431" i="4"/>
  <c r="T431" i="4"/>
  <c r="M431" i="10" s="1"/>
  <c r="G431" i="4"/>
  <c r="AE431" i="4"/>
  <c r="AH430" i="4"/>
  <c r="K430" i="10"/>
  <c r="AA489" i="2"/>
  <c r="U488" i="2"/>
  <c r="Y459" i="9"/>
  <c r="M460" i="9"/>
  <c r="L460" i="9"/>
  <c r="F460" i="9"/>
  <c r="AD459" i="9"/>
  <c r="AH471" i="7"/>
  <c r="G471" i="10"/>
  <c r="T472" i="7"/>
  <c r="I472" i="10" s="1"/>
  <c r="Z472" i="7"/>
  <c r="Z498" i="6"/>
  <c r="T498" i="6"/>
  <c r="E498" i="10" s="1"/>
  <c r="AH497" i="6"/>
  <c r="C497" i="10"/>
  <c r="AE472" i="7"/>
  <c r="G472" i="7"/>
  <c r="AE498" i="6"/>
  <c r="G498" i="6"/>
  <c r="Z489" i="3"/>
  <c r="T489" i="3"/>
  <c r="AE489" i="3"/>
  <c r="G489" i="3"/>
  <c r="AG462" i="5" l="1"/>
  <c r="V461" i="5"/>
  <c r="G458" i="8"/>
  <c r="AE458" i="8"/>
  <c r="Z458" i="8"/>
  <c r="T458" i="8"/>
  <c r="F432" i="4"/>
  <c r="M432" i="4"/>
  <c r="L432" i="4"/>
  <c r="AD431" i="4"/>
  <c r="Y431" i="4"/>
  <c r="AG489" i="2"/>
  <c r="V488" i="2"/>
  <c r="O459" i="10"/>
  <c r="AH459" i="9"/>
  <c r="Z460" i="9"/>
  <c r="T460" i="9"/>
  <c r="Q460" i="10" s="1"/>
  <c r="R460" i="10" s="1"/>
  <c r="G460" i="9"/>
  <c r="AE460" i="9"/>
  <c r="M473" i="7"/>
  <c r="L473" i="7"/>
  <c r="F473" i="7"/>
  <c r="AE473" i="7" s="1"/>
  <c r="AD472" i="7"/>
  <c r="Y472" i="7"/>
  <c r="G473" i="7"/>
  <c r="AD498" i="6"/>
  <c r="L499" i="6"/>
  <c r="M499" i="6"/>
  <c r="F499" i="6"/>
  <c r="Y498" i="6"/>
  <c r="M490" i="3"/>
  <c r="L490" i="3"/>
  <c r="F490" i="3"/>
  <c r="AD489" i="3"/>
  <c r="Y489" i="3"/>
  <c r="AH489" i="3" s="1"/>
  <c r="AA461" i="5" l="1"/>
  <c r="U460" i="5"/>
  <c r="AD458" i="8"/>
  <c r="L459" i="8"/>
  <c r="Y458" i="8"/>
  <c r="AH458" i="8" s="1"/>
  <c r="M459" i="8"/>
  <c r="F459" i="8"/>
  <c r="AE432" i="4"/>
  <c r="G432" i="4"/>
  <c r="Z432" i="4"/>
  <c r="T432" i="4"/>
  <c r="M432" i="10" s="1"/>
  <c r="K431" i="10"/>
  <c r="AH431" i="4"/>
  <c r="U487" i="2"/>
  <c r="AA488" i="2"/>
  <c r="M461" i="9"/>
  <c r="L461" i="9"/>
  <c r="F461" i="9"/>
  <c r="AD460" i="9"/>
  <c r="Y460" i="9"/>
  <c r="T473" i="7"/>
  <c r="I473" i="10" s="1"/>
  <c r="Z473" i="7"/>
  <c r="AH472" i="7"/>
  <c r="G472" i="10"/>
  <c r="Y473" i="7"/>
  <c r="M474" i="7"/>
  <c r="AD473" i="7"/>
  <c r="L474" i="7"/>
  <c r="F474" i="7"/>
  <c r="Z499" i="6"/>
  <c r="T499" i="6"/>
  <c r="E499" i="10" s="1"/>
  <c r="AH498" i="6"/>
  <c r="C498" i="10"/>
  <c r="Z490" i="3"/>
  <c r="T490" i="3"/>
  <c r="G490" i="3"/>
  <c r="AE490" i="3"/>
  <c r="AE499" i="6"/>
  <c r="G499" i="6"/>
  <c r="AG461" i="5" l="1"/>
  <c r="V460" i="5"/>
  <c r="T459" i="8"/>
  <c r="Z459" i="8"/>
  <c r="G459" i="8"/>
  <c r="AE459" i="8"/>
  <c r="Y432" i="4"/>
  <c r="M433" i="4"/>
  <c r="L433" i="4"/>
  <c r="F433" i="4"/>
  <c r="AD432" i="4"/>
  <c r="AG488" i="2"/>
  <c r="V487" i="2"/>
  <c r="Z461" i="9"/>
  <c r="T461" i="9"/>
  <c r="Q461" i="10" s="1"/>
  <c r="R461" i="10" s="1"/>
  <c r="G461" i="9"/>
  <c r="AE461" i="9"/>
  <c r="AH460" i="9"/>
  <c r="O460" i="10"/>
  <c r="AH473" i="7"/>
  <c r="G473" i="10"/>
  <c r="T474" i="7"/>
  <c r="I474" i="10" s="1"/>
  <c r="Z474" i="7"/>
  <c r="Y490" i="3"/>
  <c r="AH490" i="3" s="1"/>
  <c r="L491" i="3"/>
  <c r="M491" i="3"/>
  <c r="AA491" i="3" s="1"/>
  <c r="AD490" i="3"/>
  <c r="F491" i="3"/>
  <c r="AE491" i="3" s="1"/>
  <c r="AR3" i="3" s="1"/>
  <c r="C3" i="11" s="1"/>
  <c r="G491" i="3"/>
  <c r="M500" i="6"/>
  <c r="L500" i="6"/>
  <c r="F500" i="6"/>
  <c r="AE500" i="6" s="1"/>
  <c r="AD499" i="6"/>
  <c r="Y499" i="6"/>
  <c r="G500" i="6"/>
  <c r="AE474" i="7"/>
  <c r="G474" i="7"/>
  <c r="U459" i="5" l="1"/>
  <c r="AA460" i="5"/>
  <c r="M460" i="8"/>
  <c r="AD459" i="8"/>
  <c r="F460" i="8"/>
  <c r="L460" i="8"/>
  <c r="Y459" i="8"/>
  <c r="AH459" i="8" s="1"/>
  <c r="AH432" i="4"/>
  <c r="K432" i="10"/>
  <c r="T433" i="4"/>
  <c r="M433" i="10" s="1"/>
  <c r="Z433" i="4"/>
  <c r="AE433" i="4"/>
  <c r="G433" i="4"/>
  <c r="U486" i="2"/>
  <c r="AA487" i="2"/>
  <c r="F462" i="9"/>
  <c r="L462" i="9"/>
  <c r="Y461" i="9"/>
  <c r="M462" i="9"/>
  <c r="AD461" i="9"/>
  <c r="U490" i="3"/>
  <c r="T491" i="3"/>
  <c r="Z491" i="3"/>
  <c r="AO4" i="3" s="1"/>
  <c r="AR4" i="3"/>
  <c r="D3" i="11" s="1"/>
  <c r="AD491" i="3"/>
  <c r="AR2" i="3" s="1"/>
  <c r="B3" i="11" s="1"/>
  <c r="Y491" i="3"/>
  <c r="AH491" i="3" s="1"/>
  <c r="AR7" i="3" s="1"/>
  <c r="G3" i="11" s="1"/>
  <c r="T500" i="6"/>
  <c r="E500" i="10" s="1"/>
  <c r="Z500" i="6"/>
  <c r="C499" i="10"/>
  <c r="AH499" i="6"/>
  <c r="G501" i="6"/>
  <c r="F501" i="6"/>
  <c r="AE501" i="6" s="1"/>
  <c r="M501" i="6"/>
  <c r="L501" i="6"/>
  <c r="AD500" i="6"/>
  <c r="Y500" i="6"/>
  <c r="F475" i="7"/>
  <c r="L475" i="7"/>
  <c r="M475" i="7"/>
  <c r="Y474" i="7"/>
  <c r="AD474" i="7"/>
  <c r="AG460" i="5" l="1"/>
  <c r="V459" i="5"/>
  <c r="G460" i="8"/>
  <c r="AE460" i="8"/>
  <c r="T460" i="8"/>
  <c r="Z460" i="8"/>
  <c r="F434" i="4"/>
  <c r="AD433" i="4"/>
  <c r="Y433" i="4"/>
  <c r="M434" i="4"/>
  <c r="L434" i="4"/>
  <c r="AG487" i="2"/>
  <c r="V486" i="2"/>
  <c r="AE462" i="9"/>
  <c r="G462" i="9"/>
  <c r="Z462" i="9"/>
  <c r="T462" i="9"/>
  <c r="Q462" i="10" s="1"/>
  <c r="R462" i="10" s="1"/>
  <c r="O461" i="10"/>
  <c r="AH461" i="9"/>
  <c r="AG491" i="3"/>
  <c r="V490" i="3"/>
  <c r="L502" i="6"/>
  <c r="Y501" i="6"/>
  <c r="F502" i="6"/>
  <c r="AD501" i="6"/>
  <c r="M502" i="6"/>
  <c r="T501" i="6"/>
  <c r="E501" i="10" s="1"/>
  <c r="Z501" i="6"/>
  <c r="C500" i="10"/>
  <c r="AH500" i="6"/>
  <c r="T475" i="7"/>
  <c r="I475" i="10" s="1"/>
  <c r="Z475" i="7"/>
  <c r="G474" i="10"/>
  <c r="AH474" i="7"/>
  <c r="AE475" i="7"/>
  <c r="G475" i="7"/>
  <c r="U458" i="5" l="1"/>
  <c r="AA459" i="5"/>
  <c r="M461" i="8"/>
  <c r="L461" i="8"/>
  <c r="F461" i="8"/>
  <c r="AD460" i="8"/>
  <c r="Y460" i="8"/>
  <c r="AH460" i="8" s="1"/>
  <c r="AE434" i="4"/>
  <c r="G434" i="4"/>
  <c r="AH433" i="4"/>
  <c r="K433" i="10"/>
  <c r="Z434" i="4"/>
  <c r="T434" i="4"/>
  <c r="M434" i="10" s="1"/>
  <c r="U485" i="2"/>
  <c r="AA486" i="2"/>
  <c r="M463" i="9"/>
  <c r="L463" i="9"/>
  <c r="F463" i="9"/>
  <c r="AD462" i="9"/>
  <c r="Y462" i="9"/>
  <c r="AA490" i="3"/>
  <c r="U489" i="3"/>
  <c r="T502" i="6"/>
  <c r="E502" i="10" s="1"/>
  <c r="Z502" i="6"/>
  <c r="C501" i="10"/>
  <c r="AH501" i="6"/>
  <c r="M476" i="7"/>
  <c r="Y475" i="7"/>
  <c r="L476" i="7"/>
  <c r="F476" i="7"/>
  <c r="AD475" i="7"/>
  <c r="AE502" i="6"/>
  <c r="G502" i="6"/>
  <c r="AG459" i="5" l="1"/>
  <c r="V458" i="5"/>
  <c r="T461" i="8"/>
  <c r="Z461" i="8"/>
  <c r="AE461" i="8"/>
  <c r="G461" i="8"/>
  <c r="M435" i="4"/>
  <c r="AD434" i="4"/>
  <c r="F435" i="4"/>
  <c r="Y434" i="4"/>
  <c r="L435" i="4"/>
  <c r="AG486" i="2"/>
  <c r="V485" i="2"/>
  <c r="Z463" i="9"/>
  <c r="T463" i="9"/>
  <c r="Q463" i="10" s="1"/>
  <c r="R463" i="10" s="1"/>
  <c r="G463" i="9"/>
  <c r="AE463" i="9"/>
  <c r="AH462" i="9"/>
  <c r="O462" i="10"/>
  <c r="AG490" i="3"/>
  <c r="V489" i="3"/>
  <c r="AH475" i="7"/>
  <c r="G475" i="10"/>
  <c r="T476" i="7"/>
  <c r="I476" i="10" s="1"/>
  <c r="Z476" i="7"/>
  <c r="AD502" i="6"/>
  <c r="L503" i="6"/>
  <c r="Y502" i="6"/>
  <c r="F503" i="6"/>
  <c r="M503" i="6"/>
  <c r="AA503" i="6" s="1"/>
  <c r="AE476" i="7"/>
  <c r="G476" i="7"/>
  <c r="U457" i="5" l="1"/>
  <c r="AA458" i="5"/>
  <c r="M462" i="8"/>
  <c r="L462" i="8"/>
  <c r="F462" i="8"/>
  <c r="AD461" i="8"/>
  <c r="Y461" i="8"/>
  <c r="AH461" i="8" s="1"/>
  <c r="G435" i="4"/>
  <c r="AE435" i="4"/>
  <c r="K434" i="10"/>
  <c r="AH434" i="4"/>
  <c r="Z435" i="4"/>
  <c r="T435" i="4"/>
  <c r="M435" i="10" s="1"/>
  <c r="AA485" i="2"/>
  <c r="U484" i="2"/>
  <c r="M464" i="9"/>
  <c r="L464" i="9"/>
  <c r="F464" i="9"/>
  <c r="AD463" i="9"/>
  <c r="Y463" i="9"/>
  <c r="AA489" i="3"/>
  <c r="U488" i="3"/>
  <c r="Z503" i="6"/>
  <c r="AO4" i="6" s="1"/>
  <c r="T503" i="6"/>
  <c r="E503" i="10" s="1"/>
  <c r="AJ10" i="10" s="1"/>
  <c r="U502" i="6"/>
  <c r="AH502" i="6"/>
  <c r="C502" i="10"/>
  <c r="L477" i="7"/>
  <c r="Y476" i="7"/>
  <c r="AD476" i="7"/>
  <c r="M477" i="7"/>
  <c r="F477" i="7"/>
  <c r="AE477" i="7" s="1"/>
  <c r="G477" i="7"/>
  <c r="AE503" i="6"/>
  <c r="AR3" i="6" s="1"/>
  <c r="C6" i="11" s="1"/>
  <c r="G503" i="6"/>
  <c r="AG458" i="5" l="1"/>
  <c r="V457" i="5"/>
  <c r="Z462" i="8"/>
  <c r="T462" i="8"/>
  <c r="G462" i="8"/>
  <c r="AE462" i="8"/>
  <c r="L436" i="4"/>
  <c r="F436" i="4"/>
  <c r="M436" i="4"/>
  <c r="AD435" i="4"/>
  <c r="Y435" i="4"/>
  <c r="AG485" i="2"/>
  <c r="V484" i="2"/>
  <c r="T464" i="9"/>
  <c r="Q464" i="10" s="1"/>
  <c r="R464" i="10" s="1"/>
  <c r="Z464" i="9"/>
  <c r="AE464" i="9"/>
  <c r="G464" i="9"/>
  <c r="O463" i="10"/>
  <c r="AH463" i="9"/>
  <c r="AG489" i="3"/>
  <c r="V488" i="3"/>
  <c r="AF502" i="6"/>
  <c r="B502" i="10"/>
  <c r="D502" i="10" s="1"/>
  <c r="V502" i="6"/>
  <c r="AG503" i="6"/>
  <c r="Z477" i="7"/>
  <c r="T477" i="7"/>
  <c r="I477" i="10" s="1"/>
  <c r="G476" i="10"/>
  <c r="AH476" i="7"/>
  <c r="Y477" i="7"/>
  <c r="F478" i="7"/>
  <c r="AD477" i="7"/>
  <c r="M478" i="7"/>
  <c r="L478" i="7"/>
  <c r="Y503" i="6"/>
  <c r="AD503" i="6"/>
  <c r="AR2" i="6" s="1"/>
  <c r="B6" i="11" s="1"/>
  <c r="AF503" i="6"/>
  <c r="U456" i="5" l="1"/>
  <c r="AA457" i="5"/>
  <c r="M463" i="8"/>
  <c r="F463" i="8"/>
  <c r="AD462" i="8"/>
  <c r="Y462" i="8"/>
  <c r="AH462" i="8" s="1"/>
  <c r="L463" i="8"/>
  <c r="Z436" i="4"/>
  <c r="T436" i="4"/>
  <c r="M436" i="10" s="1"/>
  <c r="AE436" i="4"/>
  <c r="G436" i="4"/>
  <c r="AH435" i="4"/>
  <c r="K435" i="10"/>
  <c r="U483" i="2"/>
  <c r="AA484" i="2"/>
  <c r="M465" i="9"/>
  <c r="L465" i="9"/>
  <c r="AD464" i="9"/>
  <c r="Y464" i="9"/>
  <c r="F465" i="9"/>
  <c r="AA488" i="3"/>
  <c r="U487" i="3"/>
  <c r="AA502" i="6"/>
  <c r="U501" i="6"/>
  <c r="AH477" i="7"/>
  <c r="G477" i="10"/>
  <c r="T478" i="7"/>
  <c r="I478" i="10" s="1"/>
  <c r="Z478" i="7"/>
  <c r="C503" i="10"/>
  <c r="D503" i="10" s="1"/>
  <c r="AH503" i="6"/>
  <c r="AR7" i="6" s="1"/>
  <c r="G6" i="11" s="1"/>
  <c r="AE478" i="7"/>
  <c r="G478" i="7"/>
  <c r="AG457" i="5" l="1"/>
  <c r="V456" i="5"/>
  <c r="G463" i="8"/>
  <c r="AE463" i="8"/>
  <c r="Z463" i="8"/>
  <c r="T463" i="8"/>
  <c r="M437" i="4"/>
  <c r="F437" i="4"/>
  <c r="Y436" i="4"/>
  <c r="L437" i="4"/>
  <c r="AD436" i="4"/>
  <c r="AG484" i="2"/>
  <c r="V483" i="2"/>
  <c r="Z465" i="9"/>
  <c r="T465" i="9"/>
  <c r="Q465" i="10" s="1"/>
  <c r="R465" i="10" s="1"/>
  <c r="O464" i="10"/>
  <c r="AH464" i="9"/>
  <c r="G465" i="9"/>
  <c r="AE465" i="9"/>
  <c r="AG488" i="3"/>
  <c r="V487" i="3"/>
  <c r="AG502" i="6"/>
  <c r="V501" i="6"/>
  <c r="AF501" i="6"/>
  <c r="B501" i="10"/>
  <c r="D501" i="10" s="1"/>
  <c r="F479" i="7"/>
  <c r="M479" i="7"/>
  <c r="L479" i="7"/>
  <c r="AD478" i="7"/>
  <c r="Y478" i="7"/>
  <c r="AA456" i="5" l="1"/>
  <c r="U455" i="5"/>
  <c r="M464" i="8"/>
  <c r="L464" i="8"/>
  <c r="AD463" i="8"/>
  <c r="Y463" i="8"/>
  <c r="AH463" i="8" s="1"/>
  <c r="F464" i="8"/>
  <c r="AE437" i="4"/>
  <c r="G437" i="4"/>
  <c r="AH436" i="4"/>
  <c r="K436" i="10"/>
  <c r="Z437" i="4"/>
  <c r="T437" i="4"/>
  <c r="M437" i="10" s="1"/>
  <c r="U482" i="2"/>
  <c r="AA483" i="2"/>
  <c r="L466" i="9"/>
  <c r="F466" i="9"/>
  <c r="Y465" i="9"/>
  <c r="M466" i="9"/>
  <c r="AD465" i="9"/>
  <c r="AA487" i="3"/>
  <c r="U486" i="3"/>
  <c r="AA501" i="6"/>
  <c r="U500" i="6"/>
  <c r="T479" i="7"/>
  <c r="I479" i="10" s="1"/>
  <c r="Z479" i="7"/>
  <c r="AH478" i="7"/>
  <c r="G478" i="10"/>
  <c r="AE479" i="7"/>
  <c r="G479" i="7"/>
  <c r="AG456" i="5" l="1"/>
  <c r="V455" i="5"/>
  <c r="Z464" i="8"/>
  <c r="T464" i="8"/>
  <c r="G464" i="8"/>
  <c r="AE464" i="8"/>
  <c r="F438" i="4"/>
  <c r="AD437" i="4"/>
  <c r="L438" i="4"/>
  <c r="M438" i="4"/>
  <c r="Y437" i="4"/>
  <c r="AG483" i="2"/>
  <c r="V482" i="2"/>
  <c r="T466" i="9"/>
  <c r="Q466" i="10" s="1"/>
  <c r="R466" i="10" s="1"/>
  <c r="Z466" i="9"/>
  <c r="G466" i="9"/>
  <c r="AE466" i="9"/>
  <c r="AH465" i="9"/>
  <c r="O465" i="10"/>
  <c r="V486" i="3"/>
  <c r="AG487" i="3"/>
  <c r="AG501" i="6"/>
  <c r="AF500" i="6"/>
  <c r="V500" i="6"/>
  <c r="B500" i="10"/>
  <c r="D500" i="10" s="1"/>
  <c r="L480" i="7"/>
  <c r="AD479" i="7"/>
  <c r="Y479" i="7"/>
  <c r="M480" i="7"/>
  <c r="F480" i="7"/>
  <c r="AE480" i="7" s="1"/>
  <c r="G480" i="7"/>
  <c r="U454" i="5" l="1"/>
  <c r="AA455" i="5"/>
  <c r="M465" i="8"/>
  <c r="L465" i="8"/>
  <c r="F465" i="8"/>
  <c r="AD464" i="8"/>
  <c r="Y464" i="8"/>
  <c r="AH464" i="8" s="1"/>
  <c r="G438" i="4"/>
  <c r="AE438" i="4"/>
  <c r="Z438" i="4"/>
  <c r="T438" i="4"/>
  <c r="M438" i="10" s="1"/>
  <c r="AH437" i="4"/>
  <c r="K437" i="10"/>
  <c r="AA482" i="2"/>
  <c r="U481" i="2"/>
  <c r="M467" i="9"/>
  <c r="Y466" i="9"/>
  <c r="AD466" i="9"/>
  <c r="F467" i="9"/>
  <c r="L467" i="9"/>
  <c r="U485" i="3"/>
  <c r="AA486" i="3"/>
  <c r="U499" i="6"/>
  <c r="AA500" i="6"/>
  <c r="T480" i="7"/>
  <c r="I480" i="10" s="1"/>
  <c r="Z480" i="7"/>
  <c r="AH479" i="7"/>
  <c r="G479" i="10"/>
  <c r="AD480" i="7"/>
  <c r="Y480" i="7"/>
  <c r="M481" i="7"/>
  <c r="L481" i="7"/>
  <c r="F481" i="7"/>
  <c r="AG455" i="5" l="1"/>
  <c r="V454" i="5"/>
  <c r="Z465" i="8"/>
  <c r="T465" i="8"/>
  <c r="G465" i="8"/>
  <c r="AE465" i="8"/>
  <c r="L439" i="4"/>
  <c r="AD438" i="4"/>
  <c r="M439" i="4"/>
  <c r="F439" i="4"/>
  <c r="Y438" i="4"/>
  <c r="AG482" i="2"/>
  <c r="V481" i="2"/>
  <c r="O466" i="10"/>
  <c r="AH466" i="9"/>
  <c r="G467" i="9"/>
  <c r="AE467" i="9"/>
  <c r="Z467" i="9"/>
  <c r="T467" i="9"/>
  <c r="Q467" i="10" s="1"/>
  <c r="R467" i="10" s="1"/>
  <c r="AG486" i="3"/>
  <c r="V485" i="3"/>
  <c r="AG500" i="6"/>
  <c r="B499" i="10"/>
  <c r="D499" i="10" s="1"/>
  <c r="AF499" i="6"/>
  <c r="V499" i="6"/>
  <c r="AH480" i="7"/>
  <c r="G480" i="10"/>
  <c r="T481" i="7"/>
  <c r="I481" i="10" s="1"/>
  <c r="Z481" i="7"/>
  <c r="AE481" i="7"/>
  <c r="G481" i="7"/>
  <c r="AA454" i="5" l="1"/>
  <c r="U453" i="5"/>
  <c r="F466" i="8"/>
  <c r="L466" i="8"/>
  <c r="Y465" i="8"/>
  <c r="AH465" i="8" s="1"/>
  <c r="M466" i="8"/>
  <c r="AD465" i="8"/>
  <c r="T439" i="4"/>
  <c r="M439" i="10" s="1"/>
  <c r="Z439" i="4"/>
  <c r="G439" i="4"/>
  <c r="AE439" i="4"/>
  <c r="AH438" i="4"/>
  <c r="K438" i="10"/>
  <c r="U480" i="2"/>
  <c r="AA481" i="2"/>
  <c r="M468" i="9"/>
  <c r="L468" i="9"/>
  <c r="Y467" i="9"/>
  <c r="F468" i="9"/>
  <c r="AD467" i="9"/>
  <c r="AA485" i="3"/>
  <c r="U484" i="3"/>
  <c r="U498" i="6"/>
  <c r="AA499" i="6"/>
  <c r="M482" i="7"/>
  <c r="Y481" i="7"/>
  <c r="F482" i="7"/>
  <c r="AE482" i="7" s="1"/>
  <c r="AD481" i="7"/>
  <c r="L482" i="7"/>
  <c r="G482" i="7"/>
  <c r="AG454" i="5" l="1"/>
  <c r="V453" i="5"/>
  <c r="AE466" i="8"/>
  <c r="G466" i="8"/>
  <c r="T466" i="8"/>
  <c r="Z466" i="8"/>
  <c r="L440" i="4"/>
  <c r="M440" i="4"/>
  <c r="Y439" i="4"/>
  <c r="F440" i="4"/>
  <c r="AD439" i="4"/>
  <c r="AG481" i="2"/>
  <c r="V480" i="2"/>
  <c r="Z468" i="9"/>
  <c r="T468" i="9"/>
  <c r="Q468" i="10" s="1"/>
  <c r="R468" i="10" s="1"/>
  <c r="O467" i="10"/>
  <c r="AH467" i="9"/>
  <c r="AE468" i="9"/>
  <c r="G468" i="9"/>
  <c r="V484" i="3"/>
  <c r="AG485" i="3"/>
  <c r="AG499" i="6"/>
  <c r="B498" i="10"/>
  <c r="D498" i="10" s="1"/>
  <c r="V498" i="6"/>
  <c r="AF498" i="6"/>
  <c r="G481" i="10"/>
  <c r="AH481" i="7"/>
  <c r="Z482" i="7"/>
  <c r="T482" i="7"/>
  <c r="I482" i="10" s="1"/>
  <c r="Y482" i="7"/>
  <c r="F483" i="7"/>
  <c r="AE483" i="7" s="1"/>
  <c r="AD482" i="7"/>
  <c r="L483" i="7"/>
  <c r="M483" i="7"/>
  <c r="G483" i="7"/>
  <c r="U452" i="5" l="1"/>
  <c r="AA453" i="5"/>
  <c r="AD466" i="8"/>
  <c r="Y466" i="8"/>
  <c r="AH466" i="8" s="1"/>
  <c r="M467" i="8"/>
  <c r="L467" i="8"/>
  <c r="F467" i="8"/>
  <c r="Z440" i="4"/>
  <c r="T440" i="4"/>
  <c r="M440" i="10" s="1"/>
  <c r="K439" i="10"/>
  <c r="AH439" i="4"/>
  <c r="G440" i="4"/>
  <c r="AE440" i="4"/>
  <c r="U479" i="2"/>
  <c r="AA480" i="2"/>
  <c r="L469" i="9"/>
  <c r="AD468" i="9"/>
  <c r="M469" i="9"/>
  <c r="F469" i="9"/>
  <c r="Y468" i="9"/>
  <c r="U483" i="3"/>
  <c r="AA484" i="3"/>
  <c r="U497" i="6"/>
  <c r="AA498" i="6"/>
  <c r="G482" i="10"/>
  <c r="AH482" i="7"/>
  <c r="Z483" i="7"/>
  <c r="T483" i="7"/>
  <c r="I483" i="10" s="1"/>
  <c r="Y483" i="7"/>
  <c r="L484" i="7"/>
  <c r="AD483" i="7"/>
  <c r="M484" i="7"/>
  <c r="F484" i="7"/>
  <c r="AG453" i="5" l="1"/>
  <c r="V452" i="5"/>
  <c r="T467" i="8"/>
  <c r="Z467" i="8"/>
  <c r="G467" i="8"/>
  <c r="AE467" i="8"/>
  <c r="L441" i="4"/>
  <c r="Y440" i="4"/>
  <c r="M441" i="4"/>
  <c r="AD440" i="4"/>
  <c r="F441" i="4"/>
  <c r="AG480" i="2"/>
  <c r="V479" i="2"/>
  <c r="T469" i="9"/>
  <c r="Q469" i="10" s="1"/>
  <c r="R469" i="10" s="1"/>
  <c r="Z469" i="9"/>
  <c r="G469" i="9"/>
  <c r="AE469" i="9"/>
  <c r="AH468" i="9"/>
  <c r="O468" i="10"/>
  <c r="AG484" i="3"/>
  <c r="V483" i="3"/>
  <c r="AG498" i="6"/>
  <c r="B497" i="10"/>
  <c r="D497" i="10" s="1"/>
  <c r="AF497" i="6"/>
  <c r="V497" i="6"/>
  <c r="AH483" i="7"/>
  <c r="G483" i="10"/>
  <c r="T484" i="7"/>
  <c r="I484" i="10" s="1"/>
  <c r="Z484" i="7"/>
  <c r="AE484" i="7"/>
  <c r="G484" i="7"/>
  <c r="AA452" i="5" l="1"/>
  <c r="U451" i="5"/>
  <c r="M468" i="8"/>
  <c r="L468" i="8"/>
  <c r="F468" i="8"/>
  <c r="AD467" i="8"/>
  <c r="Y467" i="8"/>
  <c r="AH467" i="8" s="1"/>
  <c r="Z441" i="4"/>
  <c r="T441" i="4"/>
  <c r="M441" i="10" s="1"/>
  <c r="AH440" i="4"/>
  <c r="K440" i="10"/>
  <c r="G441" i="4"/>
  <c r="AE441" i="4"/>
  <c r="U478" i="2"/>
  <c r="AA479" i="2"/>
  <c r="L470" i="9"/>
  <c r="AD469" i="9"/>
  <c r="Y469" i="9"/>
  <c r="M470" i="9"/>
  <c r="F470" i="9"/>
  <c r="AA483" i="3"/>
  <c r="U482" i="3"/>
  <c r="U496" i="6"/>
  <c r="AA497" i="6"/>
  <c r="L485" i="7"/>
  <c r="Y484" i="7"/>
  <c r="AD484" i="7"/>
  <c r="M485" i="7"/>
  <c r="F485" i="7"/>
  <c r="AE485" i="7" s="1"/>
  <c r="G485" i="7"/>
  <c r="AG452" i="5" l="1"/>
  <c r="V451" i="5"/>
  <c r="Z468" i="8"/>
  <c r="T468" i="8"/>
  <c r="G468" i="8"/>
  <c r="AE468" i="8"/>
  <c r="M442" i="4"/>
  <c r="L442" i="4"/>
  <c r="AD441" i="4"/>
  <c r="Y441" i="4"/>
  <c r="F442" i="4"/>
  <c r="AG479" i="2"/>
  <c r="V478" i="2"/>
  <c r="T470" i="9"/>
  <c r="Q470" i="10" s="1"/>
  <c r="R470" i="10" s="1"/>
  <c r="Z470" i="9"/>
  <c r="AH469" i="9"/>
  <c r="O469" i="10"/>
  <c r="V482" i="3"/>
  <c r="AG483" i="3"/>
  <c r="AG497" i="6"/>
  <c r="V496" i="6"/>
  <c r="B496" i="10"/>
  <c r="D496" i="10" s="1"/>
  <c r="AF496" i="6"/>
  <c r="T485" i="7"/>
  <c r="I485" i="10" s="1"/>
  <c r="Z485" i="7"/>
  <c r="AH484" i="7"/>
  <c r="G484" i="10"/>
  <c r="Y485" i="7"/>
  <c r="L486" i="7"/>
  <c r="F486" i="7"/>
  <c r="AD485" i="7"/>
  <c r="M486" i="7"/>
  <c r="AE470" i="9"/>
  <c r="G470" i="9"/>
  <c r="U450" i="5" l="1"/>
  <c r="AA451" i="5"/>
  <c r="M469" i="8"/>
  <c r="AD468" i="8"/>
  <c r="L469" i="8"/>
  <c r="G469" i="8"/>
  <c r="F469" i="8"/>
  <c r="AE469" i="8" s="1"/>
  <c r="Y468" i="8"/>
  <c r="AH468" i="8" s="1"/>
  <c r="Z442" i="4"/>
  <c r="T442" i="4"/>
  <c r="M442" i="10" s="1"/>
  <c r="K441" i="10"/>
  <c r="AH441" i="4"/>
  <c r="AE442" i="4"/>
  <c r="G442" i="4"/>
  <c r="AA478" i="2"/>
  <c r="U477" i="2"/>
  <c r="U481" i="3"/>
  <c r="AA482" i="3"/>
  <c r="AA496" i="6"/>
  <c r="U495" i="6"/>
  <c r="AH485" i="7"/>
  <c r="G485" i="10"/>
  <c r="T486" i="7"/>
  <c r="I486" i="10" s="1"/>
  <c r="Z486" i="7"/>
  <c r="L471" i="9"/>
  <c r="Y470" i="9"/>
  <c r="M471" i="9"/>
  <c r="F471" i="9"/>
  <c r="AE471" i="9" s="1"/>
  <c r="AD470" i="9"/>
  <c r="G471" i="9"/>
  <c r="AE486" i="7"/>
  <c r="G486" i="7"/>
  <c r="AG451" i="5" l="1"/>
  <c r="V450" i="5"/>
  <c r="Z469" i="8"/>
  <c r="T469" i="8"/>
  <c r="AD469" i="8"/>
  <c r="M470" i="8"/>
  <c r="Y469" i="8"/>
  <c r="AH469" i="8" s="1"/>
  <c r="F470" i="8"/>
  <c r="L470" i="8"/>
  <c r="AD442" i="4"/>
  <c r="L443" i="4"/>
  <c r="M443" i="4"/>
  <c r="F443" i="4"/>
  <c r="Y442" i="4"/>
  <c r="AG478" i="2"/>
  <c r="V477" i="2"/>
  <c r="AG482" i="3"/>
  <c r="V481" i="3"/>
  <c r="AG496" i="6"/>
  <c r="B495" i="10"/>
  <c r="D495" i="10" s="1"/>
  <c r="V495" i="6"/>
  <c r="AF495" i="6"/>
  <c r="Z471" i="9"/>
  <c r="T471" i="9"/>
  <c r="Q471" i="10" s="1"/>
  <c r="R471" i="10" s="1"/>
  <c r="O470" i="10"/>
  <c r="AH470" i="9"/>
  <c r="L472" i="9"/>
  <c r="AD471" i="9"/>
  <c r="M472" i="9"/>
  <c r="F472" i="9"/>
  <c r="Y471" i="9"/>
  <c r="Y486" i="7"/>
  <c r="F487" i="7"/>
  <c r="AE487" i="7" s="1"/>
  <c r="M487" i="7"/>
  <c r="AD486" i="7"/>
  <c r="L487" i="7"/>
  <c r="G487" i="7"/>
  <c r="AA450" i="5" l="1"/>
  <c r="U449" i="5"/>
  <c r="G470" i="8"/>
  <c r="AE470" i="8"/>
  <c r="Z470" i="8"/>
  <c r="T470" i="8"/>
  <c r="Z443" i="4"/>
  <c r="T443" i="4"/>
  <c r="M443" i="10" s="1"/>
  <c r="AE443" i="4"/>
  <c r="G443" i="4"/>
  <c r="AH442" i="4"/>
  <c r="K442" i="10"/>
  <c r="AA477" i="2"/>
  <c r="U476" i="2"/>
  <c r="AA481" i="3"/>
  <c r="U480" i="3"/>
  <c r="U494" i="6"/>
  <c r="AA495" i="6"/>
  <c r="Z472" i="9"/>
  <c r="T472" i="9"/>
  <c r="Q472" i="10" s="1"/>
  <c r="R472" i="10" s="1"/>
  <c r="AH471" i="9"/>
  <c r="O471" i="10"/>
  <c r="AH486" i="7"/>
  <c r="G486" i="10"/>
  <c r="T487" i="7"/>
  <c r="I487" i="10" s="1"/>
  <c r="Z487" i="7"/>
  <c r="G488" i="7"/>
  <c r="M488" i="7"/>
  <c r="F488" i="7"/>
  <c r="AE488" i="7" s="1"/>
  <c r="Y487" i="7"/>
  <c r="AD487" i="7"/>
  <c r="L488" i="7"/>
  <c r="AE472" i="9"/>
  <c r="G472" i="9"/>
  <c r="AG450" i="5" l="1"/>
  <c r="V449" i="5"/>
  <c r="M471" i="8"/>
  <c r="L471" i="8"/>
  <c r="F471" i="8"/>
  <c r="AD470" i="8"/>
  <c r="Y470" i="8"/>
  <c r="AH470" i="8" s="1"/>
  <c r="L444" i="4"/>
  <c r="AD443" i="4"/>
  <c r="M444" i="4"/>
  <c r="F444" i="4"/>
  <c r="Y443" i="4"/>
  <c r="AG477" i="2"/>
  <c r="V476" i="2"/>
  <c r="AG481" i="3"/>
  <c r="V480" i="3"/>
  <c r="AG495" i="6"/>
  <c r="AF494" i="6"/>
  <c r="B494" i="10"/>
  <c r="D494" i="10" s="1"/>
  <c r="V494" i="6"/>
  <c r="Y488" i="7"/>
  <c r="F489" i="7"/>
  <c r="M489" i="7"/>
  <c r="AD488" i="7"/>
  <c r="L489" i="7"/>
  <c r="AH487" i="7"/>
  <c r="G487" i="10"/>
  <c r="T488" i="7"/>
  <c r="I488" i="10" s="1"/>
  <c r="Z488" i="7"/>
  <c r="M473" i="9"/>
  <c r="L473" i="9"/>
  <c r="F473" i="9"/>
  <c r="AE473" i="9" s="1"/>
  <c r="AD472" i="9"/>
  <c r="Y472" i="9"/>
  <c r="G473" i="9"/>
  <c r="U448" i="5" l="1"/>
  <c r="AA449" i="5"/>
  <c r="T471" i="8"/>
  <c r="Z471" i="8"/>
  <c r="Z444" i="4"/>
  <c r="T444" i="4"/>
  <c r="M444" i="10" s="1"/>
  <c r="AE444" i="4"/>
  <c r="G444" i="4"/>
  <c r="AH443" i="4"/>
  <c r="K443" i="10"/>
  <c r="U475" i="2"/>
  <c r="AA476" i="2"/>
  <c r="AA480" i="3"/>
  <c r="U479" i="3"/>
  <c r="AA494" i="6"/>
  <c r="U493" i="6"/>
  <c r="AH488" i="7"/>
  <c r="G488" i="10"/>
  <c r="T489" i="7"/>
  <c r="I489" i="10" s="1"/>
  <c r="Z489" i="7"/>
  <c r="T473" i="9"/>
  <c r="Q473" i="10" s="1"/>
  <c r="R473" i="10" s="1"/>
  <c r="Z473" i="9"/>
  <c r="O472" i="10"/>
  <c r="AH472" i="9"/>
  <c r="AD473" i="9"/>
  <c r="M474" i="9"/>
  <c r="F474" i="9"/>
  <c r="Y473" i="9"/>
  <c r="L474" i="9"/>
  <c r="AE471" i="8"/>
  <c r="G471" i="8"/>
  <c r="AE489" i="7"/>
  <c r="G489" i="7"/>
  <c r="AG449" i="5" l="1"/>
  <c r="V448" i="5"/>
  <c r="F445" i="4"/>
  <c r="Y444" i="4"/>
  <c r="M445" i="4"/>
  <c r="L445" i="4"/>
  <c r="AD444" i="4"/>
  <c r="AG476" i="2"/>
  <c r="V475" i="2"/>
  <c r="V479" i="3"/>
  <c r="AG480" i="3"/>
  <c r="AG494" i="6"/>
  <c r="B493" i="10"/>
  <c r="D493" i="10" s="1"/>
  <c r="V493" i="6"/>
  <c r="AF493" i="6"/>
  <c r="O473" i="10"/>
  <c r="AH473" i="9"/>
  <c r="Z474" i="9"/>
  <c r="T474" i="9"/>
  <c r="Q474" i="10" s="1"/>
  <c r="R474" i="10" s="1"/>
  <c r="AD471" i="8"/>
  <c r="L472" i="8"/>
  <c r="F472" i="8"/>
  <c r="AE472" i="8" s="1"/>
  <c r="M472" i="8"/>
  <c r="Y471" i="8"/>
  <c r="AH471" i="8" s="1"/>
  <c r="G472" i="8"/>
  <c r="M490" i="7"/>
  <c r="F490" i="7"/>
  <c r="AE490" i="7" s="1"/>
  <c r="Y489" i="7"/>
  <c r="L490" i="7"/>
  <c r="AD489" i="7"/>
  <c r="G490" i="7"/>
  <c r="AE474" i="9"/>
  <c r="G474" i="9"/>
  <c r="U447" i="5" l="1"/>
  <c r="AA448" i="5"/>
  <c r="G445" i="4"/>
  <c r="AE445" i="4"/>
  <c r="K444" i="10"/>
  <c r="AH444" i="4"/>
  <c r="Z445" i="4"/>
  <c r="T445" i="4"/>
  <c r="M445" i="10" s="1"/>
  <c r="AA475" i="2"/>
  <c r="U474" i="2"/>
  <c r="AA479" i="3"/>
  <c r="U478" i="3"/>
  <c r="U492" i="6"/>
  <c r="AA493" i="6"/>
  <c r="T472" i="8"/>
  <c r="Z472" i="8"/>
  <c r="L473" i="8"/>
  <c r="F473" i="8"/>
  <c r="AE473" i="8" s="1"/>
  <c r="AD472" i="8"/>
  <c r="Y472" i="8"/>
  <c r="AH472" i="8" s="1"/>
  <c r="M473" i="8"/>
  <c r="G473" i="8"/>
  <c r="AH489" i="7"/>
  <c r="G489" i="10"/>
  <c r="T490" i="7"/>
  <c r="I490" i="10" s="1"/>
  <c r="Z490" i="7"/>
  <c r="F491" i="7"/>
  <c r="M491" i="7"/>
  <c r="AA491" i="7" s="1"/>
  <c r="AD490" i="7"/>
  <c r="Y490" i="7"/>
  <c r="L491" i="7"/>
  <c r="Y474" i="9"/>
  <c r="AD474" i="9"/>
  <c r="F475" i="9"/>
  <c r="AE475" i="9" s="1"/>
  <c r="L475" i="9"/>
  <c r="M475" i="9"/>
  <c r="G475" i="9"/>
  <c r="AG448" i="5" l="1"/>
  <c r="V447" i="5"/>
  <c r="M446" i="4"/>
  <c r="F446" i="4"/>
  <c r="Y445" i="4"/>
  <c r="AD445" i="4"/>
  <c r="L446" i="4"/>
  <c r="AG475" i="2"/>
  <c r="V474" i="2"/>
  <c r="V478" i="3"/>
  <c r="AG479" i="3"/>
  <c r="AG493" i="6"/>
  <c r="AF492" i="6"/>
  <c r="B492" i="10"/>
  <c r="D492" i="10" s="1"/>
  <c r="V492" i="6"/>
  <c r="Z473" i="8"/>
  <c r="T473" i="8"/>
  <c r="Y473" i="8"/>
  <c r="AH473" i="8" s="1"/>
  <c r="F474" i="8"/>
  <c r="M474" i="8"/>
  <c r="AD473" i="8"/>
  <c r="L474" i="8"/>
  <c r="AH490" i="7"/>
  <c r="G490" i="10"/>
  <c r="U490" i="7"/>
  <c r="T491" i="7"/>
  <c r="I491" i="10" s="1"/>
  <c r="Z491" i="7"/>
  <c r="AO4" i="7" s="1"/>
  <c r="O474" i="10"/>
  <c r="AH474" i="9"/>
  <c r="Z475" i="9"/>
  <c r="T475" i="9"/>
  <c r="Q475" i="10" s="1"/>
  <c r="R475" i="10" s="1"/>
  <c r="L476" i="9"/>
  <c r="M476" i="9"/>
  <c r="F476" i="9"/>
  <c r="AD475" i="9"/>
  <c r="Y475" i="9"/>
  <c r="AE491" i="7"/>
  <c r="AR3" i="7" s="1"/>
  <c r="C7" i="11" s="1"/>
  <c r="G491" i="7"/>
  <c r="AA447" i="5" l="1"/>
  <c r="U446" i="5"/>
  <c r="G446" i="4"/>
  <c r="AE446" i="4"/>
  <c r="AH445" i="4"/>
  <c r="K445" i="10"/>
  <c r="Z446" i="4"/>
  <c r="T446" i="4"/>
  <c r="M446" i="10" s="1"/>
  <c r="AA474" i="2"/>
  <c r="U473" i="2"/>
  <c r="AA478" i="3"/>
  <c r="U477" i="3"/>
  <c r="U491" i="6"/>
  <c r="AA492" i="6"/>
  <c r="G474" i="8"/>
  <c r="AE474" i="8"/>
  <c r="T474" i="8"/>
  <c r="Z474" i="8"/>
  <c r="AF490" i="7"/>
  <c r="F490" i="10"/>
  <c r="H490" i="10" s="1"/>
  <c r="AG491" i="7"/>
  <c r="V490" i="7"/>
  <c r="Z476" i="9"/>
  <c r="T476" i="9"/>
  <c r="Q476" i="10" s="1"/>
  <c r="R476" i="10" s="1"/>
  <c r="AE476" i="9"/>
  <c r="G476" i="9"/>
  <c r="O475" i="10"/>
  <c r="AH475" i="9"/>
  <c r="AD491" i="7"/>
  <c r="AR2" i="7" s="1"/>
  <c r="B7" i="11" s="1"/>
  <c r="Y491" i="7"/>
  <c r="AG447" i="5" l="1"/>
  <c r="V446" i="5"/>
  <c r="L447" i="4"/>
  <c r="Y446" i="4"/>
  <c r="M447" i="4"/>
  <c r="AD446" i="4"/>
  <c r="F447" i="4"/>
  <c r="AG474" i="2"/>
  <c r="V473" i="2"/>
  <c r="AG478" i="3"/>
  <c r="V477" i="3"/>
  <c r="AG492" i="6"/>
  <c r="B491" i="10"/>
  <c r="D491" i="10" s="1"/>
  <c r="V491" i="6"/>
  <c r="AF491" i="6"/>
  <c r="Y474" i="8"/>
  <c r="AH474" i="8" s="1"/>
  <c r="AD474" i="8"/>
  <c r="F475" i="8"/>
  <c r="L475" i="8"/>
  <c r="M475" i="8"/>
  <c r="AA490" i="7"/>
  <c r="U489" i="7"/>
  <c r="F477" i="9"/>
  <c r="Y476" i="9"/>
  <c r="M477" i="9"/>
  <c r="AD476" i="9"/>
  <c r="L477" i="9"/>
  <c r="G491" i="10"/>
  <c r="H491" i="10" s="1"/>
  <c r="AH491" i="7"/>
  <c r="AR7" i="7" s="1"/>
  <c r="G7" i="11" s="1"/>
  <c r="AF491" i="7"/>
  <c r="AA446" i="5" l="1"/>
  <c r="U445" i="5"/>
  <c r="Z447" i="4"/>
  <c r="T447" i="4"/>
  <c r="M447" i="10" s="1"/>
  <c r="K446" i="10"/>
  <c r="AH446" i="4"/>
  <c r="AE447" i="4"/>
  <c r="G447" i="4"/>
  <c r="U472" i="2"/>
  <c r="AA473" i="2"/>
  <c r="AA477" i="3"/>
  <c r="U476" i="3"/>
  <c r="AA491" i="6"/>
  <c r="U490" i="6"/>
  <c r="G475" i="8"/>
  <c r="AE475" i="8"/>
  <c r="Z475" i="8"/>
  <c r="T475" i="8"/>
  <c r="AG490" i="7"/>
  <c r="AF489" i="7"/>
  <c r="F489" i="10"/>
  <c r="H489" i="10" s="1"/>
  <c r="V489" i="7"/>
  <c r="G477" i="9"/>
  <c r="AE477" i="9"/>
  <c r="AH476" i="9"/>
  <c r="O476" i="10"/>
  <c r="T477" i="9"/>
  <c r="Q477" i="10" s="1"/>
  <c r="R477" i="10" s="1"/>
  <c r="Z477" i="9"/>
  <c r="AG446" i="5" l="1"/>
  <c r="V445" i="5"/>
  <c r="F448" i="4"/>
  <c r="L448" i="4"/>
  <c r="M448" i="4"/>
  <c r="Y447" i="4"/>
  <c r="AD447" i="4"/>
  <c r="AG473" i="2"/>
  <c r="V472" i="2"/>
  <c r="AG477" i="3"/>
  <c r="V476" i="3"/>
  <c r="AG491" i="6"/>
  <c r="B490" i="10"/>
  <c r="D490" i="10" s="1"/>
  <c r="V490" i="6"/>
  <c r="AF490" i="6"/>
  <c r="Y475" i="8"/>
  <c r="AH475" i="8" s="1"/>
  <c r="M476" i="8"/>
  <c r="L476" i="8"/>
  <c r="F476" i="8"/>
  <c r="AD475" i="8"/>
  <c r="AA489" i="7"/>
  <c r="U488" i="7"/>
  <c r="AD477" i="9"/>
  <c r="M478" i="9"/>
  <c r="L478" i="9"/>
  <c r="F478" i="9"/>
  <c r="Y477" i="9"/>
  <c r="U444" i="5" l="1"/>
  <c r="AA445" i="5"/>
  <c r="G448" i="4"/>
  <c r="AE448" i="4"/>
  <c r="Z448" i="4"/>
  <c r="T448" i="4"/>
  <c r="M448" i="10" s="1"/>
  <c r="AH447" i="4"/>
  <c r="K447" i="10"/>
  <c r="AA472" i="2"/>
  <c r="U471" i="2"/>
  <c r="AA476" i="3"/>
  <c r="U475" i="3"/>
  <c r="U489" i="6"/>
  <c r="AA490" i="6"/>
  <c r="T476" i="8"/>
  <c r="Z476" i="8"/>
  <c r="AG489" i="7"/>
  <c r="AF488" i="7"/>
  <c r="F488" i="10"/>
  <c r="H488" i="10" s="1"/>
  <c r="V488" i="7"/>
  <c r="Z478" i="9"/>
  <c r="T478" i="9"/>
  <c r="Q478" i="10" s="1"/>
  <c r="R478" i="10" s="1"/>
  <c r="G478" i="9"/>
  <c r="AE478" i="9"/>
  <c r="O477" i="10"/>
  <c r="AH477" i="9"/>
  <c r="AE476" i="8"/>
  <c r="G476" i="8"/>
  <c r="AG445" i="5" l="1"/>
  <c r="V444" i="5"/>
  <c r="L449" i="4"/>
  <c r="F449" i="4"/>
  <c r="Y448" i="4"/>
  <c r="M449" i="4"/>
  <c r="AD448" i="4"/>
  <c r="AG472" i="2"/>
  <c r="V471" i="2"/>
  <c r="AG476" i="3"/>
  <c r="V475" i="3"/>
  <c r="AG490" i="6"/>
  <c r="AF489" i="6"/>
  <c r="V489" i="6"/>
  <c r="B489" i="10"/>
  <c r="D489" i="10" s="1"/>
  <c r="AA488" i="7"/>
  <c r="U487" i="7"/>
  <c r="M479" i="9"/>
  <c r="F479" i="9"/>
  <c r="Y478" i="9"/>
  <c r="L479" i="9"/>
  <c r="AD478" i="9"/>
  <c r="L477" i="8"/>
  <c r="M477" i="8"/>
  <c r="Y476" i="8"/>
  <c r="AH476" i="8" s="1"/>
  <c r="F477" i="8"/>
  <c r="AD476" i="8"/>
  <c r="U443" i="5" l="1"/>
  <c r="AA444" i="5"/>
  <c r="Z449" i="4"/>
  <c r="T449" i="4"/>
  <c r="M449" i="10" s="1"/>
  <c r="AH448" i="4"/>
  <c r="K448" i="10"/>
  <c r="U470" i="2"/>
  <c r="AA471" i="2"/>
  <c r="AA475" i="3"/>
  <c r="U474" i="3"/>
  <c r="U488" i="6"/>
  <c r="AA489" i="6"/>
  <c r="AG488" i="7"/>
  <c r="AF487" i="7"/>
  <c r="F487" i="10"/>
  <c r="H487" i="10" s="1"/>
  <c r="V487" i="7"/>
  <c r="G479" i="9"/>
  <c r="AE479" i="9"/>
  <c r="O478" i="10"/>
  <c r="AH478" i="9"/>
  <c r="Z479" i="9"/>
  <c r="T479" i="9"/>
  <c r="Q479" i="10" s="1"/>
  <c r="R479" i="10" s="1"/>
  <c r="Z477" i="8"/>
  <c r="T477" i="8"/>
  <c r="AE449" i="4"/>
  <c r="G449" i="4"/>
  <c r="AE477" i="8"/>
  <c r="G477" i="8"/>
  <c r="AG444" i="5" l="1"/>
  <c r="V443" i="5"/>
  <c r="AG471" i="2"/>
  <c r="V470" i="2"/>
  <c r="AG475" i="3"/>
  <c r="V474" i="3"/>
  <c r="AG489" i="6"/>
  <c r="B488" i="10"/>
  <c r="D488" i="10" s="1"/>
  <c r="V488" i="6"/>
  <c r="AF488" i="6"/>
  <c r="U486" i="7"/>
  <c r="AA487" i="7"/>
  <c r="M480" i="9"/>
  <c r="L480" i="9"/>
  <c r="F480" i="9"/>
  <c r="Y479" i="9"/>
  <c r="AD479" i="9"/>
  <c r="M450" i="4"/>
  <c r="L450" i="4"/>
  <c r="F450" i="4"/>
  <c r="AE450" i="4" s="1"/>
  <c r="AD449" i="4"/>
  <c r="Y449" i="4"/>
  <c r="G450" i="4"/>
  <c r="M478" i="8"/>
  <c r="AD477" i="8"/>
  <c r="Y477" i="8"/>
  <c r="AH477" i="8" s="1"/>
  <c r="L478" i="8"/>
  <c r="F478" i="8"/>
  <c r="U442" i="5" l="1"/>
  <c r="AA443" i="5"/>
  <c r="AA470" i="2"/>
  <c r="U469" i="2"/>
  <c r="AA474" i="3"/>
  <c r="U473" i="3"/>
  <c r="U487" i="6"/>
  <c r="AA488" i="6"/>
  <c r="AG487" i="7"/>
  <c r="AF486" i="7"/>
  <c r="V486" i="7"/>
  <c r="F486" i="10"/>
  <c r="H486" i="10" s="1"/>
  <c r="T480" i="9"/>
  <c r="Q480" i="10" s="1"/>
  <c r="R480" i="10" s="1"/>
  <c r="Z480" i="9"/>
  <c r="G480" i="9"/>
  <c r="AE480" i="9"/>
  <c r="O479" i="10"/>
  <c r="AH479" i="9"/>
  <c r="Z450" i="4"/>
  <c r="T450" i="4"/>
  <c r="M450" i="10" s="1"/>
  <c r="AH449" i="4"/>
  <c r="K449" i="10"/>
  <c r="M451" i="4"/>
  <c r="L451" i="4"/>
  <c r="AD450" i="4"/>
  <c r="Y450" i="4"/>
  <c r="F451" i="4"/>
  <c r="Z478" i="8"/>
  <c r="T478" i="8"/>
  <c r="AE478" i="8"/>
  <c r="G478" i="8"/>
  <c r="AG443" i="5" l="1"/>
  <c r="V442" i="5"/>
  <c r="V469" i="2"/>
  <c r="AG470" i="2"/>
  <c r="AG474" i="3"/>
  <c r="V473" i="3"/>
  <c r="AG488" i="6"/>
  <c r="B487" i="10"/>
  <c r="D487" i="10" s="1"/>
  <c r="V487" i="6"/>
  <c r="AF487" i="6"/>
  <c r="AA486" i="7"/>
  <c r="U485" i="7"/>
  <c r="Y480" i="9"/>
  <c r="M481" i="9"/>
  <c r="L481" i="9"/>
  <c r="F481" i="9"/>
  <c r="AD480" i="9"/>
  <c r="Z451" i="4"/>
  <c r="T451" i="4"/>
  <c r="M451" i="10" s="1"/>
  <c r="K450" i="10"/>
  <c r="AH450" i="4"/>
  <c r="AE451" i="4"/>
  <c r="G451" i="4"/>
  <c r="Y478" i="8"/>
  <c r="AH478" i="8" s="1"/>
  <c r="M479" i="8"/>
  <c r="L479" i="8"/>
  <c r="F479" i="8"/>
  <c r="AE479" i="8" s="1"/>
  <c r="AD478" i="8"/>
  <c r="G479" i="8"/>
  <c r="U441" i="5" l="1"/>
  <c r="AA442" i="5"/>
  <c r="U468" i="2"/>
  <c r="AA469" i="2"/>
  <c r="AA473" i="3"/>
  <c r="U472" i="3"/>
  <c r="AA487" i="6"/>
  <c r="U486" i="6"/>
  <c r="AG486" i="7"/>
  <c r="AF485" i="7"/>
  <c r="F485" i="10"/>
  <c r="H485" i="10" s="1"/>
  <c r="V485" i="7"/>
  <c r="AH480" i="9"/>
  <c r="O480" i="10"/>
  <c r="Z481" i="9"/>
  <c r="T481" i="9"/>
  <c r="Q481" i="10" s="1"/>
  <c r="R481" i="10" s="1"/>
  <c r="G481" i="9"/>
  <c r="AE481" i="9"/>
  <c r="L452" i="4"/>
  <c r="AD451" i="4"/>
  <c r="M452" i="4"/>
  <c r="F452" i="4"/>
  <c r="Y451" i="4"/>
  <c r="T479" i="8"/>
  <c r="Z479" i="8"/>
  <c r="M480" i="8"/>
  <c r="L480" i="8"/>
  <c r="F480" i="8"/>
  <c r="AD479" i="8"/>
  <c r="Y479" i="8"/>
  <c r="AH479" i="8" s="1"/>
  <c r="AG442" i="5" l="1"/>
  <c r="V441" i="5"/>
  <c r="AG469" i="2"/>
  <c r="V468" i="2"/>
  <c r="AG473" i="3"/>
  <c r="V472" i="3"/>
  <c r="AG487" i="6"/>
  <c r="B486" i="10"/>
  <c r="D486" i="10" s="1"/>
  <c r="V486" i="6"/>
  <c r="AF486" i="6"/>
  <c r="AA485" i="7"/>
  <c r="U484" i="7"/>
  <c r="AD481" i="9"/>
  <c r="M482" i="9"/>
  <c r="L482" i="9"/>
  <c r="Y481" i="9"/>
  <c r="F482" i="9"/>
  <c r="T452" i="4"/>
  <c r="M452" i="10" s="1"/>
  <c r="Z452" i="4"/>
  <c r="G452" i="4"/>
  <c r="AE452" i="4"/>
  <c r="K451" i="10"/>
  <c r="AH451" i="4"/>
  <c r="T480" i="8"/>
  <c r="Z480" i="8"/>
  <c r="AE480" i="8"/>
  <c r="G480" i="8"/>
  <c r="AA441" i="5" l="1"/>
  <c r="U440" i="5"/>
  <c r="U467" i="2"/>
  <c r="AA468" i="2"/>
  <c r="AA472" i="3"/>
  <c r="U471" i="3"/>
  <c r="U485" i="6"/>
  <c r="AA486" i="6"/>
  <c r="AG485" i="7"/>
  <c r="V484" i="7"/>
  <c r="F484" i="10"/>
  <c r="H484" i="10" s="1"/>
  <c r="AF484" i="7"/>
  <c r="Z482" i="9"/>
  <c r="T482" i="9"/>
  <c r="Q482" i="10" s="1"/>
  <c r="R482" i="10" s="1"/>
  <c r="O481" i="10"/>
  <c r="AH481" i="9"/>
  <c r="M453" i="4"/>
  <c r="L453" i="4"/>
  <c r="F453" i="4"/>
  <c r="AD452" i="4"/>
  <c r="Y452" i="4"/>
  <c r="L481" i="8"/>
  <c r="AD480" i="8"/>
  <c r="Y480" i="8"/>
  <c r="AH480" i="8" s="1"/>
  <c r="M481" i="8"/>
  <c r="F481" i="8"/>
  <c r="AE482" i="9"/>
  <c r="G482" i="9"/>
  <c r="AG441" i="5" l="1"/>
  <c r="V440" i="5"/>
  <c r="AG468" i="2"/>
  <c r="V467" i="2"/>
  <c r="AG472" i="3"/>
  <c r="V471" i="3"/>
  <c r="AG486" i="6"/>
  <c r="B485" i="10"/>
  <c r="D485" i="10" s="1"/>
  <c r="AF485" i="6"/>
  <c r="V485" i="6"/>
  <c r="AA484" i="7"/>
  <c r="U483" i="7"/>
  <c r="T453" i="4"/>
  <c r="M453" i="10" s="1"/>
  <c r="Z453" i="4"/>
  <c r="AE453" i="4"/>
  <c r="G453" i="4"/>
  <c r="K452" i="10"/>
  <c r="AH452" i="4"/>
  <c r="Z481" i="8"/>
  <c r="T481" i="8"/>
  <c r="M483" i="9"/>
  <c r="L483" i="9"/>
  <c r="F483" i="9"/>
  <c r="AE483" i="9" s="1"/>
  <c r="AD482" i="9"/>
  <c r="Y482" i="9"/>
  <c r="G483" i="9"/>
  <c r="AE481" i="8"/>
  <c r="G481" i="8"/>
  <c r="U439" i="5" l="1"/>
  <c r="AA440" i="5"/>
  <c r="AA467" i="2"/>
  <c r="U466" i="2"/>
  <c r="U470" i="3"/>
  <c r="AA471" i="3"/>
  <c r="U484" i="6"/>
  <c r="AA485" i="6"/>
  <c r="AG484" i="7"/>
  <c r="AF483" i="7"/>
  <c r="F483" i="10"/>
  <c r="H483" i="10" s="1"/>
  <c r="V483" i="7"/>
  <c r="F454" i="4"/>
  <c r="M454" i="4"/>
  <c r="Y453" i="4"/>
  <c r="L454" i="4"/>
  <c r="AD453" i="4"/>
  <c r="Z483" i="9"/>
  <c r="T483" i="9"/>
  <c r="Q483" i="10" s="1"/>
  <c r="R483" i="10" s="1"/>
  <c r="O482" i="10"/>
  <c r="AH482" i="9"/>
  <c r="M484" i="9"/>
  <c r="F484" i="9"/>
  <c r="AE484" i="9" s="1"/>
  <c r="AD483" i="9"/>
  <c r="L484" i="9"/>
  <c r="Y483" i="9"/>
  <c r="G484" i="9"/>
  <c r="M482" i="8"/>
  <c r="L482" i="8"/>
  <c r="F482" i="8"/>
  <c r="AD481" i="8"/>
  <c r="Y481" i="8"/>
  <c r="AH481" i="8" s="1"/>
  <c r="AG440" i="5" l="1"/>
  <c r="V439" i="5"/>
  <c r="AG467" i="2"/>
  <c r="V466" i="2"/>
  <c r="AG471" i="3"/>
  <c r="V470" i="3"/>
  <c r="AG485" i="6"/>
  <c r="B484" i="10"/>
  <c r="D484" i="10" s="1"/>
  <c r="V484" i="6"/>
  <c r="AF484" i="6"/>
  <c r="U482" i="7"/>
  <c r="AA483" i="7"/>
  <c r="G454" i="4"/>
  <c r="AE454" i="4"/>
  <c r="K453" i="10"/>
  <c r="AH453" i="4"/>
  <c r="T454" i="4"/>
  <c r="M454" i="10" s="1"/>
  <c r="Z454" i="4"/>
  <c r="T484" i="9"/>
  <c r="Q484" i="10" s="1"/>
  <c r="R484" i="10" s="1"/>
  <c r="Z484" i="9"/>
  <c r="O483" i="10"/>
  <c r="AH483" i="9"/>
  <c r="M485" i="9"/>
  <c r="Y484" i="9"/>
  <c r="AD484" i="9"/>
  <c r="F485" i="9"/>
  <c r="L485" i="9"/>
  <c r="Z482" i="8"/>
  <c r="T482" i="8"/>
  <c r="AE482" i="8"/>
  <c r="G482" i="8"/>
  <c r="U438" i="5" l="1"/>
  <c r="AA439" i="5"/>
  <c r="U465" i="2"/>
  <c r="AA466" i="2"/>
  <c r="AA470" i="3"/>
  <c r="U469" i="3"/>
  <c r="AA484" i="6"/>
  <c r="U483" i="6"/>
  <c r="AG483" i="7"/>
  <c r="V482" i="7"/>
  <c r="F482" i="10"/>
  <c r="H482" i="10" s="1"/>
  <c r="AF482" i="7"/>
  <c r="M455" i="4"/>
  <c r="L455" i="4"/>
  <c r="F455" i="4"/>
  <c r="AD454" i="4"/>
  <c r="Y454" i="4"/>
  <c r="O484" i="10"/>
  <c r="AH484" i="9"/>
  <c r="G485" i="9"/>
  <c r="AE485" i="9"/>
  <c r="Z485" i="9"/>
  <c r="T485" i="9"/>
  <c r="Q485" i="10" s="1"/>
  <c r="R485" i="10" s="1"/>
  <c r="AD482" i="8"/>
  <c r="Y482" i="8"/>
  <c r="AH482" i="8" s="1"/>
  <c r="F483" i="8"/>
  <c r="AE483" i="8" s="1"/>
  <c r="L483" i="8"/>
  <c r="M483" i="8"/>
  <c r="G483" i="8"/>
  <c r="AG439" i="5" l="1"/>
  <c r="V438" i="5"/>
  <c r="AG466" i="2"/>
  <c r="V465" i="2"/>
  <c r="AG470" i="3"/>
  <c r="V469" i="3"/>
  <c r="AG484" i="6"/>
  <c r="V483" i="6"/>
  <c r="B483" i="10"/>
  <c r="D483" i="10" s="1"/>
  <c r="AF483" i="6"/>
  <c r="AR4" i="6" s="1"/>
  <c r="D6" i="11" s="1"/>
  <c r="AA482" i="7"/>
  <c r="U481" i="7"/>
  <c r="T455" i="4"/>
  <c r="M455" i="10" s="1"/>
  <c r="Z455" i="4"/>
  <c r="G455" i="4"/>
  <c r="AE455" i="4"/>
  <c r="AH454" i="4"/>
  <c r="K454" i="10"/>
  <c r="M486" i="9"/>
  <c r="L486" i="9"/>
  <c r="F486" i="9"/>
  <c r="Y485" i="9"/>
  <c r="AD485" i="9"/>
  <c r="Z483" i="8"/>
  <c r="T483" i="8"/>
  <c r="M484" i="8"/>
  <c r="L484" i="8"/>
  <c r="F484" i="8"/>
  <c r="AD483" i="8"/>
  <c r="Y483" i="8"/>
  <c r="AH483" i="8" s="1"/>
  <c r="AA438" i="5" l="1"/>
  <c r="U437" i="5"/>
  <c r="U464" i="2"/>
  <c r="AA465" i="2"/>
  <c r="AA469" i="3"/>
  <c r="U468" i="3"/>
  <c r="U482" i="6"/>
  <c r="AA483" i="6"/>
  <c r="AG482" i="7"/>
  <c r="AF481" i="7"/>
  <c r="V481" i="7"/>
  <c r="F481" i="10"/>
  <c r="H481" i="10" s="1"/>
  <c r="M456" i="4"/>
  <c r="Y455" i="4"/>
  <c r="L456" i="4"/>
  <c r="F456" i="4"/>
  <c r="AD455" i="4"/>
  <c r="Z486" i="9"/>
  <c r="T486" i="9"/>
  <c r="Q486" i="10" s="1"/>
  <c r="R486" i="10" s="1"/>
  <c r="G486" i="9"/>
  <c r="AE486" i="9"/>
  <c r="AH485" i="9"/>
  <c r="O485" i="10"/>
  <c r="T484" i="8"/>
  <c r="Z484" i="8"/>
  <c r="AE484" i="8"/>
  <c r="G484" i="8"/>
  <c r="AG438" i="5" l="1"/>
  <c r="V437" i="5"/>
  <c r="AG465" i="2"/>
  <c r="V464" i="2"/>
  <c r="AG469" i="3"/>
  <c r="V468" i="3"/>
  <c r="AG483" i="6"/>
  <c r="B482" i="10"/>
  <c r="D482" i="10" s="1"/>
  <c r="V482" i="6"/>
  <c r="AA481" i="7"/>
  <c r="U480" i="7"/>
  <c r="AH455" i="4"/>
  <c r="K455" i="10"/>
  <c r="Z456" i="4"/>
  <c r="T456" i="4"/>
  <c r="M456" i="10" s="1"/>
  <c r="AE456" i="4"/>
  <c r="G456" i="4"/>
  <c r="L487" i="9"/>
  <c r="F487" i="9"/>
  <c r="Y486" i="9"/>
  <c r="M487" i="9"/>
  <c r="AD486" i="9"/>
  <c r="L485" i="8"/>
  <c r="AD484" i="8"/>
  <c r="M485" i="8"/>
  <c r="F485" i="8"/>
  <c r="AE485" i="8" s="1"/>
  <c r="Y484" i="8"/>
  <c r="AH484" i="8" s="1"/>
  <c r="G485" i="8"/>
  <c r="AA437" i="5" l="1"/>
  <c r="U436" i="5"/>
  <c r="AA464" i="2"/>
  <c r="U463" i="2"/>
  <c r="AA468" i="3"/>
  <c r="U467" i="3"/>
  <c r="U481" i="6"/>
  <c r="AA482" i="6"/>
  <c r="AG481" i="7"/>
  <c r="AF480" i="7"/>
  <c r="V480" i="7"/>
  <c r="F480" i="10"/>
  <c r="H480" i="10" s="1"/>
  <c r="M457" i="4"/>
  <c r="L457" i="4"/>
  <c r="F457" i="4"/>
  <c r="AD456" i="4"/>
  <c r="Y456" i="4"/>
  <c r="Z487" i="9"/>
  <c r="T487" i="9"/>
  <c r="Q487" i="10" s="1"/>
  <c r="R487" i="10" s="1"/>
  <c r="AE487" i="9"/>
  <c r="G487" i="9"/>
  <c r="AH486" i="9"/>
  <c r="O486" i="10"/>
  <c r="Z485" i="8"/>
  <c r="T485" i="8"/>
  <c r="M486" i="8"/>
  <c r="L486" i="8"/>
  <c r="F486" i="8"/>
  <c r="AD485" i="8"/>
  <c r="Y485" i="8"/>
  <c r="AH485" i="8" s="1"/>
  <c r="AG437" i="5" l="1"/>
  <c r="V436" i="5"/>
  <c r="AG464" i="2"/>
  <c r="V463" i="2"/>
  <c r="AG468" i="3"/>
  <c r="V467" i="3"/>
  <c r="AG482" i="6"/>
  <c r="B481" i="10"/>
  <c r="D481" i="10" s="1"/>
  <c r="V481" i="6"/>
  <c r="U479" i="7"/>
  <c r="AA480" i="7"/>
  <c r="Z457" i="4"/>
  <c r="T457" i="4"/>
  <c r="M457" i="10" s="1"/>
  <c r="AE457" i="4"/>
  <c r="G457" i="4"/>
  <c r="AH456" i="4"/>
  <c r="K456" i="10"/>
  <c r="M488" i="9"/>
  <c r="L488" i="9"/>
  <c r="F488" i="9"/>
  <c r="AD487" i="9"/>
  <c r="Y487" i="9"/>
  <c r="Z486" i="8"/>
  <c r="T486" i="8"/>
  <c r="AE486" i="8"/>
  <c r="G486" i="8"/>
  <c r="U435" i="5" l="1"/>
  <c r="AA436" i="5"/>
  <c r="U462" i="2"/>
  <c r="AA463" i="2"/>
  <c r="AA467" i="3"/>
  <c r="U466" i="3"/>
  <c r="AA481" i="6"/>
  <c r="U480" i="6"/>
  <c r="AG480" i="7"/>
  <c r="V479" i="7"/>
  <c r="F479" i="10"/>
  <c r="H479" i="10" s="1"/>
  <c r="AF479" i="7"/>
  <c r="M458" i="4"/>
  <c r="F458" i="4"/>
  <c r="AD457" i="4"/>
  <c r="Y457" i="4"/>
  <c r="L458" i="4"/>
  <c r="Z488" i="9"/>
  <c r="T488" i="9"/>
  <c r="Q488" i="10" s="1"/>
  <c r="R488" i="10" s="1"/>
  <c r="O487" i="10"/>
  <c r="AH487" i="9"/>
  <c r="M487" i="8"/>
  <c r="L487" i="8"/>
  <c r="AD486" i="8"/>
  <c r="F487" i="8"/>
  <c r="AE487" i="8" s="1"/>
  <c r="Y486" i="8"/>
  <c r="AH486" i="8" s="1"/>
  <c r="G487" i="8"/>
  <c r="AE488" i="9"/>
  <c r="G488" i="9"/>
  <c r="AG436" i="5" l="1"/>
  <c r="V435" i="5"/>
  <c r="AG463" i="2"/>
  <c r="V462" i="2"/>
  <c r="AG467" i="3"/>
  <c r="V466" i="3"/>
  <c r="AG481" i="6"/>
  <c r="B480" i="10"/>
  <c r="D480" i="10" s="1"/>
  <c r="V480" i="6"/>
  <c r="AA479" i="7"/>
  <c r="U478" i="7"/>
  <c r="G458" i="4"/>
  <c r="AE458" i="4"/>
  <c r="AH457" i="4"/>
  <c r="K457" i="10"/>
  <c r="T458" i="4"/>
  <c r="M458" i="10" s="1"/>
  <c r="Z458" i="4"/>
  <c r="Z487" i="8"/>
  <c r="T487" i="8"/>
  <c r="Y487" i="8"/>
  <c r="AH487" i="8" s="1"/>
  <c r="AD487" i="8"/>
  <c r="F488" i="8"/>
  <c r="L488" i="8"/>
  <c r="M488" i="8"/>
  <c r="F489" i="9"/>
  <c r="AE489" i="9" s="1"/>
  <c r="AD488" i="9"/>
  <c r="Y488" i="9"/>
  <c r="M489" i="9"/>
  <c r="L489" i="9"/>
  <c r="G489" i="9"/>
  <c r="AA435" i="5" l="1"/>
  <c r="U434" i="5"/>
  <c r="AA462" i="2"/>
  <c r="U461" i="2"/>
  <c r="AA466" i="3"/>
  <c r="U465" i="3"/>
  <c r="U479" i="6"/>
  <c r="AA480" i="6"/>
  <c r="AG479" i="7"/>
  <c r="AF478" i="7"/>
  <c r="V478" i="7"/>
  <c r="F478" i="10"/>
  <c r="H478" i="10" s="1"/>
  <c r="Y458" i="4"/>
  <c r="L459" i="4"/>
  <c r="AD458" i="4"/>
  <c r="M459" i="4"/>
  <c r="F459" i="4"/>
  <c r="T488" i="8"/>
  <c r="Z488" i="8"/>
  <c r="AH488" i="9"/>
  <c r="O488" i="10"/>
  <c r="T489" i="9"/>
  <c r="Q489" i="10" s="1"/>
  <c r="R489" i="10" s="1"/>
  <c r="Z489" i="9"/>
  <c r="Y489" i="9"/>
  <c r="L490" i="9"/>
  <c r="AD489" i="9"/>
  <c r="M490" i="9"/>
  <c r="F490" i="9"/>
  <c r="AE488" i="8"/>
  <c r="G488" i="8"/>
  <c r="AG435" i="5" l="1"/>
  <c r="V434" i="5"/>
  <c r="AG462" i="2"/>
  <c r="V461" i="2"/>
  <c r="AG466" i="3"/>
  <c r="V465" i="3"/>
  <c r="AG480" i="6"/>
  <c r="B479" i="10"/>
  <c r="D479" i="10" s="1"/>
  <c r="V479" i="6"/>
  <c r="AA478" i="7"/>
  <c r="U477" i="7"/>
  <c r="K458" i="10"/>
  <c r="AH458" i="4"/>
  <c r="Z459" i="4"/>
  <c r="T459" i="4"/>
  <c r="M459" i="10" s="1"/>
  <c r="G459" i="4"/>
  <c r="AE459" i="4"/>
  <c r="O489" i="10"/>
  <c r="AH489" i="9"/>
  <c r="Z490" i="9"/>
  <c r="T490" i="9"/>
  <c r="Q490" i="10" s="1"/>
  <c r="R490" i="10" s="1"/>
  <c r="Y488" i="8"/>
  <c r="AH488" i="8" s="1"/>
  <c r="AD488" i="8"/>
  <c r="F489" i="8"/>
  <c r="AE489" i="8" s="1"/>
  <c r="G489" i="8"/>
  <c r="L489" i="8"/>
  <c r="M489" i="8"/>
  <c r="AE490" i="9"/>
  <c r="G490" i="9"/>
  <c r="U433" i="5" l="1"/>
  <c r="AA434" i="5"/>
  <c r="AA461" i="2"/>
  <c r="U460" i="2"/>
  <c r="AA465" i="3"/>
  <c r="U464" i="3"/>
  <c r="U478" i="6"/>
  <c r="AA479" i="6"/>
  <c r="AG478" i="7"/>
  <c r="AF477" i="7"/>
  <c r="V477" i="7"/>
  <c r="F477" i="10"/>
  <c r="H477" i="10" s="1"/>
  <c r="M460" i="4"/>
  <c r="L460" i="4"/>
  <c r="F460" i="4"/>
  <c r="AD459" i="4"/>
  <c r="Y459" i="4"/>
  <c r="G490" i="8"/>
  <c r="F490" i="8"/>
  <c r="AE490" i="8" s="1"/>
  <c r="L490" i="8"/>
  <c r="Y489" i="8"/>
  <c r="AH489" i="8" s="1"/>
  <c r="AD489" i="8"/>
  <c r="M490" i="8"/>
  <c r="T489" i="8"/>
  <c r="Z489" i="8"/>
  <c r="M491" i="9"/>
  <c r="AA491" i="9" s="1"/>
  <c r="L491" i="9"/>
  <c r="F491" i="9"/>
  <c r="AD490" i="9"/>
  <c r="Y490" i="9"/>
  <c r="AG434" i="5" l="1"/>
  <c r="V433" i="5"/>
  <c r="AG461" i="2"/>
  <c r="V460" i="2"/>
  <c r="V464" i="3"/>
  <c r="AG465" i="3"/>
  <c r="AG479" i="6"/>
  <c r="V478" i="6"/>
  <c r="B478" i="10"/>
  <c r="D478" i="10" s="1"/>
  <c r="AA477" i="7"/>
  <c r="U476" i="7"/>
  <c r="Z460" i="4"/>
  <c r="T460" i="4"/>
  <c r="M460" i="10" s="1"/>
  <c r="G460" i="4"/>
  <c r="AE460" i="4"/>
  <c r="AH459" i="4"/>
  <c r="K459" i="10"/>
  <c r="G491" i="8"/>
  <c r="Y490" i="8"/>
  <c r="AH490" i="8" s="1"/>
  <c r="F491" i="8"/>
  <c r="AE491" i="8" s="1"/>
  <c r="AR3" i="8" s="1"/>
  <c r="C8" i="11" s="1"/>
  <c r="L491" i="8"/>
  <c r="AD490" i="8"/>
  <c r="M491" i="8"/>
  <c r="AA491" i="8" s="1"/>
  <c r="T490" i="8"/>
  <c r="Z490" i="8"/>
  <c r="Z491" i="9"/>
  <c r="AO4" i="9" s="1"/>
  <c r="T491" i="9"/>
  <c r="Q491" i="10" s="1"/>
  <c r="R491" i="10" s="1"/>
  <c r="U490" i="9"/>
  <c r="O490" i="10"/>
  <c r="AH490" i="9"/>
  <c r="AE491" i="9"/>
  <c r="AR3" i="9" s="1"/>
  <c r="C9" i="11" s="1"/>
  <c r="G491" i="9"/>
  <c r="AA433" i="5" l="1"/>
  <c r="U432" i="5"/>
  <c r="U459" i="2"/>
  <c r="AA460" i="2"/>
  <c r="U463" i="3"/>
  <c r="AA464" i="3"/>
  <c r="U477" i="6"/>
  <c r="AA478" i="6"/>
  <c r="AG477" i="7"/>
  <c r="AF476" i="7"/>
  <c r="V476" i="7"/>
  <c r="F476" i="10"/>
  <c r="H476" i="10" s="1"/>
  <c r="M461" i="4"/>
  <c r="L461" i="4"/>
  <c r="F461" i="4"/>
  <c r="AD460" i="4"/>
  <c r="Y460" i="4"/>
  <c r="AD491" i="8"/>
  <c r="AR2" i="8" s="1"/>
  <c r="B8" i="11" s="1"/>
  <c r="Y491" i="8"/>
  <c r="Z491" i="8"/>
  <c r="AO4" i="8" s="1"/>
  <c r="U490" i="8"/>
  <c r="T491" i="8"/>
  <c r="V490" i="10"/>
  <c r="Y491" i="10"/>
  <c r="AJ65" i="10"/>
  <c r="V490" i="9"/>
  <c r="AF490" i="9"/>
  <c r="N490" i="10"/>
  <c r="P490" i="10" s="1"/>
  <c r="S490" i="10" s="1"/>
  <c r="AG491" i="9"/>
  <c r="AD491" i="9"/>
  <c r="AR2" i="9" s="1"/>
  <c r="B9" i="11" s="1"/>
  <c r="Y491" i="9"/>
  <c r="AF491" i="9"/>
  <c r="AG433" i="5" l="1"/>
  <c r="V432" i="5"/>
  <c r="AG460" i="2"/>
  <c r="V459" i="2"/>
  <c r="AG464" i="3"/>
  <c r="V463" i="3"/>
  <c r="AG478" i="6"/>
  <c r="B477" i="10"/>
  <c r="D477" i="10" s="1"/>
  <c r="V477" i="6"/>
  <c r="AA476" i="7"/>
  <c r="U475" i="7"/>
  <c r="T461" i="4"/>
  <c r="M461" i="10" s="1"/>
  <c r="Z461" i="4"/>
  <c r="AE461" i="4"/>
  <c r="G461" i="4"/>
  <c r="AH460" i="4"/>
  <c r="K460" i="10"/>
  <c r="AF490" i="8"/>
  <c r="V490" i="8"/>
  <c r="AG491" i="8"/>
  <c r="V489" i="10"/>
  <c r="Y490" i="10"/>
  <c r="U489" i="9"/>
  <c r="AA490" i="9"/>
  <c r="O491" i="10"/>
  <c r="P491" i="10" s="1"/>
  <c r="S491" i="10" s="1"/>
  <c r="AH491" i="9"/>
  <c r="AR7" i="9" s="1"/>
  <c r="G9" i="11" s="1"/>
  <c r="AH491" i="8"/>
  <c r="AR7" i="8" s="1"/>
  <c r="G8" i="11" s="1"/>
  <c r="AF491" i="8"/>
  <c r="AA432" i="5" l="1"/>
  <c r="U431" i="5"/>
  <c r="U458" i="2"/>
  <c r="AA459" i="2"/>
  <c r="AA463" i="3"/>
  <c r="U462" i="3"/>
  <c r="U476" i="6"/>
  <c r="AA477" i="6"/>
  <c r="AG476" i="7"/>
  <c r="F475" i="10"/>
  <c r="H475" i="10" s="1"/>
  <c r="AF475" i="7"/>
  <c r="V475" i="7"/>
  <c r="M462" i="4"/>
  <c r="F462" i="4"/>
  <c r="Y461" i="4"/>
  <c r="L462" i="4"/>
  <c r="AD461" i="4"/>
  <c r="U489" i="8"/>
  <c r="AA490" i="8"/>
  <c r="V488" i="10"/>
  <c r="Y489" i="10"/>
  <c r="AF489" i="9"/>
  <c r="N489" i="10"/>
  <c r="P489" i="10" s="1"/>
  <c r="S489" i="10" s="1"/>
  <c r="V489" i="9"/>
  <c r="AG490" i="9"/>
  <c r="AG432" i="5" l="1"/>
  <c r="V431" i="5"/>
  <c r="AG459" i="2"/>
  <c r="V458" i="2"/>
  <c r="AG463" i="3"/>
  <c r="V462" i="3"/>
  <c r="AG477" i="6"/>
  <c r="B476" i="10"/>
  <c r="D476" i="10" s="1"/>
  <c r="V476" i="6"/>
  <c r="AA475" i="7"/>
  <c r="U474" i="7"/>
  <c r="AE462" i="4"/>
  <c r="G462" i="4"/>
  <c r="K461" i="10"/>
  <c r="AH461" i="4"/>
  <c r="T462" i="4"/>
  <c r="M462" i="10" s="1"/>
  <c r="Z462" i="4"/>
  <c r="AG490" i="8"/>
  <c r="AF489" i="8"/>
  <c r="V489" i="8"/>
  <c r="Y488" i="10"/>
  <c r="V487" i="10"/>
  <c r="U488" i="9"/>
  <c r="AA489" i="9"/>
  <c r="U430" i="5" l="1"/>
  <c r="AA431" i="5"/>
  <c r="AA458" i="2"/>
  <c r="U457" i="2"/>
  <c r="U461" i="3"/>
  <c r="AA462" i="3"/>
  <c r="AA476" i="6"/>
  <c r="U475" i="6"/>
  <c r="AG475" i="7"/>
  <c r="AF474" i="7"/>
  <c r="V474" i="7"/>
  <c r="F474" i="10"/>
  <c r="H474" i="10" s="1"/>
  <c r="F463" i="4"/>
  <c r="L463" i="4"/>
  <c r="Y462" i="4"/>
  <c r="M463" i="4"/>
  <c r="AD462" i="4"/>
  <c r="AA489" i="8"/>
  <c r="U488" i="8"/>
  <c r="Y487" i="10"/>
  <c r="V486" i="10"/>
  <c r="V488" i="9"/>
  <c r="N488" i="10"/>
  <c r="P488" i="10" s="1"/>
  <c r="S488" i="10" s="1"/>
  <c r="AF488" i="9"/>
  <c r="AG489" i="9"/>
  <c r="AG431" i="5" l="1"/>
  <c r="V430" i="5"/>
  <c r="V457" i="2"/>
  <c r="AG458" i="2"/>
  <c r="AG462" i="3"/>
  <c r="V461" i="3"/>
  <c r="AG476" i="6"/>
  <c r="B475" i="10"/>
  <c r="D475" i="10" s="1"/>
  <c r="V475" i="6"/>
  <c r="AA474" i="7"/>
  <c r="U473" i="7"/>
  <c r="G463" i="4"/>
  <c r="AE463" i="4"/>
  <c r="Z463" i="4"/>
  <c r="T463" i="4"/>
  <c r="M463" i="10" s="1"/>
  <c r="AH462" i="4"/>
  <c r="K462" i="10"/>
  <c r="AG489" i="8"/>
  <c r="AF488" i="8"/>
  <c r="V488" i="8"/>
  <c r="Y486" i="10"/>
  <c r="V485" i="10"/>
  <c r="U487" i="9"/>
  <c r="AA488" i="9"/>
  <c r="U429" i="5" l="1"/>
  <c r="AA430" i="5"/>
  <c r="U456" i="2"/>
  <c r="AA457" i="2"/>
  <c r="AA461" i="3"/>
  <c r="U460" i="3"/>
  <c r="U474" i="6"/>
  <c r="AA475" i="6"/>
  <c r="AG474" i="7"/>
  <c r="F473" i="10"/>
  <c r="H473" i="10" s="1"/>
  <c r="AF473" i="7"/>
  <c r="V473" i="7"/>
  <c r="M464" i="4"/>
  <c r="F464" i="4"/>
  <c r="AD463" i="4"/>
  <c r="L464" i="4"/>
  <c r="Y463" i="4"/>
  <c r="AA488" i="8"/>
  <c r="U487" i="8"/>
  <c r="V484" i="10"/>
  <c r="Y485" i="10"/>
  <c r="AF487" i="9"/>
  <c r="AG488" i="9"/>
  <c r="V487" i="9"/>
  <c r="N487" i="10"/>
  <c r="P487" i="10" s="1"/>
  <c r="S487" i="10" s="1"/>
  <c r="AG430" i="5" l="1"/>
  <c r="V429" i="5"/>
  <c r="AG457" i="2"/>
  <c r="V456" i="2"/>
  <c r="V460" i="3"/>
  <c r="AG461" i="3"/>
  <c r="AG475" i="6"/>
  <c r="B474" i="10"/>
  <c r="D474" i="10" s="1"/>
  <c r="V474" i="6"/>
  <c r="U472" i="7"/>
  <c r="AA473" i="7"/>
  <c r="AE464" i="4"/>
  <c r="G464" i="4"/>
  <c r="Z464" i="4"/>
  <c r="T464" i="4"/>
  <c r="M464" i="10" s="1"/>
  <c r="K463" i="10"/>
  <c r="AH463" i="4"/>
  <c r="AG488" i="8"/>
  <c r="AF487" i="8"/>
  <c r="V487" i="8"/>
  <c r="Y484" i="10"/>
  <c r="V483" i="10"/>
  <c r="U486" i="9"/>
  <c r="AA487" i="9"/>
  <c r="U428" i="5" l="1"/>
  <c r="AA429" i="5"/>
  <c r="U455" i="2"/>
  <c r="AA456" i="2"/>
  <c r="AA460" i="3"/>
  <c r="U459" i="3"/>
  <c r="U473" i="6"/>
  <c r="AA474" i="6"/>
  <c r="AG473" i="7"/>
  <c r="V472" i="7"/>
  <c r="AF472" i="7"/>
  <c r="F472" i="10"/>
  <c r="H472" i="10" s="1"/>
  <c r="M465" i="4"/>
  <c r="L465" i="4"/>
  <c r="F465" i="4"/>
  <c r="AD464" i="4"/>
  <c r="Y464" i="4"/>
  <c r="U486" i="8"/>
  <c r="AA487" i="8"/>
  <c r="V482" i="10"/>
  <c r="Y483" i="10"/>
  <c r="AG487" i="9"/>
  <c r="V486" i="9"/>
  <c r="AF486" i="9"/>
  <c r="N486" i="10"/>
  <c r="P486" i="10" s="1"/>
  <c r="S486" i="10" s="1"/>
  <c r="AG429" i="5" l="1"/>
  <c r="V428" i="5"/>
  <c r="AG456" i="2"/>
  <c r="V455" i="2"/>
  <c r="V459" i="3"/>
  <c r="AG460" i="3"/>
  <c r="AG474" i="6"/>
  <c r="B473" i="10"/>
  <c r="D473" i="10" s="1"/>
  <c r="V473" i="6"/>
  <c r="AA472" i="7"/>
  <c r="U471" i="7"/>
  <c r="T465" i="4"/>
  <c r="M465" i="10" s="1"/>
  <c r="Z465" i="4"/>
  <c r="G465" i="4"/>
  <c r="AE465" i="4"/>
  <c r="AH464" i="4"/>
  <c r="K464" i="10"/>
  <c r="AG487" i="8"/>
  <c r="V486" i="8"/>
  <c r="AF486" i="8"/>
  <c r="Y482" i="10"/>
  <c r="V481" i="10"/>
  <c r="AA486" i="9"/>
  <c r="U485" i="9"/>
  <c r="U427" i="5" l="1"/>
  <c r="AA428" i="5"/>
  <c r="U454" i="2"/>
  <c r="AA455" i="2"/>
  <c r="AA459" i="3"/>
  <c r="U458" i="3"/>
  <c r="U472" i="6"/>
  <c r="AA473" i="6"/>
  <c r="AG472" i="7"/>
  <c r="AF471" i="7"/>
  <c r="AR4" i="7" s="1"/>
  <c r="D7" i="11" s="1"/>
  <c r="V471" i="7"/>
  <c r="F471" i="10"/>
  <c r="H471" i="10" s="1"/>
  <c r="M466" i="4"/>
  <c r="L466" i="4"/>
  <c r="F466" i="4"/>
  <c r="Y465" i="4"/>
  <c r="AD465" i="4"/>
  <c r="U485" i="8"/>
  <c r="AA486" i="8"/>
  <c r="Y481" i="10"/>
  <c r="V480" i="10"/>
  <c r="N485" i="10"/>
  <c r="P485" i="10" s="1"/>
  <c r="S485" i="10" s="1"/>
  <c r="V485" i="9"/>
  <c r="AG486" i="9"/>
  <c r="AF485" i="9"/>
  <c r="AG428" i="5" l="1"/>
  <c r="V427" i="5"/>
  <c r="AG455" i="2"/>
  <c r="V454" i="2"/>
  <c r="AG459" i="3"/>
  <c r="V458" i="3"/>
  <c r="AG473" i="6"/>
  <c r="B472" i="10"/>
  <c r="D472" i="10" s="1"/>
  <c r="V472" i="6"/>
  <c r="AA471" i="7"/>
  <c r="U470" i="7"/>
  <c r="Z466" i="4"/>
  <c r="T466" i="4"/>
  <c r="M466" i="10" s="1"/>
  <c r="AE466" i="4"/>
  <c r="G466" i="4"/>
  <c r="AH465" i="4"/>
  <c r="K465" i="10"/>
  <c r="AG486" i="8"/>
  <c r="V485" i="8"/>
  <c r="AF485" i="8"/>
  <c r="Y480" i="10"/>
  <c r="V479" i="10"/>
  <c r="AA485" i="9"/>
  <c r="U484" i="9"/>
  <c r="AA427" i="5" l="1"/>
  <c r="U426" i="5"/>
  <c r="U453" i="2"/>
  <c r="AA454" i="2"/>
  <c r="AA458" i="3"/>
  <c r="U457" i="3"/>
  <c r="U471" i="6"/>
  <c r="AA472" i="6"/>
  <c r="AG471" i="7"/>
  <c r="V470" i="7"/>
  <c r="F470" i="10"/>
  <c r="H470" i="10" s="1"/>
  <c r="M467" i="4"/>
  <c r="F467" i="4"/>
  <c r="Y466" i="4"/>
  <c r="L467" i="4"/>
  <c r="AD466" i="4"/>
  <c r="U484" i="8"/>
  <c r="AA485" i="8"/>
  <c r="V478" i="10"/>
  <c r="Y479" i="10"/>
  <c r="AG485" i="9"/>
  <c r="N484" i="10"/>
  <c r="P484" i="10" s="1"/>
  <c r="S484" i="10" s="1"/>
  <c r="V484" i="9"/>
  <c r="AF484" i="9"/>
  <c r="AG427" i="5" l="1"/>
  <c r="V426" i="5"/>
  <c r="AG454" i="2"/>
  <c r="V453" i="2"/>
  <c r="V457" i="3"/>
  <c r="AG458" i="3"/>
  <c r="AG472" i="6"/>
  <c r="V471" i="6"/>
  <c r="B471" i="10"/>
  <c r="D471" i="10" s="1"/>
  <c r="U469" i="7"/>
  <c r="AA470" i="7"/>
  <c r="AE467" i="4"/>
  <c r="G467" i="4"/>
  <c r="AH466" i="4"/>
  <c r="K466" i="10"/>
  <c r="T467" i="4"/>
  <c r="M467" i="10" s="1"/>
  <c r="Z467" i="4"/>
  <c r="AG485" i="8"/>
  <c r="V484" i="8"/>
  <c r="AF484" i="8"/>
  <c r="Y478" i="10"/>
  <c r="V477" i="10"/>
  <c r="AA484" i="9"/>
  <c r="U483" i="9"/>
  <c r="U425" i="5" l="1"/>
  <c r="AA426" i="5"/>
  <c r="AA453" i="2"/>
  <c r="U452" i="2"/>
  <c r="AA457" i="3"/>
  <c r="U456" i="3"/>
  <c r="U470" i="6"/>
  <c r="AA471" i="6"/>
  <c r="AG470" i="7"/>
  <c r="V469" i="7"/>
  <c r="F469" i="10"/>
  <c r="H469" i="10" s="1"/>
  <c r="L468" i="4"/>
  <c r="Y467" i="4"/>
  <c r="M468" i="4"/>
  <c r="F468" i="4"/>
  <c r="AD467" i="4"/>
  <c r="AA484" i="8"/>
  <c r="U483" i="8"/>
  <c r="V476" i="10"/>
  <c r="Y477" i="10"/>
  <c r="N483" i="10"/>
  <c r="P483" i="10" s="1"/>
  <c r="S483" i="10" s="1"/>
  <c r="V483" i="9"/>
  <c r="AG484" i="9"/>
  <c r="AF483" i="9"/>
  <c r="AG426" i="5" l="1"/>
  <c r="V425" i="5"/>
  <c r="AG453" i="2"/>
  <c r="V452" i="2"/>
  <c r="V456" i="3"/>
  <c r="AG457" i="3"/>
  <c r="AG471" i="6"/>
  <c r="V470" i="6"/>
  <c r="B470" i="10"/>
  <c r="D470" i="10" s="1"/>
  <c r="AA469" i="7"/>
  <c r="U468" i="7"/>
  <c r="Z468" i="4"/>
  <c r="T468" i="4"/>
  <c r="M468" i="10" s="1"/>
  <c r="K467" i="10"/>
  <c r="AH467" i="4"/>
  <c r="G468" i="4"/>
  <c r="AE468" i="4"/>
  <c r="AG484" i="8"/>
  <c r="V483" i="8"/>
  <c r="AF483" i="8"/>
  <c r="V475" i="10"/>
  <c r="Y476" i="10"/>
  <c r="U482" i="9"/>
  <c r="AA483" i="9"/>
  <c r="AA425" i="5" l="1"/>
  <c r="U424" i="5"/>
  <c r="U451" i="2"/>
  <c r="AA452" i="2"/>
  <c r="AA456" i="3"/>
  <c r="U455" i="3"/>
  <c r="AA470" i="6"/>
  <c r="U469" i="6"/>
  <c r="AG469" i="7"/>
  <c r="V468" i="7"/>
  <c r="F468" i="10"/>
  <c r="H468" i="10" s="1"/>
  <c r="AD468" i="4"/>
  <c r="M469" i="4"/>
  <c r="F469" i="4"/>
  <c r="L469" i="4"/>
  <c r="Y468" i="4"/>
  <c r="U482" i="8"/>
  <c r="AA483" i="8"/>
  <c r="V474" i="10"/>
  <c r="Y475" i="10"/>
  <c r="V482" i="9"/>
  <c r="N482" i="10"/>
  <c r="P482" i="10" s="1"/>
  <c r="S482" i="10" s="1"/>
  <c r="AF482" i="9"/>
  <c r="AG483" i="9"/>
  <c r="AG425" i="5" l="1"/>
  <c r="V424" i="5"/>
  <c r="AG452" i="2"/>
  <c r="V451" i="2"/>
  <c r="AG456" i="3"/>
  <c r="V455" i="3"/>
  <c r="AG470" i="6"/>
  <c r="B469" i="10"/>
  <c r="D469" i="10" s="1"/>
  <c r="V469" i="6"/>
  <c r="AA468" i="7"/>
  <c r="U467" i="7"/>
  <c r="G469" i="4"/>
  <c r="AE469" i="4"/>
  <c r="Z469" i="4"/>
  <c r="T469" i="4"/>
  <c r="M469" i="10" s="1"/>
  <c r="K468" i="10"/>
  <c r="AH468" i="4"/>
  <c r="AG483" i="8"/>
  <c r="V482" i="8"/>
  <c r="AF482" i="8"/>
  <c r="Y474" i="10"/>
  <c r="V473" i="10"/>
  <c r="U481" i="9"/>
  <c r="AA482" i="9"/>
  <c r="U423" i="5" l="1"/>
  <c r="AA424" i="5"/>
  <c r="U450" i="2"/>
  <c r="AA451" i="2"/>
  <c r="AA455" i="3"/>
  <c r="U454" i="3"/>
  <c r="AA469" i="6"/>
  <c r="U468" i="6"/>
  <c r="AG468" i="7"/>
  <c r="F467" i="10"/>
  <c r="H467" i="10" s="1"/>
  <c r="V467" i="7"/>
  <c r="L470" i="4"/>
  <c r="F470" i="4"/>
  <c r="AD469" i="4"/>
  <c r="Y469" i="4"/>
  <c r="M470" i="4"/>
  <c r="AA482" i="8"/>
  <c r="U481" i="8"/>
  <c r="V472" i="10"/>
  <c r="Y473" i="10"/>
  <c r="AG482" i="9"/>
  <c r="V481" i="9"/>
  <c r="AF481" i="9"/>
  <c r="N481" i="10"/>
  <c r="P481" i="10" s="1"/>
  <c r="S481" i="10" s="1"/>
  <c r="AG424" i="5" l="1"/>
  <c r="V423" i="5"/>
  <c r="AG451" i="2"/>
  <c r="V450" i="2"/>
  <c r="AG455" i="3"/>
  <c r="V454" i="3"/>
  <c r="AG469" i="6"/>
  <c r="B468" i="10"/>
  <c r="D468" i="10" s="1"/>
  <c r="V468" i="6"/>
  <c r="AA467" i="7"/>
  <c r="U466" i="7"/>
  <c r="T470" i="4"/>
  <c r="M470" i="10" s="1"/>
  <c r="Z470" i="4"/>
  <c r="G470" i="4"/>
  <c r="AE470" i="4"/>
  <c r="AH469" i="4"/>
  <c r="K469" i="10"/>
  <c r="AG482" i="8"/>
  <c r="V481" i="8"/>
  <c r="AF481" i="8"/>
  <c r="Y472" i="10"/>
  <c r="V471" i="10"/>
  <c r="U480" i="9"/>
  <c r="AA481" i="9"/>
  <c r="AA423" i="5" l="1"/>
  <c r="U422" i="5"/>
  <c r="AA450" i="2"/>
  <c r="U449" i="2"/>
  <c r="AA454" i="3"/>
  <c r="U453" i="3"/>
  <c r="AA468" i="6"/>
  <c r="U467" i="6"/>
  <c r="AG467" i="7"/>
  <c r="V466" i="7"/>
  <c r="F466" i="10"/>
  <c r="H466" i="10" s="1"/>
  <c r="F471" i="4"/>
  <c r="L471" i="4"/>
  <c r="Y470" i="4"/>
  <c r="M471" i="4"/>
  <c r="AD470" i="4"/>
  <c r="U480" i="8"/>
  <c r="AA481" i="8"/>
  <c r="V470" i="10"/>
  <c r="Y471" i="10"/>
  <c r="V480" i="9"/>
  <c r="AF480" i="9"/>
  <c r="N480" i="10"/>
  <c r="P480" i="10" s="1"/>
  <c r="S480" i="10" s="1"/>
  <c r="AG481" i="9"/>
  <c r="AG423" i="5" l="1"/>
  <c r="V422" i="5"/>
  <c r="AG450" i="2"/>
  <c r="V449" i="2"/>
  <c r="AG454" i="3"/>
  <c r="V453" i="3"/>
  <c r="AG468" i="6"/>
  <c r="V467" i="6"/>
  <c r="B467" i="10"/>
  <c r="D467" i="10" s="1"/>
  <c r="AA466" i="7"/>
  <c r="U465" i="7"/>
  <c r="G471" i="4"/>
  <c r="AE471" i="4"/>
  <c r="Z471" i="4"/>
  <c r="T471" i="4"/>
  <c r="M471" i="10" s="1"/>
  <c r="AH470" i="4"/>
  <c r="K470" i="10"/>
  <c r="AG481" i="8"/>
  <c r="AF480" i="8"/>
  <c r="V480" i="8"/>
  <c r="Y470" i="10"/>
  <c r="V469" i="10"/>
  <c r="AA480" i="9"/>
  <c r="U479" i="9"/>
  <c r="U421" i="5" l="1"/>
  <c r="AA422" i="5"/>
  <c r="U448" i="2"/>
  <c r="AA449" i="2"/>
  <c r="AA453" i="3"/>
  <c r="U452" i="3"/>
  <c r="U466" i="6"/>
  <c r="AA467" i="6"/>
  <c r="AG466" i="7"/>
  <c r="V465" i="7"/>
  <c r="F465" i="10"/>
  <c r="H465" i="10" s="1"/>
  <c r="M472" i="4"/>
  <c r="F472" i="4"/>
  <c r="AD471" i="4"/>
  <c r="Y471" i="4"/>
  <c r="L472" i="4"/>
  <c r="U479" i="8"/>
  <c r="AA480" i="8"/>
  <c r="V468" i="10"/>
  <c r="Y469" i="10"/>
  <c r="AG480" i="9"/>
  <c r="AF479" i="9"/>
  <c r="V479" i="9"/>
  <c r="N479" i="10"/>
  <c r="P479" i="10" s="1"/>
  <c r="S479" i="10" s="1"/>
  <c r="AG422" i="5" l="1"/>
  <c r="V421" i="5"/>
  <c r="V448" i="2"/>
  <c r="AG449" i="2"/>
  <c r="V452" i="3"/>
  <c r="AG453" i="3"/>
  <c r="AG467" i="6"/>
  <c r="B466" i="10"/>
  <c r="D466" i="10" s="1"/>
  <c r="V466" i="6"/>
  <c r="AA465" i="7"/>
  <c r="U464" i="7"/>
  <c r="AE472" i="4"/>
  <c r="G472" i="4"/>
  <c r="K471" i="10"/>
  <c r="AH471" i="4"/>
  <c r="T472" i="4"/>
  <c r="M472" i="10" s="1"/>
  <c r="Z472" i="4"/>
  <c r="AG480" i="8"/>
  <c r="V479" i="8"/>
  <c r="AF479" i="8"/>
  <c r="Y468" i="10"/>
  <c r="V467" i="10"/>
  <c r="U478" i="9"/>
  <c r="AA479" i="9"/>
  <c r="AA421" i="5" l="1"/>
  <c r="U420" i="5"/>
  <c r="U447" i="2"/>
  <c r="AA448" i="2"/>
  <c r="AA452" i="3"/>
  <c r="U451" i="3"/>
  <c r="U465" i="6"/>
  <c r="AA466" i="6"/>
  <c r="AG465" i="7"/>
  <c r="V464" i="7"/>
  <c r="F464" i="10"/>
  <c r="H464" i="10" s="1"/>
  <c r="Y472" i="4"/>
  <c r="M473" i="4"/>
  <c r="L473" i="4"/>
  <c r="F473" i="4"/>
  <c r="AD472" i="4"/>
  <c r="U478" i="8"/>
  <c r="AA479" i="8"/>
  <c r="V466" i="10"/>
  <c r="Y467" i="10"/>
  <c r="AG479" i="9"/>
  <c r="AF478" i="9"/>
  <c r="V478" i="9"/>
  <c r="N478" i="10"/>
  <c r="P478" i="10" s="1"/>
  <c r="S478" i="10" s="1"/>
  <c r="AG421" i="5" l="1"/>
  <c r="V420" i="5"/>
  <c r="AG448" i="2"/>
  <c r="V447" i="2"/>
  <c r="AG452" i="3"/>
  <c r="V451" i="3"/>
  <c r="AG466" i="6"/>
  <c r="B465" i="10"/>
  <c r="D465" i="10" s="1"/>
  <c r="V465" i="6"/>
  <c r="AA464" i="7"/>
  <c r="U463" i="7"/>
  <c r="AH472" i="4"/>
  <c r="K472" i="10"/>
  <c r="T473" i="4"/>
  <c r="M473" i="10" s="1"/>
  <c r="Z473" i="4"/>
  <c r="G473" i="4"/>
  <c r="AE473" i="4"/>
  <c r="AG479" i="8"/>
  <c r="AF478" i="8"/>
  <c r="V478" i="8"/>
  <c r="V465" i="10"/>
  <c r="Y466" i="10"/>
  <c r="U477" i="9"/>
  <c r="AA478" i="9"/>
  <c r="U419" i="5" l="1"/>
  <c r="AA420" i="5"/>
  <c r="AA447" i="2"/>
  <c r="U446" i="2"/>
  <c r="AA451" i="3"/>
  <c r="U450" i="3"/>
  <c r="U464" i="6"/>
  <c r="AA465" i="6"/>
  <c r="AG464" i="7"/>
  <c r="F463" i="10"/>
  <c r="H463" i="10" s="1"/>
  <c r="V463" i="7"/>
  <c r="L474" i="4"/>
  <c r="M474" i="4"/>
  <c r="AD473" i="4"/>
  <c r="F474" i="4"/>
  <c r="Y473" i="4"/>
  <c r="U477" i="8"/>
  <c r="AA478" i="8"/>
  <c r="Y465" i="10"/>
  <c r="V464" i="10"/>
  <c r="AG478" i="9"/>
  <c r="AF477" i="9"/>
  <c r="V477" i="9"/>
  <c r="N477" i="10"/>
  <c r="P477" i="10" s="1"/>
  <c r="S477" i="10" s="1"/>
  <c r="AG420" i="5" l="1"/>
  <c r="V419" i="5"/>
  <c r="AG447" i="2"/>
  <c r="V446" i="2"/>
  <c r="V450" i="3"/>
  <c r="AG451" i="3"/>
  <c r="AG465" i="6"/>
  <c r="B464" i="10"/>
  <c r="D464" i="10" s="1"/>
  <c r="V464" i="6"/>
  <c r="AA463" i="7"/>
  <c r="U462" i="7"/>
  <c r="Z474" i="4"/>
  <c r="T474" i="4"/>
  <c r="M474" i="10" s="1"/>
  <c r="G474" i="4"/>
  <c r="AE474" i="4"/>
  <c r="AH473" i="4"/>
  <c r="K473" i="10"/>
  <c r="AG478" i="8"/>
  <c r="AF477" i="8"/>
  <c r="V477" i="8"/>
  <c r="Y464" i="10"/>
  <c r="V463" i="10"/>
  <c r="U476" i="9"/>
  <c r="AA477" i="9"/>
  <c r="AA419" i="5" l="1"/>
  <c r="U418" i="5"/>
  <c r="U445" i="2"/>
  <c r="AA446" i="2"/>
  <c r="AA450" i="3"/>
  <c r="U449" i="3"/>
  <c r="AA464" i="6"/>
  <c r="U463" i="6"/>
  <c r="AG463" i="7"/>
  <c r="V462" i="7"/>
  <c r="F462" i="10"/>
  <c r="H462" i="10" s="1"/>
  <c r="L475" i="4"/>
  <c r="Y474" i="4"/>
  <c r="F475" i="4"/>
  <c r="M475" i="4"/>
  <c r="AD474" i="4"/>
  <c r="U476" i="8"/>
  <c r="AA477" i="8"/>
  <c r="V462" i="10"/>
  <c r="Y463" i="10"/>
  <c r="V476" i="9"/>
  <c r="AF476" i="9"/>
  <c r="AG477" i="9"/>
  <c r="N476" i="10"/>
  <c r="P476" i="10" s="1"/>
  <c r="S476" i="10" s="1"/>
  <c r="AG419" i="5" l="1"/>
  <c r="V418" i="5"/>
  <c r="AG446" i="2"/>
  <c r="V445" i="2"/>
  <c r="AG450" i="3"/>
  <c r="V449" i="3"/>
  <c r="AG464" i="6"/>
  <c r="B463" i="10"/>
  <c r="D463" i="10" s="1"/>
  <c r="V463" i="6"/>
  <c r="AA462" i="7"/>
  <c r="U461" i="7"/>
  <c r="T475" i="4"/>
  <c r="M475" i="10" s="1"/>
  <c r="Z475" i="4"/>
  <c r="K474" i="10"/>
  <c r="AH474" i="4"/>
  <c r="G475" i="4"/>
  <c r="AE475" i="4"/>
  <c r="AG477" i="8"/>
  <c r="V476" i="8"/>
  <c r="AF476" i="8"/>
  <c r="V461" i="10"/>
  <c r="Y462" i="10"/>
  <c r="AA476" i="9"/>
  <c r="U475" i="9"/>
  <c r="U417" i="5" l="1"/>
  <c r="AA418" i="5"/>
  <c r="U444" i="2"/>
  <c r="AA445" i="2"/>
  <c r="U448" i="3"/>
  <c r="AA449" i="3"/>
  <c r="U462" i="6"/>
  <c r="AA463" i="6"/>
  <c r="AG462" i="7"/>
  <c r="F461" i="10"/>
  <c r="H461" i="10" s="1"/>
  <c r="V461" i="7"/>
  <c r="L476" i="4"/>
  <c r="M476" i="4"/>
  <c r="AD475" i="4"/>
  <c r="Y475" i="4"/>
  <c r="F476" i="4"/>
  <c r="U475" i="8"/>
  <c r="AA476" i="8"/>
  <c r="V460" i="10"/>
  <c r="Y461" i="10"/>
  <c r="N475" i="10"/>
  <c r="P475" i="10" s="1"/>
  <c r="S475" i="10" s="1"/>
  <c r="V475" i="9"/>
  <c r="AF475" i="9"/>
  <c r="AG476" i="9"/>
  <c r="AG418" i="5" l="1"/>
  <c r="V417" i="5"/>
  <c r="V444" i="2"/>
  <c r="AG445" i="2"/>
  <c r="AG449" i="3"/>
  <c r="V448" i="3"/>
  <c r="AG463" i="6"/>
  <c r="B462" i="10"/>
  <c r="D462" i="10" s="1"/>
  <c r="V462" i="6"/>
  <c r="AA461" i="7"/>
  <c r="U460" i="7"/>
  <c r="Z476" i="4"/>
  <c r="T476" i="4"/>
  <c r="M476" i="10" s="1"/>
  <c r="K475" i="10"/>
  <c r="AH475" i="4"/>
  <c r="AE476" i="4"/>
  <c r="G476" i="4"/>
  <c r="AG476" i="8"/>
  <c r="V475" i="8"/>
  <c r="AF475" i="8"/>
  <c r="Y460" i="10"/>
  <c r="V459" i="10"/>
  <c r="AA475" i="9"/>
  <c r="U474" i="9"/>
  <c r="AA417" i="5" l="1"/>
  <c r="U416" i="5"/>
  <c r="U443" i="2"/>
  <c r="AA444" i="2"/>
  <c r="U447" i="3"/>
  <c r="AA448" i="3"/>
  <c r="AA462" i="6"/>
  <c r="U461" i="6"/>
  <c r="AG461" i="7"/>
  <c r="V460" i="7"/>
  <c r="F460" i="10"/>
  <c r="H460" i="10" s="1"/>
  <c r="M477" i="4"/>
  <c r="L477" i="4"/>
  <c r="AD476" i="4"/>
  <c r="Y476" i="4"/>
  <c r="F477" i="4"/>
  <c r="U474" i="8"/>
  <c r="AA475" i="8"/>
  <c r="Y459" i="10"/>
  <c r="V458" i="10"/>
  <c r="AG475" i="9"/>
  <c r="V474" i="9"/>
  <c r="AF474" i="9"/>
  <c r="N474" i="10"/>
  <c r="P474" i="10" s="1"/>
  <c r="S474" i="10" s="1"/>
  <c r="AG417" i="5" l="1"/>
  <c r="V416" i="5"/>
  <c r="AG444" i="2"/>
  <c r="V443" i="2"/>
  <c r="AG448" i="3"/>
  <c r="V447" i="3"/>
  <c r="AG462" i="6"/>
  <c r="V461" i="6"/>
  <c r="B461" i="10"/>
  <c r="D461" i="10" s="1"/>
  <c r="AA460" i="7"/>
  <c r="U459" i="7"/>
  <c r="T477" i="4"/>
  <c r="M477" i="10" s="1"/>
  <c r="Z477" i="4"/>
  <c r="AH476" i="4"/>
  <c r="K476" i="10"/>
  <c r="G477" i="4"/>
  <c r="AE477" i="4"/>
  <c r="AG475" i="8"/>
  <c r="AF474" i="8"/>
  <c r="V474" i="8"/>
  <c r="V457" i="10"/>
  <c r="Y458" i="10"/>
  <c r="U473" i="9"/>
  <c r="AA474" i="9"/>
  <c r="U415" i="5" l="1"/>
  <c r="AA416" i="5"/>
  <c r="U442" i="2"/>
  <c r="AA443" i="2"/>
  <c r="AA447" i="3"/>
  <c r="U446" i="3"/>
  <c r="U460" i="6"/>
  <c r="AA461" i="6"/>
  <c r="AG460" i="7"/>
  <c r="V459" i="7"/>
  <c r="F459" i="10"/>
  <c r="H459" i="10" s="1"/>
  <c r="F478" i="4"/>
  <c r="AD477" i="4"/>
  <c r="Y477" i="4"/>
  <c r="L478" i="4"/>
  <c r="M478" i="4"/>
  <c r="U473" i="8"/>
  <c r="AA474" i="8"/>
  <c r="V456" i="10"/>
  <c r="Y457" i="10"/>
  <c r="N473" i="10"/>
  <c r="P473" i="10" s="1"/>
  <c r="S473" i="10" s="1"/>
  <c r="AF473" i="9"/>
  <c r="V473" i="9"/>
  <c r="AG474" i="9"/>
  <c r="AG416" i="5" l="1"/>
  <c r="V415" i="5"/>
  <c r="AG443" i="2"/>
  <c r="V442" i="2"/>
  <c r="AG447" i="3"/>
  <c r="V446" i="3"/>
  <c r="AG461" i="6"/>
  <c r="B460" i="10"/>
  <c r="D460" i="10" s="1"/>
  <c r="V460" i="6"/>
  <c r="AA459" i="7"/>
  <c r="U458" i="7"/>
  <c r="G478" i="4"/>
  <c r="AE478" i="4"/>
  <c r="K477" i="10"/>
  <c r="AH477" i="4"/>
  <c r="Z478" i="4"/>
  <c r="T478" i="4"/>
  <c r="M478" i="10" s="1"/>
  <c r="AG474" i="8"/>
  <c r="AF473" i="8"/>
  <c r="V473" i="8"/>
  <c r="V455" i="10"/>
  <c r="Y456" i="10"/>
  <c r="U472" i="9"/>
  <c r="AA473" i="9"/>
  <c r="U414" i="5" l="1"/>
  <c r="AA415" i="5"/>
  <c r="U441" i="2"/>
  <c r="AA442" i="2"/>
  <c r="U445" i="3"/>
  <c r="AA446" i="3"/>
  <c r="U459" i="6"/>
  <c r="AA460" i="6"/>
  <c r="AG459" i="7"/>
  <c r="V458" i="7"/>
  <c r="F458" i="10"/>
  <c r="H458" i="10" s="1"/>
  <c r="L479" i="4"/>
  <c r="AD478" i="4"/>
  <c r="M479" i="4"/>
  <c r="F479" i="4"/>
  <c r="Y478" i="4"/>
  <c r="AA473" i="8"/>
  <c r="U472" i="8"/>
  <c r="Y455" i="10"/>
  <c r="V454" i="10"/>
  <c r="N472" i="10"/>
  <c r="P472" i="10" s="1"/>
  <c r="S472" i="10" s="1"/>
  <c r="AG473" i="9"/>
  <c r="AF472" i="9"/>
  <c r="V472" i="9"/>
  <c r="AG415" i="5" l="1"/>
  <c r="V414" i="5"/>
  <c r="V441" i="2"/>
  <c r="AG442" i="2"/>
  <c r="AG446" i="3"/>
  <c r="V445" i="3"/>
  <c r="AG460" i="6"/>
  <c r="B459" i="10"/>
  <c r="D459" i="10" s="1"/>
  <c r="V459" i="6"/>
  <c r="AA458" i="7"/>
  <c r="U457" i="7"/>
  <c r="T479" i="4"/>
  <c r="M479" i="10" s="1"/>
  <c r="Z479" i="4"/>
  <c r="G479" i="4"/>
  <c r="AE479" i="4"/>
  <c r="AH478" i="4"/>
  <c r="K478" i="10"/>
  <c r="AG473" i="8"/>
  <c r="AF472" i="8"/>
  <c r="V472" i="8"/>
  <c r="V453" i="10"/>
  <c r="Y454" i="10"/>
  <c r="AA472" i="9"/>
  <c r="U471" i="9"/>
  <c r="AA414" i="5" l="1"/>
  <c r="U413" i="5"/>
  <c r="AA441" i="2"/>
  <c r="U440" i="2"/>
  <c r="AA445" i="3"/>
  <c r="U444" i="3"/>
  <c r="U458" i="6"/>
  <c r="AA459" i="6"/>
  <c r="AG458" i="7"/>
  <c r="V457" i="7"/>
  <c r="F457" i="10"/>
  <c r="H457" i="10" s="1"/>
  <c r="M480" i="4"/>
  <c r="AD479" i="4"/>
  <c r="L480" i="4"/>
  <c r="F480" i="4"/>
  <c r="Y479" i="4"/>
  <c r="AA472" i="8"/>
  <c r="U471" i="8"/>
  <c r="Y453" i="10"/>
  <c r="V452" i="10"/>
  <c r="AG472" i="9"/>
  <c r="AF471" i="9"/>
  <c r="AR4" i="9" s="1"/>
  <c r="D9" i="11" s="1"/>
  <c r="V471" i="9"/>
  <c r="N471" i="10"/>
  <c r="P471" i="10" s="1"/>
  <c r="S471" i="10" s="1"/>
  <c r="AG414" i="5" l="1"/>
  <c r="V413" i="5"/>
  <c r="AG441" i="2"/>
  <c r="V440" i="2"/>
  <c r="AG445" i="3"/>
  <c r="V444" i="3"/>
  <c r="AG459" i="6"/>
  <c r="V458" i="6"/>
  <c r="B458" i="10"/>
  <c r="D458" i="10" s="1"/>
  <c r="AA457" i="7"/>
  <c r="U456" i="7"/>
  <c r="Z480" i="4"/>
  <c r="T480" i="4"/>
  <c r="M480" i="10" s="1"/>
  <c r="AE480" i="4"/>
  <c r="G480" i="4"/>
  <c r="AH479" i="4"/>
  <c r="K479" i="10"/>
  <c r="AG472" i="8"/>
  <c r="AF471" i="8"/>
  <c r="AR4" i="8" s="1"/>
  <c r="D8" i="11" s="1"/>
  <c r="V471" i="8"/>
  <c r="Y452" i="10"/>
  <c r="V451" i="10"/>
  <c r="AA471" i="9"/>
  <c r="U470" i="9"/>
  <c r="AA413" i="5" l="1"/>
  <c r="U412" i="5"/>
  <c r="U439" i="2"/>
  <c r="AA440" i="2"/>
  <c r="AA444" i="3"/>
  <c r="U443" i="3"/>
  <c r="U457" i="6"/>
  <c r="AA458" i="6"/>
  <c r="AG457" i="7"/>
  <c r="F456" i="10"/>
  <c r="H456" i="10" s="1"/>
  <c r="V456" i="7"/>
  <c r="M481" i="4"/>
  <c r="L481" i="4"/>
  <c r="F481" i="4"/>
  <c r="AD480" i="4"/>
  <c r="Y480" i="4"/>
  <c r="AA471" i="8"/>
  <c r="U470" i="8"/>
  <c r="V450" i="10"/>
  <c r="Y451" i="10"/>
  <c r="AG471" i="9"/>
  <c r="N470" i="10"/>
  <c r="P470" i="10" s="1"/>
  <c r="S470" i="10" s="1"/>
  <c r="V470" i="9"/>
  <c r="AG413" i="5" l="1"/>
  <c r="V412" i="5"/>
  <c r="AG440" i="2"/>
  <c r="V439" i="2"/>
  <c r="V443" i="3"/>
  <c r="AG444" i="3"/>
  <c r="AG458" i="6"/>
  <c r="B457" i="10"/>
  <c r="D457" i="10" s="1"/>
  <c r="V457" i="6"/>
  <c r="AA456" i="7"/>
  <c r="U455" i="7"/>
  <c r="T481" i="4"/>
  <c r="M481" i="10" s="1"/>
  <c r="Z481" i="4"/>
  <c r="G481" i="4"/>
  <c r="AE481" i="4"/>
  <c r="AH480" i="4"/>
  <c r="K480" i="10"/>
  <c r="AG471" i="8"/>
  <c r="V470" i="8"/>
  <c r="Y450" i="10"/>
  <c r="V449" i="10"/>
  <c r="U469" i="9"/>
  <c r="AA470" i="9"/>
  <c r="U411" i="5" l="1"/>
  <c r="AA412" i="5"/>
  <c r="U438" i="2"/>
  <c r="AA439" i="2"/>
  <c r="AA443" i="3"/>
  <c r="U442" i="3"/>
  <c r="AA457" i="6"/>
  <c r="U456" i="6"/>
  <c r="AG456" i="7"/>
  <c r="V455" i="7"/>
  <c r="F455" i="10"/>
  <c r="H455" i="10" s="1"/>
  <c r="AD481" i="4"/>
  <c r="M482" i="4"/>
  <c r="L482" i="4"/>
  <c r="F482" i="4"/>
  <c r="Y481" i="4"/>
  <c r="AA470" i="8"/>
  <c r="U469" i="8"/>
  <c r="Y449" i="10"/>
  <c r="V448" i="10"/>
  <c r="AG470" i="9"/>
  <c r="V469" i="9"/>
  <c r="N469" i="10"/>
  <c r="P469" i="10" s="1"/>
  <c r="S469" i="10" s="1"/>
  <c r="AG412" i="5" l="1"/>
  <c r="V411" i="5"/>
  <c r="AG439" i="2"/>
  <c r="V438" i="2"/>
  <c r="AG443" i="3"/>
  <c r="V442" i="3"/>
  <c r="AG457" i="6"/>
  <c r="B456" i="10"/>
  <c r="D456" i="10" s="1"/>
  <c r="V456" i="6"/>
  <c r="U454" i="7"/>
  <c r="AA455" i="7"/>
  <c r="Z482" i="4"/>
  <c r="T482" i="4"/>
  <c r="M482" i="10" s="1"/>
  <c r="G482" i="4"/>
  <c r="AE482" i="4"/>
  <c r="AH481" i="4"/>
  <c r="K481" i="10"/>
  <c r="AG470" i="8"/>
  <c r="V469" i="8"/>
  <c r="V447" i="10"/>
  <c r="Y448" i="10"/>
  <c r="U468" i="9"/>
  <c r="AA469" i="9"/>
  <c r="AA411" i="5" l="1"/>
  <c r="U410" i="5"/>
  <c r="U437" i="2"/>
  <c r="AA438" i="2"/>
  <c r="AA442" i="3"/>
  <c r="U441" i="3"/>
  <c r="AA456" i="6"/>
  <c r="U455" i="6"/>
  <c r="AG455" i="7"/>
  <c r="V454" i="7"/>
  <c r="F454" i="10"/>
  <c r="H454" i="10" s="1"/>
  <c r="M483" i="4"/>
  <c r="L483" i="4"/>
  <c r="F483" i="4"/>
  <c r="AD482" i="4"/>
  <c r="Y482" i="4"/>
  <c r="U468" i="8"/>
  <c r="AA469" i="8"/>
  <c r="V446" i="10"/>
  <c r="Y447" i="10"/>
  <c r="N468" i="10"/>
  <c r="P468" i="10" s="1"/>
  <c r="S468" i="10" s="1"/>
  <c r="AG469" i="9"/>
  <c r="V468" i="9"/>
  <c r="AG411" i="5" l="1"/>
  <c r="V410" i="5"/>
  <c r="AG438" i="2"/>
  <c r="V437" i="2"/>
  <c r="AG442" i="3"/>
  <c r="V441" i="3"/>
  <c r="AG456" i="6"/>
  <c r="V455" i="6"/>
  <c r="B455" i="10"/>
  <c r="D455" i="10" s="1"/>
  <c r="AA454" i="7"/>
  <c r="U453" i="7"/>
  <c r="Z483" i="4"/>
  <c r="T483" i="4"/>
  <c r="M483" i="10" s="1"/>
  <c r="G483" i="4"/>
  <c r="AE483" i="4"/>
  <c r="AH482" i="4"/>
  <c r="K482" i="10"/>
  <c r="AG469" i="8"/>
  <c r="V468" i="8"/>
  <c r="V445" i="10"/>
  <c r="Y446" i="10"/>
  <c r="AA468" i="9"/>
  <c r="U467" i="9"/>
  <c r="AA410" i="5" l="1"/>
  <c r="U409" i="5"/>
  <c r="U436" i="2"/>
  <c r="AA437" i="2"/>
  <c r="AA441" i="3"/>
  <c r="U440" i="3"/>
  <c r="U454" i="6"/>
  <c r="AA455" i="6"/>
  <c r="AG454" i="7"/>
  <c r="V453" i="7"/>
  <c r="F453" i="10"/>
  <c r="H453" i="10" s="1"/>
  <c r="M484" i="4"/>
  <c r="L484" i="4"/>
  <c r="F484" i="4"/>
  <c r="AD483" i="4"/>
  <c r="Y483" i="4"/>
  <c r="AA468" i="8"/>
  <c r="U467" i="8"/>
  <c r="Y445" i="10"/>
  <c r="V444" i="10"/>
  <c r="V467" i="9"/>
  <c r="N467" i="10"/>
  <c r="P467" i="10" s="1"/>
  <c r="S467" i="10" s="1"/>
  <c r="AG468" i="9"/>
  <c r="AG410" i="5" l="1"/>
  <c r="V409" i="5"/>
  <c r="AG437" i="2"/>
  <c r="V436" i="2"/>
  <c r="AG441" i="3"/>
  <c r="V440" i="3"/>
  <c r="AG455" i="6"/>
  <c r="V454" i="6"/>
  <c r="B454" i="10"/>
  <c r="D454" i="10" s="1"/>
  <c r="AA453" i="7"/>
  <c r="U452" i="7"/>
  <c r="Z484" i="4"/>
  <c r="T484" i="4"/>
  <c r="M484" i="10" s="1"/>
  <c r="G484" i="4"/>
  <c r="AE484" i="4"/>
  <c r="K483" i="10"/>
  <c r="AH483" i="4"/>
  <c r="AG468" i="8"/>
  <c r="V467" i="8"/>
  <c r="V443" i="10"/>
  <c r="Y444" i="10"/>
  <c r="U466" i="9"/>
  <c r="AA467" i="9"/>
  <c r="U408" i="5" l="1"/>
  <c r="AA409" i="5"/>
  <c r="AA436" i="2"/>
  <c r="U435" i="2"/>
  <c r="AA440" i="3"/>
  <c r="U439" i="3"/>
  <c r="U453" i="6"/>
  <c r="AA454" i="6"/>
  <c r="AG453" i="7"/>
  <c r="V452" i="7"/>
  <c r="F452" i="10"/>
  <c r="H452" i="10" s="1"/>
  <c r="L485" i="4"/>
  <c r="AD484" i="4"/>
  <c r="M485" i="4"/>
  <c r="F485" i="4"/>
  <c r="Y484" i="4"/>
  <c r="U466" i="8"/>
  <c r="AA467" i="8"/>
  <c r="Y443" i="10"/>
  <c r="V442" i="10"/>
  <c r="AG467" i="9"/>
  <c r="V466" i="9"/>
  <c r="N466" i="10"/>
  <c r="P466" i="10" s="1"/>
  <c r="S466" i="10" s="1"/>
  <c r="AG409" i="5" l="1"/>
  <c r="V408" i="5"/>
  <c r="AG436" i="2"/>
  <c r="V435" i="2"/>
  <c r="V439" i="3"/>
  <c r="AG440" i="3"/>
  <c r="AG454" i="6"/>
  <c r="V453" i="6"/>
  <c r="B453" i="10"/>
  <c r="D453" i="10" s="1"/>
  <c r="AA452" i="7"/>
  <c r="U451" i="7"/>
  <c r="T485" i="4"/>
  <c r="M485" i="10" s="1"/>
  <c r="Z485" i="4"/>
  <c r="G485" i="4"/>
  <c r="AE485" i="4"/>
  <c r="K484" i="10"/>
  <c r="AH484" i="4"/>
  <c r="AG467" i="8"/>
  <c r="V466" i="8"/>
  <c r="V441" i="10"/>
  <c r="Y442" i="10"/>
  <c r="U465" i="9"/>
  <c r="AA466" i="9"/>
  <c r="U407" i="5" l="1"/>
  <c r="AA408" i="5"/>
  <c r="U434" i="2"/>
  <c r="AA435" i="2"/>
  <c r="AA439" i="3"/>
  <c r="U438" i="3"/>
  <c r="U452" i="6"/>
  <c r="AA453" i="6"/>
  <c r="AG452" i="7"/>
  <c r="F451" i="10"/>
  <c r="H451" i="10" s="1"/>
  <c r="V451" i="7"/>
  <c r="M486" i="4"/>
  <c r="L486" i="4"/>
  <c r="F486" i="4"/>
  <c r="AD485" i="4"/>
  <c r="Y485" i="4"/>
  <c r="U465" i="8"/>
  <c r="AA466" i="8"/>
  <c r="Y441" i="10"/>
  <c r="V440" i="10"/>
  <c r="AG466" i="9"/>
  <c r="V465" i="9"/>
  <c r="N465" i="10"/>
  <c r="P465" i="10" s="1"/>
  <c r="S465" i="10" s="1"/>
  <c r="AG408" i="5" l="1"/>
  <c r="V407" i="5"/>
  <c r="AG435" i="2"/>
  <c r="V434" i="2"/>
  <c r="AG439" i="3"/>
  <c r="V438" i="3"/>
  <c r="AG453" i="6"/>
  <c r="V452" i="6"/>
  <c r="B452" i="10"/>
  <c r="D452" i="10" s="1"/>
  <c r="AA451" i="7"/>
  <c r="U450" i="7"/>
  <c r="Z486" i="4"/>
  <c r="T486" i="4"/>
  <c r="M486" i="10" s="1"/>
  <c r="G486" i="4"/>
  <c r="AE486" i="4"/>
  <c r="AH485" i="4"/>
  <c r="K485" i="10"/>
  <c r="AG466" i="8"/>
  <c r="V465" i="8"/>
  <c r="Y440" i="10"/>
  <c r="V439" i="10"/>
  <c r="AA465" i="9"/>
  <c r="U464" i="9"/>
  <c r="U406" i="5" l="1"/>
  <c r="AA407" i="5"/>
  <c r="U433" i="2"/>
  <c r="AA434" i="2"/>
  <c r="AA438" i="3"/>
  <c r="U437" i="3"/>
  <c r="U451" i="6"/>
  <c r="AA452" i="6"/>
  <c r="AG451" i="7"/>
  <c r="F450" i="10"/>
  <c r="H450" i="10" s="1"/>
  <c r="V450" i="7"/>
  <c r="M487" i="4"/>
  <c r="L487" i="4"/>
  <c r="F487" i="4"/>
  <c r="AD486" i="4"/>
  <c r="Y486" i="4"/>
  <c r="AA465" i="8"/>
  <c r="U464" i="8"/>
  <c r="Y439" i="10"/>
  <c r="V438" i="10"/>
  <c r="N464" i="10"/>
  <c r="P464" i="10" s="1"/>
  <c r="S464" i="10" s="1"/>
  <c r="V464" i="9"/>
  <c r="AG465" i="9"/>
  <c r="AG407" i="5" l="1"/>
  <c r="V406" i="5"/>
  <c r="V433" i="2"/>
  <c r="AG434" i="2"/>
  <c r="AG438" i="3"/>
  <c r="V437" i="3"/>
  <c r="AG452" i="6"/>
  <c r="B451" i="10"/>
  <c r="D451" i="10" s="1"/>
  <c r="V451" i="6"/>
  <c r="AA450" i="7"/>
  <c r="U449" i="7"/>
  <c r="Z487" i="4"/>
  <c r="T487" i="4"/>
  <c r="M487" i="10" s="1"/>
  <c r="AE487" i="4"/>
  <c r="G487" i="4"/>
  <c r="K486" i="10"/>
  <c r="AH486" i="4"/>
  <c r="AG465" i="8"/>
  <c r="V464" i="8"/>
  <c r="V437" i="10"/>
  <c r="Y438" i="10"/>
  <c r="AA464" i="9"/>
  <c r="U463" i="9"/>
  <c r="AA406" i="5" l="1"/>
  <c r="U405" i="5"/>
  <c r="AA433" i="2"/>
  <c r="U432" i="2"/>
  <c r="AA437" i="3"/>
  <c r="U436" i="3"/>
  <c r="AA451" i="6"/>
  <c r="U450" i="6"/>
  <c r="AG450" i="7"/>
  <c r="F449" i="10"/>
  <c r="H449" i="10" s="1"/>
  <c r="V449" i="7"/>
  <c r="L488" i="4"/>
  <c r="Y487" i="4"/>
  <c r="M488" i="4"/>
  <c r="F488" i="4"/>
  <c r="AD487" i="4"/>
  <c r="AA464" i="8"/>
  <c r="U463" i="8"/>
  <c r="Y437" i="10"/>
  <c r="V436" i="10"/>
  <c r="AG464" i="9"/>
  <c r="N463" i="10"/>
  <c r="P463" i="10" s="1"/>
  <c r="S463" i="10" s="1"/>
  <c r="V463" i="9"/>
  <c r="AG406" i="5" l="1"/>
  <c r="V405" i="5"/>
  <c r="AG433" i="2"/>
  <c r="V432" i="2"/>
  <c r="AG437" i="3"/>
  <c r="V436" i="3"/>
  <c r="AG451" i="6"/>
  <c r="V450" i="6"/>
  <c r="B450" i="10"/>
  <c r="D450" i="10" s="1"/>
  <c r="AA449" i="7"/>
  <c r="U448" i="7"/>
  <c r="T488" i="4"/>
  <c r="M488" i="10" s="1"/>
  <c r="Z488" i="4"/>
  <c r="AH487" i="4"/>
  <c r="K487" i="10"/>
  <c r="G488" i="4"/>
  <c r="AE488" i="4"/>
  <c r="AG464" i="8"/>
  <c r="V463" i="8"/>
  <c r="Y436" i="10"/>
  <c r="V435" i="10"/>
  <c r="U462" i="9"/>
  <c r="AA463" i="9"/>
  <c r="AA405" i="5" l="1"/>
  <c r="U404" i="5"/>
  <c r="U431" i="2"/>
  <c r="AA432" i="2"/>
  <c r="AA436" i="3"/>
  <c r="U435" i="3"/>
  <c r="U449" i="6"/>
  <c r="AA450" i="6"/>
  <c r="AG449" i="7"/>
  <c r="V448" i="7"/>
  <c r="F448" i="10"/>
  <c r="H448" i="10" s="1"/>
  <c r="L489" i="4"/>
  <c r="AD488" i="4"/>
  <c r="M489" i="4"/>
  <c r="F489" i="4"/>
  <c r="Y488" i="4"/>
  <c r="U462" i="8"/>
  <c r="AA463" i="8"/>
  <c r="V434" i="10"/>
  <c r="Y435" i="10"/>
  <c r="V462" i="9"/>
  <c r="N462" i="10"/>
  <c r="P462" i="10" s="1"/>
  <c r="S462" i="10" s="1"/>
  <c r="AG463" i="9"/>
  <c r="AG405" i="5" l="1"/>
  <c r="V404" i="5"/>
  <c r="V431" i="2"/>
  <c r="AG432" i="2"/>
  <c r="AG436" i="3"/>
  <c r="V435" i="3"/>
  <c r="AG450" i="6"/>
  <c r="B449" i="10"/>
  <c r="D449" i="10" s="1"/>
  <c r="V449" i="6"/>
  <c r="U447" i="7"/>
  <c r="AA448" i="7"/>
  <c r="T489" i="4"/>
  <c r="M489" i="10" s="1"/>
  <c r="Z489" i="4"/>
  <c r="G489" i="4"/>
  <c r="AE489" i="4"/>
  <c r="K488" i="10"/>
  <c r="AH488" i="4"/>
  <c r="AG463" i="8"/>
  <c r="V462" i="8"/>
  <c r="V433" i="10"/>
  <c r="Y434" i="10"/>
  <c r="AA462" i="9"/>
  <c r="U461" i="9"/>
  <c r="AA404" i="5" l="1"/>
  <c r="U403" i="5"/>
  <c r="U430" i="2"/>
  <c r="AA431" i="2"/>
  <c r="AA435" i="3"/>
  <c r="U434" i="3"/>
  <c r="U448" i="6"/>
  <c r="AA449" i="6"/>
  <c r="AG448" i="7"/>
  <c r="F447" i="10"/>
  <c r="H447" i="10" s="1"/>
  <c r="V447" i="7"/>
  <c r="M490" i="4"/>
  <c r="F490" i="4"/>
  <c r="AD489" i="4"/>
  <c r="Y489" i="4"/>
  <c r="L490" i="4"/>
  <c r="U461" i="8"/>
  <c r="AA462" i="8"/>
  <c r="V432" i="10"/>
  <c r="Y433" i="10"/>
  <c r="N461" i="10"/>
  <c r="P461" i="10" s="1"/>
  <c r="S461" i="10" s="1"/>
  <c r="AG462" i="9"/>
  <c r="V461" i="9"/>
  <c r="AG404" i="5" l="1"/>
  <c r="V403" i="5"/>
  <c r="V430" i="2"/>
  <c r="AG431" i="2"/>
  <c r="AG435" i="3"/>
  <c r="V434" i="3"/>
  <c r="AG449" i="6"/>
  <c r="V448" i="6"/>
  <c r="B448" i="10"/>
  <c r="D448" i="10" s="1"/>
  <c r="AA447" i="7"/>
  <c r="U446" i="7"/>
  <c r="G490" i="4"/>
  <c r="AE490" i="4"/>
  <c r="AH489" i="4"/>
  <c r="K489" i="10"/>
  <c r="Z490" i="4"/>
  <c r="T490" i="4"/>
  <c r="M490" i="10" s="1"/>
  <c r="AG462" i="8"/>
  <c r="V461" i="8"/>
  <c r="V431" i="10"/>
  <c r="Y432" i="10"/>
  <c r="AA461" i="9"/>
  <c r="U460" i="9"/>
  <c r="U402" i="5" l="1"/>
  <c r="AA403" i="5"/>
  <c r="U429" i="2"/>
  <c r="AA430" i="2"/>
  <c r="AA434" i="3"/>
  <c r="U433" i="3"/>
  <c r="U447" i="6"/>
  <c r="AA448" i="6"/>
  <c r="AG447" i="7"/>
  <c r="V446" i="7"/>
  <c r="F446" i="10"/>
  <c r="H446" i="10" s="1"/>
  <c r="M491" i="4"/>
  <c r="AA491" i="4" s="1"/>
  <c r="L491" i="4"/>
  <c r="F491" i="4"/>
  <c r="AD490" i="4"/>
  <c r="Y490" i="4"/>
  <c r="U460" i="8"/>
  <c r="AA461" i="8"/>
  <c r="Y431" i="10"/>
  <c r="V430" i="10"/>
  <c r="AG461" i="9"/>
  <c r="V460" i="9"/>
  <c r="N460" i="10"/>
  <c r="P460" i="10" s="1"/>
  <c r="S460" i="10" s="1"/>
  <c r="AG403" i="5" l="1"/>
  <c r="V402" i="5"/>
  <c r="AG430" i="2"/>
  <c r="V429" i="2"/>
  <c r="AG434" i="3"/>
  <c r="V433" i="3"/>
  <c r="AG448" i="6"/>
  <c r="B447" i="10"/>
  <c r="D447" i="10" s="1"/>
  <c r="V447" i="6"/>
  <c r="AA446" i="7"/>
  <c r="U445" i="7"/>
  <c r="Z491" i="4"/>
  <c r="AO4" i="4" s="1"/>
  <c r="T491" i="4"/>
  <c r="M491" i="10" s="1"/>
  <c r="U490" i="4"/>
  <c r="AH490" i="4"/>
  <c r="K490" i="10"/>
  <c r="AG461" i="8"/>
  <c r="V460" i="8"/>
  <c r="Y430" i="10"/>
  <c r="V429" i="10"/>
  <c r="U459" i="9"/>
  <c r="AA460" i="9"/>
  <c r="AE491" i="4"/>
  <c r="AR3" i="4" s="1"/>
  <c r="C4" i="11" s="1"/>
  <c r="G491" i="4"/>
  <c r="U401" i="5" l="1"/>
  <c r="AA402" i="5"/>
  <c r="AA429" i="2"/>
  <c r="U428" i="2"/>
  <c r="AA433" i="3"/>
  <c r="U432" i="3"/>
  <c r="U446" i="6"/>
  <c r="AA447" i="6"/>
  <c r="AG446" i="7"/>
  <c r="V445" i="7"/>
  <c r="F445" i="10"/>
  <c r="H445" i="10" s="1"/>
  <c r="J490" i="10"/>
  <c r="L490" i="10" s="1"/>
  <c r="AG491" i="4"/>
  <c r="V490" i="4"/>
  <c r="AA460" i="8"/>
  <c r="U459" i="8"/>
  <c r="Y429" i="10"/>
  <c r="V428" i="10"/>
  <c r="V459" i="9"/>
  <c r="N459" i="10"/>
  <c r="P459" i="10" s="1"/>
  <c r="S459" i="10" s="1"/>
  <c r="AG460" i="9"/>
  <c r="AR4" i="4"/>
  <c r="D4" i="11" s="1"/>
  <c r="AD491" i="4"/>
  <c r="AR2" i="4" s="1"/>
  <c r="B4" i="11" s="1"/>
  <c r="Y491" i="4"/>
  <c r="AG402" i="5" l="1"/>
  <c r="V401" i="5"/>
  <c r="AG429" i="2"/>
  <c r="V428" i="2"/>
  <c r="AG433" i="3"/>
  <c r="V432" i="3"/>
  <c r="AG447" i="6"/>
  <c r="B446" i="10"/>
  <c r="D446" i="10" s="1"/>
  <c r="V446" i="6"/>
  <c r="AA445" i="7"/>
  <c r="U444" i="7"/>
  <c r="AA490" i="4"/>
  <c r="U489" i="4"/>
  <c r="AG460" i="8"/>
  <c r="V459" i="8"/>
  <c r="Y428" i="10"/>
  <c r="V427" i="10"/>
  <c r="AA459" i="9"/>
  <c r="U458" i="9"/>
  <c r="AH491" i="4"/>
  <c r="AR7" i="4" s="1"/>
  <c r="G4" i="11" s="1"/>
  <c r="K491" i="10"/>
  <c r="L491" i="10" s="1"/>
  <c r="U400" i="5" l="1"/>
  <c r="AA401" i="5"/>
  <c r="U427" i="2"/>
  <c r="AA428" i="2"/>
  <c r="U431" i="3"/>
  <c r="AA432" i="3"/>
  <c r="U445" i="6"/>
  <c r="AA446" i="6"/>
  <c r="AG445" i="7"/>
  <c r="F444" i="10"/>
  <c r="H444" i="10" s="1"/>
  <c r="V444" i="7"/>
  <c r="V489" i="4"/>
  <c r="AG490" i="4"/>
  <c r="J489" i="10"/>
  <c r="L489" i="10" s="1"/>
  <c r="AA459" i="8"/>
  <c r="U458" i="8"/>
  <c r="V426" i="10"/>
  <c r="Y427" i="10"/>
  <c r="AG459" i="9"/>
  <c r="V458" i="9"/>
  <c r="N458" i="10"/>
  <c r="P458" i="10" s="1"/>
  <c r="S458" i="10" s="1"/>
  <c r="AG401" i="5" l="1"/>
  <c r="V400" i="5"/>
  <c r="AG428" i="2"/>
  <c r="V427" i="2"/>
  <c r="V431" i="3"/>
  <c r="AG432" i="3"/>
  <c r="AG446" i="6"/>
  <c r="V445" i="6"/>
  <c r="B445" i="10"/>
  <c r="D445" i="10" s="1"/>
  <c r="U443" i="7"/>
  <c r="AA444" i="7"/>
  <c r="U488" i="4"/>
  <c r="AA489" i="4"/>
  <c r="AG459" i="8"/>
  <c r="V458" i="8"/>
  <c r="Y426" i="10"/>
  <c r="V425" i="10"/>
  <c r="U457" i="9"/>
  <c r="AA458" i="9"/>
  <c r="AA400" i="5" l="1"/>
  <c r="U399" i="5"/>
  <c r="U426" i="2"/>
  <c r="AA427" i="2"/>
  <c r="AA431" i="3"/>
  <c r="U430" i="3"/>
  <c r="U444" i="6"/>
  <c r="AA445" i="6"/>
  <c r="AG444" i="7"/>
  <c r="V443" i="7"/>
  <c r="F443" i="10"/>
  <c r="H443" i="10" s="1"/>
  <c r="J488" i="10"/>
  <c r="L488" i="10" s="1"/>
  <c r="AG489" i="4"/>
  <c r="V488" i="4"/>
  <c r="AA458" i="8"/>
  <c r="U457" i="8"/>
  <c r="V424" i="10"/>
  <c r="Y425" i="10"/>
  <c r="AG458" i="9"/>
  <c r="V457" i="9"/>
  <c r="N457" i="10"/>
  <c r="P457" i="10" s="1"/>
  <c r="S457" i="10" s="1"/>
  <c r="AG400" i="5" l="1"/>
  <c r="V399" i="5"/>
  <c r="AG427" i="2"/>
  <c r="V426" i="2"/>
  <c r="V430" i="3"/>
  <c r="AG431" i="3"/>
  <c r="AG445" i="6"/>
  <c r="B444" i="10"/>
  <c r="D444" i="10" s="1"/>
  <c r="V444" i="6"/>
  <c r="AA443" i="7"/>
  <c r="U442" i="7"/>
  <c r="U487" i="4"/>
  <c r="AA488" i="4"/>
  <c r="AG458" i="8"/>
  <c r="V457" i="8"/>
  <c r="V423" i="10"/>
  <c r="Y424" i="10"/>
  <c r="U456" i="9"/>
  <c r="AA457" i="9"/>
  <c r="U398" i="5" l="1"/>
  <c r="AA399" i="5"/>
  <c r="AA426" i="2"/>
  <c r="U425" i="2"/>
  <c r="U429" i="3"/>
  <c r="AA430" i="3"/>
  <c r="U443" i="6"/>
  <c r="AA444" i="6"/>
  <c r="AG443" i="7"/>
  <c r="V442" i="7"/>
  <c r="F442" i="10"/>
  <c r="H442" i="10" s="1"/>
  <c r="J487" i="10"/>
  <c r="L487" i="10" s="1"/>
  <c r="V487" i="4"/>
  <c r="AG488" i="4"/>
  <c r="AA457" i="8"/>
  <c r="U456" i="8"/>
  <c r="V422" i="10"/>
  <c r="Y423" i="10"/>
  <c r="AG457" i="9"/>
  <c r="V456" i="9"/>
  <c r="N456" i="10"/>
  <c r="P456" i="10" s="1"/>
  <c r="S456" i="10" s="1"/>
  <c r="AG399" i="5" l="1"/>
  <c r="V398" i="5"/>
  <c r="AG426" i="2"/>
  <c r="V425" i="2"/>
  <c r="AG430" i="3"/>
  <c r="V429" i="3"/>
  <c r="AG444" i="6"/>
  <c r="B443" i="10"/>
  <c r="D443" i="10" s="1"/>
  <c r="V443" i="6"/>
  <c r="AA442" i="7"/>
  <c r="U441" i="7"/>
  <c r="AA487" i="4"/>
  <c r="U486" i="4"/>
  <c r="AG457" i="8"/>
  <c r="V456" i="8"/>
  <c r="Y422" i="10"/>
  <c r="V421" i="10"/>
  <c r="U455" i="9"/>
  <c r="AA456" i="9"/>
  <c r="U397" i="5" l="1"/>
  <c r="AA398" i="5"/>
  <c r="AA425" i="2"/>
  <c r="U424" i="2"/>
  <c r="AA429" i="3"/>
  <c r="U428" i="3"/>
  <c r="U442" i="6"/>
  <c r="AA443" i="6"/>
  <c r="AG442" i="7"/>
  <c r="F441" i="10"/>
  <c r="H441" i="10" s="1"/>
  <c r="V441" i="7"/>
  <c r="J486" i="10"/>
  <c r="L486" i="10" s="1"/>
  <c r="AG487" i="4"/>
  <c r="V486" i="4"/>
  <c r="U455" i="8"/>
  <c r="AA456" i="8"/>
  <c r="Y421" i="10"/>
  <c r="V420" i="10"/>
  <c r="V455" i="9"/>
  <c r="AG456" i="9"/>
  <c r="N455" i="10"/>
  <c r="P455" i="10" s="1"/>
  <c r="S455" i="10" s="1"/>
  <c r="AG398" i="5" l="1"/>
  <c r="V397" i="5"/>
  <c r="AG425" i="2"/>
  <c r="V424" i="2"/>
  <c r="V428" i="3"/>
  <c r="AG429" i="3"/>
  <c r="AG443" i="6"/>
  <c r="V442" i="6"/>
  <c r="B442" i="10"/>
  <c r="D442" i="10" s="1"/>
  <c r="AA441" i="7"/>
  <c r="U440" i="7"/>
  <c r="U485" i="4"/>
  <c r="AA486" i="4"/>
  <c r="AG456" i="8"/>
  <c r="V455" i="8"/>
  <c r="Y420" i="10"/>
  <c r="V419" i="10"/>
  <c r="U454" i="9"/>
  <c r="AA455" i="9"/>
  <c r="AA397" i="5" l="1"/>
  <c r="U396" i="5"/>
  <c r="AA424" i="2"/>
  <c r="U423" i="2"/>
  <c r="AA428" i="3"/>
  <c r="U427" i="3"/>
  <c r="AA442" i="6"/>
  <c r="U441" i="6"/>
  <c r="AG441" i="7"/>
  <c r="V440" i="7"/>
  <c r="F440" i="10"/>
  <c r="H440" i="10" s="1"/>
  <c r="AG486" i="4"/>
  <c r="J485" i="10"/>
  <c r="L485" i="10" s="1"/>
  <c r="V485" i="4"/>
  <c r="AA455" i="8"/>
  <c r="U454" i="8"/>
  <c r="Y419" i="10"/>
  <c r="V418" i="10"/>
  <c r="AG455" i="9"/>
  <c r="N454" i="10"/>
  <c r="P454" i="10" s="1"/>
  <c r="S454" i="10" s="1"/>
  <c r="V454" i="9"/>
  <c r="AG397" i="5" l="1"/>
  <c r="V396" i="5"/>
  <c r="AG424" i="2"/>
  <c r="V423" i="2"/>
  <c r="V427" i="3"/>
  <c r="AG428" i="3"/>
  <c r="AG442" i="6"/>
  <c r="B441" i="10"/>
  <c r="D441" i="10" s="1"/>
  <c r="V441" i="6"/>
  <c r="AA440" i="7"/>
  <c r="U439" i="7"/>
  <c r="AA485" i="4"/>
  <c r="U484" i="4"/>
  <c r="AG455" i="8"/>
  <c r="V454" i="8"/>
  <c r="V417" i="10"/>
  <c r="Y418" i="10"/>
  <c r="U453" i="9"/>
  <c r="AA454" i="9"/>
  <c r="AA396" i="5" l="1"/>
  <c r="U395" i="5"/>
  <c r="U422" i="2"/>
  <c r="AA423" i="2"/>
  <c r="U426" i="3"/>
  <c r="AA427" i="3"/>
  <c r="AA441" i="6"/>
  <c r="U440" i="6"/>
  <c r="AG440" i="7"/>
  <c r="V439" i="7"/>
  <c r="F439" i="10"/>
  <c r="H439" i="10" s="1"/>
  <c r="AG485" i="4"/>
  <c r="J484" i="10"/>
  <c r="L484" i="10" s="1"/>
  <c r="V484" i="4"/>
  <c r="U453" i="8"/>
  <c r="AA454" i="8"/>
  <c r="Y417" i="10"/>
  <c r="V416" i="10"/>
  <c r="AG454" i="9"/>
  <c r="N453" i="10"/>
  <c r="P453" i="10" s="1"/>
  <c r="S453" i="10" s="1"/>
  <c r="V453" i="9"/>
  <c r="AG396" i="5" l="1"/>
  <c r="V395" i="5"/>
  <c r="AG423" i="2"/>
  <c r="V422" i="2"/>
  <c r="AG427" i="3"/>
  <c r="V426" i="3"/>
  <c r="AG441" i="6"/>
  <c r="V440" i="6"/>
  <c r="B440" i="10"/>
  <c r="D440" i="10" s="1"/>
  <c r="AA439" i="7"/>
  <c r="U438" i="7"/>
  <c r="U483" i="4"/>
  <c r="AA484" i="4"/>
  <c r="AG454" i="8"/>
  <c r="V453" i="8"/>
  <c r="Y416" i="10"/>
  <c r="V415" i="10"/>
  <c r="AA453" i="9"/>
  <c r="U452" i="9"/>
  <c r="AA395" i="5" l="1"/>
  <c r="U394" i="5"/>
  <c r="AA422" i="2"/>
  <c r="U421" i="2"/>
  <c r="AA426" i="3"/>
  <c r="U425" i="3"/>
  <c r="AA440" i="6"/>
  <c r="U439" i="6"/>
  <c r="AG439" i="7"/>
  <c r="V438" i="7"/>
  <c r="F438" i="10"/>
  <c r="H438" i="10" s="1"/>
  <c r="AG484" i="4"/>
  <c r="J483" i="10"/>
  <c r="L483" i="10" s="1"/>
  <c r="V483" i="4"/>
  <c r="AA453" i="8"/>
  <c r="U452" i="8"/>
  <c r="V414" i="10"/>
  <c r="Y415" i="10"/>
  <c r="AG453" i="9"/>
  <c r="N452" i="10"/>
  <c r="P452" i="10" s="1"/>
  <c r="S452" i="10" s="1"/>
  <c r="V452" i="9"/>
  <c r="AG395" i="5" l="1"/>
  <c r="V394" i="5"/>
  <c r="AG422" i="2"/>
  <c r="V421" i="2"/>
  <c r="AG426" i="3"/>
  <c r="V425" i="3"/>
  <c r="AG440" i="6"/>
  <c r="B439" i="10"/>
  <c r="D439" i="10" s="1"/>
  <c r="V439" i="6"/>
  <c r="AA438" i="7"/>
  <c r="U437" i="7"/>
  <c r="AA483" i="4"/>
  <c r="U482" i="4"/>
  <c r="AG453" i="8"/>
  <c r="V452" i="8"/>
  <c r="Y414" i="10"/>
  <c r="V413" i="10"/>
  <c r="U451" i="9"/>
  <c r="AA452" i="9"/>
  <c r="AA394" i="5" l="1"/>
  <c r="U393" i="5"/>
  <c r="U420" i="2"/>
  <c r="AA421" i="2"/>
  <c r="U424" i="3"/>
  <c r="AA425" i="3"/>
  <c r="U438" i="6"/>
  <c r="AA439" i="6"/>
  <c r="AG438" i="7"/>
  <c r="V437" i="7"/>
  <c r="F437" i="10"/>
  <c r="H437" i="10" s="1"/>
  <c r="J482" i="10"/>
  <c r="L482" i="10" s="1"/>
  <c r="V482" i="4"/>
  <c r="AG483" i="4"/>
  <c r="U451" i="8"/>
  <c r="AA452" i="8"/>
  <c r="Y413" i="10"/>
  <c r="V412" i="10"/>
  <c r="N451" i="10"/>
  <c r="P451" i="10" s="1"/>
  <c r="S451" i="10" s="1"/>
  <c r="V451" i="9"/>
  <c r="AG452" i="9"/>
  <c r="AG394" i="5" l="1"/>
  <c r="V393" i="5"/>
  <c r="AG421" i="2"/>
  <c r="V420" i="2"/>
  <c r="AG425" i="3"/>
  <c r="V424" i="3"/>
  <c r="AG439" i="6"/>
  <c r="B438" i="10"/>
  <c r="D438" i="10" s="1"/>
  <c r="V438" i="6"/>
  <c r="U436" i="7"/>
  <c r="AA437" i="7"/>
  <c r="U481" i="4"/>
  <c r="AA482" i="4"/>
  <c r="AG452" i="8"/>
  <c r="V451" i="8"/>
  <c r="Y412" i="10"/>
  <c r="V411" i="10"/>
  <c r="AA451" i="9"/>
  <c r="U450" i="9"/>
  <c r="U392" i="5" l="1"/>
  <c r="AA393" i="5"/>
  <c r="U419" i="2"/>
  <c r="AA420" i="2"/>
  <c r="AA424" i="3"/>
  <c r="U423" i="3"/>
  <c r="AA438" i="6"/>
  <c r="U437" i="6"/>
  <c r="AG437" i="7"/>
  <c r="V436" i="7"/>
  <c r="F436" i="10"/>
  <c r="H436" i="10" s="1"/>
  <c r="AG482" i="4"/>
  <c r="V481" i="4"/>
  <c r="J481" i="10"/>
  <c r="L481" i="10" s="1"/>
  <c r="U450" i="8"/>
  <c r="AA451" i="8"/>
  <c r="V410" i="10"/>
  <c r="Y411" i="10"/>
  <c r="N450" i="10"/>
  <c r="P450" i="10" s="1"/>
  <c r="S450" i="10" s="1"/>
  <c r="V450" i="9"/>
  <c r="AG451" i="9"/>
  <c r="AG393" i="5" l="1"/>
  <c r="V392" i="5"/>
  <c r="AG420" i="2"/>
  <c r="V419" i="2"/>
  <c r="AG424" i="3"/>
  <c r="V423" i="3"/>
  <c r="AG438" i="6"/>
  <c r="B437" i="10"/>
  <c r="D437" i="10" s="1"/>
  <c r="V437" i="6"/>
  <c r="AA436" i="7"/>
  <c r="U435" i="7"/>
  <c r="U480" i="4"/>
  <c r="AA481" i="4"/>
  <c r="AG451" i="8"/>
  <c r="V450" i="8"/>
  <c r="V409" i="10"/>
  <c r="Y410" i="10"/>
  <c r="U449" i="9"/>
  <c r="AA450" i="9"/>
  <c r="AA392" i="5" l="1"/>
  <c r="U391" i="5"/>
  <c r="AA419" i="2"/>
  <c r="U418" i="2"/>
  <c r="AA423" i="3"/>
  <c r="U422" i="3"/>
  <c r="U436" i="6"/>
  <c r="AA437" i="6"/>
  <c r="AG436" i="7"/>
  <c r="V435" i="7"/>
  <c r="F435" i="10"/>
  <c r="H435" i="10" s="1"/>
  <c r="AG481" i="4"/>
  <c r="V480" i="4"/>
  <c r="J480" i="10"/>
  <c r="L480" i="10" s="1"/>
  <c r="U449" i="8"/>
  <c r="AA450" i="8"/>
  <c r="Y409" i="10"/>
  <c r="V408" i="10"/>
  <c r="AG450" i="9"/>
  <c r="N449" i="10"/>
  <c r="P449" i="10" s="1"/>
  <c r="S449" i="10" s="1"/>
  <c r="V449" i="9"/>
  <c r="AG392" i="5" l="1"/>
  <c r="V391" i="5"/>
  <c r="AG419" i="2"/>
  <c r="V418" i="2"/>
  <c r="AG423" i="3"/>
  <c r="V422" i="3"/>
  <c r="AG437" i="6"/>
  <c r="B436" i="10"/>
  <c r="D436" i="10" s="1"/>
  <c r="V436" i="6"/>
  <c r="AA435" i="7"/>
  <c r="U434" i="7"/>
  <c r="U479" i="4"/>
  <c r="AA480" i="4"/>
  <c r="AG450" i="8"/>
  <c r="V449" i="8"/>
  <c r="Y408" i="10"/>
  <c r="V407" i="10"/>
  <c r="AA449" i="9"/>
  <c r="U448" i="9"/>
  <c r="U390" i="5" l="1"/>
  <c r="AA391" i="5"/>
  <c r="U417" i="2"/>
  <c r="AA418" i="2"/>
  <c r="AA422" i="3"/>
  <c r="U421" i="3"/>
  <c r="U435" i="6"/>
  <c r="AA436" i="6"/>
  <c r="AG435" i="7"/>
  <c r="V434" i="7"/>
  <c r="F434" i="10"/>
  <c r="H434" i="10" s="1"/>
  <c r="J479" i="10"/>
  <c r="L479" i="10" s="1"/>
  <c r="AG480" i="4"/>
  <c r="V479" i="4"/>
  <c r="AA449" i="8"/>
  <c r="U448" i="8"/>
  <c r="Y407" i="10"/>
  <c r="V406" i="10"/>
  <c r="N448" i="10"/>
  <c r="P448" i="10" s="1"/>
  <c r="S448" i="10" s="1"/>
  <c r="V448" i="9"/>
  <c r="AG449" i="9"/>
  <c r="AG391" i="5" l="1"/>
  <c r="V390" i="5"/>
  <c r="AG418" i="2"/>
  <c r="V417" i="2"/>
  <c r="AG422" i="3"/>
  <c r="V421" i="3"/>
  <c r="AG436" i="6"/>
  <c r="V435" i="6"/>
  <c r="B435" i="10"/>
  <c r="D435" i="10" s="1"/>
  <c r="AA434" i="7"/>
  <c r="U433" i="7"/>
  <c r="U478" i="4"/>
  <c r="AA479" i="4"/>
  <c r="AG449" i="8"/>
  <c r="V448" i="8"/>
  <c r="V405" i="10"/>
  <c r="Y406" i="10"/>
  <c r="AA448" i="9"/>
  <c r="U447" i="9"/>
  <c r="U389" i="5" l="1"/>
  <c r="AA390" i="5"/>
  <c r="U416" i="2"/>
  <c r="AA417" i="2"/>
  <c r="AA421" i="3"/>
  <c r="U420" i="3"/>
  <c r="U434" i="6"/>
  <c r="AA435" i="6"/>
  <c r="AG434" i="7"/>
  <c r="F433" i="10"/>
  <c r="H433" i="10" s="1"/>
  <c r="V433" i="7"/>
  <c r="AG479" i="4"/>
  <c r="J478" i="10"/>
  <c r="L478" i="10" s="1"/>
  <c r="V478" i="4"/>
  <c r="AA448" i="8"/>
  <c r="U447" i="8"/>
  <c r="V404" i="10"/>
  <c r="Y405" i="10"/>
  <c r="V447" i="9"/>
  <c r="N447" i="10"/>
  <c r="P447" i="10" s="1"/>
  <c r="S447" i="10" s="1"/>
  <c r="AG448" i="9"/>
  <c r="AG390" i="5" l="1"/>
  <c r="V389" i="5"/>
  <c r="AG417" i="2"/>
  <c r="V416" i="2"/>
  <c r="AG421" i="3"/>
  <c r="V420" i="3"/>
  <c r="AG435" i="6"/>
  <c r="V434" i="6"/>
  <c r="B434" i="10"/>
  <c r="D434" i="10" s="1"/>
  <c r="AA433" i="7"/>
  <c r="U432" i="7"/>
  <c r="U477" i="4"/>
  <c r="AA478" i="4"/>
  <c r="AG448" i="8"/>
  <c r="V447" i="8"/>
  <c r="Y404" i="10"/>
  <c r="V403" i="10"/>
  <c r="U446" i="9"/>
  <c r="AA447" i="9"/>
  <c r="U388" i="5" l="1"/>
  <c r="AA389" i="5"/>
  <c r="U415" i="2"/>
  <c r="AA416" i="2"/>
  <c r="AA420" i="3"/>
  <c r="U419" i="3"/>
  <c r="U433" i="6"/>
  <c r="AA434" i="6"/>
  <c r="AG433" i="7"/>
  <c r="V432" i="7"/>
  <c r="F432" i="10"/>
  <c r="H432" i="10" s="1"/>
  <c r="AG478" i="4"/>
  <c r="J477" i="10"/>
  <c r="L477" i="10" s="1"/>
  <c r="V477" i="4"/>
  <c r="U446" i="8"/>
  <c r="AA447" i="8"/>
  <c r="Y403" i="10"/>
  <c r="V402" i="10"/>
  <c r="V446" i="9"/>
  <c r="N446" i="10"/>
  <c r="P446" i="10" s="1"/>
  <c r="S446" i="10" s="1"/>
  <c r="AG447" i="9"/>
  <c r="AG389" i="5" l="1"/>
  <c r="V388" i="5"/>
  <c r="AG416" i="2"/>
  <c r="V415" i="2"/>
  <c r="AG420" i="3"/>
  <c r="V419" i="3"/>
  <c r="AG434" i="6"/>
  <c r="B433" i="10"/>
  <c r="D433" i="10" s="1"/>
  <c r="V433" i="6"/>
  <c r="AA432" i="7"/>
  <c r="U431" i="7"/>
  <c r="AA477" i="4"/>
  <c r="U476" i="4"/>
  <c r="AG447" i="8"/>
  <c r="V446" i="8"/>
  <c r="V401" i="10"/>
  <c r="Y402" i="10"/>
  <c r="U445" i="9"/>
  <c r="AA446" i="9"/>
  <c r="U387" i="5" l="1"/>
  <c r="AA388" i="5"/>
  <c r="U414" i="2"/>
  <c r="AA415" i="2"/>
  <c r="AA419" i="3"/>
  <c r="U418" i="3"/>
  <c r="AA433" i="6"/>
  <c r="U432" i="6"/>
  <c r="AG432" i="7"/>
  <c r="V431" i="7"/>
  <c r="F431" i="10"/>
  <c r="H431" i="10" s="1"/>
  <c r="J476" i="10"/>
  <c r="L476" i="10" s="1"/>
  <c r="AG477" i="4"/>
  <c r="V476" i="4"/>
  <c r="U445" i="8"/>
  <c r="AA446" i="8"/>
  <c r="V400" i="10"/>
  <c r="Y401" i="10"/>
  <c r="AG446" i="9"/>
  <c r="N445" i="10"/>
  <c r="P445" i="10" s="1"/>
  <c r="S445" i="10" s="1"/>
  <c r="V445" i="9"/>
  <c r="AG388" i="5" l="1"/>
  <c r="V387" i="5"/>
  <c r="AG415" i="2"/>
  <c r="V414" i="2"/>
  <c r="V418" i="3"/>
  <c r="AG419" i="3"/>
  <c r="AG433" i="6"/>
  <c r="B432" i="10"/>
  <c r="D432" i="10" s="1"/>
  <c r="V432" i="6"/>
  <c r="AA431" i="7"/>
  <c r="U430" i="7"/>
  <c r="U475" i="4"/>
  <c r="AA476" i="4"/>
  <c r="AG446" i="8"/>
  <c r="V445" i="8"/>
  <c r="Y400" i="10"/>
  <c r="V399" i="10"/>
  <c r="AA445" i="9"/>
  <c r="U444" i="9"/>
  <c r="U386" i="5" l="1"/>
  <c r="AA387" i="5"/>
  <c r="U413" i="2"/>
  <c r="AA414" i="2"/>
  <c r="AA418" i="3"/>
  <c r="U417" i="3"/>
  <c r="U431" i="6"/>
  <c r="AA432" i="6"/>
  <c r="AG431" i="7"/>
  <c r="V430" i="7"/>
  <c r="F430" i="10"/>
  <c r="H430" i="10" s="1"/>
  <c r="J475" i="10"/>
  <c r="L475" i="10" s="1"/>
  <c r="V475" i="4"/>
  <c r="AG476" i="4"/>
  <c r="U444" i="8"/>
  <c r="AA445" i="8"/>
  <c r="V398" i="10"/>
  <c r="Y399" i="10"/>
  <c r="N444" i="10"/>
  <c r="P444" i="10" s="1"/>
  <c r="S444" i="10" s="1"/>
  <c r="AG445" i="9"/>
  <c r="V444" i="9"/>
  <c r="AG387" i="5" l="1"/>
  <c r="V386" i="5"/>
  <c r="AG414" i="2"/>
  <c r="V413" i="2"/>
  <c r="AG418" i="3"/>
  <c r="V417" i="3"/>
  <c r="AG432" i="6"/>
  <c r="V431" i="6"/>
  <c r="B431" i="10"/>
  <c r="D431" i="10" s="1"/>
  <c r="U429" i="7"/>
  <c r="AA430" i="7"/>
  <c r="U474" i="4"/>
  <c r="AA475" i="4"/>
  <c r="AG445" i="8"/>
  <c r="V444" i="8"/>
  <c r="V397" i="10"/>
  <c r="Y398" i="10"/>
  <c r="U443" i="9"/>
  <c r="AA444" i="9"/>
  <c r="U385" i="5" l="1"/>
  <c r="AA386" i="5"/>
  <c r="U412" i="2"/>
  <c r="AA413" i="2"/>
  <c r="AA417" i="3"/>
  <c r="U416" i="3"/>
  <c r="U430" i="6"/>
  <c r="AA431" i="6"/>
  <c r="AG430" i="7"/>
  <c r="F429" i="10"/>
  <c r="H429" i="10" s="1"/>
  <c r="V429" i="7"/>
  <c r="J474" i="10"/>
  <c r="L474" i="10" s="1"/>
  <c r="AG475" i="4"/>
  <c r="V474" i="4"/>
  <c r="U443" i="8"/>
  <c r="AA444" i="8"/>
  <c r="V396" i="10"/>
  <c r="Y397" i="10"/>
  <c r="N443" i="10"/>
  <c r="P443" i="10" s="1"/>
  <c r="S443" i="10" s="1"/>
  <c r="V443" i="9"/>
  <c r="AG444" i="9"/>
  <c r="AG386" i="5" l="1"/>
  <c r="V385" i="5"/>
  <c r="AG413" i="2"/>
  <c r="V412" i="2"/>
  <c r="AG417" i="3"/>
  <c r="V416" i="3"/>
  <c r="AG431" i="6"/>
  <c r="V430" i="6"/>
  <c r="B430" i="10"/>
  <c r="D430" i="10" s="1"/>
  <c r="AA429" i="7"/>
  <c r="U428" i="7"/>
  <c r="U473" i="4"/>
  <c r="AA474" i="4"/>
  <c r="AG444" i="8"/>
  <c r="V443" i="8"/>
  <c r="V395" i="10"/>
  <c r="Y396" i="10"/>
  <c r="AA443" i="9"/>
  <c r="U442" i="9"/>
  <c r="AA385" i="5" l="1"/>
  <c r="U384" i="5"/>
  <c r="U411" i="2"/>
  <c r="AA412" i="2"/>
  <c r="U415" i="3"/>
  <c r="AA416" i="3"/>
  <c r="AA430" i="6"/>
  <c r="U429" i="6"/>
  <c r="AG429" i="7"/>
  <c r="V428" i="7"/>
  <c r="F428" i="10"/>
  <c r="H428" i="10" s="1"/>
  <c r="J473" i="10"/>
  <c r="L473" i="10" s="1"/>
  <c r="V473" i="4"/>
  <c r="AG474" i="4"/>
  <c r="U442" i="8"/>
  <c r="AA443" i="8"/>
  <c r="V394" i="10"/>
  <c r="Y395" i="10"/>
  <c r="V442" i="9"/>
  <c r="N442" i="10"/>
  <c r="P442" i="10" s="1"/>
  <c r="S442" i="10" s="1"/>
  <c r="AG443" i="9"/>
  <c r="AG385" i="5" l="1"/>
  <c r="V384" i="5"/>
  <c r="AG412" i="2"/>
  <c r="V411" i="2"/>
  <c r="AG416" i="3"/>
  <c r="V415" i="3"/>
  <c r="AG430" i="6"/>
  <c r="V429" i="6"/>
  <c r="B429" i="10"/>
  <c r="D429" i="10" s="1"/>
  <c r="U427" i="7"/>
  <c r="AA428" i="7"/>
  <c r="U472" i="4"/>
  <c r="AA473" i="4"/>
  <c r="AG443" i="8"/>
  <c r="V442" i="8"/>
  <c r="Y394" i="10"/>
  <c r="V393" i="10"/>
  <c r="U441" i="9"/>
  <c r="AA442" i="9"/>
  <c r="AA384" i="5" l="1"/>
  <c r="U383" i="5"/>
  <c r="U410" i="2"/>
  <c r="AA411" i="2"/>
  <c r="U414" i="3"/>
  <c r="AA415" i="3"/>
  <c r="U428" i="6"/>
  <c r="AA429" i="6"/>
  <c r="AG428" i="7"/>
  <c r="V427" i="7"/>
  <c r="F427" i="10"/>
  <c r="H427" i="10" s="1"/>
  <c r="J472" i="10"/>
  <c r="L472" i="10" s="1"/>
  <c r="AG473" i="4"/>
  <c r="V472" i="4"/>
  <c r="U441" i="8"/>
  <c r="AA442" i="8"/>
  <c r="Y393" i="10"/>
  <c r="V392" i="10"/>
  <c r="V441" i="9"/>
  <c r="AG442" i="9"/>
  <c r="N441" i="10"/>
  <c r="P441" i="10" s="1"/>
  <c r="S441" i="10" s="1"/>
  <c r="AG384" i="5" l="1"/>
  <c r="V383" i="5"/>
  <c r="V410" i="2"/>
  <c r="AG411" i="2"/>
  <c r="V414" i="3"/>
  <c r="AG415" i="3"/>
  <c r="AG429" i="6"/>
  <c r="V428" i="6"/>
  <c r="B428" i="10"/>
  <c r="D428" i="10" s="1"/>
  <c r="AA427" i="7"/>
  <c r="U426" i="7"/>
  <c r="U471" i="4"/>
  <c r="AA472" i="4"/>
  <c r="AG442" i="8"/>
  <c r="V441" i="8"/>
  <c r="Y392" i="10"/>
  <c r="V391" i="10"/>
  <c r="U440" i="9"/>
  <c r="AA441" i="9"/>
  <c r="U382" i="5" l="1"/>
  <c r="AA383" i="5"/>
  <c r="U409" i="2"/>
  <c r="AA410" i="2"/>
  <c r="AA414" i="3"/>
  <c r="U413" i="3"/>
  <c r="U427" i="6"/>
  <c r="AA428" i="6"/>
  <c r="AG427" i="7"/>
  <c r="F426" i="10"/>
  <c r="H426" i="10" s="1"/>
  <c r="V426" i="7"/>
  <c r="AG472" i="4"/>
  <c r="J471" i="10"/>
  <c r="L471" i="10" s="1"/>
  <c r="V471" i="4"/>
  <c r="U440" i="8"/>
  <c r="AA441" i="8"/>
  <c r="V390" i="10"/>
  <c r="Y391" i="10"/>
  <c r="V440" i="9"/>
  <c r="N440" i="10"/>
  <c r="P440" i="10" s="1"/>
  <c r="S440" i="10" s="1"/>
  <c r="AG441" i="9"/>
  <c r="AG383" i="5" l="1"/>
  <c r="V382" i="5"/>
  <c r="AG410" i="2"/>
  <c r="V409" i="2"/>
  <c r="AG414" i="3"/>
  <c r="V413" i="3"/>
  <c r="AG428" i="6"/>
  <c r="B427" i="10"/>
  <c r="D427" i="10" s="1"/>
  <c r="V427" i="6"/>
  <c r="AA426" i="7"/>
  <c r="U425" i="7"/>
  <c r="U470" i="4"/>
  <c r="AA471" i="4"/>
  <c r="AG441" i="8"/>
  <c r="V440" i="8"/>
  <c r="V389" i="10"/>
  <c r="Y390" i="10"/>
  <c r="AA440" i="9"/>
  <c r="U439" i="9"/>
  <c r="U381" i="5" l="1"/>
  <c r="AA382" i="5"/>
  <c r="U408" i="2"/>
  <c r="AA409" i="2"/>
  <c r="U412" i="3"/>
  <c r="AA413" i="3"/>
  <c r="U426" i="6"/>
  <c r="AA427" i="6"/>
  <c r="AG426" i="7"/>
  <c r="V425" i="7"/>
  <c r="F425" i="10"/>
  <c r="H425" i="10" s="1"/>
  <c r="J470" i="10"/>
  <c r="L470" i="10" s="1"/>
  <c r="AG471" i="4"/>
  <c r="V470" i="4"/>
  <c r="U439" i="8"/>
  <c r="AA440" i="8"/>
  <c r="Y389" i="10"/>
  <c r="V388" i="10"/>
  <c r="N439" i="10"/>
  <c r="P439" i="10" s="1"/>
  <c r="S439" i="10" s="1"/>
  <c r="V439" i="9"/>
  <c r="AG440" i="9"/>
  <c r="AG382" i="5" l="1"/>
  <c r="V381" i="5"/>
  <c r="AG409" i="2"/>
  <c r="V408" i="2"/>
  <c r="V412" i="3"/>
  <c r="AG413" i="3"/>
  <c r="AG427" i="6"/>
  <c r="B426" i="10"/>
  <c r="D426" i="10" s="1"/>
  <c r="V426" i="6"/>
  <c r="U424" i="7"/>
  <c r="AA425" i="7"/>
  <c r="U469" i="4"/>
  <c r="AA470" i="4"/>
  <c r="AG440" i="8"/>
  <c r="V439" i="8"/>
  <c r="V387" i="10"/>
  <c r="Y388" i="10"/>
  <c r="U438" i="9"/>
  <c r="AA439" i="9"/>
  <c r="U380" i="5" l="1"/>
  <c r="AA381" i="5"/>
  <c r="U407" i="2"/>
  <c r="AA408" i="2"/>
  <c r="AA412" i="3"/>
  <c r="U411" i="3"/>
  <c r="U425" i="6"/>
  <c r="AA426" i="6"/>
  <c r="AG425" i="7"/>
  <c r="F424" i="10"/>
  <c r="H424" i="10" s="1"/>
  <c r="V424" i="7"/>
  <c r="V469" i="4"/>
  <c r="J469" i="10"/>
  <c r="L469" i="10" s="1"/>
  <c r="AG470" i="4"/>
  <c r="AA439" i="8"/>
  <c r="U438" i="8"/>
  <c r="V386" i="10"/>
  <c r="Y387" i="10"/>
  <c r="AG439" i="9"/>
  <c r="V438" i="9"/>
  <c r="N438" i="10"/>
  <c r="P438" i="10" s="1"/>
  <c r="S438" i="10" s="1"/>
  <c r="AG381" i="5" l="1"/>
  <c r="V380" i="5"/>
  <c r="V407" i="2"/>
  <c r="AG408" i="2"/>
  <c r="AG412" i="3"/>
  <c r="V411" i="3"/>
  <c r="AG426" i="6"/>
  <c r="V425" i="6"/>
  <c r="B425" i="10"/>
  <c r="D425" i="10" s="1"/>
  <c r="AA424" i="7"/>
  <c r="U423" i="7"/>
  <c r="U468" i="4"/>
  <c r="AA469" i="4"/>
  <c r="AG439" i="8"/>
  <c r="V438" i="8"/>
  <c r="Y386" i="10"/>
  <c r="V385" i="10"/>
  <c r="U437" i="9"/>
  <c r="AA438" i="9"/>
  <c r="U379" i="5" l="1"/>
  <c r="AA380" i="5"/>
  <c r="U406" i="2"/>
  <c r="AA407" i="2"/>
  <c r="AA411" i="3"/>
  <c r="U410" i="3"/>
  <c r="U424" i="6"/>
  <c r="AA425" i="6"/>
  <c r="AG424" i="7"/>
  <c r="F423" i="10"/>
  <c r="H423" i="10" s="1"/>
  <c r="V423" i="7"/>
  <c r="V468" i="4"/>
  <c r="AG469" i="4"/>
  <c r="J468" i="10"/>
  <c r="L468" i="10" s="1"/>
  <c r="AA438" i="8"/>
  <c r="U437" i="8"/>
  <c r="V384" i="10"/>
  <c r="Y385" i="10"/>
  <c r="V437" i="9"/>
  <c r="N437" i="10"/>
  <c r="P437" i="10" s="1"/>
  <c r="S437" i="10" s="1"/>
  <c r="AG438" i="9"/>
  <c r="AG380" i="5" l="1"/>
  <c r="V379" i="5"/>
  <c r="AG407" i="2"/>
  <c r="V406" i="2"/>
  <c r="AG411" i="3"/>
  <c r="V410" i="3"/>
  <c r="AG425" i="6"/>
  <c r="B424" i="10"/>
  <c r="D424" i="10" s="1"/>
  <c r="V424" i="6"/>
  <c r="AA423" i="7"/>
  <c r="U422" i="7"/>
  <c r="U467" i="4"/>
  <c r="AA468" i="4"/>
  <c r="AG438" i="8"/>
  <c r="V437" i="8"/>
  <c r="Y384" i="10"/>
  <c r="V383" i="10"/>
  <c r="U436" i="9"/>
  <c r="AA437" i="9"/>
  <c r="U378" i="5" l="1"/>
  <c r="AA379" i="5"/>
  <c r="U405" i="2"/>
  <c r="AA406" i="2"/>
  <c r="AA410" i="3"/>
  <c r="U409" i="3"/>
  <c r="U423" i="6"/>
  <c r="AA424" i="6"/>
  <c r="AG423" i="7"/>
  <c r="V422" i="7"/>
  <c r="F422" i="10"/>
  <c r="H422" i="10" s="1"/>
  <c r="J467" i="10"/>
  <c r="L467" i="10" s="1"/>
  <c r="AG468" i="4"/>
  <c r="V467" i="4"/>
  <c r="AA437" i="8"/>
  <c r="U436" i="8"/>
  <c r="Y383" i="10"/>
  <c r="V382" i="10"/>
  <c r="N436" i="10"/>
  <c r="P436" i="10" s="1"/>
  <c r="S436" i="10" s="1"/>
  <c r="AG437" i="9"/>
  <c r="V436" i="9"/>
  <c r="AG379" i="5" l="1"/>
  <c r="V378" i="5"/>
  <c r="AG406" i="2"/>
  <c r="V405" i="2"/>
  <c r="AG410" i="3"/>
  <c r="V409" i="3"/>
  <c r="AG424" i="6"/>
  <c r="V423" i="6"/>
  <c r="B423" i="10"/>
  <c r="D423" i="10" s="1"/>
  <c r="U421" i="7"/>
  <c r="AA422" i="7"/>
  <c r="U466" i="4"/>
  <c r="AA467" i="4"/>
  <c r="AG437" i="8"/>
  <c r="V436" i="8"/>
  <c r="V381" i="10"/>
  <c r="Y382" i="10"/>
  <c r="U435" i="9"/>
  <c r="AA436" i="9"/>
  <c r="U377" i="5" l="1"/>
  <c r="AA378" i="5"/>
  <c r="U404" i="2"/>
  <c r="AA405" i="2"/>
  <c r="AA409" i="3"/>
  <c r="U408" i="3"/>
  <c r="U422" i="6"/>
  <c r="AA423" i="6"/>
  <c r="AG422" i="7"/>
  <c r="F421" i="10"/>
  <c r="H421" i="10" s="1"/>
  <c r="V421" i="7"/>
  <c r="J466" i="10"/>
  <c r="L466" i="10" s="1"/>
  <c r="AG467" i="4"/>
  <c r="V466" i="4"/>
  <c r="U435" i="8"/>
  <c r="AA436" i="8"/>
  <c r="V380" i="10"/>
  <c r="Y381" i="10"/>
  <c r="AG436" i="9"/>
  <c r="N435" i="10"/>
  <c r="P435" i="10" s="1"/>
  <c r="S435" i="10" s="1"/>
  <c r="V435" i="9"/>
  <c r="AG378" i="5" l="1"/>
  <c r="V377" i="5"/>
  <c r="AG405" i="2"/>
  <c r="V404" i="2"/>
  <c r="V408" i="3"/>
  <c r="AG409" i="3"/>
  <c r="AG423" i="6"/>
  <c r="B422" i="10"/>
  <c r="D422" i="10" s="1"/>
  <c r="V422" i="6"/>
  <c r="AA421" i="7"/>
  <c r="U420" i="7"/>
  <c r="U465" i="4"/>
  <c r="AA466" i="4"/>
  <c r="AG436" i="8"/>
  <c r="V435" i="8"/>
  <c r="V379" i="10"/>
  <c r="Y380" i="10"/>
  <c r="AA435" i="9"/>
  <c r="U434" i="9"/>
  <c r="AA377" i="5" l="1"/>
  <c r="U376" i="5"/>
  <c r="AA404" i="2"/>
  <c r="U403" i="2"/>
  <c r="AA408" i="3"/>
  <c r="U407" i="3"/>
  <c r="AA422" i="6"/>
  <c r="U421" i="6"/>
  <c r="AG421" i="7"/>
  <c r="V420" i="7"/>
  <c r="F420" i="10"/>
  <c r="H420" i="10" s="1"/>
  <c r="AG466" i="4"/>
  <c r="V465" i="4"/>
  <c r="J465" i="10"/>
  <c r="L465" i="10" s="1"/>
  <c r="AA435" i="8"/>
  <c r="U434" i="8"/>
  <c r="Y379" i="10"/>
  <c r="V378" i="10"/>
  <c r="V434" i="9"/>
  <c r="N434" i="10"/>
  <c r="P434" i="10" s="1"/>
  <c r="S434" i="10" s="1"/>
  <c r="AG435" i="9"/>
  <c r="AG377" i="5" l="1"/>
  <c r="V376" i="5"/>
  <c r="AG404" i="2"/>
  <c r="V403" i="2"/>
  <c r="AG408" i="3"/>
  <c r="V407" i="3"/>
  <c r="AG422" i="6"/>
  <c r="B421" i="10"/>
  <c r="D421" i="10" s="1"/>
  <c r="V421" i="6"/>
  <c r="U419" i="7"/>
  <c r="AA420" i="7"/>
  <c r="AA465" i="4"/>
  <c r="U464" i="4"/>
  <c r="AG435" i="8"/>
  <c r="V434" i="8"/>
  <c r="Y378" i="10"/>
  <c r="V377" i="10"/>
  <c r="U433" i="9"/>
  <c r="AA434" i="9"/>
  <c r="U375" i="5" l="1"/>
  <c r="AA376" i="5"/>
  <c r="U402" i="2"/>
  <c r="AA403" i="2"/>
  <c r="AA407" i="3"/>
  <c r="U406" i="3"/>
  <c r="U420" i="6"/>
  <c r="AA421" i="6"/>
  <c r="AG420" i="7"/>
  <c r="V419" i="7"/>
  <c r="F419" i="10"/>
  <c r="H419" i="10" s="1"/>
  <c r="J464" i="10"/>
  <c r="L464" i="10" s="1"/>
  <c r="V464" i="4"/>
  <c r="AG465" i="4"/>
  <c r="U433" i="8"/>
  <c r="AA434" i="8"/>
  <c r="V376" i="10"/>
  <c r="Y377" i="10"/>
  <c r="AG434" i="9"/>
  <c r="V433" i="9"/>
  <c r="N433" i="10"/>
  <c r="P433" i="10" s="1"/>
  <c r="S433" i="10" s="1"/>
  <c r="AG376" i="5" l="1"/>
  <c r="V375" i="5"/>
  <c r="V402" i="2"/>
  <c r="AG403" i="2"/>
  <c r="AG407" i="3"/>
  <c r="V406" i="3"/>
  <c r="AG421" i="6"/>
  <c r="V420" i="6"/>
  <c r="B420" i="10"/>
  <c r="D420" i="10" s="1"/>
  <c r="AA419" i="7"/>
  <c r="U418" i="7"/>
  <c r="AA464" i="4"/>
  <c r="U463" i="4"/>
  <c r="AG434" i="8"/>
  <c r="V433" i="8"/>
  <c r="Y376" i="10"/>
  <c r="V375" i="10"/>
  <c r="AA433" i="9"/>
  <c r="U432" i="9"/>
  <c r="U374" i="5" l="1"/>
  <c r="AA375" i="5"/>
  <c r="U401" i="2"/>
  <c r="AA402" i="2"/>
  <c r="AA406" i="3"/>
  <c r="U405" i="3"/>
  <c r="AA420" i="6"/>
  <c r="U419" i="6"/>
  <c r="AG419" i="7"/>
  <c r="V418" i="7"/>
  <c r="F418" i="10"/>
  <c r="H418" i="10" s="1"/>
  <c r="J463" i="10"/>
  <c r="L463" i="10" s="1"/>
  <c r="AG464" i="4"/>
  <c r="V463" i="4"/>
  <c r="U432" i="8"/>
  <c r="AA433" i="8"/>
  <c r="V374" i="10"/>
  <c r="Y375" i="10"/>
  <c r="AG433" i="9"/>
  <c r="N432" i="10"/>
  <c r="P432" i="10" s="1"/>
  <c r="S432" i="10" s="1"/>
  <c r="V432" i="9"/>
  <c r="AG375" i="5" l="1"/>
  <c r="V374" i="5"/>
  <c r="AG402" i="2"/>
  <c r="V401" i="2"/>
  <c r="AG406" i="3"/>
  <c r="V405" i="3"/>
  <c r="AG420" i="6"/>
  <c r="B419" i="10"/>
  <c r="D419" i="10" s="1"/>
  <c r="V419" i="6"/>
  <c r="AA418" i="7"/>
  <c r="U417" i="7"/>
  <c r="U462" i="4"/>
  <c r="AA463" i="4"/>
  <c r="AG433" i="8"/>
  <c r="V432" i="8"/>
  <c r="V373" i="10"/>
  <c r="Y374" i="10"/>
  <c r="U431" i="9"/>
  <c r="AA432" i="9"/>
  <c r="U373" i="5" l="1"/>
  <c r="AA374" i="5"/>
  <c r="U400" i="2"/>
  <c r="AA401" i="2"/>
  <c r="U404" i="3"/>
  <c r="AA405" i="3"/>
  <c r="U418" i="6"/>
  <c r="AA419" i="6"/>
  <c r="AG418" i="7"/>
  <c r="V417" i="7"/>
  <c r="F417" i="10"/>
  <c r="H417" i="10" s="1"/>
  <c r="J462" i="10"/>
  <c r="L462" i="10" s="1"/>
  <c r="V462" i="4"/>
  <c r="AG463" i="4"/>
  <c r="U431" i="8"/>
  <c r="AA432" i="8"/>
  <c r="V372" i="10"/>
  <c r="Y373" i="10"/>
  <c r="AG432" i="9"/>
  <c r="N431" i="10"/>
  <c r="P431" i="10" s="1"/>
  <c r="S431" i="10" s="1"/>
  <c r="V431" i="9"/>
  <c r="AG374" i="5" l="1"/>
  <c r="V373" i="5"/>
  <c r="AG401" i="2"/>
  <c r="V400" i="2"/>
  <c r="AG405" i="3"/>
  <c r="V404" i="3"/>
  <c r="AG419" i="6"/>
  <c r="V418" i="6"/>
  <c r="B418" i="10"/>
  <c r="D418" i="10" s="1"/>
  <c r="AA417" i="7"/>
  <c r="U416" i="7"/>
  <c r="U461" i="4"/>
  <c r="AA462" i="4"/>
  <c r="AG432" i="8"/>
  <c r="V431" i="8"/>
  <c r="V371" i="10"/>
  <c r="Y372" i="10"/>
  <c r="U430" i="9"/>
  <c r="AA431" i="9"/>
  <c r="U372" i="5" l="1"/>
  <c r="AA373" i="5"/>
  <c r="U399" i="2"/>
  <c r="AA400" i="2"/>
  <c r="U403" i="3"/>
  <c r="AA404" i="3"/>
  <c r="AA418" i="6"/>
  <c r="U417" i="6"/>
  <c r="AG417" i="7"/>
  <c r="F416" i="10"/>
  <c r="H416" i="10" s="1"/>
  <c r="V416" i="7"/>
  <c r="J461" i="10"/>
  <c r="L461" i="10" s="1"/>
  <c r="AG462" i="4"/>
  <c r="V461" i="4"/>
  <c r="U430" i="8"/>
  <c r="AA431" i="8"/>
  <c r="V370" i="10"/>
  <c r="Y371" i="10"/>
  <c r="V430" i="9"/>
  <c r="AG431" i="9"/>
  <c r="N430" i="10"/>
  <c r="P430" i="10" s="1"/>
  <c r="S430" i="10" s="1"/>
  <c r="AG373" i="5" l="1"/>
  <c r="V372" i="5"/>
  <c r="AG400" i="2"/>
  <c r="V399" i="2"/>
  <c r="V403" i="3"/>
  <c r="AG404" i="3"/>
  <c r="AG418" i="6"/>
  <c r="B417" i="10"/>
  <c r="D417" i="10" s="1"/>
  <c r="V417" i="6"/>
  <c r="AA416" i="7"/>
  <c r="U415" i="7"/>
  <c r="U460" i="4"/>
  <c r="AA461" i="4"/>
  <c r="AG431" i="8"/>
  <c r="V430" i="8"/>
  <c r="Y370" i="10"/>
  <c r="V369" i="10"/>
  <c r="AA430" i="9"/>
  <c r="U429" i="9"/>
  <c r="U371" i="5" l="1"/>
  <c r="AA372" i="5"/>
  <c r="AA399" i="2"/>
  <c r="U398" i="2"/>
  <c r="AA403" i="3"/>
  <c r="U402" i="3"/>
  <c r="U416" i="6"/>
  <c r="AA417" i="6"/>
  <c r="AG416" i="7"/>
  <c r="F415" i="10"/>
  <c r="H415" i="10" s="1"/>
  <c r="V415" i="7"/>
  <c r="AG461" i="4"/>
  <c r="V460" i="4"/>
  <c r="J460" i="10"/>
  <c r="L460" i="10" s="1"/>
  <c r="AA430" i="8"/>
  <c r="U429" i="8"/>
  <c r="V368" i="10"/>
  <c r="Y369" i="10"/>
  <c r="AG430" i="9"/>
  <c r="N429" i="10"/>
  <c r="P429" i="10" s="1"/>
  <c r="S429" i="10" s="1"/>
  <c r="V429" i="9"/>
  <c r="AG372" i="5" l="1"/>
  <c r="V371" i="5"/>
  <c r="AG399" i="2"/>
  <c r="V398" i="2"/>
  <c r="V402" i="3"/>
  <c r="AG403" i="3"/>
  <c r="AG417" i="6"/>
  <c r="V416" i="6"/>
  <c r="B416" i="10"/>
  <c r="D416" i="10" s="1"/>
  <c r="U414" i="7"/>
  <c r="AA415" i="7"/>
  <c r="AA460" i="4"/>
  <c r="U459" i="4"/>
  <c r="AG430" i="8"/>
  <c r="V429" i="8"/>
  <c r="V367" i="10"/>
  <c r="Y368" i="10"/>
  <c r="U428" i="9"/>
  <c r="AA429" i="9"/>
  <c r="U370" i="5" l="1"/>
  <c r="AA371" i="5"/>
  <c r="AA398" i="2"/>
  <c r="U397" i="2"/>
  <c r="AA402" i="3"/>
  <c r="U401" i="3"/>
  <c r="AA416" i="6"/>
  <c r="U415" i="6"/>
  <c r="AG415" i="7"/>
  <c r="V414" i="7"/>
  <c r="F414" i="10"/>
  <c r="H414" i="10" s="1"/>
  <c r="J459" i="10"/>
  <c r="L459" i="10" s="1"/>
  <c r="V459" i="4"/>
  <c r="AG460" i="4"/>
  <c r="U428" i="8"/>
  <c r="AA429" i="8"/>
  <c r="V366" i="10"/>
  <c r="Y367" i="10"/>
  <c r="AG429" i="9"/>
  <c r="N428" i="10"/>
  <c r="P428" i="10" s="1"/>
  <c r="S428" i="10" s="1"/>
  <c r="V428" i="9"/>
  <c r="AG371" i="5" l="1"/>
  <c r="V370" i="5"/>
  <c r="AG398" i="2"/>
  <c r="V397" i="2"/>
  <c r="AG402" i="3"/>
  <c r="V401" i="3"/>
  <c r="AG416" i="6"/>
  <c r="V415" i="6"/>
  <c r="B415" i="10"/>
  <c r="D415" i="10" s="1"/>
  <c r="AA414" i="7"/>
  <c r="U413" i="7"/>
  <c r="U458" i="4"/>
  <c r="AA459" i="4"/>
  <c r="AG429" i="8"/>
  <c r="V428" i="8"/>
  <c r="Y366" i="10"/>
  <c r="V365" i="10"/>
  <c r="U427" i="9"/>
  <c r="AA428" i="9"/>
  <c r="U369" i="5" l="1"/>
  <c r="AA370" i="5"/>
  <c r="U396" i="2"/>
  <c r="AA397" i="2"/>
  <c r="AA401" i="3"/>
  <c r="U400" i="3"/>
  <c r="AA415" i="6"/>
  <c r="U414" i="6"/>
  <c r="AG414" i="7"/>
  <c r="V413" i="7"/>
  <c r="F413" i="10"/>
  <c r="H413" i="10" s="1"/>
  <c r="J458" i="10"/>
  <c r="L458" i="10" s="1"/>
  <c r="V458" i="4"/>
  <c r="AG459" i="4"/>
  <c r="U427" i="8"/>
  <c r="AA428" i="8"/>
  <c r="V364" i="10"/>
  <c r="Y365" i="10"/>
  <c r="N427" i="10"/>
  <c r="P427" i="10" s="1"/>
  <c r="S427" i="10" s="1"/>
  <c r="V427" i="9"/>
  <c r="AG428" i="9"/>
  <c r="AG370" i="5" l="1"/>
  <c r="V369" i="5"/>
  <c r="AG397" i="2"/>
  <c r="V396" i="2"/>
  <c r="AG401" i="3"/>
  <c r="V400" i="3"/>
  <c r="AG415" i="6"/>
  <c r="B414" i="10"/>
  <c r="D414" i="10" s="1"/>
  <c r="V414" i="6"/>
  <c r="U412" i="7"/>
  <c r="AA413" i="7"/>
  <c r="U457" i="4"/>
  <c r="AA458" i="4"/>
  <c r="AG428" i="8"/>
  <c r="V427" i="8"/>
  <c r="V363" i="10"/>
  <c r="Y364" i="10"/>
  <c r="AA427" i="9"/>
  <c r="U426" i="9"/>
  <c r="U368" i="5" l="1"/>
  <c r="AA369" i="5"/>
  <c r="AA396" i="2"/>
  <c r="U395" i="2"/>
  <c r="AA400" i="3"/>
  <c r="U399" i="3"/>
  <c r="U413" i="6"/>
  <c r="AA414" i="6"/>
  <c r="AG413" i="7"/>
  <c r="V412" i="7"/>
  <c r="F412" i="10"/>
  <c r="H412" i="10" s="1"/>
  <c r="J457" i="10"/>
  <c r="L457" i="10" s="1"/>
  <c r="V457" i="4"/>
  <c r="AG458" i="4"/>
  <c r="U426" i="8"/>
  <c r="AA427" i="8"/>
  <c r="V362" i="10"/>
  <c r="Y363" i="10"/>
  <c r="AG427" i="9"/>
  <c r="N426" i="10"/>
  <c r="P426" i="10" s="1"/>
  <c r="S426" i="10" s="1"/>
  <c r="V426" i="9"/>
  <c r="AG369" i="5" l="1"/>
  <c r="V368" i="5"/>
  <c r="AG396" i="2"/>
  <c r="V395" i="2"/>
  <c r="V399" i="3"/>
  <c r="AG400" i="3"/>
  <c r="AG414" i="6"/>
  <c r="B413" i="10"/>
  <c r="D413" i="10" s="1"/>
  <c r="V413" i="6"/>
  <c r="AA412" i="7"/>
  <c r="U411" i="7"/>
  <c r="AA457" i="4"/>
  <c r="U456" i="4"/>
  <c r="AG427" i="8"/>
  <c r="V426" i="8"/>
  <c r="Y362" i="10"/>
  <c r="V361" i="10"/>
  <c r="AA426" i="9"/>
  <c r="U425" i="9"/>
  <c r="U367" i="5" l="1"/>
  <c r="AA368" i="5"/>
  <c r="U394" i="2"/>
  <c r="AA395" i="2"/>
  <c r="AA399" i="3"/>
  <c r="U398" i="3"/>
  <c r="AA413" i="6"/>
  <c r="U412" i="6"/>
  <c r="AG412" i="7"/>
  <c r="V411" i="7"/>
  <c r="F411" i="10"/>
  <c r="H411" i="10" s="1"/>
  <c r="AG457" i="4"/>
  <c r="J456" i="10"/>
  <c r="L456" i="10" s="1"/>
  <c r="V456" i="4"/>
  <c r="U425" i="8"/>
  <c r="AA426" i="8"/>
  <c r="Y361" i="10"/>
  <c r="V360" i="10"/>
  <c r="V425" i="9"/>
  <c r="N425" i="10"/>
  <c r="P425" i="10" s="1"/>
  <c r="S425" i="10" s="1"/>
  <c r="AG426" i="9"/>
  <c r="AG368" i="5" l="1"/>
  <c r="V367" i="5"/>
  <c r="AG395" i="2"/>
  <c r="V394" i="2"/>
  <c r="AG399" i="3"/>
  <c r="V398" i="3"/>
  <c r="AG413" i="6"/>
  <c r="B412" i="10"/>
  <c r="D412" i="10" s="1"/>
  <c r="V412" i="6"/>
  <c r="AA411" i="7"/>
  <c r="U410" i="7"/>
  <c r="U455" i="4"/>
  <c r="AA456" i="4"/>
  <c r="AG426" i="8"/>
  <c r="V425" i="8"/>
  <c r="Y360" i="10"/>
  <c r="V359" i="10"/>
  <c r="AA425" i="9"/>
  <c r="U424" i="9"/>
  <c r="U366" i="5" l="1"/>
  <c r="AA367" i="5"/>
  <c r="U393" i="2"/>
  <c r="AA394" i="2"/>
  <c r="AA398" i="3"/>
  <c r="U397" i="3"/>
  <c r="U411" i="6"/>
  <c r="AA412" i="6"/>
  <c r="AG411" i="7"/>
  <c r="V410" i="7"/>
  <c r="F410" i="10"/>
  <c r="H410" i="10" s="1"/>
  <c r="J455" i="10"/>
  <c r="L455" i="10" s="1"/>
  <c r="V455" i="4"/>
  <c r="AG456" i="4"/>
  <c r="U424" i="8"/>
  <c r="AA425" i="8"/>
  <c r="V358" i="10"/>
  <c r="Y359" i="10"/>
  <c r="V424" i="9"/>
  <c r="N424" i="10"/>
  <c r="P424" i="10" s="1"/>
  <c r="S424" i="10" s="1"/>
  <c r="AG425" i="9"/>
  <c r="AG367" i="5" l="1"/>
  <c r="V366" i="5"/>
  <c r="AG394" i="2"/>
  <c r="V393" i="2"/>
  <c r="AG398" i="3"/>
  <c r="V397" i="3"/>
  <c r="AG412" i="6"/>
  <c r="B411" i="10"/>
  <c r="D411" i="10" s="1"/>
  <c r="V411" i="6"/>
  <c r="AA410" i="7"/>
  <c r="U409" i="7"/>
  <c r="U454" i="4"/>
  <c r="AA455" i="4"/>
  <c r="AG425" i="8"/>
  <c r="V424" i="8"/>
  <c r="V357" i="10"/>
  <c r="Y358" i="10"/>
  <c r="U423" i="9"/>
  <c r="AA424" i="9"/>
  <c r="AA366" i="5" l="1"/>
  <c r="U365" i="5"/>
  <c r="U392" i="2"/>
  <c r="AA393" i="2"/>
  <c r="U396" i="3"/>
  <c r="AA397" i="3"/>
  <c r="AA411" i="6"/>
  <c r="U410" i="6"/>
  <c r="AG410" i="7"/>
  <c r="F409" i="10"/>
  <c r="H409" i="10" s="1"/>
  <c r="V409" i="7"/>
  <c r="AG455" i="4"/>
  <c r="J454" i="10"/>
  <c r="L454" i="10" s="1"/>
  <c r="V454" i="4"/>
  <c r="AA424" i="8"/>
  <c r="U423" i="8"/>
  <c r="V356" i="10"/>
  <c r="Y357" i="10"/>
  <c r="N423" i="10"/>
  <c r="P423" i="10" s="1"/>
  <c r="S423" i="10" s="1"/>
  <c r="V423" i="9"/>
  <c r="AG424" i="9"/>
  <c r="AG366" i="5" l="1"/>
  <c r="V365" i="5"/>
  <c r="AG393" i="2"/>
  <c r="V392" i="2"/>
  <c r="AG397" i="3"/>
  <c r="V396" i="3"/>
  <c r="AG411" i="6"/>
  <c r="B410" i="10"/>
  <c r="D410" i="10" s="1"/>
  <c r="V410" i="6"/>
  <c r="U408" i="7"/>
  <c r="AA409" i="7"/>
  <c r="U453" i="4"/>
  <c r="AA454" i="4"/>
  <c r="AG424" i="8"/>
  <c r="V423" i="8"/>
  <c r="V355" i="10"/>
  <c r="Y356" i="10"/>
  <c r="U422" i="9"/>
  <c r="AA423" i="9"/>
  <c r="U364" i="5" l="1"/>
  <c r="AA365" i="5"/>
  <c r="U391" i="2"/>
  <c r="AA392" i="2"/>
  <c r="AA396" i="3"/>
  <c r="U395" i="3"/>
  <c r="U409" i="6"/>
  <c r="AA410" i="6"/>
  <c r="AG409" i="7"/>
  <c r="V408" i="7"/>
  <c r="F408" i="10"/>
  <c r="H408" i="10" s="1"/>
  <c r="J453" i="10"/>
  <c r="L453" i="10" s="1"/>
  <c r="AG454" i="4"/>
  <c r="V453" i="4"/>
  <c r="U422" i="8"/>
  <c r="AA423" i="8"/>
  <c r="Y355" i="10"/>
  <c r="V354" i="10"/>
  <c r="AG423" i="9"/>
  <c r="N422" i="10"/>
  <c r="P422" i="10" s="1"/>
  <c r="S422" i="10" s="1"/>
  <c r="V422" i="9"/>
  <c r="AG365" i="5" l="1"/>
  <c r="V364" i="5"/>
  <c r="AG392" i="2"/>
  <c r="V391" i="2"/>
  <c r="AG396" i="3"/>
  <c r="V395" i="3"/>
  <c r="AG410" i="6"/>
  <c r="V409" i="6"/>
  <c r="B409" i="10"/>
  <c r="D409" i="10" s="1"/>
  <c r="U407" i="7"/>
  <c r="AA408" i="7"/>
  <c r="U452" i="4"/>
  <c r="AA453" i="4"/>
  <c r="AG423" i="8"/>
  <c r="V422" i="8"/>
  <c r="V353" i="10"/>
  <c r="Y354" i="10"/>
  <c r="AA422" i="9"/>
  <c r="U421" i="9"/>
  <c r="U363" i="5" l="1"/>
  <c r="AA364" i="5"/>
  <c r="AA391" i="2"/>
  <c r="U390" i="2"/>
  <c r="AA395" i="3"/>
  <c r="U394" i="3"/>
  <c r="U408" i="6"/>
  <c r="AA409" i="6"/>
  <c r="AG408" i="7"/>
  <c r="V407" i="7"/>
  <c r="F407" i="10"/>
  <c r="H407" i="10" s="1"/>
  <c r="J452" i="10"/>
  <c r="L452" i="10" s="1"/>
  <c r="V452" i="4"/>
  <c r="AG453" i="4"/>
  <c r="AA422" i="8"/>
  <c r="U421" i="8"/>
  <c r="V352" i="10"/>
  <c r="Y353" i="10"/>
  <c r="AG422" i="9"/>
  <c r="N421" i="10"/>
  <c r="P421" i="10" s="1"/>
  <c r="S421" i="10" s="1"/>
  <c r="V421" i="9"/>
  <c r="AG364" i="5" l="1"/>
  <c r="V363" i="5"/>
  <c r="V390" i="2"/>
  <c r="AG391" i="2"/>
  <c r="V394" i="3"/>
  <c r="AG395" i="3"/>
  <c r="AG409" i="6"/>
  <c r="B408" i="10"/>
  <c r="D408" i="10" s="1"/>
  <c r="V408" i="6"/>
  <c r="U406" i="7"/>
  <c r="AA407" i="7"/>
  <c r="U451" i="4"/>
  <c r="AA452" i="4"/>
  <c r="AG422" i="8"/>
  <c r="V421" i="8"/>
  <c r="Y352" i="10"/>
  <c r="V351" i="10"/>
  <c r="U420" i="9"/>
  <c r="AA421" i="9"/>
  <c r="U362" i="5" l="1"/>
  <c r="AA363" i="5"/>
  <c r="AA390" i="2"/>
  <c r="U389" i="2"/>
  <c r="AA394" i="3"/>
  <c r="U393" i="3"/>
  <c r="AA408" i="6"/>
  <c r="U407" i="6"/>
  <c r="AG407" i="7"/>
  <c r="V406" i="7"/>
  <c r="F406" i="10"/>
  <c r="H406" i="10" s="1"/>
  <c r="J451" i="10"/>
  <c r="L451" i="10" s="1"/>
  <c r="AG452" i="4"/>
  <c r="V451" i="4"/>
  <c r="U420" i="8"/>
  <c r="AA421" i="8"/>
  <c r="Y351" i="10"/>
  <c r="V350" i="10"/>
  <c r="V420" i="9"/>
  <c r="AG421" i="9"/>
  <c r="N420" i="10"/>
  <c r="P420" i="10" s="1"/>
  <c r="S420" i="10" s="1"/>
  <c r="AG363" i="5" l="1"/>
  <c r="V362" i="5"/>
  <c r="AG390" i="2"/>
  <c r="V389" i="2"/>
  <c r="V393" i="3"/>
  <c r="AG394" i="3"/>
  <c r="AG408" i="6"/>
  <c r="B407" i="10"/>
  <c r="D407" i="10" s="1"/>
  <c r="V407" i="6"/>
  <c r="AA406" i="7"/>
  <c r="U405" i="7"/>
  <c r="AA451" i="4"/>
  <c r="U450" i="4"/>
  <c r="AG421" i="8"/>
  <c r="V420" i="8"/>
  <c r="Y350" i="10"/>
  <c r="V349" i="10"/>
  <c r="AA420" i="9"/>
  <c r="U419" i="9"/>
  <c r="U361" i="5" l="1"/>
  <c r="AA362" i="5"/>
  <c r="AA389" i="2"/>
  <c r="U388" i="2"/>
  <c r="AA393" i="3"/>
  <c r="U392" i="3"/>
  <c r="U406" i="6"/>
  <c r="AA407" i="6"/>
  <c r="AG406" i="7"/>
  <c r="V405" i="7"/>
  <c r="F405" i="10"/>
  <c r="H405" i="10" s="1"/>
  <c r="AG451" i="4"/>
  <c r="V450" i="4"/>
  <c r="J450" i="10"/>
  <c r="L450" i="10" s="1"/>
  <c r="U419" i="8"/>
  <c r="AA420" i="8"/>
  <c r="Y349" i="10"/>
  <c r="V348" i="10"/>
  <c r="V419" i="9"/>
  <c r="N419" i="10"/>
  <c r="P419" i="10" s="1"/>
  <c r="S419" i="10" s="1"/>
  <c r="AG420" i="9"/>
  <c r="AG362" i="5" l="1"/>
  <c r="V361" i="5"/>
  <c r="AG389" i="2"/>
  <c r="V388" i="2"/>
  <c r="V392" i="3"/>
  <c r="AG393" i="3"/>
  <c r="AG407" i="6"/>
  <c r="B406" i="10"/>
  <c r="D406" i="10" s="1"/>
  <c r="V406" i="6"/>
  <c r="AA405" i="7"/>
  <c r="U404" i="7"/>
  <c r="AA450" i="4"/>
  <c r="U449" i="4"/>
  <c r="AG420" i="8"/>
  <c r="V419" i="8"/>
  <c r="V347" i="10"/>
  <c r="Y348" i="10"/>
  <c r="U418" i="9"/>
  <c r="AA419" i="9"/>
  <c r="U360" i="5" l="1"/>
  <c r="AA361" i="5"/>
  <c r="U387" i="2"/>
  <c r="AA388" i="2"/>
  <c r="AA392" i="3"/>
  <c r="U391" i="3"/>
  <c r="U405" i="6"/>
  <c r="AA406" i="6"/>
  <c r="AG405" i="7"/>
  <c r="F404" i="10"/>
  <c r="H404" i="10" s="1"/>
  <c r="V404" i="7"/>
  <c r="AG450" i="4"/>
  <c r="V449" i="4"/>
  <c r="J449" i="10"/>
  <c r="L449" i="10" s="1"/>
  <c r="AA419" i="8"/>
  <c r="U418" i="8"/>
  <c r="Y347" i="10"/>
  <c r="V346" i="10"/>
  <c r="AG419" i="9"/>
  <c r="V418" i="9"/>
  <c r="N418" i="10"/>
  <c r="P418" i="10" s="1"/>
  <c r="S418" i="10" s="1"/>
  <c r="AG361" i="5" l="1"/>
  <c r="V360" i="5"/>
  <c r="V387" i="2"/>
  <c r="AG388" i="2"/>
  <c r="AG392" i="3"/>
  <c r="V391" i="3"/>
  <c r="AG406" i="6"/>
  <c r="V405" i="6"/>
  <c r="B405" i="10"/>
  <c r="D405" i="10" s="1"/>
  <c r="AA404" i="7"/>
  <c r="U403" i="7"/>
  <c r="U448" i="4"/>
  <c r="AA449" i="4"/>
  <c r="AG419" i="8"/>
  <c r="V418" i="8"/>
  <c r="Y346" i="10"/>
  <c r="V345" i="10"/>
  <c r="AA418" i="9"/>
  <c r="U417" i="9"/>
  <c r="U359" i="5" l="1"/>
  <c r="AA360" i="5"/>
  <c r="U386" i="2"/>
  <c r="AA387" i="2"/>
  <c r="AA391" i="3"/>
  <c r="U390" i="3"/>
  <c r="AA405" i="6"/>
  <c r="U404" i="6"/>
  <c r="AG404" i="7"/>
  <c r="V403" i="7"/>
  <c r="F403" i="10"/>
  <c r="H403" i="10" s="1"/>
  <c r="AG449" i="4"/>
  <c r="J448" i="10"/>
  <c r="L448" i="10" s="1"/>
  <c r="V448" i="4"/>
  <c r="AA418" i="8"/>
  <c r="U417" i="8"/>
  <c r="V344" i="10"/>
  <c r="Y345" i="10"/>
  <c r="V417" i="9"/>
  <c r="N417" i="10"/>
  <c r="P417" i="10" s="1"/>
  <c r="S417" i="10" s="1"/>
  <c r="AG418" i="9"/>
  <c r="AG360" i="5" l="1"/>
  <c r="V359" i="5"/>
  <c r="AG387" i="2"/>
  <c r="V386" i="2"/>
  <c r="V390" i="3"/>
  <c r="AG391" i="3"/>
  <c r="AG405" i="6"/>
  <c r="B404" i="10"/>
  <c r="D404" i="10" s="1"/>
  <c r="V404" i="6"/>
  <c r="AA403" i="7"/>
  <c r="U402" i="7"/>
  <c r="AA448" i="4"/>
  <c r="U447" i="4"/>
  <c r="AG418" i="8"/>
  <c r="V417" i="8"/>
  <c r="V343" i="10"/>
  <c r="Y344" i="10"/>
  <c r="U416" i="9"/>
  <c r="AA417" i="9"/>
  <c r="U358" i="5" l="1"/>
  <c r="AA359" i="5"/>
  <c r="U385" i="2"/>
  <c r="AA386" i="2"/>
  <c r="U389" i="3"/>
  <c r="AA390" i="3"/>
  <c r="AA404" i="6"/>
  <c r="U403" i="6"/>
  <c r="AG403" i="7"/>
  <c r="V402" i="7"/>
  <c r="F402" i="10"/>
  <c r="H402" i="10" s="1"/>
  <c r="AG448" i="4"/>
  <c r="J447" i="10"/>
  <c r="L447" i="10" s="1"/>
  <c r="V447" i="4"/>
  <c r="U416" i="8"/>
  <c r="AA417" i="8"/>
  <c r="V342" i="10"/>
  <c r="Y343" i="10"/>
  <c r="AG417" i="9"/>
  <c r="V416" i="9"/>
  <c r="N416" i="10"/>
  <c r="P416" i="10" s="1"/>
  <c r="S416" i="10" s="1"/>
  <c r="AG359" i="5" l="1"/>
  <c r="V358" i="5"/>
  <c r="AG386" i="2"/>
  <c r="V385" i="2"/>
  <c r="V389" i="3"/>
  <c r="AG390" i="3"/>
  <c r="AG404" i="6"/>
  <c r="B403" i="10"/>
  <c r="D403" i="10" s="1"/>
  <c r="V403" i="6"/>
  <c r="U401" i="7"/>
  <c r="AA402" i="7"/>
  <c r="U446" i="4"/>
  <c r="AA447" i="4"/>
  <c r="AG417" i="8"/>
  <c r="V416" i="8"/>
  <c r="Y342" i="10"/>
  <c r="V341" i="10"/>
  <c r="U415" i="9"/>
  <c r="AA416" i="9"/>
  <c r="U357" i="5" l="1"/>
  <c r="AA358" i="5"/>
  <c r="AA385" i="2"/>
  <c r="U384" i="2"/>
  <c r="AA389" i="3"/>
  <c r="U388" i="3"/>
  <c r="AA403" i="6"/>
  <c r="U402" i="6"/>
  <c r="AG402" i="7"/>
  <c r="V401" i="7"/>
  <c r="F401" i="10"/>
  <c r="H401" i="10" s="1"/>
  <c r="J446" i="10"/>
  <c r="L446" i="10" s="1"/>
  <c r="AG447" i="4"/>
  <c r="V446" i="4"/>
  <c r="AA416" i="8"/>
  <c r="U415" i="8"/>
  <c r="V340" i="10"/>
  <c r="Y341" i="10"/>
  <c r="N415" i="10"/>
  <c r="P415" i="10" s="1"/>
  <c r="S415" i="10" s="1"/>
  <c r="V415" i="9"/>
  <c r="AG416" i="9"/>
  <c r="AG358" i="5" l="1"/>
  <c r="V357" i="5"/>
  <c r="AG385" i="2"/>
  <c r="V384" i="2"/>
  <c r="AG389" i="3"/>
  <c r="V388" i="3"/>
  <c r="AG403" i="6"/>
  <c r="B402" i="10"/>
  <c r="D402" i="10" s="1"/>
  <c r="V402" i="6"/>
  <c r="AA401" i="7"/>
  <c r="U400" i="7"/>
  <c r="U445" i="4"/>
  <c r="AA446" i="4"/>
  <c r="AG416" i="8"/>
  <c r="V415" i="8"/>
  <c r="V339" i="10"/>
  <c r="Y340" i="10"/>
  <c r="U414" i="9"/>
  <c r="AA415" i="9"/>
  <c r="U356" i="5" l="1"/>
  <c r="AA357" i="5"/>
  <c r="U383" i="2"/>
  <c r="AA384" i="2"/>
  <c r="U387" i="3"/>
  <c r="AA388" i="3"/>
  <c r="U401" i="6"/>
  <c r="AA402" i="6"/>
  <c r="AG401" i="7"/>
  <c r="V400" i="7"/>
  <c r="F400" i="10"/>
  <c r="H400" i="10" s="1"/>
  <c r="AG446" i="4"/>
  <c r="J445" i="10"/>
  <c r="L445" i="10" s="1"/>
  <c r="V445" i="4"/>
  <c r="U414" i="8"/>
  <c r="AA415" i="8"/>
  <c r="Y339" i="10"/>
  <c r="V338" i="10"/>
  <c r="N414" i="10"/>
  <c r="P414" i="10" s="1"/>
  <c r="S414" i="10" s="1"/>
  <c r="V414" i="9"/>
  <c r="AG415" i="9"/>
  <c r="AG357" i="5" l="1"/>
  <c r="V356" i="5"/>
  <c r="V383" i="2"/>
  <c r="AG384" i="2"/>
  <c r="AG388" i="3"/>
  <c r="V387" i="3"/>
  <c r="AG402" i="6"/>
  <c r="B401" i="10"/>
  <c r="D401" i="10" s="1"/>
  <c r="V401" i="6"/>
  <c r="U399" i="7"/>
  <c r="AA400" i="7"/>
  <c r="AA445" i="4"/>
  <c r="U444" i="4"/>
  <c r="AG415" i="8"/>
  <c r="V414" i="8"/>
  <c r="V337" i="10"/>
  <c r="Y338" i="10"/>
  <c r="U413" i="9"/>
  <c r="AA414" i="9"/>
  <c r="U355" i="5" l="1"/>
  <c r="AA356" i="5"/>
  <c r="U382" i="2"/>
  <c r="AA383" i="2"/>
  <c r="AA387" i="3"/>
  <c r="U386" i="3"/>
  <c r="U400" i="6"/>
  <c r="AA401" i="6"/>
  <c r="AG400" i="7"/>
  <c r="V399" i="7"/>
  <c r="F399" i="10"/>
  <c r="H399" i="10" s="1"/>
  <c r="J444" i="10"/>
  <c r="L444" i="10" s="1"/>
  <c r="AG445" i="4"/>
  <c r="V444" i="4"/>
  <c r="U413" i="8"/>
  <c r="AA414" i="8"/>
  <c r="V336" i="10"/>
  <c r="Y337" i="10"/>
  <c r="AG414" i="9"/>
  <c r="N413" i="10"/>
  <c r="P413" i="10" s="1"/>
  <c r="S413" i="10" s="1"/>
  <c r="V413" i="9"/>
  <c r="AG356" i="5" l="1"/>
  <c r="V355" i="5"/>
  <c r="AG383" i="2"/>
  <c r="V382" i="2"/>
  <c r="AG387" i="3"/>
  <c r="V386" i="3"/>
  <c r="AG401" i="6"/>
  <c r="V400" i="6"/>
  <c r="B400" i="10"/>
  <c r="D400" i="10" s="1"/>
  <c r="AA399" i="7"/>
  <c r="U398" i="7"/>
  <c r="AA444" i="4"/>
  <c r="U443" i="4"/>
  <c r="AG414" i="8"/>
  <c r="V413" i="8"/>
  <c r="Y336" i="10"/>
  <c r="V335" i="10"/>
  <c r="AA413" i="9"/>
  <c r="U412" i="9"/>
  <c r="U354" i="5" l="1"/>
  <c r="AA355" i="5"/>
  <c r="AA382" i="2"/>
  <c r="U381" i="2"/>
  <c r="AA386" i="3"/>
  <c r="U385" i="3"/>
  <c r="U399" i="6"/>
  <c r="AA400" i="6"/>
  <c r="AG399" i="7"/>
  <c r="V398" i="7"/>
  <c r="F398" i="10"/>
  <c r="H398" i="10" s="1"/>
  <c r="J443" i="10"/>
  <c r="L443" i="10" s="1"/>
  <c r="V443" i="4"/>
  <c r="AG444" i="4"/>
  <c r="U412" i="8"/>
  <c r="AA413" i="8"/>
  <c r="Y335" i="10"/>
  <c r="V334" i="10"/>
  <c r="AG413" i="9"/>
  <c r="N412" i="10"/>
  <c r="P412" i="10" s="1"/>
  <c r="S412" i="10" s="1"/>
  <c r="V412" i="9"/>
  <c r="AG355" i="5" l="1"/>
  <c r="V354" i="5"/>
  <c r="V381" i="2"/>
  <c r="AG382" i="2"/>
  <c r="V385" i="3"/>
  <c r="AG386" i="3"/>
  <c r="AG400" i="6"/>
  <c r="B399" i="10"/>
  <c r="D399" i="10" s="1"/>
  <c r="V399" i="6"/>
  <c r="AA398" i="7"/>
  <c r="U397" i="7"/>
  <c r="AA443" i="4"/>
  <c r="U442" i="4"/>
  <c r="AG413" i="8"/>
  <c r="V412" i="8"/>
  <c r="V333" i="10"/>
  <c r="Y334" i="10"/>
  <c r="U411" i="9"/>
  <c r="AA412" i="9"/>
  <c r="U353" i="5" l="1"/>
  <c r="AA354" i="5"/>
  <c r="AA381" i="2"/>
  <c r="U380" i="2"/>
  <c r="AA385" i="3"/>
  <c r="U384" i="3"/>
  <c r="U398" i="6"/>
  <c r="AA399" i="6"/>
  <c r="AG398" i="7"/>
  <c r="F397" i="10"/>
  <c r="H397" i="10" s="1"/>
  <c r="V397" i="7"/>
  <c r="J442" i="10"/>
  <c r="L442" i="10" s="1"/>
  <c r="AG443" i="4"/>
  <c r="V442" i="4"/>
  <c r="U411" i="8"/>
  <c r="AA412" i="8"/>
  <c r="V332" i="10"/>
  <c r="Y333" i="10"/>
  <c r="V411" i="9"/>
  <c r="N411" i="10"/>
  <c r="P411" i="10" s="1"/>
  <c r="S411" i="10" s="1"/>
  <c r="AG412" i="9"/>
  <c r="AG354" i="5" l="1"/>
  <c r="V353" i="5"/>
  <c r="AG381" i="2"/>
  <c r="V380" i="2"/>
  <c r="AG385" i="3"/>
  <c r="V384" i="3"/>
  <c r="AG399" i="6"/>
  <c r="V398" i="6"/>
  <c r="B398" i="10"/>
  <c r="D398" i="10" s="1"/>
  <c r="AA397" i="7"/>
  <c r="U396" i="7"/>
  <c r="AA442" i="4"/>
  <c r="U441" i="4"/>
  <c r="AG412" i="8"/>
  <c r="V411" i="8"/>
  <c r="Y332" i="10"/>
  <c r="V331" i="10"/>
  <c r="U410" i="9"/>
  <c r="AA411" i="9"/>
  <c r="U352" i="5" l="1"/>
  <c r="AA353" i="5"/>
  <c r="U379" i="2"/>
  <c r="AA380" i="2"/>
  <c r="U383" i="3"/>
  <c r="AA384" i="3"/>
  <c r="AA398" i="6"/>
  <c r="U397" i="6"/>
  <c r="AG397" i="7"/>
  <c r="V396" i="7"/>
  <c r="F396" i="10"/>
  <c r="H396" i="10" s="1"/>
  <c r="AG442" i="4"/>
  <c r="J441" i="10"/>
  <c r="L441" i="10" s="1"/>
  <c r="V441" i="4"/>
  <c r="AA411" i="8"/>
  <c r="U410" i="8"/>
  <c r="V330" i="10"/>
  <c r="Y331" i="10"/>
  <c r="V410" i="9"/>
  <c r="N410" i="10"/>
  <c r="P410" i="10" s="1"/>
  <c r="S410" i="10" s="1"/>
  <c r="AG411" i="9"/>
  <c r="AG353" i="5" l="1"/>
  <c r="V352" i="5"/>
  <c r="AG380" i="2"/>
  <c r="V379" i="2"/>
  <c r="AG384" i="3"/>
  <c r="V383" i="3"/>
  <c r="AG398" i="6"/>
  <c r="B397" i="10"/>
  <c r="D397" i="10" s="1"/>
  <c r="V397" i="6"/>
  <c r="U395" i="7"/>
  <c r="AA396" i="7"/>
  <c r="U440" i="4"/>
  <c r="AA441" i="4"/>
  <c r="AG411" i="8"/>
  <c r="V410" i="8"/>
  <c r="V329" i="10"/>
  <c r="Y330" i="10"/>
  <c r="U409" i="9"/>
  <c r="AA410" i="9"/>
  <c r="U351" i="5" l="1"/>
  <c r="AA352" i="5"/>
  <c r="U378" i="2"/>
  <c r="AA379" i="2"/>
  <c r="AA383" i="3"/>
  <c r="U382" i="3"/>
  <c r="U396" i="6"/>
  <c r="AA397" i="6"/>
  <c r="AG396" i="7"/>
  <c r="F395" i="10"/>
  <c r="H395" i="10" s="1"/>
  <c r="V395" i="7"/>
  <c r="AG441" i="4"/>
  <c r="V440" i="4"/>
  <c r="J440" i="10"/>
  <c r="L440" i="10" s="1"/>
  <c r="U409" i="8"/>
  <c r="AA410" i="8"/>
  <c r="V328" i="10"/>
  <c r="Y329" i="10"/>
  <c r="N409" i="10"/>
  <c r="P409" i="10" s="1"/>
  <c r="S409" i="10" s="1"/>
  <c r="V409" i="9"/>
  <c r="AG410" i="9"/>
  <c r="AG352" i="5" l="1"/>
  <c r="V351" i="5"/>
  <c r="AG379" i="2"/>
  <c r="V378" i="2"/>
  <c r="AG383" i="3"/>
  <c r="V382" i="3"/>
  <c r="AG397" i="6"/>
  <c r="B396" i="10"/>
  <c r="D396" i="10" s="1"/>
  <c r="V396" i="6"/>
  <c r="AA395" i="7"/>
  <c r="U394" i="7"/>
  <c r="U439" i="4"/>
  <c r="AA440" i="4"/>
  <c r="AG410" i="8"/>
  <c r="V409" i="8"/>
  <c r="V327" i="10"/>
  <c r="Y328" i="10"/>
  <c r="U408" i="9"/>
  <c r="AA409" i="9"/>
  <c r="U350" i="5" l="1"/>
  <c r="AA351" i="5"/>
  <c r="U377" i="2"/>
  <c r="AA378" i="2"/>
  <c r="AA382" i="3"/>
  <c r="U381" i="3"/>
  <c r="U395" i="6"/>
  <c r="AA396" i="6"/>
  <c r="AG395" i="7"/>
  <c r="F394" i="10"/>
  <c r="H394" i="10" s="1"/>
  <c r="V394" i="7"/>
  <c r="J439" i="10"/>
  <c r="L439" i="10" s="1"/>
  <c r="V439" i="4"/>
  <c r="AG440" i="4"/>
  <c r="U408" i="8"/>
  <c r="AA409" i="8"/>
  <c r="V326" i="10"/>
  <c r="Y327" i="10"/>
  <c r="N408" i="10"/>
  <c r="P408" i="10" s="1"/>
  <c r="S408" i="10" s="1"/>
  <c r="V408" i="9"/>
  <c r="AG409" i="9"/>
  <c r="AG351" i="5" l="1"/>
  <c r="V350" i="5"/>
  <c r="AG378" i="2"/>
  <c r="V377" i="2"/>
  <c r="AG382" i="3"/>
  <c r="V381" i="3"/>
  <c r="AG396" i="6"/>
  <c r="V395" i="6"/>
  <c r="B395" i="10"/>
  <c r="D395" i="10" s="1"/>
  <c r="AA394" i="7"/>
  <c r="U393" i="7"/>
  <c r="U438" i="4"/>
  <c r="AA439" i="4"/>
  <c r="AG409" i="8"/>
  <c r="V408" i="8"/>
  <c r="V325" i="10"/>
  <c r="Y326" i="10"/>
  <c r="AA408" i="9"/>
  <c r="U407" i="9"/>
  <c r="U349" i="5" l="1"/>
  <c r="AA350" i="5"/>
  <c r="U376" i="2"/>
  <c r="AA377" i="2"/>
  <c r="AA381" i="3"/>
  <c r="U380" i="3"/>
  <c r="U394" i="6"/>
  <c r="AA395" i="6"/>
  <c r="AG394" i="7"/>
  <c r="V393" i="7"/>
  <c r="F393" i="10"/>
  <c r="H393" i="10" s="1"/>
  <c r="J438" i="10"/>
  <c r="L438" i="10" s="1"/>
  <c r="V438" i="4"/>
  <c r="AG439" i="4"/>
  <c r="U407" i="8"/>
  <c r="AA408" i="8"/>
  <c r="Y325" i="10"/>
  <c r="V324" i="10"/>
  <c r="V407" i="9"/>
  <c r="N407" i="10"/>
  <c r="P407" i="10" s="1"/>
  <c r="S407" i="10" s="1"/>
  <c r="AG408" i="9"/>
  <c r="AG350" i="5" l="1"/>
  <c r="V349" i="5"/>
  <c r="AG377" i="2"/>
  <c r="V376" i="2"/>
  <c r="AG381" i="3"/>
  <c r="V380" i="3"/>
  <c r="AG395" i="6"/>
  <c r="B394" i="10"/>
  <c r="D394" i="10" s="1"/>
  <c r="V394" i="6"/>
  <c r="AA393" i="7"/>
  <c r="U392" i="7"/>
  <c r="U437" i="4"/>
  <c r="AA438" i="4"/>
  <c r="AG408" i="8"/>
  <c r="V407" i="8"/>
  <c r="V323" i="10"/>
  <c r="Y324" i="10"/>
  <c r="U406" i="9"/>
  <c r="AA407" i="9"/>
  <c r="U348" i="5" l="1"/>
  <c r="AA349" i="5"/>
  <c r="AA376" i="2"/>
  <c r="U375" i="2"/>
  <c r="AA380" i="3"/>
  <c r="U379" i="3"/>
  <c r="U393" i="6"/>
  <c r="AA394" i="6"/>
  <c r="AG393" i="7"/>
  <c r="F392" i="10"/>
  <c r="H392" i="10" s="1"/>
  <c r="V392" i="7"/>
  <c r="V437" i="4"/>
  <c r="J437" i="10"/>
  <c r="L437" i="10" s="1"/>
  <c r="AG438" i="4"/>
  <c r="AA407" i="8"/>
  <c r="U406" i="8"/>
  <c r="V322" i="10"/>
  <c r="Y323" i="10"/>
  <c r="AG407" i="9"/>
  <c r="V406" i="9"/>
  <c r="N406" i="10"/>
  <c r="P406" i="10" s="1"/>
  <c r="S406" i="10" s="1"/>
  <c r="AG349" i="5" l="1"/>
  <c r="V348" i="5"/>
  <c r="AG376" i="2"/>
  <c r="V375" i="2"/>
  <c r="V379" i="3"/>
  <c r="AG380" i="3"/>
  <c r="AG394" i="6"/>
  <c r="V393" i="6"/>
  <c r="B393" i="10"/>
  <c r="D393" i="10" s="1"/>
  <c r="AA392" i="7"/>
  <c r="U391" i="7"/>
  <c r="AA437" i="4"/>
  <c r="U436" i="4"/>
  <c r="AG407" i="8"/>
  <c r="V406" i="8"/>
  <c r="V321" i="10"/>
  <c r="Y322" i="10"/>
  <c r="U405" i="9"/>
  <c r="AA406" i="9"/>
  <c r="U347" i="5" l="1"/>
  <c r="AA348" i="5"/>
  <c r="AA375" i="2"/>
  <c r="U374" i="2"/>
  <c r="AA379" i="3"/>
  <c r="U378" i="3"/>
  <c r="U392" i="6"/>
  <c r="AA393" i="6"/>
  <c r="AG392" i="7"/>
  <c r="V391" i="7"/>
  <c r="F391" i="10"/>
  <c r="H391" i="10" s="1"/>
  <c r="J436" i="10"/>
  <c r="L436" i="10" s="1"/>
  <c r="AG437" i="4"/>
  <c r="V436" i="4"/>
  <c r="U405" i="8"/>
  <c r="AA406" i="8"/>
  <c r="V320" i="10"/>
  <c r="Y321" i="10"/>
  <c r="N405" i="10"/>
  <c r="P405" i="10" s="1"/>
  <c r="S405" i="10" s="1"/>
  <c r="V405" i="9"/>
  <c r="AG406" i="9"/>
  <c r="AG348" i="5" l="1"/>
  <c r="V347" i="5"/>
  <c r="AG375" i="2"/>
  <c r="V374" i="2"/>
  <c r="AG379" i="3"/>
  <c r="V378" i="3"/>
  <c r="AG393" i="6"/>
  <c r="V392" i="6"/>
  <c r="B392" i="10"/>
  <c r="D392" i="10" s="1"/>
  <c r="U390" i="7"/>
  <c r="AA391" i="7"/>
  <c r="U435" i="4"/>
  <c r="AA436" i="4"/>
  <c r="AG406" i="8"/>
  <c r="V405" i="8"/>
  <c r="V319" i="10"/>
  <c r="Y320" i="10"/>
  <c r="AA405" i="9"/>
  <c r="U404" i="9"/>
  <c r="AA347" i="5" l="1"/>
  <c r="U346" i="5"/>
  <c r="AA374" i="2"/>
  <c r="U373" i="2"/>
  <c r="AA378" i="3"/>
  <c r="U377" i="3"/>
  <c r="U391" i="6"/>
  <c r="AA392" i="6"/>
  <c r="AG391" i="7"/>
  <c r="V390" i="7"/>
  <c r="F390" i="10"/>
  <c r="H390" i="10" s="1"/>
  <c r="V435" i="4"/>
  <c r="J435" i="10"/>
  <c r="L435" i="10" s="1"/>
  <c r="AG436" i="4"/>
  <c r="U404" i="8"/>
  <c r="AA405" i="8"/>
  <c r="V318" i="10"/>
  <c r="Y319" i="10"/>
  <c r="AG405" i="9"/>
  <c r="N404" i="10"/>
  <c r="P404" i="10" s="1"/>
  <c r="S404" i="10" s="1"/>
  <c r="V404" i="9"/>
  <c r="AG347" i="5" l="1"/>
  <c r="V346" i="5"/>
  <c r="AG374" i="2"/>
  <c r="V373" i="2"/>
  <c r="V377" i="3"/>
  <c r="AG378" i="3"/>
  <c r="AG392" i="6"/>
  <c r="B391" i="10"/>
  <c r="D391" i="10" s="1"/>
  <c r="V391" i="6"/>
  <c r="AA390" i="7"/>
  <c r="U389" i="7"/>
  <c r="U434" i="4"/>
  <c r="AA435" i="4"/>
  <c r="AG405" i="8"/>
  <c r="V404" i="8"/>
  <c r="Y318" i="10"/>
  <c r="V317" i="10"/>
  <c r="U403" i="9"/>
  <c r="AA404" i="9"/>
  <c r="AA346" i="5" l="1"/>
  <c r="U345" i="5"/>
  <c r="U372" i="2"/>
  <c r="AA373" i="2"/>
  <c r="AA377" i="3"/>
  <c r="U376" i="3"/>
  <c r="U390" i="6"/>
  <c r="AA391" i="6"/>
  <c r="AG390" i="7"/>
  <c r="F389" i="10"/>
  <c r="H389" i="10" s="1"/>
  <c r="V389" i="7"/>
  <c r="V434" i="4"/>
  <c r="J434" i="10"/>
  <c r="L434" i="10" s="1"/>
  <c r="AG435" i="4"/>
  <c r="U403" i="8"/>
  <c r="AA404" i="8"/>
  <c r="Y317" i="10"/>
  <c r="V316" i="10"/>
  <c r="AG404" i="9"/>
  <c r="V403" i="9"/>
  <c r="N403" i="10"/>
  <c r="P403" i="10" s="1"/>
  <c r="S403" i="10" s="1"/>
  <c r="AG346" i="5" l="1"/>
  <c r="V345" i="5"/>
  <c r="V372" i="2"/>
  <c r="AG373" i="2"/>
  <c r="AG377" i="3"/>
  <c r="V376" i="3"/>
  <c r="AG391" i="6"/>
  <c r="B390" i="10"/>
  <c r="D390" i="10" s="1"/>
  <c r="V390" i="6"/>
  <c r="AA389" i="7"/>
  <c r="U388" i="7"/>
  <c r="U433" i="4"/>
  <c r="AA434" i="4"/>
  <c r="AG404" i="8"/>
  <c r="V403" i="8"/>
  <c r="V315" i="10"/>
  <c r="Y316" i="10"/>
  <c r="AA403" i="9"/>
  <c r="U402" i="9"/>
  <c r="AA345" i="5" l="1"/>
  <c r="U344" i="5"/>
  <c r="U371" i="2"/>
  <c r="AA372" i="2"/>
  <c r="AA376" i="3"/>
  <c r="U375" i="3"/>
  <c r="AA390" i="6"/>
  <c r="U389" i="6"/>
  <c r="AG389" i="7"/>
  <c r="F388" i="10"/>
  <c r="H388" i="10" s="1"/>
  <c r="V388" i="7"/>
  <c r="J433" i="10"/>
  <c r="L433" i="10" s="1"/>
  <c r="AG434" i="4"/>
  <c r="V433" i="4"/>
  <c r="U402" i="8"/>
  <c r="AA403" i="8"/>
  <c r="Y315" i="10"/>
  <c r="V314" i="10"/>
  <c r="N402" i="10"/>
  <c r="P402" i="10" s="1"/>
  <c r="S402" i="10" s="1"/>
  <c r="V402" i="9"/>
  <c r="AG403" i="9"/>
  <c r="AG345" i="5" l="1"/>
  <c r="V344" i="5"/>
  <c r="AG372" i="2"/>
  <c r="V371" i="2"/>
  <c r="V375" i="3"/>
  <c r="AG376" i="3"/>
  <c r="AG390" i="6"/>
  <c r="V389" i="6"/>
  <c r="B389" i="10"/>
  <c r="D389" i="10" s="1"/>
  <c r="U387" i="7"/>
  <c r="AA388" i="7"/>
  <c r="AA433" i="4"/>
  <c r="U432" i="4"/>
  <c r="AG403" i="8"/>
  <c r="V402" i="8"/>
  <c r="V313" i="10"/>
  <c r="Y314" i="10"/>
  <c r="AA402" i="9"/>
  <c r="U401" i="9"/>
  <c r="U343" i="5" l="1"/>
  <c r="AA344" i="5"/>
  <c r="AA371" i="2"/>
  <c r="U370" i="2"/>
  <c r="AA375" i="3"/>
  <c r="U374" i="3"/>
  <c r="AA389" i="6"/>
  <c r="U388" i="6"/>
  <c r="AG388" i="7"/>
  <c r="V387" i="7"/>
  <c r="F387" i="10"/>
  <c r="H387" i="10" s="1"/>
  <c r="AG433" i="4"/>
  <c r="J432" i="10"/>
  <c r="L432" i="10" s="1"/>
  <c r="V432" i="4"/>
  <c r="AA402" i="8"/>
  <c r="U401" i="8"/>
  <c r="Y313" i="10"/>
  <c r="V312" i="10"/>
  <c r="AG402" i="9"/>
  <c r="N401" i="10"/>
  <c r="P401" i="10" s="1"/>
  <c r="S401" i="10" s="1"/>
  <c r="V401" i="9"/>
  <c r="AG344" i="5" l="1"/>
  <c r="V343" i="5"/>
  <c r="AG371" i="2"/>
  <c r="V370" i="2"/>
  <c r="V374" i="3"/>
  <c r="AG375" i="3"/>
  <c r="AG389" i="6"/>
  <c r="B388" i="10"/>
  <c r="D388" i="10" s="1"/>
  <c r="V388" i="6"/>
  <c r="AA387" i="7"/>
  <c r="U386" i="7"/>
  <c r="AA432" i="4"/>
  <c r="U431" i="4"/>
  <c r="AG402" i="8"/>
  <c r="V401" i="8"/>
  <c r="Y312" i="10"/>
  <c r="V311" i="10"/>
  <c r="AA401" i="9"/>
  <c r="U400" i="9"/>
  <c r="U342" i="5" l="1"/>
  <c r="AA343" i="5"/>
  <c r="AA370" i="2"/>
  <c r="U369" i="2"/>
  <c r="AA374" i="3"/>
  <c r="U373" i="3"/>
  <c r="U387" i="6"/>
  <c r="AA388" i="6"/>
  <c r="AG387" i="7"/>
  <c r="V386" i="7"/>
  <c r="F386" i="10"/>
  <c r="H386" i="10" s="1"/>
  <c r="AG432" i="4"/>
  <c r="V431" i="4"/>
  <c r="J431" i="10"/>
  <c r="L431" i="10" s="1"/>
  <c r="AA401" i="8"/>
  <c r="U400" i="8"/>
  <c r="V310" i="10"/>
  <c r="Y311" i="10"/>
  <c r="N400" i="10"/>
  <c r="P400" i="10" s="1"/>
  <c r="S400" i="10" s="1"/>
  <c r="V400" i="9"/>
  <c r="AG401" i="9"/>
  <c r="AG343" i="5" l="1"/>
  <c r="V342" i="5"/>
  <c r="AG370" i="2"/>
  <c r="V369" i="2"/>
  <c r="AG374" i="3"/>
  <c r="V373" i="3"/>
  <c r="AG388" i="6"/>
  <c r="V387" i="6"/>
  <c r="B387" i="10"/>
  <c r="D387" i="10" s="1"/>
  <c r="AA386" i="7"/>
  <c r="U385" i="7"/>
  <c r="U430" i="4"/>
  <c r="AA431" i="4"/>
  <c r="AG401" i="8"/>
  <c r="V400" i="8"/>
  <c r="V309" i="10"/>
  <c r="Y310" i="10"/>
  <c r="AA400" i="9"/>
  <c r="U399" i="9"/>
  <c r="U341" i="5" l="1"/>
  <c r="AA342" i="5"/>
  <c r="U368" i="2"/>
  <c r="AA369" i="2"/>
  <c r="AA373" i="3"/>
  <c r="U372" i="3"/>
  <c r="U386" i="6"/>
  <c r="AA387" i="6"/>
  <c r="AG386" i="7"/>
  <c r="V385" i="7"/>
  <c r="F385" i="10"/>
  <c r="H385" i="10" s="1"/>
  <c r="AG431" i="4"/>
  <c r="J430" i="10"/>
  <c r="L430" i="10" s="1"/>
  <c r="V430" i="4"/>
  <c r="U399" i="8"/>
  <c r="AA400" i="8"/>
  <c r="V308" i="10"/>
  <c r="Y309" i="10"/>
  <c r="AG400" i="9"/>
  <c r="N399" i="10"/>
  <c r="P399" i="10" s="1"/>
  <c r="S399" i="10" s="1"/>
  <c r="V399" i="9"/>
  <c r="AG342" i="5" l="1"/>
  <c r="V341" i="5"/>
  <c r="AG369" i="2"/>
  <c r="V368" i="2"/>
  <c r="AG373" i="3"/>
  <c r="V372" i="3"/>
  <c r="AG387" i="6"/>
  <c r="B386" i="10"/>
  <c r="D386" i="10" s="1"/>
  <c r="V386" i="6"/>
  <c r="AA385" i="7"/>
  <c r="U384" i="7"/>
  <c r="U429" i="4"/>
  <c r="AA430" i="4"/>
  <c r="AG400" i="8"/>
  <c r="V399" i="8"/>
  <c r="Y308" i="10"/>
  <c r="V307" i="10"/>
  <c r="AA399" i="9"/>
  <c r="U398" i="9"/>
  <c r="U340" i="5" l="1"/>
  <c r="AA341" i="5"/>
  <c r="AA368" i="2"/>
  <c r="U367" i="2"/>
  <c r="U371" i="3"/>
  <c r="AA372" i="3"/>
  <c r="U385" i="6"/>
  <c r="AA386" i="6"/>
  <c r="AG385" i="7"/>
  <c r="V384" i="7"/>
  <c r="F384" i="10"/>
  <c r="H384" i="10" s="1"/>
  <c r="V429" i="4"/>
  <c r="AG430" i="4"/>
  <c r="J429" i="10"/>
  <c r="L429" i="10" s="1"/>
  <c r="U398" i="8"/>
  <c r="AA399" i="8"/>
  <c r="V306" i="10"/>
  <c r="Y307" i="10"/>
  <c r="V398" i="9"/>
  <c r="N398" i="10"/>
  <c r="P398" i="10" s="1"/>
  <c r="S398" i="10" s="1"/>
  <c r="AG399" i="9"/>
  <c r="AG341" i="5" l="1"/>
  <c r="V340" i="5"/>
  <c r="AG368" i="2"/>
  <c r="V367" i="2"/>
  <c r="V371" i="3"/>
  <c r="AG372" i="3"/>
  <c r="AG386" i="6"/>
  <c r="V385" i="6"/>
  <c r="B385" i="10"/>
  <c r="D385" i="10" s="1"/>
  <c r="AA384" i="7"/>
  <c r="U383" i="7"/>
  <c r="U428" i="4"/>
  <c r="AA429" i="4"/>
  <c r="AG399" i="8"/>
  <c r="V398" i="8"/>
  <c r="V305" i="10"/>
  <c r="Y306" i="10"/>
  <c r="AA398" i="9"/>
  <c r="U397" i="9"/>
  <c r="U339" i="5" l="1"/>
  <c r="AA340" i="5"/>
  <c r="U366" i="2"/>
  <c r="AA367" i="2"/>
  <c r="AA371" i="3"/>
  <c r="U370" i="3"/>
  <c r="U384" i="6"/>
  <c r="AA385" i="6"/>
  <c r="AG384" i="7"/>
  <c r="V383" i="7"/>
  <c r="F383" i="10"/>
  <c r="H383" i="10" s="1"/>
  <c r="AG429" i="4"/>
  <c r="J428" i="10"/>
  <c r="L428" i="10" s="1"/>
  <c r="V428" i="4"/>
  <c r="U397" i="8"/>
  <c r="AA398" i="8"/>
  <c r="Y305" i="10"/>
  <c r="V304" i="10"/>
  <c r="N397" i="10"/>
  <c r="P397" i="10" s="1"/>
  <c r="S397" i="10" s="1"/>
  <c r="V397" i="9"/>
  <c r="AG398" i="9"/>
  <c r="AG340" i="5" l="1"/>
  <c r="V339" i="5"/>
  <c r="AG367" i="2"/>
  <c r="V366" i="2"/>
  <c r="AG371" i="3"/>
  <c r="V370" i="3"/>
  <c r="AG385" i="6"/>
  <c r="V384" i="6"/>
  <c r="B384" i="10"/>
  <c r="D384" i="10" s="1"/>
  <c r="AA383" i="7"/>
  <c r="U382" i="7"/>
  <c r="U427" i="4"/>
  <c r="AA428" i="4"/>
  <c r="AG398" i="8"/>
  <c r="V397" i="8"/>
  <c r="Y304" i="10"/>
  <c r="V303" i="10"/>
  <c r="U396" i="9"/>
  <c r="AA397" i="9"/>
  <c r="U338" i="5" l="1"/>
  <c r="AA339" i="5"/>
  <c r="AA366" i="2"/>
  <c r="U365" i="2"/>
  <c r="AA370" i="3"/>
  <c r="U369" i="3"/>
  <c r="U383" i="6"/>
  <c r="AA384" i="6"/>
  <c r="AG383" i="7"/>
  <c r="V382" i="7"/>
  <c r="F382" i="10"/>
  <c r="H382" i="10" s="1"/>
  <c r="J427" i="10"/>
  <c r="L427" i="10" s="1"/>
  <c r="AG428" i="4"/>
  <c r="V427" i="4"/>
  <c r="U396" i="8"/>
  <c r="AA397" i="8"/>
  <c r="V302" i="10"/>
  <c r="Y303" i="10"/>
  <c r="AG397" i="9"/>
  <c r="N396" i="10"/>
  <c r="P396" i="10" s="1"/>
  <c r="S396" i="10" s="1"/>
  <c r="V396" i="9"/>
  <c r="AG339" i="5" l="1"/>
  <c r="V338" i="5"/>
  <c r="AG366" i="2"/>
  <c r="V365" i="2"/>
  <c r="V369" i="3"/>
  <c r="AG370" i="3"/>
  <c r="AG384" i="6"/>
  <c r="V383" i="6"/>
  <c r="B383" i="10"/>
  <c r="D383" i="10" s="1"/>
  <c r="AA382" i="7"/>
  <c r="U381" i="7"/>
  <c r="AA427" i="4"/>
  <c r="U426" i="4"/>
  <c r="AG397" i="8"/>
  <c r="V396" i="8"/>
  <c r="Y302" i="10"/>
  <c r="V301" i="10"/>
  <c r="U395" i="9"/>
  <c r="AA396" i="9"/>
  <c r="AA338" i="5" l="1"/>
  <c r="U337" i="5"/>
  <c r="AA365" i="2"/>
  <c r="U364" i="2"/>
  <c r="AA369" i="3"/>
  <c r="U368" i="3"/>
  <c r="U382" i="6"/>
  <c r="AA383" i="6"/>
  <c r="AG382" i="7"/>
  <c r="V381" i="7"/>
  <c r="F381" i="10"/>
  <c r="H381" i="10" s="1"/>
  <c r="J426" i="10"/>
  <c r="L426" i="10" s="1"/>
  <c r="AG427" i="4"/>
  <c r="V426" i="4"/>
  <c r="AA396" i="8"/>
  <c r="U395" i="8"/>
  <c r="Y301" i="10"/>
  <c r="V300" i="10"/>
  <c r="V395" i="9"/>
  <c r="N395" i="10"/>
  <c r="P395" i="10" s="1"/>
  <c r="S395" i="10" s="1"/>
  <c r="AG396" i="9"/>
  <c r="AG338" i="5" l="1"/>
  <c r="V337" i="5"/>
  <c r="V364" i="2"/>
  <c r="AG365" i="2"/>
  <c r="V368" i="3"/>
  <c r="AG369" i="3"/>
  <c r="AG383" i="6"/>
  <c r="B382" i="10"/>
  <c r="D382" i="10" s="1"/>
  <c r="V382" i="6"/>
  <c r="AA381" i="7"/>
  <c r="U380" i="7"/>
  <c r="U425" i="4"/>
  <c r="AA426" i="4"/>
  <c r="AG396" i="8"/>
  <c r="V395" i="8"/>
  <c r="Y300" i="10"/>
  <c r="V299" i="10"/>
  <c r="AA395" i="9"/>
  <c r="U394" i="9"/>
  <c r="U336" i="5" l="1"/>
  <c r="AA337" i="5"/>
  <c r="U363" i="2"/>
  <c r="AA364" i="2"/>
  <c r="AA368" i="3"/>
  <c r="U367" i="3"/>
  <c r="AA382" i="6"/>
  <c r="U381" i="6"/>
  <c r="AG381" i="7"/>
  <c r="V380" i="7"/>
  <c r="F380" i="10"/>
  <c r="H380" i="10" s="1"/>
  <c r="J425" i="10"/>
  <c r="L425" i="10" s="1"/>
  <c r="V425" i="4"/>
  <c r="AG426" i="4"/>
  <c r="U394" i="8"/>
  <c r="AA395" i="8"/>
  <c r="V298" i="10"/>
  <c r="Y299" i="10"/>
  <c r="AG395" i="9"/>
  <c r="N394" i="10"/>
  <c r="P394" i="10" s="1"/>
  <c r="S394" i="10" s="1"/>
  <c r="V394" i="9"/>
  <c r="AG337" i="5" l="1"/>
  <c r="V336" i="5"/>
  <c r="AG364" i="2"/>
  <c r="V363" i="2"/>
  <c r="V367" i="3"/>
  <c r="AG368" i="3"/>
  <c r="AG382" i="6"/>
  <c r="V381" i="6"/>
  <c r="B381" i="10"/>
  <c r="D381" i="10" s="1"/>
  <c r="AA380" i="7"/>
  <c r="U379" i="7"/>
  <c r="U424" i="4"/>
  <c r="AA425" i="4"/>
  <c r="AG395" i="8"/>
  <c r="V394" i="8"/>
  <c r="V297" i="10"/>
  <c r="Y298" i="10"/>
  <c r="U393" i="9"/>
  <c r="AA394" i="9"/>
  <c r="U335" i="5" l="1"/>
  <c r="AA336" i="5"/>
  <c r="U362" i="2"/>
  <c r="AA363" i="2"/>
  <c r="AA367" i="3"/>
  <c r="U366" i="3"/>
  <c r="AA381" i="6"/>
  <c r="U380" i="6"/>
  <c r="AG380" i="7"/>
  <c r="F379" i="10"/>
  <c r="H379" i="10" s="1"/>
  <c r="V379" i="7"/>
  <c r="AG425" i="4"/>
  <c r="V424" i="4"/>
  <c r="J424" i="10"/>
  <c r="L424" i="10" s="1"/>
  <c r="AA394" i="8"/>
  <c r="U393" i="8"/>
  <c r="V296" i="10"/>
  <c r="Y297" i="10"/>
  <c r="N393" i="10"/>
  <c r="P393" i="10" s="1"/>
  <c r="S393" i="10" s="1"/>
  <c r="V393" i="9"/>
  <c r="AG394" i="9"/>
  <c r="AG336" i="5" l="1"/>
  <c r="V335" i="5"/>
  <c r="AG363" i="2"/>
  <c r="V362" i="2"/>
  <c r="V366" i="3"/>
  <c r="AG367" i="3"/>
  <c r="AG381" i="6"/>
  <c r="B380" i="10"/>
  <c r="D380" i="10" s="1"/>
  <c r="V380" i="6"/>
  <c r="U378" i="7"/>
  <c r="AA379" i="7"/>
  <c r="U423" i="4"/>
  <c r="AA424" i="4"/>
  <c r="AG394" i="8"/>
  <c r="V393" i="8"/>
  <c r="Y296" i="10"/>
  <c r="V295" i="10"/>
  <c r="AA393" i="9"/>
  <c r="U392" i="9"/>
  <c r="AA335" i="5" l="1"/>
  <c r="U334" i="5"/>
  <c r="U361" i="2"/>
  <c r="AA362" i="2"/>
  <c r="AA366" i="3"/>
  <c r="U365" i="3"/>
  <c r="U379" i="6"/>
  <c r="AA380" i="6"/>
  <c r="AG379" i="7"/>
  <c r="V378" i="7"/>
  <c r="F378" i="10"/>
  <c r="H378" i="10" s="1"/>
  <c r="J423" i="10"/>
  <c r="L423" i="10" s="1"/>
  <c r="V423" i="4"/>
  <c r="AG424" i="4"/>
  <c r="AA393" i="8"/>
  <c r="U392" i="8"/>
  <c r="V294" i="10"/>
  <c r="Y295" i="10"/>
  <c r="AG393" i="9"/>
  <c r="N392" i="10"/>
  <c r="P392" i="10" s="1"/>
  <c r="S392" i="10" s="1"/>
  <c r="V392" i="9"/>
  <c r="AG335" i="5" l="1"/>
  <c r="V334" i="5"/>
  <c r="V361" i="2"/>
  <c r="AG362" i="2"/>
  <c r="V365" i="3"/>
  <c r="AG366" i="3"/>
  <c r="AG380" i="6"/>
  <c r="V379" i="6"/>
  <c r="B379" i="10"/>
  <c r="D379" i="10" s="1"/>
  <c r="AA378" i="7"/>
  <c r="U377" i="7"/>
  <c r="U422" i="4"/>
  <c r="AA423" i="4"/>
  <c r="AG393" i="8"/>
  <c r="V392" i="8"/>
  <c r="V293" i="10"/>
  <c r="Y294" i="10"/>
  <c r="U391" i="9"/>
  <c r="AA392" i="9"/>
  <c r="U333" i="5" l="1"/>
  <c r="AA334" i="5"/>
  <c r="AA361" i="2"/>
  <c r="U360" i="2"/>
  <c r="U364" i="3"/>
  <c r="AA365" i="3"/>
  <c r="U378" i="6"/>
  <c r="AA379" i="6"/>
  <c r="AG378" i="7"/>
  <c r="F377" i="10"/>
  <c r="H377" i="10" s="1"/>
  <c r="V377" i="7"/>
  <c r="AG423" i="4"/>
  <c r="J422" i="10"/>
  <c r="L422" i="10" s="1"/>
  <c r="V422" i="4"/>
  <c r="U391" i="8"/>
  <c r="AA392" i="8"/>
  <c r="V292" i="10"/>
  <c r="Y293" i="10"/>
  <c r="N391" i="10"/>
  <c r="P391" i="10" s="1"/>
  <c r="S391" i="10" s="1"/>
  <c r="V391" i="9"/>
  <c r="AG392" i="9"/>
  <c r="AG334" i="5" l="1"/>
  <c r="V333" i="5"/>
  <c r="V360" i="2"/>
  <c r="AG361" i="2"/>
  <c r="V364" i="3"/>
  <c r="AG365" i="3"/>
  <c r="AG379" i="6"/>
  <c r="V378" i="6"/>
  <c r="B378" i="10"/>
  <c r="D378" i="10" s="1"/>
  <c r="AA377" i="7"/>
  <c r="U376" i="7"/>
  <c r="AA422" i="4"/>
  <c r="U421" i="4"/>
  <c r="AG392" i="8"/>
  <c r="V391" i="8"/>
  <c r="Y292" i="10"/>
  <c r="V291" i="10"/>
  <c r="AA391" i="9"/>
  <c r="U390" i="9"/>
  <c r="U332" i="5" l="1"/>
  <c r="AA333" i="5"/>
  <c r="U359" i="2"/>
  <c r="AA360" i="2"/>
  <c r="U363" i="3"/>
  <c r="AA364" i="3"/>
  <c r="U377" i="6"/>
  <c r="AA378" i="6"/>
  <c r="AG377" i="7"/>
  <c r="V376" i="7"/>
  <c r="F376" i="10"/>
  <c r="H376" i="10" s="1"/>
  <c r="V421" i="4"/>
  <c r="AG422" i="4"/>
  <c r="J421" i="10"/>
  <c r="L421" i="10" s="1"/>
  <c r="U390" i="8"/>
  <c r="AA391" i="8"/>
  <c r="Y291" i="10"/>
  <c r="V290" i="10"/>
  <c r="AG391" i="9"/>
  <c r="N390" i="10"/>
  <c r="P390" i="10" s="1"/>
  <c r="S390" i="10" s="1"/>
  <c r="V390" i="9"/>
  <c r="AG333" i="5" l="1"/>
  <c r="V332" i="5"/>
  <c r="AG360" i="2"/>
  <c r="V359" i="2"/>
  <c r="AG364" i="3"/>
  <c r="V363" i="3"/>
  <c r="AG378" i="6"/>
  <c r="B377" i="10"/>
  <c r="D377" i="10" s="1"/>
  <c r="V377" i="6"/>
  <c r="AA376" i="7"/>
  <c r="U375" i="7"/>
  <c r="U420" i="4"/>
  <c r="AA421" i="4"/>
  <c r="AG391" i="8"/>
  <c r="V390" i="8"/>
  <c r="Y290" i="10"/>
  <c r="V289" i="10"/>
  <c r="AA390" i="9"/>
  <c r="U389" i="9"/>
  <c r="AA332" i="5" l="1"/>
  <c r="U331" i="5"/>
  <c r="AA359" i="2"/>
  <c r="U358" i="2"/>
  <c r="AA363" i="3"/>
  <c r="U362" i="3"/>
  <c r="AA377" i="6"/>
  <c r="U376" i="6"/>
  <c r="AG376" i="7"/>
  <c r="V375" i="7"/>
  <c r="F375" i="10"/>
  <c r="H375" i="10" s="1"/>
  <c r="AG421" i="4"/>
  <c r="V420" i="4"/>
  <c r="J420" i="10"/>
  <c r="L420" i="10" s="1"/>
  <c r="AA390" i="8"/>
  <c r="U389" i="8"/>
  <c r="V288" i="10"/>
  <c r="Y289" i="10"/>
  <c r="AG390" i="9"/>
  <c r="V389" i="9"/>
  <c r="N389" i="10"/>
  <c r="P389" i="10" s="1"/>
  <c r="S389" i="10" s="1"/>
  <c r="AG332" i="5" l="1"/>
  <c r="V331" i="5"/>
  <c r="AG359" i="2"/>
  <c r="V358" i="2"/>
  <c r="AG363" i="3"/>
  <c r="V362" i="3"/>
  <c r="AG377" i="6"/>
  <c r="V376" i="6"/>
  <c r="B376" i="10"/>
  <c r="D376" i="10" s="1"/>
  <c r="AA375" i="7"/>
  <c r="U374" i="7"/>
  <c r="AA420" i="4"/>
  <c r="U419" i="4"/>
  <c r="AG390" i="8"/>
  <c r="V389" i="8"/>
  <c r="V287" i="10"/>
  <c r="Y288" i="10"/>
  <c r="U388" i="9"/>
  <c r="AA389" i="9"/>
  <c r="AA331" i="5" l="1"/>
  <c r="U330" i="5"/>
  <c r="U357" i="2"/>
  <c r="AA358" i="2"/>
  <c r="AA362" i="3"/>
  <c r="U361" i="3"/>
  <c r="U375" i="6"/>
  <c r="AA376" i="6"/>
  <c r="AG375" i="7"/>
  <c r="V374" i="7"/>
  <c r="F374" i="10"/>
  <c r="H374" i="10" s="1"/>
  <c r="J419" i="10"/>
  <c r="L419" i="10" s="1"/>
  <c r="V419" i="4"/>
  <c r="AG420" i="4"/>
  <c r="AA389" i="8"/>
  <c r="U388" i="8"/>
  <c r="V286" i="10"/>
  <c r="Y287" i="10"/>
  <c r="V388" i="9"/>
  <c r="N388" i="10"/>
  <c r="P388" i="10" s="1"/>
  <c r="S388" i="10" s="1"/>
  <c r="AG389" i="9"/>
  <c r="AG331" i="5" l="1"/>
  <c r="V330" i="5"/>
  <c r="AG358" i="2"/>
  <c r="V357" i="2"/>
  <c r="AG362" i="3"/>
  <c r="V361" i="3"/>
  <c r="AG376" i="6"/>
  <c r="V375" i="6"/>
  <c r="B375" i="10"/>
  <c r="D375" i="10" s="1"/>
  <c r="AA374" i="7"/>
  <c r="U373" i="7"/>
  <c r="U418" i="4"/>
  <c r="AA419" i="4"/>
  <c r="AG389" i="8"/>
  <c r="V388" i="8"/>
  <c r="V285" i="10"/>
  <c r="Y286" i="10"/>
  <c r="AA388" i="9"/>
  <c r="U387" i="9"/>
  <c r="U329" i="5" l="1"/>
  <c r="AA330" i="5"/>
  <c r="U356" i="2"/>
  <c r="AA357" i="2"/>
  <c r="AA361" i="3"/>
  <c r="U360" i="3"/>
  <c r="U374" i="6"/>
  <c r="AA375" i="6"/>
  <c r="AG374" i="7"/>
  <c r="V373" i="7"/>
  <c r="F373" i="10"/>
  <c r="H373" i="10" s="1"/>
  <c r="J418" i="10"/>
  <c r="L418" i="10" s="1"/>
  <c r="AG419" i="4"/>
  <c r="V418" i="4"/>
  <c r="U387" i="8"/>
  <c r="AA388" i="8"/>
  <c r="Y285" i="10"/>
  <c r="V284" i="10"/>
  <c r="AG388" i="9"/>
  <c r="V387" i="9"/>
  <c r="N387" i="10"/>
  <c r="P387" i="10" s="1"/>
  <c r="S387" i="10" s="1"/>
  <c r="AG330" i="5" l="1"/>
  <c r="V329" i="5"/>
  <c r="AG357" i="2"/>
  <c r="V356" i="2"/>
  <c r="AG361" i="3"/>
  <c r="V360" i="3"/>
  <c r="AG375" i="6"/>
  <c r="B374" i="10"/>
  <c r="D374" i="10" s="1"/>
  <c r="V374" i="6"/>
  <c r="AA373" i="7"/>
  <c r="U372" i="7"/>
  <c r="AA418" i="4"/>
  <c r="U417" i="4"/>
  <c r="AG388" i="8"/>
  <c r="V387" i="8"/>
  <c r="Y284" i="10"/>
  <c r="V283" i="10"/>
  <c r="AA387" i="9"/>
  <c r="U386" i="9"/>
  <c r="U328" i="5" l="1"/>
  <c r="AA329" i="5"/>
  <c r="AA356" i="2"/>
  <c r="U355" i="2"/>
  <c r="AA360" i="3"/>
  <c r="U359" i="3"/>
  <c r="AA374" i="6"/>
  <c r="U373" i="6"/>
  <c r="AG373" i="7"/>
  <c r="V372" i="7"/>
  <c r="F372" i="10"/>
  <c r="H372" i="10" s="1"/>
  <c r="J417" i="10"/>
  <c r="L417" i="10" s="1"/>
  <c r="AG418" i="4"/>
  <c r="V417" i="4"/>
  <c r="U386" i="8"/>
  <c r="AA387" i="8"/>
  <c r="Y283" i="10"/>
  <c r="V282" i="10"/>
  <c r="V386" i="9"/>
  <c r="AG387" i="9"/>
  <c r="N386" i="10"/>
  <c r="P386" i="10" s="1"/>
  <c r="S386" i="10" s="1"/>
  <c r="AG329" i="5" l="1"/>
  <c r="V328" i="5"/>
  <c r="V355" i="2"/>
  <c r="AG356" i="2"/>
  <c r="AG360" i="3"/>
  <c r="V359" i="3"/>
  <c r="AG374" i="6"/>
  <c r="V373" i="6"/>
  <c r="B373" i="10"/>
  <c r="D373" i="10" s="1"/>
  <c r="AA372" i="7"/>
  <c r="U371" i="7"/>
  <c r="U416" i="4"/>
  <c r="AA417" i="4"/>
  <c r="AG387" i="8"/>
  <c r="V386" i="8"/>
  <c r="Y282" i="10"/>
  <c r="V281" i="10"/>
  <c r="AA386" i="9"/>
  <c r="U385" i="9"/>
  <c r="U327" i="5" l="1"/>
  <c r="AA328" i="5"/>
  <c r="U354" i="2"/>
  <c r="AA355" i="2"/>
  <c r="AA359" i="3"/>
  <c r="U358" i="3"/>
  <c r="U372" i="6"/>
  <c r="AA373" i="6"/>
  <c r="AG372" i="7"/>
  <c r="V371" i="7"/>
  <c r="F371" i="10"/>
  <c r="H371" i="10" s="1"/>
  <c r="J416" i="10"/>
  <c r="L416" i="10" s="1"/>
  <c r="V416" i="4"/>
  <c r="AG417" i="4"/>
  <c r="U385" i="8"/>
  <c r="AA386" i="8"/>
  <c r="V280" i="10"/>
  <c r="Y281" i="10"/>
  <c r="AG386" i="9"/>
  <c r="N385" i="10"/>
  <c r="P385" i="10" s="1"/>
  <c r="S385" i="10" s="1"/>
  <c r="V385" i="9"/>
  <c r="AG328" i="5" l="1"/>
  <c r="V327" i="5"/>
  <c r="AG355" i="2"/>
  <c r="V354" i="2"/>
  <c r="AG359" i="3"/>
  <c r="V358" i="3"/>
  <c r="AG373" i="6"/>
  <c r="B372" i="10"/>
  <c r="D372" i="10" s="1"/>
  <c r="V372" i="6"/>
  <c r="AA371" i="7"/>
  <c r="U370" i="7"/>
  <c r="U415" i="4"/>
  <c r="AA416" i="4"/>
  <c r="AG386" i="8"/>
  <c r="V385" i="8"/>
  <c r="V279" i="10"/>
  <c r="Y280" i="10"/>
  <c r="U384" i="9"/>
  <c r="AA385" i="9"/>
  <c r="U326" i="5" l="1"/>
  <c r="AA327" i="5"/>
  <c r="AA354" i="2"/>
  <c r="U353" i="2"/>
  <c r="AA358" i="3"/>
  <c r="U357" i="3"/>
  <c r="U371" i="6"/>
  <c r="AA372" i="6"/>
  <c r="AG371" i="7"/>
  <c r="V370" i="7"/>
  <c r="F370" i="10"/>
  <c r="H370" i="10" s="1"/>
  <c r="J415" i="10"/>
  <c r="L415" i="10" s="1"/>
  <c r="AG416" i="4"/>
  <c r="V415" i="4"/>
  <c r="AA385" i="8"/>
  <c r="U384" i="8"/>
  <c r="V278" i="10"/>
  <c r="Y279" i="10"/>
  <c r="AG385" i="9"/>
  <c r="N384" i="10"/>
  <c r="P384" i="10" s="1"/>
  <c r="S384" i="10" s="1"/>
  <c r="V384" i="9"/>
  <c r="AG327" i="5" l="1"/>
  <c r="V326" i="5"/>
  <c r="V353" i="2"/>
  <c r="AG354" i="2"/>
  <c r="AG358" i="3"/>
  <c r="V357" i="3"/>
  <c r="AG372" i="6"/>
  <c r="B371" i="10"/>
  <c r="D371" i="10" s="1"/>
  <c r="V371" i="6"/>
  <c r="U369" i="7"/>
  <c r="AA370" i="7"/>
  <c r="U414" i="4"/>
  <c r="AA415" i="4"/>
  <c r="AG385" i="8"/>
  <c r="V384" i="8"/>
  <c r="Y278" i="10"/>
  <c r="V277" i="10"/>
  <c r="U383" i="9"/>
  <c r="AA384" i="9"/>
  <c r="U325" i="5" l="1"/>
  <c r="AA326" i="5"/>
  <c r="U352" i="2"/>
  <c r="AA353" i="2"/>
  <c r="AA357" i="3"/>
  <c r="U356" i="3"/>
  <c r="U370" i="6"/>
  <c r="AA371" i="6"/>
  <c r="AG370" i="7"/>
  <c r="V369" i="7"/>
  <c r="F369" i="10"/>
  <c r="H369" i="10" s="1"/>
  <c r="V414" i="4"/>
  <c r="J414" i="10"/>
  <c r="L414" i="10" s="1"/>
  <c r="AG415" i="4"/>
  <c r="U383" i="8"/>
  <c r="AA384" i="8"/>
  <c r="V276" i="10"/>
  <c r="Y277" i="10"/>
  <c r="AG384" i="9"/>
  <c r="N383" i="10"/>
  <c r="P383" i="10" s="1"/>
  <c r="S383" i="10" s="1"/>
  <c r="V383" i="9"/>
  <c r="AG326" i="5" l="1"/>
  <c r="V325" i="5"/>
  <c r="AG353" i="2"/>
  <c r="V352" i="2"/>
  <c r="V356" i="3"/>
  <c r="AG357" i="3"/>
  <c r="AG371" i="6"/>
  <c r="B370" i="10"/>
  <c r="D370" i="10" s="1"/>
  <c r="V370" i="6"/>
  <c r="AA369" i="7"/>
  <c r="U368" i="7"/>
  <c r="U413" i="4"/>
  <c r="AA414" i="4"/>
  <c r="AG384" i="8"/>
  <c r="V383" i="8"/>
  <c r="Y276" i="10"/>
  <c r="V275" i="10"/>
  <c r="U382" i="9"/>
  <c r="AA383" i="9"/>
  <c r="AA325" i="5" l="1"/>
  <c r="U324" i="5"/>
  <c r="AA352" i="2"/>
  <c r="U351" i="2"/>
  <c r="AA356" i="3"/>
  <c r="U355" i="3"/>
  <c r="U369" i="6"/>
  <c r="AA370" i="6"/>
  <c r="AG369" i="7"/>
  <c r="V368" i="7"/>
  <c r="F368" i="10"/>
  <c r="H368" i="10" s="1"/>
  <c r="AG414" i="4"/>
  <c r="J413" i="10"/>
  <c r="L413" i="10" s="1"/>
  <c r="V413" i="4"/>
  <c r="U382" i="8"/>
  <c r="AA383" i="8"/>
  <c r="Y275" i="10"/>
  <c r="V274" i="10"/>
  <c r="AG383" i="9"/>
  <c r="N382" i="10"/>
  <c r="P382" i="10" s="1"/>
  <c r="S382" i="10" s="1"/>
  <c r="V382" i="9"/>
  <c r="AG325" i="5" l="1"/>
  <c r="V324" i="5"/>
  <c r="AG352" i="2"/>
  <c r="V351" i="2"/>
  <c r="AG356" i="3"/>
  <c r="V355" i="3"/>
  <c r="AG370" i="6"/>
  <c r="B369" i="10"/>
  <c r="D369" i="10" s="1"/>
  <c r="V369" i="6"/>
  <c r="U367" i="7"/>
  <c r="AA368" i="7"/>
  <c r="U412" i="4"/>
  <c r="AA413" i="4"/>
  <c r="AG383" i="8"/>
  <c r="V382" i="8"/>
  <c r="Y274" i="10"/>
  <c r="V273" i="10"/>
  <c r="AA382" i="9"/>
  <c r="U381" i="9"/>
  <c r="U323" i="5" l="1"/>
  <c r="AA324" i="5"/>
  <c r="U350" i="2"/>
  <c r="AA351" i="2"/>
  <c r="AA355" i="3"/>
  <c r="U354" i="3"/>
  <c r="AA369" i="6"/>
  <c r="U368" i="6"/>
  <c r="AG368" i="7"/>
  <c r="F367" i="10"/>
  <c r="H367" i="10" s="1"/>
  <c r="V367" i="7"/>
  <c r="J412" i="10"/>
  <c r="L412" i="10" s="1"/>
  <c r="AG413" i="4"/>
  <c r="V412" i="4"/>
  <c r="U381" i="8"/>
  <c r="AA382" i="8"/>
  <c r="V272" i="10"/>
  <c r="Y273" i="10"/>
  <c r="AG382" i="9"/>
  <c r="N381" i="10"/>
  <c r="P381" i="10" s="1"/>
  <c r="S381" i="10" s="1"/>
  <c r="V381" i="9"/>
  <c r="AG324" i="5" l="1"/>
  <c r="V323" i="5"/>
  <c r="AG351" i="2"/>
  <c r="V350" i="2"/>
  <c r="AG355" i="3"/>
  <c r="V354" i="3"/>
  <c r="AG369" i="6"/>
  <c r="V368" i="6"/>
  <c r="B368" i="10"/>
  <c r="D368" i="10" s="1"/>
  <c r="AA367" i="7"/>
  <c r="U366" i="7"/>
  <c r="AA412" i="4"/>
  <c r="U411" i="4"/>
  <c r="AG382" i="8"/>
  <c r="V381" i="8"/>
  <c r="V271" i="10"/>
  <c r="Y272" i="10"/>
  <c r="U380" i="9"/>
  <c r="AA381" i="9"/>
  <c r="U322" i="5" l="1"/>
  <c r="AA323" i="5"/>
  <c r="U349" i="2"/>
  <c r="AA350" i="2"/>
  <c r="AA354" i="3"/>
  <c r="U353" i="3"/>
  <c r="AA368" i="6"/>
  <c r="U367" i="6"/>
  <c r="AG367" i="7"/>
  <c r="F366" i="10"/>
  <c r="H366" i="10" s="1"/>
  <c r="V366" i="7"/>
  <c r="V411" i="4"/>
  <c r="J411" i="10"/>
  <c r="L411" i="10" s="1"/>
  <c r="AG412" i="4"/>
  <c r="U380" i="8"/>
  <c r="AA381" i="8"/>
  <c r="Y271" i="10"/>
  <c r="V270" i="10"/>
  <c r="AG381" i="9"/>
  <c r="V380" i="9"/>
  <c r="N380" i="10"/>
  <c r="P380" i="10" s="1"/>
  <c r="S380" i="10" s="1"/>
  <c r="AG323" i="5" l="1"/>
  <c r="V322" i="5"/>
  <c r="AG350" i="2"/>
  <c r="V349" i="2"/>
  <c r="AG354" i="3"/>
  <c r="V353" i="3"/>
  <c r="AG368" i="6"/>
  <c r="V367" i="6"/>
  <c r="B367" i="10"/>
  <c r="D367" i="10" s="1"/>
  <c r="U365" i="7"/>
  <c r="AA366" i="7"/>
  <c r="U410" i="4"/>
  <c r="AA411" i="4"/>
  <c r="AG381" i="8"/>
  <c r="V380" i="8"/>
  <c r="V269" i="10"/>
  <c r="Y270" i="10"/>
  <c r="AA380" i="9"/>
  <c r="U379" i="9"/>
  <c r="U321" i="5" l="1"/>
  <c r="AA322" i="5"/>
  <c r="U348" i="2"/>
  <c r="AA349" i="2"/>
  <c r="AA353" i="3"/>
  <c r="U352" i="3"/>
  <c r="U366" i="6"/>
  <c r="AA367" i="6"/>
  <c r="AG366" i="7"/>
  <c r="V365" i="7"/>
  <c r="F365" i="10"/>
  <c r="H365" i="10" s="1"/>
  <c r="AG411" i="4"/>
  <c r="J410" i="10"/>
  <c r="L410" i="10" s="1"/>
  <c r="V410" i="4"/>
  <c r="U379" i="8"/>
  <c r="AA380" i="8"/>
  <c r="V268" i="10"/>
  <c r="Y269" i="10"/>
  <c r="AG380" i="9"/>
  <c r="V379" i="9"/>
  <c r="N379" i="10"/>
  <c r="P379" i="10" s="1"/>
  <c r="S379" i="10" s="1"/>
  <c r="AG322" i="5" l="1"/>
  <c r="V321" i="5"/>
  <c r="AG349" i="2"/>
  <c r="V348" i="2"/>
  <c r="AG353" i="3"/>
  <c r="V352" i="3"/>
  <c r="AG367" i="6"/>
  <c r="V366" i="6"/>
  <c r="B366" i="10"/>
  <c r="D366" i="10" s="1"/>
  <c r="AA365" i="7"/>
  <c r="U364" i="7"/>
  <c r="AA410" i="4"/>
  <c r="U409" i="4"/>
  <c r="AG380" i="8"/>
  <c r="V379" i="8"/>
  <c r="Y268" i="10"/>
  <c r="V267" i="10"/>
  <c r="AA379" i="9"/>
  <c r="U378" i="9"/>
  <c r="AA321" i="5" l="1"/>
  <c r="U320" i="5"/>
  <c r="U347" i="2"/>
  <c r="AA348" i="2"/>
  <c r="AA352" i="3"/>
  <c r="U351" i="3"/>
  <c r="AA366" i="6"/>
  <c r="U365" i="6"/>
  <c r="AG365" i="7"/>
  <c r="V364" i="7"/>
  <c r="F364" i="10"/>
  <c r="H364" i="10" s="1"/>
  <c r="AG410" i="4"/>
  <c r="J409" i="10"/>
  <c r="L409" i="10" s="1"/>
  <c r="V409" i="4"/>
  <c r="U378" i="8"/>
  <c r="AA379" i="8"/>
  <c r="Y267" i="10"/>
  <c r="V266" i="10"/>
  <c r="AG379" i="9"/>
  <c r="N378" i="10"/>
  <c r="P378" i="10" s="1"/>
  <c r="S378" i="10" s="1"/>
  <c r="V378" i="9"/>
  <c r="AG321" i="5" l="1"/>
  <c r="V320" i="5"/>
  <c r="AG348" i="2"/>
  <c r="V347" i="2"/>
  <c r="AG352" i="3"/>
  <c r="V351" i="3"/>
  <c r="AG366" i="6"/>
  <c r="B365" i="10"/>
  <c r="D365" i="10" s="1"/>
  <c r="V365" i="6"/>
  <c r="U363" i="7"/>
  <c r="AA364" i="7"/>
  <c r="AA409" i="4"/>
  <c r="U408" i="4"/>
  <c r="AG379" i="8"/>
  <c r="V378" i="8"/>
  <c r="V265" i="10"/>
  <c r="Y266" i="10"/>
  <c r="U377" i="9"/>
  <c r="AA378" i="9"/>
  <c r="U319" i="5" l="1"/>
  <c r="AA320" i="5"/>
  <c r="U346" i="2"/>
  <c r="AA347" i="2"/>
  <c r="AA351" i="3"/>
  <c r="U350" i="3"/>
  <c r="U364" i="6"/>
  <c r="AA365" i="6"/>
  <c r="AG364" i="7"/>
  <c r="V363" i="7"/>
  <c r="F363" i="10"/>
  <c r="H363" i="10" s="1"/>
  <c r="V408" i="4"/>
  <c r="AG409" i="4"/>
  <c r="J408" i="10"/>
  <c r="L408" i="10" s="1"/>
  <c r="U377" i="8"/>
  <c r="AA378" i="8"/>
  <c r="V264" i="10"/>
  <c r="Y265" i="10"/>
  <c r="AG378" i="9"/>
  <c r="V377" i="9"/>
  <c r="N377" i="10"/>
  <c r="P377" i="10" s="1"/>
  <c r="S377" i="10" s="1"/>
  <c r="AG320" i="5" l="1"/>
  <c r="V319" i="5"/>
  <c r="AG347" i="2"/>
  <c r="V346" i="2"/>
  <c r="AG351" i="3"/>
  <c r="V350" i="3"/>
  <c r="AG365" i="6"/>
  <c r="V364" i="6"/>
  <c r="B364" i="10"/>
  <c r="D364" i="10" s="1"/>
  <c r="AA363" i="7"/>
  <c r="U362" i="7"/>
  <c r="U407" i="4"/>
  <c r="AA408" i="4"/>
  <c r="AG378" i="8"/>
  <c r="V377" i="8"/>
  <c r="Y264" i="10"/>
  <c r="V263" i="10"/>
  <c r="U376" i="9"/>
  <c r="AA377" i="9"/>
  <c r="U318" i="5" l="1"/>
  <c r="AA319" i="5"/>
  <c r="AA346" i="2"/>
  <c r="U345" i="2"/>
  <c r="AA350" i="3"/>
  <c r="U349" i="3"/>
  <c r="U363" i="6"/>
  <c r="AA364" i="6"/>
  <c r="AG363" i="7"/>
  <c r="F362" i="10"/>
  <c r="H362" i="10" s="1"/>
  <c r="V362" i="7"/>
  <c r="V407" i="4"/>
  <c r="AG408" i="4"/>
  <c r="J407" i="10"/>
  <c r="L407" i="10" s="1"/>
  <c r="AA377" i="8"/>
  <c r="U376" i="8"/>
  <c r="Y263" i="10"/>
  <c r="V262" i="10"/>
  <c r="AG377" i="9"/>
  <c r="V376" i="9"/>
  <c r="N376" i="10"/>
  <c r="P376" i="10" s="1"/>
  <c r="S376" i="10" s="1"/>
  <c r="AG319" i="5" l="1"/>
  <c r="V318" i="5"/>
  <c r="V345" i="2"/>
  <c r="AG346" i="2"/>
  <c r="V349" i="3"/>
  <c r="AG350" i="3"/>
  <c r="AG364" i="6"/>
  <c r="B363" i="10"/>
  <c r="D363" i="10" s="1"/>
  <c r="V363" i="6"/>
  <c r="AA362" i="7"/>
  <c r="U361" i="7"/>
  <c r="AA407" i="4"/>
  <c r="U406" i="4"/>
  <c r="AG377" i="8"/>
  <c r="V376" i="8"/>
  <c r="V261" i="10"/>
  <c r="Y262" i="10"/>
  <c r="AA376" i="9"/>
  <c r="U375" i="9"/>
  <c r="AA318" i="5" l="1"/>
  <c r="U317" i="5"/>
  <c r="U344" i="2"/>
  <c r="AA345" i="2"/>
  <c r="AA349" i="3"/>
  <c r="U348" i="3"/>
  <c r="U362" i="6"/>
  <c r="AA363" i="6"/>
  <c r="AG362" i="7"/>
  <c r="V361" i="7"/>
  <c r="F361" i="10"/>
  <c r="H361" i="10" s="1"/>
  <c r="AG407" i="4"/>
  <c r="V406" i="4"/>
  <c r="J406" i="10"/>
  <c r="L406" i="10" s="1"/>
  <c r="U375" i="8"/>
  <c r="AA376" i="8"/>
  <c r="V260" i="10"/>
  <c r="Y261" i="10"/>
  <c r="AG376" i="9"/>
  <c r="N375" i="10"/>
  <c r="P375" i="10" s="1"/>
  <c r="S375" i="10" s="1"/>
  <c r="V375" i="9"/>
  <c r="AG318" i="5" l="1"/>
  <c r="V317" i="5"/>
  <c r="AG345" i="2"/>
  <c r="V344" i="2"/>
  <c r="V348" i="3"/>
  <c r="AG349" i="3"/>
  <c r="AG363" i="6"/>
  <c r="B362" i="10"/>
  <c r="D362" i="10" s="1"/>
  <c r="V362" i="6"/>
  <c r="AA361" i="7"/>
  <c r="U360" i="7"/>
  <c r="AA406" i="4"/>
  <c r="U405" i="4"/>
  <c r="AG376" i="8"/>
  <c r="V375" i="8"/>
  <c r="V259" i="10"/>
  <c r="Y260" i="10"/>
  <c r="U374" i="9"/>
  <c r="AA375" i="9"/>
  <c r="U316" i="5" l="1"/>
  <c r="AA317" i="5"/>
  <c r="AA344" i="2"/>
  <c r="U343" i="2"/>
  <c r="AA348" i="3"/>
  <c r="U347" i="3"/>
  <c r="AA362" i="6"/>
  <c r="U361" i="6"/>
  <c r="AG361" i="7"/>
  <c r="V360" i="7"/>
  <c r="F360" i="10"/>
  <c r="H360" i="10" s="1"/>
  <c r="AG406" i="4"/>
  <c r="V405" i="4"/>
  <c r="J405" i="10"/>
  <c r="L405" i="10" s="1"/>
  <c r="AA375" i="8"/>
  <c r="U374" i="8"/>
  <c r="V258" i="10"/>
  <c r="Y259" i="10"/>
  <c r="AG375" i="9"/>
  <c r="N374" i="10"/>
  <c r="P374" i="10" s="1"/>
  <c r="S374" i="10" s="1"/>
  <c r="V374" i="9"/>
  <c r="AG317" i="5" l="1"/>
  <c r="V316" i="5"/>
  <c r="AG344" i="2"/>
  <c r="V343" i="2"/>
  <c r="AG348" i="3"/>
  <c r="V347" i="3"/>
  <c r="AG362" i="6"/>
  <c r="V361" i="6"/>
  <c r="B361" i="10"/>
  <c r="D361" i="10" s="1"/>
  <c r="U359" i="7"/>
  <c r="AA360" i="7"/>
  <c r="AA405" i="4"/>
  <c r="U404" i="4"/>
  <c r="AG375" i="8"/>
  <c r="V374" i="8"/>
  <c r="V257" i="10"/>
  <c r="Y258" i="10"/>
  <c r="AA374" i="9"/>
  <c r="U373" i="9"/>
  <c r="AA316" i="5" l="1"/>
  <c r="U315" i="5"/>
  <c r="U342" i="2"/>
  <c r="AA343" i="2"/>
  <c r="AA347" i="3"/>
  <c r="U346" i="3"/>
  <c r="U360" i="6"/>
  <c r="AA361" i="6"/>
  <c r="AG360" i="7"/>
  <c r="V359" i="7"/>
  <c r="F359" i="10"/>
  <c r="H359" i="10" s="1"/>
  <c r="J404" i="10"/>
  <c r="L404" i="10" s="1"/>
  <c r="AG405" i="4"/>
  <c r="V404" i="4"/>
  <c r="U373" i="8"/>
  <c r="AA374" i="8"/>
  <c r="Y257" i="10"/>
  <c r="V256" i="10"/>
  <c r="AG374" i="9"/>
  <c r="N373" i="10"/>
  <c r="P373" i="10" s="1"/>
  <c r="S373" i="10" s="1"/>
  <c r="V373" i="9"/>
  <c r="AG316" i="5" l="1"/>
  <c r="V315" i="5"/>
  <c r="V342" i="2"/>
  <c r="AG343" i="2"/>
  <c r="V346" i="3"/>
  <c r="AG347" i="3"/>
  <c r="AG361" i="6"/>
  <c r="B360" i="10"/>
  <c r="D360" i="10" s="1"/>
  <c r="V360" i="6"/>
  <c r="AA359" i="7"/>
  <c r="U358" i="7"/>
  <c r="U403" i="4"/>
  <c r="AA404" i="4"/>
  <c r="AG374" i="8"/>
  <c r="V373" i="8"/>
  <c r="V255" i="10"/>
  <c r="Y256" i="10"/>
  <c r="AA373" i="9"/>
  <c r="U372" i="9"/>
  <c r="U314" i="5" l="1"/>
  <c r="AA315" i="5"/>
  <c r="U341" i="2"/>
  <c r="AA342" i="2"/>
  <c r="AA346" i="3"/>
  <c r="U345" i="3"/>
  <c r="AA360" i="6"/>
  <c r="U359" i="6"/>
  <c r="AG359" i="7"/>
  <c r="V358" i="7"/>
  <c r="F358" i="10"/>
  <c r="H358" i="10" s="1"/>
  <c r="AG404" i="4"/>
  <c r="V403" i="4"/>
  <c r="J403" i="10"/>
  <c r="L403" i="10" s="1"/>
  <c r="U372" i="8"/>
  <c r="AA373" i="8"/>
  <c r="Y255" i="10"/>
  <c r="V254" i="10"/>
  <c r="N372" i="10"/>
  <c r="P372" i="10" s="1"/>
  <c r="S372" i="10" s="1"/>
  <c r="V372" i="9"/>
  <c r="AG373" i="9"/>
  <c r="AG315" i="5" l="1"/>
  <c r="V314" i="5"/>
  <c r="V341" i="2"/>
  <c r="AG342" i="2"/>
  <c r="AG346" i="3"/>
  <c r="V345" i="3"/>
  <c r="AG360" i="6"/>
  <c r="B359" i="10"/>
  <c r="D359" i="10" s="1"/>
  <c r="V359" i="6"/>
  <c r="AA358" i="7"/>
  <c r="U357" i="7"/>
  <c r="U402" i="4"/>
  <c r="AA403" i="4"/>
  <c r="AG373" i="8"/>
  <c r="V372" i="8"/>
  <c r="Y254" i="10"/>
  <c r="V253" i="10"/>
  <c r="AA372" i="9"/>
  <c r="U371" i="9"/>
  <c r="U313" i="5" l="1"/>
  <c r="AA314" i="5"/>
  <c r="U340" i="2"/>
  <c r="AA341" i="2"/>
  <c r="AA345" i="3"/>
  <c r="U344" i="3"/>
  <c r="AA359" i="6"/>
  <c r="U358" i="6"/>
  <c r="AG358" i="7"/>
  <c r="V357" i="7"/>
  <c r="F357" i="10"/>
  <c r="H357" i="10" s="1"/>
  <c r="V402" i="4"/>
  <c r="AG403" i="4"/>
  <c r="J402" i="10"/>
  <c r="L402" i="10" s="1"/>
  <c r="AA372" i="8"/>
  <c r="U371" i="8"/>
  <c r="V252" i="10"/>
  <c r="Y253" i="10"/>
  <c r="AG372" i="9"/>
  <c r="N371" i="10"/>
  <c r="P371" i="10" s="1"/>
  <c r="S371" i="10" s="1"/>
  <c r="V371" i="9"/>
  <c r="AG314" i="5" l="1"/>
  <c r="V313" i="5"/>
  <c r="V340" i="2"/>
  <c r="AG341" i="2"/>
  <c r="AG345" i="3"/>
  <c r="V344" i="3"/>
  <c r="AG359" i="6"/>
  <c r="B358" i="10"/>
  <c r="D358" i="10" s="1"/>
  <c r="V358" i="6"/>
  <c r="AA357" i="7"/>
  <c r="U356" i="7"/>
  <c r="AA402" i="4"/>
  <c r="U401" i="4"/>
  <c r="AG372" i="8"/>
  <c r="V371" i="8"/>
  <c r="Y252" i="10"/>
  <c r="V251" i="10"/>
  <c r="AA371" i="9"/>
  <c r="U370" i="9"/>
  <c r="AA313" i="5" l="1"/>
  <c r="U312" i="5"/>
  <c r="AA340" i="2"/>
  <c r="U339" i="2"/>
  <c r="U343" i="3"/>
  <c r="AA344" i="3"/>
  <c r="U357" i="6"/>
  <c r="AA358" i="6"/>
  <c r="AG357" i="7"/>
  <c r="V356" i="7"/>
  <c r="F356" i="10"/>
  <c r="H356" i="10" s="1"/>
  <c r="J401" i="10"/>
  <c r="L401" i="10" s="1"/>
  <c r="V401" i="4"/>
  <c r="AG402" i="4"/>
  <c r="U370" i="8"/>
  <c r="AA371" i="8"/>
  <c r="V250" i="10"/>
  <c r="Y251" i="10"/>
  <c r="N370" i="10"/>
  <c r="P370" i="10" s="1"/>
  <c r="S370" i="10" s="1"/>
  <c r="V370" i="9"/>
  <c r="AG371" i="9"/>
  <c r="AG313" i="5" l="1"/>
  <c r="V312" i="5"/>
  <c r="AG340" i="2"/>
  <c r="V339" i="2"/>
  <c r="AG344" i="3"/>
  <c r="V343" i="3"/>
  <c r="AG358" i="6"/>
  <c r="B357" i="10"/>
  <c r="D357" i="10" s="1"/>
  <c r="V357" i="6"/>
  <c r="U355" i="7"/>
  <c r="AA356" i="7"/>
  <c r="AA401" i="4"/>
  <c r="U400" i="4"/>
  <c r="AG371" i="8"/>
  <c r="V370" i="8"/>
  <c r="Y250" i="10"/>
  <c r="V249" i="10"/>
  <c r="U369" i="9"/>
  <c r="AA370" i="9"/>
  <c r="U311" i="5" l="1"/>
  <c r="AA312" i="5"/>
  <c r="U338" i="2"/>
  <c r="AA339" i="2"/>
  <c r="AA343" i="3"/>
  <c r="U342" i="3"/>
  <c r="U356" i="6"/>
  <c r="AA357" i="6"/>
  <c r="AG356" i="7"/>
  <c r="V355" i="7"/>
  <c r="F355" i="10"/>
  <c r="H355" i="10" s="1"/>
  <c r="J400" i="10"/>
  <c r="L400" i="10" s="1"/>
  <c r="AG401" i="4"/>
  <c r="V400" i="4"/>
  <c r="AA370" i="8"/>
  <c r="U369" i="8"/>
  <c r="Y249" i="10"/>
  <c r="V248" i="10"/>
  <c r="AG370" i="9"/>
  <c r="N369" i="10"/>
  <c r="P369" i="10" s="1"/>
  <c r="S369" i="10" s="1"/>
  <c r="V369" i="9"/>
  <c r="AG312" i="5" l="1"/>
  <c r="V311" i="5"/>
  <c r="AG339" i="2"/>
  <c r="V338" i="2"/>
  <c r="AG343" i="3"/>
  <c r="V342" i="3"/>
  <c r="AG357" i="6"/>
  <c r="B356" i="10"/>
  <c r="D356" i="10" s="1"/>
  <c r="V356" i="6"/>
  <c r="U354" i="7"/>
  <c r="AA355" i="7"/>
  <c r="U399" i="4"/>
  <c r="AA400" i="4"/>
  <c r="AG370" i="8"/>
  <c r="V369" i="8"/>
  <c r="V247" i="10"/>
  <c r="Y248" i="10"/>
  <c r="AA369" i="9"/>
  <c r="U368" i="9"/>
  <c r="U310" i="5" l="1"/>
  <c r="AA311" i="5"/>
  <c r="U337" i="2"/>
  <c r="AA338" i="2"/>
  <c r="AA342" i="3"/>
  <c r="U341" i="3"/>
  <c r="U355" i="6"/>
  <c r="AA356" i="6"/>
  <c r="AG355" i="7"/>
  <c r="V354" i="7"/>
  <c r="F354" i="10"/>
  <c r="H354" i="10" s="1"/>
  <c r="AG400" i="4"/>
  <c r="V399" i="4"/>
  <c r="J399" i="10"/>
  <c r="L399" i="10" s="1"/>
  <c r="AA369" i="8"/>
  <c r="U368" i="8"/>
  <c r="Y247" i="10"/>
  <c r="V246" i="10"/>
  <c r="N368" i="10"/>
  <c r="P368" i="10" s="1"/>
  <c r="S368" i="10" s="1"/>
  <c r="AG369" i="9"/>
  <c r="V368" i="9"/>
  <c r="AG311" i="5" l="1"/>
  <c r="V310" i="5"/>
  <c r="AG338" i="2"/>
  <c r="V337" i="2"/>
  <c r="AG342" i="3"/>
  <c r="V341" i="3"/>
  <c r="AG356" i="6"/>
  <c r="B355" i="10"/>
  <c r="D355" i="10" s="1"/>
  <c r="V355" i="6"/>
  <c r="AA354" i="7"/>
  <c r="U353" i="7"/>
  <c r="AA399" i="4"/>
  <c r="U398" i="4"/>
  <c r="AG369" i="8"/>
  <c r="V368" i="8"/>
  <c r="V245" i="10"/>
  <c r="Y246" i="10"/>
  <c r="AA368" i="9"/>
  <c r="U367" i="9"/>
  <c r="U309" i="5" l="1"/>
  <c r="AA310" i="5"/>
  <c r="AA337" i="2"/>
  <c r="U336" i="2"/>
  <c r="U340" i="3"/>
  <c r="AA341" i="3"/>
  <c r="U354" i="6"/>
  <c r="AA355" i="6"/>
  <c r="AG354" i="7"/>
  <c r="V353" i="7"/>
  <c r="F353" i="10"/>
  <c r="H353" i="10" s="1"/>
  <c r="AG399" i="4"/>
  <c r="J398" i="10"/>
  <c r="L398" i="10" s="1"/>
  <c r="V398" i="4"/>
  <c r="AA368" i="8"/>
  <c r="U367" i="8"/>
  <c r="V244" i="10"/>
  <c r="Y245" i="10"/>
  <c r="AG368" i="9"/>
  <c r="N367" i="10"/>
  <c r="P367" i="10" s="1"/>
  <c r="S367" i="10" s="1"/>
  <c r="V367" i="9"/>
  <c r="AG310" i="5" l="1"/>
  <c r="V309" i="5"/>
  <c r="AG337" i="2"/>
  <c r="V336" i="2"/>
  <c r="AG341" i="3"/>
  <c r="V340" i="3"/>
  <c r="AG355" i="6"/>
  <c r="B354" i="10"/>
  <c r="D354" i="10" s="1"/>
  <c r="V354" i="6"/>
  <c r="U352" i="7"/>
  <c r="AA353" i="7"/>
  <c r="U397" i="4"/>
  <c r="AA398" i="4"/>
  <c r="AG368" i="8"/>
  <c r="V367" i="8"/>
  <c r="V243" i="10"/>
  <c r="Y244" i="10"/>
  <c r="U366" i="9"/>
  <c r="AA367" i="9"/>
  <c r="AA309" i="5" l="1"/>
  <c r="U308" i="5"/>
  <c r="U335" i="2"/>
  <c r="AA336" i="2"/>
  <c r="AA340" i="3"/>
  <c r="U339" i="3"/>
  <c r="AA354" i="6"/>
  <c r="U353" i="6"/>
  <c r="AG353" i="7"/>
  <c r="V352" i="7"/>
  <c r="F352" i="10"/>
  <c r="H352" i="10" s="1"/>
  <c r="AG398" i="4"/>
  <c r="J397" i="10"/>
  <c r="L397" i="10" s="1"/>
  <c r="V397" i="4"/>
  <c r="U366" i="8"/>
  <c r="AA367" i="8"/>
  <c r="V242" i="10"/>
  <c r="Y243" i="10"/>
  <c r="V366" i="9"/>
  <c r="N366" i="10"/>
  <c r="P366" i="10" s="1"/>
  <c r="S366" i="10" s="1"/>
  <c r="AG367" i="9"/>
  <c r="AG309" i="5" l="1"/>
  <c r="V308" i="5"/>
  <c r="V335" i="2"/>
  <c r="AG336" i="2"/>
  <c r="V339" i="3"/>
  <c r="AG340" i="3"/>
  <c r="AG354" i="6"/>
  <c r="V353" i="6"/>
  <c r="B353" i="10"/>
  <c r="D353" i="10" s="1"/>
  <c r="U351" i="7"/>
  <c r="AA352" i="7"/>
  <c r="U396" i="4"/>
  <c r="AA397" i="4"/>
  <c r="AG367" i="8"/>
  <c r="V366" i="8"/>
  <c r="V241" i="10"/>
  <c r="Y242" i="10"/>
  <c r="AA366" i="9"/>
  <c r="U365" i="9"/>
  <c r="U307" i="5" l="1"/>
  <c r="AA308" i="5"/>
  <c r="U334" i="2"/>
  <c r="AA335" i="2"/>
  <c r="U338" i="3"/>
  <c r="AA339" i="3"/>
  <c r="AA353" i="6"/>
  <c r="U352" i="6"/>
  <c r="AG352" i="7"/>
  <c r="V351" i="7"/>
  <c r="F351" i="10"/>
  <c r="H351" i="10" s="1"/>
  <c r="AG397" i="4"/>
  <c r="V396" i="4"/>
  <c r="J396" i="10"/>
  <c r="L396" i="10" s="1"/>
  <c r="U365" i="8"/>
  <c r="AA366" i="8"/>
  <c r="Y241" i="10"/>
  <c r="V240" i="10"/>
  <c r="V365" i="9"/>
  <c r="AG366" i="9"/>
  <c r="N365" i="10"/>
  <c r="P365" i="10" s="1"/>
  <c r="S365" i="10" s="1"/>
  <c r="AG308" i="5" l="1"/>
  <c r="V307" i="5"/>
  <c r="AG335" i="2"/>
  <c r="V334" i="2"/>
  <c r="AG339" i="3"/>
  <c r="V338" i="3"/>
  <c r="AG353" i="6"/>
  <c r="B352" i="10"/>
  <c r="D352" i="10" s="1"/>
  <c r="V352" i="6"/>
  <c r="U350" i="7"/>
  <c r="AA351" i="7"/>
  <c r="U395" i="4"/>
  <c r="AA396" i="4"/>
  <c r="AG366" i="8"/>
  <c r="V365" i="8"/>
  <c r="V239" i="10"/>
  <c r="Y240" i="10"/>
  <c r="U364" i="9"/>
  <c r="AA365" i="9"/>
  <c r="AA307" i="5" l="1"/>
  <c r="U306" i="5"/>
  <c r="AA334" i="2"/>
  <c r="U333" i="2"/>
  <c r="AA338" i="3"/>
  <c r="U337" i="3"/>
  <c r="U351" i="6"/>
  <c r="AA352" i="6"/>
  <c r="AG351" i="7"/>
  <c r="F350" i="10"/>
  <c r="H350" i="10" s="1"/>
  <c r="V350" i="7"/>
  <c r="J395" i="10"/>
  <c r="L395" i="10" s="1"/>
  <c r="V395" i="4"/>
  <c r="AG396" i="4"/>
  <c r="U364" i="8"/>
  <c r="AA365" i="8"/>
  <c r="V238" i="10"/>
  <c r="Y239" i="10"/>
  <c r="AG365" i="9"/>
  <c r="V364" i="9"/>
  <c r="N364" i="10"/>
  <c r="P364" i="10" s="1"/>
  <c r="S364" i="10" s="1"/>
  <c r="AG307" i="5" l="1"/>
  <c r="V306" i="5"/>
  <c r="AG334" i="2"/>
  <c r="V333" i="2"/>
  <c r="AG338" i="3"/>
  <c r="V337" i="3"/>
  <c r="AG352" i="6"/>
  <c r="B351" i="10"/>
  <c r="D351" i="10" s="1"/>
  <c r="V351" i="6"/>
  <c r="AA350" i="7"/>
  <c r="U349" i="7"/>
  <c r="AA395" i="4"/>
  <c r="U394" i="4"/>
  <c r="AG365" i="8"/>
  <c r="V364" i="8"/>
  <c r="Y238" i="10"/>
  <c r="V237" i="10"/>
  <c r="AA364" i="9"/>
  <c r="U363" i="9"/>
  <c r="U305" i="5" l="1"/>
  <c r="AA306" i="5"/>
  <c r="U332" i="2"/>
  <c r="AA333" i="2"/>
  <c r="AA337" i="3"/>
  <c r="U336" i="3"/>
  <c r="U350" i="6"/>
  <c r="AA351" i="6"/>
  <c r="AG350" i="7"/>
  <c r="V349" i="7"/>
  <c r="F349" i="10"/>
  <c r="H349" i="10" s="1"/>
  <c r="AG395" i="4"/>
  <c r="V394" i="4"/>
  <c r="J394" i="10"/>
  <c r="L394" i="10" s="1"/>
  <c r="AA364" i="8"/>
  <c r="U363" i="8"/>
  <c r="Y237" i="10"/>
  <c r="V236" i="10"/>
  <c r="N363" i="10"/>
  <c r="P363" i="10" s="1"/>
  <c r="S363" i="10" s="1"/>
  <c r="V363" i="9"/>
  <c r="AG364" i="9"/>
  <c r="AG306" i="5" l="1"/>
  <c r="V305" i="5"/>
  <c r="V332" i="2"/>
  <c r="AG333" i="2"/>
  <c r="V336" i="3"/>
  <c r="AG337" i="3"/>
  <c r="AG351" i="6"/>
  <c r="V350" i="6"/>
  <c r="B350" i="10"/>
  <c r="D350" i="10" s="1"/>
  <c r="AA349" i="7"/>
  <c r="U348" i="7"/>
  <c r="AA394" i="4"/>
  <c r="U393" i="4"/>
  <c r="AG364" i="8"/>
  <c r="V363" i="8"/>
  <c r="V235" i="10"/>
  <c r="Y236" i="10"/>
  <c r="AA363" i="9"/>
  <c r="U362" i="9"/>
  <c r="U304" i="5" l="1"/>
  <c r="AA305" i="5"/>
  <c r="U331" i="2"/>
  <c r="AA332" i="2"/>
  <c r="AA336" i="3"/>
  <c r="U335" i="3"/>
  <c r="U349" i="6"/>
  <c r="AA350" i="6"/>
  <c r="AG349" i="7"/>
  <c r="V348" i="7"/>
  <c r="F348" i="10"/>
  <c r="H348" i="10" s="1"/>
  <c r="AG394" i="4"/>
  <c r="J393" i="10"/>
  <c r="L393" i="10" s="1"/>
  <c r="V393" i="4"/>
  <c r="U362" i="8"/>
  <c r="AA363" i="8"/>
  <c r="Y235" i="10"/>
  <c r="V234" i="10"/>
  <c r="AG363" i="9"/>
  <c r="N362" i="10"/>
  <c r="P362" i="10" s="1"/>
  <c r="S362" i="10" s="1"/>
  <c r="V362" i="9"/>
  <c r="AG305" i="5" l="1"/>
  <c r="V304" i="5"/>
  <c r="AG332" i="2"/>
  <c r="V331" i="2"/>
  <c r="AG336" i="3"/>
  <c r="V335" i="3"/>
  <c r="AG350" i="6"/>
  <c r="B349" i="10"/>
  <c r="D349" i="10" s="1"/>
  <c r="V349" i="6"/>
  <c r="AA348" i="7"/>
  <c r="U347" i="7"/>
  <c r="U392" i="4"/>
  <c r="AA393" i="4"/>
  <c r="AG363" i="8"/>
  <c r="V362" i="8"/>
  <c r="Y234" i="10"/>
  <c r="V233" i="10"/>
  <c r="AA362" i="9"/>
  <c r="U361" i="9"/>
  <c r="U303" i="5" l="1"/>
  <c r="AA304" i="5"/>
  <c r="U330" i="2"/>
  <c r="AA331" i="2"/>
  <c r="U334" i="3"/>
  <c r="AA335" i="3"/>
  <c r="U348" i="6"/>
  <c r="AA349" i="6"/>
  <c r="AG348" i="7"/>
  <c r="V347" i="7"/>
  <c r="F347" i="10"/>
  <c r="H347" i="10" s="1"/>
  <c r="AG393" i="4"/>
  <c r="V392" i="4"/>
  <c r="J392" i="10"/>
  <c r="L392" i="10" s="1"/>
  <c r="AA362" i="8"/>
  <c r="U361" i="8"/>
  <c r="V232" i="10"/>
  <c r="Y233" i="10"/>
  <c r="AG362" i="9"/>
  <c r="V361" i="9"/>
  <c r="N361" i="10"/>
  <c r="P361" i="10" s="1"/>
  <c r="S361" i="10" s="1"/>
  <c r="AG304" i="5" l="1"/>
  <c r="V303" i="5"/>
  <c r="AG331" i="2"/>
  <c r="V330" i="2"/>
  <c r="AG335" i="3"/>
  <c r="V334" i="3"/>
  <c r="AG349" i="6"/>
  <c r="B348" i="10"/>
  <c r="D348" i="10" s="1"/>
  <c r="V348" i="6"/>
  <c r="U346" i="7"/>
  <c r="AA347" i="7"/>
  <c r="U391" i="4"/>
  <c r="AA392" i="4"/>
  <c r="AG362" i="8"/>
  <c r="V361" i="8"/>
  <c r="Y232" i="10"/>
  <c r="V231" i="10"/>
  <c r="AA361" i="9"/>
  <c r="U360" i="9"/>
  <c r="U302" i="5" l="1"/>
  <c r="AA303" i="5"/>
  <c r="U329" i="2"/>
  <c r="AA330" i="2"/>
  <c r="AA334" i="3"/>
  <c r="U333" i="3"/>
  <c r="U347" i="6"/>
  <c r="AA348" i="6"/>
  <c r="AG347" i="7"/>
  <c r="V346" i="7"/>
  <c r="F346" i="10"/>
  <c r="H346" i="10" s="1"/>
  <c r="V391" i="4"/>
  <c r="J391" i="10"/>
  <c r="L391" i="10" s="1"/>
  <c r="AG392" i="4"/>
  <c r="U360" i="8"/>
  <c r="AA361" i="8"/>
  <c r="Y231" i="10"/>
  <c r="V230" i="10"/>
  <c r="V360" i="9"/>
  <c r="N360" i="10"/>
  <c r="P360" i="10" s="1"/>
  <c r="S360" i="10" s="1"/>
  <c r="AG361" i="9"/>
  <c r="AG303" i="5" l="1"/>
  <c r="V302" i="5"/>
  <c r="AG330" i="2"/>
  <c r="V329" i="2"/>
  <c r="AG334" i="3"/>
  <c r="V333" i="3"/>
  <c r="AG348" i="6"/>
  <c r="V347" i="6"/>
  <c r="B347" i="10"/>
  <c r="D347" i="10" s="1"/>
  <c r="U345" i="7"/>
  <c r="AA346" i="7"/>
  <c r="AA391" i="4"/>
  <c r="U390" i="4"/>
  <c r="AG361" i="8"/>
  <c r="V360" i="8"/>
  <c r="Y230" i="10"/>
  <c r="V229" i="10"/>
  <c r="U359" i="9"/>
  <c r="AA360" i="9"/>
  <c r="U301" i="5" l="1"/>
  <c r="AA302" i="5"/>
  <c r="AA329" i="2"/>
  <c r="U328" i="2"/>
  <c r="U332" i="3"/>
  <c r="AA333" i="3"/>
  <c r="AA347" i="6"/>
  <c r="U346" i="6"/>
  <c r="AG346" i="7"/>
  <c r="F345" i="10"/>
  <c r="H345" i="10" s="1"/>
  <c r="V345" i="7"/>
  <c r="V390" i="4"/>
  <c r="J390" i="10"/>
  <c r="L390" i="10" s="1"/>
  <c r="AG391" i="4"/>
  <c r="U359" i="8"/>
  <c r="AA360" i="8"/>
  <c r="Y229" i="10"/>
  <c r="V228" i="10"/>
  <c r="V359" i="9"/>
  <c r="AG360" i="9"/>
  <c r="N359" i="10"/>
  <c r="P359" i="10" s="1"/>
  <c r="S359" i="10" s="1"/>
  <c r="AG302" i="5" l="1"/>
  <c r="V301" i="5"/>
  <c r="AG329" i="2"/>
  <c r="V328" i="2"/>
  <c r="AG333" i="3"/>
  <c r="V332" i="3"/>
  <c r="AG347" i="6"/>
  <c r="V346" i="6"/>
  <c r="B346" i="10"/>
  <c r="D346" i="10" s="1"/>
  <c r="U344" i="7"/>
  <c r="AA345" i="7"/>
  <c r="U389" i="4"/>
  <c r="AA390" i="4"/>
  <c r="AG360" i="8"/>
  <c r="V359" i="8"/>
  <c r="Y228" i="10"/>
  <c r="V227" i="10"/>
  <c r="U358" i="9"/>
  <c r="AA359" i="9"/>
  <c r="U300" i="5" l="1"/>
  <c r="AA301" i="5"/>
  <c r="U327" i="2"/>
  <c r="AA328" i="2"/>
  <c r="AA332" i="3"/>
  <c r="U331" i="3"/>
  <c r="U345" i="6"/>
  <c r="AA346" i="6"/>
  <c r="AG345" i="7"/>
  <c r="V344" i="7"/>
  <c r="F344" i="10"/>
  <c r="H344" i="10" s="1"/>
  <c r="V389" i="4"/>
  <c r="AG390" i="4"/>
  <c r="J389" i="10"/>
  <c r="L389" i="10" s="1"/>
  <c r="AA359" i="8"/>
  <c r="U358" i="8"/>
  <c r="V226" i="10"/>
  <c r="Y227" i="10"/>
  <c r="N358" i="10"/>
  <c r="P358" i="10" s="1"/>
  <c r="S358" i="10" s="1"/>
  <c r="V358" i="9"/>
  <c r="AG359" i="9"/>
  <c r="AG301" i="5" l="1"/>
  <c r="V300" i="5"/>
  <c r="AG328" i="2"/>
  <c r="V327" i="2"/>
  <c r="V331" i="3"/>
  <c r="AG332" i="3"/>
  <c r="AG346" i="6"/>
  <c r="V345" i="6"/>
  <c r="B345" i="10"/>
  <c r="D345" i="10" s="1"/>
  <c r="AA344" i="7"/>
  <c r="U343" i="7"/>
  <c r="U388" i="4"/>
  <c r="AA389" i="4"/>
  <c r="AG359" i="8"/>
  <c r="V358" i="8"/>
  <c r="V225" i="10"/>
  <c r="Y226" i="10"/>
  <c r="U357" i="9"/>
  <c r="AA358" i="9"/>
  <c r="AA300" i="5" l="1"/>
  <c r="U299" i="5"/>
  <c r="U326" i="2"/>
  <c r="AA327" i="2"/>
  <c r="AA331" i="3"/>
  <c r="U330" i="3"/>
  <c r="AA345" i="6"/>
  <c r="U344" i="6"/>
  <c r="AG344" i="7"/>
  <c r="V343" i="7"/>
  <c r="F343" i="10"/>
  <c r="H343" i="10" s="1"/>
  <c r="AG389" i="4"/>
  <c r="J388" i="10"/>
  <c r="L388" i="10" s="1"/>
  <c r="V388" i="4"/>
  <c r="U357" i="8"/>
  <c r="AA358" i="8"/>
  <c r="V224" i="10"/>
  <c r="Y225" i="10"/>
  <c r="N357" i="10"/>
  <c r="P357" i="10" s="1"/>
  <c r="S357" i="10" s="1"/>
  <c r="V357" i="9"/>
  <c r="AG358" i="9"/>
  <c r="AG300" i="5" l="1"/>
  <c r="V299" i="5"/>
  <c r="AG327" i="2"/>
  <c r="V326" i="2"/>
  <c r="V330" i="3"/>
  <c r="AG331" i="3"/>
  <c r="AG345" i="6"/>
  <c r="B344" i="10"/>
  <c r="D344" i="10" s="1"/>
  <c r="V344" i="6"/>
  <c r="AA343" i="7"/>
  <c r="U342" i="7"/>
  <c r="U387" i="4"/>
  <c r="AA388" i="4"/>
  <c r="AG358" i="8"/>
  <c r="V357" i="8"/>
  <c r="V223" i="10"/>
  <c r="Y224" i="10"/>
  <c r="U356" i="9"/>
  <c r="AA357" i="9"/>
  <c r="U298" i="5" l="1"/>
  <c r="AA299" i="5"/>
  <c r="U325" i="2"/>
  <c r="AA326" i="2"/>
  <c r="AA330" i="3"/>
  <c r="U329" i="3"/>
  <c r="AA344" i="6"/>
  <c r="U343" i="6"/>
  <c r="AG343" i="7"/>
  <c r="V342" i="7"/>
  <c r="F342" i="10"/>
  <c r="H342" i="10" s="1"/>
  <c r="V387" i="4"/>
  <c r="J387" i="10"/>
  <c r="L387" i="10" s="1"/>
  <c r="AG388" i="4"/>
  <c r="AA357" i="8"/>
  <c r="U356" i="8"/>
  <c r="Y223" i="10"/>
  <c r="V222" i="10"/>
  <c r="N356" i="10"/>
  <c r="P356" i="10" s="1"/>
  <c r="S356" i="10" s="1"/>
  <c r="V356" i="9"/>
  <c r="AG357" i="9"/>
  <c r="AG299" i="5" l="1"/>
  <c r="V298" i="5"/>
  <c r="AG326" i="2"/>
  <c r="V325" i="2"/>
  <c r="V329" i="3"/>
  <c r="AG330" i="3"/>
  <c r="AG344" i="6"/>
  <c r="B343" i="10"/>
  <c r="D343" i="10" s="1"/>
  <c r="V343" i="6"/>
  <c r="AA342" i="7"/>
  <c r="U341" i="7"/>
  <c r="U386" i="4"/>
  <c r="AA387" i="4"/>
  <c r="AG357" i="8"/>
  <c r="V356" i="8"/>
  <c r="V221" i="10"/>
  <c r="Y222" i="10"/>
  <c r="U355" i="9"/>
  <c r="AA356" i="9"/>
  <c r="U297" i="5" l="1"/>
  <c r="AA298" i="5"/>
  <c r="AA325" i="2"/>
  <c r="U324" i="2"/>
  <c r="AA329" i="3"/>
  <c r="U328" i="3"/>
  <c r="AA343" i="6"/>
  <c r="U342" i="6"/>
  <c r="AG342" i="7"/>
  <c r="F341" i="10"/>
  <c r="H341" i="10" s="1"/>
  <c r="V341" i="7"/>
  <c r="J386" i="10"/>
  <c r="L386" i="10" s="1"/>
  <c r="V386" i="4"/>
  <c r="AG387" i="4"/>
  <c r="U355" i="8"/>
  <c r="AA356" i="8"/>
  <c r="Y221" i="10"/>
  <c r="V220" i="10"/>
  <c r="V355" i="9"/>
  <c r="N355" i="10"/>
  <c r="P355" i="10" s="1"/>
  <c r="S355" i="10" s="1"/>
  <c r="AG356" i="9"/>
  <c r="AG298" i="5" l="1"/>
  <c r="V297" i="5"/>
  <c r="AG325" i="2"/>
  <c r="V324" i="2"/>
  <c r="V328" i="3"/>
  <c r="AG329" i="3"/>
  <c r="AG343" i="6"/>
  <c r="B342" i="10"/>
  <c r="D342" i="10" s="1"/>
  <c r="V342" i="6"/>
  <c r="AA341" i="7"/>
  <c r="U340" i="7"/>
  <c r="AA386" i="4"/>
  <c r="U385" i="4"/>
  <c r="AG356" i="8"/>
  <c r="V355" i="8"/>
  <c r="Y220" i="10"/>
  <c r="V219" i="10"/>
  <c r="U354" i="9"/>
  <c r="AA355" i="9"/>
  <c r="U296" i="5" l="1"/>
  <c r="AA297" i="5"/>
  <c r="U323" i="2"/>
  <c r="AA324" i="2"/>
  <c r="AA328" i="3"/>
  <c r="U327" i="3"/>
  <c r="U341" i="6"/>
  <c r="AA342" i="6"/>
  <c r="AG341" i="7"/>
  <c r="V340" i="7"/>
  <c r="F340" i="10"/>
  <c r="H340" i="10" s="1"/>
  <c r="AG386" i="4"/>
  <c r="V385" i="4"/>
  <c r="J385" i="10"/>
  <c r="L385" i="10" s="1"/>
  <c r="AA355" i="8"/>
  <c r="U354" i="8"/>
  <c r="Y219" i="10"/>
  <c r="V218" i="10"/>
  <c r="V354" i="9"/>
  <c r="N354" i="10"/>
  <c r="P354" i="10" s="1"/>
  <c r="S354" i="10" s="1"/>
  <c r="AG355" i="9"/>
  <c r="AG297" i="5" l="1"/>
  <c r="V296" i="5"/>
  <c r="AG324" i="2"/>
  <c r="V323" i="2"/>
  <c r="AG328" i="3"/>
  <c r="V327" i="3"/>
  <c r="AG342" i="6"/>
  <c r="V341" i="6"/>
  <c r="B341" i="10"/>
  <c r="D341" i="10" s="1"/>
  <c r="AA340" i="7"/>
  <c r="U339" i="7"/>
  <c r="U384" i="4"/>
  <c r="AA385" i="4"/>
  <c r="AG355" i="8"/>
  <c r="V354" i="8"/>
  <c r="V217" i="10"/>
  <c r="Y218" i="10"/>
  <c r="U353" i="9"/>
  <c r="AA354" i="9"/>
  <c r="AA296" i="5" l="1"/>
  <c r="U295" i="5"/>
  <c r="AA323" i="2"/>
  <c r="U322" i="2"/>
  <c r="AA327" i="3"/>
  <c r="U326" i="3"/>
  <c r="U340" i="6"/>
  <c r="AA341" i="6"/>
  <c r="AG340" i="7"/>
  <c r="V339" i="7"/>
  <c r="F339" i="10"/>
  <c r="H339" i="10" s="1"/>
  <c r="J384" i="10"/>
  <c r="L384" i="10" s="1"/>
  <c r="V384" i="4"/>
  <c r="AG385" i="4"/>
  <c r="U353" i="8"/>
  <c r="AA354" i="8"/>
  <c r="Y217" i="10"/>
  <c r="V216" i="10"/>
  <c r="V353" i="9"/>
  <c r="N353" i="10"/>
  <c r="P353" i="10" s="1"/>
  <c r="S353" i="10" s="1"/>
  <c r="AG354" i="9"/>
  <c r="AG296" i="5" l="1"/>
  <c r="V295" i="5"/>
  <c r="AG323" i="2"/>
  <c r="V322" i="2"/>
  <c r="AG327" i="3"/>
  <c r="V326" i="3"/>
  <c r="AG341" i="6"/>
  <c r="V340" i="6"/>
  <c r="B340" i="10"/>
  <c r="D340" i="10" s="1"/>
  <c r="AA339" i="7"/>
  <c r="U338" i="7"/>
  <c r="U383" i="4"/>
  <c r="AA384" i="4"/>
  <c r="AG354" i="8"/>
  <c r="V353" i="8"/>
  <c r="V215" i="10"/>
  <c r="Y216" i="10"/>
  <c r="AA353" i="9"/>
  <c r="U352" i="9"/>
  <c r="U294" i="5" l="1"/>
  <c r="AA295" i="5"/>
  <c r="AA322" i="2"/>
  <c r="U321" i="2"/>
  <c r="AA326" i="3"/>
  <c r="U325" i="3"/>
  <c r="U339" i="6"/>
  <c r="AA340" i="6"/>
  <c r="AG339" i="7"/>
  <c r="V338" i="7"/>
  <c r="F338" i="10"/>
  <c r="H338" i="10" s="1"/>
  <c r="AG384" i="4"/>
  <c r="J383" i="10"/>
  <c r="L383" i="10" s="1"/>
  <c r="V383" i="4"/>
  <c r="AA353" i="8"/>
  <c r="U352" i="8"/>
  <c r="Y215" i="10"/>
  <c r="V214" i="10"/>
  <c r="N352" i="10"/>
  <c r="P352" i="10" s="1"/>
  <c r="S352" i="10" s="1"/>
  <c r="V352" i="9"/>
  <c r="AG353" i="9"/>
  <c r="AG295" i="5" l="1"/>
  <c r="V294" i="5"/>
  <c r="AG322" i="2"/>
  <c r="V321" i="2"/>
  <c r="AG326" i="3"/>
  <c r="V325" i="3"/>
  <c r="AG340" i="6"/>
  <c r="V339" i="6"/>
  <c r="B339" i="10"/>
  <c r="D339" i="10" s="1"/>
  <c r="AA338" i="7"/>
  <c r="U337" i="7"/>
  <c r="U382" i="4"/>
  <c r="AA383" i="4"/>
  <c r="AG353" i="8"/>
  <c r="V352" i="8"/>
  <c r="V213" i="10"/>
  <c r="Y214" i="10"/>
  <c r="AA352" i="9"/>
  <c r="U351" i="9"/>
  <c r="U293" i="5" l="1"/>
  <c r="AA294" i="5"/>
  <c r="U320" i="2"/>
  <c r="AA321" i="2"/>
  <c r="AA325" i="3"/>
  <c r="U324" i="3"/>
  <c r="AA339" i="6"/>
  <c r="U338" i="6"/>
  <c r="AG338" i="7"/>
  <c r="V337" i="7"/>
  <c r="F337" i="10"/>
  <c r="H337" i="10" s="1"/>
  <c r="AG383" i="4"/>
  <c r="V382" i="4"/>
  <c r="J382" i="10"/>
  <c r="L382" i="10" s="1"/>
  <c r="U351" i="8"/>
  <c r="AA352" i="8"/>
  <c r="V212" i="10"/>
  <c r="Y213" i="10"/>
  <c r="N351" i="10"/>
  <c r="P351" i="10" s="1"/>
  <c r="S351" i="10" s="1"/>
  <c r="AG352" i="9"/>
  <c r="V351" i="9"/>
  <c r="AG294" i="5" l="1"/>
  <c r="V293" i="5"/>
  <c r="AG321" i="2"/>
  <c r="V320" i="2"/>
  <c r="AG325" i="3"/>
  <c r="V324" i="3"/>
  <c r="AG339" i="6"/>
  <c r="B338" i="10"/>
  <c r="D338" i="10" s="1"/>
  <c r="V338" i="6"/>
  <c r="AA337" i="7"/>
  <c r="U336" i="7"/>
  <c r="AA382" i="4"/>
  <c r="U381" i="4"/>
  <c r="AG352" i="8"/>
  <c r="V351" i="8"/>
  <c r="V211" i="10"/>
  <c r="Y212" i="10"/>
  <c r="U350" i="9"/>
  <c r="AA351" i="9"/>
  <c r="U292" i="5" l="1"/>
  <c r="AA293" i="5"/>
  <c r="U319" i="2"/>
  <c r="AA320" i="2"/>
  <c r="AA324" i="3"/>
  <c r="U323" i="3"/>
  <c r="U337" i="6"/>
  <c r="AA338" i="6"/>
  <c r="AG337" i="7"/>
  <c r="V336" i="7"/>
  <c r="F336" i="10"/>
  <c r="H336" i="10" s="1"/>
  <c r="J381" i="10"/>
  <c r="L381" i="10" s="1"/>
  <c r="AG382" i="4"/>
  <c r="V381" i="4"/>
  <c r="AA351" i="8"/>
  <c r="U350" i="8"/>
  <c r="Y211" i="10"/>
  <c r="V210" i="10"/>
  <c r="V350" i="9"/>
  <c r="N350" i="10"/>
  <c r="P350" i="10" s="1"/>
  <c r="S350" i="10" s="1"/>
  <c r="AG351" i="9"/>
  <c r="AG293" i="5" l="1"/>
  <c r="V292" i="5"/>
  <c r="AG320" i="2"/>
  <c r="V319" i="2"/>
  <c r="AG324" i="3"/>
  <c r="V323" i="3"/>
  <c r="AG338" i="6"/>
  <c r="V337" i="6"/>
  <c r="B337" i="10"/>
  <c r="D337" i="10" s="1"/>
  <c r="U335" i="7"/>
  <c r="AA336" i="7"/>
  <c r="AA381" i="4"/>
  <c r="U380" i="4"/>
  <c r="AG351" i="8"/>
  <c r="V350" i="8"/>
  <c r="V209" i="10"/>
  <c r="Y210" i="10"/>
  <c r="AA350" i="9"/>
  <c r="U349" i="9"/>
  <c r="U291" i="5" l="1"/>
  <c r="AA292" i="5"/>
  <c r="AA319" i="2"/>
  <c r="U318" i="2"/>
  <c r="AA323" i="3"/>
  <c r="U322" i="3"/>
  <c r="U336" i="6"/>
  <c r="AA337" i="6"/>
  <c r="AG336" i="7"/>
  <c r="V335" i="7"/>
  <c r="F335" i="10"/>
  <c r="H335" i="10" s="1"/>
  <c r="J380" i="10"/>
  <c r="L380" i="10" s="1"/>
  <c r="AG381" i="4"/>
  <c r="V380" i="4"/>
  <c r="U349" i="8"/>
  <c r="AA350" i="8"/>
  <c r="V208" i="10"/>
  <c r="Y209" i="10"/>
  <c r="N349" i="10"/>
  <c r="P349" i="10" s="1"/>
  <c r="S349" i="10" s="1"/>
  <c r="V349" i="9"/>
  <c r="AG350" i="9"/>
  <c r="AG292" i="5" l="1"/>
  <c r="V291" i="5"/>
  <c r="AG319" i="2"/>
  <c r="V318" i="2"/>
  <c r="AG323" i="3"/>
  <c r="V322" i="3"/>
  <c r="AG337" i="6"/>
  <c r="B336" i="10"/>
  <c r="D336" i="10" s="1"/>
  <c r="V336" i="6"/>
  <c r="AA335" i="7"/>
  <c r="U334" i="7"/>
  <c r="AA380" i="4"/>
  <c r="U379" i="4"/>
  <c r="AG350" i="8"/>
  <c r="V349" i="8"/>
  <c r="Y208" i="10"/>
  <c r="V207" i="10"/>
  <c r="AA349" i="9"/>
  <c r="U348" i="9"/>
  <c r="U290" i="5" l="1"/>
  <c r="AA291" i="5"/>
  <c r="U317" i="2"/>
  <c r="AA318" i="2"/>
  <c r="AA322" i="3"/>
  <c r="U321" i="3"/>
  <c r="U335" i="6"/>
  <c r="AA336" i="6"/>
  <c r="AG335" i="7"/>
  <c r="V334" i="7"/>
  <c r="F334" i="10"/>
  <c r="H334" i="10" s="1"/>
  <c r="AG380" i="4"/>
  <c r="J379" i="10"/>
  <c r="L379" i="10" s="1"/>
  <c r="V379" i="4"/>
  <c r="U348" i="8"/>
  <c r="AA349" i="8"/>
  <c r="V206" i="10"/>
  <c r="Y207" i="10"/>
  <c r="AG349" i="9"/>
  <c r="N348" i="10"/>
  <c r="P348" i="10" s="1"/>
  <c r="S348" i="10" s="1"/>
  <c r="V348" i="9"/>
  <c r="AG291" i="5" l="1"/>
  <c r="V290" i="5"/>
  <c r="AG318" i="2"/>
  <c r="V317" i="2"/>
  <c r="AG322" i="3"/>
  <c r="V321" i="3"/>
  <c r="AG336" i="6"/>
  <c r="V335" i="6"/>
  <c r="B335" i="10"/>
  <c r="D335" i="10" s="1"/>
  <c r="U333" i="7"/>
  <c r="AA334" i="7"/>
  <c r="U378" i="4"/>
  <c r="AA379" i="4"/>
  <c r="AG349" i="8"/>
  <c r="V348" i="8"/>
  <c r="V205" i="10"/>
  <c r="Y206" i="10"/>
  <c r="U347" i="9"/>
  <c r="AA348" i="9"/>
  <c r="U289" i="5" l="1"/>
  <c r="AA290" i="5"/>
  <c r="U316" i="2"/>
  <c r="AA317" i="2"/>
  <c r="AA321" i="3"/>
  <c r="U320" i="3"/>
  <c r="U334" i="6"/>
  <c r="AA335" i="6"/>
  <c r="AG334" i="7"/>
  <c r="F333" i="10"/>
  <c r="H333" i="10" s="1"/>
  <c r="V333" i="7"/>
  <c r="J378" i="10"/>
  <c r="L378" i="10" s="1"/>
  <c r="V378" i="4"/>
  <c r="AG379" i="4"/>
  <c r="U347" i="8"/>
  <c r="AA348" i="8"/>
  <c r="Y205" i="10"/>
  <c r="V204" i="10"/>
  <c r="V347" i="9"/>
  <c r="AG348" i="9"/>
  <c r="N347" i="10"/>
  <c r="P347" i="10" s="1"/>
  <c r="S347" i="10" s="1"/>
  <c r="AG290" i="5" l="1"/>
  <c r="V289" i="5"/>
  <c r="V316" i="2"/>
  <c r="AG317" i="2"/>
  <c r="AG321" i="3"/>
  <c r="V320" i="3"/>
  <c r="AG335" i="6"/>
  <c r="B334" i="10"/>
  <c r="D334" i="10" s="1"/>
  <c r="V334" i="6"/>
  <c r="AA333" i="7"/>
  <c r="U332" i="7"/>
  <c r="U377" i="4"/>
  <c r="AA378" i="4"/>
  <c r="AG348" i="8"/>
  <c r="V347" i="8"/>
  <c r="V203" i="10"/>
  <c r="Y204" i="10"/>
  <c r="U346" i="9"/>
  <c r="AA347" i="9"/>
  <c r="U288" i="5" l="1"/>
  <c r="AA289" i="5"/>
  <c r="U315" i="2"/>
  <c r="AA316" i="2"/>
  <c r="U319" i="3"/>
  <c r="AA320" i="3"/>
  <c r="U333" i="6"/>
  <c r="AA334" i="6"/>
  <c r="AG333" i="7"/>
  <c r="V332" i="7"/>
  <c r="F332" i="10"/>
  <c r="H332" i="10" s="1"/>
  <c r="AG378" i="4"/>
  <c r="J377" i="10"/>
  <c r="L377" i="10" s="1"/>
  <c r="V377" i="4"/>
  <c r="U346" i="8"/>
  <c r="AA347" i="8"/>
  <c r="Y203" i="10"/>
  <c r="V202" i="10"/>
  <c r="N346" i="10"/>
  <c r="P346" i="10" s="1"/>
  <c r="S346" i="10" s="1"/>
  <c r="V346" i="9"/>
  <c r="AG347" i="9"/>
  <c r="AG289" i="5" l="1"/>
  <c r="V288" i="5"/>
  <c r="AG316" i="2"/>
  <c r="V315" i="2"/>
  <c r="AG320" i="3"/>
  <c r="V319" i="3"/>
  <c r="AG334" i="6"/>
  <c r="B333" i="10"/>
  <c r="D333" i="10" s="1"/>
  <c r="V333" i="6"/>
  <c r="U331" i="7"/>
  <c r="AA332" i="7"/>
  <c r="U376" i="4"/>
  <c r="AA377" i="4"/>
  <c r="AG347" i="8"/>
  <c r="V346" i="8"/>
  <c r="V201" i="10"/>
  <c r="Y202" i="10"/>
  <c r="U345" i="9"/>
  <c r="AA346" i="9"/>
  <c r="U287" i="5" l="1"/>
  <c r="AA288" i="5"/>
  <c r="U314" i="2"/>
  <c r="AA315" i="2"/>
  <c r="U318" i="3"/>
  <c r="AA319" i="3"/>
  <c r="U332" i="6"/>
  <c r="AA333" i="6"/>
  <c r="AG332" i="7"/>
  <c r="F331" i="10"/>
  <c r="H331" i="10" s="1"/>
  <c r="V331" i="7"/>
  <c r="AG377" i="4"/>
  <c r="J376" i="10"/>
  <c r="L376" i="10" s="1"/>
  <c r="V376" i="4"/>
  <c r="AA346" i="8"/>
  <c r="U345" i="8"/>
  <c r="Y201" i="10"/>
  <c r="V200" i="10"/>
  <c r="V345" i="9"/>
  <c r="AG346" i="9"/>
  <c r="N345" i="10"/>
  <c r="P345" i="10" s="1"/>
  <c r="S345" i="10" s="1"/>
  <c r="AG288" i="5" l="1"/>
  <c r="V287" i="5"/>
  <c r="AG315" i="2"/>
  <c r="V314" i="2"/>
  <c r="V318" i="3"/>
  <c r="AG319" i="3"/>
  <c r="AG333" i="6"/>
  <c r="B332" i="10"/>
  <c r="D332" i="10" s="1"/>
  <c r="V332" i="6"/>
  <c r="AA331" i="7"/>
  <c r="U330" i="7"/>
  <c r="AA376" i="4"/>
  <c r="U375" i="4"/>
  <c r="AG346" i="8"/>
  <c r="V345" i="8"/>
  <c r="V199" i="10"/>
  <c r="Y200" i="10"/>
  <c r="U344" i="9"/>
  <c r="AA345" i="9"/>
  <c r="U286" i="5" l="1"/>
  <c r="AA287" i="5"/>
  <c r="AA314" i="2"/>
  <c r="U313" i="2"/>
  <c r="U317" i="3"/>
  <c r="AA318" i="3"/>
  <c r="U331" i="6"/>
  <c r="AA332" i="6"/>
  <c r="AG331" i="7"/>
  <c r="V330" i="7"/>
  <c r="F330" i="10"/>
  <c r="H330" i="10" s="1"/>
  <c r="J375" i="10"/>
  <c r="L375" i="10" s="1"/>
  <c r="V375" i="4"/>
  <c r="AG376" i="4"/>
  <c r="U344" i="8"/>
  <c r="AA345" i="8"/>
  <c r="Y199" i="10"/>
  <c r="V198" i="10"/>
  <c r="AG345" i="9"/>
  <c r="V344" i="9"/>
  <c r="N344" i="10"/>
  <c r="P344" i="10" s="1"/>
  <c r="S344" i="10" s="1"/>
  <c r="AG287" i="5" l="1"/>
  <c r="V286" i="5"/>
  <c r="AG314" i="2"/>
  <c r="V313" i="2"/>
  <c r="AG318" i="3"/>
  <c r="V317" i="3"/>
  <c r="AG332" i="6"/>
  <c r="B331" i="10"/>
  <c r="D331" i="10" s="1"/>
  <c r="V331" i="6"/>
  <c r="AA330" i="7"/>
  <c r="U329" i="7"/>
  <c r="AA375" i="4"/>
  <c r="U374" i="4"/>
  <c r="AG345" i="8"/>
  <c r="V344" i="8"/>
  <c r="V197" i="10"/>
  <c r="Y198" i="10"/>
  <c r="U343" i="9"/>
  <c r="AA344" i="9"/>
  <c r="U285" i="5" l="1"/>
  <c r="AA286" i="5"/>
  <c r="U312" i="2"/>
  <c r="AA313" i="2"/>
  <c r="U316" i="3"/>
  <c r="AA317" i="3"/>
  <c r="U330" i="6"/>
  <c r="AA331" i="6"/>
  <c r="AG330" i="7"/>
  <c r="V329" i="7"/>
  <c r="F329" i="10"/>
  <c r="H329" i="10" s="1"/>
  <c r="V374" i="4"/>
  <c r="AG375" i="4"/>
  <c r="J374" i="10"/>
  <c r="L374" i="10" s="1"/>
  <c r="AA344" i="8"/>
  <c r="U343" i="8"/>
  <c r="Y197" i="10"/>
  <c r="V196" i="10"/>
  <c r="AG344" i="9"/>
  <c r="N343" i="10"/>
  <c r="P343" i="10" s="1"/>
  <c r="S343" i="10" s="1"/>
  <c r="V343" i="9"/>
  <c r="AG286" i="5" l="1"/>
  <c r="V285" i="5"/>
  <c r="AG313" i="2"/>
  <c r="V312" i="2"/>
  <c r="V316" i="3"/>
  <c r="AG317" i="3"/>
  <c r="AG331" i="6"/>
  <c r="V330" i="6"/>
  <c r="B330" i="10"/>
  <c r="D330" i="10" s="1"/>
  <c r="AA329" i="7"/>
  <c r="U328" i="7"/>
  <c r="U373" i="4"/>
  <c r="AA374" i="4"/>
  <c r="AG344" i="8"/>
  <c r="V343" i="8"/>
  <c r="V195" i="10"/>
  <c r="Y196" i="10"/>
  <c r="U342" i="9"/>
  <c r="AA343" i="9"/>
  <c r="U284" i="5" l="1"/>
  <c r="AA285" i="5"/>
  <c r="AA312" i="2"/>
  <c r="U311" i="2"/>
  <c r="AA316" i="3"/>
  <c r="U315" i="3"/>
  <c r="U329" i="6"/>
  <c r="AA330" i="6"/>
  <c r="AG329" i="7"/>
  <c r="V328" i="7"/>
  <c r="F328" i="10"/>
  <c r="H328" i="10" s="1"/>
  <c r="V373" i="4"/>
  <c r="AG374" i="4"/>
  <c r="J373" i="10"/>
  <c r="L373" i="10" s="1"/>
  <c r="U342" i="8"/>
  <c r="AA343" i="8"/>
  <c r="V194" i="10"/>
  <c r="Y195" i="10"/>
  <c r="AG343" i="9"/>
  <c r="N342" i="10"/>
  <c r="P342" i="10" s="1"/>
  <c r="S342" i="10" s="1"/>
  <c r="V342" i="9"/>
  <c r="AG285" i="5" l="1"/>
  <c r="V284" i="5"/>
  <c r="AG312" i="2"/>
  <c r="V311" i="2"/>
  <c r="V315" i="3"/>
  <c r="AG316" i="3"/>
  <c r="AG330" i="6"/>
  <c r="B329" i="10"/>
  <c r="D329" i="10" s="1"/>
  <c r="V329" i="6"/>
  <c r="AA328" i="7"/>
  <c r="U327" i="7"/>
  <c r="AA373" i="4"/>
  <c r="U372" i="4"/>
  <c r="AG343" i="8"/>
  <c r="V342" i="8"/>
  <c r="V193" i="10"/>
  <c r="Y194" i="10"/>
  <c r="U341" i="9"/>
  <c r="AA342" i="9"/>
  <c r="U283" i="5" l="1"/>
  <c r="AA284" i="5"/>
  <c r="AA311" i="2"/>
  <c r="U310" i="2"/>
  <c r="AA315" i="3"/>
  <c r="U314" i="3"/>
  <c r="U328" i="6"/>
  <c r="AA329" i="6"/>
  <c r="AG328" i="7"/>
  <c r="F327" i="10"/>
  <c r="H327" i="10" s="1"/>
  <c r="V327" i="7"/>
  <c r="AG373" i="4"/>
  <c r="V372" i="4"/>
  <c r="J372" i="10"/>
  <c r="L372" i="10" s="1"/>
  <c r="U341" i="8"/>
  <c r="AA342" i="8"/>
  <c r="V192" i="10"/>
  <c r="Y193" i="10"/>
  <c r="N341" i="10"/>
  <c r="P341" i="10" s="1"/>
  <c r="S341" i="10" s="1"/>
  <c r="AG342" i="9"/>
  <c r="V341" i="9"/>
  <c r="AG284" i="5" l="1"/>
  <c r="V283" i="5"/>
  <c r="AG311" i="2"/>
  <c r="V310" i="2"/>
  <c r="AG315" i="3"/>
  <c r="V314" i="3"/>
  <c r="AG329" i="6"/>
  <c r="B328" i="10"/>
  <c r="D328" i="10" s="1"/>
  <c r="V328" i="6"/>
  <c r="AA327" i="7"/>
  <c r="U326" i="7"/>
  <c r="AA372" i="4"/>
  <c r="U371" i="4"/>
  <c r="AG342" i="8"/>
  <c r="V341" i="8"/>
  <c r="V191" i="10"/>
  <c r="Y192" i="10"/>
  <c r="U340" i="9"/>
  <c r="AA341" i="9"/>
  <c r="U282" i="5" l="1"/>
  <c r="AA283" i="5"/>
  <c r="AA310" i="2"/>
  <c r="U309" i="2"/>
  <c r="AA314" i="3"/>
  <c r="U313" i="3"/>
  <c r="U327" i="6"/>
  <c r="AA328" i="6"/>
  <c r="AG327" i="7"/>
  <c r="V326" i="7"/>
  <c r="F326" i="10"/>
  <c r="H326" i="10" s="1"/>
  <c r="AG372" i="4"/>
  <c r="V371" i="4"/>
  <c r="J371" i="10"/>
  <c r="L371" i="10" s="1"/>
  <c r="U340" i="8"/>
  <c r="AA341" i="8"/>
  <c r="V190" i="10"/>
  <c r="Y191" i="10"/>
  <c r="N340" i="10"/>
  <c r="P340" i="10" s="1"/>
  <c r="S340" i="10" s="1"/>
  <c r="AG341" i="9"/>
  <c r="V340" i="9"/>
  <c r="AG283" i="5" l="1"/>
  <c r="V282" i="5"/>
  <c r="AG310" i="2"/>
  <c r="V309" i="2"/>
  <c r="AG314" i="3"/>
  <c r="V313" i="3"/>
  <c r="AG328" i="6"/>
  <c r="V327" i="6"/>
  <c r="B327" i="10"/>
  <c r="D327" i="10" s="1"/>
  <c r="U325" i="7"/>
  <c r="AA326" i="7"/>
  <c r="U370" i="4"/>
  <c r="AA371" i="4"/>
  <c r="AG341" i="8"/>
  <c r="V340" i="8"/>
  <c r="V189" i="10"/>
  <c r="Y190" i="10"/>
  <c r="AA340" i="9"/>
  <c r="U339" i="9"/>
  <c r="U281" i="5" l="1"/>
  <c r="AA282" i="5"/>
  <c r="AA309" i="2"/>
  <c r="U308" i="2"/>
  <c r="AA313" i="3"/>
  <c r="U312" i="3"/>
  <c r="AA327" i="6"/>
  <c r="U326" i="6"/>
  <c r="AG326" i="7"/>
  <c r="F325" i="10"/>
  <c r="H325" i="10" s="1"/>
  <c r="V325" i="7"/>
  <c r="J370" i="10"/>
  <c r="L370" i="10" s="1"/>
  <c r="V370" i="4"/>
  <c r="AG371" i="4"/>
  <c r="U339" i="8"/>
  <c r="AA340" i="8"/>
  <c r="V188" i="10"/>
  <c r="Y189" i="10"/>
  <c r="N339" i="10"/>
  <c r="P339" i="10" s="1"/>
  <c r="S339" i="10" s="1"/>
  <c r="AG340" i="9"/>
  <c r="V339" i="9"/>
  <c r="AG282" i="5" l="1"/>
  <c r="V281" i="5"/>
  <c r="V308" i="2"/>
  <c r="AG309" i="2"/>
  <c r="V312" i="3"/>
  <c r="AG313" i="3"/>
  <c r="AG327" i="6"/>
  <c r="B326" i="10"/>
  <c r="D326" i="10" s="1"/>
  <c r="V326" i="6"/>
  <c r="AA325" i="7"/>
  <c r="U324" i="7"/>
  <c r="U369" i="4"/>
  <c r="AA370" i="4"/>
  <c r="AG340" i="8"/>
  <c r="V339" i="8"/>
  <c r="V187" i="10"/>
  <c r="Y188" i="10"/>
  <c r="AA339" i="9"/>
  <c r="U338" i="9"/>
  <c r="U280" i="5" l="1"/>
  <c r="AA281" i="5"/>
  <c r="AA308" i="2"/>
  <c r="U307" i="2"/>
  <c r="AA312" i="3"/>
  <c r="U311" i="3"/>
  <c r="U325" i="6"/>
  <c r="AA326" i="6"/>
  <c r="AG325" i="7"/>
  <c r="V324" i="7"/>
  <c r="F324" i="10"/>
  <c r="H324" i="10" s="1"/>
  <c r="V369" i="4"/>
  <c r="AG370" i="4"/>
  <c r="J369" i="10"/>
  <c r="L369" i="10" s="1"/>
  <c r="AA339" i="8"/>
  <c r="U338" i="8"/>
  <c r="V186" i="10"/>
  <c r="Y187" i="10"/>
  <c r="N338" i="10"/>
  <c r="P338" i="10" s="1"/>
  <c r="S338" i="10" s="1"/>
  <c r="AG339" i="9"/>
  <c r="V338" i="9"/>
  <c r="AG281" i="5" l="1"/>
  <c r="V280" i="5"/>
  <c r="AG308" i="2"/>
  <c r="V307" i="2"/>
  <c r="AG312" i="3"/>
  <c r="V311" i="3"/>
  <c r="AG326" i="6"/>
  <c r="V325" i="6"/>
  <c r="B325" i="10"/>
  <c r="D325" i="10" s="1"/>
  <c r="U323" i="7"/>
  <c r="AA324" i="7"/>
  <c r="U368" i="4"/>
  <c r="AA369" i="4"/>
  <c r="AG339" i="8"/>
  <c r="V338" i="8"/>
  <c r="V185" i="10"/>
  <c r="Y186" i="10"/>
  <c r="AA338" i="9"/>
  <c r="U337" i="9"/>
  <c r="U279" i="5" l="1"/>
  <c r="AA280" i="5"/>
  <c r="AA307" i="2"/>
  <c r="U306" i="2"/>
  <c r="AA311" i="3"/>
  <c r="U310" i="3"/>
  <c r="AA325" i="6"/>
  <c r="U324" i="6"/>
  <c r="AG324" i="7"/>
  <c r="V323" i="7"/>
  <c r="F323" i="10"/>
  <c r="H323" i="10" s="1"/>
  <c r="V368" i="4"/>
  <c r="AG369" i="4"/>
  <c r="J368" i="10"/>
  <c r="L368" i="10" s="1"/>
  <c r="AA338" i="8"/>
  <c r="U337" i="8"/>
  <c r="V184" i="10"/>
  <c r="Y185" i="10"/>
  <c r="N337" i="10"/>
  <c r="P337" i="10" s="1"/>
  <c r="S337" i="10" s="1"/>
  <c r="V337" i="9"/>
  <c r="AG338" i="9"/>
  <c r="AG280" i="5" l="1"/>
  <c r="V279" i="5"/>
  <c r="AG307" i="2"/>
  <c r="V306" i="2"/>
  <c r="AG311" i="3"/>
  <c r="V310" i="3"/>
  <c r="AG325" i="6"/>
  <c r="V324" i="6"/>
  <c r="B324" i="10"/>
  <c r="D324" i="10" s="1"/>
  <c r="AA323" i="7"/>
  <c r="U322" i="7"/>
  <c r="AA368" i="4"/>
  <c r="U367" i="4"/>
  <c r="AG338" i="8"/>
  <c r="V337" i="8"/>
  <c r="Y184" i="10"/>
  <c r="V183" i="10"/>
  <c r="AA337" i="9"/>
  <c r="U336" i="9"/>
  <c r="U278" i="5" l="1"/>
  <c r="AA279" i="5"/>
  <c r="U305" i="2"/>
  <c r="AA306" i="2"/>
  <c r="AA310" i="3"/>
  <c r="U309" i="3"/>
  <c r="U323" i="6"/>
  <c r="AA324" i="6"/>
  <c r="AG323" i="7"/>
  <c r="F322" i="10"/>
  <c r="H322" i="10" s="1"/>
  <c r="V322" i="7"/>
  <c r="J367" i="10"/>
  <c r="L367" i="10" s="1"/>
  <c r="AG368" i="4"/>
  <c r="V367" i="4"/>
  <c r="AA337" i="8"/>
  <c r="U336" i="8"/>
  <c r="V182" i="10"/>
  <c r="Y183" i="10"/>
  <c r="AG337" i="9"/>
  <c r="V336" i="9"/>
  <c r="N336" i="10"/>
  <c r="P336" i="10" s="1"/>
  <c r="S336" i="10" s="1"/>
  <c r="AG279" i="5" l="1"/>
  <c r="V278" i="5"/>
  <c r="V305" i="2"/>
  <c r="AG306" i="2"/>
  <c r="AG310" i="3"/>
  <c r="V309" i="3"/>
  <c r="AG324" i="6"/>
  <c r="B323" i="10"/>
  <c r="D323" i="10" s="1"/>
  <c r="V323" i="6"/>
  <c r="AA322" i="7"/>
  <c r="U321" i="7"/>
  <c r="U366" i="4"/>
  <c r="AA367" i="4"/>
  <c r="AG337" i="8"/>
  <c r="V336" i="8"/>
  <c r="V181" i="10"/>
  <c r="Y182" i="10"/>
  <c r="U335" i="9"/>
  <c r="AA336" i="9"/>
  <c r="U277" i="5" l="1"/>
  <c r="AA278" i="5"/>
  <c r="U304" i="2"/>
  <c r="AA305" i="2"/>
  <c r="AA309" i="3"/>
  <c r="U308" i="3"/>
  <c r="U322" i="6"/>
  <c r="AA323" i="6"/>
  <c r="AG322" i="7"/>
  <c r="V321" i="7"/>
  <c r="F321" i="10"/>
  <c r="H321" i="10" s="1"/>
  <c r="V366" i="4"/>
  <c r="AG367" i="4"/>
  <c r="J366" i="10"/>
  <c r="L366" i="10" s="1"/>
  <c r="AA336" i="8"/>
  <c r="U335" i="8"/>
  <c r="V180" i="10"/>
  <c r="Y181" i="10"/>
  <c r="AG336" i="9"/>
  <c r="N335" i="10"/>
  <c r="P335" i="10" s="1"/>
  <c r="S335" i="10" s="1"/>
  <c r="V335" i="9"/>
  <c r="AG278" i="5" l="1"/>
  <c r="V277" i="5"/>
  <c r="AG305" i="2"/>
  <c r="V304" i="2"/>
  <c r="AG309" i="3"/>
  <c r="V308" i="3"/>
  <c r="AG323" i="6"/>
  <c r="V322" i="6"/>
  <c r="B322" i="10"/>
  <c r="D322" i="10" s="1"/>
  <c r="AA321" i="7"/>
  <c r="U320" i="7"/>
  <c r="AA366" i="4"/>
  <c r="U365" i="4"/>
  <c r="AG336" i="8"/>
  <c r="V335" i="8"/>
  <c r="Y180" i="10"/>
  <c r="V179" i="10"/>
  <c r="AA335" i="9"/>
  <c r="U334" i="9"/>
  <c r="U276" i="5" l="1"/>
  <c r="AA277" i="5"/>
  <c r="U303" i="2"/>
  <c r="AA304" i="2"/>
  <c r="AA308" i="3"/>
  <c r="U307" i="3"/>
  <c r="U321" i="6"/>
  <c r="AA322" i="6"/>
  <c r="AG321" i="7"/>
  <c r="F320" i="10"/>
  <c r="H320" i="10" s="1"/>
  <c r="V320" i="7"/>
  <c r="V365" i="4"/>
  <c r="AG366" i="4"/>
  <c r="J365" i="10"/>
  <c r="L365" i="10" s="1"/>
  <c r="U334" i="8"/>
  <c r="AA335" i="8"/>
  <c r="Y179" i="10"/>
  <c r="V178" i="10"/>
  <c r="AG335" i="9"/>
  <c r="V334" i="9"/>
  <c r="N334" i="10"/>
  <c r="P334" i="10" s="1"/>
  <c r="S334" i="10" s="1"/>
  <c r="AG277" i="5" l="1"/>
  <c r="V276" i="5"/>
  <c r="AG304" i="2"/>
  <c r="V303" i="2"/>
  <c r="V307" i="3"/>
  <c r="AG308" i="3"/>
  <c r="AG322" i="6"/>
  <c r="B321" i="10"/>
  <c r="D321" i="10" s="1"/>
  <c r="V321" i="6"/>
  <c r="AA320" i="7"/>
  <c r="U319" i="7"/>
  <c r="U364" i="4"/>
  <c r="AA365" i="4"/>
  <c r="AG335" i="8"/>
  <c r="V334" i="8"/>
  <c r="Y178" i="10"/>
  <c r="V177" i="10"/>
  <c r="AA334" i="9"/>
  <c r="U333" i="9"/>
  <c r="U275" i="5" l="1"/>
  <c r="AA276" i="5"/>
  <c r="U302" i="2"/>
  <c r="AA303" i="2"/>
  <c r="AA307" i="3"/>
  <c r="U306" i="3"/>
  <c r="AA321" i="6"/>
  <c r="U320" i="6"/>
  <c r="AG320" i="7"/>
  <c r="V319" i="7"/>
  <c r="F319" i="10"/>
  <c r="H319" i="10" s="1"/>
  <c r="AG365" i="4"/>
  <c r="J364" i="10"/>
  <c r="L364" i="10" s="1"/>
  <c r="V364" i="4"/>
  <c r="U333" i="8"/>
  <c r="AA334" i="8"/>
  <c r="Y177" i="10"/>
  <c r="V176" i="10"/>
  <c r="AG334" i="9"/>
  <c r="N333" i="10"/>
  <c r="P333" i="10" s="1"/>
  <c r="S333" i="10" s="1"/>
  <c r="V333" i="9"/>
  <c r="AG276" i="5" l="1"/>
  <c r="V275" i="5"/>
  <c r="AG303" i="2"/>
  <c r="V302" i="2"/>
  <c r="V306" i="3"/>
  <c r="AG307" i="3"/>
  <c r="AG321" i="6"/>
  <c r="V320" i="6"/>
  <c r="B320" i="10"/>
  <c r="D320" i="10" s="1"/>
  <c r="AA319" i="7"/>
  <c r="U318" i="7"/>
  <c r="AA364" i="4"/>
  <c r="U363" i="4"/>
  <c r="AG334" i="8"/>
  <c r="V333" i="8"/>
  <c r="V175" i="10"/>
  <c r="Y176" i="10"/>
  <c r="U332" i="9"/>
  <c r="AA333" i="9"/>
  <c r="U274" i="5" l="1"/>
  <c r="AA275" i="5"/>
  <c r="U301" i="2"/>
  <c r="AA302" i="2"/>
  <c r="AA306" i="3"/>
  <c r="U305" i="3"/>
  <c r="U319" i="6"/>
  <c r="AA320" i="6"/>
  <c r="AG319" i="7"/>
  <c r="F318" i="10"/>
  <c r="H318" i="10" s="1"/>
  <c r="V318" i="7"/>
  <c r="AG364" i="4"/>
  <c r="V363" i="4"/>
  <c r="J363" i="10"/>
  <c r="L363" i="10" s="1"/>
  <c r="AA333" i="8"/>
  <c r="U332" i="8"/>
  <c r="V174" i="10"/>
  <c r="Y175" i="10"/>
  <c r="AG333" i="9"/>
  <c r="N332" i="10"/>
  <c r="P332" i="10" s="1"/>
  <c r="S332" i="10" s="1"/>
  <c r="V332" i="9"/>
  <c r="AG275" i="5" l="1"/>
  <c r="V274" i="5"/>
  <c r="AG302" i="2"/>
  <c r="V301" i="2"/>
  <c r="V305" i="3"/>
  <c r="AG306" i="3"/>
  <c r="AG320" i="6"/>
  <c r="B319" i="10"/>
  <c r="D319" i="10" s="1"/>
  <c r="V319" i="6"/>
  <c r="AA318" i="7"/>
  <c r="U317" i="7"/>
  <c r="AA363" i="4"/>
  <c r="U362" i="4"/>
  <c r="AG333" i="8"/>
  <c r="V332" i="8"/>
  <c r="Y174" i="10"/>
  <c r="V173" i="10"/>
  <c r="U331" i="9"/>
  <c r="AA332" i="9"/>
  <c r="U273" i="5" l="1"/>
  <c r="AA274" i="5"/>
  <c r="AA301" i="2"/>
  <c r="U300" i="2"/>
  <c r="AA305" i="3"/>
  <c r="U304" i="3"/>
  <c r="AA319" i="6"/>
  <c r="U318" i="6"/>
  <c r="AG318" i="7"/>
  <c r="V317" i="7"/>
  <c r="F317" i="10"/>
  <c r="H317" i="10" s="1"/>
  <c r="J362" i="10"/>
  <c r="L362" i="10" s="1"/>
  <c r="V362" i="4"/>
  <c r="AG363" i="4"/>
  <c r="U331" i="8"/>
  <c r="AA332" i="8"/>
  <c r="V172" i="10"/>
  <c r="Y173" i="10"/>
  <c r="AG332" i="9"/>
  <c r="N331" i="10"/>
  <c r="P331" i="10" s="1"/>
  <c r="S331" i="10" s="1"/>
  <c r="V331" i="9"/>
  <c r="AG274" i="5" l="1"/>
  <c r="V273" i="5"/>
  <c r="V300" i="2"/>
  <c r="AG301" i="2"/>
  <c r="AG305" i="3"/>
  <c r="V304" i="3"/>
  <c r="AG319" i="6"/>
  <c r="V318" i="6"/>
  <c r="B318" i="10"/>
  <c r="D318" i="10" s="1"/>
  <c r="U316" i="7"/>
  <c r="AA317" i="7"/>
  <c r="U361" i="4"/>
  <c r="AA362" i="4"/>
  <c r="AG332" i="8"/>
  <c r="V331" i="8"/>
  <c r="Y172" i="10"/>
  <c r="V171" i="10"/>
  <c r="U330" i="9"/>
  <c r="AA331" i="9"/>
  <c r="U272" i="5" l="1"/>
  <c r="AA273" i="5"/>
  <c r="U299" i="2"/>
  <c r="AA300" i="2"/>
  <c r="AA304" i="3"/>
  <c r="U303" i="3"/>
  <c r="U317" i="6"/>
  <c r="AA318" i="6"/>
  <c r="AG317" i="7"/>
  <c r="V316" i="7"/>
  <c r="F316" i="10"/>
  <c r="H316" i="10" s="1"/>
  <c r="AG362" i="4"/>
  <c r="V361" i="4"/>
  <c r="J361" i="10"/>
  <c r="L361" i="10" s="1"/>
  <c r="U330" i="8"/>
  <c r="AA331" i="8"/>
  <c r="Y171" i="10"/>
  <c r="V170" i="10"/>
  <c r="AG331" i="9"/>
  <c r="V330" i="9"/>
  <c r="N330" i="10"/>
  <c r="P330" i="10" s="1"/>
  <c r="S330" i="10" s="1"/>
  <c r="AG273" i="5" l="1"/>
  <c r="V272" i="5"/>
  <c r="AG300" i="2"/>
  <c r="V299" i="2"/>
  <c r="AG304" i="3"/>
  <c r="V303" i="3"/>
  <c r="AG318" i="6"/>
  <c r="V317" i="6"/>
  <c r="B317" i="10"/>
  <c r="D317" i="10" s="1"/>
  <c r="AA316" i="7"/>
  <c r="U315" i="7"/>
  <c r="U360" i="4"/>
  <c r="AA361" i="4"/>
  <c r="AG331" i="8"/>
  <c r="V330" i="8"/>
  <c r="Y170" i="10"/>
  <c r="V169" i="10"/>
  <c r="AA330" i="9"/>
  <c r="U329" i="9"/>
  <c r="U271" i="5" l="1"/>
  <c r="AA272" i="5"/>
  <c r="AA299" i="2"/>
  <c r="U298" i="2"/>
  <c r="U302" i="3"/>
  <c r="AA303" i="3"/>
  <c r="U316" i="6"/>
  <c r="AA317" i="6"/>
  <c r="AG316" i="7"/>
  <c r="V315" i="7"/>
  <c r="F315" i="10"/>
  <c r="H315" i="10" s="1"/>
  <c r="J360" i="10"/>
  <c r="L360" i="10" s="1"/>
  <c r="V360" i="4"/>
  <c r="AG361" i="4"/>
  <c r="AA330" i="8"/>
  <c r="U329" i="8"/>
  <c r="Y169" i="10"/>
  <c r="V168" i="10"/>
  <c r="N329" i="10"/>
  <c r="P329" i="10" s="1"/>
  <c r="S329" i="10" s="1"/>
  <c r="V329" i="9"/>
  <c r="AG330" i="9"/>
  <c r="AG272" i="5" l="1"/>
  <c r="V271" i="5"/>
  <c r="AG299" i="2"/>
  <c r="V298" i="2"/>
  <c r="AG303" i="3"/>
  <c r="V302" i="3"/>
  <c r="AG317" i="6"/>
  <c r="B316" i="10"/>
  <c r="D316" i="10" s="1"/>
  <c r="V316" i="6"/>
  <c r="U314" i="7"/>
  <c r="AA315" i="7"/>
  <c r="U359" i="4"/>
  <c r="AA360" i="4"/>
  <c r="AG330" i="8"/>
  <c r="V329" i="8"/>
  <c r="V167" i="10"/>
  <c r="Y168" i="10"/>
  <c r="U328" i="9"/>
  <c r="AA329" i="9"/>
  <c r="AA271" i="5" l="1"/>
  <c r="U270" i="5"/>
  <c r="AA298" i="2"/>
  <c r="U297" i="2"/>
  <c r="AA302" i="3"/>
  <c r="U301" i="3"/>
  <c r="U315" i="6"/>
  <c r="AA316" i="6"/>
  <c r="AG315" i="7"/>
  <c r="V314" i="7"/>
  <c r="F314" i="10"/>
  <c r="H314" i="10" s="1"/>
  <c r="AG360" i="4"/>
  <c r="J359" i="10"/>
  <c r="L359" i="10" s="1"/>
  <c r="V359" i="4"/>
  <c r="U328" i="8"/>
  <c r="AA329" i="8"/>
  <c r="V166" i="10"/>
  <c r="Y167" i="10"/>
  <c r="V328" i="9"/>
  <c r="N328" i="10"/>
  <c r="P328" i="10" s="1"/>
  <c r="S328" i="10" s="1"/>
  <c r="AG329" i="9"/>
  <c r="AG271" i="5" l="1"/>
  <c r="V270" i="5"/>
  <c r="V297" i="2"/>
  <c r="AG298" i="2"/>
  <c r="AG302" i="3"/>
  <c r="V301" i="3"/>
  <c r="AG316" i="6"/>
  <c r="B315" i="10"/>
  <c r="D315" i="10" s="1"/>
  <c r="V315" i="6"/>
  <c r="AA314" i="7"/>
  <c r="U313" i="7"/>
  <c r="AA359" i="4"/>
  <c r="U358" i="4"/>
  <c r="AG329" i="8"/>
  <c r="V328" i="8"/>
  <c r="Y166" i="10"/>
  <c r="V165" i="10"/>
  <c r="U327" i="9"/>
  <c r="AA328" i="9"/>
  <c r="AA270" i="5" l="1"/>
  <c r="U269" i="5"/>
  <c r="AA297" i="2"/>
  <c r="U296" i="2"/>
  <c r="U300" i="3"/>
  <c r="AA301" i="3"/>
  <c r="U314" i="6"/>
  <c r="AA315" i="6"/>
  <c r="AG314" i="7"/>
  <c r="V313" i="7"/>
  <c r="F313" i="10"/>
  <c r="H313" i="10" s="1"/>
  <c r="J358" i="10"/>
  <c r="L358" i="10" s="1"/>
  <c r="AG359" i="4"/>
  <c r="V358" i="4"/>
  <c r="AA328" i="8"/>
  <c r="U327" i="8"/>
  <c r="V164" i="10"/>
  <c r="Y165" i="10"/>
  <c r="N327" i="10"/>
  <c r="P327" i="10" s="1"/>
  <c r="S327" i="10" s="1"/>
  <c r="V327" i="9"/>
  <c r="AG328" i="9"/>
  <c r="AG270" i="5" l="1"/>
  <c r="V269" i="5"/>
  <c r="AG297" i="2"/>
  <c r="V296" i="2"/>
  <c r="AG301" i="3"/>
  <c r="V300" i="3"/>
  <c r="AG315" i="6"/>
  <c r="B314" i="10"/>
  <c r="D314" i="10" s="1"/>
  <c r="V314" i="6"/>
  <c r="AA313" i="7"/>
  <c r="U312" i="7"/>
  <c r="U357" i="4"/>
  <c r="AA358" i="4"/>
  <c r="AG328" i="8"/>
  <c r="V327" i="8"/>
  <c r="V163" i="10"/>
  <c r="Y164" i="10"/>
  <c r="U326" i="9"/>
  <c r="AA327" i="9"/>
  <c r="AA269" i="5" l="1"/>
  <c r="U268" i="5"/>
  <c r="AA296" i="2"/>
  <c r="U295" i="2"/>
  <c r="AA300" i="3"/>
  <c r="U299" i="3"/>
  <c r="U313" i="6"/>
  <c r="AA314" i="6"/>
  <c r="AG313" i="7"/>
  <c r="V312" i="7"/>
  <c r="F312" i="10"/>
  <c r="H312" i="10" s="1"/>
  <c r="V357" i="4"/>
  <c r="AG358" i="4"/>
  <c r="J357" i="10"/>
  <c r="L357" i="10" s="1"/>
  <c r="U326" i="8"/>
  <c r="AA327" i="8"/>
  <c r="Y163" i="10"/>
  <c r="V162" i="10"/>
  <c r="N326" i="10"/>
  <c r="P326" i="10" s="1"/>
  <c r="S326" i="10" s="1"/>
  <c r="AG327" i="9"/>
  <c r="V326" i="9"/>
  <c r="AG269" i="5" l="1"/>
  <c r="V268" i="5"/>
  <c r="AG296" i="2"/>
  <c r="V295" i="2"/>
  <c r="AG300" i="3"/>
  <c r="V299" i="3"/>
  <c r="AG314" i="6"/>
  <c r="B313" i="10"/>
  <c r="D313" i="10" s="1"/>
  <c r="V313" i="6"/>
  <c r="AA312" i="7"/>
  <c r="U311" i="7"/>
  <c r="AA357" i="4"/>
  <c r="U356" i="4"/>
  <c r="AG327" i="8"/>
  <c r="V326" i="8"/>
  <c r="Y162" i="10"/>
  <c r="V161" i="10"/>
  <c r="AA326" i="9"/>
  <c r="U325" i="9"/>
  <c r="AA268" i="5" l="1"/>
  <c r="U267" i="5"/>
  <c r="AA295" i="2"/>
  <c r="U294" i="2"/>
  <c r="AA299" i="3"/>
  <c r="U298" i="3"/>
  <c r="AA313" i="6"/>
  <c r="U312" i="6"/>
  <c r="AG312" i="7"/>
  <c r="V311" i="7"/>
  <c r="F311" i="10"/>
  <c r="H311" i="10" s="1"/>
  <c r="J356" i="10"/>
  <c r="L356" i="10" s="1"/>
  <c r="V356" i="4"/>
  <c r="AG357" i="4"/>
  <c r="U325" i="8"/>
  <c r="AA326" i="8"/>
  <c r="V160" i="10"/>
  <c r="Y161" i="10"/>
  <c r="AG326" i="9"/>
  <c r="V325" i="9"/>
  <c r="N325" i="10"/>
  <c r="P325" i="10" s="1"/>
  <c r="S325" i="10" s="1"/>
  <c r="AG268" i="5" l="1"/>
  <c r="V267" i="5"/>
  <c r="AG295" i="2"/>
  <c r="V294" i="2"/>
  <c r="V298" i="3"/>
  <c r="AG299" i="3"/>
  <c r="AG313" i="6"/>
  <c r="V312" i="6"/>
  <c r="B312" i="10"/>
  <c r="D312" i="10" s="1"/>
  <c r="AA311" i="7"/>
  <c r="U310" i="7"/>
  <c r="U355" i="4"/>
  <c r="AA356" i="4"/>
  <c r="AG326" i="8"/>
  <c r="V325" i="8"/>
  <c r="Y160" i="10"/>
  <c r="V159" i="10"/>
  <c r="U324" i="9"/>
  <c r="AA325" i="9"/>
  <c r="AA267" i="5" l="1"/>
  <c r="U266" i="5"/>
  <c r="U293" i="2"/>
  <c r="AA294" i="2"/>
  <c r="AA298" i="3"/>
  <c r="U297" i="3"/>
  <c r="AA312" i="6"/>
  <c r="U311" i="6"/>
  <c r="AG311" i="7"/>
  <c r="V310" i="7"/>
  <c r="F310" i="10"/>
  <c r="H310" i="10" s="1"/>
  <c r="J355" i="10"/>
  <c r="L355" i="10" s="1"/>
  <c r="V355" i="4"/>
  <c r="AG356" i="4"/>
  <c r="AA325" i="8"/>
  <c r="U324" i="8"/>
  <c r="V158" i="10"/>
  <c r="Y159" i="10"/>
  <c r="V324" i="9"/>
  <c r="N324" i="10"/>
  <c r="P324" i="10" s="1"/>
  <c r="S324" i="10" s="1"/>
  <c r="AG325" i="9"/>
  <c r="AG267" i="5" l="1"/>
  <c r="V266" i="5"/>
  <c r="AG294" i="2"/>
  <c r="V293" i="2"/>
  <c r="AG298" i="3"/>
  <c r="V297" i="3"/>
  <c r="AG312" i="6"/>
  <c r="B311" i="10"/>
  <c r="D311" i="10" s="1"/>
  <c r="V311" i="6"/>
  <c r="AA310" i="7"/>
  <c r="U309" i="7"/>
  <c r="AA355" i="4"/>
  <c r="U354" i="4"/>
  <c r="AG325" i="8"/>
  <c r="V324" i="8"/>
  <c r="Y158" i="10"/>
  <c r="V157" i="10"/>
  <c r="AA324" i="9"/>
  <c r="U323" i="9"/>
  <c r="AA266" i="5" l="1"/>
  <c r="U265" i="5"/>
  <c r="U292" i="2"/>
  <c r="AA293" i="2"/>
  <c r="AA297" i="3"/>
  <c r="U296" i="3"/>
  <c r="U310" i="6"/>
  <c r="AA311" i="6"/>
  <c r="AG310" i="7"/>
  <c r="F309" i="10"/>
  <c r="H309" i="10" s="1"/>
  <c r="V309" i="7"/>
  <c r="AG355" i="4"/>
  <c r="V354" i="4"/>
  <c r="J354" i="10"/>
  <c r="L354" i="10" s="1"/>
  <c r="U323" i="8"/>
  <c r="AA324" i="8"/>
  <c r="Y157" i="10"/>
  <c r="V156" i="10"/>
  <c r="V323" i="9"/>
  <c r="N323" i="10"/>
  <c r="P323" i="10" s="1"/>
  <c r="S323" i="10" s="1"/>
  <c r="AG324" i="9"/>
  <c r="AG266" i="5" l="1"/>
  <c r="V265" i="5"/>
  <c r="AG293" i="2"/>
  <c r="V292" i="2"/>
  <c r="AG297" i="3"/>
  <c r="V296" i="3"/>
  <c r="AG311" i="6"/>
  <c r="B310" i="10"/>
  <c r="D310" i="10" s="1"/>
  <c r="V310" i="6"/>
  <c r="AA309" i="7"/>
  <c r="U308" i="7"/>
  <c r="U353" i="4"/>
  <c r="AA354" i="4"/>
  <c r="AG324" i="8"/>
  <c r="V323" i="8"/>
  <c r="Y156" i="10"/>
  <c r="V155" i="10"/>
  <c r="AA323" i="9"/>
  <c r="U322" i="9"/>
  <c r="U264" i="5" l="1"/>
  <c r="AA265" i="5"/>
  <c r="U291" i="2"/>
  <c r="AA292" i="2"/>
  <c r="AA296" i="3"/>
  <c r="U295" i="3"/>
  <c r="U309" i="6"/>
  <c r="AA310" i="6"/>
  <c r="AG309" i="7"/>
  <c r="F308" i="10"/>
  <c r="H308" i="10" s="1"/>
  <c r="V308" i="7"/>
  <c r="J353" i="10"/>
  <c r="L353" i="10" s="1"/>
  <c r="V353" i="4"/>
  <c r="AG354" i="4"/>
  <c r="U322" i="8"/>
  <c r="AA323" i="8"/>
  <c r="V154" i="10"/>
  <c r="Y155" i="10"/>
  <c r="AG323" i="9"/>
  <c r="V322" i="9"/>
  <c r="N322" i="10"/>
  <c r="P322" i="10" s="1"/>
  <c r="S322" i="10" s="1"/>
  <c r="AG265" i="5" l="1"/>
  <c r="V264" i="5"/>
  <c r="AG292" i="2"/>
  <c r="V291" i="2"/>
  <c r="V295" i="3"/>
  <c r="AG296" i="3"/>
  <c r="AG310" i="6"/>
  <c r="V309" i="6"/>
  <c r="B309" i="10"/>
  <c r="D309" i="10" s="1"/>
  <c r="AA308" i="7"/>
  <c r="U307" i="7"/>
  <c r="AA353" i="4"/>
  <c r="U352" i="4"/>
  <c r="AG323" i="8"/>
  <c r="V322" i="8"/>
  <c r="V153" i="10"/>
  <c r="Y154" i="10"/>
  <c r="U321" i="9"/>
  <c r="AA322" i="9"/>
  <c r="AA264" i="5" l="1"/>
  <c r="U263" i="5"/>
  <c r="U290" i="2"/>
  <c r="AA291" i="2"/>
  <c r="AA295" i="3"/>
  <c r="U294" i="3"/>
  <c r="U308" i="6"/>
  <c r="AA309" i="6"/>
  <c r="AG308" i="7"/>
  <c r="F307" i="10"/>
  <c r="H307" i="10" s="1"/>
  <c r="V307" i="7"/>
  <c r="V352" i="4"/>
  <c r="AG353" i="4"/>
  <c r="J352" i="10"/>
  <c r="L352" i="10" s="1"/>
  <c r="U321" i="8"/>
  <c r="AA322" i="8"/>
  <c r="V152" i="10"/>
  <c r="Y153" i="10"/>
  <c r="N321" i="10"/>
  <c r="P321" i="10" s="1"/>
  <c r="S321" i="10" s="1"/>
  <c r="V321" i="9"/>
  <c r="AG322" i="9"/>
  <c r="AG264" i="5" l="1"/>
  <c r="V263" i="5"/>
  <c r="AG291" i="2"/>
  <c r="V290" i="2"/>
  <c r="AG295" i="3"/>
  <c r="V294" i="3"/>
  <c r="AG309" i="6"/>
  <c r="B308" i="10"/>
  <c r="D308" i="10" s="1"/>
  <c r="V308" i="6"/>
  <c r="AA307" i="7"/>
  <c r="U306" i="7"/>
  <c r="AA352" i="4"/>
  <c r="U351" i="4"/>
  <c r="AG322" i="8"/>
  <c r="V321" i="8"/>
  <c r="Y152" i="10"/>
  <c r="V151" i="10"/>
  <c r="U320" i="9"/>
  <c r="AA321" i="9"/>
  <c r="U262" i="5" l="1"/>
  <c r="AA263" i="5"/>
  <c r="U289" i="2"/>
  <c r="AA290" i="2"/>
  <c r="AA294" i="3"/>
  <c r="U293" i="3"/>
  <c r="U307" i="6"/>
  <c r="AA308" i="6"/>
  <c r="AG307" i="7"/>
  <c r="V306" i="7"/>
  <c r="F306" i="10"/>
  <c r="H306" i="10" s="1"/>
  <c r="AG352" i="4"/>
  <c r="V351" i="4"/>
  <c r="J351" i="10"/>
  <c r="L351" i="10" s="1"/>
  <c r="AA321" i="8"/>
  <c r="U320" i="8"/>
  <c r="Y151" i="10"/>
  <c r="V150" i="10"/>
  <c r="AG321" i="9"/>
  <c r="N320" i="10"/>
  <c r="P320" i="10" s="1"/>
  <c r="S320" i="10" s="1"/>
  <c r="V320" i="9"/>
  <c r="AG263" i="5" l="1"/>
  <c r="V262" i="5"/>
  <c r="AG290" i="2"/>
  <c r="V289" i="2"/>
  <c r="AG294" i="3"/>
  <c r="V293" i="3"/>
  <c r="AG308" i="6"/>
  <c r="B307" i="10"/>
  <c r="D307" i="10" s="1"/>
  <c r="V307" i="6"/>
  <c r="U305" i="7"/>
  <c r="AA306" i="7"/>
  <c r="U350" i="4"/>
  <c r="AA351" i="4"/>
  <c r="AG321" i="8"/>
  <c r="V320" i="8"/>
  <c r="V149" i="10"/>
  <c r="Y150" i="10"/>
  <c r="U319" i="9"/>
  <c r="AA320" i="9"/>
  <c r="U261" i="5" l="1"/>
  <c r="AA262" i="5"/>
  <c r="U288" i="2"/>
  <c r="AA289" i="2"/>
  <c r="AA293" i="3"/>
  <c r="U292" i="3"/>
  <c r="U306" i="6"/>
  <c r="AA307" i="6"/>
  <c r="AG306" i="7"/>
  <c r="V305" i="7"/>
  <c r="F305" i="10"/>
  <c r="H305" i="10" s="1"/>
  <c r="J350" i="10"/>
  <c r="L350" i="10" s="1"/>
  <c r="AG351" i="4"/>
  <c r="V350" i="4"/>
  <c r="AA320" i="8"/>
  <c r="U319" i="8"/>
  <c r="Y149" i="10"/>
  <c r="V148" i="10"/>
  <c r="AG320" i="9"/>
  <c r="V319" i="9"/>
  <c r="N319" i="10"/>
  <c r="P319" i="10" s="1"/>
  <c r="S319" i="10" s="1"/>
  <c r="AG262" i="5" l="1"/>
  <c r="V261" i="5"/>
  <c r="AG289" i="2"/>
  <c r="V288" i="2"/>
  <c r="AG293" i="3"/>
  <c r="V292" i="3"/>
  <c r="AG307" i="6"/>
  <c r="B306" i="10"/>
  <c r="D306" i="10" s="1"/>
  <c r="V306" i="6"/>
  <c r="U304" i="7"/>
  <c r="AA305" i="7"/>
  <c r="AA350" i="4"/>
  <c r="U349" i="4"/>
  <c r="AG320" i="8"/>
  <c r="V319" i="8"/>
  <c r="V147" i="10"/>
  <c r="Y148" i="10"/>
  <c r="U318" i="9"/>
  <c r="AA319" i="9"/>
  <c r="AA261" i="5" l="1"/>
  <c r="U260" i="5"/>
  <c r="AA288" i="2"/>
  <c r="U287" i="2"/>
  <c r="U291" i="3"/>
  <c r="AA292" i="3"/>
  <c r="U305" i="6"/>
  <c r="AA306" i="6"/>
  <c r="AG305" i="7"/>
  <c r="V304" i="7"/>
  <c r="F304" i="10"/>
  <c r="H304" i="10" s="1"/>
  <c r="AG350" i="4"/>
  <c r="J349" i="10"/>
  <c r="L349" i="10" s="1"/>
  <c r="V349" i="4"/>
  <c r="U318" i="8"/>
  <c r="AA319" i="8"/>
  <c r="Y147" i="10"/>
  <c r="V146" i="10"/>
  <c r="AG319" i="9"/>
  <c r="N318" i="10"/>
  <c r="P318" i="10" s="1"/>
  <c r="S318" i="10" s="1"/>
  <c r="V318" i="9"/>
  <c r="AG261" i="5" l="1"/>
  <c r="V260" i="5"/>
  <c r="AG288" i="2"/>
  <c r="V287" i="2"/>
  <c r="AG292" i="3"/>
  <c r="V291" i="3"/>
  <c r="AG306" i="6"/>
  <c r="B305" i="10"/>
  <c r="D305" i="10" s="1"/>
  <c r="V305" i="6"/>
  <c r="U303" i="7"/>
  <c r="AA304" i="7"/>
  <c r="U348" i="4"/>
  <c r="AA349" i="4"/>
  <c r="AG319" i="8"/>
  <c r="V318" i="8"/>
  <c r="V145" i="10"/>
  <c r="Y146" i="10"/>
  <c r="U317" i="9"/>
  <c r="AA318" i="9"/>
  <c r="U259" i="5" l="1"/>
  <c r="AA260" i="5"/>
  <c r="U286" i="2"/>
  <c r="AA287" i="2"/>
  <c r="AA291" i="3"/>
  <c r="U290" i="3"/>
  <c r="U304" i="6"/>
  <c r="AA305" i="6"/>
  <c r="AG304" i="7"/>
  <c r="V303" i="7"/>
  <c r="F303" i="10"/>
  <c r="H303" i="10" s="1"/>
  <c r="V348" i="4"/>
  <c r="AG349" i="4"/>
  <c r="J348" i="10"/>
  <c r="L348" i="10" s="1"/>
  <c r="U317" i="8"/>
  <c r="AA318" i="8"/>
  <c r="Y145" i="10"/>
  <c r="V144" i="10"/>
  <c r="AG318" i="9"/>
  <c r="V317" i="9"/>
  <c r="N317" i="10"/>
  <c r="P317" i="10" s="1"/>
  <c r="S317" i="10" s="1"/>
  <c r="AG260" i="5" l="1"/>
  <c r="V259" i="5"/>
  <c r="V286" i="2"/>
  <c r="AG287" i="2"/>
  <c r="AG291" i="3"/>
  <c r="V290" i="3"/>
  <c r="AG305" i="6"/>
  <c r="B304" i="10"/>
  <c r="D304" i="10" s="1"/>
  <c r="V304" i="6"/>
  <c r="AA303" i="7"/>
  <c r="U302" i="7"/>
  <c r="U347" i="4"/>
  <c r="AA348" i="4"/>
  <c r="AG318" i="8"/>
  <c r="V317" i="8"/>
  <c r="V143" i="10"/>
  <c r="Y144" i="10"/>
  <c r="U316" i="9"/>
  <c r="AA317" i="9"/>
  <c r="U258" i="5" l="1"/>
  <c r="AA259" i="5"/>
  <c r="U285" i="2"/>
  <c r="AA286" i="2"/>
  <c r="U289" i="3"/>
  <c r="AA290" i="3"/>
  <c r="AA304" i="6"/>
  <c r="U303" i="6"/>
  <c r="AG303" i="7"/>
  <c r="V302" i="7"/>
  <c r="F302" i="10"/>
  <c r="H302" i="10" s="1"/>
  <c r="J347" i="10"/>
  <c r="L347" i="10" s="1"/>
  <c r="AG348" i="4"/>
  <c r="V347" i="4"/>
  <c r="U316" i="8"/>
  <c r="AA317" i="8"/>
  <c r="V142" i="10"/>
  <c r="Y143" i="10"/>
  <c r="AG317" i="9"/>
  <c r="N316" i="10"/>
  <c r="P316" i="10" s="1"/>
  <c r="S316" i="10" s="1"/>
  <c r="V316" i="9"/>
  <c r="AG259" i="5" l="1"/>
  <c r="V258" i="5"/>
  <c r="AG286" i="2"/>
  <c r="V285" i="2"/>
  <c r="AG290" i="3"/>
  <c r="V289" i="3"/>
  <c r="AG304" i="6"/>
  <c r="B303" i="10"/>
  <c r="D303" i="10" s="1"/>
  <c r="V303" i="6"/>
  <c r="AA302" i="7"/>
  <c r="U301" i="7"/>
  <c r="AA347" i="4"/>
  <c r="U346" i="4"/>
  <c r="AG317" i="8"/>
  <c r="V316" i="8"/>
  <c r="V141" i="10"/>
  <c r="Y142" i="10"/>
  <c r="U315" i="9"/>
  <c r="AA316" i="9"/>
  <c r="U257" i="5" l="1"/>
  <c r="AA258" i="5"/>
  <c r="U284" i="2"/>
  <c r="AA285" i="2"/>
  <c r="U288" i="3"/>
  <c r="AA289" i="3"/>
  <c r="U302" i="6"/>
  <c r="AA303" i="6"/>
  <c r="AG302" i="7"/>
  <c r="V301" i="7"/>
  <c r="F301" i="10"/>
  <c r="H301" i="10" s="1"/>
  <c r="J346" i="10"/>
  <c r="L346" i="10" s="1"/>
  <c r="V346" i="4"/>
  <c r="AG347" i="4"/>
  <c r="U315" i="8"/>
  <c r="AA316" i="8"/>
  <c r="V140" i="10"/>
  <c r="Y141" i="10"/>
  <c r="AG316" i="9"/>
  <c r="N315" i="10"/>
  <c r="P315" i="10" s="1"/>
  <c r="S315" i="10" s="1"/>
  <c r="V315" i="9"/>
  <c r="AG258" i="5" l="1"/>
  <c r="V257" i="5"/>
  <c r="AG285" i="2"/>
  <c r="V284" i="2"/>
  <c r="AG289" i="3"/>
  <c r="V288" i="3"/>
  <c r="AG303" i="6"/>
  <c r="B302" i="10"/>
  <c r="D302" i="10" s="1"/>
  <c r="V302" i="6"/>
  <c r="U300" i="7"/>
  <c r="AA301" i="7"/>
  <c r="AA346" i="4"/>
  <c r="U345" i="4"/>
  <c r="AG316" i="8"/>
  <c r="V315" i="8"/>
  <c r="V139" i="10"/>
  <c r="Y140" i="10"/>
  <c r="U314" i="9"/>
  <c r="AA315" i="9"/>
  <c r="U256" i="5" l="1"/>
  <c r="AA257" i="5"/>
  <c r="U283" i="2"/>
  <c r="AA284" i="2"/>
  <c r="AA288" i="3"/>
  <c r="U287" i="3"/>
  <c r="AA302" i="6"/>
  <c r="U301" i="6"/>
  <c r="AG301" i="7"/>
  <c r="V300" i="7"/>
  <c r="F300" i="10"/>
  <c r="H300" i="10" s="1"/>
  <c r="J345" i="10"/>
  <c r="L345" i="10" s="1"/>
  <c r="V345" i="4"/>
  <c r="AG346" i="4"/>
  <c r="U314" i="8"/>
  <c r="AA315" i="8"/>
  <c r="Y139" i="10"/>
  <c r="V138" i="10"/>
  <c r="AG315" i="9"/>
  <c r="N314" i="10"/>
  <c r="P314" i="10" s="1"/>
  <c r="S314" i="10" s="1"/>
  <c r="V314" i="9"/>
  <c r="AG257" i="5" l="1"/>
  <c r="V256" i="5"/>
  <c r="AG284" i="2"/>
  <c r="V283" i="2"/>
  <c r="V287" i="3"/>
  <c r="AG288" i="3"/>
  <c r="AG302" i="6"/>
  <c r="B301" i="10"/>
  <c r="D301" i="10" s="1"/>
  <c r="V301" i="6"/>
  <c r="AA300" i="7"/>
  <c r="U299" i="7"/>
  <c r="AA345" i="4"/>
  <c r="U344" i="4"/>
  <c r="AG315" i="8"/>
  <c r="V314" i="8"/>
  <c r="Y138" i="10"/>
  <c r="V137" i="10"/>
  <c r="AA314" i="9"/>
  <c r="U313" i="9"/>
  <c r="U255" i="5" l="1"/>
  <c r="AA256" i="5"/>
  <c r="AA283" i="2"/>
  <c r="U282" i="2"/>
  <c r="U286" i="3"/>
  <c r="AA287" i="3"/>
  <c r="U300" i="6"/>
  <c r="AA301" i="6"/>
  <c r="AG300" i="7"/>
  <c r="F299" i="10"/>
  <c r="H299" i="10" s="1"/>
  <c r="V299" i="7"/>
  <c r="J344" i="10"/>
  <c r="L344" i="10" s="1"/>
  <c r="V344" i="4"/>
  <c r="AG345" i="4"/>
  <c r="U313" i="8"/>
  <c r="AA314" i="8"/>
  <c r="Y137" i="10"/>
  <c r="V136" i="10"/>
  <c r="V313" i="9"/>
  <c r="AG314" i="9"/>
  <c r="N313" i="10"/>
  <c r="P313" i="10" s="1"/>
  <c r="S313" i="10" s="1"/>
  <c r="AG256" i="5" l="1"/>
  <c r="V255" i="5"/>
  <c r="AG283" i="2"/>
  <c r="V282" i="2"/>
  <c r="AG287" i="3"/>
  <c r="V286" i="3"/>
  <c r="AG301" i="6"/>
  <c r="B300" i="10"/>
  <c r="D300" i="10" s="1"/>
  <c r="V300" i="6"/>
  <c r="AA299" i="7"/>
  <c r="U298" i="7"/>
  <c r="U343" i="4"/>
  <c r="AA344" i="4"/>
  <c r="AG314" i="8"/>
  <c r="V313" i="8"/>
  <c r="V135" i="10"/>
  <c r="Y136" i="10"/>
  <c r="U312" i="9"/>
  <c r="AA313" i="9"/>
  <c r="U254" i="5" l="1"/>
  <c r="AA255" i="5"/>
  <c r="U281" i="2"/>
  <c r="AA282" i="2"/>
  <c r="AA286" i="3"/>
  <c r="U285" i="3"/>
  <c r="U299" i="6"/>
  <c r="AA300" i="6"/>
  <c r="AG299" i="7"/>
  <c r="F298" i="10"/>
  <c r="H298" i="10" s="1"/>
  <c r="V298" i="7"/>
  <c r="AG344" i="4"/>
  <c r="J343" i="10"/>
  <c r="L343" i="10" s="1"/>
  <c r="V343" i="4"/>
  <c r="AA313" i="8"/>
  <c r="U312" i="8"/>
  <c r="V134" i="10"/>
  <c r="Y135" i="10"/>
  <c r="N312" i="10"/>
  <c r="P312" i="10" s="1"/>
  <c r="S312" i="10" s="1"/>
  <c r="V312" i="9"/>
  <c r="AG313" i="9"/>
  <c r="AG255" i="5" l="1"/>
  <c r="V254" i="5"/>
  <c r="V281" i="2"/>
  <c r="AG282" i="2"/>
  <c r="AG286" i="3"/>
  <c r="V285" i="3"/>
  <c r="AG300" i="6"/>
  <c r="B299" i="10"/>
  <c r="D299" i="10" s="1"/>
  <c r="V299" i="6"/>
  <c r="AA298" i="7"/>
  <c r="U297" i="7"/>
  <c r="AA343" i="4"/>
  <c r="U342" i="4"/>
  <c r="AG313" i="8"/>
  <c r="V312" i="8"/>
  <c r="Y134" i="10"/>
  <c r="V133" i="10"/>
  <c r="U311" i="9"/>
  <c r="AA312" i="9"/>
  <c r="AA254" i="5" l="1"/>
  <c r="U253" i="5"/>
  <c r="AA281" i="2"/>
  <c r="U280" i="2"/>
  <c r="U284" i="3"/>
  <c r="AA285" i="3"/>
  <c r="U298" i="6"/>
  <c r="AA299" i="6"/>
  <c r="AG298" i="7"/>
  <c r="V297" i="7"/>
  <c r="F297" i="10"/>
  <c r="H297" i="10" s="1"/>
  <c r="AG343" i="4"/>
  <c r="J342" i="10"/>
  <c r="L342" i="10" s="1"/>
  <c r="V342" i="4"/>
  <c r="AA312" i="8"/>
  <c r="U311" i="8"/>
  <c r="V132" i="10"/>
  <c r="Y133" i="10"/>
  <c r="N311" i="10"/>
  <c r="P311" i="10" s="1"/>
  <c r="S311" i="10" s="1"/>
  <c r="V311" i="9"/>
  <c r="AG312" i="9"/>
  <c r="AG254" i="5" l="1"/>
  <c r="V253" i="5"/>
  <c r="V280" i="2"/>
  <c r="AG281" i="2"/>
  <c r="V284" i="3"/>
  <c r="AG285" i="3"/>
  <c r="AG299" i="6"/>
  <c r="V298" i="6"/>
  <c r="B298" i="10"/>
  <c r="D298" i="10" s="1"/>
  <c r="U296" i="7"/>
  <c r="AA297" i="7"/>
  <c r="U341" i="4"/>
  <c r="AA342" i="4"/>
  <c r="AG312" i="8"/>
  <c r="V311" i="8"/>
  <c r="V131" i="10"/>
  <c r="Y132" i="10"/>
  <c r="AA311" i="9"/>
  <c r="U310" i="9"/>
  <c r="U252" i="5" l="1"/>
  <c r="AA253" i="5"/>
  <c r="U279" i="2"/>
  <c r="AA280" i="2"/>
  <c r="AA284" i="3"/>
  <c r="U283" i="3"/>
  <c r="AA298" i="6"/>
  <c r="U297" i="6"/>
  <c r="AG297" i="7"/>
  <c r="V296" i="7"/>
  <c r="F296" i="10"/>
  <c r="H296" i="10" s="1"/>
  <c r="AG342" i="4"/>
  <c r="J341" i="10"/>
  <c r="L341" i="10" s="1"/>
  <c r="V341" i="4"/>
  <c r="AA311" i="8"/>
  <c r="U310" i="8"/>
  <c r="V130" i="10"/>
  <c r="Y131" i="10"/>
  <c r="AG311" i="9"/>
  <c r="N310" i="10"/>
  <c r="P310" i="10" s="1"/>
  <c r="S310" i="10" s="1"/>
  <c r="V310" i="9"/>
  <c r="AG253" i="5" l="1"/>
  <c r="V252" i="5"/>
  <c r="AG280" i="2"/>
  <c r="V279" i="2"/>
  <c r="AG284" i="3"/>
  <c r="V283" i="3"/>
  <c r="AG298" i="6"/>
  <c r="B297" i="10"/>
  <c r="D297" i="10" s="1"/>
  <c r="V297" i="6"/>
  <c r="AA296" i="7"/>
  <c r="U295" i="7"/>
  <c r="U340" i="4"/>
  <c r="AA341" i="4"/>
  <c r="AG311" i="8"/>
  <c r="V310" i="8"/>
  <c r="V129" i="10"/>
  <c r="Y130" i="10"/>
  <c r="U309" i="9"/>
  <c r="AA310" i="9"/>
  <c r="U251" i="5" l="1"/>
  <c r="AA252" i="5"/>
  <c r="U278" i="2"/>
  <c r="AA279" i="2"/>
  <c r="AA283" i="3"/>
  <c r="U282" i="3"/>
  <c r="AA297" i="6"/>
  <c r="U296" i="6"/>
  <c r="AG296" i="7"/>
  <c r="V295" i="7"/>
  <c r="F295" i="10"/>
  <c r="H295" i="10" s="1"/>
  <c r="V340" i="4"/>
  <c r="AG341" i="4"/>
  <c r="J340" i="10"/>
  <c r="L340" i="10" s="1"/>
  <c r="U309" i="8"/>
  <c r="AA310" i="8"/>
  <c r="V128" i="10"/>
  <c r="Y129" i="10"/>
  <c r="AG310" i="9"/>
  <c r="N309" i="10"/>
  <c r="P309" i="10" s="1"/>
  <c r="S309" i="10" s="1"/>
  <c r="V309" i="9"/>
  <c r="AG252" i="5" l="1"/>
  <c r="V251" i="5"/>
  <c r="AG279" i="2"/>
  <c r="V278" i="2"/>
  <c r="AG283" i="3"/>
  <c r="V282" i="3"/>
  <c r="AG297" i="6"/>
  <c r="B296" i="10"/>
  <c r="D296" i="10" s="1"/>
  <c r="V296" i="6"/>
  <c r="AA295" i="7"/>
  <c r="U294" i="7"/>
  <c r="U339" i="4"/>
  <c r="AA340" i="4"/>
  <c r="AG310" i="8"/>
  <c r="V309" i="8"/>
  <c r="V127" i="10"/>
  <c r="Y128" i="10"/>
  <c r="U308" i="9"/>
  <c r="AA309" i="9"/>
  <c r="U250" i="5" l="1"/>
  <c r="AA251" i="5"/>
  <c r="U277" i="2"/>
  <c r="AA278" i="2"/>
  <c r="AA282" i="3"/>
  <c r="U281" i="3"/>
  <c r="AA296" i="6"/>
  <c r="U295" i="6"/>
  <c r="AG295" i="7"/>
  <c r="V294" i="7"/>
  <c r="F294" i="10"/>
  <c r="H294" i="10" s="1"/>
  <c r="AG340" i="4"/>
  <c r="J339" i="10"/>
  <c r="L339" i="10" s="1"/>
  <c r="V339" i="4"/>
  <c r="U308" i="8"/>
  <c r="AA309" i="8"/>
  <c r="V126" i="10"/>
  <c r="Y127" i="10"/>
  <c r="N308" i="10"/>
  <c r="P308" i="10" s="1"/>
  <c r="S308" i="10" s="1"/>
  <c r="AG309" i="9"/>
  <c r="V308" i="9"/>
  <c r="AG251" i="5" l="1"/>
  <c r="V250" i="5"/>
  <c r="AG278" i="2"/>
  <c r="V277" i="2"/>
  <c r="V281" i="3"/>
  <c r="AG282" i="3"/>
  <c r="AG296" i="6"/>
  <c r="B295" i="10"/>
  <c r="D295" i="10" s="1"/>
  <c r="V295" i="6"/>
  <c r="AA294" i="7"/>
  <c r="U293" i="7"/>
  <c r="U338" i="4"/>
  <c r="AA339" i="4"/>
  <c r="AG309" i="8"/>
  <c r="V308" i="8"/>
  <c r="V125" i="10"/>
  <c r="Y126" i="10"/>
  <c r="U307" i="9"/>
  <c r="AA308" i="9"/>
  <c r="AA250" i="5" l="1"/>
  <c r="U249" i="5"/>
  <c r="U276" i="2"/>
  <c r="AA277" i="2"/>
  <c r="AA281" i="3"/>
  <c r="U280" i="3"/>
  <c r="U294" i="6"/>
  <c r="AA295" i="6"/>
  <c r="AG294" i="7"/>
  <c r="F293" i="10"/>
  <c r="H293" i="10" s="1"/>
  <c r="V293" i="7"/>
  <c r="AG339" i="4"/>
  <c r="J338" i="10"/>
  <c r="L338" i="10" s="1"/>
  <c r="V338" i="4"/>
  <c r="AA308" i="8"/>
  <c r="U307" i="8"/>
  <c r="Y125" i="10"/>
  <c r="V124" i="10"/>
  <c r="AG308" i="9"/>
  <c r="N307" i="10"/>
  <c r="P307" i="10" s="1"/>
  <c r="S307" i="10" s="1"/>
  <c r="V307" i="9"/>
  <c r="AG250" i="5" l="1"/>
  <c r="V249" i="5"/>
  <c r="AG277" i="2"/>
  <c r="V276" i="2"/>
  <c r="V280" i="3"/>
  <c r="AG281" i="3"/>
  <c r="AG295" i="6"/>
  <c r="B294" i="10"/>
  <c r="D294" i="10" s="1"/>
  <c r="V294" i="6"/>
  <c r="AA293" i="7"/>
  <c r="U292" i="7"/>
  <c r="U337" i="4"/>
  <c r="AA338" i="4"/>
  <c r="AG308" i="8"/>
  <c r="V307" i="8"/>
  <c r="V123" i="10"/>
  <c r="Y124" i="10"/>
  <c r="U306" i="9"/>
  <c r="AA307" i="9"/>
  <c r="U248" i="5" l="1"/>
  <c r="AA249" i="5"/>
  <c r="U275" i="2"/>
  <c r="AA276" i="2"/>
  <c r="AA280" i="3"/>
  <c r="U279" i="3"/>
  <c r="U293" i="6"/>
  <c r="AA294" i="6"/>
  <c r="AG293" i="7"/>
  <c r="V292" i="7"/>
  <c r="F292" i="10"/>
  <c r="H292" i="10" s="1"/>
  <c r="J337" i="10"/>
  <c r="L337" i="10" s="1"/>
  <c r="V337" i="4"/>
  <c r="AG338" i="4"/>
  <c r="U306" i="8"/>
  <c r="AA307" i="8"/>
  <c r="Y123" i="10"/>
  <c r="V122" i="10"/>
  <c r="AG307" i="9"/>
  <c r="N306" i="10"/>
  <c r="P306" i="10" s="1"/>
  <c r="S306" i="10" s="1"/>
  <c r="V306" i="9"/>
  <c r="AG249" i="5" l="1"/>
  <c r="V248" i="5"/>
  <c r="AG276" i="2"/>
  <c r="V275" i="2"/>
  <c r="V279" i="3"/>
  <c r="AG280" i="3"/>
  <c r="AG294" i="6"/>
  <c r="B293" i="10"/>
  <c r="D293" i="10" s="1"/>
  <c r="V293" i="6"/>
  <c r="AA292" i="7"/>
  <c r="U291" i="7"/>
  <c r="AA337" i="4"/>
  <c r="U336" i="4"/>
  <c r="AG307" i="8"/>
  <c r="V306" i="8"/>
  <c r="V121" i="10"/>
  <c r="Y122" i="10"/>
  <c r="U305" i="9"/>
  <c r="AA306" i="9"/>
  <c r="AA248" i="5" l="1"/>
  <c r="U247" i="5"/>
  <c r="AA275" i="2"/>
  <c r="U274" i="2"/>
  <c r="AA279" i="3"/>
  <c r="U278" i="3"/>
  <c r="U292" i="6"/>
  <c r="AA293" i="6"/>
  <c r="AG292" i="7"/>
  <c r="V291" i="7"/>
  <c r="F291" i="10"/>
  <c r="H291" i="10" s="1"/>
  <c r="J336" i="10"/>
  <c r="L336" i="10" s="1"/>
  <c r="AG337" i="4"/>
  <c r="V336" i="4"/>
  <c r="U305" i="8"/>
  <c r="AA306" i="8"/>
  <c r="Y121" i="10"/>
  <c r="V120" i="10"/>
  <c r="V305" i="9"/>
  <c r="AG306" i="9"/>
  <c r="N305" i="10"/>
  <c r="P305" i="10" s="1"/>
  <c r="S305" i="10" s="1"/>
  <c r="AG248" i="5" l="1"/>
  <c r="V247" i="5"/>
  <c r="AG275" i="2"/>
  <c r="V274" i="2"/>
  <c r="V278" i="3"/>
  <c r="AG279" i="3"/>
  <c r="AG293" i="6"/>
  <c r="B292" i="10"/>
  <c r="D292" i="10" s="1"/>
  <c r="V292" i="6"/>
  <c r="AA291" i="7"/>
  <c r="U290" i="7"/>
  <c r="U335" i="4"/>
  <c r="AA336" i="4"/>
  <c r="AG306" i="8"/>
  <c r="V305" i="8"/>
  <c r="Y120" i="10"/>
  <c r="V119" i="10"/>
  <c r="AA305" i="9"/>
  <c r="U304" i="9"/>
  <c r="U246" i="5" l="1"/>
  <c r="AA247" i="5"/>
  <c r="U273" i="2"/>
  <c r="AA274" i="2"/>
  <c r="AA278" i="3"/>
  <c r="U277" i="3"/>
  <c r="AA292" i="6"/>
  <c r="U291" i="6"/>
  <c r="AG291" i="7"/>
  <c r="V290" i="7"/>
  <c r="F290" i="10"/>
  <c r="H290" i="10" s="1"/>
  <c r="V335" i="4"/>
  <c r="J335" i="10"/>
  <c r="L335" i="10" s="1"/>
  <c r="AG336" i="4"/>
  <c r="U304" i="8"/>
  <c r="AA305" i="8"/>
  <c r="Y119" i="10"/>
  <c r="V118" i="10"/>
  <c r="N304" i="10"/>
  <c r="P304" i="10" s="1"/>
  <c r="S304" i="10" s="1"/>
  <c r="V304" i="9"/>
  <c r="AG305" i="9"/>
  <c r="AG247" i="5" l="1"/>
  <c r="V246" i="5"/>
  <c r="AG274" i="2"/>
  <c r="V273" i="2"/>
  <c r="AG278" i="3"/>
  <c r="V277" i="3"/>
  <c r="AG292" i="6"/>
  <c r="B291" i="10"/>
  <c r="D291" i="10" s="1"/>
  <c r="V291" i="6"/>
  <c r="AA290" i="7"/>
  <c r="U289" i="7"/>
  <c r="U334" i="4"/>
  <c r="AA335" i="4"/>
  <c r="AG305" i="8"/>
  <c r="V304" i="8"/>
  <c r="V117" i="10"/>
  <c r="Y118" i="10"/>
  <c r="U303" i="9"/>
  <c r="AA304" i="9"/>
  <c r="AA246" i="5" l="1"/>
  <c r="U245" i="5"/>
  <c r="U272" i="2"/>
  <c r="AA273" i="2"/>
  <c r="AA277" i="3"/>
  <c r="U276" i="3"/>
  <c r="AA291" i="6"/>
  <c r="U290" i="6"/>
  <c r="AG290" i="7"/>
  <c r="V289" i="7"/>
  <c r="F289" i="10"/>
  <c r="H289" i="10" s="1"/>
  <c r="V334" i="4"/>
  <c r="J334" i="10"/>
  <c r="L334" i="10" s="1"/>
  <c r="AG335" i="4"/>
  <c r="U303" i="8"/>
  <c r="AA304" i="8"/>
  <c r="V116" i="10"/>
  <c r="Y117" i="10"/>
  <c r="V303" i="9"/>
  <c r="AG304" i="9"/>
  <c r="N303" i="10"/>
  <c r="P303" i="10" s="1"/>
  <c r="S303" i="10" s="1"/>
  <c r="AG246" i="5" l="1"/>
  <c r="V245" i="5"/>
  <c r="V272" i="2"/>
  <c r="AG273" i="2"/>
  <c r="V276" i="3"/>
  <c r="AG277" i="3"/>
  <c r="AG291" i="6"/>
  <c r="B290" i="10"/>
  <c r="D290" i="10" s="1"/>
  <c r="V290" i="6"/>
  <c r="AA289" i="7"/>
  <c r="U288" i="7"/>
  <c r="U333" i="4"/>
  <c r="AA334" i="4"/>
  <c r="AG304" i="8"/>
  <c r="V303" i="8"/>
  <c r="V115" i="10"/>
  <c r="Y116" i="10"/>
  <c r="U302" i="9"/>
  <c r="AA303" i="9"/>
  <c r="U244" i="5" l="1"/>
  <c r="AA245" i="5"/>
  <c r="U271" i="2"/>
  <c r="AA272" i="2"/>
  <c r="AA276" i="3"/>
  <c r="U275" i="3"/>
  <c r="AA290" i="6"/>
  <c r="U289" i="6"/>
  <c r="AG289" i="7"/>
  <c r="V288" i="7"/>
  <c r="F288" i="10"/>
  <c r="H288" i="10" s="1"/>
  <c r="AG334" i="4"/>
  <c r="J333" i="10"/>
  <c r="L333" i="10" s="1"/>
  <c r="V333" i="4"/>
  <c r="U302" i="8"/>
  <c r="AA303" i="8"/>
  <c r="V114" i="10"/>
  <c r="Y115" i="10"/>
  <c r="V302" i="9"/>
  <c r="AG303" i="9"/>
  <c r="N302" i="10"/>
  <c r="P302" i="10" s="1"/>
  <c r="S302" i="10" s="1"/>
  <c r="AG245" i="5" l="1"/>
  <c r="V244" i="5"/>
  <c r="AG272" i="2"/>
  <c r="V271" i="2"/>
  <c r="V275" i="3"/>
  <c r="AG276" i="3"/>
  <c r="AG290" i="6"/>
  <c r="B289" i="10"/>
  <c r="D289" i="10" s="1"/>
  <c r="V289" i="6"/>
  <c r="AA288" i="7"/>
  <c r="U287" i="7"/>
  <c r="U332" i="4"/>
  <c r="AA333" i="4"/>
  <c r="AG303" i="8"/>
  <c r="V302" i="8"/>
  <c r="Y114" i="10"/>
  <c r="V113" i="10"/>
  <c r="AA302" i="9"/>
  <c r="U301" i="9"/>
  <c r="U243" i="5" l="1"/>
  <c r="AA244" i="5"/>
  <c r="U270" i="2"/>
  <c r="AA271" i="2"/>
  <c r="U274" i="3"/>
  <c r="AA275" i="3"/>
  <c r="AA289" i="6"/>
  <c r="U288" i="6"/>
  <c r="AG288" i="7"/>
  <c r="F287" i="10"/>
  <c r="H287" i="10" s="1"/>
  <c r="V287" i="7"/>
  <c r="AG333" i="4"/>
  <c r="J332" i="10"/>
  <c r="L332" i="10" s="1"/>
  <c r="V332" i="4"/>
  <c r="U301" i="8"/>
  <c r="AA302" i="8"/>
  <c r="V112" i="10"/>
  <c r="Y113" i="10"/>
  <c r="AG302" i="9"/>
  <c r="N301" i="10"/>
  <c r="P301" i="10" s="1"/>
  <c r="S301" i="10" s="1"/>
  <c r="V301" i="9"/>
  <c r="AG244" i="5" l="1"/>
  <c r="V243" i="5"/>
  <c r="AG271" i="2"/>
  <c r="V270" i="2"/>
  <c r="AG275" i="3"/>
  <c r="V274" i="3"/>
  <c r="AG289" i="6"/>
  <c r="B288" i="10"/>
  <c r="D288" i="10" s="1"/>
  <c r="V288" i="6"/>
  <c r="AA287" i="7"/>
  <c r="U286" i="7"/>
  <c r="U331" i="4"/>
  <c r="AA332" i="4"/>
  <c r="AG302" i="8"/>
  <c r="V301" i="8"/>
  <c r="Y112" i="10"/>
  <c r="V111" i="10"/>
  <c r="U300" i="9"/>
  <c r="AA301" i="9"/>
  <c r="U242" i="5" l="1"/>
  <c r="AA243" i="5"/>
  <c r="U269" i="2"/>
  <c r="AA270" i="2"/>
  <c r="AA274" i="3"/>
  <c r="U273" i="3"/>
  <c r="AA288" i="6"/>
  <c r="U287" i="6"/>
  <c r="AG287" i="7"/>
  <c r="V286" i="7"/>
  <c r="F286" i="10"/>
  <c r="H286" i="10" s="1"/>
  <c r="J331" i="10"/>
  <c r="L331" i="10" s="1"/>
  <c r="V331" i="4"/>
  <c r="AG332" i="4"/>
  <c r="U300" i="8"/>
  <c r="AA301" i="8"/>
  <c r="V110" i="10"/>
  <c r="Y111" i="10"/>
  <c r="V300" i="9"/>
  <c r="AG301" i="9"/>
  <c r="N300" i="10"/>
  <c r="P300" i="10" s="1"/>
  <c r="S300" i="10" s="1"/>
  <c r="AG243" i="5" l="1"/>
  <c r="V242" i="5"/>
  <c r="AG270" i="2"/>
  <c r="V269" i="2"/>
  <c r="AG274" i="3"/>
  <c r="V273" i="3"/>
  <c r="AG288" i="6"/>
  <c r="V287" i="6"/>
  <c r="B287" i="10"/>
  <c r="D287" i="10" s="1"/>
  <c r="AA286" i="7"/>
  <c r="U285" i="7"/>
  <c r="AA331" i="4"/>
  <c r="U330" i="4"/>
  <c r="AG301" i="8"/>
  <c r="V300" i="8"/>
  <c r="V109" i="10"/>
  <c r="Y110" i="10"/>
  <c r="U299" i="9"/>
  <c r="AA300" i="9"/>
  <c r="U241" i="5" l="1"/>
  <c r="AA242" i="5"/>
  <c r="U268" i="2"/>
  <c r="AA269" i="2"/>
  <c r="AA273" i="3"/>
  <c r="U272" i="3"/>
  <c r="U286" i="6"/>
  <c r="AA287" i="6"/>
  <c r="AG286" i="7"/>
  <c r="V285" i="7"/>
  <c r="F285" i="10"/>
  <c r="H285" i="10" s="1"/>
  <c r="AG331" i="4"/>
  <c r="J330" i="10"/>
  <c r="L330" i="10" s="1"/>
  <c r="V330" i="4"/>
  <c r="AA300" i="8"/>
  <c r="U299" i="8"/>
  <c r="Y109" i="10"/>
  <c r="V108" i="10"/>
  <c r="V299" i="9"/>
  <c r="N299" i="10"/>
  <c r="P299" i="10" s="1"/>
  <c r="S299" i="10" s="1"/>
  <c r="AG300" i="9"/>
  <c r="AG242" i="5" l="1"/>
  <c r="V241" i="5"/>
  <c r="V268" i="2"/>
  <c r="AG269" i="2"/>
  <c r="V272" i="3"/>
  <c r="AG273" i="3"/>
  <c r="AG287" i="6"/>
  <c r="B286" i="10"/>
  <c r="D286" i="10" s="1"/>
  <c r="V286" i="6"/>
  <c r="AA285" i="7"/>
  <c r="U284" i="7"/>
  <c r="U329" i="4"/>
  <c r="AA330" i="4"/>
  <c r="AG300" i="8"/>
  <c r="V299" i="8"/>
  <c r="V107" i="10"/>
  <c r="Y108" i="10"/>
  <c r="U298" i="9"/>
  <c r="AA299" i="9"/>
  <c r="U240" i="5" l="1"/>
  <c r="AA241" i="5"/>
  <c r="U267" i="2"/>
  <c r="AA268" i="2"/>
  <c r="AA272" i="3"/>
  <c r="U271" i="3"/>
  <c r="AA286" i="6"/>
  <c r="U285" i="6"/>
  <c r="AG285" i="7"/>
  <c r="V284" i="7"/>
  <c r="F284" i="10"/>
  <c r="H284" i="10" s="1"/>
  <c r="AG330" i="4"/>
  <c r="J329" i="10"/>
  <c r="L329" i="10" s="1"/>
  <c r="V329" i="4"/>
  <c r="U298" i="8"/>
  <c r="AA299" i="8"/>
  <c r="Y107" i="10"/>
  <c r="V106" i="10"/>
  <c r="V298" i="9"/>
  <c r="N298" i="10"/>
  <c r="P298" i="10" s="1"/>
  <c r="S298" i="10" s="1"/>
  <c r="AG299" i="9"/>
  <c r="AG241" i="5" l="1"/>
  <c r="V240" i="5"/>
  <c r="AG268" i="2"/>
  <c r="V267" i="2"/>
  <c r="AG272" i="3"/>
  <c r="V271" i="3"/>
  <c r="AG286" i="6"/>
  <c r="B285" i="10"/>
  <c r="D285" i="10" s="1"/>
  <c r="V285" i="6"/>
  <c r="AA284" i="7"/>
  <c r="U283" i="7"/>
  <c r="AA329" i="4"/>
  <c r="U328" i="4"/>
  <c r="AG299" i="8"/>
  <c r="V298" i="8"/>
  <c r="V105" i="10"/>
  <c r="Y106" i="10"/>
  <c r="AA298" i="9"/>
  <c r="U297" i="9"/>
  <c r="U239" i="5" l="1"/>
  <c r="AA240" i="5"/>
  <c r="U266" i="2"/>
  <c r="AA267" i="2"/>
  <c r="AA271" i="3"/>
  <c r="U270" i="3"/>
  <c r="AA285" i="6"/>
  <c r="U284" i="6"/>
  <c r="AG284" i="7"/>
  <c r="V283" i="7"/>
  <c r="F283" i="10"/>
  <c r="H283" i="10" s="1"/>
  <c r="J328" i="10"/>
  <c r="L328" i="10" s="1"/>
  <c r="AG329" i="4"/>
  <c r="V328" i="4"/>
  <c r="U297" i="8"/>
  <c r="AA298" i="8"/>
  <c r="V104" i="10"/>
  <c r="Y105" i="10"/>
  <c r="AG298" i="9"/>
  <c r="V297" i="9"/>
  <c r="N297" i="10"/>
  <c r="P297" i="10" s="1"/>
  <c r="S297" i="10" s="1"/>
  <c r="AG240" i="5" l="1"/>
  <c r="V239" i="5"/>
  <c r="V266" i="2"/>
  <c r="AG267" i="2"/>
  <c r="AG271" i="3"/>
  <c r="V270" i="3"/>
  <c r="AG285" i="6"/>
  <c r="B284" i="10"/>
  <c r="D284" i="10" s="1"/>
  <c r="V284" i="6"/>
  <c r="AA283" i="7"/>
  <c r="U282" i="7"/>
  <c r="AA328" i="4"/>
  <c r="U327" i="4"/>
  <c r="AG298" i="8"/>
  <c r="V297" i="8"/>
  <c r="Y104" i="10"/>
  <c r="V103" i="10"/>
  <c r="U296" i="9"/>
  <c r="AA297" i="9"/>
  <c r="U238" i="5" l="1"/>
  <c r="AA239" i="5"/>
  <c r="AA266" i="2"/>
  <c r="U265" i="2"/>
  <c r="AA270" i="3"/>
  <c r="U269" i="3"/>
  <c r="U283" i="6"/>
  <c r="AA284" i="6"/>
  <c r="AG283" i="7"/>
  <c r="V282" i="7"/>
  <c r="F282" i="10"/>
  <c r="H282" i="10" s="1"/>
  <c r="J327" i="10"/>
  <c r="L327" i="10" s="1"/>
  <c r="V327" i="4"/>
  <c r="AG328" i="4"/>
  <c r="U296" i="8"/>
  <c r="AA297" i="8"/>
  <c r="V102" i="10"/>
  <c r="Y103" i="10"/>
  <c r="N296" i="10"/>
  <c r="P296" i="10" s="1"/>
  <c r="S296" i="10" s="1"/>
  <c r="V296" i="9"/>
  <c r="AG297" i="9"/>
  <c r="AG239" i="5" l="1"/>
  <c r="V238" i="5"/>
  <c r="V265" i="2"/>
  <c r="AG266" i="2"/>
  <c r="AG270" i="3"/>
  <c r="V269" i="3"/>
  <c r="AG284" i="6"/>
  <c r="B283" i="10"/>
  <c r="D283" i="10" s="1"/>
  <c r="V283" i="6"/>
  <c r="U281" i="7"/>
  <c r="AA282" i="7"/>
  <c r="U326" i="4"/>
  <c r="AA327" i="4"/>
  <c r="AG297" i="8"/>
  <c r="V296" i="8"/>
  <c r="Y102" i="10"/>
  <c r="V101" i="10"/>
  <c r="U295" i="9"/>
  <c r="AA296" i="9"/>
  <c r="U237" i="5" l="1"/>
  <c r="AA238" i="5"/>
  <c r="U264" i="2"/>
  <c r="AA265" i="2"/>
  <c r="AA269" i="3"/>
  <c r="U268" i="3"/>
  <c r="U282" i="6"/>
  <c r="AA283" i="6"/>
  <c r="AG282" i="7"/>
  <c r="F281" i="10"/>
  <c r="H281" i="10" s="1"/>
  <c r="V281" i="7"/>
  <c r="J326" i="10"/>
  <c r="L326" i="10" s="1"/>
  <c r="V326" i="4"/>
  <c r="AG327" i="4"/>
  <c r="U295" i="8"/>
  <c r="AA296" i="8"/>
  <c r="Y101" i="10"/>
  <c r="V100" i="10"/>
  <c r="V295" i="9"/>
  <c r="AG296" i="9"/>
  <c r="N295" i="10"/>
  <c r="P295" i="10" s="1"/>
  <c r="S295" i="10" s="1"/>
  <c r="AG238" i="5" l="1"/>
  <c r="V237" i="5"/>
  <c r="V264" i="2"/>
  <c r="AG265" i="2"/>
  <c r="V268" i="3"/>
  <c r="AG269" i="3"/>
  <c r="AG283" i="6"/>
  <c r="B282" i="10"/>
  <c r="D282" i="10" s="1"/>
  <c r="V282" i="6"/>
  <c r="AA281" i="7"/>
  <c r="U280" i="7"/>
  <c r="AA326" i="4"/>
  <c r="U325" i="4"/>
  <c r="AG296" i="8"/>
  <c r="V295" i="8"/>
  <c r="Y100" i="10"/>
  <c r="V99" i="10"/>
  <c r="U294" i="9"/>
  <c r="AA295" i="9"/>
  <c r="U236" i="5" l="1"/>
  <c r="AA237" i="5"/>
  <c r="U263" i="2"/>
  <c r="AA264" i="2"/>
  <c r="U267" i="3"/>
  <c r="AA268" i="3"/>
  <c r="AA282" i="6"/>
  <c r="U281" i="6"/>
  <c r="AG281" i="7"/>
  <c r="F280" i="10"/>
  <c r="H280" i="10" s="1"/>
  <c r="V280" i="7"/>
  <c r="J325" i="10"/>
  <c r="L325" i="10" s="1"/>
  <c r="V325" i="4"/>
  <c r="AG326" i="4"/>
  <c r="AA295" i="8"/>
  <c r="U294" i="8"/>
  <c r="V98" i="10"/>
  <c r="Y99" i="10"/>
  <c r="V294" i="9"/>
  <c r="N294" i="10"/>
  <c r="P294" i="10" s="1"/>
  <c r="S294" i="10" s="1"/>
  <c r="AG295" i="9"/>
  <c r="AG237" i="5" l="1"/>
  <c r="V236" i="5"/>
  <c r="AG264" i="2"/>
  <c r="V263" i="2"/>
  <c r="AG268" i="3"/>
  <c r="V267" i="3"/>
  <c r="AG282" i="6"/>
  <c r="B281" i="10"/>
  <c r="D281" i="10" s="1"/>
  <c r="V281" i="6"/>
  <c r="AA280" i="7"/>
  <c r="U279" i="7"/>
  <c r="U324" i="4"/>
  <c r="AA325" i="4"/>
  <c r="AG295" i="8"/>
  <c r="V294" i="8"/>
  <c r="V97" i="10"/>
  <c r="Y98" i="10"/>
  <c r="AA294" i="9"/>
  <c r="U293" i="9"/>
  <c r="U235" i="5" l="1"/>
  <c r="AA236" i="5"/>
  <c r="AA263" i="2"/>
  <c r="U262" i="2"/>
  <c r="AA267" i="3"/>
  <c r="U266" i="3"/>
  <c r="AA281" i="6"/>
  <c r="U280" i="6"/>
  <c r="AG280" i="7"/>
  <c r="V279" i="7"/>
  <c r="F279" i="10"/>
  <c r="H279" i="10" s="1"/>
  <c r="J324" i="10"/>
  <c r="L324" i="10" s="1"/>
  <c r="V324" i="4"/>
  <c r="AG325" i="4"/>
  <c r="U293" i="8"/>
  <c r="AA294" i="8"/>
  <c r="Y97" i="10"/>
  <c r="V96" i="10"/>
  <c r="N293" i="10"/>
  <c r="P293" i="10" s="1"/>
  <c r="S293" i="10" s="1"/>
  <c r="AG294" i="9"/>
  <c r="V293" i="9"/>
  <c r="AG236" i="5" l="1"/>
  <c r="V235" i="5"/>
  <c r="AG263" i="2"/>
  <c r="V262" i="2"/>
  <c r="AG267" i="3"/>
  <c r="V266" i="3"/>
  <c r="AG281" i="6"/>
  <c r="B280" i="10"/>
  <c r="D280" i="10" s="1"/>
  <c r="V280" i="6"/>
  <c r="AA279" i="7"/>
  <c r="U278" i="7"/>
  <c r="U323" i="4"/>
  <c r="AA324" i="4"/>
  <c r="AG294" i="8"/>
  <c r="V293" i="8"/>
  <c r="V95" i="10"/>
  <c r="Y96" i="10"/>
  <c r="U292" i="9"/>
  <c r="AA293" i="9"/>
  <c r="U234" i="5" l="1"/>
  <c r="AA235" i="5"/>
  <c r="U261" i="2"/>
  <c r="AA262" i="2"/>
  <c r="AA266" i="3"/>
  <c r="U265" i="3"/>
  <c r="AA280" i="6"/>
  <c r="U279" i="6"/>
  <c r="AG279" i="7"/>
  <c r="V278" i="7"/>
  <c r="F278" i="10"/>
  <c r="H278" i="10" s="1"/>
  <c r="J323" i="10"/>
  <c r="L323" i="10" s="1"/>
  <c r="AG324" i="4"/>
  <c r="V323" i="4"/>
  <c r="AA293" i="8"/>
  <c r="U292" i="8"/>
  <c r="V94" i="10"/>
  <c r="Y95" i="10"/>
  <c r="V292" i="9"/>
  <c r="N292" i="10"/>
  <c r="P292" i="10" s="1"/>
  <c r="S292" i="10" s="1"/>
  <c r="AG293" i="9"/>
  <c r="AG235" i="5" l="1"/>
  <c r="V234" i="5"/>
  <c r="AG262" i="2"/>
  <c r="V261" i="2"/>
  <c r="V265" i="3"/>
  <c r="AG266" i="3"/>
  <c r="AG280" i="6"/>
  <c r="V279" i="6"/>
  <c r="B279" i="10"/>
  <c r="D279" i="10" s="1"/>
  <c r="AA278" i="7"/>
  <c r="U277" i="7"/>
  <c r="U322" i="4"/>
  <c r="AA323" i="4"/>
  <c r="AG293" i="8"/>
  <c r="V292" i="8"/>
  <c r="Y94" i="10"/>
  <c r="V93" i="10"/>
  <c r="AA292" i="9"/>
  <c r="U291" i="9"/>
  <c r="U233" i="5" l="1"/>
  <c r="AA234" i="5"/>
  <c r="U260" i="2"/>
  <c r="AA261" i="2"/>
  <c r="AA265" i="3"/>
  <c r="U264" i="3"/>
  <c r="U278" i="6"/>
  <c r="AA279" i="6"/>
  <c r="AG278" i="7"/>
  <c r="V277" i="7"/>
  <c r="F277" i="10"/>
  <c r="H277" i="10" s="1"/>
  <c r="J322" i="10"/>
  <c r="L322" i="10" s="1"/>
  <c r="V322" i="4"/>
  <c r="AG323" i="4"/>
  <c r="U291" i="8"/>
  <c r="AA292" i="8"/>
  <c r="V92" i="10"/>
  <c r="Y93" i="10"/>
  <c r="AG292" i="9"/>
  <c r="N291" i="10"/>
  <c r="P291" i="10" s="1"/>
  <c r="S291" i="10" s="1"/>
  <c r="V291" i="9"/>
  <c r="AG234" i="5" l="1"/>
  <c r="V233" i="5"/>
  <c r="AG261" i="2"/>
  <c r="V260" i="2"/>
  <c r="V264" i="3"/>
  <c r="AG265" i="3"/>
  <c r="AG279" i="6"/>
  <c r="B278" i="10"/>
  <c r="D278" i="10" s="1"/>
  <c r="V278" i="6"/>
  <c r="AA277" i="7"/>
  <c r="U276" i="7"/>
  <c r="U321" i="4"/>
  <c r="AA322" i="4"/>
  <c r="AG292" i="8"/>
  <c r="V291" i="8"/>
  <c r="V91" i="10"/>
  <c r="Y92" i="10"/>
  <c r="U290" i="9"/>
  <c r="AA291" i="9"/>
  <c r="U232" i="5" l="1"/>
  <c r="AA233" i="5"/>
  <c r="U259" i="2"/>
  <c r="AA260" i="2"/>
  <c r="AA264" i="3"/>
  <c r="U263" i="3"/>
  <c r="AA278" i="6"/>
  <c r="U277" i="6"/>
  <c r="AG277" i="7"/>
  <c r="V276" i="7"/>
  <c r="F276" i="10"/>
  <c r="H276" i="10" s="1"/>
  <c r="J321" i="10"/>
  <c r="L321" i="10" s="1"/>
  <c r="AG322" i="4"/>
  <c r="V321" i="4"/>
  <c r="U290" i="8"/>
  <c r="AA291" i="8"/>
  <c r="V90" i="10"/>
  <c r="Y91" i="10"/>
  <c r="N290" i="10"/>
  <c r="P290" i="10" s="1"/>
  <c r="S290" i="10" s="1"/>
  <c r="V290" i="9"/>
  <c r="AG291" i="9"/>
  <c r="AG233" i="5" l="1"/>
  <c r="V232" i="5"/>
  <c r="AG260" i="2"/>
  <c r="V259" i="2"/>
  <c r="AG264" i="3"/>
  <c r="V263" i="3"/>
  <c r="AG278" i="6"/>
  <c r="B277" i="10"/>
  <c r="D277" i="10" s="1"/>
  <c r="V277" i="6"/>
  <c r="U275" i="7"/>
  <c r="AA276" i="7"/>
  <c r="U320" i="4"/>
  <c r="AA321" i="4"/>
  <c r="AG291" i="8"/>
  <c r="V290" i="8"/>
  <c r="V89" i="10"/>
  <c r="Y90" i="10"/>
  <c r="U289" i="9"/>
  <c r="AA290" i="9"/>
  <c r="U231" i="5" l="1"/>
  <c r="AA232" i="5"/>
  <c r="AA259" i="2"/>
  <c r="U258" i="2"/>
  <c r="AA263" i="3"/>
  <c r="U262" i="3"/>
  <c r="AA277" i="6"/>
  <c r="U276" i="6"/>
  <c r="AG276" i="7"/>
  <c r="V275" i="7"/>
  <c r="F275" i="10"/>
  <c r="H275" i="10" s="1"/>
  <c r="J320" i="10"/>
  <c r="L320" i="10" s="1"/>
  <c r="AG321" i="4"/>
  <c r="V320" i="4"/>
  <c r="U289" i="8"/>
  <c r="AA290" i="8"/>
  <c r="V88" i="10"/>
  <c r="Y89" i="10"/>
  <c r="AG290" i="9"/>
  <c r="N289" i="10"/>
  <c r="P289" i="10" s="1"/>
  <c r="S289" i="10" s="1"/>
  <c r="V289" i="9"/>
  <c r="AG232" i="5" l="1"/>
  <c r="V231" i="5"/>
  <c r="V258" i="2"/>
  <c r="AG259" i="2"/>
  <c r="AG263" i="3"/>
  <c r="V262" i="3"/>
  <c r="AG277" i="6"/>
  <c r="B276" i="10"/>
  <c r="D276" i="10" s="1"/>
  <c r="V276" i="6"/>
  <c r="AA275" i="7"/>
  <c r="U274" i="7"/>
  <c r="AA320" i="4"/>
  <c r="U319" i="4"/>
  <c r="AG290" i="8"/>
  <c r="V289" i="8"/>
  <c r="V87" i="10"/>
  <c r="Y88" i="10"/>
  <c r="AA289" i="9"/>
  <c r="U288" i="9"/>
  <c r="U230" i="5" l="1"/>
  <c r="AA231" i="5"/>
  <c r="AA258" i="2"/>
  <c r="U257" i="2"/>
  <c r="AA262" i="3"/>
  <c r="U261" i="3"/>
  <c r="U275" i="6"/>
  <c r="AA276" i="6"/>
  <c r="AG275" i="7"/>
  <c r="F274" i="10"/>
  <c r="H274" i="10" s="1"/>
  <c r="V274" i="7"/>
  <c r="V319" i="4"/>
  <c r="J319" i="10"/>
  <c r="L319" i="10" s="1"/>
  <c r="AG320" i="4"/>
  <c r="AA289" i="8"/>
  <c r="U288" i="8"/>
  <c r="Y87" i="10"/>
  <c r="V86" i="10"/>
  <c r="AG289" i="9"/>
  <c r="N288" i="10"/>
  <c r="P288" i="10" s="1"/>
  <c r="S288" i="10" s="1"/>
  <c r="V288" i="9"/>
  <c r="AG231" i="5" l="1"/>
  <c r="V230" i="5"/>
  <c r="AG258" i="2"/>
  <c r="V257" i="2"/>
  <c r="AG262" i="3"/>
  <c r="V261" i="3"/>
  <c r="AG276" i="6"/>
  <c r="V275" i="6"/>
  <c r="B275" i="10"/>
  <c r="D275" i="10" s="1"/>
  <c r="U273" i="7"/>
  <c r="AA274" i="7"/>
  <c r="U318" i="4"/>
  <c r="AA319" i="4"/>
  <c r="AG289" i="8"/>
  <c r="V288" i="8"/>
  <c r="Y86" i="10"/>
  <c r="V85" i="10"/>
  <c r="AA288" i="9"/>
  <c r="U287" i="9"/>
  <c r="AA230" i="5" l="1"/>
  <c r="U229" i="5"/>
  <c r="AA257" i="2"/>
  <c r="U256" i="2"/>
  <c r="AA261" i="3"/>
  <c r="U260" i="3"/>
  <c r="U274" i="6"/>
  <c r="AA275" i="6"/>
  <c r="AG274" i="7"/>
  <c r="V273" i="7"/>
  <c r="F273" i="10"/>
  <c r="H273" i="10" s="1"/>
  <c r="J318" i="10"/>
  <c r="L318" i="10" s="1"/>
  <c r="V318" i="4"/>
  <c r="AG319" i="4"/>
  <c r="AA288" i="8"/>
  <c r="U287" i="8"/>
  <c r="Y85" i="10"/>
  <c r="V84" i="10"/>
  <c r="V287" i="9"/>
  <c r="AG288" i="9"/>
  <c r="N287" i="10"/>
  <c r="P287" i="10" s="1"/>
  <c r="S287" i="10" s="1"/>
  <c r="AG230" i="5" l="1"/>
  <c r="V229" i="5"/>
  <c r="AG257" i="2"/>
  <c r="V256" i="2"/>
  <c r="AG261" i="3"/>
  <c r="V260" i="3"/>
  <c r="AG275" i="6"/>
  <c r="V274" i="6"/>
  <c r="B274" i="10"/>
  <c r="D274" i="10" s="1"/>
  <c r="AA273" i="7"/>
  <c r="U272" i="7"/>
  <c r="U317" i="4"/>
  <c r="AA318" i="4"/>
  <c r="AG288" i="8"/>
  <c r="V287" i="8"/>
  <c r="V83" i="10"/>
  <c r="Y84" i="10"/>
  <c r="AA287" i="9"/>
  <c r="U286" i="9"/>
  <c r="U228" i="5" l="1"/>
  <c r="AA229" i="5"/>
  <c r="AA256" i="2"/>
  <c r="U255" i="2"/>
  <c r="U259" i="3"/>
  <c r="AA260" i="3"/>
  <c r="AA274" i="6"/>
  <c r="U273" i="6"/>
  <c r="AG273" i="7"/>
  <c r="V272" i="7"/>
  <c r="F272" i="10"/>
  <c r="H272" i="10" s="1"/>
  <c r="AG318" i="4"/>
  <c r="J317" i="10"/>
  <c r="L317" i="10" s="1"/>
  <c r="V317" i="4"/>
  <c r="U286" i="8"/>
  <c r="AA287" i="8"/>
  <c r="Y83" i="10"/>
  <c r="V82" i="10"/>
  <c r="AG287" i="9"/>
  <c r="V286" i="9"/>
  <c r="N286" i="10"/>
  <c r="P286" i="10" s="1"/>
  <c r="S286" i="10" s="1"/>
  <c r="AG229" i="5" l="1"/>
  <c r="V228" i="5"/>
  <c r="AG256" i="2"/>
  <c r="V255" i="2"/>
  <c r="AG260" i="3"/>
  <c r="V259" i="3"/>
  <c r="AG274" i="6"/>
  <c r="B273" i="10"/>
  <c r="D273" i="10" s="1"/>
  <c r="V273" i="6"/>
  <c r="AA272" i="7"/>
  <c r="U271" i="7"/>
  <c r="U316" i="4"/>
  <c r="AA317" i="4"/>
  <c r="AG287" i="8"/>
  <c r="V286" i="8"/>
  <c r="V81" i="10"/>
  <c r="Y82" i="10"/>
  <c r="AA286" i="9"/>
  <c r="U285" i="9"/>
  <c r="U227" i="5" l="1"/>
  <c r="AA228" i="5"/>
  <c r="AA255" i="2"/>
  <c r="U254" i="2"/>
  <c r="U258" i="3"/>
  <c r="AA259" i="3"/>
  <c r="U272" i="6"/>
  <c r="AA273" i="6"/>
  <c r="AG272" i="7"/>
  <c r="V271" i="7"/>
  <c r="F271" i="10"/>
  <c r="H271" i="10" s="1"/>
  <c r="J316" i="10"/>
  <c r="L316" i="10" s="1"/>
  <c r="V316" i="4"/>
  <c r="AG317" i="4"/>
  <c r="AA286" i="8"/>
  <c r="U285" i="8"/>
  <c r="V80" i="10"/>
  <c r="Y81" i="10"/>
  <c r="AG286" i="9"/>
  <c r="V285" i="9"/>
  <c r="N285" i="10"/>
  <c r="P285" i="10" s="1"/>
  <c r="S285" i="10" s="1"/>
  <c r="AG228" i="5" l="1"/>
  <c r="V227" i="5"/>
  <c r="AG255" i="2"/>
  <c r="V254" i="2"/>
  <c r="V258" i="3"/>
  <c r="AG259" i="3"/>
  <c r="AG273" i="6"/>
  <c r="B272" i="10"/>
  <c r="D272" i="10" s="1"/>
  <c r="V272" i="6"/>
  <c r="U270" i="7"/>
  <c r="AA271" i="7"/>
  <c r="U315" i="4"/>
  <c r="AA316" i="4"/>
  <c r="AG286" i="8"/>
  <c r="V285" i="8"/>
  <c r="V79" i="10"/>
  <c r="Y80" i="10"/>
  <c r="U284" i="9"/>
  <c r="AA285" i="9"/>
  <c r="U226" i="5" l="1"/>
  <c r="AA227" i="5"/>
  <c r="AA254" i="2"/>
  <c r="U253" i="2"/>
  <c r="AA258" i="3"/>
  <c r="U257" i="3"/>
  <c r="U271" i="6"/>
  <c r="AA272" i="6"/>
  <c r="AG271" i="7"/>
  <c r="V270" i="7"/>
  <c r="F270" i="10"/>
  <c r="H270" i="10" s="1"/>
  <c r="J315" i="10"/>
  <c r="L315" i="10" s="1"/>
  <c r="V315" i="4"/>
  <c r="AG316" i="4"/>
  <c r="AA285" i="8"/>
  <c r="U284" i="8"/>
  <c r="Y79" i="10"/>
  <c r="V78" i="10"/>
  <c r="AG285" i="9"/>
  <c r="V284" i="9"/>
  <c r="N284" i="10"/>
  <c r="P284" i="10" s="1"/>
  <c r="S284" i="10" s="1"/>
  <c r="AG227" i="5" l="1"/>
  <c r="V226" i="5"/>
  <c r="V253" i="2"/>
  <c r="AG254" i="2"/>
  <c r="AG258" i="3"/>
  <c r="V257" i="3"/>
  <c r="AG272" i="6"/>
  <c r="B271" i="10"/>
  <c r="D271" i="10" s="1"/>
  <c r="V271" i="6"/>
  <c r="AA270" i="7"/>
  <c r="U269" i="7"/>
  <c r="AA315" i="4"/>
  <c r="U314" i="4"/>
  <c r="AG285" i="8"/>
  <c r="V284" i="8"/>
  <c r="Y78" i="10"/>
  <c r="V77" i="10"/>
  <c r="U283" i="9"/>
  <c r="AA284" i="9"/>
  <c r="U225" i="5" l="1"/>
  <c r="AA226" i="5"/>
  <c r="U252" i="2"/>
  <c r="AA253" i="2"/>
  <c r="AA257" i="3"/>
  <c r="U256" i="3"/>
  <c r="U270" i="6"/>
  <c r="AA271" i="6"/>
  <c r="AG270" i="7"/>
  <c r="V269" i="7"/>
  <c r="F269" i="10"/>
  <c r="H269" i="10" s="1"/>
  <c r="V314" i="4"/>
  <c r="AG315" i="4"/>
  <c r="J314" i="10"/>
  <c r="L314" i="10" s="1"/>
  <c r="AA284" i="8"/>
  <c r="U283" i="8"/>
  <c r="V76" i="10"/>
  <c r="Y77" i="10"/>
  <c r="V283" i="9"/>
  <c r="N283" i="10"/>
  <c r="P283" i="10" s="1"/>
  <c r="S283" i="10" s="1"/>
  <c r="AG284" i="9"/>
  <c r="AG226" i="5" l="1"/>
  <c r="V225" i="5"/>
  <c r="AG253" i="2"/>
  <c r="V252" i="2"/>
  <c r="AG257" i="3"/>
  <c r="V256" i="3"/>
  <c r="AG271" i="6"/>
  <c r="B270" i="10"/>
  <c r="D270" i="10" s="1"/>
  <c r="V270" i="6"/>
  <c r="U268" i="7"/>
  <c r="AA269" i="7"/>
  <c r="U313" i="4"/>
  <c r="AA314" i="4"/>
  <c r="AG284" i="8"/>
  <c r="V283" i="8"/>
  <c r="V75" i="10"/>
  <c r="Y76" i="10"/>
  <c r="AA283" i="9"/>
  <c r="U282" i="9"/>
  <c r="U224" i="5" l="1"/>
  <c r="AA225" i="5"/>
  <c r="U251" i="2"/>
  <c r="AA252" i="2"/>
  <c r="AA256" i="3"/>
  <c r="U255" i="3"/>
  <c r="AA270" i="6"/>
  <c r="U269" i="6"/>
  <c r="AG269" i="7"/>
  <c r="V268" i="7"/>
  <c r="F268" i="10"/>
  <c r="H268" i="10" s="1"/>
  <c r="J313" i="10"/>
  <c r="L313" i="10" s="1"/>
  <c r="V313" i="4"/>
  <c r="AG314" i="4"/>
  <c r="U282" i="8"/>
  <c r="AA283" i="8"/>
  <c r="V74" i="10"/>
  <c r="Y75" i="10"/>
  <c r="AG283" i="9"/>
  <c r="N282" i="10"/>
  <c r="P282" i="10" s="1"/>
  <c r="S282" i="10" s="1"/>
  <c r="V282" i="9"/>
  <c r="AG225" i="5" l="1"/>
  <c r="V224" i="5"/>
  <c r="AG252" i="2"/>
  <c r="V251" i="2"/>
  <c r="AG256" i="3"/>
  <c r="V255" i="3"/>
  <c r="AG270" i="6"/>
  <c r="V269" i="6"/>
  <c r="B269" i="10"/>
  <c r="D269" i="10" s="1"/>
  <c r="AA268" i="7"/>
  <c r="U267" i="7"/>
  <c r="U312" i="4"/>
  <c r="AA313" i="4"/>
  <c r="AG283" i="8"/>
  <c r="V282" i="8"/>
  <c r="Y74" i="10"/>
  <c r="V73" i="10"/>
  <c r="AA282" i="9"/>
  <c r="U281" i="9"/>
  <c r="U223" i="5" l="1"/>
  <c r="AA224" i="5"/>
  <c r="AA251" i="2"/>
  <c r="U250" i="2"/>
  <c r="AA255" i="3"/>
  <c r="U254" i="3"/>
  <c r="U268" i="6"/>
  <c r="AA269" i="6"/>
  <c r="AG268" i="7"/>
  <c r="V267" i="7"/>
  <c r="F267" i="10"/>
  <c r="H267" i="10" s="1"/>
  <c r="J312" i="10"/>
  <c r="L312" i="10" s="1"/>
  <c r="AG313" i="4"/>
  <c r="V312" i="4"/>
  <c r="AA282" i="8"/>
  <c r="U281" i="8"/>
  <c r="Y73" i="10"/>
  <c r="V72" i="10"/>
  <c r="N281" i="10"/>
  <c r="P281" i="10" s="1"/>
  <c r="S281" i="10" s="1"/>
  <c r="AG282" i="9"/>
  <c r="V281" i="9"/>
  <c r="AG224" i="5" l="1"/>
  <c r="V223" i="5"/>
  <c r="AG251" i="2"/>
  <c r="V250" i="2"/>
  <c r="AG255" i="3"/>
  <c r="V254" i="3"/>
  <c r="AG269" i="6"/>
  <c r="B268" i="10"/>
  <c r="D268" i="10" s="1"/>
  <c r="V268" i="6"/>
  <c r="AA267" i="7"/>
  <c r="U266" i="7"/>
  <c r="U311" i="4"/>
  <c r="AA312" i="4"/>
  <c r="AG282" i="8"/>
  <c r="V281" i="8"/>
  <c r="Y72" i="10"/>
  <c r="V71" i="10"/>
  <c r="U280" i="9"/>
  <c r="AA281" i="9"/>
  <c r="U222" i="5" l="1"/>
  <c r="AA223" i="5"/>
  <c r="AA250" i="2"/>
  <c r="U249" i="2"/>
  <c r="AA254" i="3"/>
  <c r="U253" i="3"/>
  <c r="U267" i="6"/>
  <c r="AA268" i="6"/>
  <c r="AG267" i="7"/>
  <c r="F266" i="10"/>
  <c r="H266" i="10" s="1"/>
  <c r="V266" i="7"/>
  <c r="J311" i="10"/>
  <c r="L311" i="10" s="1"/>
  <c r="AG312" i="4"/>
  <c r="V311" i="4"/>
  <c r="U280" i="8"/>
  <c r="AA281" i="8"/>
  <c r="V70" i="10"/>
  <c r="Y71" i="10"/>
  <c r="AG281" i="9"/>
  <c r="N280" i="10"/>
  <c r="P280" i="10" s="1"/>
  <c r="S280" i="10" s="1"/>
  <c r="V280" i="9"/>
  <c r="AG223" i="5" l="1"/>
  <c r="V222" i="5"/>
  <c r="AG250" i="2"/>
  <c r="V249" i="2"/>
  <c r="AG254" i="3"/>
  <c r="V253" i="3"/>
  <c r="AG268" i="6"/>
  <c r="B267" i="10"/>
  <c r="D267" i="10" s="1"/>
  <c r="V267" i="6"/>
  <c r="U265" i="7"/>
  <c r="AA266" i="7"/>
  <c r="AA311" i="4"/>
  <c r="U310" i="4"/>
  <c r="AG281" i="8"/>
  <c r="V280" i="8"/>
  <c r="V69" i="10"/>
  <c r="Y70" i="10"/>
  <c r="AA280" i="9"/>
  <c r="U279" i="9"/>
  <c r="U221" i="5" l="1"/>
  <c r="AA222" i="5"/>
  <c r="AA249" i="2"/>
  <c r="U248" i="2"/>
  <c r="AA253" i="3"/>
  <c r="U252" i="3"/>
  <c r="AA267" i="6"/>
  <c r="U266" i="6"/>
  <c r="AG266" i="7"/>
  <c r="V265" i="7"/>
  <c r="F265" i="10"/>
  <c r="H265" i="10" s="1"/>
  <c r="AG311" i="4"/>
  <c r="J310" i="10"/>
  <c r="L310" i="10" s="1"/>
  <c r="V310" i="4"/>
  <c r="U279" i="8"/>
  <c r="AA280" i="8"/>
  <c r="V68" i="10"/>
  <c r="Y69" i="10"/>
  <c r="N279" i="10"/>
  <c r="P279" i="10" s="1"/>
  <c r="S279" i="10" s="1"/>
  <c r="V279" i="9"/>
  <c r="AG280" i="9"/>
  <c r="AG222" i="5" l="1"/>
  <c r="V221" i="5"/>
  <c r="AG249" i="2"/>
  <c r="V248" i="2"/>
  <c r="AG253" i="3"/>
  <c r="V252" i="3"/>
  <c r="AG267" i="6"/>
  <c r="V266" i="6"/>
  <c r="B266" i="10"/>
  <c r="D266" i="10" s="1"/>
  <c r="AA265" i="7"/>
  <c r="U264" i="7"/>
  <c r="U309" i="4"/>
  <c r="AA310" i="4"/>
  <c r="AG280" i="8"/>
  <c r="V279" i="8"/>
  <c r="Y68" i="10"/>
  <c r="V67" i="10"/>
  <c r="U278" i="9"/>
  <c r="AA279" i="9"/>
  <c r="AA221" i="5" l="1"/>
  <c r="U220" i="5"/>
  <c r="U247" i="2"/>
  <c r="AA248" i="2"/>
  <c r="AA252" i="3"/>
  <c r="U251" i="3"/>
  <c r="AA266" i="6"/>
  <c r="U265" i="6"/>
  <c r="AG265" i="7"/>
  <c r="V264" i="7"/>
  <c r="F264" i="10"/>
  <c r="H264" i="10" s="1"/>
  <c r="AG310" i="4"/>
  <c r="V309" i="4"/>
  <c r="J309" i="10"/>
  <c r="L309" i="10" s="1"/>
  <c r="U278" i="8"/>
  <c r="AA279" i="8"/>
  <c r="V66" i="10"/>
  <c r="Y67" i="10"/>
  <c r="N278" i="10"/>
  <c r="P278" i="10" s="1"/>
  <c r="S278" i="10" s="1"/>
  <c r="V278" i="9"/>
  <c r="AG279" i="9"/>
  <c r="AG221" i="5" l="1"/>
  <c r="V220" i="5"/>
  <c r="AG248" i="2"/>
  <c r="V247" i="2"/>
  <c r="V251" i="3"/>
  <c r="AG252" i="3"/>
  <c r="AG266" i="6"/>
  <c r="B265" i="10"/>
  <c r="D265" i="10" s="1"/>
  <c r="V265" i="6"/>
  <c r="AA264" i="7"/>
  <c r="U263" i="7"/>
  <c r="AA309" i="4"/>
  <c r="U308" i="4"/>
  <c r="AG279" i="8"/>
  <c r="V278" i="8"/>
  <c r="V65" i="10"/>
  <c r="Y66" i="10"/>
  <c r="U277" i="9"/>
  <c r="AA278" i="9"/>
  <c r="AA220" i="5" l="1"/>
  <c r="U219" i="5"/>
  <c r="U246" i="2"/>
  <c r="AA247" i="2"/>
  <c r="U250" i="3"/>
  <c r="AA251" i="3"/>
  <c r="AA265" i="6"/>
  <c r="U264" i="6"/>
  <c r="AG264" i="7"/>
  <c r="V263" i="7"/>
  <c r="F263" i="10"/>
  <c r="H263" i="10" s="1"/>
  <c r="AG309" i="4"/>
  <c r="V308" i="4"/>
  <c r="J308" i="10"/>
  <c r="L308" i="10" s="1"/>
  <c r="U277" i="8"/>
  <c r="AA278" i="8"/>
  <c r="V64" i="10"/>
  <c r="Y65" i="10"/>
  <c r="V277" i="9"/>
  <c r="N277" i="10"/>
  <c r="P277" i="10" s="1"/>
  <c r="S277" i="10" s="1"/>
  <c r="AG278" i="9"/>
  <c r="AG220" i="5" l="1"/>
  <c r="V219" i="5"/>
  <c r="AG247" i="2"/>
  <c r="V246" i="2"/>
  <c r="AG251" i="3"/>
  <c r="V250" i="3"/>
  <c r="AG265" i="6"/>
  <c r="B264" i="10"/>
  <c r="D264" i="10" s="1"/>
  <c r="V264" i="6"/>
  <c r="U262" i="7"/>
  <c r="AA263" i="7"/>
  <c r="U307" i="4"/>
  <c r="AA308" i="4"/>
  <c r="AG278" i="8"/>
  <c r="V277" i="8"/>
  <c r="Y64" i="10"/>
  <c r="V63" i="10"/>
  <c r="AA277" i="9"/>
  <c r="U276" i="9"/>
  <c r="U218" i="5" l="1"/>
  <c r="AA219" i="5"/>
  <c r="U245" i="2"/>
  <c r="AA246" i="2"/>
  <c r="AA250" i="3"/>
  <c r="U249" i="3"/>
  <c r="AA264" i="6"/>
  <c r="U263" i="6"/>
  <c r="AG263" i="7"/>
  <c r="V262" i="7"/>
  <c r="F262" i="10"/>
  <c r="H262" i="10" s="1"/>
  <c r="AG308" i="4"/>
  <c r="V307" i="4"/>
  <c r="J307" i="10"/>
  <c r="L307" i="10" s="1"/>
  <c r="U276" i="8"/>
  <c r="AA277" i="8"/>
  <c r="Y63" i="10"/>
  <c r="V62" i="10"/>
  <c r="N276" i="10"/>
  <c r="P276" i="10" s="1"/>
  <c r="S276" i="10" s="1"/>
  <c r="V276" i="9"/>
  <c r="AG277" i="9"/>
  <c r="AG219" i="5" l="1"/>
  <c r="V218" i="5"/>
  <c r="V245" i="2"/>
  <c r="AG246" i="2"/>
  <c r="AG250" i="3"/>
  <c r="V249" i="3"/>
  <c r="AG264" i="6"/>
  <c r="B263" i="10"/>
  <c r="D263" i="10" s="1"/>
  <c r="V263" i="6"/>
  <c r="U261" i="7"/>
  <c r="AA262" i="7"/>
  <c r="AA307" i="4"/>
  <c r="U306" i="4"/>
  <c r="AG277" i="8"/>
  <c r="V276" i="8"/>
  <c r="Y62" i="10"/>
  <c r="V61" i="10"/>
  <c r="U275" i="9"/>
  <c r="AA276" i="9"/>
  <c r="U217" i="5" l="1"/>
  <c r="AA218" i="5"/>
  <c r="U244" i="2"/>
  <c r="AA245" i="2"/>
  <c r="AA249" i="3"/>
  <c r="U248" i="3"/>
  <c r="AA263" i="6"/>
  <c r="U262" i="6"/>
  <c r="AG262" i="7"/>
  <c r="V261" i="7"/>
  <c r="F261" i="10"/>
  <c r="H261" i="10" s="1"/>
  <c r="J306" i="10"/>
  <c r="L306" i="10" s="1"/>
  <c r="V306" i="4"/>
  <c r="AG307" i="4"/>
  <c r="U275" i="8"/>
  <c r="AA276" i="8"/>
  <c r="Y61" i="10"/>
  <c r="V60" i="10"/>
  <c r="N275" i="10"/>
  <c r="P275" i="10" s="1"/>
  <c r="S275" i="10" s="1"/>
  <c r="V275" i="9"/>
  <c r="AG276" i="9"/>
  <c r="AG218" i="5" l="1"/>
  <c r="V217" i="5"/>
  <c r="AG245" i="2"/>
  <c r="V244" i="2"/>
  <c r="AG249" i="3"/>
  <c r="V248" i="3"/>
  <c r="AG263" i="6"/>
  <c r="B262" i="10"/>
  <c r="D262" i="10" s="1"/>
  <c r="V262" i="6"/>
  <c r="AA261" i="7"/>
  <c r="U260" i="7"/>
  <c r="U305" i="4"/>
  <c r="AA306" i="4"/>
  <c r="AG276" i="8"/>
  <c r="V275" i="8"/>
  <c r="Y60" i="10"/>
  <c r="V59" i="10"/>
  <c r="AA275" i="9"/>
  <c r="U274" i="9"/>
  <c r="AA217" i="5" l="1"/>
  <c r="U216" i="5"/>
  <c r="U243" i="2"/>
  <c r="AA244" i="2"/>
  <c r="AA248" i="3"/>
  <c r="U247" i="3"/>
  <c r="U261" i="6"/>
  <c r="AA262" i="6"/>
  <c r="AG261" i="7"/>
  <c r="F260" i="10"/>
  <c r="H260" i="10" s="1"/>
  <c r="V260" i="7"/>
  <c r="V305" i="4"/>
  <c r="AG306" i="4"/>
  <c r="J305" i="10"/>
  <c r="L305" i="10" s="1"/>
  <c r="AA275" i="8"/>
  <c r="U274" i="8"/>
  <c r="Y59" i="10"/>
  <c r="V58" i="10"/>
  <c r="N274" i="10"/>
  <c r="P274" i="10" s="1"/>
  <c r="S274" i="10" s="1"/>
  <c r="V274" i="9"/>
  <c r="AG275" i="9"/>
  <c r="AG217" i="5" l="1"/>
  <c r="V216" i="5"/>
  <c r="AG244" i="2"/>
  <c r="V243" i="2"/>
  <c r="AG248" i="3"/>
  <c r="V247" i="3"/>
  <c r="AG262" i="6"/>
  <c r="V261" i="6"/>
  <c r="B261" i="10"/>
  <c r="D261" i="10" s="1"/>
  <c r="AA260" i="7"/>
  <c r="U259" i="7"/>
  <c r="U304" i="4"/>
  <c r="AA305" i="4"/>
  <c r="AG275" i="8"/>
  <c r="V274" i="8"/>
  <c r="Y58" i="10"/>
  <c r="V57" i="10"/>
  <c r="U273" i="9"/>
  <c r="AA274" i="9"/>
  <c r="AA216" i="5" l="1"/>
  <c r="U215" i="5"/>
  <c r="U242" i="2"/>
  <c r="AA243" i="2"/>
  <c r="AA247" i="3"/>
  <c r="U246" i="3"/>
  <c r="AA261" i="6"/>
  <c r="U260" i="6"/>
  <c r="AG260" i="7"/>
  <c r="F259" i="10"/>
  <c r="H259" i="10" s="1"/>
  <c r="V259" i="7"/>
  <c r="AG305" i="4"/>
  <c r="J304" i="10"/>
  <c r="L304" i="10" s="1"/>
  <c r="V304" i="4"/>
  <c r="U273" i="8"/>
  <c r="AA274" i="8"/>
  <c r="V56" i="10"/>
  <c r="Y57" i="10"/>
  <c r="N273" i="10"/>
  <c r="P273" i="10" s="1"/>
  <c r="S273" i="10" s="1"/>
  <c r="V273" i="9"/>
  <c r="AG274" i="9"/>
  <c r="AG216" i="5" l="1"/>
  <c r="V215" i="5"/>
  <c r="AG243" i="2"/>
  <c r="V242" i="2"/>
  <c r="AG247" i="3"/>
  <c r="V246" i="3"/>
  <c r="AG261" i="6"/>
  <c r="B260" i="10"/>
  <c r="D260" i="10" s="1"/>
  <c r="V260" i="6"/>
  <c r="AA259" i="7"/>
  <c r="U258" i="7"/>
  <c r="U303" i="4"/>
  <c r="AA304" i="4"/>
  <c r="AG274" i="8"/>
  <c r="V273" i="8"/>
  <c r="Y56" i="10"/>
  <c r="V55" i="10"/>
  <c r="AA273" i="9"/>
  <c r="U272" i="9"/>
  <c r="U214" i="5" l="1"/>
  <c r="AA215" i="5"/>
  <c r="U241" i="2"/>
  <c r="AA242" i="2"/>
  <c r="U245" i="3"/>
  <c r="AA246" i="3"/>
  <c r="U259" i="6"/>
  <c r="AA260" i="6"/>
  <c r="AG259" i="7"/>
  <c r="V258" i="7"/>
  <c r="F258" i="10"/>
  <c r="H258" i="10" s="1"/>
  <c r="AG304" i="4"/>
  <c r="J303" i="10"/>
  <c r="L303" i="10" s="1"/>
  <c r="V303" i="4"/>
  <c r="U272" i="8"/>
  <c r="AA273" i="8"/>
  <c r="V54" i="10"/>
  <c r="Y55" i="10"/>
  <c r="V272" i="9"/>
  <c r="N272" i="10"/>
  <c r="P272" i="10" s="1"/>
  <c r="S272" i="10" s="1"/>
  <c r="AG273" i="9"/>
  <c r="AG215" i="5" l="1"/>
  <c r="V214" i="5"/>
  <c r="AG242" i="2"/>
  <c r="V241" i="2"/>
  <c r="AG246" i="3"/>
  <c r="V245" i="3"/>
  <c r="AG260" i="6"/>
  <c r="B259" i="10"/>
  <c r="D259" i="10" s="1"/>
  <c r="V259" i="6"/>
  <c r="U257" i="7"/>
  <c r="AA258" i="7"/>
  <c r="U302" i="4"/>
  <c r="AA303" i="4"/>
  <c r="AG273" i="8"/>
  <c r="V272" i="8"/>
  <c r="V53" i="10"/>
  <c r="Y54" i="10"/>
  <c r="U271" i="9"/>
  <c r="AA272" i="9"/>
  <c r="U213" i="5" l="1"/>
  <c r="AA214" i="5"/>
  <c r="U240" i="2"/>
  <c r="AA241" i="2"/>
  <c r="AA245" i="3"/>
  <c r="U244" i="3"/>
  <c r="U258" i="6"/>
  <c r="AA259" i="6"/>
  <c r="AG258" i="7"/>
  <c r="F257" i="10"/>
  <c r="H257" i="10" s="1"/>
  <c r="V257" i="7"/>
  <c r="AG303" i="4"/>
  <c r="V302" i="4"/>
  <c r="J302" i="10"/>
  <c r="L302" i="10" s="1"/>
  <c r="AA272" i="8"/>
  <c r="U271" i="8"/>
  <c r="V52" i="10"/>
  <c r="Y53" i="10"/>
  <c r="V271" i="9"/>
  <c r="N271" i="10"/>
  <c r="P271" i="10" s="1"/>
  <c r="S271" i="10" s="1"/>
  <c r="AG272" i="9"/>
  <c r="AG214" i="5" l="1"/>
  <c r="V213" i="5"/>
  <c r="AG241" i="2"/>
  <c r="V240" i="2"/>
  <c r="AG245" i="3"/>
  <c r="V244" i="3"/>
  <c r="AG259" i="6"/>
  <c r="V258" i="6"/>
  <c r="B258" i="10"/>
  <c r="D258" i="10" s="1"/>
  <c r="AA257" i="7"/>
  <c r="U256" i="7"/>
  <c r="U301" i="4"/>
  <c r="AA302" i="4"/>
  <c r="AG272" i="8"/>
  <c r="V271" i="8"/>
  <c r="Y52" i="10"/>
  <c r="V51" i="10"/>
  <c r="AA271" i="9"/>
  <c r="U270" i="9"/>
  <c r="U212" i="5" l="1"/>
  <c r="AA213" i="5"/>
  <c r="U239" i="2"/>
  <c r="AA240" i="2"/>
  <c r="AA244" i="3"/>
  <c r="U243" i="3"/>
  <c r="AA258" i="6"/>
  <c r="U257" i="6"/>
  <c r="AG257" i="7"/>
  <c r="V256" i="7"/>
  <c r="F256" i="10"/>
  <c r="H256" i="10" s="1"/>
  <c r="AG302" i="4"/>
  <c r="J301" i="10"/>
  <c r="L301" i="10" s="1"/>
  <c r="V301" i="4"/>
  <c r="U270" i="8"/>
  <c r="AA271" i="8"/>
  <c r="V50" i="10"/>
  <c r="Y51" i="10"/>
  <c r="AG271" i="9"/>
  <c r="V270" i="9"/>
  <c r="N270" i="10"/>
  <c r="P270" i="10" s="1"/>
  <c r="S270" i="10" s="1"/>
  <c r="AG213" i="5" l="1"/>
  <c r="V212" i="5"/>
  <c r="AG240" i="2"/>
  <c r="V239" i="2"/>
  <c r="AG244" i="3"/>
  <c r="V243" i="3"/>
  <c r="AG258" i="6"/>
  <c r="V257" i="6"/>
  <c r="B257" i="10"/>
  <c r="D257" i="10" s="1"/>
  <c r="AA256" i="7"/>
  <c r="U255" i="7"/>
  <c r="U300" i="4"/>
  <c r="AA301" i="4"/>
  <c r="AG271" i="8"/>
  <c r="V270" i="8"/>
  <c r="Y50" i="10"/>
  <c r="V49" i="10"/>
  <c r="U269" i="9"/>
  <c r="AA270" i="9"/>
  <c r="AA212" i="5" l="1"/>
  <c r="U211" i="5"/>
  <c r="U238" i="2"/>
  <c r="AA239" i="2"/>
  <c r="AA243" i="3"/>
  <c r="U242" i="3"/>
  <c r="U256" i="6"/>
  <c r="AA257" i="6"/>
  <c r="AG256" i="7"/>
  <c r="F255" i="10"/>
  <c r="H255" i="10" s="1"/>
  <c r="V255" i="7"/>
  <c r="V300" i="4"/>
  <c r="AG301" i="4"/>
  <c r="J300" i="10"/>
  <c r="L300" i="10" s="1"/>
  <c r="AA270" i="8"/>
  <c r="U269" i="8"/>
  <c r="V48" i="10"/>
  <c r="Y49" i="10"/>
  <c r="N269" i="10"/>
  <c r="P269" i="10" s="1"/>
  <c r="S269" i="10" s="1"/>
  <c r="V269" i="9"/>
  <c r="AG270" i="9"/>
  <c r="AG212" i="5" l="1"/>
  <c r="V211" i="5"/>
  <c r="AG239" i="2"/>
  <c r="V238" i="2"/>
  <c r="V242" i="3"/>
  <c r="AG243" i="3"/>
  <c r="AG257" i="6"/>
  <c r="V256" i="6"/>
  <c r="B256" i="10"/>
  <c r="D256" i="10" s="1"/>
  <c r="AA255" i="7"/>
  <c r="U254" i="7"/>
  <c r="U299" i="4"/>
  <c r="AA300" i="4"/>
  <c r="AG270" i="8"/>
  <c r="V269" i="8"/>
  <c r="V47" i="10"/>
  <c r="Y48" i="10"/>
  <c r="U268" i="9"/>
  <c r="AA269" i="9"/>
  <c r="U210" i="5" l="1"/>
  <c r="AA211" i="5"/>
  <c r="U237" i="2"/>
  <c r="AA238" i="2"/>
  <c r="AA242" i="3"/>
  <c r="U241" i="3"/>
  <c r="AA256" i="6"/>
  <c r="U255" i="6"/>
  <c r="AG255" i="7"/>
  <c r="V254" i="7"/>
  <c r="F254" i="10"/>
  <c r="H254" i="10" s="1"/>
  <c r="AG300" i="4"/>
  <c r="J299" i="10"/>
  <c r="L299" i="10" s="1"/>
  <c r="V299" i="4"/>
  <c r="U268" i="8"/>
  <c r="AA269" i="8"/>
  <c r="Y47" i="10"/>
  <c r="V46" i="10"/>
  <c r="N268" i="10"/>
  <c r="P268" i="10" s="1"/>
  <c r="S268" i="10" s="1"/>
  <c r="AG269" i="9"/>
  <c r="V268" i="9"/>
  <c r="AG211" i="5" l="1"/>
  <c r="V210" i="5"/>
  <c r="AG238" i="2"/>
  <c r="V237" i="2"/>
  <c r="V241" i="3"/>
  <c r="AG242" i="3"/>
  <c r="AG256" i="6"/>
  <c r="B255" i="10"/>
  <c r="D255" i="10" s="1"/>
  <c r="V255" i="6"/>
  <c r="U253" i="7"/>
  <c r="AA254" i="7"/>
  <c r="U298" i="4"/>
  <c r="AA299" i="4"/>
  <c r="AG269" i="8"/>
  <c r="V268" i="8"/>
  <c r="Y46" i="10"/>
  <c r="V45" i="10"/>
  <c r="AA268" i="9"/>
  <c r="U267" i="9"/>
  <c r="U209" i="5" l="1"/>
  <c r="AA210" i="5"/>
  <c r="U236" i="2"/>
  <c r="AA237" i="2"/>
  <c r="AA241" i="3"/>
  <c r="U240" i="3"/>
  <c r="U254" i="6"/>
  <c r="AA255" i="6"/>
  <c r="AG254" i="7"/>
  <c r="V253" i="7"/>
  <c r="F253" i="10"/>
  <c r="H253" i="10" s="1"/>
  <c r="J298" i="10"/>
  <c r="L298" i="10" s="1"/>
  <c r="V298" i="4"/>
  <c r="AG299" i="4"/>
  <c r="AA268" i="8"/>
  <c r="U267" i="8"/>
  <c r="V44" i="10"/>
  <c r="Y45" i="10"/>
  <c r="AG268" i="9"/>
  <c r="N267" i="10"/>
  <c r="P267" i="10" s="1"/>
  <c r="S267" i="10" s="1"/>
  <c r="V267" i="9"/>
  <c r="AG210" i="5" l="1"/>
  <c r="V209" i="5"/>
  <c r="AG237" i="2"/>
  <c r="V236" i="2"/>
  <c r="AG241" i="3"/>
  <c r="V240" i="3"/>
  <c r="AG255" i="6"/>
  <c r="V254" i="6"/>
  <c r="B254" i="10"/>
  <c r="D254" i="10" s="1"/>
  <c r="AA253" i="7"/>
  <c r="U252" i="7"/>
  <c r="AA298" i="4"/>
  <c r="U297" i="4"/>
  <c r="AG268" i="8"/>
  <c r="V267" i="8"/>
  <c r="V43" i="10"/>
  <c r="Y44" i="10"/>
  <c r="U266" i="9"/>
  <c r="AA267" i="9"/>
  <c r="U208" i="5" l="1"/>
  <c r="AA209" i="5"/>
  <c r="AA236" i="2"/>
  <c r="U235" i="2"/>
  <c r="U239" i="3"/>
  <c r="AA240" i="3"/>
  <c r="U253" i="6"/>
  <c r="AA254" i="6"/>
  <c r="AG253" i="7"/>
  <c r="F252" i="10"/>
  <c r="H252" i="10" s="1"/>
  <c r="V252" i="7"/>
  <c r="J297" i="10"/>
  <c r="L297" i="10" s="1"/>
  <c r="V297" i="4"/>
  <c r="AG298" i="4"/>
  <c r="U266" i="8"/>
  <c r="AA267" i="8"/>
  <c r="Y43" i="10"/>
  <c r="V42" i="10"/>
  <c r="N266" i="10"/>
  <c r="P266" i="10" s="1"/>
  <c r="S266" i="10" s="1"/>
  <c r="V266" i="9"/>
  <c r="AG267" i="9"/>
  <c r="AG209" i="5" l="1"/>
  <c r="V208" i="5"/>
  <c r="AG236" i="2"/>
  <c r="V235" i="2"/>
  <c r="V239" i="3"/>
  <c r="AG240" i="3"/>
  <c r="AG254" i="6"/>
  <c r="V253" i="6"/>
  <c r="B253" i="10"/>
  <c r="D253" i="10" s="1"/>
  <c r="U251" i="7"/>
  <c r="AA252" i="7"/>
  <c r="AA297" i="4"/>
  <c r="U296" i="4"/>
  <c r="AG267" i="8"/>
  <c r="V266" i="8"/>
  <c r="V41" i="10"/>
  <c r="Y42" i="10"/>
  <c r="U265" i="9"/>
  <c r="AA266" i="9"/>
  <c r="U207" i="5" l="1"/>
  <c r="AA208" i="5"/>
  <c r="U234" i="2"/>
  <c r="AA235" i="2"/>
  <c r="AA239" i="3"/>
  <c r="U238" i="3"/>
  <c r="U252" i="6"/>
  <c r="AA253" i="6"/>
  <c r="AG252" i="7"/>
  <c r="V251" i="7"/>
  <c r="F251" i="10"/>
  <c r="H251" i="10" s="1"/>
  <c r="J296" i="10"/>
  <c r="L296" i="10" s="1"/>
  <c r="V296" i="4"/>
  <c r="AG297" i="4"/>
  <c r="AA266" i="8"/>
  <c r="U265" i="8"/>
  <c r="V40" i="10"/>
  <c r="Y41" i="10"/>
  <c r="N265" i="10"/>
  <c r="P265" i="10" s="1"/>
  <c r="S265" i="10" s="1"/>
  <c r="AG266" i="9"/>
  <c r="V265" i="9"/>
  <c r="AG208" i="5" l="1"/>
  <c r="V207" i="5"/>
  <c r="AG235" i="2"/>
  <c r="V234" i="2"/>
  <c r="AG239" i="3"/>
  <c r="V238" i="3"/>
  <c r="AG253" i="6"/>
  <c r="B252" i="10"/>
  <c r="D252" i="10" s="1"/>
  <c r="V252" i="6"/>
  <c r="U250" i="7"/>
  <c r="AA251" i="7"/>
  <c r="U295" i="4"/>
  <c r="AA296" i="4"/>
  <c r="AG266" i="8"/>
  <c r="V265" i="8"/>
  <c r="V39" i="10"/>
  <c r="Y40" i="10"/>
  <c r="U264" i="9"/>
  <c r="AA265" i="9"/>
  <c r="U206" i="5" l="1"/>
  <c r="AA207" i="5"/>
  <c r="AA234" i="2"/>
  <c r="U233" i="2"/>
  <c r="AA238" i="3"/>
  <c r="U237" i="3"/>
  <c r="U251" i="6"/>
  <c r="AA252" i="6"/>
  <c r="AG251" i="7"/>
  <c r="V250" i="7"/>
  <c r="F250" i="10"/>
  <c r="H250" i="10" s="1"/>
  <c r="AG296" i="4"/>
  <c r="J295" i="10"/>
  <c r="L295" i="10" s="1"/>
  <c r="V295" i="4"/>
  <c r="AA265" i="8"/>
  <c r="U264" i="8"/>
  <c r="V38" i="10"/>
  <c r="Y39" i="10"/>
  <c r="AG265" i="9"/>
  <c r="V264" i="9"/>
  <c r="N264" i="10"/>
  <c r="P264" i="10" s="1"/>
  <c r="S264" i="10" s="1"/>
  <c r="AG207" i="5" l="1"/>
  <c r="V206" i="5"/>
  <c r="AG234" i="2"/>
  <c r="V233" i="2"/>
  <c r="AG238" i="3"/>
  <c r="V237" i="3"/>
  <c r="AG252" i="6"/>
  <c r="B251" i="10"/>
  <c r="D251" i="10" s="1"/>
  <c r="V251" i="6"/>
  <c r="U249" i="7"/>
  <c r="AA250" i="7"/>
  <c r="U294" i="4"/>
  <c r="AA295" i="4"/>
  <c r="AG265" i="8"/>
  <c r="V264" i="8"/>
  <c r="V37" i="10"/>
  <c r="Y38" i="10"/>
  <c r="AA264" i="9"/>
  <c r="U263" i="9"/>
  <c r="AA206" i="5" l="1"/>
  <c r="U205" i="5"/>
  <c r="U232" i="2"/>
  <c r="AA233" i="2"/>
  <c r="AA237" i="3"/>
  <c r="U236" i="3"/>
  <c r="U250" i="6"/>
  <c r="AA251" i="6"/>
  <c r="AG250" i="7"/>
  <c r="V249" i="7"/>
  <c r="F249" i="10"/>
  <c r="H249" i="10" s="1"/>
  <c r="J294" i="10"/>
  <c r="L294" i="10" s="1"/>
  <c r="V294" i="4"/>
  <c r="AG295" i="4"/>
  <c r="U263" i="8"/>
  <c r="AA264" i="8"/>
  <c r="V36" i="10"/>
  <c r="Y37" i="10"/>
  <c r="AG264" i="9"/>
  <c r="N263" i="10"/>
  <c r="P263" i="10" s="1"/>
  <c r="S263" i="10" s="1"/>
  <c r="V263" i="9"/>
  <c r="AG206" i="5" l="1"/>
  <c r="V205" i="5"/>
  <c r="AG233" i="2"/>
  <c r="V232" i="2"/>
  <c r="V236" i="3"/>
  <c r="AG237" i="3"/>
  <c r="AG251" i="6"/>
  <c r="V250" i="6"/>
  <c r="B250" i="10"/>
  <c r="D250" i="10" s="1"/>
  <c r="AA249" i="7"/>
  <c r="U248" i="7"/>
  <c r="U293" i="4"/>
  <c r="AA294" i="4"/>
  <c r="AG264" i="8"/>
  <c r="V263" i="8"/>
  <c r="Y36" i="10"/>
  <c r="V35" i="10"/>
  <c r="AA263" i="9"/>
  <c r="U262" i="9"/>
  <c r="U204" i="5" l="1"/>
  <c r="AA205" i="5"/>
  <c r="U231" i="2"/>
  <c r="AA232" i="2"/>
  <c r="AA236" i="3"/>
  <c r="U235" i="3"/>
  <c r="AA250" i="6"/>
  <c r="U249" i="6"/>
  <c r="AG249" i="7"/>
  <c r="V248" i="7"/>
  <c r="F248" i="10"/>
  <c r="H248" i="10" s="1"/>
  <c r="J293" i="10"/>
  <c r="L293" i="10" s="1"/>
  <c r="AG294" i="4"/>
  <c r="V293" i="4"/>
  <c r="U262" i="8"/>
  <c r="AA263" i="8"/>
  <c r="Y35" i="10"/>
  <c r="V34" i="10"/>
  <c r="AG263" i="9"/>
  <c r="N262" i="10"/>
  <c r="P262" i="10" s="1"/>
  <c r="S262" i="10" s="1"/>
  <c r="V262" i="9"/>
  <c r="AG205" i="5" l="1"/>
  <c r="V204" i="5"/>
  <c r="AG232" i="2"/>
  <c r="V231" i="2"/>
  <c r="V235" i="3"/>
  <c r="AG236" i="3"/>
  <c r="AG250" i="6"/>
  <c r="B249" i="10"/>
  <c r="D249" i="10" s="1"/>
  <c r="V249" i="6"/>
  <c r="AA248" i="7"/>
  <c r="U247" i="7"/>
  <c r="U292" i="4"/>
  <c r="AA293" i="4"/>
  <c r="AG263" i="8"/>
  <c r="V262" i="8"/>
  <c r="V33" i="10"/>
  <c r="Y34" i="10"/>
  <c r="AA262" i="9"/>
  <c r="U261" i="9"/>
  <c r="U203" i="5" l="1"/>
  <c r="AA204" i="5"/>
  <c r="U230" i="2"/>
  <c r="AA231" i="2"/>
  <c r="AA235" i="3"/>
  <c r="U234" i="3"/>
  <c r="U248" i="6"/>
  <c r="AA249" i="6"/>
  <c r="AG248" i="7"/>
  <c r="V247" i="7"/>
  <c r="F247" i="10"/>
  <c r="H247" i="10" s="1"/>
  <c r="AG293" i="4"/>
  <c r="J292" i="10"/>
  <c r="L292" i="10" s="1"/>
  <c r="V292" i="4"/>
  <c r="U261" i="8"/>
  <c r="AA262" i="8"/>
  <c r="Y33" i="10"/>
  <c r="V32" i="10"/>
  <c r="V261" i="9"/>
  <c r="N261" i="10"/>
  <c r="P261" i="10" s="1"/>
  <c r="S261" i="10" s="1"/>
  <c r="AG262" i="9"/>
  <c r="AG204" i="5" l="1"/>
  <c r="V203" i="5"/>
  <c r="AG231" i="2"/>
  <c r="V230" i="2"/>
  <c r="AG235" i="3"/>
  <c r="V234" i="3"/>
  <c r="AG249" i="6"/>
  <c r="V248" i="6"/>
  <c r="B248" i="10"/>
  <c r="D248" i="10" s="1"/>
  <c r="AA247" i="7"/>
  <c r="U246" i="7"/>
  <c r="AA292" i="4"/>
  <c r="U291" i="4"/>
  <c r="AG262" i="8"/>
  <c r="V261" i="8"/>
  <c r="V31" i="10"/>
  <c r="Y32" i="10"/>
  <c r="U260" i="9"/>
  <c r="AA261" i="9"/>
  <c r="AA203" i="5" l="1"/>
  <c r="U202" i="5"/>
  <c r="U229" i="2"/>
  <c r="AA230" i="2"/>
  <c r="AA234" i="3"/>
  <c r="U233" i="3"/>
  <c r="AA248" i="6"/>
  <c r="U247" i="6"/>
  <c r="AG247" i="7"/>
  <c r="V246" i="7"/>
  <c r="F246" i="10"/>
  <c r="H246" i="10" s="1"/>
  <c r="J291" i="10"/>
  <c r="L291" i="10" s="1"/>
  <c r="AG292" i="4"/>
  <c r="V291" i="4"/>
  <c r="AA261" i="8"/>
  <c r="U260" i="8"/>
  <c r="V30" i="10"/>
  <c r="Y31" i="10"/>
  <c r="V260" i="9"/>
  <c r="N260" i="10"/>
  <c r="P260" i="10" s="1"/>
  <c r="S260" i="10" s="1"/>
  <c r="AG261" i="9"/>
  <c r="AG203" i="5" l="1"/>
  <c r="V202" i="5"/>
  <c r="AG230" i="2"/>
  <c r="V229" i="2"/>
  <c r="AG234" i="3"/>
  <c r="V233" i="3"/>
  <c r="AG248" i="6"/>
  <c r="B247" i="10"/>
  <c r="D247" i="10" s="1"/>
  <c r="V247" i="6"/>
  <c r="AA246" i="7"/>
  <c r="U245" i="7"/>
  <c r="AA291" i="4"/>
  <c r="U290" i="4"/>
  <c r="AG261" i="8"/>
  <c r="V260" i="8"/>
  <c r="V29" i="10"/>
  <c r="Y30" i="10"/>
  <c r="U259" i="9"/>
  <c r="AA260" i="9"/>
  <c r="U201" i="5" l="1"/>
  <c r="AA202" i="5"/>
  <c r="U228" i="2"/>
  <c r="AA229" i="2"/>
  <c r="AA233" i="3"/>
  <c r="U232" i="3"/>
  <c r="U246" i="6"/>
  <c r="AA247" i="6"/>
  <c r="AG246" i="7"/>
  <c r="V245" i="7"/>
  <c r="F245" i="10"/>
  <c r="H245" i="10" s="1"/>
  <c r="V290" i="4"/>
  <c r="AG291" i="4"/>
  <c r="J290" i="10"/>
  <c r="L290" i="10" s="1"/>
  <c r="U259" i="8"/>
  <c r="AA260" i="8"/>
  <c r="Y29" i="10"/>
  <c r="V28" i="10"/>
  <c r="N259" i="10"/>
  <c r="P259" i="10" s="1"/>
  <c r="S259" i="10" s="1"/>
  <c r="V259" i="9"/>
  <c r="AG260" i="9"/>
  <c r="AG202" i="5" l="1"/>
  <c r="V201" i="5"/>
  <c r="AG229" i="2"/>
  <c r="V228" i="2"/>
  <c r="AG233" i="3"/>
  <c r="V232" i="3"/>
  <c r="AG247" i="6"/>
  <c r="B246" i="10"/>
  <c r="D246" i="10" s="1"/>
  <c r="V246" i="6"/>
  <c r="AA245" i="7"/>
  <c r="U244" i="7"/>
  <c r="U289" i="4"/>
  <c r="AA290" i="4"/>
  <c r="AG260" i="8"/>
  <c r="V259" i="8"/>
  <c r="Y28" i="10"/>
  <c r="V27" i="10"/>
  <c r="U258" i="9"/>
  <c r="AA259" i="9"/>
  <c r="U200" i="5" l="1"/>
  <c r="AA201" i="5"/>
  <c r="U227" i="2"/>
  <c r="AA228" i="2"/>
  <c r="AA232" i="3"/>
  <c r="U231" i="3"/>
  <c r="U245" i="6"/>
  <c r="AA246" i="6"/>
  <c r="AG245" i="7"/>
  <c r="V244" i="7"/>
  <c r="F244" i="10"/>
  <c r="H244" i="10" s="1"/>
  <c r="J289" i="10"/>
  <c r="L289" i="10" s="1"/>
  <c r="V289" i="4"/>
  <c r="AG290" i="4"/>
  <c r="AA259" i="8"/>
  <c r="U258" i="8"/>
  <c r="V26" i="10"/>
  <c r="Y27" i="10"/>
  <c r="V258" i="9"/>
  <c r="N258" i="10"/>
  <c r="P258" i="10" s="1"/>
  <c r="S258" i="10" s="1"/>
  <c r="AG259" i="9"/>
  <c r="AG201" i="5" l="1"/>
  <c r="V200" i="5"/>
  <c r="AG228" i="2"/>
  <c r="V227" i="2"/>
  <c r="AG232" i="3"/>
  <c r="V231" i="3"/>
  <c r="AG246" i="6"/>
  <c r="B245" i="10"/>
  <c r="D245" i="10" s="1"/>
  <c r="V245" i="6"/>
  <c r="AA244" i="7"/>
  <c r="U243" i="7"/>
  <c r="U288" i="4"/>
  <c r="AA289" i="4"/>
  <c r="AG259" i="8"/>
  <c r="V258" i="8"/>
  <c r="V25" i="10"/>
  <c r="Y26" i="10"/>
  <c r="AA258" i="9"/>
  <c r="U257" i="9"/>
  <c r="AA200" i="5" l="1"/>
  <c r="U199" i="5"/>
  <c r="U226" i="2"/>
  <c r="AA227" i="2"/>
  <c r="AA231" i="3"/>
  <c r="U230" i="3"/>
  <c r="U244" i="6"/>
  <c r="AA245" i="6"/>
  <c r="AG244" i="7"/>
  <c r="V243" i="7"/>
  <c r="F243" i="10"/>
  <c r="H243" i="10" s="1"/>
  <c r="V288" i="4"/>
  <c r="AG289" i="4"/>
  <c r="J288" i="10"/>
  <c r="L288" i="10" s="1"/>
  <c r="U257" i="8"/>
  <c r="AA258" i="8"/>
  <c r="V24" i="10"/>
  <c r="Y25" i="10"/>
  <c r="V257" i="9"/>
  <c r="N257" i="10"/>
  <c r="P257" i="10" s="1"/>
  <c r="S257" i="10" s="1"/>
  <c r="AG258" i="9"/>
  <c r="AG200" i="5" l="1"/>
  <c r="V199" i="5"/>
  <c r="AG227" i="2"/>
  <c r="V226" i="2"/>
  <c r="AG231" i="3"/>
  <c r="V230" i="3"/>
  <c r="AG245" i="6"/>
  <c r="B244" i="10"/>
  <c r="D244" i="10" s="1"/>
  <c r="V244" i="6"/>
  <c r="AA243" i="7"/>
  <c r="U242" i="7"/>
  <c r="U287" i="4"/>
  <c r="AA288" i="4"/>
  <c r="AG258" i="8"/>
  <c r="V257" i="8"/>
  <c r="Y24" i="10"/>
  <c r="V23" i="10"/>
  <c r="U256" i="9"/>
  <c r="AA257" i="9"/>
  <c r="U198" i="5" l="1"/>
  <c r="AA199" i="5"/>
  <c r="U225" i="2"/>
  <c r="AA226" i="2"/>
  <c r="AA230" i="3"/>
  <c r="U229" i="3"/>
  <c r="U243" i="6"/>
  <c r="AA244" i="6"/>
  <c r="AG243" i="7"/>
  <c r="V242" i="7"/>
  <c r="F242" i="10"/>
  <c r="H242" i="10" s="1"/>
  <c r="V287" i="4"/>
  <c r="J287" i="10"/>
  <c r="L287" i="10" s="1"/>
  <c r="AG288" i="4"/>
  <c r="U256" i="8"/>
  <c r="AA257" i="8"/>
  <c r="Y23" i="10"/>
  <c r="V22" i="10"/>
  <c r="N256" i="10"/>
  <c r="P256" i="10" s="1"/>
  <c r="S256" i="10" s="1"/>
  <c r="V256" i="9"/>
  <c r="AG257" i="9"/>
  <c r="AG199" i="5" l="1"/>
  <c r="V198" i="5"/>
  <c r="AG226" i="2"/>
  <c r="V225" i="2"/>
  <c r="AG230" i="3"/>
  <c r="V229" i="3"/>
  <c r="AG244" i="6"/>
  <c r="B243" i="10"/>
  <c r="D243" i="10" s="1"/>
  <c r="V243" i="6"/>
  <c r="AA242" i="7"/>
  <c r="U241" i="7"/>
  <c r="U286" i="4"/>
  <c r="AA287" i="4"/>
  <c r="AG257" i="8"/>
  <c r="V256" i="8"/>
  <c r="Y22" i="10"/>
  <c r="V21" i="10"/>
  <c r="U255" i="9"/>
  <c r="AA256" i="9"/>
  <c r="U197" i="5" l="1"/>
  <c r="AA198" i="5"/>
  <c r="U224" i="2"/>
  <c r="AA225" i="2"/>
  <c r="AA229" i="3"/>
  <c r="U228" i="3"/>
  <c r="U242" i="6"/>
  <c r="AA243" i="6"/>
  <c r="AG242" i="7"/>
  <c r="V241" i="7"/>
  <c r="F241" i="10"/>
  <c r="H241" i="10" s="1"/>
  <c r="J286" i="10"/>
  <c r="L286" i="10" s="1"/>
  <c r="AG287" i="4"/>
  <c r="V286" i="4"/>
  <c r="AA256" i="8"/>
  <c r="U255" i="8"/>
  <c r="V20" i="10"/>
  <c r="Y21" i="10"/>
  <c r="AG256" i="9"/>
  <c r="N255" i="10"/>
  <c r="P255" i="10" s="1"/>
  <c r="S255" i="10" s="1"/>
  <c r="V255" i="9"/>
  <c r="AG198" i="5" l="1"/>
  <c r="V197" i="5"/>
  <c r="AG225" i="2"/>
  <c r="V224" i="2"/>
  <c r="AG229" i="3"/>
  <c r="V228" i="3"/>
  <c r="AG243" i="6"/>
  <c r="B242" i="10"/>
  <c r="D242" i="10" s="1"/>
  <c r="V242" i="6"/>
  <c r="AA241" i="7"/>
  <c r="U240" i="7"/>
  <c r="AA286" i="4"/>
  <c r="U285" i="4"/>
  <c r="AG256" i="8"/>
  <c r="V255" i="8"/>
  <c r="Y20" i="10"/>
  <c r="V19" i="10"/>
  <c r="AA255" i="9"/>
  <c r="U254" i="9"/>
  <c r="U196" i="5" l="1"/>
  <c r="AA197" i="5"/>
  <c r="U223" i="2"/>
  <c r="AA224" i="2"/>
  <c r="U227" i="3"/>
  <c r="AA228" i="3"/>
  <c r="U241" i="6"/>
  <c r="AA242" i="6"/>
  <c r="AG241" i="7"/>
  <c r="V240" i="7"/>
  <c r="F240" i="10"/>
  <c r="H240" i="10" s="1"/>
  <c r="J285" i="10"/>
  <c r="L285" i="10" s="1"/>
  <c r="AG286" i="4"/>
  <c r="V285" i="4"/>
  <c r="U254" i="8"/>
  <c r="AA255" i="8"/>
  <c r="V18" i="10"/>
  <c r="Y19" i="10"/>
  <c r="V254" i="9"/>
  <c r="AG255" i="9"/>
  <c r="N254" i="10"/>
  <c r="P254" i="10" s="1"/>
  <c r="S254" i="10" s="1"/>
  <c r="AG197" i="5" l="1"/>
  <c r="V196" i="5"/>
  <c r="AG224" i="2"/>
  <c r="V223" i="2"/>
  <c r="AG228" i="3"/>
  <c r="V227" i="3"/>
  <c r="AG242" i="6"/>
  <c r="V241" i="6"/>
  <c r="B241" i="10"/>
  <c r="D241" i="10" s="1"/>
  <c r="AA240" i="7"/>
  <c r="U239" i="7"/>
  <c r="AA285" i="4"/>
  <c r="U284" i="4"/>
  <c r="AG255" i="8"/>
  <c r="V254" i="8"/>
  <c r="V17" i="10"/>
  <c r="Y18" i="10"/>
  <c r="U253" i="9"/>
  <c r="AA254" i="9"/>
  <c r="AA196" i="5" l="1"/>
  <c r="U195" i="5"/>
  <c r="AA223" i="2"/>
  <c r="U222" i="2"/>
  <c r="AA227" i="3"/>
  <c r="U226" i="3"/>
  <c r="U240" i="6"/>
  <c r="AA241" i="6"/>
  <c r="AG240" i="7"/>
  <c r="V239" i="7"/>
  <c r="F239" i="10"/>
  <c r="H239" i="10" s="1"/>
  <c r="J284" i="10"/>
  <c r="L284" i="10" s="1"/>
  <c r="V284" i="4"/>
  <c r="AG285" i="4"/>
  <c r="U253" i="8"/>
  <c r="AA254" i="8"/>
  <c r="V16" i="10"/>
  <c r="Y17" i="10"/>
  <c r="AG254" i="9"/>
  <c r="N253" i="10"/>
  <c r="P253" i="10" s="1"/>
  <c r="S253" i="10" s="1"/>
  <c r="V253" i="9"/>
  <c r="AG196" i="5" l="1"/>
  <c r="V195" i="5"/>
  <c r="AG223" i="2"/>
  <c r="V222" i="2"/>
  <c r="AG227" i="3"/>
  <c r="V226" i="3"/>
  <c r="AG241" i="6"/>
  <c r="V240" i="6"/>
  <c r="B240" i="10"/>
  <c r="D240" i="10" s="1"/>
  <c r="AA239" i="7"/>
  <c r="U238" i="7"/>
  <c r="U283" i="4"/>
  <c r="AA284" i="4"/>
  <c r="AG254" i="8"/>
  <c r="V253" i="8"/>
  <c r="Y16" i="10"/>
  <c r="V15" i="10"/>
  <c r="AA253" i="9"/>
  <c r="U252" i="9"/>
  <c r="U194" i="5" l="1"/>
  <c r="AA195" i="5"/>
  <c r="U221" i="2"/>
  <c r="AA222" i="2"/>
  <c r="AA226" i="3"/>
  <c r="U225" i="3"/>
  <c r="AA240" i="6"/>
  <c r="U239" i="6"/>
  <c r="AG239" i="7"/>
  <c r="V238" i="7"/>
  <c r="F238" i="10"/>
  <c r="H238" i="10" s="1"/>
  <c r="J283" i="10"/>
  <c r="L283" i="10" s="1"/>
  <c r="AG284" i="4"/>
  <c r="V283" i="4"/>
  <c r="AA253" i="8"/>
  <c r="U252" i="8"/>
  <c r="Y15" i="10"/>
  <c r="V14" i="10"/>
  <c r="AG253" i="9"/>
  <c r="N252" i="10"/>
  <c r="P252" i="10" s="1"/>
  <c r="S252" i="10" s="1"/>
  <c r="V252" i="9"/>
  <c r="AG195" i="5" l="1"/>
  <c r="V194" i="5"/>
  <c r="AG222" i="2"/>
  <c r="V221" i="2"/>
  <c r="AG226" i="3"/>
  <c r="V225" i="3"/>
  <c r="AG240" i="6"/>
  <c r="B239" i="10"/>
  <c r="D239" i="10" s="1"/>
  <c r="V239" i="6"/>
  <c r="AA238" i="7"/>
  <c r="U237" i="7"/>
  <c r="U282" i="4"/>
  <c r="AA283" i="4"/>
  <c r="AG253" i="8"/>
  <c r="V252" i="8"/>
  <c r="V13" i="10"/>
  <c r="Y14" i="10"/>
  <c r="AA252" i="9"/>
  <c r="U251" i="9"/>
  <c r="AA194" i="5" l="1"/>
  <c r="U193" i="5"/>
  <c r="AA221" i="2"/>
  <c r="U220" i="2"/>
  <c r="AA225" i="3"/>
  <c r="U224" i="3"/>
  <c r="AA239" i="6"/>
  <c r="U238" i="6"/>
  <c r="AG238" i="7"/>
  <c r="F237" i="10"/>
  <c r="H237" i="10" s="1"/>
  <c r="V237" i="7"/>
  <c r="V282" i="4"/>
  <c r="AG283" i="4"/>
  <c r="J282" i="10"/>
  <c r="L282" i="10" s="1"/>
  <c r="AA252" i="8"/>
  <c r="U251" i="8"/>
  <c r="V12" i="10"/>
  <c r="Y13" i="10"/>
  <c r="AG252" i="9"/>
  <c r="N251" i="10"/>
  <c r="P251" i="10" s="1"/>
  <c r="S251" i="10" s="1"/>
  <c r="V251" i="9"/>
  <c r="AG194" i="5" l="1"/>
  <c r="V193" i="5"/>
  <c r="AG221" i="2"/>
  <c r="V220" i="2"/>
  <c r="AG225" i="3"/>
  <c r="V224" i="3"/>
  <c r="AG239" i="6"/>
  <c r="V238" i="6"/>
  <c r="B238" i="10"/>
  <c r="D238" i="10" s="1"/>
  <c r="AA237" i="7"/>
  <c r="U236" i="7"/>
  <c r="U281" i="4"/>
  <c r="AA282" i="4"/>
  <c r="AG252" i="8"/>
  <c r="V251" i="8"/>
  <c r="V11" i="10"/>
  <c r="Y12" i="10"/>
  <c r="AA251" i="9"/>
  <c r="U250" i="9"/>
  <c r="U192" i="5" l="1"/>
  <c r="AA193" i="5"/>
  <c r="U219" i="2"/>
  <c r="AA220" i="2"/>
  <c r="U223" i="3"/>
  <c r="AA224" i="3"/>
  <c r="U237" i="6"/>
  <c r="AA238" i="6"/>
  <c r="AG237" i="7"/>
  <c r="F236" i="10"/>
  <c r="H236" i="10" s="1"/>
  <c r="V236" i="7"/>
  <c r="J281" i="10"/>
  <c r="L281" i="10" s="1"/>
  <c r="AG282" i="4"/>
  <c r="V281" i="4"/>
  <c r="AA251" i="8"/>
  <c r="U250" i="8"/>
  <c r="V10" i="10"/>
  <c r="Y11" i="10"/>
  <c r="AG251" i="9"/>
  <c r="V250" i="9"/>
  <c r="N250" i="10"/>
  <c r="P250" i="10" s="1"/>
  <c r="S250" i="10" s="1"/>
  <c r="AG193" i="5" l="1"/>
  <c r="V192" i="5"/>
  <c r="V219" i="2"/>
  <c r="AG220" i="2"/>
  <c r="AG224" i="3"/>
  <c r="V223" i="3"/>
  <c r="AG238" i="6"/>
  <c r="B237" i="10"/>
  <c r="D237" i="10" s="1"/>
  <c r="V237" i="6"/>
  <c r="U235" i="7"/>
  <c r="AA236" i="7"/>
  <c r="U280" i="4"/>
  <c r="AA281" i="4"/>
  <c r="AG251" i="8"/>
  <c r="V250" i="8"/>
  <c r="V9" i="10"/>
  <c r="Y10" i="10"/>
  <c r="U249" i="9"/>
  <c r="AA250" i="9"/>
  <c r="U191" i="5" l="1"/>
  <c r="AA192" i="5"/>
  <c r="U218" i="2"/>
  <c r="AA219" i="2"/>
  <c r="U222" i="3"/>
  <c r="AA223" i="3"/>
  <c r="AA237" i="6"/>
  <c r="U236" i="6"/>
  <c r="AG236" i="7"/>
  <c r="V235" i="7"/>
  <c r="F235" i="10"/>
  <c r="H235" i="10" s="1"/>
  <c r="J280" i="10"/>
  <c r="L280" i="10" s="1"/>
  <c r="V280" i="4"/>
  <c r="AG281" i="4"/>
  <c r="AA250" i="8"/>
  <c r="U249" i="8"/>
  <c r="V8" i="10"/>
  <c r="Y9" i="10"/>
  <c r="N249" i="10"/>
  <c r="P249" i="10" s="1"/>
  <c r="S249" i="10" s="1"/>
  <c r="V249" i="9"/>
  <c r="AG250" i="9"/>
  <c r="AG192" i="5" l="1"/>
  <c r="V191" i="5"/>
  <c r="V218" i="2"/>
  <c r="AG219" i="2"/>
  <c r="AG223" i="3"/>
  <c r="V222" i="3"/>
  <c r="AG237" i="6"/>
  <c r="V236" i="6"/>
  <c r="B236" i="10"/>
  <c r="D236" i="10" s="1"/>
  <c r="U234" i="7"/>
  <c r="AA235" i="7"/>
  <c r="U279" i="4"/>
  <c r="AA280" i="4"/>
  <c r="AG250" i="8"/>
  <c r="V249" i="8"/>
  <c r="V7" i="10"/>
  <c r="Y8" i="10"/>
  <c r="U248" i="9"/>
  <c r="AA249" i="9"/>
  <c r="U190" i="5" l="1"/>
  <c r="AA191" i="5"/>
  <c r="AA218" i="2"/>
  <c r="U217" i="2"/>
  <c r="AA222" i="3"/>
  <c r="U221" i="3"/>
  <c r="U235" i="6"/>
  <c r="AA236" i="6"/>
  <c r="AG235" i="7"/>
  <c r="V234" i="7"/>
  <c r="F234" i="10"/>
  <c r="H234" i="10" s="1"/>
  <c r="J279" i="10"/>
  <c r="L279" i="10" s="1"/>
  <c r="V279" i="4"/>
  <c r="AG280" i="4"/>
  <c r="U248" i="8"/>
  <c r="AA249" i="8"/>
  <c r="Y7" i="10"/>
  <c r="V6" i="10"/>
  <c r="AG249" i="9"/>
  <c r="N248" i="10"/>
  <c r="P248" i="10" s="1"/>
  <c r="S248" i="10" s="1"/>
  <c r="V248" i="9"/>
  <c r="AG191" i="5" l="1"/>
  <c r="V190" i="5"/>
  <c r="AG218" i="2"/>
  <c r="V217" i="2"/>
  <c r="V221" i="3"/>
  <c r="AG222" i="3"/>
  <c r="AG236" i="6"/>
  <c r="V235" i="6"/>
  <c r="B235" i="10"/>
  <c r="D235" i="10" s="1"/>
  <c r="AA234" i="7"/>
  <c r="U233" i="7"/>
  <c r="AA279" i="4"/>
  <c r="U278" i="4"/>
  <c r="AG249" i="8"/>
  <c r="V248" i="8"/>
  <c r="Y6" i="10"/>
  <c r="V5" i="10"/>
  <c r="AA248" i="9"/>
  <c r="U247" i="9"/>
  <c r="U189" i="5" l="1"/>
  <c r="AA190" i="5"/>
  <c r="U216" i="2"/>
  <c r="AA217" i="2"/>
  <c r="AA221" i="3"/>
  <c r="U220" i="3"/>
  <c r="U234" i="6"/>
  <c r="AA235" i="6"/>
  <c r="AG234" i="7"/>
  <c r="F233" i="10"/>
  <c r="H233" i="10" s="1"/>
  <c r="V233" i="7"/>
  <c r="V278" i="4"/>
  <c r="AG279" i="4"/>
  <c r="J278" i="10"/>
  <c r="L278" i="10" s="1"/>
  <c r="U247" i="8"/>
  <c r="AA248" i="8"/>
  <c r="V4" i="10"/>
  <c r="Y5" i="10"/>
  <c r="V247" i="9"/>
  <c r="N247" i="10"/>
  <c r="P247" i="10" s="1"/>
  <c r="S247" i="10" s="1"/>
  <c r="AG248" i="9"/>
  <c r="AG190" i="5" l="1"/>
  <c r="V189" i="5"/>
  <c r="V216" i="2"/>
  <c r="AG217" i="2"/>
  <c r="AG221" i="3"/>
  <c r="V220" i="3"/>
  <c r="AG235" i="6"/>
  <c r="B234" i="10"/>
  <c r="D234" i="10" s="1"/>
  <c r="V234" i="6"/>
  <c r="AA233" i="7"/>
  <c r="U232" i="7"/>
  <c r="U277" i="4"/>
  <c r="AA278" i="4"/>
  <c r="AG248" i="8"/>
  <c r="V247" i="8"/>
  <c r="Y4" i="10"/>
  <c r="V3" i="10"/>
  <c r="AA247" i="9"/>
  <c r="U246" i="9"/>
  <c r="U188" i="5" l="1"/>
  <c r="AA189" i="5"/>
  <c r="AA216" i="2"/>
  <c r="U215" i="2"/>
  <c r="AA220" i="3"/>
  <c r="U219" i="3"/>
  <c r="U233" i="6"/>
  <c r="AA234" i="6"/>
  <c r="AG233" i="7"/>
  <c r="V232" i="7"/>
  <c r="F232" i="10"/>
  <c r="H232" i="10" s="1"/>
  <c r="AG278" i="4"/>
  <c r="J277" i="10"/>
  <c r="L277" i="10" s="1"/>
  <c r="V277" i="4"/>
  <c r="AA247" i="8"/>
  <c r="U246" i="8"/>
  <c r="V2" i="10"/>
  <c r="AJ35" i="10" s="1"/>
  <c r="Y3" i="10"/>
  <c r="V246" i="9"/>
  <c r="N246" i="10"/>
  <c r="P246" i="10" s="1"/>
  <c r="S246" i="10" s="1"/>
  <c r="AG247" i="9"/>
  <c r="AG189" i="5" l="1"/>
  <c r="V188" i="5"/>
  <c r="AG216" i="2"/>
  <c r="V215" i="2"/>
  <c r="V219" i="3"/>
  <c r="AG220" i="3"/>
  <c r="AG234" i="6"/>
  <c r="B233" i="10"/>
  <c r="D233" i="10" s="1"/>
  <c r="V233" i="6"/>
  <c r="AA232" i="7"/>
  <c r="U231" i="7"/>
  <c r="U276" i="4"/>
  <c r="AA277" i="4"/>
  <c r="AG247" i="8"/>
  <c r="V246" i="8"/>
  <c r="U245" i="9"/>
  <c r="AA246" i="9"/>
  <c r="U187" i="5" l="1"/>
  <c r="AA188" i="5"/>
  <c r="AA215" i="2"/>
  <c r="U214" i="2"/>
  <c r="AA219" i="3"/>
  <c r="U218" i="3"/>
  <c r="AA233" i="6"/>
  <c r="U232" i="6"/>
  <c r="AG232" i="7"/>
  <c r="V231" i="7"/>
  <c r="F231" i="10"/>
  <c r="H231" i="10" s="1"/>
  <c r="AG277" i="4"/>
  <c r="V276" i="4"/>
  <c r="J276" i="10"/>
  <c r="L276" i="10" s="1"/>
  <c r="U245" i="8"/>
  <c r="AA246" i="8"/>
  <c r="V245" i="9"/>
  <c r="AG246" i="9"/>
  <c r="N245" i="10"/>
  <c r="P245" i="10" s="1"/>
  <c r="S245" i="10" s="1"/>
  <c r="AG188" i="5" l="1"/>
  <c r="V187" i="5"/>
  <c r="AG215" i="2"/>
  <c r="V214" i="2"/>
  <c r="AG219" i="3"/>
  <c r="V218" i="3"/>
  <c r="AG233" i="6"/>
  <c r="V232" i="6"/>
  <c r="B232" i="10"/>
  <c r="D232" i="10" s="1"/>
  <c r="AA231" i="7"/>
  <c r="U230" i="7"/>
  <c r="AA276" i="4"/>
  <c r="U275" i="4"/>
  <c r="AG246" i="8"/>
  <c r="V245" i="8"/>
  <c r="U244" i="9"/>
  <c r="AA245" i="9"/>
  <c r="U186" i="5" l="1"/>
  <c r="AA187" i="5"/>
  <c r="U213" i="2"/>
  <c r="AA214" i="2"/>
  <c r="AA218" i="3"/>
  <c r="U217" i="3"/>
  <c r="U231" i="6"/>
  <c r="AA232" i="6"/>
  <c r="AG231" i="7"/>
  <c r="V230" i="7"/>
  <c r="F230" i="10"/>
  <c r="H230" i="10" s="1"/>
  <c r="V275" i="4"/>
  <c r="AG276" i="4"/>
  <c r="J275" i="10"/>
  <c r="L275" i="10" s="1"/>
  <c r="AA245" i="8"/>
  <c r="U244" i="8"/>
  <c r="V244" i="9"/>
  <c r="AG245" i="9"/>
  <c r="N244" i="10"/>
  <c r="P244" i="10" s="1"/>
  <c r="S244" i="10" s="1"/>
  <c r="AG187" i="5" l="1"/>
  <c r="V186" i="5"/>
  <c r="AG214" i="2"/>
  <c r="V213" i="2"/>
  <c r="AG218" i="3"/>
  <c r="V217" i="3"/>
  <c r="AG232" i="6"/>
  <c r="B231" i="10"/>
  <c r="D231" i="10" s="1"/>
  <c r="V231" i="6"/>
  <c r="AA230" i="7"/>
  <c r="U229" i="7"/>
  <c r="AA275" i="4"/>
  <c r="U274" i="4"/>
  <c r="AG245" i="8"/>
  <c r="V244" i="8"/>
  <c r="AA244" i="9"/>
  <c r="U243" i="9"/>
  <c r="U185" i="5" l="1"/>
  <c r="AA186" i="5"/>
  <c r="U212" i="2"/>
  <c r="AA213" i="2"/>
  <c r="AA217" i="3"/>
  <c r="U216" i="3"/>
  <c r="AA231" i="6"/>
  <c r="U230" i="6"/>
  <c r="AG230" i="7"/>
  <c r="V229" i="7"/>
  <c r="F229" i="10"/>
  <c r="H229" i="10" s="1"/>
  <c r="AG275" i="4"/>
  <c r="V274" i="4"/>
  <c r="J274" i="10"/>
  <c r="L274" i="10" s="1"/>
  <c r="U243" i="8"/>
  <c r="AA244" i="8"/>
  <c r="AG244" i="9"/>
  <c r="N243" i="10"/>
  <c r="P243" i="10" s="1"/>
  <c r="S243" i="10" s="1"/>
  <c r="V243" i="9"/>
  <c r="AG186" i="5" l="1"/>
  <c r="V185" i="5"/>
  <c r="V212" i="2"/>
  <c r="AG213" i="2"/>
  <c r="AG217" i="3"/>
  <c r="V216" i="3"/>
  <c r="AG231" i="6"/>
  <c r="V230" i="6"/>
  <c r="B230" i="10"/>
  <c r="D230" i="10" s="1"/>
  <c r="AA229" i="7"/>
  <c r="U228" i="7"/>
  <c r="U273" i="4"/>
  <c r="AA274" i="4"/>
  <c r="AG244" i="8"/>
  <c r="V243" i="8"/>
  <c r="U242" i="9"/>
  <c r="AA243" i="9"/>
  <c r="AA185" i="5" l="1"/>
  <c r="U184" i="5"/>
  <c r="AA212" i="2"/>
  <c r="U211" i="2"/>
  <c r="U215" i="3"/>
  <c r="AA216" i="3"/>
  <c r="U229" i="6"/>
  <c r="AA230" i="6"/>
  <c r="AG229" i="7"/>
  <c r="F228" i="10"/>
  <c r="H228" i="10" s="1"/>
  <c r="V228" i="7"/>
  <c r="V273" i="4"/>
  <c r="J273" i="10"/>
  <c r="L273" i="10" s="1"/>
  <c r="AG274" i="4"/>
  <c r="AA243" i="8"/>
  <c r="U242" i="8"/>
  <c r="N242" i="10"/>
  <c r="P242" i="10" s="1"/>
  <c r="S242" i="10" s="1"/>
  <c r="V242" i="9"/>
  <c r="AG243" i="9"/>
  <c r="AG185" i="5" l="1"/>
  <c r="V184" i="5"/>
  <c r="AG212" i="2"/>
  <c r="V211" i="2"/>
  <c r="V215" i="3"/>
  <c r="AG216" i="3"/>
  <c r="AG230" i="6"/>
  <c r="B229" i="10"/>
  <c r="D229" i="10" s="1"/>
  <c r="V229" i="6"/>
  <c r="AA228" i="7"/>
  <c r="U227" i="7"/>
  <c r="AA273" i="4"/>
  <c r="U272" i="4"/>
  <c r="AG243" i="8"/>
  <c r="V242" i="8"/>
  <c r="AA242" i="9"/>
  <c r="U241" i="9"/>
  <c r="U183" i="5" l="1"/>
  <c r="AA184" i="5"/>
  <c r="U210" i="2"/>
  <c r="AA211" i="2"/>
  <c r="U214" i="3"/>
  <c r="AA215" i="3"/>
  <c r="U228" i="6"/>
  <c r="AA229" i="6"/>
  <c r="AG228" i="7"/>
  <c r="V227" i="7"/>
  <c r="F227" i="10"/>
  <c r="H227" i="10" s="1"/>
  <c r="J272" i="10"/>
  <c r="L272" i="10" s="1"/>
  <c r="V272" i="4"/>
  <c r="AG273" i="4"/>
  <c r="U241" i="8"/>
  <c r="AA242" i="8"/>
  <c r="N241" i="10"/>
  <c r="P241" i="10" s="1"/>
  <c r="S241" i="10" s="1"/>
  <c r="V241" i="9"/>
  <c r="AG242" i="9"/>
  <c r="AG184" i="5" l="1"/>
  <c r="V183" i="5"/>
  <c r="AG211" i="2"/>
  <c r="V210" i="2"/>
  <c r="AG215" i="3"/>
  <c r="V214" i="3"/>
  <c r="AG229" i="6"/>
  <c r="B228" i="10"/>
  <c r="D228" i="10" s="1"/>
  <c r="V228" i="6"/>
  <c r="AA227" i="7"/>
  <c r="U226" i="7"/>
  <c r="AA272" i="4"/>
  <c r="U271" i="4"/>
  <c r="AG242" i="8"/>
  <c r="V241" i="8"/>
  <c r="U240" i="9"/>
  <c r="AA241" i="9"/>
  <c r="AA183" i="5" l="1"/>
  <c r="U182" i="5"/>
  <c r="U209" i="2"/>
  <c r="AA210" i="2"/>
  <c r="U213" i="3"/>
  <c r="AA214" i="3"/>
  <c r="AA228" i="6"/>
  <c r="U227" i="6"/>
  <c r="AG227" i="7"/>
  <c r="V226" i="7"/>
  <c r="F226" i="10"/>
  <c r="H226" i="10" s="1"/>
  <c r="AG272" i="4"/>
  <c r="J271" i="10"/>
  <c r="L271" i="10" s="1"/>
  <c r="V271" i="4"/>
  <c r="U240" i="8"/>
  <c r="AA241" i="8"/>
  <c r="V240" i="9"/>
  <c r="N240" i="10"/>
  <c r="P240" i="10" s="1"/>
  <c r="S240" i="10" s="1"/>
  <c r="AG241" i="9"/>
  <c r="AG183" i="5" l="1"/>
  <c r="V182" i="5"/>
  <c r="V209" i="2"/>
  <c r="AG210" i="2"/>
  <c r="AG214" i="3"/>
  <c r="V213" i="3"/>
  <c r="AG228" i="6"/>
  <c r="B227" i="10"/>
  <c r="D227" i="10" s="1"/>
  <c r="V227" i="6"/>
  <c r="AA226" i="7"/>
  <c r="U225" i="7"/>
  <c r="U270" i="4"/>
  <c r="AA271" i="4"/>
  <c r="AG241" i="8"/>
  <c r="V240" i="8"/>
  <c r="U239" i="9"/>
  <c r="AA240" i="9"/>
  <c r="AA182" i="5" l="1"/>
  <c r="U181" i="5"/>
  <c r="U208" i="2"/>
  <c r="AA209" i="2"/>
  <c r="AA213" i="3"/>
  <c r="U212" i="3"/>
  <c r="U226" i="6"/>
  <c r="AA227" i="6"/>
  <c r="AG226" i="7"/>
  <c r="V225" i="7"/>
  <c r="F225" i="10"/>
  <c r="H225" i="10" s="1"/>
  <c r="J270" i="10"/>
  <c r="L270" i="10" s="1"/>
  <c r="AG271" i="4"/>
  <c r="V270" i="4"/>
  <c r="AA240" i="8"/>
  <c r="U239" i="8"/>
  <c r="AG240" i="9"/>
  <c r="V239" i="9"/>
  <c r="N239" i="10"/>
  <c r="P239" i="10" s="1"/>
  <c r="S239" i="10" s="1"/>
  <c r="AG182" i="5" l="1"/>
  <c r="V181" i="5"/>
  <c r="AG209" i="2"/>
  <c r="V208" i="2"/>
  <c r="AG213" i="3"/>
  <c r="V212" i="3"/>
  <c r="AG227" i="6"/>
  <c r="B226" i="10"/>
  <c r="D226" i="10" s="1"/>
  <c r="V226" i="6"/>
  <c r="AA225" i="7"/>
  <c r="U224" i="7"/>
  <c r="U269" i="4"/>
  <c r="AA270" i="4"/>
  <c r="AG240" i="8"/>
  <c r="V239" i="8"/>
  <c r="AA239" i="9"/>
  <c r="U238" i="9"/>
  <c r="U180" i="5" l="1"/>
  <c r="AA181" i="5"/>
  <c r="AA208" i="2"/>
  <c r="U207" i="2"/>
  <c r="AA212" i="3"/>
  <c r="U211" i="3"/>
  <c r="U225" i="6"/>
  <c r="AA226" i="6"/>
  <c r="AG225" i="7"/>
  <c r="V224" i="7"/>
  <c r="F224" i="10"/>
  <c r="H224" i="10" s="1"/>
  <c r="J269" i="10"/>
  <c r="L269" i="10" s="1"/>
  <c r="AG270" i="4"/>
  <c r="V269" i="4"/>
  <c r="U238" i="8"/>
  <c r="AA239" i="8"/>
  <c r="AG239" i="9"/>
  <c r="V238" i="9"/>
  <c r="N238" i="10"/>
  <c r="P238" i="10" s="1"/>
  <c r="S238" i="10" s="1"/>
  <c r="AG181" i="5" l="1"/>
  <c r="V180" i="5"/>
  <c r="AG208" i="2"/>
  <c r="V207" i="2"/>
  <c r="AG212" i="3"/>
  <c r="V211" i="3"/>
  <c r="AG226" i="6"/>
  <c r="V225" i="6"/>
  <c r="B225" i="10"/>
  <c r="D225" i="10" s="1"/>
  <c r="AA224" i="7"/>
  <c r="U223" i="7"/>
  <c r="U268" i="4"/>
  <c r="AA269" i="4"/>
  <c r="AG239" i="8"/>
  <c r="V238" i="8"/>
  <c r="U237" i="9"/>
  <c r="AA238" i="9"/>
  <c r="U179" i="5" l="1"/>
  <c r="AA180" i="5"/>
  <c r="U206" i="2"/>
  <c r="AA207" i="2"/>
  <c r="AA211" i="3"/>
  <c r="U210" i="3"/>
  <c r="U224" i="6"/>
  <c r="AA225" i="6"/>
  <c r="AG224" i="7"/>
  <c r="V223" i="7"/>
  <c r="F223" i="10"/>
  <c r="H223" i="10" s="1"/>
  <c r="V268" i="4"/>
  <c r="J268" i="10"/>
  <c r="L268" i="10" s="1"/>
  <c r="AG269" i="4"/>
  <c r="AA238" i="8"/>
  <c r="U237" i="8"/>
  <c r="N237" i="10"/>
  <c r="P237" i="10" s="1"/>
  <c r="S237" i="10" s="1"/>
  <c r="V237" i="9"/>
  <c r="AG238" i="9"/>
  <c r="AG180" i="5" l="1"/>
  <c r="V179" i="5"/>
  <c r="AG207" i="2"/>
  <c r="V206" i="2"/>
  <c r="V210" i="3"/>
  <c r="AG211" i="3"/>
  <c r="AG225" i="6"/>
  <c r="B224" i="10"/>
  <c r="D224" i="10" s="1"/>
  <c r="V224" i="6"/>
  <c r="AA223" i="7"/>
  <c r="U222" i="7"/>
  <c r="AA268" i="4"/>
  <c r="U267" i="4"/>
  <c r="AG238" i="8"/>
  <c r="V237" i="8"/>
  <c r="U236" i="9"/>
  <c r="AA237" i="9"/>
  <c r="U178" i="5" l="1"/>
  <c r="AA179" i="5"/>
  <c r="U205" i="2"/>
  <c r="AA206" i="2"/>
  <c r="AA210" i="3"/>
  <c r="U209" i="3"/>
  <c r="AA224" i="6"/>
  <c r="U223" i="6"/>
  <c r="AG223" i="7"/>
  <c r="V222" i="7"/>
  <c r="F222" i="10"/>
  <c r="H222" i="10" s="1"/>
  <c r="V267" i="4"/>
  <c r="J267" i="10"/>
  <c r="L267" i="10" s="1"/>
  <c r="AG268" i="4"/>
  <c r="U236" i="8"/>
  <c r="AA237" i="8"/>
  <c r="N236" i="10"/>
  <c r="P236" i="10" s="1"/>
  <c r="S236" i="10" s="1"/>
  <c r="AG237" i="9"/>
  <c r="V236" i="9"/>
  <c r="AG179" i="5" l="1"/>
  <c r="V178" i="5"/>
  <c r="AG206" i="2"/>
  <c r="V205" i="2"/>
  <c r="AG210" i="3"/>
  <c r="V209" i="3"/>
  <c r="AG224" i="6"/>
  <c r="B223" i="10"/>
  <c r="D223" i="10" s="1"/>
  <c r="V223" i="6"/>
  <c r="U221" i="7"/>
  <c r="AA222" i="7"/>
  <c r="AA267" i="4"/>
  <c r="U266" i="4"/>
  <c r="AG237" i="8"/>
  <c r="V236" i="8"/>
  <c r="AA236" i="9"/>
  <c r="U235" i="9"/>
  <c r="AA178" i="5" l="1"/>
  <c r="U177" i="5"/>
  <c r="U204" i="2"/>
  <c r="AA205" i="2"/>
  <c r="AA209" i="3"/>
  <c r="U208" i="3"/>
  <c r="U222" i="6"/>
  <c r="AA223" i="6"/>
  <c r="AG222" i="7"/>
  <c r="F221" i="10"/>
  <c r="H221" i="10" s="1"/>
  <c r="V221" i="7"/>
  <c r="J266" i="10"/>
  <c r="L266" i="10" s="1"/>
  <c r="AG267" i="4"/>
  <c r="V266" i="4"/>
  <c r="AA236" i="8"/>
  <c r="U235" i="8"/>
  <c r="N235" i="10"/>
  <c r="P235" i="10" s="1"/>
  <c r="S235" i="10" s="1"/>
  <c r="AG236" i="9"/>
  <c r="V235" i="9"/>
  <c r="AG178" i="5" l="1"/>
  <c r="V177" i="5"/>
  <c r="AG205" i="2"/>
  <c r="V204" i="2"/>
  <c r="AG209" i="3"/>
  <c r="V208" i="3"/>
  <c r="AG223" i="6"/>
  <c r="B222" i="10"/>
  <c r="D222" i="10" s="1"/>
  <c r="V222" i="6"/>
  <c r="AA221" i="7"/>
  <c r="U220" i="7"/>
  <c r="AA266" i="4"/>
  <c r="U265" i="4"/>
  <c r="AG236" i="8"/>
  <c r="V235" i="8"/>
  <c r="U234" i="9"/>
  <c r="AA235" i="9"/>
  <c r="U176" i="5" l="1"/>
  <c r="AA177" i="5"/>
  <c r="AA204" i="2"/>
  <c r="U203" i="2"/>
  <c r="AA208" i="3"/>
  <c r="U207" i="3"/>
  <c r="AA222" i="6"/>
  <c r="U221" i="6"/>
  <c r="AG221" i="7"/>
  <c r="F220" i="10"/>
  <c r="H220" i="10" s="1"/>
  <c r="V220" i="7"/>
  <c r="J265" i="10"/>
  <c r="L265" i="10" s="1"/>
  <c r="V265" i="4"/>
  <c r="AG266" i="4"/>
  <c r="U234" i="8"/>
  <c r="AA235" i="8"/>
  <c r="AG235" i="9"/>
  <c r="N234" i="10"/>
  <c r="P234" i="10" s="1"/>
  <c r="S234" i="10" s="1"/>
  <c r="V234" i="9"/>
  <c r="AG177" i="5" l="1"/>
  <c r="V176" i="5"/>
  <c r="AG204" i="2"/>
  <c r="V203" i="2"/>
  <c r="AG208" i="3"/>
  <c r="V207" i="3"/>
  <c r="AG222" i="6"/>
  <c r="B221" i="10"/>
  <c r="D221" i="10" s="1"/>
  <c r="V221" i="6"/>
  <c r="U219" i="7"/>
  <c r="AA220" i="7"/>
  <c r="U264" i="4"/>
  <c r="AA265" i="4"/>
  <c r="AG235" i="8"/>
  <c r="V234" i="8"/>
  <c r="AA234" i="9"/>
  <c r="U233" i="9"/>
  <c r="U175" i="5" l="1"/>
  <c r="AA176" i="5"/>
  <c r="U202" i="2"/>
  <c r="AA203" i="2"/>
  <c r="U206" i="3"/>
  <c r="AA207" i="3"/>
  <c r="U220" i="6"/>
  <c r="AA221" i="6"/>
  <c r="AG220" i="7"/>
  <c r="V219" i="7"/>
  <c r="F219" i="10"/>
  <c r="H219" i="10" s="1"/>
  <c r="J264" i="10"/>
  <c r="L264" i="10" s="1"/>
  <c r="V264" i="4"/>
  <c r="AG265" i="4"/>
  <c r="AA234" i="8"/>
  <c r="U233" i="8"/>
  <c r="AG234" i="9"/>
  <c r="N233" i="10"/>
  <c r="P233" i="10" s="1"/>
  <c r="S233" i="10" s="1"/>
  <c r="V233" i="9"/>
  <c r="AG176" i="5" l="1"/>
  <c r="V175" i="5"/>
  <c r="AG203" i="2"/>
  <c r="V202" i="2"/>
  <c r="AG207" i="3"/>
  <c r="V206" i="3"/>
  <c r="AG221" i="6"/>
  <c r="B220" i="10"/>
  <c r="D220" i="10" s="1"/>
  <c r="V220" i="6"/>
  <c r="AA219" i="7"/>
  <c r="U218" i="7"/>
  <c r="AA264" i="4"/>
  <c r="U263" i="4"/>
  <c r="AG234" i="8"/>
  <c r="V233" i="8"/>
  <c r="U232" i="9"/>
  <c r="AA233" i="9"/>
  <c r="U174" i="5" l="1"/>
  <c r="AA175" i="5"/>
  <c r="U201" i="2"/>
  <c r="AA202" i="2"/>
  <c r="AA206" i="3"/>
  <c r="U205" i="3"/>
  <c r="U219" i="6"/>
  <c r="AA220" i="6"/>
  <c r="AG219" i="7"/>
  <c r="V218" i="7"/>
  <c r="F218" i="10"/>
  <c r="H218" i="10" s="1"/>
  <c r="J263" i="10"/>
  <c r="L263" i="10" s="1"/>
  <c r="V263" i="4"/>
  <c r="AG264" i="4"/>
  <c r="U232" i="8"/>
  <c r="AA233" i="8"/>
  <c r="AG233" i="9"/>
  <c r="N232" i="10"/>
  <c r="P232" i="10" s="1"/>
  <c r="S232" i="10" s="1"/>
  <c r="V232" i="9"/>
  <c r="AG175" i="5" l="1"/>
  <c r="V174" i="5"/>
  <c r="AG202" i="2"/>
  <c r="V201" i="2"/>
  <c r="V205" i="3"/>
  <c r="AG206" i="3"/>
  <c r="AG220" i="6"/>
  <c r="B219" i="10"/>
  <c r="D219" i="10" s="1"/>
  <c r="V219" i="6"/>
  <c r="AA218" i="7"/>
  <c r="U217" i="7"/>
  <c r="U262" i="4"/>
  <c r="AA263" i="4"/>
  <c r="AG233" i="8"/>
  <c r="V232" i="8"/>
  <c r="U231" i="9"/>
  <c r="AA232" i="9"/>
  <c r="U173" i="5" l="1"/>
  <c r="AA174" i="5"/>
  <c r="AA201" i="2"/>
  <c r="U200" i="2"/>
  <c r="AA205" i="3"/>
  <c r="U204" i="3"/>
  <c r="U218" i="6"/>
  <c r="AA219" i="6"/>
  <c r="AG218" i="7"/>
  <c r="F217" i="10"/>
  <c r="H217" i="10" s="1"/>
  <c r="V217" i="7"/>
  <c r="V262" i="4"/>
  <c r="J262" i="10"/>
  <c r="L262" i="10" s="1"/>
  <c r="AG263" i="4"/>
  <c r="AA232" i="8"/>
  <c r="U231" i="8"/>
  <c r="AG232" i="9"/>
  <c r="N231" i="10"/>
  <c r="P231" i="10" s="1"/>
  <c r="S231" i="10" s="1"/>
  <c r="V231" i="9"/>
  <c r="AG174" i="5" l="1"/>
  <c r="V173" i="5"/>
  <c r="AG201" i="2"/>
  <c r="V200" i="2"/>
  <c r="AG205" i="3"/>
  <c r="V204" i="3"/>
  <c r="AG219" i="6"/>
  <c r="V218" i="6"/>
  <c r="B218" i="10"/>
  <c r="D218" i="10" s="1"/>
  <c r="AA217" i="7"/>
  <c r="U216" i="7"/>
  <c r="AA262" i="4"/>
  <c r="U261" i="4"/>
  <c r="AG232" i="8"/>
  <c r="V231" i="8"/>
  <c r="U230" i="9"/>
  <c r="AA231" i="9"/>
  <c r="U172" i="5" l="1"/>
  <c r="AA173" i="5"/>
  <c r="U199" i="2"/>
  <c r="AA200" i="2"/>
  <c r="AA204" i="3"/>
  <c r="U203" i="3"/>
  <c r="U217" i="6"/>
  <c r="AA218" i="6"/>
  <c r="AG217" i="7"/>
  <c r="V216" i="7"/>
  <c r="F216" i="10"/>
  <c r="H216" i="10" s="1"/>
  <c r="J261" i="10"/>
  <c r="L261" i="10" s="1"/>
  <c r="AG262" i="4"/>
  <c r="V261" i="4"/>
  <c r="AA231" i="8"/>
  <c r="U230" i="8"/>
  <c r="N230" i="10"/>
  <c r="P230" i="10" s="1"/>
  <c r="S230" i="10" s="1"/>
  <c r="V230" i="9"/>
  <c r="AG231" i="9"/>
  <c r="AG173" i="5" l="1"/>
  <c r="V172" i="5"/>
  <c r="V199" i="2"/>
  <c r="AG200" i="2"/>
  <c r="AG204" i="3"/>
  <c r="V203" i="3"/>
  <c r="AG218" i="6"/>
  <c r="V217" i="6"/>
  <c r="B217" i="10"/>
  <c r="D217" i="10" s="1"/>
  <c r="AA216" i="7"/>
  <c r="U215" i="7"/>
  <c r="U260" i="4"/>
  <c r="AA261" i="4"/>
  <c r="AG231" i="8"/>
  <c r="V230" i="8"/>
  <c r="U229" i="9"/>
  <c r="AA230" i="9"/>
  <c r="U171" i="5" l="1"/>
  <c r="AA172" i="5"/>
  <c r="AA199" i="2"/>
  <c r="U198" i="2"/>
  <c r="AA203" i="3"/>
  <c r="U202" i="3"/>
  <c r="U216" i="6"/>
  <c r="AA217" i="6"/>
  <c r="AG216" i="7"/>
  <c r="V215" i="7"/>
  <c r="F215" i="10"/>
  <c r="H215" i="10" s="1"/>
  <c r="AG261" i="4"/>
  <c r="J260" i="10"/>
  <c r="L260" i="10" s="1"/>
  <c r="V260" i="4"/>
  <c r="U229" i="8"/>
  <c r="AA230" i="8"/>
  <c r="N229" i="10"/>
  <c r="P229" i="10" s="1"/>
  <c r="S229" i="10" s="1"/>
  <c r="V229" i="9"/>
  <c r="AG230" i="9"/>
  <c r="AG172" i="5" l="1"/>
  <c r="V171" i="5"/>
  <c r="AG199" i="2"/>
  <c r="V198" i="2"/>
  <c r="AG203" i="3"/>
  <c r="V202" i="3"/>
  <c r="AG217" i="6"/>
  <c r="V216" i="6"/>
  <c r="B216" i="10"/>
  <c r="D216" i="10" s="1"/>
  <c r="AA215" i="7"/>
  <c r="U214" i="7"/>
  <c r="AA260" i="4"/>
  <c r="U259" i="4"/>
  <c r="AG230" i="8"/>
  <c r="V229" i="8"/>
  <c r="U228" i="9"/>
  <c r="AA229" i="9"/>
  <c r="U170" i="5" l="1"/>
  <c r="AA171" i="5"/>
  <c r="U197" i="2"/>
  <c r="AA198" i="2"/>
  <c r="AA202" i="3"/>
  <c r="U201" i="3"/>
  <c r="U215" i="6"/>
  <c r="AA216" i="6"/>
  <c r="AG215" i="7"/>
  <c r="V214" i="7"/>
  <c r="F214" i="10"/>
  <c r="H214" i="10" s="1"/>
  <c r="J259" i="10"/>
  <c r="L259" i="10" s="1"/>
  <c r="AG260" i="4"/>
  <c r="V259" i="4"/>
  <c r="U228" i="8"/>
  <c r="AA229" i="8"/>
  <c r="AG229" i="9"/>
  <c r="N228" i="10"/>
  <c r="P228" i="10" s="1"/>
  <c r="S228" i="10" s="1"/>
  <c r="V228" i="9"/>
  <c r="AG171" i="5" l="1"/>
  <c r="V170" i="5"/>
  <c r="AG198" i="2"/>
  <c r="V197" i="2"/>
  <c r="AG202" i="3"/>
  <c r="V201" i="3"/>
  <c r="AG216" i="6"/>
  <c r="B215" i="10"/>
  <c r="D215" i="10" s="1"/>
  <c r="V215" i="6"/>
  <c r="U213" i="7"/>
  <c r="AA214" i="7"/>
  <c r="U258" i="4"/>
  <c r="AA259" i="4"/>
  <c r="AG229" i="8"/>
  <c r="V228" i="8"/>
  <c r="U227" i="9"/>
  <c r="AA228" i="9"/>
  <c r="U169" i="5" l="1"/>
  <c r="AA170" i="5"/>
  <c r="U196" i="2"/>
  <c r="AA197" i="2"/>
  <c r="AA201" i="3"/>
  <c r="U200" i="3"/>
  <c r="U214" i="6"/>
  <c r="AA215" i="6"/>
  <c r="AG214" i="7"/>
  <c r="V213" i="7"/>
  <c r="F213" i="10"/>
  <c r="H213" i="10" s="1"/>
  <c r="J258" i="10"/>
  <c r="L258" i="10" s="1"/>
  <c r="AG259" i="4"/>
  <c r="V258" i="4"/>
  <c r="U227" i="8"/>
  <c r="AA228" i="8"/>
  <c r="AG228" i="9"/>
  <c r="V227" i="9"/>
  <c r="N227" i="10"/>
  <c r="P227" i="10" s="1"/>
  <c r="S227" i="10" s="1"/>
  <c r="AG170" i="5" l="1"/>
  <c r="V169" i="5"/>
  <c r="AG197" i="2"/>
  <c r="V196" i="2"/>
  <c r="AG201" i="3"/>
  <c r="V200" i="3"/>
  <c r="AG215" i="6"/>
  <c r="V214" i="6"/>
  <c r="B214" i="10"/>
  <c r="D214" i="10" s="1"/>
  <c r="U212" i="7"/>
  <c r="AA213" i="7"/>
  <c r="U257" i="4"/>
  <c r="AA258" i="4"/>
  <c r="AG228" i="8"/>
  <c r="V227" i="8"/>
  <c r="U226" i="9"/>
  <c r="AA227" i="9"/>
  <c r="AA169" i="5" l="1"/>
  <c r="U168" i="5"/>
  <c r="U195" i="2"/>
  <c r="AA196" i="2"/>
  <c r="AA200" i="3"/>
  <c r="U199" i="3"/>
  <c r="U213" i="6"/>
  <c r="AA214" i="6"/>
  <c r="AG213" i="7"/>
  <c r="V212" i="7"/>
  <c r="F212" i="10"/>
  <c r="H212" i="10" s="1"/>
  <c r="AG258" i="4"/>
  <c r="V257" i="4"/>
  <c r="J257" i="10"/>
  <c r="L257" i="10" s="1"/>
  <c r="AA227" i="8"/>
  <c r="U226" i="8"/>
  <c r="N226" i="10"/>
  <c r="P226" i="10" s="1"/>
  <c r="S226" i="10" s="1"/>
  <c r="V226" i="9"/>
  <c r="AG227" i="9"/>
  <c r="AG169" i="5" l="1"/>
  <c r="V168" i="5"/>
  <c r="AG196" i="2"/>
  <c r="V195" i="2"/>
  <c r="AG200" i="3"/>
  <c r="V199" i="3"/>
  <c r="AG214" i="6"/>
  <c r="B213" i="10"/>
  <c r="D213" i="10" s="1"/>
  <c r="V213" i="6"/>
  <c r="AA212" i="7"/>
  <c r="U211" i="7"/>
  <c r="U256" i="4"/>
  <c r="AA257" i="4"/>
  <c r="AG227" i="8"/>
  <c r="V226" i="8"/>
  <c r="U225" i="9"/>
  <c r="AA226" i="9"/>
  <c r="U167" i="5" l="1"/>
  <c r="AA168" i="5"/>
  <c r="U194" i="2"/>
  <c r="AA195" i="2"/>
  <c r="U198" i="3"/>
  <c r="AA199" i="3"/>
  <c r="U212" i="6"/>
  <c r="AA213" i="6"/>
  <c r="AG212" i="7"/>
  <c r="F211" i="10"/>
  <c r="H211" i="10" s="1"/>
  <c r="V211" i="7"/>
  <c r="AG257" i="4"/>
  <c r="V256" i="4"/>
  <c r="J256" i="10"/>
  <c r="L256" i="10" s="1"/>
  <c r="U225" i="8"/>
  <c r="AA226" i="8"/>
  <c r="N225" i="10"/>
  <c r="P225" i="10" s="1"/>
  <c r="S225" i="10" s="1"/>
  <c r="V225" i="9"/>
  <c r="AG226" i="9"/>
  <c r="AG168" i="5" l="1"/>
  <c r="V167" i="5"/>
  <c r="AG195" i="2"/>
  <c r="V194" i="2"/>
  <c r="V198" i="3"/>
  <c r="AG199" i="3"/>
  <c r="AG213" i="6"/>
  <c r="B212" i="10"/>
  <c r="D212" i="10" s="1"/>
  <c r="V212" i="6"/>
  <c r="U210" i="7"/>
  <c r="AA211" i="7"/>
  <c r="U255" i="4"/>
  <c r="AA256" i="4"/>
  <c r="AG226" i="8"/>
  <c r="V225" i="8"/>
  <c r="U224" i="9"/>
  <c r="AA225" i="9"/>
  <c r="AA167" i="5" l="1"/>
  <c r="U166" i="5"/>
  <c r="AA194" i="2"/>
  <c r="U193" i="2"/>
  <c r="U197" i="3"/>
  <c r="AA198" i="3"/>
  <c r="AA212" i="6"/>
  <c r="U211" i="6"/>
  <c r="AG211" i="7"/>
  <c r="V210" i="7"/>
  <c r="F210" i="10"/>
  <c r="H210" i="10" s="1"/>
  <c r="V255" i="4"/>
  <c r="J255" i="10"/>
  <c r="L255" i="10" s="1"/>
  <c r="AG256" i="4"/>
  <c r="AA225" i="8"/>
  <c r="U224" i="8"/>
  <c r="AG225" i="9"/>
  <c r="N224" i="10"/>
  <c r="P224" i="10" s="1"/>
  <c r="S224" i="10" s="1"/>
  <c r="V224" i="9"/>
  <c r="AG167" i="5" l="1"/>
  <c r="V166" i="5"/>
  <c r="AG194" i="2"/>
  <c r="V193" i="2"/>
  <c r="AG198" i="3"/>
  <c r="V197" i="3"/>
  <c r="AG212" i="6"/>
  <c r="V211" i="6"/>
  <c r="B211" i="10"/>
  <c r="D211" i="10" s="1"/>
  <c r="U209" i="7"/>
  <c r="AA210" i="7"/>
  <c r="U254" i="4"/>
  <c r="AA255" i="4"/>
  <c r="AG225" i="8"/>
  <c r="V224" i="8"/>
  <c r="AA224" i="9"/>
  <c r="U223" i="9"/>
  <c r="U165" i="5" l="1"/>
  <c r="AA166" i="5"/>
  <c r="U192" i="2"/>
  <c r="AA193" i="2"/>
  <c r="AA197" i="3"/>
  <c r="U196" i="3"/>
  <c r="U210" i="6"/>
  <c r="AA211" i="6"/>
  <c r="AG210" i="7"/>
  <c r="V209" i="7"/>
  <c r="F209" i="10"/>
  <c r="H209" i="10" s="1"/>
  <c r="AG255" i="4"/>
  <c r="J254" i="10"/>
  <c r="L254" i="10" s="1"/>
  <c r="V254" i="4"/>
  <c r="AA224" i="8"/>
  <c r="U223" i="8"/>
  <c r="AG224" i="9"/>
  <c r="N223" i="10"/>
  <c r="P223" i="10" s="1"/>
  <c r="S223" i="10" s="1"/>
  <c r="V223" i="9"/>
  <c r="AG166" i="5" l="1"/>
  <c r="V165" i="5"/>
  <c r="AG193" i="2"/>
  <c r="V192" i="2"/>
  <c r="AG197" i="3"/>
  <c r="V196" i="3"/>
  <c r="AG211" i="6"/>
  <c r="V210" i="6"/>
  <c r="B210" i="10"/>
  <c r="D210" i="10" s="1"/>
  <c r="AA209" i="7"/>
  <c r="U208" i="7"/>
  <c r="AA254" i="4"/>
  <c r="U253" i="4"/>
  <c r="AG224" i="8"/>
  <c r="V223" i="8"/>
  <c r="U222" i="9"/>
  <c r="AA223" i="9"/>
  <c r="U164" i="5" l="1"/>
  <c r="AA165" i="5"/>
  <c r="U191" i="2"/>
  <c r="AA192" i="2"/>
  <c r="U195" i="3"/>
  <c r="AA196" i="3"/>
  <c r="AA210" i="6"/>
  <c r="U209" i="6"/>
  <c r="AG209" i="7"/>
  <c r="V208" i="7"/>
  <c r="F208" i="10"/>
  <c r="H208" i="10" s="1"/>
  <c r="J253" i="10"/>
  <c r="L253" i="10" s="1"/>
  <c r="V253" i="4"/>
  <c r="AG254" i="4"/>
  <c r="AA223" i="8"/>
  <c r="U222" i="8"/>
  <c r="N222" i="10"/>
  <c r="P222" i="10" s="1"/>
  <c r="S222" i="10" s="1"/>
  <c r="V222" i="9"/>
  <c r="AG223" i="9"/>
  <c r="AG165" i="5" l="1"/>
  <c r="V164" i="5"/>
  <c r="AG192" i="2"/>
  <c r="V191" i="2"/>
  <c r="AG196" i="3"/>
  <c r="V195" i="3"/>
  <c r="AG210" i="6"/>
  <c r="B209" i="10"/>
  <c r="D209" i="10" s="1"/>
  <c r="V209" i="6"/>
  <c r="U207" i="7"/>
  <c r="AA208" i="7"/>
  <c r="U252" i="4"/>
  <c r="AA253" i="4"/>
  <c r="AG223" i="8"/>
  <c r="V222" i="8"/>
  <c r="AA222" i="9"/>
  <c r="U221" i="9"/>
  <c r="AA164" i="5" l="1"/>
  <c r="U163" i="5"/>
  <c r="U190" i="2"/>
  <c r="AA191" i="2"/>
  <c r="AA195" i="3"/>
  <c r="U194" i="3"/>
  <c r="U208" i="6"/>
  <c r="AA209" i="6"/>
  <c r="AG208" i="7"/>
  <c r="V207" i="7"/>
  <c r="F207" i="10"/>
  <c r="H207" i="10" s="1"/>
  <c r="J252" i="10"/>
  <c r="L252" i="10" s="1"/>
  <c r="V252" i="4"/>
  <c r="AG253" i="4"/>
  <c r="U221" i="8"/>
  <c r="AA222" i="8"/>
  <c r="N221" i="10"/>
  <c r="P221" i="10" s="1"/>
  <c r="S221" i="10" s="1"/>
  <c r="V221" i="9"/>
  <c r="AG222" i="9"/>
  <c r="AG164" i="5" l="1"/>
  <c r="V163" i="5"/>
  <c r="AG191" i="2"/>
  <c r="V190" i="2"/>
  <c r="AG195" i="3"/>
  <c r="V194" i="3"/>
  <c r="AG209" i="6"/>
  <c r="B208" i="10"/>
  <c r="D208" i="10" s="1"/>
  <c r="V208" i="6"/>
  <c r="AA207" i="7"/>
  <c r="U206" i="7"/>
  <c r="U251" i="4"/>
  <c r="AA252" i="4"/>
  <c r="AG222" i="8"/>
  <c r="V221" i="8"/>
  <c r="U220" i="9"/>
  <c r="AA221" i="9"/>
  <c r="U162" i="5" l="1"/>
  <c r="AA163" i="5"/>
  <c r="U189" i="2"/>
  <c r="AA190" i="2"/>
  <c r="AA194" i="3"/>
  <c r="U193" i="3"/>
  <c r="U207" i="6"/>
  <c r="AA208" i="6"/>
  <c r="AG207" i="7"/>
  <c r="V206" i="7"/>
  <c r="F206" i="10"/>
  <c r="H206" i="10" s="1"/>
  <c r="J251" i="10"/>
  <c r="L251" i="10" s="1"/>
  <c r="V251" i="4"/>
  <c r="AG252" i="4"/>
  <c r="U220" i="8"/>
  <c r="AA221" i="8"/>
  <c r="N220" i="10"/>
  <c r="P220" i="10" s="1"/>
  <c r="S220" i="10" s="1"/>
  <c r="V220" i="9"/>
  <c r="AG221" i="9"/>
  <c r="AG163" i="5" l="1"/>
  <c r="V162" i="5"/>
  <c r="AG190" i="2"/>
  <c r="V189" i="2"/>
  <c r="AG194" i="3"/>
  <c r="V193" i="3"/>
  <c r="AG208" i="6"/>
  <c r="B207" i="10"/>
  <c r="D207" i="10" s="1"/>
  <c r="V207" i="6"/>
  <c r="AA206" i="7"/>
  <c r="U205" i="7"/>
  <c r="U250" i="4"/>
  <c r="AA251" i="4"/>
  <c r="AG221" i="8"/>
  <c r="V220" i="8"/>
  <c r="U219" i="9"/>
  <c r="AA220" i="9"/>
  <c r="U161" i="5" l="1"/>
  <c r="AA162" i="5"/>
  <c r="U188" i="2"/>
  <c r="AA189" i="2"/>
  <c r="AA193" i="3"/>
  <c r="U192" i="3"/>
  <c r="U206" i="6"/>
  <c r="AA207" i="6"/>
  <c r="AG206" i="7"/>
  <c r="V205" i="7"/>
  <c r="F205" i="10"/>
  <c r="H205" i="10" s="1"/>
  <c r="AG251" i="4"/>
  <c r="V250" i="4"/>
  <c r="J250" i="10"/>
  <c r="L250" i="10" s="1"/>
  <c r="AA220" i="8"/>
  <c r="U219" i="8"/>
  <c r="N219" i="10"/>
  <c r="P219" i="10" s="1"/>
  <c r="S219" i="10" s="1"/>
  <c r="V219" i="9"/>
  <c r="AG220" i="9"/>
  <c r="AG162" i="5" l="1"/>
  <c r="V161" i="5"/>
  <c r="AG189" i="2"/>
  <c r="V188" i="2"/>
  <c r="AG193" i="3"/>
  <c r="V192" i="3"/>
  <c r="AG207" i="6"/>
  <c r="B206" i="10"/>
  <c r="D206" i="10" s="1"/>
  <c r="V206" i="6"/>
  <c r="AA205" i="7"/>
  <c r="U204" i="7"/>
  <c r="U249" i="4"/>
  <c r="AA250" i="4"/>
  <c r="AG220" i="8"/>
  <c r="V219" i="8"/>
  <c r="AA219" i="9"/>
  <c r="U218" i="9"/>
  <c r="U160" i="5" l="1"/>
  <c r="AA161" i="5"/>
  <c r="U187" i="2"/>
  <c r="AA188" i="2"/>
  <c r="AA192" i="3"/>
  <c r="U191" i="3"/>
  <c r="AA206" i="6"/>
  <c r="U205" i="6"/>
  <c r="AG205" i="7"/>
  <c r="F204" i="10"/>
  <c r="H204" i="10" s="1"/>
  <c r="V204" i="7"/>
  <c r="J249" i="10"/>
  <c r="L249" i="10" s="1"/>
  <c r="AG250" i="4"/>
  <c r="V249" i="4"/>
  <c r="U218" i="8"/>
  <c r="AA219" i="8"/>
  <c r="V218" i="9"/>
  <c r="N218" i="10"/>
  <c r="P218" i="10" s="1"/>
  <c r="S218" i="10" s="1"/>
  <c r="AG219" i="9"/>
  <c r="AG161" i="5" l="1"/>
  <c r="V160" i="5"/>
  <c r="AG188" i="2"/>
  <c r="V187" i="2"/>
  <c r="V191" i="3"/>
  <c r="AG192" i="3"/>
  <c r="AG206" i="6"/>
  <c r="B205" i="10"/>
  <c r="D205" i="10" s="1"/>
  <c r="V205" i="6"/>
  <c r="AA204" i="7"/>
  <c r="U203" i="7"/>
  <c r="U248" i="4"/>
  <c r="AA249" i="4"/>
  <c r="AG219" i="8"/>
  <c r="V218" i="8"/>
  <c r="U217" i="9"/>
  <c r="AA218" i="9"/>
  <c r="U159" i="5" l="1"/>
  <c r="AA160" i="5"/>
  <c r="AA187" i="2"/>
  <c r="U186" i="2"/>
  <c r="AA191" i="3"/>
  <c r="U190" i="3"/>
  <c r="U204" i="6"/>
  <c r="AA205" i="6"/>
  <c r="AG204" i="7"/>
  <c r="V203" i="7"/>
  <c r="F203" i="10"/>
  <c r="H203" i="10" s="1"/>
  <c r="V248" i="4"/>
  <c r="AG249" i="4"/>
  <c r="J248" i="10"/>
  <c r="L248" i="10" s="1"/>
  <c r="U217" i="8"/>
  <c r="AA218" i="8"/>
  <c r="AG218" i="9"/>
  <c r="V217" i="9"/>
  <c r="N217" i="10"/>
  <c r="P217" i="10" s="1"/>
  <c r="S217" i="10" s="1"/>
  <c r="AG160" i="5" l="1"/>
  <c r="V159" i="5"/>
  <c r="AG187" i="2"/>
  <c r="V186" i="2"/>
  <c r="AG191" i="3"/>
  <c r="V190" i="3"/>
  <c r="AG205" i="6"/>
  <c r="B204" i="10"/>
  <c r="D204" i="10" s="1"/>
  <c r="V204" i="6"/>
  <c r="AA203" i="7"/>
  <c r="U202" i="7"/>
  <c r="AA248" i="4"/>
  <c r="U247" i="4"/>
  <c r="AG218" i="8"/>
  <c r="V217" i="8"/>
  <c r="U216" i="9"/>
  <c r="AA217" i="9"/>
  <c r="U158" i="5" l="1"/>
  <c r="AA159" i="5"/>
  <c r="U185" i="2"/>
  <c r="AA186" i="2"/>
  <c r="AA190" i="3"/>
  <c r="U189" i="3"/>
  <c r="U203" i="6"/>
  <c r="AA204" i="6"/>
  <c r="AG203" i="7"/>
  <c r="V202" i="7"/>
  <c r="F202" i="10"/>
  <c r="H202" i="10" s="1"/>
  <c r="J247" i="10"/>
  <c r="L247" i="10" s="1"/>
  <c r="V247" i="4"/>
  <c r="AG248" i="4"/>
  <c r="U216" i="8"/>
  <c r="AA217" i="8"/>
  <c r="AG217" i="9"/>
  <c r="N216" i="10"/>
  <c r="P216" i="10" s="1"/>
  <c r="S216" i="10" s="1"/>
  <c r="V216" i="9"/>
  <c r="AG159" i="5" l="1"/>
  <c r="V158" i="5"/>
  <c r="AG186" i="2"/>
  <c r="V185" i="2"/>
  <c r="AG190" i="3"/>
  <c r="V189" i="3"/>
  <c r="AG204" i="6"/>
  <c r="V203" i="6"/>
  <c r="B203" i="10"/>
  <c r="D203" i="10" s="1"/>
  <c r="AA202" i="7"/>
  <c r="U201" i="7"/>
  <c r="U246" i="4"/>
  <c r="AA247" i="4"/>
  <c r="AG217" i="8"/>
  <c r="V216" i="8"/>
  <c r="U215" i="9"/>
  <c r="AA216" i="9"/>
  <c r="U157" i="5" l="1"/>
  <c r="AA158" i="5"/>
  <c r="AA185" i="2"/>
  <c r="U184" i="2"/>
  <c r="AA189" i="3"/>
  <c r="U188" i="3"/>
  <c r="U202" i="6"/>
  <c r="AA203" i="6"/>
  <c r="AG202" i="7"/>
  <c r="V201" i="7"/>
  <c r="F201" i="10"/>
  <c r="H201" i="10" s="1"/>
  <c r="AG247" i="4"/>
  <c r="J246" i="10"/>
  <c r="L246" i="10" s="1"/>
  <c r="V246" i="4"/>
  <c r="U215" i="8"/>
  <c r="AA216" i="8"/>
  <c r="V215" i="9"/>
  <c r="N215" i="10"/>
  <c r="P215" i="10" s="1"/>
  <c r="S215" i="10" s="1"/>
  <c r="AG216" i="9"/>
  <c r="AG158" i="5" l="1"/>
  <c r="V157" i="5"/>
  <c r="AG185" i="2"/>
  <c r="V184" i="2"/>
  <c r="AG189" i="3"/>
  <c r="V188" i="3"/>
  <c r="AG203" i="6"/>
  <c r="B202" i="10"/>
  <c r="D202" i="10" s="1"/>
  <c r="V202" i="6"/>
  <c r="U200" i="7"/>
  <c r="AA201" i="7"/>
  <c r="AA246" i="4"/>
  <c r="U245" i="4"/>
  <c r="AG216" i="8"/>
  <c r="V215" i="8"/>
  <c r="U214" i="9"/>
  <c r="AA215" i="9"/>
  <c r="AA157" i="5" l="1"/>
  <c r="U156" i="5"/>
  <c r="AA184" i="2"/>
  <c r="U183" i="2"/>
  <c r="AA188" i="3"/>
  <c r="U187" i="3"/>
  <c r="U201" i="6"/>
  <c r="AA202" i="6"/>
  <c r="AG201" i="7"/>
  <c r="V200" i="7"/>
  <c r="F200" i="10"/>
  <c r="H200" i="10" s="1"/>
  <c r="J245" i="10"/>
  <c r="L245" i="10" s="1"/>
  <c r="AG246" i="4"/>
  <c r="V245" i="4"/>
  <c r="U214" i="8"/>
  <c r="AA215" i="8"/>
  <c r="AG215" i="9"/>
  <c r="N214" i="10"/>
  <c r="P214" i="10" s="1"/>
  <c r="S214" i="10" s="1"/>
  <c r="V214" i="9"/>
  <c r="AG157" i="5" l="1"/>
  <c r="V156" i="5"/>
  <c r="AG184" i="2"/>
  <c r="V183" i="2"/>
  <c r="AG188" i="3"/>
  <c r="V187" i="3"/>
  <c r="AG202" i="6"/>
  <c r="B201" i="10"/>
  <c r="D201" i="10" s="1"/>
  <c r="V201" i="6"/>
  <c r="U199" i="7"/>
  <c r="AA200" i="7"/>
  <c r="U244" i="4"/>
  <c r="AA245" i="4"/>
  <c r="AG215" i="8"/>
  <c r="V214" i="8"/>
  <c r="U213" i="9"/>
  <c r="AA214" i="9"/>
  <c r="AA156" i="5" l="1"/>
  <c r="U155" i="5"/>
  <c r="U182" i="2"/>
  <c r="AA183" i="2"/>
  <c r="U186" i="3"/>
  <c r="AA187" i="3"/>
  <c r="U200" i="6"/>
  <c r="AA201" i="6"/>
  <c r="AG200" i="7"/>
  <c r="V199" i="7"/>
  <c r="F199" i="10"/>
  <c r="H199" i="10" s="1"/>
  <c r="V244" i="4"/>
  <c r="AG245" i="4"/>
  <c r="J244" i="10"/>
  <c r="L244" i="10" s="1"/>
  <c r="U213" i="8"/>
  <c r="AA214" i="8"/>
  <c r="N213" i="10"/>
  <c r="P213" i="10" s="1"/>
  <c r="S213" i="10" s="1"/>
  <c r="V213" i="9"/>
  <c r="AG214" i="9"/>
  <c r="AG156" i="5" l="1"/>
  <c r="V155" i="5"/>
  <c r="AG183" i="2"/>
  <c r="V182" i="2"/>
  <c r="V186" i="3"/>
  <c r="AG187" i="3"/>
  <c r="AG201" i="6"/>
  <c r="B200" i="10"/>
  <c r="D200" i="10" s="1"/>
  <c r="V200" i="6"/>
  <c r="U198" i="7"/>
  <c r="AA199" i="7"/>
  <c r="AA244" i="4"/>
  <c r="U243" i="4"/>
  <c r="AG214" i="8"/>
  <c r="V213" i="8"/>
  <c r="U212" i="9"/>
  <c r="AA213" i="9"/>
  <c r="AA155" i="5" l="1"/>
  <c r="U154" i="5"/>
  <c r="U181" i="2"/>
  <c r="AA182" i="2"/>
  <c r="AA186" i="3"/>
  <c r="U185" i="3"/>
  <c r="AA200" i="6"/>
  <c r="U199" i="6"/>
  <c r="AG199" i="7"/>
  <c r="V198" i="7"/>
  <c r="F198" i="10"/>
  <c r="H198" i="10" s="1"/>
  <c r="J243" i="10"/>
  <c r="L243" i="10" s="1"/>
  <c r="V243" i="4"/>
  <c r="AG244" i="4"/>
  <c r="U212" i="8"/>
  <c r="AA213" i="8"/>
  <c r="N212" i="10"/>
  <c r="P212" i="10" s="1"/>
  <c r="S212" i="10" s="1"/>
  <c r="V212" i="9"/>
  <c r="AG213" i="9"/>
  <c r="AG155" i="5" l="1"/>
  <c r="V154" i="5"/>
  <c r="AG182" i="2"/>
  <c r="V181" i="2"/>
  <c r="V185" i="3"/>
  <c r="AG186" i="3"/>
  <c r="AG200" i="6"/>
  <c r="V199" i="6"/>
  <c r="B199" i="10"/>
  <c r="D199" i="10" s="1"/>
  <c r="AA198" i="7"/>
  <c r="U197" i="7"/>
  <c r="U242" i="4"/>
  <c r="AA243" i="4"/>
  <c r="AG213" i="8"/>
  <c r="V212" i="8"/>
  <c r="U211" i="9"/>
  <c r="AA212" i="9"/>
  <c r="U153" i="5" l="1"/>
  <c r="AA154" i="5"/>
  <c r="AA181" i="2"/>
  <c r="U180" i="2"/>
  <c r="U184" i="3"/>
  <c r="AA185" i="3"/>
  <c r="AA199" i="6"/>
  <c r="U198" i="6"/>
  <c r="AG198" i="7"/>
  <c r="V197" i="7"/>
  <c r="F197" i="10"/>
  <c r="H197" i="10" s="1"/>
  <c r="AG243" i="4"/>
  <c r="V242" i="4"/>
  <c r="J242" i="10"/>
  <c r="L242" i="10" s="1"/>
  <c r="U211" i="8"/>
  <c r="AA212" i="8"/>
  <c r="AG212" i="9"/>
  <c r="V211" i="9"/>
  <c r="N211" i="10"/>
  <c r="P211" i="10" s="1"/>
  <c r="S211" i="10" s="1"/>
  <c r="AG154" i="5" l="1"/>
  <c r="V153" i="5"/>
  <c r="AG181" i="2"/>
  <c r="V180" i="2"/>
  <c r="AG185" i="3"/>
  <c r="V184" i="3"/>
  <c r="AG199" i="6"/>
  <c r="B198" i="10"/>
  <c r="D198" i="10" s="1"/>
  <c r="V198" i="6"/>
  <c r="U196" i="7"/>
  <c r="AA197" i="7"/>
  <c r="U241" i="4"/>
  <c r="AA242" i="4"/>
  <c r="AG212" i="8"/>
  <c r="V211" i="8"/>
  <c r="AA211" i="9"/>
  <c r="U210" i="9"/>
  <c r="AA153" i="5" l="1"/>
  <c r="U152" i="5"/>
  <c r="AA180" i="2"/>
  <c r="U179" i="2"/>
  <c r="AA184" i="3"/>
  <c r="U183" i="3"/>
  <c r="U197" i="6"/>
  <c r="AA198" i="6"/>
  <c r="AG197" i="7"/>
  <c r="V196" i="7"/>
  <c r="F196" i="10"/>
  <c r="H196" i="10" s="1"/>
  <c r="V241" i="4"/>
  <c r="AG242" i="4"/>
  <c r="J241" i="10"/>
  <c r="L241" i="10" s="1"/>
  <c r="U210" i="8"/>
  <c r="AA211" i="8"/>
  <c r="AG211" i="9"/>
  <c r="V210" i="9"/>
  <c r="N210" i="10"/>
  <c r="P210" i="10" s="1"/>
  <c r="S210" i="10" s="1"/>
  <c r="AG153" i="5" l="1"/>
  <c r="V152" i="5"/>
  <c r="AG180" i="2"/>
  <c r="V179" i="2"/>
  <c r="AG184" i="3"/>
  <c r="V183" i="3"/>
  <c r="AG198" i="6"/>
  <c r="B197" i="10"/>
  <c r="D197" i="10" s="1"/>
  <c r="V197" i="6"/>
  <c r="AA196" i="7"/>
  <c r="U195" i="7"/>
  <c r="U240" i="4"/>
  <c r="AA241" i="4"/>
  <c r="AG211" i="8"/>
  <c r="V210" i="8"/>
  <c r="AA210" i="9"/>
  <c r="U209" i="9"/>
  <c r="U151" i="5" l="1"/>
  <c r="AA152" i="5"/>
  <c r="AA179" i="2"/>
  <c r="U178" i="2"/>
  <c r="AA183" i="3"/>
  <c r="U182" i="3"/>
  <c r="AA197" i="6"/>
  <c r="U196" i="6"/>
  <c r="AG196" i="7"/>
  <c r="V195" i="7"/>
  <c r="F195" i="10"/>
  <c r="H195" i="10" s="1"/>
  <c r="J240" i="10"/>
  <c r="L240" i="10" s="1"/>
  <c r="AG241" i="4"/>
  <c r="V240" i="4"/>
  <c r="AA210" i="8"/>
  <c r="U209" i="8"/>
  <c r="N209" i="10"/>
  <c r="P209" i="10" s="1"/>
  <c r="S209" i="10" s="1"/>
  <c r="AG210" i="9"/>
  <c r="V209" i="9"/>
  <c r="AG152" i="5" l="1"/>
  <c r="V151" i="5"/>
  <c r="V178" i="2"/>
  <c r="AG179" i="2"/>
  <c r="V182" i="3"/>
  <c r="AG183" i="3"/>
  <c r="AG197" i="6"/>
  <c r="V196" i="6"/>
  <c r="B196" i="10"/>
  <c r="D196" i="10" s="1"/>
  <c r="AA195" i="7"/>
  <c r="U194" i="7"/>
  <c r="AA240" i="4"/>
  <c r="U239" i="4"/>
  <c r="AG210" i="8"/>
  <c r="V209" i="8"/>
  <c r="U208" i="9"/>
  <c r="AA209" i="9"/>
  <c r="U150" i="5" l="1"/>
  <c r="AA151" i="5"/>
  <c r="U177" i="2"/>
  <c r="AA178" i="2"/>
  <c r="AA182" i="3"/>
  <c r="U181" i="3"/>
  <c r="AA196" i="6"/>
  <c r="U195" i="6"/>
  <c r="AG195" i="7"/>
  <c r="V194" i="7"/>
  <c r="F194" i="10"/>
  <c r="H194" i="10" s="1"/>
  <c r="AG240" i="4"/>
  <c r="J239" i="10"/>
  <c r="L239" i="10" s="1"/>
  <c r="V239" i="4"/>
  <c r="AA209" i="8"/>
  <c r="U208" i="8"/>
  <c r="N208" i="10"/>
  <c r="P208" i="10" s="1"/>
  <c r="S208" i="10" s="1"/>
  <c r="V208" i="9"/>
  <c r="AG209" i="9"/>
  <c r="AG151" i="5" l="1"/>
  <c r="V150" i="5"/>
  <c r="AG178" i="2"/>
  <c r="V177" i="2"/>
  <c r="AG182" i="3"/>
  <c r="V181" i="3"/>
  <c r="AG196" i="6"/>
  <c r="B195" i="10"/>
  <c r="D195" i="10" s="1"/>
  <c r="V195" i="6"/>
  <c r="AA194" i="7"/>
  <c r="U193" i="7"/>
  <c r="AA239" i="4"/>
  <c r="U238" i="4"/>
  <c r="AG209" i="8"/>
  <c r="V208" i="8"/>
  <c r="U207" i="9"/>
  <c r="AA208" i="9"/>
  <c r="U149" i="5" l="1"/>
  <c r="AA150" i="5"/>
  <c r="AA177" i="2"/>
  <c r="U176" i="2"/>
  <c r="AA181" i="3"/>
  <c r="U180" i="3"/>
  <c r="AA195" i="6"/>
  <c r="U194" i="6"/>
  <c r="AG194" i="7"/>
  <c r="V193" i="7"/>
  <c r="F193" i="10"/>
  <c r="H193" i="10" s="1"/>
  <c r="J238" i="10"/>
  <c r="L238" i="10" s="1"/>
  <c r="V238" i="4"/>
  <c r="AG239" i="4"/>
  <c r="U207" i="8"/>
  <c r="AA208" i="8"/>
  <c r="AG208" i="9"/>
  <c r="N207" i="10"/>
  <c r="P207" i="10" s="1"/>
  <c r="S207" i="10" s="1"/>
  <c r="V207" i="9"/>
  <c r="AG150" i="5" l="1"/>
  <c r="V149" i="5"/>
  <c r="AG177" i="2"/>
  <c r="V176" i="2"/>
  <c r="AG181" i="3"/>
  <c r="V180" i="3"/>
  <c r="AG195" i="6"/>
  <c r="V194" i="6"/>
  <c r="B194" i="10"/>
  <c r="D194" i="10" s="1"/>
  <c r="U192" i="7"/>
  <c r="AA193" i="7"/>
  <c r="U237" i="4"/>
  <c r="AA238" i="4"/>
  <c r="AG208" i="8"/>
  <c r="V207" i="8"/>
  <c r="U206" i="9"/>
  <c r="AA207" i="9"/>
  <c r="U148" i="5" l="1"/>
  <c r="AA149" i="5"/>
  <c r="U175" i="2"/>
  <c r="AA176" i="2"/>
  <c r="U179" i="3"/>
  <c r="AA180" i="3"/>
  <c r="AA194" i="6"/>
  <c r="U193" i="6"/>
  <c r="AG193" i="7"/>
  <c r="F192" i="10"/>
  <c r="H192" i="10" s="1"/>
  <c r="V192" i="7"/>
  <c r="AG238" i="4"/>
  <c r="J237" i="10"/>
  <c r="L237" i="10" s="1"/>
  <c r="V237" i="4"/>
  <c r="U206" i="8"/>
  <c r="AA207" i="8"/>
  <c r="AG207" i="9"/>
  <c r="V206" i="9"/>
  <c r="N206" i="10"/>
  <c r="P206" i="10" s="1"/>
  <c r="S206" i="10" s="1"/>
  <c r="AG149" i="5" l="1"/>
  <c r="V148" i="5"/>
  <c r="AG176" i="2"/>
  <c r="V175" i="2"/>
  <c r="V179" i="3"/>
  <c r="AG180" i="3"/>
  <c r="AG194" i="6"/>
  <c r="V193" i="6"/>
  <c r="B193" i="10"/>
  <c r="D193" i="10" s="1"/>
  <c r="U191" i="7"/>
  <c r="AA192" i="7"/>
  <c r="U236" i="4"/>
  <c r="AA237" i="4"/>
  <c r="AG207" i="8"/>
  <c r="V206" i="8"/>
  <c r="U205" i="9"/>
  <c r="AA206" i="9"/>
  <c r="U147" i="5" l="1"/>
  <c r="AA148" i="5"/>
  <c r="U174" i="2"/>
  <c r="AA175" i="2"/>
  <c r="AA179" i="3"/>
  <c r="U178" i="3"/>
  <c r="AA193" i="6"/>
  <c r="U192" i="6"/>
  <c r="AG192" i="7"/>
  <c r="F191" i="10"/>
  <c r="H191" i="10" s="1"/>
  <c r="V191" i="7"/>
  <c r="V236" i="4"/>
  <c r="J236" i="10"/>
  <c r="L236" i="10" s="1"/>
  <c r="AG237" i="4"/>
  <c r="U205" i="8"/>
  <c r="AA206" i="8"/>
  <c r="AG206" i="9"/>
  <c r="N205" i="10"/>
  <c r="P205" i="10" s="1"/>
  <c r="S205" i="10" s="1"/>
  <c r="V205" i="9"/>
  <c r="AG148" i="5" l="1"/>
  <c r="V147" i="5"/>
  <c r="AG175" i="2"/>
  <c r="V174" i="2"/>
  <c r="V178" i="3"/>
  <c r="AG179" i="3"/>
  <c r="AG193" i="6"/>
  <c r="B192" i="10"/>
  <c r="D192" i="10" s="1"/>
  <c r="V192" i="6"/>
  <c r="AA191" i="7"/>
  <c r="U190" i="7"/>
  <c r="U235" i="4"/>
  <c r="AA236" i="4"/>
  <c r="AG206" i="8"/>
  <c r="V205" i="8"/>
  <c r="AA205" i="9"/>
  <c r="U204" i="9"/>
  <c r="AA147" i="5" l="1"/>
  <c r="U146" i="5"/>
  <c r="AA174" i="2"/>
  <c r="U173" i="2"/>
  <c r="AA178" i="3"/>
  <c r="U177" i="3"/>
  <c r="U191" i="6"/>
  <c r="AA192" i="6"/>
  <c r="AG191" i="7"/>
  <c r="F190" i="10"/>
  <c r="H190" i="10" s="1"/>
  <c r="V190" i="7"/>
  <c r="J235" i="10"/>
  <c r="L235" i="10" s="1"/>
  <c r="V235" i="4"/>
  <c r="AG236" i="4"/>
  <c r="U204" i="8"/>
  <c r="AA205" i="8"/>
  <c r="N204" i="10"/>
  <c r="P204" i="10" s="1"/>
  <c r="S204" i="10" s="1"/>
  <c r="V204" i="9"/>
  <c r="AG205" i="9"/>
  <c r="AG147" i="5" l="1"/>
  <c r="V146" i="5"/>
  <c r="AG174" i="2"/>
  <c r="V173" i="2"/>
  <c r="AG178" i="3"/>
  <c r="V177" i="3"/>
  <c r="AG192" i="6"/>
  <c r="V191" i="6"/>
  <c r="B191" i="10"/>
  <c r="D191" i="10" s="1"/>
  <c r="U189" i="7"/>
  <c r="AA190" i="7"/>
  <c r="AA235" i="4"/>
  <c r="U234" i="4"/>
  <c r="AG205" i="8"/>
  <c r="V204" i="8"/>
  <c r="AA204" i="9"/>
  <c r="U203" i="9"/>
  <c r="AA146" i="5" l="1"/>
  <c r="U145" i="5"/>
  <c r="AA173" i="2"/>
  <c r="U172" i="2"/>
  <c r="AA177" i="3"/>
  <c r="U176" i="3"/>
  <c r="U190" i="6"/>
  <c r="AA191" i="6"/>
  <c r="AG190" i="7"/>
  <c r="F189" i="10"/>
  <c r="H189" i="10" s="1"/>
  <c r="V189" i="7"/>
  <c r="J234" i="10"/>
  <c r="L234" i="10" s="1"/>
  <c r="V234" i="4"/>
  <c r="AG235" i="4"/>
  <c r="AA204" i="8"/>
  <c r="U203" i="8"/>
  <c r="V203" i="9"/>
  <c r="AG204" i="9"/>
  <c r="N203" i="10"/>
  <c r="P203" i="10" s="1"/>
  <c r="S203" i="10" s="1"/>
  <c r="AG146" i="5" l="1"/>
  <c r="V145" i="5"/>
  <c r="V172" i="2"/>
  <c r="AG173" i="2"/>
  <c r="V176" i="3"/>
  <c r="AG177" i="3"/>
  <c r="AG191" i="6"/>
  <c r="V190" i="6"/>
  <c r="B190" i="10"/>
  <c r="D190" i="10" s="1"/>
  <c r="U188" i="7"/>
  <c r="AA189" i="7"/>
  <c r="U233" i="4"/>
  <c r="AA234" i="4"/>
  <c r="AG204" i="8"/>
  <c r="V203" i="8"/>
  <c r="AA203" i="9"/>
  <c r="U202" i="9"/>
  <c r="U144" i="5" l="1"/>
  <c r="AA145" i="5"/>
  <c r="AA172" i="2"/>
  <c r="U171" i="2"/>
  <c r="AA176" i="3"/>
  <c r="U175" i="3"/>
  <c r="U189" i="6"/>
  <c r="AA190" i="6"/>
  <c r="AG189" i="7"/>
  <c r="V188" i="7"/>
  <c r="F188" i="10"/>
  <c r="H188" i="10" s="1"/>
  <c r="V233" i="4"/>
  <c r="J233" i="10"/>
  <c r="L233" i="10" s="1"/>
  <c r="AG234" i="4"/>
  <c r="AA203" i="8"/>
  <c r="U202" i="8"/>
  <c r="AG203" i="9"/>
  <c r="N202" i="10"/>
  <c r="P202" i="10" s="1"/>
  <c r="S202" i="10" s="1"/>
  <c r="V202" i="9"/>
  <c r="AG145" i="5" l="1"/>
  <c r="V144" i="5"/>
  <c r="AG172" i="2"/>
  <c r="V171" i="2"/>
  <c r="V175" i="3"/>
  <c r="AG176" i="3"/>
  <c r="AG190" i="6"/>
  <c r="B189" i="10"/>
  <c r="D189" i="10" s="1"/>
  <c r="V189" i="6"/>
  <c r="AA188" i="7"/>
  <c r="U187" i="7"/>
  <c r="AA233" i="4"/>
  <c r="U232" i="4"/>
  <c r="AG203" i="8"/>
  <c r="V202" i="8"/>
  <c r="U201" i="9"/>
  <c r="AA202" i="9"/>
  <c r="U143" i="5" l="1"/>
  <c r="AA144" i="5"/>
  <c r="U170" i="2"/>
  <c r="AA171" i="2"/>
  <c r="AA175" i="3"/>
  <c r="U174" i="3"/>
  <c r="U188" i="6"/>
  <c r="AA189" i="6"/>
  <c r="AG188" i="7"/>
  <c r="V187" i="7"/>
  <c r="F187" i="10"/>
  <c r="H187" i="10" s="1"/>
  <c r="J232" i="10"/>
  <c r="L232" i="10" s="1"/>
  <c r="V232" i="4"/>
  <c r="AG233" i="4"/>
  <c r="U201" i="8"/>
  <c r="AA202" i="8"/>
  <c r="AG202" i="9"/>
  <c r="N201" i="10"/>
  <c r="P201" i="10" s="1"/>
  <c r="S201" i="10" s="1"/>
  <c r="V201" i="9"/>
  <c r="AG144" i="5" l="1"/>
  <c r="V143" i="5"/>
  <c r="AG171" i="2"/>
  <c r="V170" i="2"/>
  <c r="AG175" i="3"/>
  <c r="V174" i="3"/>
  <c r="AG189" i="6"/>
  <c r="B188" i="10"/>
  <c r="D188" i="10" s="1"/>
  <c r="V188" i="6"/>
  <c r="U186" i="7"/>
  <c r="AA187" i="7"/>
  <c r="U231" i="4"/>
  <c r="AA232" i="4"/>
  <c r="AG202" i="8"/>
  <c r="V201" i="8"/>
  <c r="U200" i="9"/>
  <c r="AA201" i="9"/>
  <c r="AA143" i="5" l="1"/>
  <c r="U142" i="5"/>
  <c r="AA170" i="2"/>
  <c r="U169" i="2"/>
  <c r="AA174" i="3"/>
  <c r="U173" i="3"/>
  <c r="U187" i="6"/>
  <c r="AA188" i="6"/>
  <c r="AG187" i="7"/>
  <c r="V186" i="7"/>
  <c r="F186" i="10"/>
  <c r="H186" i="10" s="1"/>
  <c r="V231" i="4"/>
  <c r="AG232" i="4"/>
  <c r="J231" i="10"/>
  <c r="L231" i="10" s="1"/>
  <c r="AA201" i="8"/>
  <c r="U200" i="8"/>
  <c r="N200" i="10"/>
  <c r="P200" i="10" s="1"/>
  <c r="S200" i="10" s="1"/>
  <c r="V200" i="9"/>
  <c r="AG201" i="9"/>
  <c r="AG143" i="5" l="1"/>
  <c r="V142" i="5"/>
  <c r="AG170" i="2"/>
  <c r="V169" i="2"/>
  <c r="AG174" i="3"/>
  <c r="V173" i="3"/>
  <c r="AG188" i="6"/>
  <c r="B187" i="10"/>
  <c r="D187" i="10" s="1"/>
  <c r="V187" i="6"/>
  <c r="AA186" i="7"/>
  <c r="U185" i="7"/>
  <c r="AA231" i="4"/>
  <c r="U230" i="4"/>
  <c r="AG201" i="8"/>
  <c r="V200" i="8"/>
  <c r="U199" i="9"/>
  <c r="AA200" i="9"/>
  <c r="U141" i="5" l="1"/>
  <c r="AA142" i="5"/>
  <c r="U168" i="2"/>
  <c r="AA169" i="2"/>
  <c r="U172" i="3"/>
  <c r="AA173" i="3"/>
  <c r="AA187" i="6"/>
  <c r="U186" i="6"/>
  <c r="AG186" i="7"/>
  <c r="V185" i="7"/>
  <c r="F185" i="10"/>
  <c r="H185" i="10" s="1"/>
  <c r="J230" i="10"/>
  <c r="L230" i="10" s="1"/>
  <c r="V230" i="4"/>
  <c r="AG231" i="4"/>
  <c r="U199" i="8"/>
  <c r="AA200" i="8"/>
  <c r="N199" i="10"/>
  <c r="P199" i="10" s="1"/>
  <c r="S199" i="10" s="1"/>
  <c r="V199" i="9"/>
  <c r="AG200" i="9"/>
  <c r="AG142" i="5" l="1"/>
  <c r="V141" i="5"/>
  <c r="AG169" i="2"/>
  <c r="V168" i="2"/>
  <c r="V172" i="3"/>
  <c r="AG173" i="3"/>
  <c r="AG187" i="6"/>
  <c r="V186" i="6"/>
  <c r="B186" i="10"/>
  <c r="D186" i="10" s="1"/>
  <c r="AA185" i="7"/>
  <c r="U184" i="7"/>
  <c r="AA230" i="4"/>
  <c r="U229" i="4"/>
  <c r="AG200" i="8"/>
  <c r="V199" i="8"/>
  <c r="U198" i="9"/>
  <c r="AA199" i="9"/>
  <c r="U140" i="5" l="1"/>
  <c r="AA141" i="5"/>
  <c r="U167" i="2"/>
  <c r="AA168" i="2"/>
  <c r="AA172" i="3"/>
  <c r="U171" i="3"/>
  <c r="U185" i="6"/>
  <c r="AA186" i="6"/>
  <c r="AG185" i="7"/>
  <c r="V184" i="7"/>
  <c r="F184" i="10"/>
  <c r="H184" i="10" s="1"/>
  <c r="J229" i="10"/>
  <c r="L229" i="10" s="1"/>
  <c r="AG230" i="4"/>
  <c r="V229" i="4"/>
  <c r="AA199" i="8"/>
  <c r="U198" i="8"/>
  <c r="AG199" i="9"/>
  <c r="N198" i="10"/>
  <c r="P198" i="10" s="1"/>
  <c r="S198" i="10" s="1"/>
  <c r="V198" i="9"/>
  <c r="AG141" i="5" l="1"/>
  <c r="V140" i="5"/>
  <c r="AG168" i="2"/>
  <c r="V167" i="2"/>
  <c r="V171" i="3"/>
  <c r="AG172" i="3"/>
  <c r="AG186" i="6"/>
  <c r="V185" i="6"/>
  <c r="B185" i="10"/>
  <c r="D185" i="10" s="1"/>
  <c r="AA184" i="7"/>
  <c r="U183" i="7"/>
  <c r="U228" i="4"/>
  <c r="AA229" i="4"/>
  <c r="AG199" i="8"/>
  <c r="V198" i="8"/>
  <c r="U197" i="9"/>
  <c r="AA198" i="9"/>
  <c r="AA140" i="5" l="1"/>
  <c r="U139" i="5"/>
  <c r="U166" i="2"/>
  <c r="AA167" i="2"/>
  <c r="AA171" i="3"/>
  <c r="U170" i="3"/>
  <c r="U184" i="6"/>
  <c r="AA185" i="6"/>
  <c r="AG184" i="7"/>
  <c r="F183" i="10"/>
  <c r="H183" i="10" s="1"/>
  <c r="V183" i="7"/>
  <c r="AG229" i="4"/>
  <c r="J228" i="10"/>
  <c r="L228" i="10" s="1"/>
  <c r="V228" i="4"/>
  <c r="U197" i="8"/>
  <c r="AA198" i="8"/>
  <c r="V197" i="9"/>
  <c r="AG198" i="9"/>
  <c r="N197" i="10"/>
  <c r="P197" i="10" s="1"/>
  <c r="S197" i="10" s="1"/>
  <c r="AG140" i="5" l="1"/>
  <c r="V139" i="5"/>
  <c r="AG167" i="2"/>
  <c r="V166" i="2"/>
  <c r="AG171" i="3"/>
  <c r="V170" i="3"/>
  <c r="AG185" i="6"/>
  <c r="B184" i="10"/>
  <c r="D184" i="10" s="1"/>
  <c r="V184" i="6"/>
  <c r="AA183" i="7"/>
  <c r="U182" i="7"/>
  <c r="U227" i="4"/>
  <c r="AA228" i="4"/>
  <c r="AG198" i="8"/>
  <c r="V197" i="8"/>
  <c r="U196" i="9"/>
  <c r="AA197" i="9"/>
  <c r="U138" i="5" l="1"/>
  <c r="AA139" i="5"/>
  <c r="U165" i="2"/>
  <c r="AA166" i="2"/>
  <c r="AA170" i="3"/>
  <c r="U169" i="3"/>
  <c r="U183" i="6"/>
  <c r="AA184" i="6"/>
  <c r="AG183" i="7"/>
  <c r="V182" i="7"/>
  <c r="F182" i="10"/>
  <c r="H182" i="10" s="1"/>
  <c r="J227" i="10"/>
  <c r="L227" i="10" s="1"/>
  <c r="AG228" i="4"/>
  <c r="V227" i="4"/>
  <c r="U196" i="8"/>
  <c r="AA197" i="8"/>
  <c r="N196" i="10"/>
  <c r="P196" i="10" s="1"/>
  <c r="S196" i="10" s="1"/>
  <c r="V196" i="9"/>
  <c r="AG197" i="9"/>
  <c r="AG139" i="5" l="1"/>
  <c r="V138" i="5"/>
  <c r="AG166" i="2"/>
  <c r="V165" i="2"/>
  <c r="AG170" i="3"/>
  <c r="V169" i="3"/>
  <c r="AG184" i="6"/>
  <c r="B183" i="10"/>
  <c r="D183" i="10" s="1"/>
  <c r="V183" i="6"/>
  <c r="AA182" i="7"/>
  <c r="U181" i="7"/>
  <c r="AA227" i="4"/>
  <c r="U226" i="4"/>
  <c r="AG197" i="8"/>
  <c r="V196" i="8"/>
  <c r="U195" i="9"/>
  <c r="AA196" i="9"/>
  <c r="U137" i="5" l="1"/>
  <c r="AA138" i="5"/>
  <c r="U164" i="2"/>
  <c r="AA165" i="2"/>
  <c r="AA169" i="3"/>
  <c r="U168" i="3"/>
  <c r="AA183" i="6"/>
  <c r="U182" i="6"/>
  <c r="AG182" i="7"/>
  <c r="F181" i="10"/>
  <c r="H181" i="10" s="1"/>
  <c r="V181" i="7"/>
  <c r="V226" i="4"/>
  <c r="AG227" i="4"/>
  <c r="J226" i="10"/>
  <c r="L226" i="10" s="1"/>
  <c r="U195" i="8"/>
  <c r="AA196" i="8"/>
  <c r="N195" i="10"/>
  <c r="P195" i="10" s="1"/>
  <c r="S195" i="10" s="1"/>
  <c r="V195" i="9"/>
  <c r="AG196" i="9"/>
  <c r="AG138" i="5" l="1"/>
  <c r="V137" i="5"/>
  <c r="AG165" i="2"/>
  <c r="V164" i="2"/>
  <c r="V168" i="3"/>
  <c r="AG169" i="3"/>
  <c r="AG183" i="6"/>
  <c r="V182" i="6"/>
  <c r="B182" i="10"/>
  <c r="D182" i="10" s="1"/>
  <c r="AA181" i="7"/>
  <c r="U180" i="7"/>
  <c r="AA226" i="4"/>
  <c r="U225" i="4"/>
  <c r="AG196" i="8"/>
  <c r="V195" i="8"/>
  <c r="U194" i="9"/>
  <c r="AA195" i="9"/>
  <c r="AA137" i="5" l="1"/>
  <c r="U136" i="5"/>
  <c r="U163" i="2"/>
  <c r="AA164" i="2"/>
  <c r="U167" i="3"/>
  <c r="AA168" i="3"/>
  <c r="AA182" i="6"/>
  <c r="U181" i="6"/>
  <c r="AG181" i="7"/>
  <c r="V180" i="7"/>
  <c r="F180" i="10"/>
  <c r="H180" i="10" s="1"/>
  <c r="J225" i="10"/>
  <c r="L225" i="10" s="1"/>
  <c r="V225" i="4"/>
  <c r="AG226" i="4"/>
  <c r="AA195" i="8"/>
  <c r="U194" i="8"/>
  <c r="V194" i="9"/>
  <c r="N194" i="10"/>
  <c r="P194" i="10" s="1"/>
  <c r="S194" i="10" s="1"/>
  <c r="AG195" i="9"/>
  <c r="AG137" i="5" l="1"/>
  <c r="V136" i="5"/>
  <c r="AG164" i="2"/>
  <c r="V163" i="2"/>
  <c r="AG168" i="3"/>
  <c r="V167" i="3"/>
  <c r="AG182" i="6"/>
  <c r="B181" i="10"/>
  <c r="D181" i="10" s="1"/>
  <c r="V181" i="6"/>
  <c r="U179" i="7"/>
  <c r="AA180" i="7"/>
  <c r="U224" i="4"/>
  <c r="AA225" i="4"/>
  <c r="AG195" i="8"/>
  <c r="V194" i="8"/>
  <c r="U193" i="9"/>
  <c r="AA194" i="9"/>
  <c r="U135" i="5" l="1"/>
  <c r="AA136" i="5"/>
  <c r="U162" i="2"/>
  <c r="AA163" i="2"/>
  <c r="AA167" i="3"/>
  <c r="U166" i="3"/>
  <c r="AA181" i="6"/>
  <c r="U180" i="6"/>
  <c r="AG180" i="7"/>
  <c r="V179" i="7"/>
  <c r="F179" i="10"/>
  <c r="H179" i="10" s="1"/>
  <c r="J224" i="10"/>
  <c r="L224" i="10" s="1"/>
  <c r="AG225" i="4"/>
  <c r="V224" i="4"/>
  <c r="U193" i="8"/>
  <c r="AA194" i="8"/>
  <c r="AG194" i="9"/>
  <c r="N193" i="10"/>
  <c r="P193" i="10" s="1"/>
  <c r="S193" i="10" s="1"/>
  <c r="V193" i="9"/>
  <c r="AG136" i="5" l="1"/>
  <c r="V135" i="5"/>
  <c r="AG163" i="2"/>
  <c r="V162" i="2"/>
  <c r="V166" i="3"/>
  <c r="AG167" i="3"/>
  <c r="AG181" i="6"/>
  <c r="B180" i="10"/>
  <c r="D180" i="10" s="1"/>
  <c r="V180" i="6"/>
  <c r="AA179" i="7"/>
  <c r="U178" i="7"/>
  <c r="U223" i="4"/>
  <c r="AA224" i="4"/>
  <c r="AG194" i="8"/>
  <c r="V193" i="8"/>
  <c r="U192" i="9"/>
  <c r="AA193" i="9"/>
  <c r="U134" i="5" l="1"/>
  <c r="AA135" i="5"/>
  <c r="U161" i="2"/>
  <c r="AA162" i="2"/>
  <c r="AA166" i="3"/>
  <c r="U165" i="3"/>
  <c r="U179" i="6"/>
  <c r="AA180" i="6"/>
  <c r="AG179" i="7"/>
  <c r="F178" i="10"/>
  <c r="H178" i="10" s="1"/>
  <c r="V178" i="7"/>
  <c r="J223" i="10"/>
  <c r="L223" i="10" s="1"/>
  <c r="V223" i="4"/>
  <c r="AG224" i="4"/>
  <c r="U192" i="8"/>
  <c r="AA193" i="8"/>
  <c r="AG193" i="9"/>
  <c r="N192" i="10"/>
  <c r="P192" i="10" s="1"/>
  <c r="S192" i="10" s="1"/>
  <c r="V192" i="9"/>
  <c r="AG135" i="5" l="1"/>
  <c r="V134" i="5"/>
  <c r="AG162" i="2"/>
  <c r="V161" i="2"/>
  <c r="AG166" i="3"/>
  <c r="V165" i="3"/>
  <c r="AG180" i="6"/>
  <c r="B179" i="10"/>
  <c r="D179" i="10" s="1"/>
  <c r="V179" i="6"/>
  <c r="AA178" i="7"/>
  <c r="U177" i="7"/>
  <c r="U222" i="4"/>
  <c r="AA223" i="4"/>
  <c r="AG193" i="8"/>
  <c r="V192" i="8"/>
  <c r="U191" i="9"/>
  <c r="AA192" i="9"/>
  <c r="U133" i="5" l="1"/>
  <c r="AA134" i="5"/>
  <c r="AA161" i="2"/>
  <c r="U160" i="2"/>
  <c r="AA165" i="3"/>
  <c r="U164" i="3"/>
  <c r="U178" i="6"/>
  <c r="AA179" i="6"/>
  <c r="AG178" i="7"/>
  <c r="V177" i="7"/>
  <c r="F177" i="10"/>
  <c r="H177" i="10" s="1"/>
  <c r="AG223" i="4"/>
  <c r="J222" i="10"/>
  <c r="L222" i="10" s="1"/>
  <c r="V222" i="4"/>
  <c r="AA192" i="8"/>
  <c r="U191" i="8"/>
  <c r="AG192" i="9"/>
  <c r="V191" i="9"/>
  <c r="N191" i="10"/>
  <c r="P191" i="10" s="1"/>
  <c r="S191" i="10" s="1"/>
  <c r="AG134" i="5" l="1"/>
  <c r="V133" i="5"/>
  <c r="AG161" i="2"/>
  <c r="V160" i="2"/>
  <c r="AG165" i="3"/>
  <c r="V164" i="3"/>
  <c r="AG179" i="6"/>
  <c r="V178" i="6"/>
  <c r="B178" i="10"/>
  <c r="D178" i="10" s="1"/>
  <c r="AA177" i="7"/>
  <c r="U176" i="7"/>
  <c r="U221" i="4"/>
  <c r="AA222" i="4"/>
  <c r="AG192" i="8"/>
  <c r="V191" i="8"/>
  <c r="U190" i="9"/>
  <c r="AA191" i="9"/>
  <c r="AA133" i="5" l="1"/>
  <c r="U132" i="5"/>
  <c r="AA160" i="2"/>
  <c r="U159" i="2"/>
  <c r="AA164" i="3"/>
  <c r="U163" i="3"/>
  <c r="U177" i="6"/>
  <c r="AA178" i="6"/>
  <c r="AG177" i="7"/>
  <c r="V176" i="7"/>
  <c r="F176" i="10"/>
  <c r="H176" i="10" s="1"/>
  <c r="AG222" i="4"/>
  <c r="V221" i="4"/>
  <c r="J221" i="10"/>
  <c r="L221" i="10" s="1"/>
  <c r="U190" i="8"/>
  <c r="AA191" i="8"/>
  <c r="N190" i="10"/>
  <c r="P190" i="10" s="1"/>
  <c r="S190" i="10" s="1"/>
  <c r="V190" i="9"/>
  <c r="AG191" i="9"/>
  <c r="AG133" i="5" l="1"/>
  <c r="V132" i="5"/>
  <c r="AG160" i="2"/>
  <c r="V159" i="2"/>
  <c r="AG164" i="3"/>
  <c r="V163" i="3"/>
  <c r="AG178" i="6"/>
  <c r="V177" i="6"/>
  <c r="B177" i="10"/>
  <c r="D177" i="10" s="1"/>
  <c r="AA176" i="7"/>
  <c r="U175" i="7"/>
  <c r="U220" i="4"/>
  <c r="AA221" i="4"/>
  <c r="AG191" i="8"/>
  <c r="V190" i="8"/>
  <c r="AA190" i="9"/>
  <c r="U189" i="9"/>
  <c r="U131" i="5" l="1"/>
  <c r="AA132" i="5"/>
  <c r="AA159" i="2"/>
  <c r="U158" i="2"/>
  <c r="AA163" i="3"/>
  <c r="U162" i="3"/>
  <c r="U176" i="6"/>
  <c r="AA177" i="6"/>
  <c r="AG176" i="7"/>
  <c r="F175" i="10"/>
  <c r="H175" i="10" s="1"/>
  <c r="V175" i="7"/>
  <c r="J220" i="10"/>
  <c r="L220" i="10" s="1"/>
  <c r="AG221" i="4"/>
  <c r="V220" i="4"/>
  <c r="U189" i="8"/>
  <c r="AA190" i="8"/>
  <c r="AG190" i="9"/>
  <c r="N189" i="10"/>
  <c r="P189" i="10" s="1"/>
  <c r="S189" i="10" s="1"/>
  <c r="V189" i="9"/>
  <c r="AG132" i="5" l="1"/>
  <c r="V131" i="5"/>
  <c r="V158" i="2"/>
  <c r="AG159" i="2"/>
  <c r="AG163" i="3"/>
  <c r="V162" i="3"/>
  <c r="AG177" i="6"/>
  <c r="V176" i="6"/>
  <c r="B176" i="10"/>
  <c r="D176" i="10" s="1"/>
  <c r="AA175" i="7"/>
  <c r="U174" i="7"/>
  <c r="U219" i="4"/>
  <c r="AA220" i="4"/>
  <c r="AG190" i="8"/>
  <c r="V189" i="8"/>
  <c r="U188" i="9"/>
  <c r="AA189" i="9"/>
  <c r="U130" i="5" l="1"/>
  <c r="AA131" i="5"/>
  <c r="U157" i="2"/>
  <c r="AA158" i="2"/>
  <c r="AA162" i="3"/>
  <c r="U161" i="3"/>
  <c r="U175" i="6"/>
  <c r="AA176" i="6"/>
  <c r="AG175" i="7"/>
  <c r="V174" i="7"/>
  <c r="F174" i="10"/>
  <c r="H174" i="10" s="1"/>
  <c r="J219" i="10"/>
  <c r="L219" i="10" s="1"/>
  <c r="AG220" i="4"/>
  <c r="V219" i="4"/>
  <c r="U188" i="8"/>
  <c r="AA189" i="8"/>
  <c r="AG189" i="9"/>
  <c r="N188" i="10"/>
  <c r="P188" i="10" s="1"/>
  <c r="S188" i="10" s="1"/>
  <c r="V188" i="9"/>
  <c r="AG131" i="5" l="1"/>
  <c r="V130" i="5"/>
  <c r="AG158" i="2"/>
  <c r="V157" i="2"/>
  <c r="AG162" i="3"/>
  <c r="V161" i="3"/>
  <c r="AG176" i="6"/>
  <c r="B175" i="10"/>
  <c r="D175" i="10" s="1"/>
  <c r="V175" i="6"/>
  <c r="AA174" i="7"/>
  <c r="U173" i="7"/>
  <c r="AA219" i="4"/>
  <c r="U218" i="4"/>
  <c r="AG189" i="8"/>
  <c r="V188" i="8"/>
  <c r="AA188" i="9"/>
  <c r="U187" i="9"/>
  <c r="AA130" i="5" l="1"/>
  <c r="U129" i="5"/>
  <c r="U156" i="2"/>
  <c r="AA157" i="2"/>
  <c r="AA161" i="3"/>
  <c r="U160" i="3"/>
  <c r="AA175" i="6"/>
  <c r="U174" i="6"/>
  <c r="AG174" i="7"/>
  <c r="V173" i="7"/>
  <c r="F173" i="10"/>
  <c r="H173" i="10" s="1"/>
  <c r="J218" i="10"/>
  <c r="L218" i="10" s="1"/>
  <c r="V218" i="4"/>
  <c r="AG219" i="4"/>
  <c r="U187" i="8"/>
  <c r="AA188" i="8"/>
  <c r="AG188" i="9"/>
  <c r="V187" i="9"/>
  <c r="N187" i="10"/>
  <c r="P187" i="10" s="1"/>
  <c r="S187" i="10" s="1"/>
  <c r="AG130" i="5" l="1"/>
  <c r="V129" i="5"/>
  <c r="AG157" i="2"/>
  <c r="V156" i="2"/>
  <c r="AG161" i="3"/>
  <c r="V160" i="3"/>
  <c r="AG175" i="6"/>
  <c r="B174" i="10"/>
  <c r="D174" i="10" s="1"/>
  <c r="V174" i="6"/>
  <c r="AA173" i="7"/>
  <c r="U172" i="7"/>
  <c r="U217" i="4"/>
  <c r="AA218" i="4"/>
  <c r="AG188" i="8"/>
  <c r="V187" i="8"/>
  <c r="U186" i="9"/>
  <c r="AA187" i="9"/>
  <c r="AA129" i="5" l="1"/>
  <c r="U128" i="5"/>
  <c r="U155" i="2"/>
  <c r="AA156" i="2"/>
  <c r="U159" i="3"/>
  <c r="AA160" i="3"/>
  <c r="U173" i="6"/>
  <c r="AA174" i="6"/>
  <c r="AG173" i="7"/>
  <c r="F172" i="10"/>
  <c r="H172" i="10" s="1"/>
  <c r="V172" i="7"/>
  <c r="AG218" i="4"/>
  <c r="V217" i="4"/>
  <c r="J217" i="10"/>
  <c r="L217" i="10" s="1"/>
  <c r="U186" i="8"/>
  <c r="AA187" i="8"/>
  <c r="AG187" i="9"/>
  <c r="V186" i="9"/>
  <c r="N186" i="10"/>
  <c r="P186" i="10" s="1"/>
  <c r="S186" i="10" s="1"/>
  <c r="AG129" i="5" l="1"/>
  <c r="V128" i="5"/>
  <c r="AG156" i="2"/>
  <c r="V155" i="2"/>
  <c r="AG160" i="3"/>
  <c r="V159" i="3"/>
  <c r="AG174" i="6"/>
  <c r="B173" i="10"/>
  <c r="D173" i="10" s="1"/>
  <c r="V173" i="6"/>
  <c r="U171" i="7"/>
  <c r="AA172" i="7"/>
  <c r="U216" i="4"/>
  <c r="AA217" i="4"/>
  <c r="AG187" i="8"/>
  <c r="V186" i="8"/>
  <c r="AA186" i="9"/>
  <c r="U185" i="9"/>
  <c r="AA128" i="5" l="1"/>
  <c r="U127" i="5"/>
  <c r="U154" i="2"/>
  <c r="AA155" i="2"/>
  <c r="AA159" i="3"/>
  <c r="U158" i="3"/>
  <c r="AA173" i="6"/>
  <c r="U172" i="6"/>
  <c r="AG172" i="7"/>
  <c r="V171" i="7"/>
  <c r="F171" i="10"/>
  <c r="H171" i="10" s="1"/>
  <c r="J216" i="10"/>
  <c r="L216" i="10" s="1"/>
  <c r="AG217" i="4"/>
  <c r="V216" i="4"/>
  <c r="AA186" i="8"/>
  <c r="U185" i="8"/>
  <c r="AG186" i="9"/>
  <c r="V185" i="9"/>
  <c r="N185" i="10"/>
  <c r="P185" i="10" s="1"/>
  <c r="S185" i="10" s="1"/>
  <c r="AG128" i="5" l="1"/>
  <c r="V127" i="5"/>
  <c r="AG155" i="2"/>
  <c r="V154" i="2"/>
  <c r="AG159" i="3"/>
  <c r="V158" i="3"/>
  <c r="AG173" i="6"/>
  <c r="B172" i="10"/>
  <c r="D172" i="10" s="1"/>
  <c r="V172" i="6"/>
  <c r="AA171" i="7"/>
  <c r="U170" i="7"/>
  <c r="AA216" i="4"/>
  <c r="U215" i="4"/>
  <c r="AG186" i="8"/>
  <c r="V185" i="8"/>
  <c r="U184" i="9"/>
  <c r="AA185" i="9"/>
  <c r="U126" i="5" l="1"/>
  <c r="AA127" i="5"/>
  <c r="U153" i="2"/>
  <c r="AA154" i="2"/>
  <c r="AA158" i="3"/>
  <c r="U157" i="3"/>
  <c r="U171" i="6"/>
  <c r="AA172" i="6"/>
  <c r="AG171" i="7"/>
  <c r="F170" i="10"/>
  <c r="H170" i="10" s="1"/>
  <c r="V170" i="7"/>
  <c r="J215" i="10"/>
  <c r="L215" i="10" s="1"/>
  <c r="V215" i="4"/>
  <c r="AG216" i="4"/>
  <c r="U184" i="8"/>
  <c r="AA185" i="8"/>
  <c r="AG185" i="9"/>
  <c r="N184" i="10"/>
  <c r="P184" i="10" s="1"/>
  <c r="S184" i="10" s="1"/>
  <c r="V184" i="9"/>
  <c r="AG127" i="5" l="1"/>
  <c r="V126" i="5"/>
  <c r="AG154" i="2"/>
  <c r="V153" i="2"/>
  <c r="AG158" i="3"/>
  <c r="V157" i="3"/>
  <c r="AG172" i="6"/>
  <c r="B171" i="10"/>
  <c r="D171" i="10" s="1"/>
  <c r="V171" i="6"/>
  <c r="AA170" i="7"/>
  <c r="U169" i="7"/>
  <c r="AA215" i="4"/>
  <c r="U214" i="4"/>
  <c r="AG185" i="8"/>
  <c r="V184" i="8"/>
  <c r="U183" i="9"/>
  <c r="AA184" i="9"/>
  <c r="U125" i="5" l="1"/>
  <c r="AA126" i="5"/>
  <c r="AA153" i="2"/>
  <c r="U152" i="2"/>
  <c r="AA157" i="3"/>
  <c r="U156" i="3"/>
  <c r="U170" i="6"/>
  <c r="AA171" i="6"/>
  <c r="AG170" i="7"/>
  <c r="V169" i="7"/>
  <c r="F169" i="10"/>
  <c r="H169" i="10" s="1"/>
  <c r="J214" i="10"/>
  <c r="L214" i="10" s="1"/>
  <c r="V214" i="4"/>
  <c r="AG215" i="4"/>
  <c r="U183" i="8"/>
  <c r="AA184" i="8"/>
  <c r="AG184" i="9"/>
  <c r="N183" i="10"/>
  <c r="P183" i="10" s="1"/>
  <c r="S183" i="10" s="1"/>
  <c r="V183" i="9"/>
  <c r="AG126" i="5" l="1"/>
  <c r="V125" i="5"/>
  <c r="AG153" i="2"/>
  <c r="V152" i="2"/>
  <c r="AG157" i="3"/>
  <c r="V156" i="3"/>
  <c r="AG171" i="6"/>
  <c r="B170" i="10"/>
  <c r="D170" i="10" s="1"/>
  <c r="V170" i="6"/>
  <c r="AA169" i="7"/>
  <c r="U168" i="7"/>
  <c r="AA214" i="4"/>
  <c r="U213" i="4"/>
  <c r="AG184" i="8"/>
  <c r="V183" i="8"/>
  <c r="AA183" i="9"/>
  <c r="U182" i="9"/>
  <c r="U124" i="5" l="1"/>
  <c r="AA125" i="5"/>
  <c r="U151" i="2"/>
  <c r="AA152" i="2"/>
  <c r="AA156" i="3"/>
  <c r="U155" i="3"/>
  <c r="U169" i="6"/>
  <c r="AA170" i="6"/>
  <c r="AG169" i="7"/>
  <c r="V168" i="7"/>
  <c r="F168" i="10"/>
  <c r="H168" i="10" s="1"/>
  <c r="J213" i="10"/>
  <c r="L213" i="10" s="1"/>
  <c r="AG214" i="4"/>
  <c r="V213" i="4"/>
  <c r="U182" i="8"/>
  <c r="AA183" i="8"/>
  <c r="V182" i="9"/>
  <c r="N182" i="10"/>
  <c r="P182" i="10" s="1"/>
  <c r="S182" i="10" s="1"/>
  <c r="AG183" i="9"/>
  <c r="AG125" i="5" l="1"/>
  <c r="V124" i="5"/>
  <c r="AG152" i="2"/>
  <c r="V151" i="2"/>
  <c r="AG156" i="3"/>
  <c r="V155" i="3"/>
  <c r="AG170" i="6"/>
  <c r="B169" i="10"/>
  <c r="D169" i="10" s="1"/>
  <c r="V169" i="6"/>
  <c r="AA168" i="7"/>
  <c r="U167" i="7"/>
  <c r="U212" i="4"/>
  <c r="AA213" i="4"/>
  <c r="AG183" i="8"/>
  <c r="V182" i="8"/>
  <c r="U181" i="9"/>
  <c r="AA182" i="9"/>
  <c r="U123" i="5" l="1"/>
  <c r="AA124" i="5"/>
  <c r="U150" i="2"/>
  <c r="AA151" i="2"/>
  <c r="AA155" i="3"/>
  <c r="U154" i="3"/>
  <c r="U168" i="6"/>
  <c r="AA169" i="6"/>
  <c r="AG168" i="7"/>
  <c r="V167" i="7"/>
  <c r="F167" i="10"/>
  <c r="H167" i="10" s="1"/>
  <c r="AG213" i="4"/>
  <c r="V212" i="4"/>
  <c r="J212" i="10"/>
  <c r="L212" i="10" s="1"/>
  <c r="AA182" i="8"/>
  <c r="U181" i="8"/>
  <c r="AG182" i="9"/>
  <c r="N181" i="10"/>
  <c r="P181" i="10" s="1"/>
  <c r="S181" i="10" s="1"/>
  <c r="V181" i="9"/>
  <c r="AG124" i="5" l="1"/>
  <c r="V123" i="5"/>
  <c r="AG151" i="2"/>
  <c r="V150" i="2"/>
  <c r="AG155" i="3"/>
  <c r="V154" i="3"/>
  <c r="AG169" i="6"/>
  <c r="V168" i="6"/>
  <c r="B168" i="10"/>
  <c r="D168" i="10" s="1"/>
  <c r="AA167" i="7"/>
  <c r="U166" i="7"/>
  <c r="AA212" i="4"/>
  <c r="U211" i="4"/>
  <c r="AG182" i="8"/>
  <c r="V181" i="8"/>
  <c r="U180" i="9"/>
  <c r="AA181" i="9"/>
  <c r="U122" i="5" l="1"/>
  <c r="AA123" i="5"/>
  <c r="U149" i="2"/>
  <c r="AA150" i="2"/>
  <c r="AA154" i="3"/>
  <c r="U153" i="3"/>
  <c r="U167" i="6"/>
  <c r="AA168" i="6"/>
  <c r="AG167" i="7"/>
  <c r="V166" i="7"/>
  <c r="F166" i="10"/>
  <c r="H166" i="10" s="1"/>
  <c r="AG212" i="4"/>
  <c r="J211" i="10"/>
  <c r="L211" i="10" s="1"/>
  <c r="V211" i="4"/>
  <c r="AA181" i="8"/>
  <c r="U180" i="8"/>
  <c r="AG181" i="9"/>
  <c r="V180" i="9"/>
  <c r="N180" i="10"/>
  <c r="P180" i="10" s="1"/>
  <c r="S180" i="10" s="1"/>
  <c r="AG123" i="5" l="1"/>
  <c r="V122" i="5"/>
  <c r="AG150" i="2"/>
  <c r="V149" i="2"/>
  <c r="AG154" i="3"/>
  <c r="V153" i="3"/>
  <c r="AG168" i="6"/>
  <c r="B167" i="10"/>
  <c r="D167" i="10" s="1"/>
  <c r="V167" i="6"/>
  <c r="AA166" i="7"/>
  <c r="U165" i="7"/>
  <c r="U210" i="4"/>
  <c r="AA211" i="4"/>
  <c r="AG181" i="8"/>
  <c r="V180" i="8"/>
  <c r="U179" i="9"/>
  <c r="AA180" i="9"/>
  <c r="U121" i="5" l="1"/>
  <c r="AA122" i="5"/>
  <c r="AA149" i="2"/>
  <c r="U148" i="2"/>
  <c r="U152" i="3"/>
  <c r="AA153" i="3"/>
  <c r="U166" i="6"/>
  <c r="AA167" i="6"/>
  <c r="AG166" i="7"/>
  <c r="V165" i="7"/>
  <c r="F165" i="10"/>
  <c r="H165" i="10" s="1"/>
  <c r="AG211" i="4"/>
  <c r="J210" i="10"/>
  <c r="L210" i="10" s="1"/>
  <c r="V210" i="4"/>
  <c r="AA180" i="8"/>
  <c r="U179" i="8"/>
  <c r="AG180" i="9"/>
  <c r="N179" i="10"/>
  <c r="P179" i="10" s="1"/>
  <c r="S179" i="10" s="1"/>
  <c r="V179" i="9"/>
  <c r="AG122" i="5" l="1"/>
  <c r="V121" i="5"/>
  <c r="AG149" i="2"/>
  <c r="V148" i="2"/>
  <c r="AG153" i="3"/>
  <c r="V152" i="3"/>
  <c r="AG167" i="6"/>
  <c r="B166" i="10"/>
  <c r="D166" i="10" s="1"/>
  <c r="V166" i="6"/>
  <c r="U164" i="7"/>
  <c r="AA165" i="7"/>
  <c r="U209" i="4"/>
  <c r="AA210" i="4"/>
  <c r="AG180" i="8"/>
  <c r="V179" i="8"/>
  <c r="U178" i="9"/>
  <c r="AA179" i="9"/>
  <c r="U120" i="5" l="1"/>
  <c r="AA121" i="5"/>
  <c r="U147" i="2"/>
  <c r="AA148" i="2"/>
  <c r="AA152" i="3"/>
  <c r="U151" i="3"/>
  <c r="U165" i="6"/>
  <c r="AA166" i="6"/>
  <c r="AG165" i="7"/>
  <c r="V164" i="7"/>
  <c r="F164" i="10"/>
  <c r="H164" i="10" s="1"/>
  <c r="V209" i="4"/>
  <c r="AG210" i="4"/>
  <c r="J209" i="10"/>
  <c r="L209" i="10" s="1"/>
  <c r="AA179" i="8"/>
  <c r="U178" i="8"/>
  <c r="N178" i="10"/>
  <c r="P178" i="10" s="1"/>
  <c r="S178" i="10" s="1"/>
  <c r="V178" i="9"/>
  <c r="AG179" i="9"/>
  <c r="AG121" i="5" l="1"/>
  <c r="V120" i="5"/>
  <c r="AG148" i="2"/>
  <c r="V147" i="2"/>
  <c r="V151" i="3"/>
  <c r="AG152" i="3"/>
  <c r="AG166" i="6"/>
  <c r="B165" i="10"/>
  <c r="D165" i="10" s="1"/>
  <c r="V165" i="6"/>
  <c r="AA164" i="7"/>
  <c r="U163" i="7"/>
  <c r="U208" i="4"/>
  <c r="AA209" i="4"/>
  <c r="AG179" i="8"/>
  <c r="V178" i="8"/>
  <c r="U177" i="9"/>
  <c r="AA178" i="9"/>
  <c r="AA120" i="5" l="1"/>
  <c r="U119" i="5"/>
  <c r="U146" i="2"/>
  <c r="AA147" i="2"/>
  <c r="AA151" i="3"/>
  <c r="U150" i="3"/>
  <c r="U164" i="6"/>
  <c r="AA165" i="6"/>
  <c r="AG164" i="7"/>
  <c r="F163" i="10"/>
  <c r="H163" i="10" s="1"/>
  <c r="V163" i="7"/>
  <c r="V208" i="4"/>
  <c r="J208" i="10"/>
  <c r="L208" i="10" s="1"/>
  <c r="AG209" i="4"/>
  <c r="U177" i="8"/>
  <c r="AA178" i="8"/>
  <c r="N177" i="10"/>
  <c r="P177" i="10" s="1"/>
  <c r="S177" i="10" s="1"/>
  <c r="V177" i="9"/>
  <c r="AG178" i="9"/>
  <c r="AG120" i="5" l="1"/>
  <c r="V119" i="5"/>
  <c r="AG147" i="2"/>
  <c r="V146" i="2"/>
  <c r="V150" i="3"/>
  <c r="AG151" i="3"/>
  <c r="AG165" i="6"/>
  <c r="B164" i="10"/>
  <c r="D164" i="10" s="1"/>
  <c r="V164" i="6"/>
  <c r="U162" i="7"/>
  <c r="AA163" i="7"/>
  <c r="U207" i="4"/>
  <c r="AA208" i="4"/>
  <c r="AG178" i="8"/>
  <c r="V177" i="8"/>
  <c r="U176" i="9"/>
  <c r="AA177" i="9"/>
  <c r="AA119" i="5" l="1"/>
  <c r="U118" i="5"/>
  <c r="U145" i="2"/>
  <c r="AA146" i="2"/>
  <c r="AA150" i="3"/>
  <c r="U149" i="3"/>
  <c r="U163" i="6"/>
  <c r="AA164" i="6"/>
  <c r="AG163" i="7"/>
  <c r="V162" i="7"/>
  <c r="F162" i="10"/>
  <c r="H162" i="10" s="1"/>
  <c r="J207" i="10"/>
  <c r="L207" i="10" s="1"/>
  <c r="V207" i="4"/>
  <c r="AG208" i="4"/>
  <c r="U176" i="8"/>
  <c r="AA177" i="8"/>
  <c r="N176" i="10"/>
  <c r="P176" i="10" s="1"/>
  <c r="S176" i="10" s="1"/>
  <c r="V176" i="9"/>
  <c r="AG177" i="9"/>
  <c r="AG119" i="5" l="1"/>
  <c r="V118" i="5"/>
  <c r="AG146" i="2"/>
  <c r="V145" i="2"/>
  <c r="AG150" i="3"/>
  <c r="V149" i="3"/>
  <c r="AG164" i="6"/>
  <c r="V163" i="6"/>
  <c r="B163" i="10"/>
  <c r="D163" i="10" s="1"/>
  <c r="AA162" i="7"/>
  <c r="U161" i="7"/>
  <c r="AA207" i="4"/>
  <c r="U206" i="4"/>
  <c r="AG177" i="8"/>
  <c r="V176" i="8"/>
  <c r="AA176" i="9"/>
  <c r="U175" i="9"/>
  <c r="U117" i="5" l="1"/>
  <c r="AA118" i="5"/>
  <c r="AA145" i="2"/>
  <c r="U144" i="2"/>
  <c r="AA149" i="3"/>
  <c r="U148" i="3"/>
  <c r="U162" i="6"/>
  <c r="AA163" i="6"/>
  <c r="AG162" i="7"/>
  <c r="V161" i="7"/>
  <c r="F161" i="10"/>
  <c r="H161" i="10" s="1"/>
  <c r="AG207" i="4"/>
  <c r="V206" i="4"/>
  <c r="J206" i="10"/>
  <c r="L206" i="10" s="1"/>
  <c r="AA176" i="8"/>
  <c r="U175" i="8"/>
  <c r="N175" i="10"/>
  <c r="P175" i="10" s="1"/>
  <c r="S175" i="10" s="1"/>
  <c r="V175" i="9"/>
  <c r="AG176" i="9"/>
  <c r="AG118" i="5" l="1"/>
  <c r="V117" i="5"/>
  <c r="AG145" i="2"/>
  <c r="V144" i="2"/>
  <c r="AG149" i="3"/>
  <c r="V148" i="3"/>
  <c r="AG163" i="6"/>
  <c r="B162" i="10"/>
  <c r="D162" i="10" s="1"/>
  <c r="V162" i="6"/>
  <c r="AA161" i="7"/>
  <c r="U160" i="7"/>
  <c r="U205" i="4"/>
  <c r="AA206" i="4"/>
  <c r="AG176" i="8"/>
  <c r="V175" i="8"/>
  <c r="AA175" i="9"/>
  <c r="U174" i="9"/>
  <c r="U116" i="5" l="1"/>
  <c r="AA117" i="5"/>
  <c r="U143" i="2"/>
  <c r="AA144" i="2"/>
  <c r="AA148" i="3"/>
  <c r="U147" i="3"/>
  <c r="U161" i="6"/>
  <c r="AA162" i="6"/>
  <c r="AG161" i="7"/>
  <c r="V160" i="7"/>
  <c r="F160" i="10"/>
  <c r="H160" i="10" s="1"/>
  <c r="V205" i="4"/>
  <c r="AG206" i="4"/>
  <c r="J205" i="10"/>
  <c r="L205" i="10" s="1"/>
  <c r="U174" i="8"/>
  <c r="AA175" i="8"/>
  <c r="AG175" i="9"/>
  <c r="N174" i="10"/>
  <c r="P174" i="10" s="1"/>
  <c r="S174" i="10" s="1"/>
  <c r="V174" i="9"/>
  <c r="AG117" i="5" l="1"/>
  <c r="V116" i="5"/>
  <c r="AG144" i="2"/>
  <c r="V143" i="2"/>
  <c r="AG148" i="3"/>
  <c r="V147" i="3"/>
  <c r="AG162" i="6"/>
  <c r="B161" i="10"/>
  <c r="D161" i="10" s="1"/>
  <c r="V161" i="6"/>
  <c r="U159" i="7"/>
  <c r="AA160" i="7"/>
  <c r="AA205" i="4"/>
  <c r="U204" i="4"/>
  <c r="AG175" i="8"/>
  <c r="V174" i="8"/>
  <c r="AA174" i="9"/>
  <c r="U173" i="9"/>
  <c r="U115" i="5" l="1"/>
  <c r="AA116" i="5"/>
  <c r="U142" i="2"/>
  <c r="AA143" i="2"/>
  <c r="AA147" i="3"/>
  <c r="U146" i="3"/>
  <c r="U160" i="6"/>
  <c r="AA161" i="6"/>
  <c r="AG160" i="7"/>
  <c r="V159" i="7"/>
  <c r="F159" i="10"/>
  <c r="H159" i="10" s="1"/>
  <c r="J204" i="10"/>
  <c r="L204" i="10" s="1"/>
  <c r="AG205" i="4"/>
  <c r="V204" i="4"/>
  <c r="AA174" i="8"/>
  <c r="U173" i="8"/>
  <c r="N173" i="10"/>
  <c r="P173" i="10" s="1"/>
  <c r="S173" i="10" s="1"/>
  <c r="V173" i="9"/>
  <c r="AG174" i="9"/>
  <c r="AG116" i="5" l="1"/>
  <c r="V115" i="5"/>
  <c r="AG143" i="2"/>
  <c r="V142" i="2"/>
  <c r="AG147" i="3"/>
  <c r="V146" i="3"/>
  <c r="AG161" i="6"/>
  <c r="B160" i="10"/>
  <c r="D160" i="10" s="1"/>
  <c r="V160" i="6"/>
  <c r="U158" i="7"/>
  <c r="AA159" i="7"/>
  <c r="AA204" i="4"/>
  <c r="U203" i="4"/>
  <c r="AG174" i="8"/>
  <c r="V173" i="8"/>
  <c r="U172" i="9"/>
  <c r="AA173" i="9"/>
  <c r="AA115" i="5" l="1"/>
  <c r="U114" i="5"/>
  <c r="U141" i="2"/>
  <c r="AA142" i="2"/>
  <c r="AA146" i="3"/>
  <c r="U145" i="3"/>
  <c r="AA160" i="6"/>
  <c r="U159" i="6"/>
  <c r="AG159" i="7"/>
  <c r="V158" i="7"/>
  <c r="F158" i="10"/>
  <c r="H158" i="10" s="1"/>
  <c r="V203" i="4"/>
  <c r="J203" i="10"/>
  <c r="L203" i="10" s="1"/>
  <c r="AG204" i="4"/>
  <c r="U172" i="8"/>
  <c r="AA173" i="8"/>
  <c r="V172" i="9"/>
  <c r="AG173" i="9"/>
  <c r="N172" i="10"/>
  <c r="P172" i="10" s="1"/>
  <c r="S172" i="10" s="1"/>
  <c r="AG115" i="5" l="1"/>
  <c r="V114" i="5"/>
  <c r="AG142" i="2"/>
  <c r="V141" i="2"/>
  <c r="AG146" i="3"/>
  <c r="V145" i="3"/>
  <c r="AG160" i="6"/>
  <c r="B159" i="10"/>
  <c r="D159" i="10" s="1"/>
  <c r="V159" i="6"/>
  <c r="U157" i="7"/>
  <c r="AA158" i="7"/>
  <c r="AA203" i="4"/>
  <c r="U202" i="4"/>
  <c r="AG173" i="8"/>
  <c r="V172" i="8"/>
  <c r="U171" i="9"/>
  <c r="AA172" i="9"/>
  <c r="U113" i="5" l="1"/>
  <c r="AA114" i="5"/>
  <c r="U140" i="2"/>
  <c r="AA141" i="2"/>
  <c r="AA145" i="3"/>
  <c r="U144" i="3"/>
  <c r="U158" i="6"/>
  <c r="AA159" i="6"/>
  <c r="AG158" i="7"/>
  <c r="F157" i="10"/>
  <c r="H157" i="10" s="1"/>
  <c r="V157" i="7"/>
  <c r="J202" i="10"/>
  <c r="L202" i="10" s="1"/>
  <c r="AG203" i="4"/>
  <c r="V202" i="4"/>
  <c r="AA172" i="8"/>
  <c r="U171" i="8"/>
  <c r="V171" i="9"/>
  <c r="N171" i="10"/>
  <c r="P171" i="10" s="1"/>
  <c r="S171" i="10" s="1"/>
  <c r="AG172" i="9"/>
  <c r="AG114" i="5" l="1"/>
  <c r="V113" i="5"/>
  <c r="V140" i="2"/>
  <c r="AG141" i="2"/>
  <c r="AG145" i="3"/>
  <c r="V144" i="3"/>
  <c r="AG159" i="6"/>
  <c r="V158" i="6"/>
  <c r="B158" i="10"/>
  <c r="D158" i="10" s="1"/>
  <c r="U156" i="7"/>
  <c r="AA157" i="7"/>
  <c r="U201" i="4"/>
  <c r="AA202" i="4"/>
  <c r="AG172" i="8"/>
  <c r="V171" i="8"/>
  <c r="AA171" i="9"/>
  <c r="U170" i="9"/>
  <c r="U112" i="5" l="1"/>
  <c r="AA113" i="5"/>
  <c r="AA140" i="2"/>
  <c r="U139" i="2"/>
  <c r="AA144" i="3"/>
  <c r="U143" i="3"/>
  <c r="AA158" i="6"/>
  <c r="U157" i="6"/>
  <c r="AG157" i="7"/>
  <c r="V156" i="7"/>
  <c r="F156" i="10"/>
  <c r="H156" i="10" s="1"/>
  <c r="AG202" i="4"/>
  <c r="J201" i="10"/>
  <c r="L201" i="10" s="1"/>
  <c r="V201" i="4"/>
  <c r="U170" i="8"/>
  <c r="AA171" i="8"/>
  <c r="V170" i="9"/>
  <c r="N170" i="10"/>
  <c r="P170" i="10" s="1"/>
  <c r="S170" i="10" s="1"/>
  <c r="AG171" i="9"/>
  <c r="AG113" i="5" l="1"/>
  <c r="V112" i="5"/>
  <c r="AG140" i="2"/>
  <c r="V139" i="2"/>
  <c r="AG144" i="3"/>
  <c r="V143" i="3"/>
  <c r="AG158" i="6"/>
  <c r="B157" i="10"/>
  <c r="D157" i="10" s="1"/>
  <c r="V157" i="6"/>
  <c r="U155" i="7"/>
  <c r="AA156" i="7"/>
  <c r="U200" i="4"/>
  <c r="AA201" i="4"/>
  <c r="AG171" i="8"/>
  <c r="V170" i="8"/>
  <c r="U169" i="9"/>
  <c r="AA170" i="9"/>
  <c r="U111" i="5" l="1"/>
  <c r="AA112" i="5"/>
  <c r="U138" i="2"/>
  <c r="AA139" i="2"/>
  <c r="AA143" i="3"/>
  <c r="U142" i="3"/>
  <c r="AA157" i="6"/>
  <c r="U156" i="6"/>
  <c r="AG156" i="7"/>
  <c r="V155" i="7"/>
  <c r="F155" i="10"/>
  <c r="H155" i="10" s="1"/>
  <c r="AG201" i="4"/>
  <c r="J200" i="10"/>
  <c r="L200" i="10" s="1"/>
  <c r="V200" i="4"/>
  <c r="U169" i="8"/>
  <c r="AA170" i="8"/>
  <c r="N169" i="10"/>
  <c r="P169" i="10" s="1"/>
  <c r="S169" i="10" s="1"/>
  <c r="AG170" i="9"/>
  <c r="V169" i="9"/>
  <c r="AG112" i="5" l="1"/>
  <c r="V111" i="5"/>
  <c r="AG139" i="2"/>
  <c r="V138" i="2"/>
  <c r="AG143" i="3"/>
  <c r="V142" i="3"/>
  <c r="AG157" i="6"/>
  <c r="V156" i="6"/>
  <c r="B156" i="10"/>
  <c r="D156" i="10" s="1"/>
  <c r="AA155" i="7"/>
  <c r="U154" i="7"/>
  <c r="U199" i="4"/>
  <c r="AA200" i="4"/>
  <c r="AG170" i="8"/>
  <c r="V169" i="8"/>
  <c r="U168" i="9"/>
  <c r="AA169" i="9"/>
  <c r="U110" i="5" l="1"/>
  <c r="AA111" i="5"/>
  <c r="AA138" i="2"/>
  <c r="U137" i="2"/>
  <c r="AA142" i="3"/>
  <c r="U141" i="3"/>
  <c r="U155" i="6"/>
  <c r="AA156" i="6"/>
  <c r="AG155" i="7"/>
  <c r="F154" i="10"/>
  <c r="H154" i="10" s="1"/>
  <c r="V154" i="7"/>
  <c r="V199" i="4"/>
  <c r="AG200" i="4"/>
  <c r="J199" i="10"/>
  <c r="L199" i="10" s="1"/>
  <c r="U168" i="8"/>
  <c r="AA169" i="8"/>
  <c r="V168" i="9"/>
  <c r="N168" i="10"/>
  <c r="P168" i="10" s="1"/>
  <c r="S168" i="10" s="1"/>
  <c r="AG169" i="9"/>
  <c r="AG111" i="5" l="1"/>
  <c r="V110" i="5"/>
  <c r="V137" i="2"/>
  <c r="AG138" i="2"/>
  <c r="AG142" i="3"/>
  <c r="V141" i="3"/>
  <c r="AG156" i="6"/>
  <c r="B155" i="10"/>
  <c r="D155" i="10" s="1"/>
  <c r="V155" i="6"/>
  <c r="AA154" i="7"/>
  <c r="U153" i="7"/>
  <c r="U198" i="4"/>
  <c r="AA199" i="4"/>
  <c r="AG169" i="8"/>
  <c r="V168" i="8"/>
  <c r="U167" i="9"/>
  <c r="AA168" i="9"/>
  <c r="U109" i="5" l="1"/>
  <c r="AA110" i="5"/>
  <c r="AA137" i="2"/>
  <c r="U136" i="2"/>
  <c r="AA141" i="3"/>
  <c r="U140" i="3"/>
  <c r="U154" i="6"/>
  <c r="AA155" i="6"/>
  <c r="AG154" i="7"/>
  <c r="V153" i="7"/>
  <c r="F153" i="10"/>
  <c r="H153" i="10" s="1"/>
  <c r="J198" i="10"/>
  <c r="L198" i="10" s="1"/>
  <c r="V198" i="4"/>
  <c r="AG199" i="4"/>
  <c r="AA168" i="8"/>
  <c r="U167" i="8"/>
  <c r="AG168" i="9"/>
  <c r="V167" i="9"/>
  <c r="N167" i="10"/>
  <c r="P167" i="10" s="1"/>
  <c r="S167" i="10" s="1"/>
  <c r="AG110" i="5" l="1"/>
  <c r="V109" i="5"/>
  <c r="AG137" i="2"/>
  <c r="V136" i="2"/>
  <c r="AG141" i="3"/>
  <c r="V140" i="3"/>
  <c r="AG155" i="6"/>
  <c r="V154" i="6"/>
  <c r="B154" i="10"/>
  <c r="D154" i="10" s="1"/>
  <c r="AA153" i="7"/>
  <c r="U152" i="7"/>
  <c r="U197" i="4"/>
  <c r="AA198" i="4"/>
  <c r="AG168" i="8"/>
  <c r="V167" i="8"/>
  <c r="U166" i="9"/>
  <c r="AA167" i="9"/>
  <c r="U108" i="5" l="1"/>
  <c r="AA109" i="5"/>
  <c r="AA136" i="2"/>
  <c r="U135" i="2"/>
  <c r="AA140" i="3"/>
  <c r="U139" i="3"/>
  <c r="U153" i="6"/>
  <c r="AA154" i="6"/>
  <c r="AG153" i="7"/>
  <c r="F152" i="10"/>
  <c r="H152" i="10" s="1"/>
  <c r="V152" i="7"/>
  <c r="J197" i="10"/>
  <c r="L197" i="10" s="1"/>
  <c r="V197" i="4"/>
  <c r="AG198" i="4"/>
  <c r="U166" i="8"/>
  <c r="AA167" i="8"/>
  <c r="N166" i="10"/>
  <c r="P166" i="10" s="1"/>
  <c r="S166" i="10" s="1"/>
  <c r="V166" i="9"/>
  <c r="AG167" i="9"/>
  <c r="AG109" i="5" l="1"/>
  <c r="V108" i="5"/>
  <c r="AG136" i="2"/>
  <c r="V135" i="2"/>
  <c r="AG140" i="3"/>
  <c r="V139" i="3"/>
  <c r="AG154" i="6"/>
  <c r="V153" i="6"/>
  <c r="B153" i="10"/>
  <c r="D153" i="10" s="1"/>
  <c r="AA152" i="7"/>
  <c r="U151" i="7"/>
  <c r="AA197" i="4"/>
  <c r="U196" i="4"/>
  <c r="AG167" i="8"/>
  <c r="V166" i="8"/>
  <c r="U165" i="9"/>
  <c r="AA166" i="9"/>
  <c r="U107" i="5" l="1"/>
  <c r="AA108" i="5"/>
  <c r="AA135" i="2"/>
  <c r="U134" i="2"/>
  <c r="AA139" i="3"/>
  <c r="U138" i="3"/>
  <c r="U152" i="6"/>
  <c r="AA153" i="6"/>
  <c r="AG152" i="7"/>
  <c r="V151" i="7"/>
  <c r="F151" i="10"/>
  <c r="H151" i="10" s="1"/>
  <c r="AG197" i="4"/>
  <c r="J196" i="10"/>
  <c r="L196" i="10" s="1"/>
  <c r="V196" i="4"/>
  <c r="AA166" i="8"/>
  <c r="U165" i="8"/>
  <c r="AG166" i="9"/>
  <c r="N165" i="10"/>
  <c r="P165" i="10" s="1"/>
  <c r="S165" i="10" s="1"/>
  <c r="V165" i="9"/>
  <c r="AG108" i="5" l="1"/>
  <c r="V107" i="5"/>
  <c r="AG135" i="2"/>
  <c r="V134" i="2"/>
  <c r="AG139" i="3"/>
  <c r="V138" i="3"/>
  <c r="AG153" i="6"/>
  <c r="V152" i="6"/>
  <c r="B152" i="10"/>
  <c r="D152" i="10" s="1"/>
  <c r="AA151" i="7"/>
  <c r="U150" i="7"/>
  <c r="U195" i="4"/>
  <c r="AA196" i="4"/>
  <c r="AG166" i="8"/>
  <c r="V165" i="8"/>
  <c r="U164" i="9"/>
  <c r="AA165" i="9"/>
  <c r="AA107" i="5" l="1"/>
  <c r="U106" i="5"/>
  <c r="AA134" i="2"/>
  <c r="U133" i="2"/>
  <c r="AA138" i="3"/>
  <c r="U137" i="3"/>
  <c r="AA152" i="6"/>
  <c r="U151" i="6"/>
  <c r="AG151" i="7"/>
  <c r="V150" i="7"/>
  <c r="F150" i="10"/>
  <c r="H150" i="10" s="1"/>
  <c r="AG196" i="4"/>
  <c r="V195" i="4"/>
  <c r="J195" i="10"/>
  <c r="L195" i="10" s="1"/>
  <c r="U164" i="8"/>
  <c r="AA165" i="8"/>
  <c r="AG165" i="9"/>
  <c r="N164" i="10"/>
  <c r="P164" i="10" s="1"/>
  <c r="S164" i="10" s="1"/>
  <c r="V164" i="9"/>
  <c r="AG107" i="5" l="1"/>
  <c r="V106" i="5"/>
  <c r="AG134" i="2"/>
  <c r="V133" i="2"/>
  <c r="AG138" i="3"/>
  <c r="V137" i="3"/>
  <c r="AG152" i="6"/>
  <c r="V151" i="6"/>
  <c r="B151" i="10"/>
  <c r="D151" i="10" s="1"/>
  <c r="AA150" i="7"/>
  <c r="U149" i="7"/>
  <c r="U194" i="4"/>
  <c r="AA195" i="4"/>
  <c r="AG165" i="8"/>
  <c r="V164" i="8"/>
  <c r="U163" i="9"/>
  <c r="AA164" i="9"/>
  <c r="AA106" i="5" l="1"/>
  <c r="U105" i="5"/>
  <c r="AA133" i="2"/>
  <c r="U132" i="2"/>
  <c r="U136" i="3"/>
  <c r="AA137" i="3"/>
  <c r="AA151" i="6"/>
  <c r="U150" i="6"/>
  <c r="AG150" i="7"/>
  <c r="V149" i="7"/>
  <c r="F149" i="10"/>
  <c r="H149" i="10" s="1"/>
  <c r="V194" i="4"/>
  <c r="J194" i="10"/>
  <c r="L194" i="10" s="1"/>
  <c r="AG195" i="4"/>
  <c r="U163" i="8"/>
  <c r="AA164" i="8"/>
  <c r="N163" i="10"/>
  <c r="P163" i="10" s="1"/>
  <c r="S163" i="10" s="1"/>
  <c r="AG164" i="9"/>
  <c r="V163" i="9"/>
  <c r="AG106" i="5" l="1"/>
  <c r="V105" i="5"/>
  <c r="AG133" i="2"/>
  <c r="V132" i="2"/>
  <c r="V136" i="3"/>
  <c r="AG137" i="3"/>
  <c r="AG151" i="6"/>
  <c r="V150" i="6"/>
  <c r="B150" i="10"/>
  <c r="D150" i="10" s="1"/>
  <c r="AA149" i="7"/>
  <c r="U148" i="7"/>
  <c r="AA194" i="4"/>
  <c r="U193" i="4"/>
  <c r="AG164" i="8"/>
  <c r="V163" i="8"/>
  <c r="U162" i="9"/>
  <c r="AA163" i="9"/>
  <c r="AA105" i="5" l="1"/>
  <c r="U104" i="5"/>
  <c r="U131" i="2"/>
  <c r="AA132" i="2"/>
  <c r="AA136" i="3"/>
  <c r="U135" i="3"/>
  <c r="AA150" i="6"/>
  <c r="U149" i="6"/>
  <c r="AG149" i="7"/>
  <c r="V148" i="7"/>
  <c r="F148" i="10"/>
  <c r="H148" i="10" s="1"/>
  <c r="AG194" i="4"/>
  <c r="J193" i="10"/>
  <c r="L193" i="10" s="1"/>
  <c r="V193" i="4"/>
  <c r="AA163" i="8"/>
  <c r="U162" i="8"/>
  <c r="V162" i="9"/>
  <c r="N162" i="10"/>
  <c r="P162" i="10" s="1"/>
  <c r="S162" i="10" s="1"/>
  <c r="AG163" i="9"/>
  <c r="AG105" i="5" l="1"/>
  <c r="V104" i="5"/>
  <c r="AG132" i="2"/>
  <c r="V131" i="2"/>
  <c r="V135" i="3"/>
  <c r="AG136" i="3"/>
  <c r="AG150" i="6"/>
  <c r="B149" i="10"/>
  <c r="D149" i="10" s="1"/>
  <c r="V149" i="6"/>
  <c r="AA148" i="7"/>
  <c r="U147" i="7"/>
  <c r="AA193" i="4"/>
  <c r="U192" i="4"/>
  <c r="AG163" i="8"/>
  <c r="V162" i="8"/>
  <c r="AA162" i="9"/>
  <c r="U161" i="9"/>
  <c r="U103" i="5" l="1"/>
  <c r="AA104" i="5"/>
  <c r="U130" i="2"/>
  <c r="AA131" i="2"/>
  <c r="AA135" i="3"/>
  <c r="U134" i="3"/>
  <c r="AA149" i="6"/>
  <c r="U148" i="6"/>
  <c r="AG148" i="7"/>
  <c r="V147" i="7"/>
  <c r="F147" i="10"/>
  <c r="H147" i="10" s="1"/>
  <c r="J192" i="10"/>
  <c r="L192" i="10" s="1"/>
  <c r="AG193" i="4"/>
  <c r="V192" i="4"/>
  <c r="U161" i="8"/>
  <c r="AA162" i="8"/>
  <c r="N161" i="10"/>
  <c r="P161" i="10" s="1"/>
  <c r="S161" i="10" s="1"/>
  <c r="V161" i="9"/>
  <c r="AG162" i="9"/>
  <c r="AG104" i="5" l="1"/>
  <c r="V103" i="5"/>
  <c r="AG131" i="2"/>
  <c r="V130" i="2"/>
  <c r="AG135" i="3"/>
  <c r="V134" i="3"/>
  <c r="AG149" i="6"/>
  <c r="V148" i="6"/>
  <c r="B148" i="10"/>
  <c r="D148" i="10" s="1"/>
  <c r="U146" i="7"/>
  <c r="AA147" i="7"/>
  <c r="U191" i="4"/>
  <c r="AA192" i="4"/>
  <c r="AG162" i="8"/>
  <c r="V161" i="8"/>
  <c r="AA161" i="9"/>
  <c r="U160" i="9"/>
  <c r="U102" i="5" l="1"/>
  <c r="AA103" i="5"/>
  <c r="U129" i="2"/>
  <c r="AA130" i="2"/>
  <c r="U133" i="3"/>
  <c r="AA134" i="3"/>
  <c r="AA148" i="6"/>
  <c r="U147" i="6"/>
  <c r="AG147" i="7"/>
  <c r="V146" i="7"/>
  <c r="F146" i="10"/>
  <c r="H146" i="10" s="1"/>
  <c r="J191" i="10"/>
  <c r="L191" i="10" s="1"/>
  <c r="V191" i="4"/>
  <c r="AG192" i="4"/>
  <c r="AA161" i="8"/>
  <c r="U160" i="8"/>
  <c r="AG161" i="9"/>
  <c r="V160" i="9"/>
  <c r="N160" i="10"/>
  <c r="P160" i="10" s="1"/>
  <c r="S160" i="10" s="1"/>
  <c r="AG103" i="5" l="1"/>
  <c r="V102" i="5"/>
  <c r="AG130" i="2"/>
  <c r="V129" i="2"/>
  <c r="AG134" i="3"/>
  <c r="V133" i="3"/>
  <c r="AG148" i="6"/>
  <c r="B147" i="10"/>
  <c r="D147" i="10" s="1"/>
  <c r="V147" i="6"/>
  <c r="U145" i="7"/>
  <c r="AA146" i="7"/>
  <c r="AA191" i="4"/>
  <c r="U190" i="4"/>
  <c r="AG161" i="8"/>
  <c r="V160" i="8"/>
  <c r="AA160" i="9"/>
  <c r="U159" i="9"/>
  <c r="U101" i="5" l="1"/>
  <c r="AA102" i="5"/>
  <c r="U128" i="2"/>
  <c r="AA129" i="2"/>
  <c r="AA133" i="3"/>
  <c r="U132" i="3"/>
  <c r="U146" i="6"/>
  <c r="AA147" i="6"/>
  <c r="AG146" i="7"/>
  <c r="V145" i="7"/>
  <c r="F145" i="10"/>
  <c r="H145" i="10" s="1"/>
  <c r="V190" i="4"/>
  <c r="J190" i="10"/>
  <c r="L190" i="10" s="1"/>
  <c r="AG191" i="4"/>
  <c r="AA160" i="8"/>
  <c r="U159" i="8"/>
  <c r="N159" i="10"/>
  <c r="P159" i="10" s="1"/>
  <c r="S159" i="10" s="1"/>
  <c r="AG160" i="9"/>
  <c r="V159" i="9"/>
  <c r="AG102" i="5" l="1"/>
  <c r="V101" i="5"/>
  <c r="V128" i="2"/>
  <c r="AG129" i="2"/>
  <c r="V132" i="3"/>
  <c r="AG133" i="3"/>
  <c r="AG147" i="6"/>
  <c r="V146" i="6"/>
  <c r="B146" i="10"/>
  <c r="D146" i="10" s="1"/>
  <c r="AA145" i="7"/>
  <c r="U144" i="7"/>
  <c r="U189" i="4"/>
  <c r="AA190" i="4"/>
  <c r="AG160" i="8"/>
  <c r="V159" i="8"/>
  <c r="U158" i="9"/>
  <c r="AA159" i="9"/>
  <c r="AA101" i="5" l="1"/>
  <c r="U100" i="5"/>
  <c r="U127" i="2"/>
  <c r="AA128" i="2"/>
  <c r="AA132" i="3"/>
  <c r="U131" i="3"/>
  <c r="AA146" i="6"/>
  <c r="U145" i="6"/>
  <c r="AG145" i="7"/>
  <c r="V144" i="7"/>
  <c r="F144" i="10"/>
  <c r="H144" i="10" s="1"/>
  <c r="J189" i="10"/>
  <c r="L189" i="10" s="1"/>
  <c r="V189" i="4"/>
  <c r="AG190" i="4"/>
  <c r="U158" i="8"/>
  <c r="AA159" i="8"/>
  <c r="N158" i="10"/>
  <c r="P158" i="10" s="1"/>
  <c r="S158" i="10" s="1"/>
  <c r="V158" i="9"/>
  <c r="AG159" i="9"/>
  <c r="AG101" i="5" l="1"/>
  <c r="V100" i="5"/>
  <c r="AG128" i="2"/>
  <c r="V127" i="2"/>
  <c r="AG132" i="3"/>
  <c r="V131" i="3"/>
  <c r="AG146" i="6"/>
  <c r="V145" i="6"/>
  <c r="B145" i="10"/>
  <c r="D145" i="10" s="1"/>
  <c r="AA144" i="7"/>
  <c r="U143" i="7"/>
  <c r="AA189" i="4"/>
  <c r="U188" i="4"/>
  <c r="AG159" i="8"/>
  <c r="V158" i="8"/>
  <c r="AA158" i="9"/>
  <c r="U157" i="9"/>
  <c r="AA100" i="5" l="1"/>
  <c r="U99" i="5"/>
  <c r="U126" i="2"/>
  <c r="AA127" i="2"/>
  <c r="AA131" i="3"/>
  <c r="U130" i="3"/>
  <c r="U144" i="6"/>
  <c r="AA145" i="6"/>
  <c r="AG144" i="7"/>
  <c r="V143" i="7"/>
  <c r="F143" i="10"/>
  <c r="H143" i="10" s="1"/>
  <c r="AG189" i="4"/>
  <c r="V188" i="4"/>
  <c r="J188" i="10"/>
  <c r="L188" i="10" s="1"/>
  <c r="U157" i="8"/>
  <c r="AA158" i="8"/>
  <c r="V157" i="9"/>
  <c r="N157" i="10"/>
  <c r="P157" i="10" s="1"/>
  <c r="S157" i="10" s="1"/>
  <c r="AG158" i="9"/>
  <c r="AG100" i="5" l="1"/>
  <c r="V99" i="5"/>
  <c r="AG127" i="2"/>
  <c r="V126" i="2"/>
  <c r="AG131" i="3"/>
  <c r="V130" i="3"/>
  <c r="AG145" i="6"/>
  <c r="B144" i="10"/>
  <c r="D144" i="10" s="1"/>
  <c r="V144" i="6"/>
  <c r="AA143" i="7"/>
  <c r="U142" i="7"/>
  <c r="U187" i="4"/>
  <c r="AA188" i="4"/>
  <c r="AG158" i="8"/>
  <c r="V157" i="8"/>
  <c r="U156" i="9"/>
  <c r="AA157" i="9"/>
  <c r="U98" i="5" l="1"/>
  <c r="AA99" i="5"/>
  <c r="U125" i="2"/>
  <c r="AA126" i="2"/>
  <c r="U129" i="3"/>
  <c r="AA130" i="3"/>
  <c r="U143" i="6"/>
  <c r="AA144" i="6"/>
  <c r="AG143" i="7"/>
  <c r="V142" i="7"/>
  <c r="F142" i="10"/>
  <c r="H142" i="10" s="1"/>
  <c r="AG188" i="4"/>
  <c r="J187" i="10"/>
  <c r="L187" i="10" s="1"/>
  <c r="V187" i="4"/>
  <c r="U156" i="8"/>
  <c r="AA157" i="8"/>
  <c r="AG157" i="9"/>
  <c r="N156" i="10"/>
  <c r="P156" i="10" s="1"/>
  <c r="S156" i="10" s="1"/>
  <c r="V156" i="9"/>
  <c r="AG99" i="5" l="1"/>
  <c r="V98" i="5"/>
  <c r="AG126" i="2"/>
  <c r="V125" i="2"/>
  <c r="AG130" i="3"/>
  <c r="V129" i="3"/>
  <c r="AG144" i="6"/>
  <c r="V143" i="6"/>
  <c r="B143" i="10"/>
  <c r="D143" i="10" s="1"/>
  <c r="U141" i="7"/>
  <c r="AA142" i="7"/>
  <c r="AA187" i="4"/>
  <c r="U186" i="4"/>
  <c r="AG157" i="8"/>
  <c r="V156" i="8"/>
  <c r="U155" i="9"/>
  <c r="AA156" i="9"/>
  <c r="U97" i="5" l="1"/>
  <c r="AA98" i="5"/>
  <c r="AA125" i="2"/>
  <c r="U124" i="2"/>
  <c r="AA129" i="3"/>
  <c r="U128" i="3"/>
  <c r="U142" i="6"/>
  <c r="AA143" i="6"/>
  <c r="AG142" i="7"/>
  <c r="V141" i="7"/>
  <c r="F141" i="10"/>
  <c r="H141" i="10" s="1"/>
  <c r="J186" i="10"/>
  <c r="L186" i="10" s="1"/>
  <c r="V186" i="4"/>
  <c r="AG187" i="4"/>
  <c r="AA156" i="8"/>
  <c r="U155" i="8"/>
  <c r="V155" i="9"/>
  <c r="N155" i="10"/>
  <c r="P155" i="10" s="1"/>
  <c r="S155" i="10" s="1"/>
  <c r="AG156" i="9"/>
  <c r="AG98" i="5" l="1"/>
  <c r="V97" i="5"/>
  <c r="AG125" i="2"/>
  <c r="V124" i="2"/>
  <c r="AG129" i="3"/>
  <c r="V128" i="3"/>
  <c r="AG143" i="6"/>
  <c r="B142" i="10"/>
  <c r="D142" i="10" s="1"/>
  <c r="V142" i="6"/>
  <c r="U140" i="7"/>
  <c r="AA141" i="7"/>
  <c r="U185" i="4"/>
  <c r="AA186" i="4"/>
  <c r="AG156" i="8"/>
  <c r="V155" i="8"/>
  <c r="U154" i="9"/>
  <c r="AA155" i="9"/>
  <c r="U96" i="5" l="1"/>
  <c r="AA97" i="5"/>
  <c r="U123" i="2"/>
  <c r="AA124" i="2"/>
  <c r="U127" i="3"/>
  <c r="AA128" i="3"/>
  <c r="U141" i="6"/>
  <c r="AA142" i="6"/>
  <c r="AG141" i="7"/>
  <c r="F140" i="10"/>
  <c r="H140" i="10" s="1"/>
  <c r="V140" i="7"/>
  <c r="J185" i="10"/>
  <c r="L185" i="10" s="1"/>
  <c r="V185" i="4"/>
  <c r="AG186" i="4"/>
  <c r="AA155" i="8"/>
  <c r="U154" i="8"/>
  <c r="N154" i="10"/>
  <c r="P154" i="10" s="1"/>
  <c r="S154" i="10" s="1"/>
  <c r="V154" i="9"/>
  <c r="AG155" i="9"/>
  <c r="AG97" i="5" l="1"/>
  <c r="V96" i="5"/>
  <c r="AG124" i="2"/>
  <c r="V123" i="2"/>
  <c r="AG128" i="3"/>
  <c r="V127" i="3"/>
  <c r="AG142" i="6"/>
  <c r="B141" i="10"/>
  <c r="D141" i="10" s="1"/>
  <c r="V141" i="6"/>
  <c r="AA140" i="7"/>
  <c r="U139" i="7"/>
  <c r="U184" i="4"/>
  <c r="AA185" i="4"/>
  <c r="AG155" i="8"/>
  <c r="V154" i="8"/>
  <c r="U153" i="9"/>
  <c r="AA154" i="9"/>
  <c r="U95" i="5" l="1"/>
  <c r="AA96" i="5"/>
  <c r="U122" i="2"/>
  <c r="AA123" i="2"/>
  <c r="AA127" i="3"/>
  <c r="U126" i="3"/>
  <c r="AA141" i="6"/>
  <c r="U140" i="6"/>
  <c r="AG140" i="7"/>
  <c r="V139" i="7"/>
  <c r="F139" i="10"/>
  <c r="H139" i="10" s="1"/>
  <c r="J184" i="10"/>
  <c r="L184" i="10" s="1"/>
  <c r="V184" i="4"/>
  <c r="AG185" i="4"/>
  <c r="AA154" i="8"/>
  <c r="U153" i="8"/>
  <c r="V153" i="9"/>
  <c r="AG154" i="9"/>
  <c r="N153" i="10"/>
  <c r="P153" i="10" s="1"/>
  <c r="S153" i="10" s="1"/>
  <c r="AG96" i="5" l="1"/>
  <c r="V95" i="5"/>
  <c r="V122" i="2"/>
  <c r="AG123" i="2"/>
  <c r="AG127" i="3"/>
  <c r="V126" i="3"/>
  <c r="AG141" i="6"/>
  <c r="B140" i="10"/>
  <c r="D140" i="10" s="1"/>
  <c r="V140" i="6"/>
  <c r="AA139" i="7"/>
  <c r="U138" i="7"/>
  <c r="U183" i="4"/>
  <c r="AA184" i="4"/>
  <c r="AG154" i="8"/>
  <c r="V153" i="8"/>
  <c r="AA153" i="9"/>
  <c r="U152" i="9"/>
  <c r="U94" i="5" l="1"/>
  <c r="AA95" i="5"/>
  <c r="AA122" i="2"/>
  <c r="U121" i="2"/>
  <c r="U125" i="3"/>
  <c r="AA126" i="3"/>
  <c r="U139" i="6"/>
  <c r="AA140" i="6"/>
  <c r="AG139" i="7"/>
  <c r="V138" i="7"/>
  <c r="F138" i="10"/>
  <c r="H138" i="10" s="1"/>
  <c r="V183" i="4"/>
  <c r="AG184" i="4"/>
  <c r="J183" i="10"/>
  <c r="L183" i="10" s="1"/>
  <c r="AA153" i="8"/>
  <c r="U152" i="8"/>
  <c r="AG153" i="9"/>
  <c r="N152" i="10"/>
  <c r="P152" i="10" s="1"/>
  <c r="S152" i="10" s="1"/>
  <c r="V152" i="9"/>
  <c r="AG95" i="5" l="1"/>
  <c r="V94" i="5"/>
  <c r="AG122" i="2"/>
  <c r="V121" i="2"/>
  <c r="AG126" i="3"/>
  <c r="V125" i="3"/>
  <c r="AG140" i="6"/>
  <c r="B139" i="10"/>
  <c r="D139" i="10" s="1"/>
  <c r="V139" i="6"/>
  <c r="U137" i="7"/>
  <c r="AA138" i="7"/>
  <c r="U182" i="4"/>
  <c r="AA183" i="4"/>
  <c r="AG153" i="8"/>
  <c r="V152" i="8"/>
  <c r="AA152" i="9"/>
  <c r="U151" i="9"/>
  <c r="AA94" i="5" l="1"/>
  <c r="U93" i="5"/>
  <c r="U120" i="2"/>
  <c r="AA121" i="2"/>
  <c r="AA125" i="3"/>
  <c r="U124" i="3"/>
  <c r="U138" i="6"/>
  <c r="AA139" i="6"/>
  <c r="AG138" i="7"/>
  <c r="F137" i="10"/>
  <c r="H137" i="10" s="1"/>
  <c r="V137" i="7"/>
  <c r="J182" i="10"/>
  <c r="L182" i="10" s="1"/>
  <c r="V182" i="4"/>
  <c r="AG183" i="4"/>
  <c r="U151" i="8"/>
  <c r="AA152" i="8"/>
  <c r="N151" i="10"/>
  <c r="P151" i="10" s="1"/>
  <c r="S151" i="10" s="1"/>
  <c r="V151" i="9"/>
  <c r="AG152" i="9"/>
  <c r="AG94" i="5" l="1"/>
  <c r="V93" i="5"/>
  <c r="AG121" i="2"/>
  <c r="V120" i="2"/>
  <c r="AG125" i="3"/>
  <c r="V124" i="3"/>
  <c r="AG139" i="6"/>
  <c r="B138" i="10"/>
  <c r="D138" i="10" s="1"/>
  <c r="V138" i="6"/>
  <c r="AA137" i="7"/>
  <c r="U136" i="7"/>
  <c r="U181" i="4"/>
  <c r="AA182" i="4"/>
  <c r="AG152" i="8"/>
  <c r="V151" i="8"/>
  <c r="U150" i="9"/>
  <c r="AA151" i="9"/>
  <c r="U92" i="5" l="1"/>
  <c r="AA93" i="5"/>
  <c r="U119" i="2"/>
  <c r="AA120" i="2"/>
  <c r="AA124" i="3"/>
  <c r="U123" i="3"/>
  <c r="U137" i="6"/>
  <c r="AA138" i="6"/>
  <c r="AG137" i="7"/>
  <c r="V136" i="7"/>
  <c r="F136" i="10"/>
  <c r="H136" i="10" s="1"/>
  <c r="AG182" i="4"/>
  <c r="J181" i="10"/>
  <c r="L181" i="10" s="1"/>
  <c r="V181" i="4"/>
  <c r="AA151" i="8"/>
  <c r="U150" i="8"/>
  <c r="AG151" i="9"/>
  <c r="N150" i="10"/>
  <c r="P150" i="10" s="1"/>
  <c r="S150" i="10" s="1"/>
  <c r="V150" i="9"/>
  <c r="AG93" i="5" l="1"/>
  <c r="V92" i="5"/>
  <c r="AG120" i="2"/>
  <c r="V119" i="2"/>
  <c r="V123" i="3"/>
  <c r="AG124" i="3"/>
  <c r="AG138" i="6"/>
  <c r="V137" i="6"/>
  <c r="B137" i="10"/>
  <c r="D137" i="10" s="1"/>
  <c r="AA136" i="7"/>
  <c r="U135" i="7"/>
  <c r="AA181" i="4"/>
  <c r="U180" i="4"/>
  <c r="AG151" i="8"/>
  <c r="V150" i="8"/>
  <c r="U149" i="9"/>
  <c r="AA150" i="9"/>
  <c r="U91" i="5" l="1"/>
  <c r="AA92" i="5"/>
  <c r="U118" i="2"/>
  <c r="AA119" i="2"/>
  <c r="U122" i="3"/>
  <c r="AA123" i="3"/>
  <c r="U136" i="6"/>
  <c r="AA137" i="6"/>
  <c r="AG136" i="7"/>
  <c r="V135" i="7"/>
  <c r="F135" i="10"/>
  <c r="H135" i="10" s="1"/>
  <c r="J180" i="10"/>
  <c r="L180" i="10" s="1"/>
  <c r="AG181" i="4"/>
  <c r="V180" i="4"/>
  <c r="U149" i="8"/>
  <c r="AA150" i="8"/>
  <c r="AG150" i="9"/>
  <c r="V149" i="9"/>
  <c r="N149" i="10"/>
  <c r="P149" i="10" s="1"/>
  <c r="S149" i="10" s="1"/>
  <c r="AG92" i="5" l="1"/>
  <c r="V91" i="5"/>
  <c r="AG119" i="2"/>
  <c r="V118" i="2"/>
  <c r="AG123" i="3"/>
  <c r="V122" i="3"/>
  <c r="AG137" i="6"/>
  <c r="V136" i="6"/>
  <c r="B136" i="10"/>
  <c r="D136" i="10" s="1"/>
  <c r="U134" i="7"/>
  <c r="AA135" i="7"/>
  <c r="AA180" i="4"/>
  <c r="U179" i="4"/>
  <c r="AG150" i="8"/>
  <c r="V149" i="8"/>
  <c r="U148" i="9"/>
  <c r="AA149" i="9"/>
  <c r="U90" i="5" l="1"/>
  <c r="AA91" i="5"/>
  <c r="AA118" i="2"/>
  <c r="U117" i="2"/>
  <c r="AA122" i="3"/>
  <c r="U121" i="3"/>
  <c r="AA136" i="6"/>
  <c r="U135" i="6"/>
  <c r="AG135" i="7"/>
  <c r="V134" i="7"/>
  <c r="F134" i="10"/>
  <c r="H134" i="10" s="1"/>
  <c r="J179" i="10"/>
  <c r="L179" i="10" s="1"/>
  <c r="V179" i="4"/>
  <c r="AG180" i="4"/>
  <c r="U148" i="8"/>
  <c r="AA149" i="8"/>
  <c r="N148" i="10"/>
  <c r="P148" i="10" s="1"/>
  <c r="S148" i="10" s="1"/>
  <c r="V148" i="9"/>
  <c r="AG149" i="9"/>
  <c r="AG91" i="5" l="1"/>
  <c r="V90" i="5"/>
  <c r="AG118" i="2"/>
  <c r="V117" i="2"/>
  <c r="AG122" i="3"/>
  <c r="V121" i="3"/>
  <c r="AG136" i="6"/>
  <c r="V135" i="6"/>
  <c r="B135" i="10"/>
  <c r="D135" i="10" s="1"/>
  <c r="AA134" i="7"/>
  <c r="U133" i="7"/>
  <c r="U178" i="4"/>
  <c r="AA179" i="4"/>
  <c r="AG149" i="8"/>
  <c r="V148" i="8"/>
  <c r="U147" i="9"/>
  <c r="AA148" i="9"/>
  <c r="U89" i="5" l="1"/>
  <c r="AA90" i="5"/>
  <c r="U116" i="2"/>
  <c r="AA117" i="2"/>
  <c r="U120" i="3"/>
  <c r="AA121" i="3"/>
  <c r="U134" i="6"/>
  <c r="AA135" i="6"/>
  <c r="AG134" i="7"/>
  <c r="V133" i="7"/>
  <c r="F133" i="10"/>
  <c r="H133" i="10" s="1"/>
  <c r="AG179" i="4"/>
  <c r="J178" i="10"/>
  <c r="L178" i="10" s="1"/>
  <c r="V178" i="4"/>
  <c r="U147" i="8"/>
  <c r="AA148" i="8"/>
  <c r="V147" i="9"/>
  <c r="AG148" i="9"/>
  <c r="N147" i="10"/>
  <c r="P147" i="10" s="1"/>
  <c r="S147" i="10" s="1"/>
  <c r="AG90" i="5" l="1"/>
  <c r="V89" i="5"/>
  <c r="V116" i="2"/>
  <c r="AG117" i="2"/>
  <c r="AG121" i="3"/>
  <c r="V120" i="3"/>
  <c r="AG135" i="6"/>
  <c r="B134" i="10"/>
  <c r="D134" i="10" s="1"/>
  <c r="V134" i="6"/>
  <c r="AA133" i="7"/>
  <c r="U132" i="7"/>
  <c r="U177" i="4"/>
  <c r="AA178" i="4"/>
  <c r="AG148" i="8"/>
  <c r="V147" i="8"/>
  <c r="U146" i="9"/>
  <c r="AA147" i="9"/>
  <c r="AA89" i="5" l="1"/>
  <c r="U88" i="5"/>
  <c r="AA116" i="2"/>
  <c r="U115" i="2"/>
  <c r="AA120" i="3"/>
  <c r="U119" i="3"/>
  <c r="U133" i="6"/>
  <c r="AA134" i="6"/>
  <c r="AG133" i="7"/>
  <c r="V132" i="7"/>
  <c r="F132" i="10"/>
  <c r="H132" i="10" s="1"/>
  <c r="AG178" i="4"/>
  <c r="J177" i="10"/>
  <c r="L177" i="10" s="1"/>
  <c r="V177" i="4"/>
  <c r="U146" i="8"/>
  <c r="AA147" i="8"/>
  <c r="AG147" i="9"/>
  <c r="N146" i="10"/>
  <c r="P146" i="10" s="1"/>
  <c r="S146" i="10" s="1"/>
  <c r="V146" i="9"/>
  <c r="AG89" i="5" l="1"/>
  <c r="V88" i="5"/>
  <c r="V115" i="2"/>
  <c r="AG116" i="2"/>
  <c r="V119" i="3"/>
  <c r="AG120" i="3"/>
  <c r="AG134" i="6"/>
  <c r="B133" i="10"/>
  <c r="D133" i="10" s="1"/>
  <c r="V133" i="6"/>
  <c r="AA132" i="7"/>
  <c r="U131" i="7"/>
  <c r="U176" i="4"/>
  <c r="AA177" i="4"/>
  <c r="AG147" i="8"/>
  <c r="V146" i="8"/>
  <c r="U145" i="9"/>
  <c r="AA146" i="9"/>
  <c r="AA88" i="5" l="1"/>
  <c r="U87" i="5"/>
  <c r="U114" i="2"/>
  <c r="AA115" i="2"/>
  <c r="AA119" i="3"/>
  <c r="U118" i="3"/>
  <c r="AA133" i="6"/>
  <c r="U132" i="6"/>
  <c r="AG132" i="7"/>
  <c r="V131" i="7"/>
  <c r="F131" i="10"/>
  <c r="H131" i="10" s="1"/>
  <c r="J176" i="10"/>
  <c r="L176" i="10" s="1"/>
  <c r="AG177" i="4"/>
  <c r="V176" i="4"/>
  <c r="AA146" i="8"/>
  <c r="U145" i="8"/>
  <c r="AG146" i="9"/>
  <c r="N145" i="10"/>
  <c r="P145" i="10" s="1"/>
  <c r="S145" i="10" s="1"/>
  <c r="V145" i="9"/>
  <c r="AG88" i="5" l="1"/>
  <c r="V87" i="5"/>
  <c r="AG115" i="2"/>
  <c r="V114" i="2"/>
  <c r="AG119" i="3"/>
  <c r="V118" i="3"/>
  <c r="AG133" i="6"/>
  <c r="B132" i="10"/>
  <c r="D132" i="10" s="1"/>
  <c r="V132" i="6"/>
  <c r="AA131" i="7"/>
  <c r="U130" i="7"/>
  <c r="U175" i="4"/>
  <c r="AA176" i="4"/>
  <c r="AG146" i="8"/>
  <c r="V145" i="8"/>
  <c r="AA145" i="9"/>
  <c r="U144" i="9"/>
  <c r="U86" i="5" l="1"/>
  <c r="AA87" i="5"/>
  <c r="U113" i="2"/>
  <c r="AA114" i="2"/>
  <c r="U117" i="3"/>
  <c r="AA118" i="3"/>
  <c r="AA132" i="6"/>
  <c r="U131" i="6"/>
  <c r="AG131" i="7"/>
  <c r="V130" i="7"/>
  <c r="F130" i="10"/>
  <c r="H130" i="10" s="1"/>
  <c r="J175" i="10"/>
  <c r="L175" i="10" s="1"/>
  <c r="AG176" i="4"/>
  <c r="V175" i="4"/>
  <c r="AA145" i="8"/>
  <c r="U144" i="8"/>
  <c r="N144" i="10"/>
  <c r="P144" i="10" s="1"/>
  <c r="S144" i="10" s="1"/>
  <c r="AG145" i="9"/>
  <c r="V144" i="9"/>
  <c r="AG87" i="5" l="1"/>
  <c r="V86" i="5"/>
  <c r="AG114" i="2"/>
  <c r="V113" i="2"/>
  <c r="AG118" i="3"/>
  <c r="V117" i="3"/>
  <c r="AG132" i="6"/>
  <c r="B131" i="10"/>
  <c r="D131" i="10" s="1"/>
  <c r="V131" i="6"/>
  <c r="U129" i="7"/>
  <c r="AA130" i="7"/>
  <c r="U174" i="4"/>
  <c r="AA175" i="4"/>
  <c r="AG145" i="8"/>
  <c r="V144" i="8"/>
  <c r="U143" i="9"/>
  <c r="AA144" i="9"/>
  <c r="U85" i="5" l="1"/>
  <c r="AA86" i="5"/>
  <c r="U112" i="2"/>
  <c r="AA113" i="2"/>
  <c r="U116" i="3"/>
  <c r="AA117" i="3"/>
  <c r="AA131" i="6"/>
  <c r="U130" i="6"/>
  <c r="AG130" i="7"/>
  <c r="V129" i="7"/>
  <c r="F129" i="10"/>
  <c r="H129" i="10" s="1"/>
  <c r="V174" i="4"/>
  <c r="J174" i="10"/>
  <c r="L174" i="10" s="1"/>
  <c r="AG175" i="4"/>
  <c r="U143" i="8"/>
  <c r="AA144" i="8"/>
  <c r="AG144" i="9"/>
  <c r="N143" i="10"/>
  <c r="P143" i="10" s="1"/>
  <c r="S143" i="10" s="1"/>
  <c r="V143" i="9"/>
  <c r="AG86" i="5" l="1"/>
  <c r="V85" i="5"/>
  <c r="AG113" i="2"/>
  <c r="V112" i="2"/>
  <c r="V116" i="3"/>
  <c r="AG117" i="3"/>
  <c r="AG131" i="6"/>
  <c r="V130" i="6"/>
  <c r="B130" i="10"/>
  <c r="D130" i="10" s="1"/>
  <c r="AA129" i="7"/>
  <c r="U128" i="7"/>
  <c r="U173" i="4"/>
  <c r="AA174" i="4"/>
  <c r="AG144" i="8"/>
  <c r="V143" i="8"/>
  <c r="U142" i="9"/>
  <c r="AA143" i="9"/>
  <c r="AA85" i="5" l="1"/>
  <c r="U84" i="5"/>
  <c r="U111" i="2"/>
  <c r="AA112" i="2"/>
  <c r="U115" i="3"/>
  <c r="AA116" i="3"/>
  <c r="AA130" i="6"/>
  <c r="U129" i="6"/>
  <c r="AG129" i="7"/>
  <c r="V128" i="7"/>
  <c r="F128" i="10"/>
  <c r="H128" i="10" s="1"/>
  <c r="J173" i="10"/>
  <c r="L173" i="10" s="1"/>
  <c r="AG174" i="4"/>
  <c r="V173" i="4"/>
  <c r="U142" i="8"/>
  <c r="AA143" i="8"/>
  <c r="AG143" i="9"/>
  <c r="N142" i="10"/>
  <c r="P142" i="10" s="1"/>
  <c r="S142" i="10" s="1"/>
  <c r="V142" i="9"/>
  <c r="AG85" i="5" l="1"/>
  <c r="V84" i="5"/>
  <c r="AG112" i="2"/>
  <c r="V111" i="2"/>
  <c r="AG116" i="3"/>
  <c r="V115" i="3"/>
  <c r="AG130" i="6"/>
  <c r="B129" i="10"/>
  <c r="D129" i="10" s="1"/>
  <c r="V129" i="6"/>
  <c r="U127" i="7"/>
  <c r="AA128" i="7"/>
  <c r="U172" i="4"/>
  <c r="AA173" i="4"/>
  <c r="AG143" i="8"/>
  <c r="V142" i="8"/>
  <c r="AA142" i="9"/>
  <c r="U141" i="9"/>
  <c r="U83" i="5" l="1"/>
  <c r="AA84" i="5"/>
  <c r="U110" i="2"/>
  <c r="AA111" i="2"/>
  <c r="AA115" i="3"/>
  <c r="U114" i="3"/>
  <c r="U128" i="6"/>
  <c r="AA129" i="6"/>
  <c r="AG128" i="7"/>
  <c r="V127" i="7"/>
  <c r="F127" i="10"/>
  <c r="H127" i="10" s="1"/>
  <c r="J172" i="10"/>
  <c r="L172" i="10" s="1"/>
  <c r="AG173" i="4"/>
  <c r="V172" i="4"/>
  <c r="AA142" i="8"/>
  <c r="U141" i="8"/>
  <c r="N141" i="10"/>
  <c r="P141" i="10" s="1"/>
  <c r="S141" i="10" s="1"/>
  <c r="V141" i="9"/>
  <c r="AG142" i="9"/>
  <c r="AG84" i="5" l="1"/>
  <c r="V83" i="5"/>
  <c r="AG111" i="2"/>
  <c r="V110" i="2"/>
  <c r="AG115" i="3"/>
  <c r="V114" i="3"/>
  <c r="AG129" i="6"/>
  <c r="V128" i="6"/>
  <c r="B128" i="10"/>
  <c r="D128" i="10" s="1"/>
  <c r="AA127" i="7"/>
  <c r="U126" i="7"/>
  <c r="U171" i="4"/>
  <c r="AA172" i="4"/>
  <c r="AG142" i="8"/>
  <c r="V141" i="8"/>
  <c r="AA141" i="9"/>
  <c r="U140" i="9"/>
  <c r="U82" i="5" l="1"/>
  <c r="AA83" i="5"/>
  <c r="U109" i="2"/>
  <c r="AA110" i="2"/>
  <c r="AA114" i="3"/>
  <c r="U113" i="3"/>
  <c r="AA128" i="6"/>
  <c r="U127" i="6"/>
  <c r="AG127" i="7"/>
  <c r="V126" i="7"/>
  <c r="F126" i="10"/>
  <c r="H126" i="10" s="1"/>
  <c r="AG172" i="4"/>
  <c r="V171" i="4"/>
  <c r="J171" i="10"/>
  <c r="L171" i="10" s="1"/>
  <c r="AA141" i="8"/>
  <c r="U140" i="8"/>
  <c r="AG141" i="9"/>
  <c r="N140" i="10"/>
  <c r="P140" i="10" s="1"/>
  <c r="S140" i="10" s="1"/>
  <c r="V140" i="9"/>
  <c r="AG83" i="5" l="1"/>
  <c r="V82" i="5"/>
  <c r="V109" i="2"/>
  <c r="AG110" i="2"/>
  <c r="AG114" i="3"/>
  <c r="V113" i="3"/>
  <c r="AG128" i="6"/>
  <c r="V127" i="6"/>
  <c r="B127" i="10"/>
  <c r="D127" i="10" s="1"/>
  <c r="AA126" i="7"/>
  <c r="U125" i="7"/>
  <c r="AA171" i="4"/>
  <c r="U170" i="4"/>
  <c r="AG141" i="8"/>
  <c r="V140" i="8"/>
  <c r="AA140" i="9"/>
  <c r="U139" i="9"/>
  <c r="U81" i="5" l="1"/>
  <c r="AA82" i="5"/>
  <c r="U108" i="2"/>
  <c r="AA109" i="2"/>
  <c r="AA113" i="3"/>
  <c r="U112" i="3"/>
  <c r="U126" i="6"/>
  <c r="AA127" i="6"/>
  <c r="AG126" i="7"/>
  <c r="V125" i="7"/>
  <c r="F125" i="10"/>
  <c r="H125" i="10" s="1"/>
  <c r="AG171" i="4"/>
  <c r="J170" i="10"/>
  <c r="L170" i="10" s="1"/>
  <c r="V170" i="4"/>
  <c r="U139" i="8"/>
  <c r="AA140" i="8"/>
  <c r="AG140" i="9"/>
  <c r="V139" i="9"/>
  <c r="N139" i="10"/>
  <c r="P139" i="10" s="1"/>
  <c r="S139" i="10" s="1"/>
  <c r="AG82" i="5" l="1"/>
  <c r="V81" i="5"/>
  <c r="AG109" i="2"/>
  <c r="V108" i="2"/>
  <c r="AG113" i="3"/>
  <c r="V112" i="3"/>
  <c r="AG127" i="6"/>
  <c r="V126" i="6"/>
  <c r="B126" i="10"/>
  <c r="D126" i="10" s="1"/>
  <c r="AA125" i="7"/>
  <c r="U124" i="7"/>
  <c r="AA170" i="4"/>
  <c r="U169" i="4"/>
  <c r="AG140" i="8"/>
  <c r="V139" i="8"/>
  <c r="U138" i="9"/>
  <c r="AA139" i="9"/>
  <c r="U80" i="5" l="1"/>
  <c r="AA81" i="5"/>
  <c r="AA108" i="2"/>
  <c r="U107" i="2"/>
  <c r="AA112" i="3"/>
  <c r="U111" i="3"/>
  <c r="U125" i="6"/>
  <c r="AA126" i="6"/>
  <c r="AG125" i="7"/>
  <c r="F124" i="10"/>
  <c r="H124" i="10" s="1"/>
  <c r="V124" i="7"/>
  <c r="AG170" i="4"/>
  <c r="V169" i="4"/>
  <c r="J169" i="10"/>
  <c r="L169" i="10" s="1"/>
  <c r="AA139" i="8"/>
  <c r="U138" i="8"/>
  <c r="V138" i="9"/>
  <c r="N138" i="10"/>
  <c r="P138" i="10" s="1"/>
  <c r="S138" i="10" s="1"/>
  <c r="AG139" i="9"/>
  <c r="AG81" i="5" l="1"/>
  <c r="V80" i="5"/>
  <c r="AG108" i="2"/>
  <c r="V107" i="2"/>
  <c r="V111" i="3"/>
  <c r="AG112" i="3"/>
  <c r="AG126" i="6"/>
  <c r="V125" i="6"/>
  <c r="B125" i="10"/>
  <c r="D125" i="10" s="1"/>
  <c r="AA124" i="7"/>
  <c r="U123" i="7"/>
  <c r="AA169" i="4"/>
  <c r="U168" i="4"/>
  <c r="AG139" i="8"/>
  <c r="V138" i="8"/>
  <c r="U137" i="9"/>
  <c r="AA138" i="9"/>
  <c r="U79" i="5" l="1"/>
  <c r="AA80" i="5"/>
  <c r="AA107" i="2"/>
  <c r="U106" i="2"/>
  <c r="U110" i="3"/>
  <c r="AA111" i="3"/>
  <c r="AA125" i="6"/>
  <c r="U124" i="6"/>
  <c r="AG124" i="7"/>
  <c r="F123" i="10"/>
  <c r="H123" i="10" s="1"/>
  <c r="V123" i="7"/>
  <c r="AG169" i="4"/>
  <c r="V168" i="4"/>
  <c r="J168" i="10"/>
  <c r="L168" i="10" s="1"/>
  <c r="U137" i="8"/>
  <c r="AA138" i="8"/>
  <c r="V137" i="9"/>
  <c r="AG138" i="9"/>
  <c r="N137" i="10"/>
  <c r="P137" i="10" s="1"/>
  <c r="S137" i="10" s="1"/>
  <c r="AG80" i="5" l="1"/>
  <c r="V79" i="5"/>
  <c r="AG107" i="2"/>
  <c r="V106" i="2"/>
  <c r="V110" i="3"/>
  <c r="AG111" i="3"/>
  <c r="AG125" i="6"/>
  <c r="B124" i="10"/>
  <c r="D124" i="10" s="1"/>
  <c r="V124" i="6"/>
  <c r="U122" i="7"/>
  <c r="AA123" i="7"/>
  <c r="AA168" i="4"/>
  <c r="U167" i="4"/>
  <c r="AG138" i="8"/>
  <c r="V137" i="8"/>
  <c r="U136" i="9"/>
  <c r="AA137" i="9"/>
  <c r="U78" i="5" l="1"/>
  <c r="AA79" i="5"/>
  <c r="U105" i="2"/>
  <c r="AA106" i="2"/>
  <c r="AA110" i="3"/>
  <c r="U109" i="3"/>
  <c r="AA124" i="6"/>
  <c r="U123" i="6"/>
  <c r="AG123" i="7"/>
  <c r="V122" i="7"/>
  <c r="F122" i="10"/>
  <c r="H122" i="10" s="1"/>
  <c r="V167" i="4"/>
  <c r="J167" i="10"/>
  <c r="L167" i="10" s="1"/>
  <c r="AG168" i="4"/>
  <c r="AA137" i="8"/>
  <c r="U136" i="8"/>
  <c r="AG137" i="9"/>
  <c r="N136" i="10"/>
  <c r="P136" i="10" s="1"/>
  <c r="S136" i="10" s="1"/>
  <c r="V136" i="9"/>
  <c r="AG79" i="5" l="1"/>
  <c r="V78" i="5"/>
  <c r="AG106" i="2"/>
  <c r="V105" i="2"/>
  <c r="AG110" i="3"/>
  <c r="V109" i="3"/>
  <c r="AG124" i="6"/>
  <c r="V123" i="6"/>
  <c r="B123" i="10"/>
  <c r="D123" i="10" s="1"/>
  <c r="U121" i="7"/>
  <c r="AA122" i="7"/>
  <c r="AA167" i="4"/>
  <c r="U166" i="4"/>
  <c r="AG137" i="8"/>
  <c r="V136" i="8"/>
  <c r="U135" i="9"/>
  <c r="AA136" i="9"/>
  <c r="U77" i="5" l="1"/>
  <c r="AA78" i="5"/>
  <c r="U104" i="2"/>
  <c r="AA105" i="2"/>
  <c r="AA109" i="3"/>
  <c r="U108" i="3"/>
  <c r="U122" i="6"/>
  <c r="AA123" i="6"/>
  <c r="AG122" i="7"/>
  <c r="F121" i="10"/>
  <c r="H121" i="10" s="1"/>
  <c r="V121" i="7"/>
  <c r="AG167" i="4"/>
  <c r="J166" i="10"/>
  <c r="L166" i="10" s="1"/>
  <c r="V166" i="4"/>
  <c r="U135" i="8"/>
  <c r="AA136" i="8"/>
  <c r="AG136" i="9"/>
  <c r="N135" i="10"/>
  <c r="P135" i="10" s="1"/>
  <c r="S135" i="10" s="1"/>
  <c r="V135" i="9"/>
  <c r="AG78" i="5" l="1"/>
  <c r="V77" i="5"/>
  <c r="AG105" i="2"/>
  <c r="V104" i="2"/>
  <c r="AG109" i="3"/>
  <c r="V108" i="3"/>
  <c r="AG123" i="6"/>
  <c r="B122" i="10"/>
  <c r="D122" i="10" s="1"/>
  <c r="V122" i="6"/>
  <c r="AA121" i="7"/>
  <c r="U120" i="7"/>
  <c r="U165" i="4"/>
  <c r="AA166" i="4"/>
  <c r="AG136" i="8"/>
  <c r="V135" i="8"/>
  <c r="AA135" i="9"/>
  <c r="U134" i="9"/>
  <c r="AA77" i="5" l="1"/>
  <c r="U76" i="5"/>
  <c r="AA104" i="2"/>
  <c r="U103" i="2"/>
  <c r="AA108" i="3"/>
  <c r="U107" i="3"/>
  <c r="U121" i="6"/>
  <c r="AA122" i="6"/>
  <c r="AG121" i="7"/>
  <c r="V120" i="7"/>
  <c r="F120" i="10"/>
  <c r="H120" i="10" s="1"/>
  <c r="J165" i="10"/>
  <c r="L165" i="10" s="1"/>
  <c r="AG166" i="4"/>
  <c r="V165" i="4"/>
  <c r="U134" i="8"/>
  <c r="AA135" i="8"/>
  <c r="AG135" i="9"/>
  <c r="V134" i="9"/>
  <c r="N134" i="10"/>
  <c r="P134" i="10" s="1"/>
  <c r="S134" i="10" s="1"/>
  <c r="AG77" i="5" l="1"/>
  <c r="V76" i="5"/>
  <c r="AG104" i="2"/>
  <c r="V103" i="2"/>
  <c r="AG108" i="3"/>
  <c r="V107" i="3"/>
  <c r="AG122" i="6"/>
  <c r="V121" i="6"/>
  <c r="B121" i="10"/>
  <c r="D121" i="10" s="1"/>
  <c r="AA120" i="7"/>
  <c r="U119" i="7"/>
  <c r="AA165" i="4"/>
  <c r="U164" i="4"/>
  <c r="AG135" i="8"/>
  <c r="V134" i="8"/>
  <c r="U133" i="9"/>
  <c r="AA134" i="9"/>
  <c r="AA76" i="5" l="1"/>
  <c r="U75" i="5"/>
  <c r="AA103" i="2"/>
  <c r="U102" i="2"/>
  <c r="AA107" i="3"/>
  <c r="U106" i="3"/>
  <c r="AA121" i="6"/>
  <c r="U120" i="6"/>
  <c r="AG120" i="7"/>
  <c r="V119" i="7"/>
  <c r="F119" i="10"/>
  <c r="H119" i="10" s="1"/>
  <c r="V164" i="4"/>
  <c r="AG165" i="4"/>
  <c r="J164" i="10"/>
  <c r="L164" i="10" s="1"/>
  <c r="U133" i="8"/>
  <c r="AA134" i="8"/>
  <c r="AG134" i="9"/>
  <c r="N133" i="10"/>
  <c r="P133" i="10" s="1"/>
  <c r="S133" i="10" s="1"/>
  <c r="V133" i="9"/>
  <c r="AG76" i="5" l="1"/>
  <c r="V75" i="5"/>
  <c r="V102" i="2"/>
  <c r="AG103" i="2"/>
  <c r="AG107" i="3"/>
  <c r="V106" i="3"/>
  <c r="AG121" i="6"/>
  <c r="B120" i="10"/>
  <c r="D120" i="10" s="1"/>
  <c r="V120" i="6"/>
  <c r="AA119" i="7"/>
  <c r="U118" i="7"/>
  <c r="AA164" i="4"/>
  <c r="U163" i="4"/>
  <c r="AG134" i="8"/>
  <c r="V133" i="8"/>
  <c r="AA133" i="9"/>
  <c r="U132" i="9"/>
  <c r="U74" i="5" l="1"/>
  <c r="AA75" i="5"/>
  <c r="U101" i="2"/>
  <c r="AA102" i="2"/>
  <c r="U105" i="3"/>
  <c r="AA106" i="3"/>
  <c r="U119" i="6"/>
  <c r="AA120" i="6"/>
  <c r="AG119" i="7"/>
  <c r="V118" i="7"/>
  <c r="F118" i="10"/>
  <c r="H118" i="10" s="1"/>
  <c r="V163" i="4"/>
  <c r="J163" i="10"/>
  <c r="L163" i="10" s="1"/>
  <c r="AG164" i="4"/>
  <c r="U132" i="8"/>
  <c r="AA133" i="8"/>
  <c r="AG133" i="9"/>
  <c r="N132" i="10"/>
  <c r="P132" i="10" s="1"/>
  <c r="S132" i="10" s="1"/>
  <c r="V132" i="9"/>
  <c r="AG75" i="5" l="1"/>
  <c r="V74" i="5"/>
  <c r="AG102" i="2"/>
  <c r="V101" i="2"/>
  <c r="V105" i="3"/>
  <c r="AG106" i="3"/>
  <c r="AG120" i="6"/>
  <c r="V119" i="6"/>
  <c r="B119" i="10"/>
  <c r="D119" i="10" s="1"/>
  <c r="AA118" i="7"/>
  <c r="U117" i="7"/>
  <c r="AA163" i="4"/>
  <c r="U162" i="4"/>
  <c r="AG133" i="8"/>
  <c r="V132" i="8"/>
  <c r="AA132" i="9"/>
  <c r="U131" i="9"/>
  <c r="AA74" i="5" l="1"/>
  <c r="U73" i="5"/>
  <c r="U100" i="2"/>
  <c r="AA101" i="2"/>
  <c r="AA105" i="3"/>
  <c r="U104" i="3"/>
  <c r="U118" i="6"/>
  <c r="AA119" i="6"/>
  <c r="AG118" i="7"/>
  <c r="V117" i="7"/>
  <c r="F117" i="10"/>
  <c r="H117" i="10" s="1"/>
  <c r="AG163" i="4"/>
  <c r="J162" i="10"/>
  <c r="L162" i="10" s="1"/>
  <c r="V162" i="4"/>
  <c r="U131" i="8"/>
  <c r="AA132" i="8"/>
  <c r="AG132" i="9"/>
  <c r="N131" i="10"/>
  <c r="P131" i="10" s="1"/>
  <c r="S131" i="10" s="1"/>
  <c r="V131" i="9"/>
  <c r="AG74" i="5" l="1"/>
  <c r="V73" i="5"/>
  <c r="AG101" i="2"/>
  <c r="V100" i="2"/>
  <c r="AG105" i="3"/>
  <c r="V104" i="3"/>
  <c r="AG119" i="6"/>
  <c r="B118" i="10"/>
  <c r="D118" i="10" s="1"/>
  <c r="V118" i="6"/>
  <c r="U116" i="7"/>
  <c r="AA117" i="7"/>
  <c r="U161" i="4"/>
  <c r="AA162" i="4"/>
  <c r="AG132" i="8"/>
  <c r="V131" i="8"/>
  <c r="AA131" i="9"/>
  <c r="U130" i="9"/>
  <c r="U72" i="5" l="1"/>
  <c r="AA73" i="5"/>
  <c r="U99" i="2"/>
  <c r="AA100" i="2"/>
  <c r="AA104" i="3"/>
  <c r="U103" i="3"/>
  <c r="U117" i="6"/>
  <c r="AA118" i="6"/>
  <c r="AG117" i="7"/>
  <c r="V116" i="7"/>
  <c r="F116" i="10"/>
  <c r="H116" i="10" s="1"/>
  <c r="J161" i="10"/>
  <c r="L161" i="10" s="1"/>
  <c r="AG162" i="4"/>
  <c r="V161" i="4"/>
  <c r="AA131" i="8"/>
  <c r="U130" i="8"/>
  <c r="V130" i="9"/>
  <c r="N130" i="10"/>
  <c r="P130" i="10" s="1"/>
  <c r="S130" i="10" s="1"/>
  <c r="AG131" i="9"/>
  <c r="AG73" i="5" l="1"/>
  <c r="V72" i="5"/>
  <c r="AG100" i="2"/>
  <c r="V99" i="2"/>
  <c r="AG104" i="3"/>
  <c r="V103" i="3"/>
  <c r="AG118" i="6"/>
  <c r="V117" i="6"/>
  <c r="B117" i="10"/>
  <c r="D117" i="10" s="1"/>
  <c r="U115" i="7"/>
  <c r="AA116" i="7"/>
  <c r="AA161" i="4"/>
  <c r="U160" i="4"/>
  <c r="AG131" i="8"/>
  <c r="V130" i="8"/>
  <c r="AA130" i="9"/>
  <c r="U129" i="9"/>
  <c r="AA72" i="5" l="1"/>
  <c r="U71" i="5"/>
  <c r="U98" i="2"/>
  <c r="AA99" i="2"/>
  <c r="AA103" i="3"/>
  <c r="U102" i="3"/>
  <c r="U116" i="6"/>
  <c r="AA117" i="6"/>
  <c r="AG116" i="7"/>
  <c r="V115" i="7"/>
  <c r="F115" i="10"/>
  <c r="H115" i="10" s="1"/>
  <c r="AG161" i="4"/>
  <c r="J160" i="10"/>
  <c r="L160" i="10" s="1"/>
  <c r="V160" i="4"/>
  <c r="U129" i="8"/>
  <c r="AA130" i="8"/>
  <c r="AG130" i="9"/>
  <c r="V129" i="9"/>
  <c r="N129" i="10"/>
  <c r="P129" i="10" s="1"/>
  <c r="S129" i="10" s="1"/>
  <c r="AG72" i="5" l="1"/>
  <c r="V71" i="5"/>
  <c r="V98" i="2"/>
  <c r="AG99" i="2"/>
  <c r="V102" i="3"/>
  <c r="AG103" i="3"/>
  <c r="AG117" i="6"/>
  <c r="V116" i="6"/>
  <c r="B116" i="10"/>
  <c r="D116" i="10" s="1"/>
  <c r="U114" i="7"/>
  <c r="AA115" i="7"/>
  <c r="AA160" i="4"/>
  <c r="U159" i="4"/>
  <c r="AG130" i="8"/>
  <c r="V129" i="8"/>
  <c r="U128" i="9"/>
  <c r="AA129" i="9"/>
  <c r="AA71" i="5" l="1"/>
  <c r="U70" i="5"/>
  <c r="U97" i="2"/>
  <c r="AA98" i="2"/>
  <c r="AA102" i="3"/>
  <c r="U101" i="3"/>
  <c r="AA116" i="6"/>
  <c r="U115" i="6"/>
  <c r="AG115" i="7"/>
  <c r="V114" i="7"/>
  <c r="F114" i="10"/>
  <c r="H114" i="10" s="1"/>
  <c r="V159" i="4"/>
  <c r="AG160" i="4"/>
  <c r="J159" i="10"/>
  <c r="L159" i="10" s="1"/>
  <c r="AA129" i="8"/>
  <c r="U128" i="8"/>
  <c r="N128" i="10"/>
  <c r="P128" i="10" s="1"/>
  <c r="S128" i="10" s="1"/>
  <c r="AG129" i="9"/>
  <c r="V128" i="9"/>
  <c r="AG71" i="5" l="1"/>
  <c r="V70" i="5"/>
  <c r="AG98" i="2"/>
  <c r="V97" i="2"/>
  <c r="AG102" i="3"/>
  <c r="V101" i="3"/>
  <c r="AG116" i="6"/>
  <c r="B115" i="10"/>
  <c r="D115" i="10" s="1"/>
  <c r="V115" i="6"/>
  <c r="AA114" i="7"/>
  <c r="U113" i="7"/>
  <c r="U158" i="4"/>
  <c r="AA159" i="4"/>
  <c r="AG129" i="8"/>
  <c r="V128" i="8"/>
  <c r="U127" i="9"/>
  <c r="AA128" i="9"/>
  <c r="U69" i="5" l="1"/>
  <c r="AA70" i="5"/>
  <c r="AA97" i="2"/>
  <c r="U96" i="2"/>
  <c r="AA101" i="3"/>
  <c r="U100" i="3"/>
  <c r="U114" i="6"/>
  <c r="AA115" i="6"/>
  <c r="AG114" i="7"/>
  <c r="V113" i="7"/>
  <c r="F113" i="10"/>
  <c r="H113" i="10" s="1"/>
  <c r="V158" i="4"/>
  <c r="AG159" i="4"/>
  <c r="J158" i="10"/>
  <c r="L158" i="10" s="1"/>
  <c r="U127" i="8"/>
  <c r="AA128" i="8"/>
  <c r="N127" i="10"/>
  <c r="P127" i="10" s="1"/>
  <c r="S127" i="10" s="1"/>
  <c r="AG128" i="9"/>
  <c r="V127" i="9"/>
  <c r="AG70" i="5" l="1"/>
  <c r="V69" i="5"/>
  <c r="AG97" i="2"/>
  <c r="V96" i="2"/>
  <c r="AG101" i="3"/>
  <c r="V100" i="3"/>
  <c r="AG115" i="6"/>
  <c r="B114" i="10"/>
  <c r="D114" i="10" s="1"/>
  <c r="V114" i="6"/>
  <c r="U112" i="7"/>
  <c r="AA113" i="7"/>
  <c r="U157" i="4"/>
  <c r="AA158" i="4"/>
  <c r="AG128" i="8"/>
  <c r="V127" i="8"/>
  <c r="U126" i="9"/>
  <c r="AA127" i="9"/>
  <c r="U68" i="5" l="1"/>
  <c r="AA69" i="5"/>
  <c r="AA96" i="2"/>
  <c r="U95" i="2"/>
  <c r="AA100" i="3"/>
  <c r="U99" i="3"/>
  <c r="U113" i="6"/>
  <c r="AA114" i="6"/>
  <c r="AG113" i="7"/>
  <c r="V112" i="7"/>
  <c r="F112" i="10"/>
  <c r="H112" i="10" s="1"/>
  <c r="J157" i="10"/>
  <c r="L157" i="10" s="1"/>
  <c r="AG158" i="4"/>
  <c r="V157" i="4"/>
  <c r="AA127" i="8"/>
  <c r="U126" i="8"/>
  <c r="V126" i="9"/>
  <c r="AG127" i="9"/>
  <c r="N126" i="10"/>
  <c r="P126" i="10" s="1"/>
  <c r="S126" i="10" s="1"/>
  <c r="AG69" i="5" l="1"/>
  <c r="V68" i="5"/>
  <c r="AG96" i="2"/>
  <c r="V95" i="2"/>
  <c r="AG100" i="3"/>
  <c r="V99" i="3"/>
  <c r="AG114" i="6"/>
  <c r="B113" i="10"/>
  <c r="D113" i="10" s="1"/>
  <c r="V113" i="6"/>
  <c r="AA112" i="7"/>
  <c r="U111" i="7"/>
  <c r="AA157" i="4"/>
  <c r="U156" i="4"/>
  <c r="AG127" i="8"/>
  <c r="V126" i="8"/>
  <c r="U125" i="9"/>
  <c r="AA126" i="9"/>
  <c r="U67" i="5" l="1"/>
  <c r="AA68" i="5"/>
  <c r="U94" i="2"/>
  <c r="AA95" i="2"/>
  <c r="AA99" i="3"/>
  <c r="U98" i="3"/>
  <c r="U112" i="6"/>
  <c r="AA113" i="6"/>
  <c r="AG112" i="7"/>
  <c r="V111" i="7"/>
  <c r="F111" i="10"/>
  <c r="H111" i="10" s="1"/>
  <c r="J156" i="10"/>
  <c r="L156" i="10" s="1"/>
  <c r="AG157" i="4"/>
  <c r="V156" i="4"/>
  <c r="U125" i="8"/>
  <c r="AA126" i="8"/>
  <c r="N125" i="10"/>
  <c r="P125" i="10" s="1"/>
  <c r="S125" i="10" s="1"/>
  <c r="V125" i="9"/>
  <c r="AG126" i="9"/>
  <c r="AG68" i="5" l="1"/>
  <c r="V67" i="5"/>
  <c r="V94" i="2"/>
  <c r="AG95" i="2"/>
  <c r="V98" i="3"/>
  <c r="AG99" i="3"/>
  <c r="AG113" i="6"/>
  <c r="V112" i="6"/>
  <c r="B112" i="10"/>
  <c r="D112" i="10" s="1"/>
  <c r="AA111" i="7"/>
  <c r="U110" i="7"/>
  <c r="AA156" i="4"/>
  <c r="U155" i="4"/>
  <c r="AG126" i="8"/>
  <c r="V125" i="8"/>
  <c r="AA125" i="9"/>
  <c r="U124" i="9"/>
  <c r="U66" i="5" l="1"/>
  <c r="AA67" i="5"/>
  <c r="U93" i="2"/>
  <c r="AA94" i="2"/>
  <c r="U97" i="3"/>
  <c r="AA98" i="3"/>
  <c r="AA112" i="6"/>
  <c r="U111" i="6"/>
  <c r="AG111" i="7"/>
  <c r="V110" i="7"/>
  <c r="F110" i="10"/>
  <c r="H110" i="10" s="1"/>
  <c r="J155" i="10"/>
  <c r="L155" i="10" s="1"/>
  <c r="V155" i="4"/>
  <c r="AG156" i="4"/>
  <c r="U124" i="8"/>
  <c r="AA125" i="8"/>
  <c r="AG125" i="9"/>
  <c r="V124" i="9"/>
  <c r="N124" i="10"/>
  <c r="P124" i="10" s="1"/>
  <c r="S124" i="10" s="1"/>
  <c r="AG67" i="5" l="1"/>
  <c r="V66" i="5"/>
  <c r="AG94" i="2"/>
  <c r="V93" i="2"/>
  <c r="AG98" i="3"/>
  <c r="V97" i="3"/>
  <c r="AG112" i="6"/>
  <c r="B111" i="10"/>
  <c r="D111" i="10" s="1"/>
  <c r="V111" i="6"/>
  <c r="AA110" i="7"/>
  <c r="U109" i="7"/>
  <c r="U154" i="4"/>
  <c r="AA155" i="4"/>
  <c r="AG125" i="8"/>
  <c r="V124" i="8"/>
  <c r="U123" i="9"/>
  <c r="AA124" i="9"/>
  <c r="U65" i="5" l="1"/>
  <c r="AA66" i="5"/>
  <c r="U92" i="2"/>
  <c r="AA93" i="2"/>
  <c r="AA97" i="3"/>
  <c r="U96" i="3"/>
  <c r="U110" i="6"/>
  <c r="AA111" i="6"/>
  <c r="AG110" i="7"/>
  <c r="V109" i="7"/>
  <c r="F109" i="10"/>
  <c r="H109" i="10" s="1"/>
  <c r="AG155" i="4"/>
  <c r="J154" i="10"/>
  <c r="L154" i="10" s="1"/>
  <c r="V154" i="4"/>
  <c r="AA124" i="8"/>
  <c r="U123" i="8"/>
  <c r="V123" i="9"/>
  <c r="N123" i="10"/>
  <c r="P123" i="10" s="1"/>
  <c r="S123" i="10" s="1"/>
  <c r="AG124" i="9"/>
  <c r="AG66" i="5" l="1"/>
  <c r="V65" i="5"/>
  <c r="AG93" i="2"/>
  <c r="V92" i="2"/>
  <c r="AG97" i="3"/>
  <c r="V96" i="3"/>
  <c r="AG111" i="6"/>
  <c r="V110" i="6"/>
  <c r="B110" i="10"/>
  <c r="D110" i="10" s="1"/>
  <c r="AA109" i="7"/>
  <c r="U108" i="7"/>
  <c r="AA154" i="4"/>
  <c r="U153" i="4"/>
  <c r="AG124" i="8"/>
  <c r="V123" i="8"/>
  <c r="AA123" i="9"/>
  <c r="U122" i="9"/>
  <c r="AA65" i="5" l="1"/>
  <c r="U64" i="5"/>
  <c r="U91" i="2"/>
  <c r="AA92" i="2"/>
  <c r="AA96" i="3"/>
  <c r="U95" i="3"/>
  <c r="AA110" i="6"/>
  <c r="U109" i="6"/>
  <c r="AG109" i="7"/>
  <c r="F108" i="10"/>
  <c r="H108" i="10" s="1"/>
  <c r="V108" i="7"/>
  <c r="J153" i="10"/>
  <c r="L153" i="10" s="1"/>
  <c r="AG154" i="4"/>
  <c r="V153" i="4"/>
  <c r="U122" i="8"/>
  <c r="AA123" i="8"/>
  <c r="N122" i="10"/>
  <c r="P122" i="10" s="1"/>
  <c r="S122" i="10" s="1"/>
  <c r="V122" i="9"/>
  <c r="AG123" i="9"/>
  <c r="AG65" i="5" l="1"/>
  <c r="V64" i="5"/>
  <c r="AG92" i="2"/>
  <c r="V91" i="2"/>
  <c r="AG96" i="3"/>
  <c r="V95" i="3"/>
  <c r="AG110" i="6"/>
  <c r="B109" i="10"/>
  <c r="D109" i="10" s="1"/>
  <c r="V109" i="6"/>
  <c r="U107" i="7"/>
  <c r="AA108" i="7"/>
  <c r="U152" i="4"/>
  <c r="AA153" i="4"/>
  <c r="AG123" i="8"/>
  <c r="V122" i="8"/>
  <c r="U121" i="9"/>
  <c r="AA122" i="9"/>
  <c r="U63" i="5" l="1"/>
  <c r="AA64" i="5"/>
  <c r="AA91" i="2"/>
  <c r="U90" i="2"/>
  <c r="AA95" i="3"/>
  <c r="U94" i="3"/>
  <c r="AA109" i="6"/>
  <c r="U108" i="6"/>
  <c r="AG108" i="7"/>
  <c r="F107" i="10"/>
  <c r="H107" i="10" s="1"/>
  <c r="V107" i="7"/>
  <c r="AG153" i="4"/>
  <c r="V152" i="4"/>
  <c r="J152" i="10"/>
  <c r="L152" i="10" s="1"/>
  <c r="AA122" i="8"/>
  <c r="U121" i="8"/>
  <c r="N121" i="10"/>
  <c r="P121" i="10" s="1"/>
  <c r="S121" i="10" s="1"/>
  <c r="V121" i="9"/>
  <c r="AG122" i="9"/>
  <c r="AG64" i="5" l="1"/>
  <c r="V63" i="5"/>
  <c r="AG91" i="2"/>
  <c r="V90" i="2"/>
  <c r="AG95" i="3"/>
  <c r="V94" i="3"/>
  <c r="AG109" i="6"/>
  <c r="V108" i="6"/>
  <c r="B108" i="10"/>
  <c r="D108" i="10" s="1"/>
  <c r="AA107" i="7"/>
  <c r="U106" i="7"/>
  <c r="U151" i="4"/>
  <c r="AA152" i="4"/>
  <c r="AG122" i="8"/>
  <c r="V121" i="8"/>
  <c r="AA121" i="9"/>
  <c r="U120" i="9"/>
  <c r="AA63" i="5" l="1"/>
  <c r="U62" i="5"/>
  <c r="U89" i="2"/>
  <c r="AA90" i="2"/>
  <c r="AA94" i="3"/>
  <c r="U93" i="3"/>
  <c r="U107" i="6"/>
  <c r="AA108" i="6"/>
  <c r="AG107" i="7"/>
  <c r="V106" i="7"/>
  <c r="F106" i="10"/>
  <c r="H106" i="10" s="1"/>
  <c r="AG152" i="4"/>
  <c r="J151" i="10"/>
  <c r="L151" i="10" s="1"/>
  <c r="V151" i="4"/>
  <c r="AA121" i="8"/>
  <c r="U120" i="8"/>
  <c r="AG121" i="9"/>
  <c r="V120" i="9"/>
  <c r="N120" i="10"/>
  <c r="P120" i="10" s="1"/>
  <c r="S120" i="10" s="1"/>
  <c r="AG63" i="5" l="1"/>
  <c r="V62" i="5"/>
  <c r="AG90" i="2"/>
  <c r="V89" i="2"/>
  <c r="AG94" i="3"/>
  <c r="V93" i="3"/>
  <c r="AG108" i="6"/>
  <c r="B107" i="10"/>
  <c r="D107" i="10" s="1"/>
  <c r="V107" i="6"/>
  <c r="U105" i="7"/>
  <c r="AA106" i="7"/>
  <c r="AA151" i="4"/>
  <c r="U150" i="4"/>
  <c r="AG121" i="8"/>
  <c r="V120" i="8"/>
  <c r="U119" i="9"/>
  <c r="AA120" i="9"/>
  <c r="U61" i="5" l="1"/>
  <c r="AA62" i="5"/>
  <c r="AA89" i="2"/>
  <c r="U88" i="2"/>
  <c r="AA93" i="3"/>
  <c r="U92" i="3"/>
  <c r="U106" i="6"/>
  <c r="AA107" i="6"/>
  <c r="AG106" i="7"/>
  <c r="F105" i="10"/>
  <c r="H105" i="10" s="1"/>
  <c r="V105" i="7"/>
  <c r="J150" i="10"/>
  <c r="L150" i="10" s="1"/>
  <c r="AG151" i="4"/>
  <c r="V150" i="4"/>
  <c r="U119" i="8"/>
  <c r="AA120" i="8"/>
  <c r="V119" i="9"/>
  <c r="N119" i="10"/>
  <c r="P119" i="10" s="1"/>
  <c r="S119" i="10" s="1"/>
  <c r="AG120" i="9"/>
  <c r="AG62" i="5" l="1"/>
  <c r="V61" i="5"/>
  <c r="AG89" i="2"/>
  <c r="V88" i="2"/>
  <c r="AG93" i="3"/>
  <c r="V92" i="3"/>
  <c r="AG107" i="6"/>
  <c r="B106" i="10"/>
  <c r="D106" i="10" s="1"/>
  <c r="V106" i="6"/>
  <c r="AA105" i="7"/>
  <c r="U104" i="7"/>
  <c r="U149" i="4"/>
  <c r="AA150" i="4"/>
  <c r="AG120" i="8"/>
  <c r="V119" i="8"/>
  <c r="U118" i="9"/>
  <c r="AA119" i="9"/>
  <c r="U60" i="5" l="1"/>
  <c r="AA61" i="5"/>
  <c r="U87" i="2"/>
  <c r="AA88" i="2"/>
  <c r="U91" i="3"/>
  <c r="AA92" i="3"/>
  <c r="AA106" i="6"/>
  <c r="U105" i="6"/>
  <c r="AG105" i="7"/>
  <c r="F104" i="10"/>
  <c r="H104" i="10" s="1"/>
  <c r="V104" i="7"/>
  <c r="AG150" i="4"/>
  <c r="J149" i="10"/>
  <c r="L149" i="10" s="1"/>
  <c r="V149" i="4"/>
  <c r="AA119" i="8"/>
  <c r="U118" i="8"/>
  <c r="N118" i="10"/>
  <c r="P118" i="10" s="1"/>
  <c r="S118" i="10" s="1"/>
  <c r="V118" i="9"/>
  <c r="AG119" i="9"/>
  <c r="AG61" i="5" l="1"/>
  <c r="V60" i="5"/>
  <c r="AG88" i="2"/>
  <c r="V87" i="2"/>
  <c r="AG92" i="3"/>
  <c r="V91" i="3"/>
  <c r="AG106" i="6"/>
  <c r="B105" i="10"/>
  <c r="D105" i="10" s="1"/>
  <c r="V105" i="6"/>
  <c r="U103" i="7"/>
  <c r="AA104" i="7"/>
  <c r="U148" i="4"/>
  <c r="AA149" i="4"/>
  <c r="AG119" i="8"/>
  <c r="V118" i="8"/>
  <c r="U117" i="9"/>
  <c r="AA118" i="9"/>
  <c r="AA60" i="5" l="1"/>
  <c r="U59" i="5"/>
  <c r="U86" i="2"/>
  <c r="AA87" i="2"/>
  <c r="AA91" i="3"/>
  <c r="U90" i="3"/>
  <c r="AA105" i="6"/>
  <c r="U104" i="6"/>
  <c r="AG104" i="7"/>
  <c r="V103" i="7"/>
  <c r="F103" i="10"/>
  <c r="H103" i="10" s="1"/>
  <c r="AG149" i="4"/>
  <c r="J148" i="10"/>
  <c r="L148" i="10" s="1"/>
  <c r="V148" i="4"/>
  <c r="U117" i="8"/>
  <c r="AA118" i="8"/>
  <c r="AG118" i="9"/>
  <c r="V117" i="9"/>
  <c r="N117" i="10"/>
  <c r="P117" i="10" s="1"/>
  <c r="S117" i="10" s="1"/>
  <c r="AG60" i="5" l="1"/>
  <c r="V59" i="5"/>
  <c r="V86" i="2"/>
  <c r="AG87" i="2"/>
  <c r="V90" i="3"/>
  <c r="AG91" i="3"/>
  <c r="AG105" i="6"/>
  <c r="B104" i="10"/>
  <c r="D104" i="10" s="1"/>
  <c r="V104" i="6"/>
  <c r="AA103" i="7"/>
  <c r="U102" i="7"/>
  <c r="U147" i="4"/>
  <c r="AA148" i="4"/>
  <c r="AG118" i="8"/>
  <c r="V117" i="8"/>
  <c r="AA117" i="9"/>
  <c r="U116" i="9"/>
  <c r="U58" i="5" l="1"/>
  <c r="AA59" i="5"/>
  <c r="U85" i="2"/>
  <c r="AA86" i="2"/>
  <c r="AA90" i="3"/>
  <c r="U89" i="3"/>
  <c r="U103" i="6"/>
  <c r="AA104" i="6"/>
  <c r="AG103" i="7"/>
  <c r="V102" i="7"/>
  <c r="F102" i="10"/>
  <c r="H102" i="10" s="1"/>
  <c r="J147" i="10"/>
  <c r="L147" i="10" s="1"/>
  <c r="AG148" i="4"/>
  <c r="V147" i="4"/>
  <c r="U116" i="8"/>
  <c r="AA117" i="8"/>
  <c r="V116" i="9"/>
  <c r="N116" i="10"/>
  <c r="P116" i="10" s="1"/>
  <c r="S116" i="10" s="1"/>
  <c r="AG117" i="9"/>
  <c r="AG59" i="5" l="1"/>
  <c r="V58" i="5"/>
  <c r="AG86" i="2"/>
  <c r="V85" i="2"/>
  <c r="V89" i="3"/>
  <c r="AG90" i="3"/>
  <c r="AG104" i="6"/>
  <c r="V103" i="6"/>
  <c r="B103" i="10"/>
  <c r="D103" i="10" s="1"/>
  <c r="AA102" i="7"/>
  <c r="U101" i="7"/>
  <c r="U146" i="4"/>
  <c r="AA147" i="4"/>
  <c r="AG117" i="8"/>
  <c r="V116" i="8"/>
  <c r="AA116" i="9"/>
  <c r="U115" i="9"/>
  <c r="AA58" i="5" l="1"/>
  <c r="U57" i="5"/>
  <c r="AA85" i="2"/>
  <c r="U84" i="2"/>
  <c r="AA89" i="3"/>
  <c r="U88" i="3"/>
  <c r="U102" i="6"/>
  <c r="AA103" i="6"/>
  <c r="AG102" i="7"/>
  <c r="V101" i="7"/>
  <c r="F101" i="10"/>
  <c r="H101" i="10" s="1"/>
  <c r="AG147" i="4"/>
  <c r="J146" i="10"/>
  <c r="L146" i="10" s="1"/>
  <c r="V146" i="4"/>
  <c r="U115" i="8"/>
  <c r="AA116" i="8"/>
  <c r="AG116" i="9"/>
  <c r="N115" i="10"/>
  <c r="P115" i="10" s="1"/>
  <c r="S115" i="10" s="1"/>
  <c r="V115" i="9"/>
  <c r="AG58" i="5" l="1"/>
  <c r="V57" i="5"/>
  <c r="AG85" i="2"/>
  <c r="V84" i="2"/>
  <c r="AG89" i="3"/>
  <c r="V88" i="3"/>
  <c r="AG103" i="6"/>
  <c r="B102" i="10"/>
  <c r="D102" i="10" s="1"/>
  <c r="V102" i="6"/>
  <c r="AA101" i="7"/>
  <c r="U100" i="7"/>
  <c r="U145" i="4"/>
  <c r="AA146" i="4"/>
  <c r="AG116" i="8"/>
  <c r="V115" i="8"/>
  <c r="U114" i="9"/>
  <c r="AA115" i="9"/>
  <c r="U56" i="5" l="1"/>
  <c r="AA57" i="5"/>
  <c r="AA84" i="2"/>
  <c r="U83" i="2"/>
  <c r="AA88" i="3"/>
  <c r="U87" i="3"/>
  <c r="U101" i="6"/>
  <c r="AA102" i="6"/>
  <c r="AG101" i="7"/>
  <c r="F100" i="10"/>
  <c r="H100" i="10" s="1"/>
  <c r="V100" i="7"/>
  <c r="AG146" i="4"/>
  <c r="V145" i="4"/>
  <c r="J145" i="10"/>
  <c r="L145" i="10" s="1"/>
  <c r="AA115" i="8"/>
  <c r="U114" i="8"/>
  <c r="AG115" i="9"/>
  <c r="N114" i="10"/>
  <c r="P114" i="10" s="1"/>
  <c r="S114" i="10" s="1"/>
  <c r="V114" i="9"/>
  <c r="AG57" i="5" l="1"/>
  <c r="V56" i="5"/>
  <c r="AG84" i="2"/>
  <c r="V83" i="2"/>
  <c r="V87" i="3"/>
  <c r="AG88" i="3"/>
  <c r="AG102" i="6"/>
  <c r="B101" i="10"/>
  <c r="D101" i="10" s="1"/>
  <c r="V101" i="6"/>
  <c r="AA100" i="7"/>
  <c r="U99" i="7"/>
  <c r="AA145" i="4"/>
  <c r="U144" i="4"/>
  <c r="AG115" i="8"/>
  <c r="V114" i="8"/>
  <c r="AA114" i="9"/>
  <c r="U113" i="9"/>
  <c r="U55" i="5" l="1"/>
  <c r="AA56" i="5"/>
  <c r="AA83" i="2"/>
  <c r="U82" i="2"/>
  <c r="AA87" i="3"/>
  <c r="U86" i="3"/>
  <c r="U100" i="6"/>
  <c r="AA101" i="6"/>
  <c r="AG100" i="7"/>
  <c r="V99" i="7"/>
  <c r="F99" i="10"/>
  <c r="H99" i="10" s="1"/>
  <c r="AG145" i="4"/>
  <c r="J144" i="10"/>
  <c r="L144" i="10" s="1"/>
  <c r="V144" i="4"/>
  <c r="U113" i="8"/>
  <c r="AA114" i="8"/>
  <c r="N113" i="10"/>
  <c r="P113" i="10" s="1"/>
  <c r="S113" i="10" s="1"/>
  <c r="V113" i="9"/>
  <c r="AG114" i="9"/>
  <c r="AG56" i="5" l="1"/>
  <c r="V55" i="5"/>
  <c r="AG83" i="2"/>
  <c r="V82" i="2"/>
  <c r="AG87" i="3"/>
  <c r="V86" i="3"/>
  <c r="AG101" i="6"/>
  <c r="B100" i="10"/>
  <c r="D100" i="10" s="1"/>
  <c r="V100" i="6"/>
  <c r="AA99" i="7"/>
  <c r="U98" i="7"/>
  <c r="U143" i="4"/>
  <c r="AA144" i="4"/>
  <c r="AG114" i="8"/>
  <c r="V113" i="8"/>
  <c r="AA113" i="9"/>
  <c r="U112" i="9"/>
  <c r="AA55" i="5" l="1"/>
  <c r="U54" i="5"/>
  <c r="AA82" i="2"/>
  <c r="U81" i="2"/>
  <c r="AA86" i="3"/>
  <c r="U85" i="3"/>
  <c r="U99" i="6"/>
  <c r="AA100" i="6"/>
  <c r="AG99" i="7"/>
  <c r="V98" i="7"/>
  <c r="F98" i="10"/>
  <c r="H98" i="10" s="1"/>
  <c r="AG144" i="4"/>
  <c r="V143" i="4"/>
  <c r="J143" i="10"/>
  <c r="L143" i="10" s="1"/>
  <c r="AA113" i="8"/>
  <c r="U112" i="8"/>
  <c r="N112" i="10"/>
  <c r="P112" i="10" s="1"/>
  <c r="S112" i="10" s="1"/>
  <c r="AG113" i="9"/>
  <c r="V112" i="9"/>
  <c r="AG55" i="5" l="1"/>
  <c r="V54" i="5"/>
  <c r="AG82" i="2"/>
  <c r="V81" i="2"/>
  <c r="AG86" i="3"/>
  <c r="V85" i="3"/>
  <c r="AG100" i="6"/>
  <c r="B99" i="10"/>
  <c r="D99" i="10" s="1"/>
  <c r="V99" i="6"/>
  <c r="U97" i="7"/>
  <c r="AA98" i="7"/>
  <c r="U142" i="4"/>
  <c r="AA143" i="4"/>
  <c r="AG113" i="8"/>
  <c r="V112" i="8"/>
  <c r="U111" i="9"/>
  <c r="AA112" i="9"/>
  <c r="U53" i="5" l="1"/>
  <c r="AA54" i="5"/>
  <c r="U80" i="2"/>
  <c r="AA81" i="2"/>
  <c r="AA85" i="3"/>
  <c r="U84" i="3"/>
  <c r="U98" i="6"/>
  <c r="AA99" i="6"/>
  <c r="AG98" i="7"/>
  <c r="F97" i="10"/>
  <c r="H97" i="10" s="1"/>
  <c r="V97" i="7"/>
  <c r="J142" i="10"/>
  <c r="L142" i="10" s="1"/>
  <c r="AG143" i="4"/>
  <c r="V142" i="4"/>
  <c r="U111" i="8"/>
  <c r="AA112" i="8"/>
  <c r="V111" i="9"/>
  <c r="N111" i="10"/>
  <c r="P111" i="10" s="1"/>
  <c r="S111" i="10" s="1"/>
  <c r="AG112" i="9"/>
  <c r="AG54" i="5" l="1"/>
  <c r="V53" i="5"/>
  <c r="AG81" i="2"/>
  <c r="V80" i="2"/>
  <c r="AG85" i="3"/>
  <c r="V84" i="3"/>
  <c r="AG99" i="6"/>
  <c r="B98" i="10"/>
  <c r="D98" i="10" s="1"/>
  <c r="V98" i="6"/>
  <c r="AA97" i="7"/>
  <c r="U96" i="7"/>
  <c r="U141" i="4"/>
  <c r="AA142" i="4"/>
  <c r="AG112" i="8"/>
  <c r="V111" i="8"/>
  <c r="U110" i="9"/>
  <c r="AA111" i="9"/>
  <c r="AA53" i="5" l="1"/>
  <c r="U52" i="5"/>
  <c r="U79" i="2"/>
  <c r="AA80" i="2"/>
  <c r="U83" i="3"/>
  <c r="AA84" i="3"/>
  <c r="AA98" i="6"/>
  <c r="U97" i="6"/>
  <c r="AG97" i="7"/>
  <c r="F96" i="10"/>
  <c r="H96" i="10" s="1"/>
  <c r="V96" i="7"/>
  <c r="J141" i="10"/>
  <c r="L141" i="10" s="1"/>
  <c r="AG142" i="4"/>
  <c r="V141" i="4"/>
  <c r="AA111" i="8"/>
  <c r="U110" i="8"/>
  <c r="AG111" i="9"/>
  <c r="N110" i="10"/>
  <c r="P110" i="10" s="1"/>
  <c r="S110" i="10" s="1"/>
  <c r="V110" i="9"/>
  <c r="AG53" i="5" l="1"/>
  <c r="V52" i="5"/>
  <c r="AG80" i="2"/>
  <c r="V79" i="2"/>
  <c r="AG84" i="3"/>
  <c r="V83" i="3"/>
  <c r="AG98" i="6"/>
  <c r="V97" i="6"/>
  <c r="B97" i="10"/>
  <c r="D97" i="10" s="1"/>
  <c r="AA96" i="7"/>
  <c r="U95" i="7"/>
  <c r="AA141" i="4"/>
  <c r="U140" i="4"/>
  <c r="AG111" i="8"/>
  <c r="V110" i="8"/>
  <c r="U109" i="9"/>
  <c r="AA110" i="9"/>
  <c r="U51" i="5" l="1"/>
  <c r="AA52" i="5"/>
  <c r="U78" i="2"/>
  <c r="AA79" i="2"/>
  <c r="AA83" i="3"/>
  <c r="U82" i="3"/>
  <c r="U96" i="6"/>
  <c r="AA97" i="6"/>
  <c r="AG96" i="7"/>
  <c r="V95" i="7"/>
  <c r="F95" i="10"/>
  <c r="H95" i="10" s="1"/>
  <c r="J140" i="10"/>
  <c r="L140" i="10" s="1"/>
  <c r="V140" i="4"/>
  <c r="AG141" i="4"/>
  <c r="U109" i="8"/>
  <c r="AA110" i="8"/>
  <c r="AG110" i="9"/>
  <c r="N109" i="10"/>
  <c r="P109" i="10" s="1"/>
  <c r="S109" i="10" s="1"/>
  <c r="V109" i="9"/>
  <c r="AG52" i="5" l="1"/>
  <c r="V51" i="5"/>
  <c r="AG79" i="2"/>
  <c r="V78" i="2"/>
  <c r="V82" i="3"/>
  <c r="AG83" i="3"/>
  <c r="AG97" i="6"/>
  <c r="B96" i="10"/>
  <c r="D96" i="10" s="1"/>
  <c r="V96" i="6"/>
  <c r="AA95" i="7"/>
  <c r="U94" i="7"/>
  <c r="AA140" i="4"/>
  <c r="U139" i="4"/>
  <c r="AG110" i="8"/>
  <c r="V109" i="8"/>
  <c r="AA109" i="9"/>
  <c r="U108" i="9"/>
  <c r="U50" i="5" l="1"/>
  <c r="AA51" i="5"/>
  <c r="AA78" i="2"/>
  <c r="U77" i="2"/>
  <c r="U81" i="3"/>
  <c r="AA82" i="3"/>
  <c r="AA96" i="6"/>
  <c r="U95" i="6"/>
  <c r="AG95" i="7"/>
  <c r="F94" i="10"/>
  <c r="H94" i="10" s="1"/>
  <c r="V94" i="7"/>
  <c r="J139" i="10"/>
  <c r="L139" i="10" s="1"/>
  <c r="V139" i="4"/>
  <c r="AG140" i="4"/>
  <c r="AA109" i="8"/>
  <c r="U108" i="8"/>
  <c r="AG109" i="9"/>
  <c r="V108" i="9"/>
  <c r="N108" i="10"/>
  <c r="P108" i="10" s="1"/>
  <c r="S108" i="10" s="1"/>
  <c r="AG51" i="5" l="1"/>
  <c r="V50" i="5"/>
  <c r="AG78" i="2"/>
  <c r="V77" i="2"/>
  <c r="AG82" i="3"/>
  <c r="V81" i="3"/>
  <c r="AG96" i="6"/>
  <c r="B95" i="10"/>
  <c r="D95" i="10" s="1"/>
  <c r="V95" i="6"/>
  <c r="AA94" i="7"/>
  <c r="U93" i="7"/>
  <c r="U138" i="4"/>
  <c r="AA139" i="4"/>
  <c r="AG109" i="8"/>
  <c r="V108" i="8"/>
  <c r="U107" i="9"/>
  <c r="AA108" i="9"/>
  <c r="U49" i="5" l="1"/>
  <c r="AA50" i="5"/>
  <c r="AA77" i="2"/>
  <c r="U76" i="2"/>
  <c r="U80" i="3"/>
  <c r="AA81" i="3"/>
  <c r="U94" i="6"/>
  <c r="AA95" i="6"/>
  <c r="AG94" i="7"/>
  <c r="V93" i="7"/>
  <c r="F93" i="10"/>
  <c r="H93" i="10" s="1"/>
  <c r="J138" i="10"/>
  <c r="L138" i="10" s="1"/>
  <c r="AG139" i="4"/>
  <c r="V138" i="4"/>
  <c r="U107" i="8"/>
  <c r="AA108" i="8"/>
  <c r="AG108" i="9"/>
  <c r="N107" i="10"/>
  <c r="P107" i="10" s="1"/>
  <c r="S107" i="10" s="1"/>
  <c r="V107" i="9"/>
  <c r="AG50" i="5" l="1"/>
  <c r="V49" i="5"/>
  <c r="AG77" i="2"/>
  <c r="V76" i="2"/>
  <c r="AG81" i="3"/>
  <c r="V80" i="3"/>
  <c r="AG95" i="6"/>
  <c r="B94" i="10"/>
  <c r="D94" i="10" s="1"/>
  <c r="V94" i="6"/>
  <c r="AA93" i="7"/>
  <c r="U92" i="7"/>
  <c r="U137" i="4"/>
  <c r="AA138" i="4"/>
  <c r="AG108" i="8"/>
  <c r="V107" i="8"/>
  <c r="AA107" i="9"/>
  <c r="U106" i="9"/>
  <c r="AA49" i="5" l="1"/>
  <c r="U48" i="5"/>
  <c r="AA76" i="2"/>
  <c r="U75" i="2"/>
  <c r="U79" i="3"/>
  <c r="AA80" i="3"/>
  <c r="U93" i="6"/>
  <c r="AA94" i="6"/>
  <c r="AG93" i="7"/>
  <c r="V92" i="7"/>
  <c r="F92" i="10"/>
  <c r="H92" i="10" s="1"/>
  <c r="AG138" i="4"/>
  <c r="J137" i="10"/>
  <c r="L137" i="10" s="1"/>
  <c r="V137" i="4"/>
  <c r="U106" i="8"/>
  <c r="AA107" i="8"/>
  <c r="N106" i="10"/>
  <c r="P106" i="10" s="1"/>
  <c r="S106" i="10" s="1"/>
  <c r="V106" i="9"/>
  <c r="AG107" i="9"/>
  <c r="AG49" i="5" l="1"/>
  <c r="V48" i="5"/>
  <c r="AG76" i="2"/>
  <c r="V75" i="2"/>
  <c r="AG80" i="3"/>
  <c r="V79" i="3"/>
  <c r="AG94" i="6"/>
  <c r="B93" i="10"/>
  <c r="D93" i="10" s="1"/>
  <c r="V93" i="6"/>
  <c r="U91" i="7"/>
  <c r="AA92" i="7"/>
  <c r="U136" i="4"/>
  <c r="AA137" i="4"/>
  <c r="AG107" i="8"/>
  <c r="V106" i="8"/>
  <c r="AA106" i="9"/>
  <c r="U105" i="9"/>
  <c r="AA48" i="5" l="1"/>
  <c r="U47" i="5"/>
  <c r="U74" i="2"/>
  <c r="AA75" i="2"/>
  <c r="AA79" i="3"/>
  <c r="U78" i="3"/>
  <c r="AA93" i="6"/>
  <c r="U92" i="6"/>
  <c r="AG92" i="7"/>
  <c r="F91" i="10"/>
  <c r="H91" i="10" s="1"/>
  <c r="V91" i="7"/>
  <c r="V136" i="4"/>
  <c r="AG137" i="4"/>
  <c r="J136" i="10"/>
  <c r="L136" i="10" s="1"/>
  <c r="U105" i="8"/>
  <c r="AA106" i="8"/>
  <c r="N105" i="10"/>
  <c r="P105" i="10" s="1"/>
  <c r="S105" i="10" s="1"/>
  <c r="V105" i="9"/>
  <c r="AG106" i="9"/>
  <c r="AG48" i="5" l="1"/>
  <c r="V47" i="5"/>
  <c r="AG75" i="2"/>
  <c r="V74" i="2"/>
  <c r="AG79" i="3"/>
  <c r="V78" i="3"/>
  <c r="AG93" i="6"/>
  <c r="V92" i="6"/>
  <c r="B92" i="10"/>
  <c r="D92" i="10" s="1"/>
  <c r="AA91" i="7"/>
  <c r="U90" i="7"/>
  <c r="AA136" i="4"/>
  <c r="U135" i="4"/>
  <c r="AG106" i="8"/>
  <c r="V105" i="8"/>
  <c r="U104" i="9"/>
  <c r="AA105" i="9"/>
  <c r="U46" i="5" l="1"/>
  <c r="AA47" i="5"/>
  <c r="U73" i="2"/>
  <c r="AA74" i="2"/>
  <c r="AA78" i="3"/>
  <c r="U77" i="3"/>
  <c r="U91" i="6"/>
  <c r="AA92" i="6"/>
  <c r="AG91" i="7"/>
  <c r="V90" i="7"/>
  <c r="F90" i="10"/>
  <c r="H90" i="10" s="1"/>
  <c r="AG136" i="4"/>
  <c r="J135" i="10"/>
  <c r="L135" i="10" s="1"/>
  <c r="V135" i="4"/>
  <c r="U104" i="8"/>
  <c r="AA105" i="8"/>
  <c r="V104" i="9"/>
  <c r="N104" i="10"/>
  <c r="P104" i="10" s="1"/>
  <c r="S104" i="10" s="1"/>
  <c r="AG105" i="9"/>
  <c r="AG47" i="5" l="1"/>
  <c r="V46" i="5"/>
  <c r="V73" i="2"/>
  <c r="AG74" i="2"/>
  <c r="AG78" i="3"/>
  <c r="V77" i="3"/>
  <c r="AG92" i="6"/>
  <c r="B91" i="10"/>
  <c r="D91" i="10" s="1"/>
  <c r="V91" i="6"/>
  <c r="U89" i="7"/>
  <c r="AA90" i="7"/>
  <c r="AA135" i="4"/>
  <c r="U134" i="4"/>
  <c r="AG105" i="8"/>
  <c r="V104" i="8"/>
  <c r="U103" i="9"/>
  <c r="AA104" i="9"/>
  <c r="U45" i="5" l="1"/>
  <c r="AA46" i="5"/>
  <c r="AA73" i="2"/>
  <c r="U72" i="2"/>
  <c r="AA77" i="3"/>
  <c r="U76" i="3"/>
  <c r="U90" i="6"/>
  <c r="AA91" i="6"/>
  <c r="AG90" i="7"/>
  <c r="V89" i="7"/>
  <c r="F89" i="10"/>
  <c r="H89" i="10" s="1"/>
  <c r="J134" i="10"/>
  <c r="L134" i="10" s="1"/>
  <c r="V134" i="4"/>
  <c r="AG135" i="4"/>
  <c r="AA104" i="8"/>
  <c r="U103" i="8"/>
  <c r="AG104" i="9"/>
  <c r="V103" i="9"/>
  <c r="N103" i="10"/>
  <c r="P103" i="10" s="1"/>
  <c r="S103" i="10" s="1"/>
  <c r="AG46" i="5" l="1"/>
  <c r="V45" i="5"/>
  <c r="AG73" i="2"/>
  <c r="V72" i="2"/>
  <c r="V76" i="3"/>
  <c r="AG77" i="3"/>
  <c r="AG91" i="6"/>
  <c r="B90" i="10"/>
  <c r="D90" i="10" s="1"/>
  <c r="V90" i="6"/>
  <c r="AA89" i="7"/>
  <c r="U88" i="7"/>
  <c r="U133" i="4"/>
  <c r="AA134" i="4"/>
  <c r="AG104" i="8"/>
  <c r="V103" i="8"/>
  <c r="AA103" i="9"/>
  <c r="U102" i="9"/>
  <c r="U44" i="5" l="1"/>
  <c r="AA45" i="5"/>
  <c r="U71" i="2"/>
  <c r="AA72" i="2"/>
  <c r="U75" i="3"/>
  <c r="AA76" i="3"/>
  <c r="AA90" i="6"/>
  <c r="U89" i="6"/>
  <c r="AG89" i="7"/>
  <c r="F88" i="10"/>
  <c r="H88" i="10" s="1"/>
  <c r="V88" i="7"/>
  <c r="J133" i="10"/>
  <c r="L133" i="10" s="1"/>
  <c r="V133" i="4"/>
  <c r="AG134" i="4"/>
  <c r="AA103" i="8"/>
  <c r="U102" i="8"/>
  <c r="N102" i="10"/>
  <c r="P102" i="10" s="1"/>
  <c r="S102" i="10" s="1"/>
  <c r="V102" i="9"/>
  <c r="AG103" i="9"/>
  <c r="AG45" i="5" l="1"/>
  <c r="V44" i="5"/>
  <c r="AG72" i="2"/>
  <c r="V71" i="2"/>
  <c r="AG76" i="3"/>
  <c r="V75" i="3"/>
  <c r="AG90" i="6"/>
  <c r="B89" i="10"/>
  <c r="D89" i="10" s="1"/>
  <c r="V89" i="6"/>
  <c r="U87" i="7"/>
  <c r="AA88" i="7"/>
  <c r="U132" i="4"/>
  <c r="AA133" i="4"/>
  <c r="AG103" i="8"/>
  <c r="V102" i="8"/>
  <c r="U101" i="9"/>
  <c r="AA102" i="9"/>
  <c r="U43" i="5" l="1"/>
  <c r="AA44" i="5"/>
  <c r="AA71" i="2"/>
  <c r="U70" i="2"/>
  <c r="AA75" i="3"/>
  <c r="U74" i="3"/>
  <c r="U88" i="6"/>
  <c r="AA89" i="6"/>
  <c r="AG88" i="7"/>
  <c r="F87" i="10"/>
  <c r="H87" i="10" s="1"/>
  <c r="V87" i="7"/>
  <c r="J132" i="10"/>
  <c r="L132" i="10" s="1"/>
  <c r="AG133" i="4"/>
  <c r="V132" i="4"/>
  <c r="U101" i="8"/>
  <c r="AA102" i="8"/>
  <c r="AG102" i="9"/>
  <c r="V101" i="9"/>
  <c r="N101" i="10"/>
  <c r="P101" i="10" s="1"/>
  <c r="S101" i="10" s="1"/>
  <c r="AG44" i="5" l="1"/>
  <c r="V43" i="5"/>
  <c r="V70" i="2"/>
  <c r="AG71" i="2"/>
  <c r="V74" i="3"/>
  <c r="AG75" i="3"/>
  <c r="AG89" i="6"/>
  <c r="B88" i="10"/>
  <c r="D88" i="10" s="1"/>
  <c r="V88" i="6"/>
  <c r="AA87" i="7"/>
  <c r="U86" i="7"/>
  <c r="AA132" i="4"/>
  <c r="U131" i="4"/>
  <c r="AG102" i="8"/>
  <c r="V101" i="8"/>
  <c r="U100" i="9"/>
  <c r="AA101" i="9"/>
  <c r="AA43" i="5" l="1"/>
  <c r="U42" i="5"/>
  <c r="AA70" i="2"/>
  <c r="U69" i="2"/>
  <c r="AA74" i="3"/>
  <c r="U73" i="3"/>
  <c r="AA88" i="6"/>
  <c r="U87" i="6"/>
  <c r="AG87" i="7"/>
  <c r="V86" i="7"/>
  <c r="F86" i="10"/>
  <c r="H86" i="10" s="1"/>
  <c r="AG132" i="4"/>
  <c r="J131" i="10"/>
  <c r="L131" i="10" s="1"/>
  <c r="V131" i="4"/>
  <c r="AA101" i="8"/>
  <c r="U100" i="8"/>
  <c r="V100" i="9"/>
  <c r="N100" i="10"/>
  <c r="P100" i="10" s="1"/>
  <c r="S100" i="10" s="1"/>
  <c r="AG101" i="9"/>
  <c r="AG43" i="5" l="1"/>
  <c r="V42" i="5"/>
  <c r="AG70" i="2"/>
  <c r="V69" i="2"/>
  <c r="AG74" i="3"/>
  <c r="V73" i="3"/>
  <c r="AG88" i="6"/>
  <c r="V87" i="6"/>
  <c r="B87" i="10"/>
  <c r="D87" i="10" s="1"/>
  <c r="AA86" i="7"/>
  <c r="U85" i="7"/>
  <c r="AA131" i="4"/>
  <c r="U130" i="4"/>
  <c r="AG101" i="8"/>
  <c r="V100" i="8"/>
  <c r="U99" i="9"/>
  <c r="AA100" i="9"/>
  <c r="AA42" i="5" l="1"/>
  <c r="U41" i="5"/>
  <c r="AA69" i="2"/>
  <c r="U68" i="2"/>
  <c r="U72" i="3"/>
  <c r="AA73" i="3"/>
  <c r="AA87" i="6"/>
  <c r="U86" i="6"/>
  <c r="AG86" i="7"/>
  <c r="V85" i="7"/>
  <c r="F85" i="10"/>
  <c r="H85" i="10" s="1"/>
  <c r="V130" i="4"/>
  <c r="J130" i="10"/>
  <c r="L130" i="10" s="1"/>
  <c r="AG131" i="4"/>
  <c r="U99" i="8"/>
  <c r="AA100" i="8"/>
  <c r="AG100" i="9"/>
  <c r="N99" i="10"/>
  <c r="P99" i="10" s="1"/>
  <c r="S99" i="10" s="1"/>
  <c r="V99" i="9"/>
  <c r="AG42" i="5" l="1"/>
  <c r="V41" i="5"/>
  <c r="AG69" i="2"/>
  <c r="V68" i="2"/>
  <c r="AG73" i="3"/>
  <c r="V72" i="3"/>
  <c r="AG87" i="6"/>
  <c r="B86" i="10"/>
  <c r="D86" i="10" s="1"/>
  <c r="V86" i="6"/>
  <c r="U84" i="7"/>
  <c r="AA85" i="7"/>
  <c r="AA130" i="4"/>
  <c r="U129" i="4"/>
  <c r="AG100" i="8"/>
  <c r="V99" i="8"/>
  <c r="U98" i="9"/>
  <c r="AA99" i="9"/>
  <c r="U40" i="5" l="1"/>
  <c r="AA41" i="5"/>
  <c r="U67" i="2"/>
  <c r="AA68" i="2"/>
  <c r="AA72" i="3"/>
  <c r="U71" i="3"/>
  <c r="AA86" i="6"/>
  <c r="U85" i="6"/>
  <c r="AG85" i="7"/>
  <c r="F84" i="10"/>
  <c r="H84" i="10" s="1"/>
  <c r="V84" i="7"/>
  <c r="V129" i="4"/>
  <c r="J129" i="10"/>
  <c r="L129" i="10" s="1"/>
  <c r="AG130" i="4"/>
  <c r="U98" i="8"/>
  <c r="AA99" i="8"/>
  <c r="AG99" i="9"/>
  <c r="V98" i="9"/>
  <c r="N98" i="10"/>
  <c r="P98" i="10" s="1"/>
  <c r="S98" i="10" s="1"/>
  <c r="AG41" i="5" l="1"/>
  <c r="V40" i="5"/>
  <c r="AG68" i="2"/>
  <c r="V67" i="2"/>
  <c r="V71" i="3"/>
  <c r="AG72" i="3"/>
  <c r="AG86" i="6"/>
  <c r="B85" i="10"/>
  <c r="D85" i="10" s="1"/>
  <c r="V85" i="6"/>
  <c r="U83" i="7"/>
  <c r="AA84" i="7"/>
  <c r="AA129" i="4"/>
  <c r="U128" i="4"/>
  <c r="AG99" i="8"/>
  <c r="V98" i="8"/>
  <c r="U97" i="9"/>
  <c r="AA98" i="9"/>
  <c r="U39" i="5" l="1"/>
  <c r="AA40" i="5"/>
  <c r="U66" i="2"/>
  <c r="AA67" i="2"/>
  <c r="U70" i="3"/>
  <c r="AA71" i="3"/>
  <c r="U84" i="6"/>
  <c r="AA85" i="6"/>
  <c r="AG84" i="7"/>
  <c r="V83" i="7"/>
  <c r="F83" i="10"/>
  <c r="H83" i="10" s="1"/>
  <c r="J128" i="10"/>
  <c r="L128" i="10" s="1"/>
  <c r="V128" i="4"/>
  <c r="AG129" i="4"/>
  <c r="U97" i="8"/>
  <c r="AA98" i="8"/>
  <c r="AG98" i="9"/>
  <c r="N97" i="10"/>
  <c r="P97" i="10" s="1"/>
  <c r="S97" i="10" s="1"/>
  <c r="V97" i="9"/>
  <c r="AG40" i="5" l="1"/>
  <c r="V39" i="5"/>
  <c r="AG67" i="2"/>
  <c r="V66" i="2"/>
  <c r="AG71" i="3"/>
  <c r="V70" i="3"/>
  <c r="AG85" i="6"/>
  <c r="B84" i="10"/>
  <c r="D84" i="10" s="1"/>
  <c r="V84" i="6"/>
  <c r="AA83" i="7"/>
  <c r="U82" i="7"/>
  <c r="U127" i="4"/>
  <c r="AA128" i="4"/>
  <c r="AG98" i="8"/>
  <c r="V97" i="8"/>
  <c r="AA97" i="9"/>
  <c r="U96" i="9"/>
  <c r="U38" i="5" l="1"/>
  <c r="AA39" i="5"/>
  <c r="U65" i="2"/>
  <c r="AA66" i="2"/>
  <c r="U69" i="3"/>
  <c r="AA70" i="3"/>
  <c r="U83" i="6"/>
  <c r="AA84" i="6"/>
  <c r="AG83" i="7"/>
  <c r="F82" i="10"/>
  <c r="H82" i="10" s="1"/>
  <c r="V82" i="7"/>
  <c r="V127" i="4"/>
  <c r="AG128" i="4"/>
  <c r="J127" i="10"/>
  <c r="L127" i="10" s="1"/>
  <c r="U96" i="8"/>
  <c r="AA97" i="8"/>
  <c r="AG97" i="9"/>
  <c r="V96" i="9"/>
  <c r="N96" i="10"/>
  <c r="P96" i="10" s="1"/>
  <c r="S96" i="10" s="1"/>
  <c r="AG39" i="5" l="1"/>
  <c r="V38" i="5"/>
  <c r="AG66" i="2"/>
  <c r="V65" i="2"/>
  <c r="AG70" i="3"/>
  <c r="V69" i="3"/>
  <c r="AG84" i="6"/>
  <c r="B83" i="10"/>
  <c r="D83" i="10" s="1"/>
  <c r="V83" i="6"/>
  <c r="U81" i="7"/>
  <c r="AA82" i="7"/>
  <c r="AA127" i="4"/>
  <c r="U126" i="4"/>
  <c r="AG97" i="8"/>
  <c r="V96" i="8"/>
  <c r="U95" i="9"/>
  <c r="AA96" i="9"/>
  <c r="AA38" i="5" l="1"/>
  <c r="U37" i="5"/>
  <c r="AA65" i="2"/>
  <c r="U64" i="2"/>
  <c r="U68" i="3"/>
  <c r="AA69" i="3"/>
  <c r="AA83" i="6"/>
  <c r="U82" i="6"/>
  <c r="AG82" i="7"/>
  <c r="V81" i="7"/>
  <c r="F81" i="10"/>
  <c r="H81" i="10" s="1"/>
  <c r="J126" i="10"/>
  <c r="L126" i="10" s="1"/>
  <c r="V126" i="4"/>
  <c r="AG127" i="4"/>
  <c r="U95" i="8"/>
  <c r="AA96" i="8"/>
  <c r="AG96" i="9"/>
  <c r="V95" i="9"/>
  <c r="N95" i="10"/>
  <c r="P95" i="10" s="1"/>
  <c r="S95" i="10" s="1"/>
  <c r="AG38" i="5" l="1"/>
  <c r="V37" i="5"/>
  <c r="AG65" i="2"/>
  <c r="V64" i="2"/>
  <c r="AG69" i="3"/>
  <c r="V68" i="3"/>
  <c r="AG83" i="6"/>
  <c r="B82" i="10"/>
  <c r="D82" i="10" s="1"/>
  <c r="V82" i="6"/>
  <c r="U80" i="7"/>
  <c r="AA81" i="7"/>
  <c r="AA126" i="4"/>
  <c r="U125" i="4"/>
  <c r="AG96" i="8"/>
  <c r="V95" i="8"/>
  <c r="U94" i="9"/>
  <c r="AA95" i="9"/>
  <c r="U36" i="5" l="1"/>
  <c r="AA37" i="5"/>
  <c r="U63" i="2"/>
  <c r="AA64" i="2"/>
  <c r="AA68" i="3"/>
  <c r="U67" i="3"/>
  <c r="U81" i="6"/>
  <c r="AA82" i="6"/>
  <c r="AG81" i="7"/>
  <c r="V80" i="7"/>
  <c r="F80" i="10"/>
  <c r="H80" i="10" s="1"/>
  <c r="J125" i="10"/>
  <c r="L125" i="10" s="1"/>
  <c r="AG126" i="4"/>
  <c r="V125" i="4"/>
  <c r="U94" i="8"/>
  <c r="AA95" i="8"/>
  <c r="N94" i="10"/>
  <c r="P94" i="10" s="1"/>
  <c r="S94" i="10" s="1"/>
  <c r="V94" i="9"/>
  <c r="AG95" i="9"/>
  <c r="AG37" i="5" l="1"/>
  <c r="V36" i="5"/>
  <c r="AG64" i="2"/>
  <c r="V63" i="2"/>
  <c r="AG68" i="3"/>
  <c r="V67" i="3"/>
  <c r="AG82" i="6"/>
  <c r="B81" i="10"/>
  <c r="D81" i="10" s="1"/>
  <c r="V81" i="6"/>
  <c r="AA80" i="7"/>
  <c r="U79" i="7"/>
  <c r="AA125" i="4"/>
  <c r="U124" i="4"/>
  <c r="AG95" i="8"/>
  <c r="V94" i="8"/>
  <c r="U93" i="9"/>
  <c r="AA94" i="9"/>
  <c r="U35" i="5" l="1"/>
  <c r="AA36" i="5"/>
  <c r="AA63" i="2"/>
  <c r="U62" i="2"/>
  <c r="AA67" i="3"/>
  <c r="U66" i="3"/>
  <c r="U80" i="6"/>
  <c r="AA81" i="6"/>
  <c r="AG80" i="7"/>
  <c r="V79" i="7"/>
  <c r="F79" i="10"/>
  <c r="H79" i="10" s="1"/>
  <c r="J124" i="10"/>
  <c r="L124" i="10" s="1"/>
  <c r="AG125" i="4"/>
  <c r="V124" i="4"/>
  <c r="AA94" i="8"/>
  <c r="U93" i="8"/>
  <c r="AG94" i="9"/>
  <c r="N93" i="10"/>
  <c r="P93" i="10" s="1"/>
  <c r="S93" i="10" s="1"/>
  <c r="V93" i="9"/>
  <c r="AG36" i="5" l="1"/>
  <c r="V35" i="5"/>
  <c r="AG63" i="2"/>
  <c r="V62" i="2"/>
  <c r="AG67" i="3"/>
  <c r="V66" i="3"/>
  <c r="AG81" i="6"/>
  <c r="V80" i="6"/>
  <c r="B80" i="10"/>
  <c r="D80" i="10" s="1"/>
  <c r="AA79" i="7"/>
  <c r="U78" i="7"/>
  <c r="AA124" i="4"/>
  <c r="U123" i="4"/>
  <c r="AG94" i="8"/>
  <c r="V93" i="8"/>
  <c r="U92" i="9"/>
  <c r="AA93" i="9"/>
  <c r="AA35" i="5" l="1"/>
  <c r="U34" i="5"/>
  <c r="U61" i="2"/>
  <c r="AA62" i="2"/>
  <c r="AA66" i="3"/>
  <c r="U65" i="3"/>
  <c r="U79" i="6"/>
  <c r="AA80" i="6"/>
  <c r="AG79" i="7"/>
  <c r="V78" i="7"/>
  <c r="F78" i="10"/>
  <c r="H78" i="10" s="1"/>
  <c r="AG124" i="4"/>
  <c r="V123" i="4"/>
  <c r="J123" i="10"/>
  <c r="L123" i="10" s="1"/>
  <c r="AA93" i="8"/>
  <c r="U92" i="8"/>
  <c r="AG93" i="9"/>
  <c r="N92" i="10"/>
  <c r="P92" i="10" s="1"/>
  <c r="S92" i="10" s="1"/>
  <c r="V92" i="9"/>
  <c r="AG35" i="5" l="1"/>
  <c r="V34" i="5"/>
  <c r="AG62" i="2"/>
  <c r="V61" i="2"/>
  <c r="AG66" i="3"/>
  <c r="V65" i="3"/>
  <c r="AG80" i="6"/>
  <c r="B79" i="10"/>
  <c r="D79" i="10" s="1"/>
  <c r="V79" i="6"/>
  <c r="U77" i="7"/>
  <c r="AA78" i="7"/>
  <c r="AA123" i="4"/>
  <c r="U122" i="4"/>
  <c r="AG93" i="8"/>
  <c r="V92" i="8"/>
  <c r="U91" i="9"/>
  <c r="AA92" i="9"/>
  <c r="U33" i="5" l="1"/>
  <c r="AA34" i="5"/>
  <c r="U60" i="2"/>
  <c r="AA61" i="2"/>
  <c r="U64" i="3"/>
  <c r="AA65" i="3"/>
  <c r="AA79" i="6"/>
  <c r="U78" i="6"/>
  <c r="AG78" i="7"/>
  <c r="F77" i="10"/>
  <c r="H77" i="10" s="1"/>
  <c r="V77" i="7"/>
  <c r="J122" i="10"/>
  <c r="L122" i="10" s="1"/>
  <c r="V122" i="4"/>
  <c r="AG123" i="4"/>
  <c r="U91" i="8"/>
  <c r="AA92" i="8"/>
  <c r="N91" i="10"/>
  <c r="P91" i="10" s="1"/>
  <c r="S91" i="10" s="1"/>
  <c r="V91" i="9"/>
  <c r="AG92" i="9"/>
  <c r="AG34" i="5" l="1"/>
  <c r="V33" i="5"/>
  <c r="AG61" i="2"/>
  <c r="V60" i="2"/>
  <c r="AG65" i="3"/>
  <c r="V64" i="3"/>
  <c r="AG79" i="6"/>
  <c r="V78" i="6"/>
  <c r="B78" i="10"/>
  <c r="D78" i="10" s="1"/>
  <c r="U76" i="7"/>
  <c r="AA77" i="7"/>
  <c r="AA122" i="4"/>
  <c r="U121" i="4"/>
  <c r="AG92" i="8"/>
  <c r="V91" i="8"/>
  <c r="AA91" i="9"/>
  <c r="U90" i="9"/>
  <c r="AA33" i="5" l="1"/>
  <c r="U32" i="5"/>
  <c r="U59" i="2"/>
  <c r="AA60" i="2"/>
  <c r="AA64" i="3"/>
  <c r="U63" i="3"/>
  <c r="AA78" i="6"/>
  <c r="U77" i="6"/>
  <c r="AG77" i="7"/>
  <c r="V76" i="7"/>
  <c r="F76" i="10"/>
  <c r="H76" i="10" s="1"/>
  <c r="AG122" i="4"/>
  <c r="V121" i="4"/>
  <c r="J121" i="10"/>
  <c r="L121" i="10" s="1"/>
  <c r="AA91" i="8"/>
  <c r="U90" i="8"/>
  <c r="N90" i="10"/>
  <c r="P90" i="10" s="1"/>
  <c r="S90" i="10" s="1"/>
  <c r="AG91" i="9"/>
  <c r="V90" i="9"/>
  <c r="AG33" i="5" l="1"/>
  <c r="V32" i="5"/>
  <c r="AG60" i="2"/>
  <c r="V59" i="2"/>
  <c r="AG64" i="3"/>
  <c r="V63" i="3"/>
  <c r="AG78" i="6"/>
  <c r="B77" i="10"/>
  <c r="D77" i="10" s="1"/>
  <c r="V77" i="6"/>
  <c r="AA76" i="7"/>
  <c r="U75" i="7"/>
  <c r="AA121" i="4"/>
  <c r="U120" i="4"/>
  <c r="AG91" i="8"/>
  <c r="V90" i="8"/>
  <c r="U89" i="9"/>
  <c r="AA90" i="9"/>
  <c r="U31" i="5" l="1"/>
  <c r="AA32" i="5"/>
  <c r="U58" i="2"/>
  <c r="AA59" i="2"/>
  <c r="U62" i="3"/>
  <c r="AA63" i="3"/>
  <c r="U76" i="6"/>
  <c r="AA77" i="6"/>
  <c r="AG76" i="7"/>
  <c r="V75" i="7"/>
  <c r="F75" i="10"/>
  <c r="H75" i="10" s="1"/>
  <c r="J120" i="10"/>
  <c r="L120" i="10" s="1"/>
  <c r="AG121" i="4"/>
  <c r="V120" i="4"/>
  <c r="U89" i="8"/>
  <c r="AA90" i="8"/>
  <c r="V89" i="9"/>
  <c r="N89" i="10"/>
  <c r="P89" i="10" s="1"/>
  <c r="S89" i="10" s="1"/>
  <c r="AG90" i="9"/>
  <c r="AG32" i="5" l="1"/>
  <c r="V31" i="5"/>
  <c r="AG59" i="2"/>
  <c r="V58" i="2"/>
  <c r="AG63" i="3"/>
  <c r="V62" i="3"/>
  <c r="AG77" i="6"/>
  <c r="V76" i="6"/>
  <c r="B76" i="10"/>
  <c r="D76" i="10" s="1"/>
  <c r="U74" i="7"/>
  <c r="AA75" i="7"/>
  <c r="AA120" i="4"/>
  <c r="U119" i="4"/>
  <c r="AG90" i="8"/>
  <c r="V89" i="8"/>
  <c r="AA89" i="9"/>
  <c r="U88" i="9"/>
  <c r="U30" i="5" l="1"/>
  <c r="AA31" i="5"/>
  <c r="U57" i="2"/>
  <c r="AA58" i="2"/>
  <c r="AA62" i="3"/>
  <c r="U61" i="3"/>
  <c r="U75" i="6"/>
  <c r="AA76" i="6"/>
  <c r="AG75" i="7"/>
  <c r="V74" i="7"/>
  <c r="F74" i="10"/>
  <c r="H74" i="10" s="1"/>
  <c r="V119" i="4"/>
  <c r="AG120" i="4"/>
  <c r="J119" i="10"/>
  <c r="L119" i="10" s="1"/>
  <c r="U88" i="8"/>
  <c r="AA89" i="8"/>
  <c r="V88" i="9"/>
  <c r="N88" i="10"/>
  <c r="P88" i="10" s="1"/>
  <c r="S88" i="10" s="1"/>
  <c r="AG89" i="9"/>
  <c r="AG31" i="5" l="1"/>
  <c r="V30" i="5"/>
  <c r="AG58" i="2"/>
  <c r="V57" i="2"/>
  <c r="AG62" i="3"/>
  <c r="V61" i="3"/>
  <c r="AG76" i="6"/>
  <c r="B75" i="10"/>
  <c r="D75" i="10" s="1"/>
  <c r="V75" i="6"/>
  <c r="U73" i="7"/>
  <c r="AA74" i="7"/>
  <c r="AA119" i="4"/>
  <c r="U118" i="4"/>
  <c r="AG89" i="8"/>
  <c r="V88" i="8"/>
  <c r="U87" i="9"/>
  <c r="AA88" i="9"/>
  <c r="U29" i="5" l="1"/>
  <c r="AA30" i="5"/>
  <c r="AA57" i="2"/>
  <c r="U56" i="2"/>
  <c r="AA61" i="3"/>
  <c r="U60" i="3"/>
  <c r="AA75" i="6"/>
  <c r="U74" i="6"/>
  <c r="AG74" i="7"/>
  <c r="V73" i="7"/>
  <c r="F73" i="10"/>
  <c r="H73" i="10" s="1"/>
  <c r="AG119" i="4"/>
  <c r="V118" i="4"/>
  <c r="J118" i="10"/>
  <c r="L118" i="10" s="1"/>
  <c r="U87" i="8"/>
  <c r="AA88" i="8"/>
  <c r="N87" i="10"/>
  <c r="P87" i="10" s="1"/>
  <c r="S87" i="10" s="1"/>
  <c r="V87" i="9"/>
  <c r="AG88" i="9"/>
  <c r="AG30" i="5" l="1"/>
  <c r="V29" i="5"/>
  <c r="V56" i="2"/>
  <c r="AG57" i="2"/>
  <c r="AG61" i="3"/>
  <c r="V60" i="3"/>
  <c r="AG75" i="6"/>
  <c r="V74" i="6"/>
  <c r="B74" i="10"/>
  <c r="D74" i="10" s="1"/>
  <c r="AA73" i="7"/>
  <c r="U72" i="7"/>
  <c r="AA118" i="4"/>
  <c r="U117" i="4"/>
  <c r="AG88" i="8"/>
  <c r="V87" i="8"/>
  <c r="U86" i="9"/>
  <c r="AA87" i="9"/>
  <c r="U28" i="5" l="1"/>
  <c r="AA29" i="5"/>
  <c r="AA56" i="2"/>
  <c r="U55" i="2"/>
  <c r="AA60" i="3"/>
  <c r="U59" i="3"/>
  <c r="U73" i="6"/>
  <c r="AA74" i="6"/>
  <c r="AG73" i="7"/>
  <c r="V72" i="7"/>
  <c r="F72" i="10"/>
  <c r="H72" i="10" s="1"/>
  <c r="AG118" i="4"/>
  <c r="V117" i="4"/>
  <c r="J117" i="10"/>
  <c r="L117" i="10" s="1"/>
  <c r="AA87" i="8"/>
  <c r="U86" i="8"/>
  <c r="N86" i="10"/>
  <c r="P86" i="10" s="1"/>
  <c r="S86" i="10" s="1"/>
  <c r="AG87" i="9"/>
  <c r="V86" i="9"/>
  <c r="AG29" i="5" l="1"/>
  <c r="V28" i="5"/>
  <c r="AG56" i="2"/>
  <c r="V55" i="2"/>
  <c r="AG60" i="3"/>
  <c r="V59" i="3"/>
  <c r="AG74" i="6"/>
  <c r="B73" i="10"/>
  <c r="D73" i="10" s="1"/>
  <c r="V73" i="6"/>
  <c r="AA72" i="7"/>
  <c r="U71" i="7"/>
  <c r="AA117" i="4"/>
  <c r="U116" i="4"/>
  <c r="AG87" i="8"/>
  <c r="V86" i="8"/>
  <c r="U85" i="9"/>
  <c r="AA86" i="9"/>
  <c r="U27" i="5" l="1"/>
  <c r="AA28" i="5"/>
  <c r="U54" i="2"/>
  <c r="AA55" i="2"/>
  <c r="AA59" i="3"/>
  <c r="U58" i="3"/>
  <c r="U72" i="6"/>
  <c r="AA73" i="6"/>
  <c r="AG72" i="7"/>
  <c r="V71" i="7"/>
  <c r="F71" i="10"/>
  <c r="H71" i="10" s="1"/>
  <c r="V116" i="4"/>
  <c r="J116" i="10"/>
  <c r="L116" i="10" s="1"/>
  <c r="AG117" i="4"/>
  <c r="U85" i="8"/>
  <c r="AA86" i="8"/>
  <c r="N85" i="10"/>
  <c r="P85" i="10" s="1"/>
  <c r="S85" i="10" s="1"/>
  <c r="V85" i="9"/>
  <c r="AG86" i="9"/>
  <c r="AG28" i="5" l="1"/>
  <c r="V27" i="5"/>
  <c r="AG55" i="2"/>
  <c r="V54" i="2"/>
  <c r="AG59" i="3"/>
  <c r="V58" i="3"/>
  <c r="AG73" i="6"/>
  <c r="V72" i="6"/>
  <c r="B72" i="10"/>
  <c r="D72" i="10" s="1"/>
  <c r="AA71" i="7"/>
  <c r="U70" i="7"/>
  <c r="U115" i="4"/>
  <c r="AA116" i="4"/>
  <c r="AG86" i="8"/>
  <c r="V85" i="8"/>
  <c r="U84" i="9"/>
  <c r="AA85" i="9"/>
  <c r="U26" i="5" l="1"/>
  <c r="AA27" i="5"/>
  <c r="U53" i="2"/>
  <c r="AA54" i="2"/>
  <c r="AA58" i="3"/>
  <c r="U57" i="3"/>
  <c r="AA72" i="6"/>
  <c r="U71" i="6"/>
  <c r="AG71" i="7"/>
  <c r="F70" i="10"/>
  <c r="H70" i="10" s="1"/>
  <c r="V70" i="7"/>
  <c r="V115" i="4"/>
  <c r="AG116" i="4"/>
  <c r="J115" i="10"/>
  <c r="L115" i="10" s="1"/>
  <c r="AA85" i="8"/>
  <c r="U84" i="8"/>
  <c r="AG85" i="9"/>
  <c r="N84" i="10"/>
  <c r="P84" i="10" s="1"/>
  <c r="S84" i="10" s="1"/>
  <c r="V84" i="9"/>
  <c r="AG27" i="5" l="1"/>
  <c r="V26" i="5"/>
  <c r="AG54" i="2"/>
  <c r="V53" i="2"/>
  <c r="V57" i="3"/>
  <c r="AG58" i="3"/>
  <c r="AG72" i="6"/>
  <c r="B71" i="10"/>
  <c r="D71" i="10" s="1"/>
  <c r="V71" i="6"/>
  <c r="AA70" i="7"/>
  <c r="U69" i="7"/>
  <c r="AA115" i="4"/>
  <c r="U114" i="4"/>
  <c r="AG85" i="8"/>
  <c r="V84" i="8"/>
  <c r="AA84" i="9"/>
  <c r="U83" i="9"/>
  <c r="U25" i="5" l="1"/>
  <c r="AA26" i="5"/>
  <c r="AA53" i="2"/>
  <c r="U52" i="2"/>
  <c r="AA57" i="3"/>
  <c r="U56" i="3"/>
  <c r="AA71" i="6"/>
  <c r="U70" i="6"/>
  <c r="AG70" i="7"/>
  <c r="F69" i="10"/>
  <c r="H69" i="10" s="1"/>
  <c r="V69" i="7"/>
  <c r="J114" i="10"/>
  <c r="L114" i="10" s="1"/>
  <c r="V114" i="4"/>
  <c r="AG115" i="4"/>
  <c r="U83" i="8"/>
  <c r="AA84" i="8"/>
  <c r="AG84" i="9"/>
  <c r="V83" i="9"/>
  <c r="N83" i="10"/>
  <c r="P83" i="10" s="1"/>
  <c r="S83" i="10" s="1"/>
  <c r="AG26" i="5" l="1"/>
  <c r="V25" i="5"/>
  <c r="AG53" i="2"/>
  <c r="V52" i="2"/>
  <c r="AG57" i="3"/>
  <c r="V56" i="3"/>
  <c r="AG71" i="6"/>
  <c r="V70" i="6"/>
  <c r="B70" i="10"/>
  <c r="D70" i="10" s="1"/>
  <c r="AA69" i="7"/>
  <c r="U68" i="7"/>
  <c r="U113" i="4"/>
  <c r="AA114" i="4"/>
  <c r="AG84" i="8"/>
  <c r="V83" i="8"/>
  <c r="AA83" i="9"/>
  <c r="U82" i="9"/>
  <c r="AA25" i="5" l="1"/>
  <c r="U24" i="5"/>
  <c r="U51" i="2"/>
  <c r="AA52" i="2"/>
  <c r="AA56" i="3"/>
  <c r="U55" i="3"/>
  <c r="AA70" i="6"/>
  <c r="U69" i="6"/>
  <c r="AG69" i="7"/>
  <c r="V68" i="7"/>
  <c r="F68" i="10"/>
  <c r="H68" i="10" s="1"/>
  <c r="AG114" i="4"/>
  <c r="J113" i="10"/>
  <c r="L113" i="10" s="1"/>
  <c r="V113" i="4"/>
  <c r="U82" i="8"/>
  <c r="AA83" i="8"/>
  <c r="AG83" i="9"/>
  <c r="N82" i="10"/>
  <c r="P82" i="10" s="1"/>
  <c r="S82" i="10" s="1"/>
  <c r="V82" i="9"/>
  <c r="AG25" i="5" l="1"/>
  <c r="V24" i="5"/>
  <c r="AG52" i="2"/>
  <c r="V51" i="2"/>
  <c r="AG56" i="3"/>
  <c r="V55" i="3"/>
  <c r="AG70" i="6"/>
  <c r="B69" i="10"/>
  <c r="D69" i="10" s="1"/>
  <c r="V69" i="6"/>
  <c r="AA68" i="7"/>
  <c r="U67" i="7"/>
  <c r="U112" i="4"/>
  <c r="AA113" i="4"/>
  <c r="AG83" i="8"/>
  <c r="V82" i="8"/>
  <c r="U81" i="9"/>
  <c r="AA82" i="9"/>
  <c r="U23" i="5" l="1"/>
  <c r="AA24" i="5"/>
  <c r="U50" i="2"/>
  <c r="AA51" i="2"/>
  <c r="AA55" i="3"/>
  <c r="U54" i="3"/>
  <c r="AA69" i="6"/>
  <c r="U68" i="6"/>
  <c r="AG68" i="7"/>
  <c r="V67" i="7"/>
  <c r="F67" i="10"/>
  <c r="H67" i="10" s="1"/>
  <c r="AG113" i="4"/>
  <c r="J112" i="10"/>
  <c r="L112" i="10" s="1"/>
  <c r="V112" i="4"/>
  <c r="U81" i="8"/>
  <c r="AA82" i="8"/>
  <c r="AG82" i="9"/>
  <c r="N81" i="10"/>
  <c r="P81" i="10" s="1"/>
  <c r="S81" i="10" s="1"/>
  <c r="V81" i="9"/>
  <c r="AG24" i="5" l="1"/>
  <c r="V23" i="5"/>
  <c r="AG51" i="2"/>
  <c r="V50" i="2"/>
  <c r="AG55" i="3"/>
  <c r="V54" i="3"/>
  <c r="AG69" i="6"/>
  <c r="B68" i="10"/>
  <c r="D68" i="10" s="1"/>
  <c r="V68" i="6"/>
  <c r="AA67" i="7"/>
  <c r="U66" i="7"/>
  <c r="AA112" i="4"/>
  <c r="U111" i="4"/>
  <c r="AG82" i="8"/>
  <c r="V81" i="8"/>
  <c r="AA81" i="9"/>
  <c r="U80" i="9"/>
  <c r="U22" i="5" l="1"/>
  <c r="AA23" i="5"/>
  <c r="U49" i="2"/>
  <c r="AA50" i="2"/>
  <c r="AA54" i="3"/>
  <c r="U53" i="3"/>
  <c r="AA68" i="6"/>
  <c r="U67" i="6"/>
  <c r="AG67" i="7"/>
  <c r="V66" i="7"/>
  <c r="F66" i="10"/>
  <c r="H66" i="10" s="1"/>
  <c r="AG112" i="4"/>
  <c r="J111" i="10"/>
  <c r="L111" i="10" s="1"/>
  <c r="V111" i="4"/>
  <c r="U80" i="8"/>
  <c r="AA81" i="8"/>
  <c r="N80" i="10"/>
  <c r="P80" i="10" s="1"/>
  <c r="S80" i="10" s="1"/>
  <c r="V80" i="9"/>
  <c r="AG81" i="9"/>
  <c r="AG23" i="5" l="1"/>
  <c r="V22" i="5"/>
  <c r="V49" i="2"/>
  <c r="AG50" i="2"/>
  <c r="AG54" i="3"/>
  <c r="V53" i="3"/>
  <c r="AG68" i="6"/>
  <c r="V67" i="6"/>
  <c r="B67" i="10"/>
  <c r="D67" i="10" s="1"/>
  <c r="AA66" i="7"/>
  <c r="U65" i="7"/>
  <c r="U110" i="4"/>
  <c r="AA111" i="4"/>
  <c r="AG81" i="8"/>
  <c r="V80" i="8"/>
  <c r="U79" i="9"/>
  <c r="AA80" i="9"/>
  <c r="U21" i="5" l="1"/>
  <c r="AA22" i="5"/>
  <c r="U48" i="2"/>
  <c r="AA49" i="2"/>
  <c r="AA53" i="3"/>
  <c r="U52" i="3"/>
  <c r="U66" i="6"/>
  <c r="AA67" i="6"/>
  <c r="AG66" i="7"/>
  <c r="V65" i="7"/>
  <c r="F65" i="10"/>
  <c r="H65" i="10" s="1"/>
  <c r="J110" i="10"/>
  <c r="L110" i="10" s="1"/>
  <c r="V110" i="4"/>
  <c r="AG111" i="4"/>
  <c r="U79" i="8"/>
  <c r="AA80" i="8"/>
  <c r="AG80" i="9"/>
  <c r="N79" i="10"/>
  <c r="P79" i="10" s="1"/>
  <c r="S79" i="10" s="1"/>
  <c r="V79" i="9"/>
  <c r="AG22" i="5" l="1"/>
  <c r="V21" i="5"/>
  <c r="AG49" i="2"/>
  <c r="V48" i="2"/>
  <c r="AG53" i="3"/>
  <c r="V52" i="3"/>
  <c r="AG67" i="6"/>
  <c r="B66" i="10"/>
  <c r="D66" i="10" s="1"/>
  <c r="V66" i="6"/>
  <c r="U64" i="7"/>
  <c r="AA65" i="7"/>
  <c r="AA110" i="4"/>
  <c r="U109" i="4"/>
  <c r="AG80" i="8"/>
  <c r="V79" i="8"/>
  <c r="AA79" i="9"/>
  <c r="U78" i="9"/>
  <c r="U20" i="5" l="1"/>
  <c r="AA21" i="5"/>
  <c r="U47" i="2"/>
  <c r="AA48" i="2"/>
  <c r="AA52" i="3"/>
  <c r="U51" i="3"/>
  <c r="U65" i="6"/>
  <c r="AA66" i="6"/>
  <c r="AG65" i="7"/>
  <c r="F64" i="10"/>
  <c r="H64" i="10" s="1"/>
  <c r="V64" i="7"/>
  <c r="AG110" i="4"/>
  <c r="J109" i="10"/>
  <c r="L109" i="10" s="1"/>
  <c r="V109" i="4"/>
  <c r="U78" i="8"/>
  <c r="AA79" i="8"/>
  <c r="AG79" i="9"/>
  <c r="N78" i="10"/>
  <c r="P78" i="10" s="1"/>
  <c r="S78" i="10" s="1"/>
  <c r="V78" i="9"/>
  <c r="AG21" i="5" l="1"/>
  <c r="V20" i="5"/>
  <c r="AG48" i="2"/>
  <c r="V47" i="2"/>
  <c r="AG52" i="3"/>
  <c r="V51" i="3"/>
  <c r="AG66" i="6"/>
  <c r="V65" i="6"/>
  <c r="B65" i="10"/>
  <c r="D65" i="10" s="1"/>
  <c r="AA64" i="7"/>
  <c r="U63" i="7"/>
  <c r="AA109" i="4"/>
  <c r="U108" i="4"/>
  <c r="AG79" i="8"/>
  <c r="V78" i="8"/>
  <c r="U77" i="9"/>
  <c r="AA78" i="9"/>
  <c r="U19" i="5" l="1"/>
  <c r="AA20" i="5"/>
  <c r="U46" i="2"/>
  <c r="AA47" i="2"/>
  <c r="AA51" i="3"/>
  <c r="U50" i="3"/>
  <c r="AA65" i="6"/>
  <c r="U64" i="6"/>
  <c r="AG64" i="7"/>
  <c r="V63" i="7"/>
  <c r="F63" i="10"/>
  <c r="H63" i="10" s="1"/>
  <c r="AG109" i="4"/>
  <c r="J108" i="10"/>
  <c r="L108" i="10" s="1"/>
  <c r="V108" i="4"/>
  <c r="U77" i="8"/>
  <c r="AA78" i="8"/>
  <c r="N77" i="10"/>
  <c r="P77" i="10" s="1"/>
  <c r="S77" i="10" s="1"/>
  <c r="AG78" i="9"/>
  <c r="V77" i="9"/>
  <c r="AG20" i="5" l="1"/>
  <c r="V19" i="5"/>
  <c r="AG47" i="2"/>
  <c r="V46" i="2"/>
  <c r="AG51" i="3"/>
  <c r="V50" i="3"/>
  <c r="AG65" i="6"/>
  <c r="B64" i="10"/>
  <c r="D64" i="10" s="1"/>
  <c r="V64" i="6"/>
  <c r="U62" i="7"/>
  <c r="AA63" i="7"/>
  <c r="U107" i="4"/>
  <c r="AA108" i="4"/>
  <c r="AG78" i="8"/>
  <c r="V77" i="8"/>
  <c r="AA77" i="9"/>
  <c r="U76" i="9"/>
  <c r="U18" i="5" l="1"/>
  <c r="AA19" i="5"/>
  <c r="AA46" i="2"/>
  <c r="U45" i="2"/>
  <c r="AA50" i="3"/>
  <c r="U49" i="3"/>
  <c r="U63" i="6"/>
  <c r="AA64" i="6"/>
  <c r="AG63" i="7"/>
  <c r="V62" i="7"/>
  <c r="F62" i="10"/>
  <c r="H62" i="10" s="1"/>
  <c r="AG108" i="4"/>
  <c r="V107" i="4"/>
  <c r="J107" i="10"/>
  <c r="L107" i="10" s="1"/>
  <c r="AA77" i="8"/>
  <c r="U76" i="8"/>
  <c r="N76" i="10"/>
  <c r="P76" i="10" s="1"/>
  <c r="S76" i="10" s="1"/>
  <c r="V76" i="9"/>
  <c r="AG77" i="9"/>
  <c r="AG19" i="5" l="1"/>
  <c r="V18" i="5"/>
  <c r="V45" i="2"/>
  <c r="AG46" i="2"/>
  <c r="AG50" i="3"/>
  <c r="V49" i="3"/>
  <c r="AG64" i="6"/>
  <c r="V63" i="6"/>
  <c r="B63" i="10"/>
  <c r="D63" i="10" s="1"/>
  <c r="AA62" i="7"/>
  <c r="U61" i="7"/>
  <c r="AA107" i="4"/>
  <c r="U106" i="4"/>
  <c r="AG77" i="8"/>
  <c r="V76" i="8"/>
  <c r="U75" i="9"/>
  <c r="AA76" i="9"/>
  <c r="U17" i="5" l="1"/>
  <c r="AA18" i="5"/>
  <c r="AA45" i="2"/>
  <c r="U44" i="2"/>
  <c r="AA49" i="3"/>
  <c r="U48" i="3"/>
  <c r="U62" i="6"/>
  <c r="AA63" i="6"/>
  <c r="AG62" i="7"/>
  <c r="V61" i="7"/>
  <c r="F61" i="10"/>
  <c r="H61" i="10" s="1"/>
  <c r="J106" i="10"/>
  <c r="L106" i="10" s="1"/>
  <c r="AG107" i="4"/>
  <c r="V106" i="4"/>
  <c r="U75" i="8"/>
  <c r="AA76" i="8"/>
  <c r="AG76" i="9"/>
  <c r="N75" i="10"/>
  <c r="P75" i="10" s="1"/>
  <c r="S75" i="10" s="1"/>
  <c r="V75" i="9"/>
  <c r="AG18" i="5" l="1"/>
  <c r="V17" i="5"/>
  <c r="AG45" i="2"/>
  <c r="V44" i="2"/>
  <c r="AG49" i="3"/>
  <c r="V48" i="3"/>
  <c r="AG63" i="6"/>
  <c r="B62" i="10"/>
  <c r="D62" i="10" s="1"/>
  <c r="V62" i="6"/>
  <c r="AA61" i="7"/>
  <c r="U60" i="7"/>
  <c r="AA106" i="4"/>
  <c r="U105" i="4"/>
  <c r="AG76" i="8"/>
  <c r="V75" i="8"/>
  <c r="AA75" i="9"/>
  <c r="U74" i="9"/>
  <c r="AA17" i="5" l="1"/>
  <c r="U16" i="5"/>
  <c r="AA44" i="2"/>
  <c r="U43" i="2"/>
  <c r="U47" i="3"/>
  <c r="AA48" i="3"/>
  <c r="AA62" i="6"/>
  <c r="U61" i="6"/>
  <c r="AG61" i="7"/>
  <c r="V60" i="7"/>
  <c r="F60" i="10"/>
  <c r="H60" i="10" s="1"/>
  <c r="J105" i="10"/>
  <c r="L105" i="10" s="1"/>
  <c r="V105" i="4"/>
  <c r="AG106" i="4"/>
  <c r="U74" i="8"/>
  <c r="AA75" i="8"/>
  <c r="AG75" i="9"/>
  <c r="N74" i="10"/>
  <c r="P74" i="10" s="1"/>
  <c r="S74" i="10" s="1"/>
  <c r="V74" i="9"/>
  <c r="AG17" i="5" l="1"/>
  <c r="V16" i="5"/>
  <c r="AG44" i="2"/>
  <c r="V43" i="2"/>
  <c r="AG48" i="3"/>
  <c r="V47" i="3"/>
  <c r="AG62" i="6"/>
  <c r="V61" i="6"/>
  <c r="B61" i="10"/>
  <c r="D61" i="10" s="1"/>
  <c r="AA60" i="7"/>
  <c r="U59" i="7"/>
  <c r="U104" i="4"/>
  <c r="AA105" i="4"/>
  <c r="AG75" i="8"/>
  <c r="V74" i="8"/>
  <c r="AA74" i="9"/>
  <c r="U73" i="9"/>
  <c r="U15" i="5" l="1"/>
  <c r="AA16" i="5"/>
  <c r="U42" i="2"/>
  <c r="AA43" i="2"/>
  <c r="U46" i="3"/>
  <c r="AA47" i="3"/>
  <c r="U60" i="6"/>
  <c r="AA61" i="6"/>
  <c r="AG60" i="7"/>
  <c r="V59" i="7"/>
  <c r="F59" i="10"/>
  <c r="H59" i="10" s="1"/>
  <c r="AG105" i="4"/>
  <c r="V104" i="4"/>
  <c r="J104" i="10"/>
  <c r="L104" i="10" s="1"/>
  <c r="U73" i="8"/>
  <c r="AA74" i="8"/>
  <c r="AG74" i="9"/>
  <c r="N73" i="10"/>
  <c r="P73" i="10" s="1"/>
  <c r="S73" i="10" s="1"/>
  <c r="V73" i="9"/>
  <c r="AG16" i="5" l="1"/>
  <c r="V15" i="5"/>
  <c r="V42" i="2"/>
  <c r="AG43" i="2"/>
  <c r="AG47" i="3"/>
  <c r="V46" i="3"/>
  <c r="AG61" i="6"/>
  <c r="B60" i="10"/>
  <c r="D60" i="10" s="1"/>
  <c r="V60" i="6"/>
  <c r="AA59" i="7"/>
  <c r="U58" i="7"/>
  <c r="AA104" i="4"/>
  <c r="U103" i="4"/>
  <c r="AG74" i="8"/>
  <c r="V73" i="8"/>
  <c r="AA73" i="9"/>
  <c r="U72" i="9"/>
  <c r="AA15" i="5" l="1"/>
  <c r="U14" i="5"/>
  <c r="U41" i="2"/>
  <c r="AA42" i="2"/>
  <c r="U45" i="3"/>
  <c r="AA46" i="3"/>
  <c r="AA60" i="6"/>
  <c r="U59" i="6"/>
  <c r="AG59" i="7"/>
  <c r="V58" i="7"/>
  <c r="F58" i="10"/>
  <c r="H58" i="10" s="1"/>
  <c r="AG104" i="4"/>
  <c r="J103" i="10"/>
  <c r="L103" i="10" s="1"/>
  <c r="V103" i="4"/>
  <c r="U72" i="8"/>
  <c r="AA73" i="8"/>
  <c r="N72" i="10"/>
  <c r="P72" i="10" s="1"/>
  <c r="S72" i="10" s="1"/>
  <c r="V72" i="9"/>
  <c r="AG73" i="9"/>
  <c r="AG15" i="5" l="1"/>
  <c r="V14" i="5"/>
  <c r="AG42" i="2"/>
  <c r="V41" i="2"/>
  <c r="AG46" i="3"/>
  <c r="V45" i="3"/>
  <c r="AG60" i="6"/>
  <c r="B59" i="10"/>
  <c r="D59" i="10" s="1"/>
  <c r="V59" i="6"/>
  <c r="U57" i="7"/>
  <c r="AA58" i="7"/>
  <c r="U102" i="4"/>
  <c r="AA103" i="4"/>
  <c r="AG73" i="8"/>
  <c r="V72" i="8"/>
  <c r="AA72" i="9"/>
  <c r="U71" i="9"/>
  <c r="AA14" i="5" l="1"/>
  <c r="U13" i="5"/>
  <c r="U40" i="2"/>
  <c r="AA41" i="2"/>
  <c r="AA45" i="3"/>
  <c r="U44" i="3"/>
  <c r="AA59" i="6"/>
  <c r="U58" i="6"/>
  <c r="AG58" i="7"/>
  <c r="F57" i="10"/>
  <c r="H57" i="10" s="1"/>
  <c r="V57" i="7"/>
  <c r="V102" i="4"/>
  <c r="AG103" i="4"/>
  <c r="J102" i="10"/>
  <c r="L102" i="10" s="1"/>
  <c r="AA72" i="8"/>
  <c r="U71" i="8"/>
  <c r="AG72" i="9"/>
  <c r="V71" i="9"/>
  <c r="N71" i="10"/>
  <c r="P71" i="10" s="1"/>
  <c r="S71" i="10" s="1"/>
  <c r="AG14" i="5" l="1"/>
  <c r="V13" i="5"/>
  <c r="V40" i="2"/>
  <c r="AG41" i="2"/>
  <c r="AG45" i="3"/>
  <c r="V44" i="3"/>
  <c r="AG59" i="6"/>
  <c r="B58" i="10"/>
  <c r="D58" i="10" s="1"/>
  <c r="V58" i="6"/>
  <c r="AA57" i="7"/>
  <c r="U56" i="7"/>
  <c r="AA102" i="4"/>
  <c r="U101" i="4"/>
  <c r="AG72" i="8"/>
  <c r="V71" i="8"/>
  <c r="AA71" i="9"/>
  <c r="U70" i="9"/>
  <c r="AA13" i="5" l="1"/>
  <c r="U12" i="5"/>
  <c r="U39" i="2"/>
  <c r="AA40" i="2"/>
  <c r="U43" i="3"/>
  <c r="AA44" i="3"/>
  <c r="U57" i="6"/>
  <c r="AA58" i="6"/>
  <c r="AG57" i="7"/>
  <c r="V56" i="7"/>
  <c r="F56" i="10"/>
  <c r="H56" i="10" s="1"/>
  <c r="AG102" i="4"/>
  <c r="J101" i="10"/>
  <c r="L101" i="10" s="1"/>
  <c r="V101" i="4"/>
  <c r="AA71" i="8"/>
  <c r="U70" i="8"/>
  <c r="N70" i="10"/>
  <c r="P70" i="10" s="1"/>
  <c r="S70" i="10" s="1"/>
  <c r="V70" i="9"/>
  <c r="AG71" i="9"/>
  <c r="AG13" i="5" l="1"/>
  <c r="V12" i="5"/>
  <c r="AG40" i="2"/>
  <c r="V39" i="2"/>
  <c r="AG44" i="3"/>
  <c r="V43" i="3"/>
  <c r="AG58" i="6"/>
  <c r="B57" i="10"/>
  <c r="D57" i="10" s="1"/>
  <c r="V57" i="6"/>
  <c r="U55" i="7"/>
  <c r="AA56" i="7"/>
  <c r="U100" i="4"/>
  <c r="AA101" i="4"/>
  <c r="AG71" i="8"/>
  <c r="V70" i="8"/>
  <c r="U69" i="9"/>
  <c r="AA70" i="9"/>
  <c r="U11" i="5" l="1"/>
  <c r="AA12" i="5"/>
  <c r="U38" i="2"/>
  <c r="AA39" i="2"/>
  <c r="AA43" i="3"/>
  <c r="U42" i="3"/>
  <c r="AA57" i="6"/>
  <c r="U56" i="6"/>
  <c r="AG56" i="7"/>
  <c r="V55" i="7"/>
  <c r="F55" i="10"/>
  <c r="H55" i="10" s="1"/>
  <c r="J100" i="10"/>
  <c r="L100" i="10" s="1"/>
  <c r="AG101" i="4"/>
  <c r="V100" i="4"/>
  <c r="U69" i="8"/>
  <c r="AA70" i="8"/>
  <c r="AG70" i="9"/>
  <c r="N69" i="10"/>
  <c r="P69" i="10" s="1"/>
  <c r="S69" i="10" s="1"/>
  <c r="V69" i="9"/>
  <c r="AG12" i="5" l="1"/>
  <c r="V11" i="5"/>
  <c r="AG39" i="2"/>
  <c r="V38" i="2"/>
  <c r="AG43" i="3"/>
  <c r="V42" i="3"/>
  <c r="AG57" i="6"/>
  <c r="B56" i="10"/>
  <c r="D56" i="10" s="1"/>
  <c r="V56" i="6"/>
  <c r="AA55" i="7"/>
  <c r="U54" i="7"/>
  <c r="U99" i="4"/>
  <c r="AA100" i="4"/>
  <c r="AG70" i="8"/>
  <c r="V69" i="8"/>
  <c r="U68" i="9"/>
  <c r="AA69" i="9"/>
  <c r="AA11" i="5" l="1"/>
  <c r="U10" i="5"/>
  <c r="U37" i="2"/>
  <c r="AA38" i="2"/>
  <c r="AA42" i="3"/>
  <c r="U41" i="3"/>
  <c r="U55" i="6"/>
  <c r="AA56" i="6"/>
  <c r="AG55" i="7"/>
  <c r="V54" i="7"/>
  <c r="F54" i="10"/>
  <c r="H54" i="10" s="1"/>
  <c r="AG100" i="4"/>
  <c r="J99" i="10"/>
  <c r="L99" i="10" s="1"/>
  <c r="V99" i="4"/>
  <c r="U68" i="8"/>
  <c r="AA69" i="8"/>
  <c r="AG69" i="9"/>
  <c r="V68" i="9"/>
  <c r="N68" i="10"/>
  <c r="P68" i="10" s="1"/>
  <c r="S68" i="10" s="1"/>
  <c r="AG11" i="5" l="1"/>
  <c r="V10" i="5"/>
  <c r="AG38" i="2"/>
  <c r="V37" i="2"/>
  <c r="AG42" i="3"/>
  <c r="V41" i="3"/>
  <c r="AG56" i="6"/>
  <c r="B55" i="10"/>
  <c r="D55" i="10" s="1"/>
  <c r="V55" i="6"/>
  <c r="AA54" i="7"/>
  <c r="U53" i="7"/>
  <c r="U98" i="4"/>
  <c r="AA99" i="4"/>
  <c r="AG69" i="8"/>
  <c r="V68" i="8"/>
  <c r="U67" i="9"/>
  <c r="AA68" i="9"/>
  <c r="U9" i="5" l="1"/>
  <c r="AA10" i="5"/>
  <c r="U36" i="2"/>
  <c r="AA37" i="2"/>
  <c r="AA41" i="3"/>
  <c r="U40" i="3"/>
  <c r="U54" i="6"/>
  <c r="AA55" i="6"/>
  <c r="AG54" i="7"/>
  <c r="V53" i="7"/>
  <c r="F53" i="10"/>
  <c r="H53" i="10" s="1"/>
  <c r="V98" i="4"/>
  <c r="AG99" i="4"/>
  <c r="J98" i="10"/>
  <c r="L98" i="10" s="1"/>
  <c r="U67" i="8"/>
  <c r="AA68" i="8"/>
  <c r="AG68" i="9"/>
  <c r="N67" i="10"/>
  <c r="P67" i="10" s="1"/>
  <c r="S67" i="10" s="1"/>
  <c r="V67" i="9"/>
  <c r="AG10" i="5" l="1"/>
  <c r="V9" i="5"/>
  <c r="AG37" i="2"/>
  <c r="V36" i="2"/>
  <c r="AG41" i="3"/>
  <c r="V40" i="3"/>
  <c r="AG55" i="6"/>
  <c r="B54" i="10"/>
  <c r="D54" i="10" s="1"/>
  <c r="V54" i="6"/>
  <c r="AA53" i="7"/>
  <c r="U52" i="7"/>
  <c r="AA98" i="4"/>
  <c r="U97" i="4"/>
  <c r="AG68" i="8"/>
  <c r="V67" i="8"/>
  <c r="AA67" i="9"/>
  <c r="U66" i="9"/>
  <c r="U8" i="5" l="1"/>
  <c r="AA9" i="5"/>
  <c r="U35" i="2"/>
  <c r="AA36" i="2"/>
  <c r="AA40" i="3"/>
  <c r="U39" i="3"/>
  <c r="U53" i="6"/>
  <c r="AA54" i="6"/>
  <c r="AG53" i="7"/>
  <c r="V52" i="7"/>
  <c r="F52" i="10"/>
  <c r="H52" i="10" s="1"/>
  <c r="J97" i="10"/>
  <c r="L97" i="10" s="1"/>
  <c r="V97" i="4"/>
  <c r="AG98" i="4"/>
  <c r="AA67" i="8"/>
  <c r="U66" i="8"/>
  <c r="AG67" i="9"/>
  <c r="V66" i="9"/>
  <c r="N66" i="10"/>
  <c r="P66" i="10" s="1"/>
  <c r="S66" i="10" s="1"/>
  <c r="AG9" i="5" l="1"/>
  <c r="V8" i="5"/>
  <c r="AG36" i="2"/>
  <c r="V35" i="2"/>
  <c r="V39" i="3"/>
  <c r="AG40" i="3"/>
  <c r="AG54" i="6"/>
  <c r="V53" i="6"/>
  <c r="B53" i="10"/>
  <c r="D53" i="10" s="1"/>
  <c r="AA52" i="7"/>
  <c r="U51" i="7"/>
  <c r="AA97" i="4"/>
  <c r="U96" i="4"/>
  <c r="AG67" i="8"/>
  <c r="V66" i="8"/>
  <c r="U65" i="9"/>
  <c r="AA66" i="9"/>
  <c r="U7" i="5" l="1"/>
  <c r="AA8" i="5"/>
  <c r="U34" i="2"/>
  <c r="AA35" i="2"/>
  <c r="AA39" i="3"/>
  <c r="U38" i="3"/>
  <c r="AA53" i="6"/>
  <c r="U52" i="6"/>
  <c r="AG52" i="7"/>
  <c r="V51" i="7"/>
  <c r="F51" i="10"/>
  <c r="H51" i="10" s="1"/>
  <c r="V96" i="4"/>
  <c r="AG97" i="4"/>
  <c r="J96" i="10"/>
  <c r="L96" i="10" s="1"/>
  <c r="AA66" i="8"/>
  <c r="U65" i="8"/>
  <c r="V65" i="9"/>
  <c r="N65" i="10"/>
  <c r="P65" i="10" s="1"/>
  <c r="S65" i="10" s="1"/>
  <c r="AG66" i="9"/>
  <c r="AG8" i="5" l="1"/>
  <c r="V7" i="5"/>
  <c r="V34" i="2"/>
  <c r="AG35" i="2"/>
  <c r="AG39" i="3"/>
  <c r="V38" i="3"/>
  <c r="AG53" i="6"/>
  <c r="V52" i="6"/>
  <c r="B52" i="10"/>
  <c r="D52" i="10" s="1"/>
  <c r="U50" i="7"/>
  <c r="AA51" i="7"/>
  <c r="U95" i="4"/>
  <c r="AA96" i="4"/>
  <c r="AG66" i="8"/>
  <c r="V65" i="8"/>
  <c r="AA65" i="9"/>
  <c r="U64" i="9"/>
  <c r="AA7" i="5" l="1"/>
  <c r="U6" i="5"/>
  <c r="U33" i="2"/>
  <c r="AA34" i="2"/>
  <c r="U37" i="3"/>
  <c r="AA38" i="3"/>
  <c r="U51" i="6"/>
  <c r="AA52" i="6"/>
  <c r="AG51" i="7"/>
  <c r="F50" i="10"/>
  <c r="H50" i="10" s="1"/>
  <c r="V50" i="7"/>
  <c r="V95" i="4"/>
  <c r="AG96" i="4"/>
  <c r="J95" i="10"/>
  <c r="L95" i="10" s="1"/>
  <c r="AA65" i="8"/>
  <c r="U64" i="8"/>
  <c r="V64" i="9"/>
  <c r="AG65" i="9"/>
  <c r="N64" i="10"/>
  <c r="P64" i="10" s="1"/>
  <c r="S64" i="10" s="1"/>
  <c r="AG7" i="5" l="1"/>
  <c r="V6" i="5"/>
  <c r="AG34" i="2"/>
  <c r="V33" i="2"/>
  <c r="V37" i="3"/>
  <c r="AG38" i="3"/>
  <c r="AG52" i="6"/>
  <c r="B51" i="10"/>
  <c r="D51" i="10" s="1"/>
  <c r="V51" i="6"/>
  <c r="U49" i="7"/>
  <c r="AA50" i="7"/>
  <c r="U94" i="4"/>
  <c r="AA95" i="4"/>
  <c r="AG65" i="8"/>
  <c r="V64" i="8"/>
  <c r="AA64" i="9"/>
  <c r="U63" i="9"/>
  <c r="U5" i="5" l="1"/>
  <c r="AA6" i="5"/>
  <c r="AA33" i="2"/>
  <c r="U32" i="2"/>
  <c r="AA37" i="3"/>
  <c r="U36" i="3"/>
  <c r="AA51" i="6"/>
  <c r="U50" i="6"/>
  <c r="AG50" i="7"/>
  <c r="V49" i="7"/>
  <c r="F49" i="10"/>
  <c r="H49" i="10" s="1"/>
  <c r="AG95" i="4"/>
  <c r="V94" i="4"/>
  <c r="J94" i="10"/>
  <c r="L94" i="10" s="1"/>
  <c r="U63" i="8"/>
  <c r="AA64" i="8"/>
  <c r="AG64" i="9"/>
  <c r="V63" i="9"/>
  <c r="N63" i="10"/>
  <c r="P63" i="10" s="1"/>
  <c r="S63" i="10" s="1"/>
  <c r="AG6" i="5" l="1"/>
  <c r="V5" i="5"/>
  <c r="AG33" i="2"/>
  <c r="V32" i="2"/>
  <c r="AG37" i="3"/>
  <c r="V36" i="3"/>
  <c r="AG51" i="6"/>
  <c r="B50" i="10"/>
  <c r="D50" i="10" s="1"/>
  <c r="V50" i="6"/>
  <c r="AA49" i="7"/>
  <c r="U48" i="7"/>
  <c r="U93" i="4"/>
  <c r="AA94" i="4"/>
  <c r="AG64" i="8"/>
  <c r="V63" i="8"/>
  <c r="AA63" i="9"/>
  <c r="U62" i="9"/>
  <c r="U4" i="5" l="1"/>
  <c r="AA5" i="5"/>
  <c r="U31" i="2"/>
  <c r="AA32" i="2"/>
  <c r="AA36" i="3"/>
  <c r="U35" i="3"/>
  <c r="AA50" i="6"/>
  <c r="U49" i="6"/>
  <c r="AG49" i="7"/>
  <c r="V48" i="7"/>
  <c r="F48" i="10"/>
  <c r="H48" i="10" s="1"/>
  <c r="V93" i="4"/>
  <c r="AG94" i="4"/>
  <c r="J93" i="10"/>
  <c r="L93" i="10" s="1"/>
  <c r="U62" i="8"/>
  <c r="AA63" i="8"/>
  <c r="AG63" i="9"/>
  <c r="N62" i="10"/>
  <c r="P62" i="10" s="1"/>
  <c r="S62" i="10" s="1"/>
  <c r="V62" i="9"/>
  <c r="AG5" i="5" l="1"/>
  <c r="V4" i="5"/>
  <c r="AG32" i="2"/>
  <c r="V31" i="2"/>
  <c r="V35" i="3"/>
  <c r="AG36" i="3"/>
  <c r="AG50" i="6"/>
  <c r="B49" i="10"/>
  <c r="D49" i="10" s="1"/>
  <c r="V49" i="6"/>
  <c r="AA48" i="7"/>
  <c r="U47" i="7"/>
  <c r="U92" i="4"/>
  <c r="AA93" i="4"/>
  <c r="AG63" i="8"/>
  <c r="V62" i="8"/>
  <c r="U61" i="9"/>
  <c r="AA62" i="9"/>
  <c r="AA4" i="5" l="1"/>
  <c r="U3" i="5"/>
  <c r="AA31" i="2"/>
  <c r="U30" i="2"/>
  <c r="AA35" i="3"/>
  <c r="U34" i="3"/>
  <c r="AA49" i="6"/>
  <c r="U48" i="6"/>
  <c r="AG48" i="7"/>
  <c r="V47" i="7"/>
  <c r="F47" i="10"/>
  <c r="H47" i="10" s="1"/>
  <c r="J92" i="10"/>
  <c r="L92" i="10" s="1"/>
  <c r="V92" i="4"/>
  <c r="AG93" i="4"/>
  <c r="U61" i="8"/>
  <c r="AA62" i="8"/>
  <c r="AG62" i="9"/>
  <c r="N61" i="10"/>
  <c r="P61" i="10" s="1"/>
  <c r="S61" i="10" s="1"/>
  <c r="V61" i="9"/>
  <c r="AG4" i="5" l="1"/>
  <c r="V3" i="5"/>
  <c r="AG31" i="2"/>
  <c r="V30" i="2"/>
  <c r="AG35" i="3"/>
  <c r="V34" i="3"/>
  <c r="AG49" i="6"/>
  <c r="B48" i="10"/>
  <c r="D48" i="10" s="1"/>
  <c r="V48" i="6"/>
  <c r="AA47" i="7"/>
  <c r="U46" i="7"/>
  <c r="U91" i="4"/>
  <c r="AA92" i="4"/>
  <c r="AG62" i="8"/>
  <c r="V61" i="8"/>
  <c r="AA61" i="9"/>
  <c r="U60" i="9"/>
  <c r="AA3" i="5" l="1"/>
  <c r="AO5" i="5" s="1"/>
  <c r="U2" i="5"/>
  <c r="U29" i="2"/>
  <c r="AA30" i="2"/>
  <c r="AA34" i="3"/>
  <c r="U33" i="3"/>
  <c r="U47" i="6"/>
  <c r="AA48" i="6"/>
  <c r="AG47" i="7"/>
  <c r="V46" i="7"/>
  <c r="F46" i="10"/>
  <c r="H46" i="10" s="1"/>
  <c r="V91" i="4"/>
  <c r="AG92" i="4"/>
  <c r="J91" i="10"/>
  <c r="L91" i="10" s="1"/>
  <c r="AA61" i="8"/>
  <c r="U60" i="8"/>
  <c r="N60" i="10"/>
  <c r="P60" i="10" s="1"/>
  <c r="S60" i="10" s="1"/>
  <c r="V60" i="9"/>
  <c r="AG61" i="9"/>
  <c r="AG3" i="5" l="1"/>
  <c r="AR5" i="5" s="1"/>
  <c r="E5" i="11" s="1"/>
  <c r="AO2" i="5"/>
  <c r="AR6" i="5" s="1"/>
  <c r="F5" i="11" s="1"/>
  <c r="AG30" i="2"/>
  <c r="V29" i="2"/>
  <c r="AG34" i="3"/>
  <c r="V33" i="3"/>
  <c r="AG48" i="6"/>
  <c r="V47" i="6"/>
  <c r="B47" i="10"/>
  <c r="D47" i="10" s="1"/>
  <c r="AA46" i="7"/>
  <c r="U45" i="7"/>
  <c r="AA91" i="4"/>
  <c r="U90" i="4"/>
  <c r="AG61" i="8"/>
  <c r="V60" i="8"/>
  <c r="AA60" i="9"/>
  <c r="U59" i="9"/>
  <c r="U28" i="2" l="1"/>
  <c r="AA29" i="2"/>
  <c r="AA33" i="3"/>
  <c r="U32" i="3"/>
  <c r="U46" i="6"/>
  <c r="AA47" i="6"/>
  <c r="AG46" i="7"/>
  <c r="V45" i="7"/>
  <c r="F45" i="10"/>
  <c r="H45" i="10" s="1"/>
  <c r="J90" i="10"/>
  <c r="L90" i="10" s="1"/>
  <c r="V90" i="4"/>
  <c r="AG91" i="4"/>
  <c r="U59" i="8"/>
  <c r="AA60" i="8"/>
  <c r="V59" i="9"/>
  <c r="AG60" i="9"/>
  <c r="N59" i="10"/>
  <c r="P59" i="10" s="1"/>
  <c r="S59" i="10" s="1"/>
  <c r="AG29" i="2" l="1"/>
  <c r="V28" i="2"/>
  <c r="AG33" i="3"/>
  <c r="V32" i="3"/>
  <c r="AG47" i="6"/>
  <c r="B46" i="10"/>
  <c r="D46" i="10" s="1"/>
  <c r="V46" i="6"/>
  <c r="AA45" i="7"/>
  <c r="U44" i="7"/>
  <c r="U89" i="4"/>
  <c r="AA90" i="4"/>
  <c r="AG60" i="8"/>
  <c r="V59" i="8"/>
  <c r="U58" i="9"/>
  <c r="AA59" i="9"/>
  <c r="U27" i="2" l="1"/>
  <c r="AA28" i="2"/>
  <c r="U31" i="3"/>
  <c r="AA32" i="3"/>
  <c r="AA46" i="6"/>
  <c r="U45" i="6"/>
  <c r="AG45" i="7"/>
  <c r="F44" i="10"/>
  <c r="H44" i="10" s="1"/>
  <c r="V44" i="7"/>
  <c r="V89" i="4"/>
  <c r="AG90" i="4"/>
  <c r="J89" i="10"/>
  <c r="L89" i="10" s="1"/>
  <c r="AA59" i="8"/>
  <c r="U58" i="8"/>
  <c r="N58" i="10"/>
  <c r="P58" i="10" s="1"/>
  <c r="S58" i="10" s="1"/>
  <c r="AG59" i="9"/>
  <c r="V58" i="9"/>
  <c r="AG28" i="2" l="1"/>
  <c r="V27" i="2"/>
  <c r="AG32" i="3"/>
  <c r="V31" i="3"/>
  <c r="AG46" i="6"/>
  <c r="B45" i="10"/>
  <c r="D45" i="10" s="1"/>
  <c r="V45" i="6"/>
  <c r="AA44" i="7"/>
  <c r="U43" i="7"/>
  <c r="AA89" i="4"/>
  <c r="U88" i="4"/>
  <c r="AG59" i="8"/>
  <c r="V58" i="8"/>
  <c r="U57" i="9"/>
  <c r="AA58" i="9"/>
  <c r="U26" i="2" l="1"/>
  <c r="AA27" i="2"/>
  <c r="AA31" i="3"/>
  <c r="U30" i="3"/>
  <c r="AA45" i="6"/>
  <c r="U44" i="6"/>
  <c r="AG44" i="7"/>
  <c r="V43" i="7"/>
  <c r="F43" i="10"/>
  <c r="H43" i="10" s="1"/>
  <c r="J88" i="10"/>
  <c r="L88" i="10" s="1"/>
  <c r="AG89" i="4"/>
  <c r="V88" i="4"/>
  <c r="U57" i="8"/>
  <c r="AA58" i="8"/>
  <c r="AG58" i="9"/>
  <c r="N57" i="10"/>
  <c r="P57" i="10" s="1"/>
  <c r="S57" i="10" s="1"/>
  <c r="V57" i="9"/>
  <c r="V26" i="2" l="1"/>
  <c r="AG27" i="2"/>
  <c r="AG31" i="3"/>
  <c r="V30" i="3"/>
  <c r="AG45" i="6"/>
  <c r="V44" i="6"/>
  <c r="B44" i="10"/>
  <c r="D44" i="10" s="1"/>
  <c r="U42" i="7"/>
  <c r="AA43" i="7"/>
  <c r="U87" i="4"/>
  <c r="AA88" i="4"/>
  <c r="AG58" i="8"/>
  <c r="V57" i="8"/>
  <c r="U56" i="9"/>
  <c r="AA57" i="9"/>
  <c r="U25" i="2" l="1"/>
  <c r="AA26" i="2"/>
  <c r="AA30" i="3"/>
  <c r="U29" i="3"/>
  <c r="U43" i="6"/>
  <c r="AA44" i="6"/>
  <c r="AG43" i="7"/>
  <c r="V42" i="7"/>
  <c r="F42" i="10"/>
  <c r="H42" i="10" s="1"/>
  <c r="AG88" i="4"/>
  <c r="V87" i="4"/>
  <c r="J87" i="10"/>
  <c r="L87" i="10" s="1"/>
  <c r="U56" i="8"/>
  <c r="AA57" i="8"/>
  <c r="V56" i="9"/>
  <c r="N56" i="10"/>
  <c r="P56" i="10" s="1"/>
  <c r="S56" i="10" s="1"/>
  <c r="AG57" i="9"/>
  <c r="AG26" i="2" l="1"/>
  <c r="V25" i="2"/>
  <c r="V29" i="3"/>
  <c r="AG30" i="3"/>
  <c r="AG44" i="6"/>
  <c r="B43" i="10"/>
  <c r="D43" i="10" s="1"/>
  <c r="V43" i="6"/>
  <c r="U41" i="7"/>
  <c r="AA42" i="7"/>
  <c r="U86" i="4"/>
  <c r="AA87" i="4"/>
  <c r="AG57" i="8"/>
  <c r="V56" i="8"/>
  <c r="AA56" i="9"/>
  <c r="U55" i="9"/>
  <c r="U24" i="2" l="1"/>
  <c r="AA25" i="2"/>
  <c r="AA29" i="3"/>
  <c r="U28" i="3"/>
  <c r="U42" i="6"/>
  <c r="AA43" i="6"/>
  <c r="AG42" i="7"/>
  <c r="F41" i="10"/>
  <c r="H41" i="10" s="1"/>
  <c r="V41" i="7"/>
  <c r="AG87" i="4"/>
  <c r="V86" i="4"/>
  <c r="J86" i="10"/>
  <c r="L86" i="10" s="1"/>
  <c r="AA56" i="8"/>
  <c r="U55" i="8"/>
  <c r="N55" i="10"/>
  <c r="P55" i="10" s="1"/>
  <c r="S55" i="10" s="1"/>
  <c r="AG56" i="9"/>
  <c r="V55" i="9"/>
  <c r="AG25" i="2" l="1"/>
  <c r="V24" i="2"/>
  <c r="AG29" i="3"/>
  <c r="V28" i="3"/>
  <c r="AG43" i="6"/>
  <c r="B42" i="10"/>
  <c r="D42" i="10" s="1"/>
  <c r="V42" i="6"/>
  <c r="AA41" i="7"/>
  <c r="U40" i="7"/>
  <c r="U85" i="4"/>
  <c r="AA86" i="4"/>
  <c r="AG56" i="8"/>
  <c r="V55" i="8"/>
  <c r="U54" i="9"/>
  <c r="AA55" i="9"/>
  <c r="U23" i="2" l="1"/>
  <c r="AA24" i="2"/>
  <c r="AA28" i="3"/>
  <c r="U27" i="3"/>
  <c r="U41" i="6"/>
  <c r="AA42" i="6"/>
  <c r="AG41" i="7"/>
  <c r="V40" i="7"/>
  <c r="F40" i="10"/>
  <c r="H40" i="10" s="1"/>
  <c r="V85" i="4"/>
  <c r="AG86" i="4"/>
  <c r="J85" i="10"/>
  <c r="L85" i="10" s="1"/>
  <c r="U54" i="8"/>
  <c r="AA55" i="8"/>
  <c r="AG55" i="9"/>
  <c r="N54" i="10"/>
  <c r="P54" i="10" s="1"/>
  <c r="S54" i="10" s="1"/>
  <c r="V54" i="9"/>
  <c r="AG24" i="2" l="1"/>
  <c r="V23" i="2"/>
  <c r="AG28" i="3"/>
  <c r="V27" i="3"/>
  <c r="AG42" i="6"/>
  <c r="B41" i="10"/>
  <c r="D41" i="10" s="1"/>
  <c r="V41" i="6"/>
  <c r="AA40" i="7"/>
  <c r="U39" i="7"/>
  <c r="AA85" i="4"/>
  <c r="U84" i="4"/>
  <c r="AG55" i="8"/>
  <c r="V54" i="8"/>
  <c r="U53" i="9"/>
  <c r="AA54" i="9"/>
  <c r="U22" i="2" l="1"/>
  <c r="AA23" i="2"/>
  <c r="AA27" i="3"/>
  <c r="U26" i="3"/>
  <c r="U40" i="6"/>
  <c r="AA41" i="6"/>
  <c r="AG40" i="7"/>
  <c r="V39" i="7"/>
  <c r="F39" i="10"/>
  <c r="H39" i="10" s="1"/>
  <c r="AG85" i="4"/>
  <c r="J84" i="10"/>
  <c r="L84" i="10" s="1"/>
  <c r="V84" i="4"/>
  <c r="AA54" i="8"/>
  <c r="U53" i="8"/>
  <c r="N53" i="10"/>
  <c r="P53" i="10" s="1"/>
  <c r="S53" i="10" s="1"/>
  <c r="V53" i="9"/>
  <c r="AG54" i="9"/>
  <c r="AG23" i="2" l="1"/>
  <c r="V22" i="2"/>
  <c r="V26" i="3"/>
  <c r="AG27" i="3"/>
  <c r="AG41" i="6"/>
  <c r="B40" i="10"/>
  <c r="D40" i="10" s="1"/>
  <c r="V40" i="6"/>
  <c r="AA39" i="7"/>
  <c r="U38" i="7"/>
  <c r="U83" i="4"/>
  <c r="AA84" i="4"/>
  <c r="AG54" i="8"/>
  <c r="V53" i="8"/>
  <c r="U52" i="9"/>
  <c r="AA53" i="9"/>
  <c r="U21" i="2" l="1"/>
  <c r="AA22" i="2"/>
  <c r="AA26" i="3"/>
  <c r="U25" i="3"/>
  <c r="AA40" i="6"/>
  <c r="U39" i="6"/>
  <c r="AG39" i="7"/>
  <c r="V38" i="7"/>
  <c r="F38" i="10"/>
  <c r="H38" i="10" s="1"/>
  <c r="AG84" i="4"/>
  <c r="J83" i="10"/>
  <c r="L83" i="10" s="1"/>
  <c r="V83" i="4"/>
  <c r="AA53" i="8"/>
  <c r="U52" i="8"/>
  <c r="AG53" i="9"/>
  <c r="N52" i="10"/>
  <c r="P52" i="10" s="1"/>
  <c r="S52" i="10" s="1"/>
  <c r="V52" i="9"/>
  <c r="AG22" i="2" l="1"/>
  <c r="V21" i="2"/>
  <c r="AG26" i="3"/>
  <c r="V25" i="3"/>
  <c r="AG40" i="6"/>
  <c r="B39" i="10"/>
  <c r="D39" i="10" s="1"/>
  <c r="V39" i="6"/>
  <c r="AA38" i="7"/>
  <c r="U37" i="7"/>
  <c r="U82" i="4"/>
  <c r="AA83" i="4"/>
  <c r="AG53" i="8"/>
  <c r="V52" i="8"/>
  <c r="AA52" i="9"/>
  <c r="U51" i="9"/>
  <c r="U20" i="2" l="1"/>
  <c r="AA21" i="2"/>
  <c r="AA25" i="3"/>
  <c r="U24" i="3"/>
  <c r="AA39" i="6"/>
  <c r="U38" i="6"/>
  <c r="AG38" i="7"/>
  <c r="V37" i="7"/>
  <c r="F37" i="10"/>
  <c r="H37" i="10" s="1"/>
  <c r="J82" i="10"/>
  <c r="L82" i="10" s="1"/>
  <c r="V82" i="4"/>
  <c r="AG83" i="4"/>
  <c r="U51" i="8"/>
  <c r="AA52" i="8"/>
  <c r="N51" i="10"/>
  <c r="P51" i="10" s="1"/>
  <c r="S51" i="10" s="1"/>
  <c r="V51" i="9"/>
  <c r="AG52" i="9"/>
  <c r="AG21" i="2" l="1"/>
  <c r="V20" i="2"/>
  <c r="AG25" i="3"/>
  <c r="V24" i="3"/>
  <c r="AG39" i="6"/>
  <c r="B38" i="10"/>
  <c r="D38" i="10" s="1"/>
  <c r="V38" i="6"/>
  <c r="AA37" i="7"/>
  <c r="U36" i="7"/>
  <c r="U81" i="4"/>
  <c r="AA82" i="4"/>
  <c r="AG52" i="8"/>
  <c r="V51" i="8"/>
  <c r="U50" i="9"/>
  <c r="AA51" i="9"/>
  <c r="AA20" i="2" l="1"/>
  <c r="U19" i="2"/>
  <c r="AA24" i="3"/>
  <c r="U23" i="3"/>
  <c r="AA38" i="6"/>
  <c r="U37" i="6"/>
  <c r="AG37" i="7"/>
  <c r="V36" i="7"/>
  <c r="F36" i="10"/>
  <c r="H36" i="10" s="1"/>
  <c r="AG82" i="4"/>
  <c r="V81" i="4"/>
  <c r="J81" i="10"/>
  <c r="L81" i="10" s="1"/>
  <c r="U50" i="8"/>
  <c r="AA51" i="8"/>
  <c r="AG51" i="9"/>
  <c r="V50" i="9"/>
  <c r="N50" i="10"/>
  <c r="P50" i="10" s="1"/>
  <c r="S50" i="10" s="1"/>
  <c r="AG20" i="2" l="1"/>
  <c r="V19" i="2"/>
  <c r="AG24" i="3"/>
  <c r="V23" i="3"/>
  <c r="AG38" i="6"/>
  <c r="B37" i="10"/>
  <c r="D37" i="10" s="1"/>
  <c r="V37" i="6"/>
  <c r="AA36" i="7"/>
  <c r="U35" i="7"/>
  <c r="AA81" i="4"/>
  <c r="U80" i="4"/>
  <c r="AG51" i="8"/>
  <c r="V50" i="8"/>
  <c r="U49" i="9"/>
  <c r="AA50" i="9"/>
  <c r="U18" i="2" l="1"/>
  <c r="AA19" i="2"/>
  <c r="AA23" i="3"/>
  <c r="U22" i="3"/>
  <c r="U36" i="6"/>
  <c r="AA37" i="6"/>
  <c r="AG36" i="7"/>
  <c r="V35" i="7"/>
  <c r="F35" i="10"/>
  <c r="H35" i="10" s="1"/>
  <c r="J80" i="10"/>
  <c r="L80" i="10" s="1"/>
  <c r="V80" i="4"/>
  <c r="AG81" i="4"/>
  <c r="AA50" i="8"/>
  <c r="U49" i="8"/>
  <c r="AG50" i="9"/>
  <c r="V49" i="9"/>
  <c r="N49" i="10"/>
  <c r="P49" i="10" s="1"/>
  <c r="S49" i="10" s="1"/>
  <c r="AG19" i="2" l="1"/>
  <c r="V18" i="2"/>
  <c r="AG23" i="3"/>
  <c r="V22" i="3"/>
  <c r="AG37" i="6"/>
  <c r="B36" i="10"/>
  <c r="D36" i="10" s="1"/>
  <c r="V36" i="6"/>
  <c r="AA35" i="7"/>
  <c r="U34" i="7"/>
  <c r="AA80" i="4"/>
  <c r="U79" i="4"/>
  <c r="AG50" i="8"/>
  <c r="V49" i="8"/>
  <c r="AA49" i="9"/>
  <c r="U48" i="9"/>
  <c r="U17" i="2" l="1"/>
  <c r="AA18" i="2"/>
  <c r="U21" i="3"/>
  <c r="AA22" i="3"/>
  <c r="U35" i="6"/>
  <c r="AA36" i="6"/>
  <c r="AG35" i="7"/>
  <c r="V34" i="7"/>
  <c r="F34" i="10"/>
  <c r="H34" i="10" s="1"/>
  <c r="J79" i="10"/>
  <c r="L79" i="10" s="1"/>
  <c r="AG80" i="4"/>
  <c r="V79" i="4"/>
  <c r="AA49" i="8"/>
  <c r="U48" i="8"/>
  <c r="V48" i="9"/>
  <c r="N48" i="10"/>
  <c r="P48" i="10" s="1"/>
  <c r="S48" i="10" s="1"/>
  <c r="AG49" i="9"/>
  <c r="AG18" i="2" l="1"/>
  <c r="V17" i="2"/>
  <c r="V21" i="3"/>
  <c r="AG22" i="3"/>
  <c r="AG36" i="6"/>
  <c r="B35" i="10"/>
  <c r="D35" i="10" s="1"/>
  <c r="V35" i="6"/>
  <c r="AA34" i="7"/>
  <c r="U33" i="7"/>
  <c r="AA79" i="4"/>
  <c r="U78" i="4"/>
  <c r="AG49" i="8"/>
  <c r="V48" i="8"/>
  <c r="U47" i="9"/>
  <c r="AA48" i="9"/>
  <c r="U16" i="2" l="1"/>
  <c r="AA17" i="2"/>
  <c r="AA21" i="3"/>
  <c r="U20" i="3"/>
  <c r="AA35" i="6"/>
  <c r="U34" i="6"/>
  <c r="AG34" i="7"/>
  <c r="F33" i="10"/>
  <c r="H33" i="10" s="1"/>
  <c r="V33" i="7"/>
  <c r="AG79" i="4"/>
  <c r="J78" i="10"/>
  <c r="L78" i="10" s="1"/>
  <c r="V78" i="4"/>
  <c r="U47" i="8"/>
  <c r="AA48" i="8"/>
  <c r="N47" i="10"/>
  <c r="P47" i="10" s="1"/>
  <c r="S47" i="10" s="1"/>
  <c r="V47" i="9"/>
  <c r="AG48" i="9"/>
  <c r="AG17" i="2" l="1"/>
  <c r="V16" i="2"/>
  <c r="AG21" i="3"/>
  <c r="V20" i="3"/>
  <c r="AG35" i="6"/>
  <c r="B34" i="10"/>
  <c r="D34" i="10" s="1"/>
  <c r="V34" i="6"/>
  <c r="U32" i="7"/>
  <c r="AA33" i="7"/>
  <c r="U77" i="4"/>
  <c r="AA78" i="4"/>
  <c r="AG48" i="8"/>
  <c r="V47" i="8"/>
  <c r="U46" i="9"/>
  <c r="AA47" i="9"/>
  <c r="AA16" i="2" l="1"/>
  <c r="U15" i="2"/>
  <c r="AA20" i="3"/>
  <c r="U19" i="3"/>
  <c r="AA34" i="6"/>
  <c r="U33" i="6"/>
  <c r="AG33" i="7"/>
  <c r="V32" i="7"/>
  <c r="F32" i="10"/>
  <c r="H32" i="10" s="1"/>
  <c r="AG78" i="4"/>
  <c r="J77" i="10"/>
  <c r="L77" i="10" s="1"/>
  <c r="V77" i="4"/>
  <c r="AA47" i="8"/>
  <c r="U46" i="8"/>
  <c r="AG47" i="9"/>
  <c r="V46" i="9"/>
  <c r="N46" i="10"/>
  <c r="P46" i="10" s="1"/>
  <c r="S46" i="10" s="1"/>
  <c r="V15" i="2" l="1"/>
  <c r="AG16" i="2"/>
  <c r="V19" i="3"/>
  <c r="AG20" i="3"/>
  <c r="AG34" i="6"/>
  <c r="B33" i="10"/>
  <c r="D33" i="10" s="1"/>
  <c r="V33" i="6"/>
  <c r="AA32" i="7"/>
  <c r="U31" i="7"/>
  <c r="U76" i="4"/>
  <c r="AA77" i="4"/>
  <c r="AG47" i="8"/>
  <c r="V46" i="8"/>
  <c r="U45" i="9"/>
  <c r="AA46" i="9"/>
  <c r="U14" i="2" l="1"/>
  <c r="AA15" i="2"/>
  <c r="AA19" i="3"/>
  <c r="U18" i="3"/>
  <c r="U32" i="6"/>
  <c r="AA33" i="6"/>
  <c r="AG32" i="7"/>
  <c r="V31" i="7"/>
  <c r="F31" i="10"/>
  <c r="H31" i="10" s="1"/>
  <c r="V76" i="4"/>
  <c r="AG77" i="4"/>
  <c r="J76" i="10"/>
  <c r="L76" i="10" s="1"/>
  <c r="U45" i="8"/>
  <c r="AA46" i="8"/>
  <c r="AG46" i="9"/>
  <c r="N45" i="10"/>
  <c r="P45" i="10" s="1"/>
  <c r="S45" i="10" s="1"/>
  <c r="V45" i="9"/>
  <c r="AG15" i="2" l="1"/>
  <c r="V14" i="2"/>
  <c r="V18" i="3"/>
  <c r="AG19" i="3"/>
  <c r="AG33" i="6"/>
  <c r="B32" i="10"/>
  <c r="D32" i="10" s="1"/>
  <c r="V32" i="6"/>
  <c r="AA31" i="7"/>
  <c r="U30" i="7"/>
  <c r="U75" i="4"/>
  <c r="AA76" i="4"/>
  <c r="AG46" i="8"/>
  <c r="V45" i="8"/>
  <c r="U44" i="9"/>
  <c r="AA45" i="9"/>
  <c r="AA14" i="2" l="1"/>
  <c r="U13" i="2"/>
  <c r="AA18" i="3"/>
  <c r="U17" i="3"/>
  <c r="U31" i="6"/>
  <c r="AA32" i="6"/>
  <c r="AG31" i="7"/>
  <c r="V30" i="7"/>
  <c r="F30" i="10"/>
  <c r="H30" i="10" s="1"/>
  <c r="AG76" i="4"/>
  <c r="V75" i="4"/>
  <c r="J75" i="10"/>
  <c r="L75" i="10" s="1"/>
  <c r="U44" i="8"/>
  <c r="AA45" i="8"/>
  <c r="AG45" i="9"/>
  <c r="V44" i="9"/>
  <c r="N44" i="10"/>
  <c r="P44" i="10" s="1"/>
  <c r="S44" i="10" s="1"/>
  <c r="V13" i="2" l="1"/>
  <c r="AG14" i="2"/>
  <c r="AG18" i="3"/>
  <c r="V17" i="3"/>
  <c r="AG32" i="6"/>
  <c r="B31" i="10"/>
  <c r="D31" i="10" s="1"/>
  <c r="V31" i="6"/>
  <c r="AA30" i="7"/>
  <c r="U29" i="7"/>
  <c r="U74" i="4"/>
  <c r="AA75" i="4"/>
  <c r="AG45" i="8"/>
  <c r="V44" i="8"/>
  <c r="AA44" i="9"/>
  <c r="U43" i="9"/>
  <c r="AA13" i="2" l="1"/>
  <c r="U12" i="2"/>
  <c r="U16" i="3"/>
  <c r="AA17" i="3"/>
  <c r="U30" i="6"/>
  <c r="AA31" i="6"/>
  <c r="AG30" i="7"/>
  <c r="V29" i="7"/>
  <c r="F29" i="10"/>
  <c r="H29" i="10" s="1"/>
  <c r="AG75" i="4"/>
  <c r="J74" i="10"/>
  <c r="L74" i="10" s="1"/>
  <c r="V74" i="4"/>
  <c r="AA44" i="8"/>
  <c r="U43" i="8"/>
  <c r="AG44" i="9"/>
  <c r="N43" i="10"/>
  <c r="P43" i="10" s="1"/>
  <c r="S43" i="10" s="1"/>
  <c r="V43" i="9"/>
  <c r="AG13" i="2" l="1"/>
  <c r="V12" i="2"/>
  <c r="AG17" i="3"/>
  <c r="V16" i="3"/>
  <c r="AG31" i="6"/>
  <c r="B30" i="10"/>
  <c r="D30" i="10" s="1"/>
  <c r="V30" i="6"/>
  <c r="U28" i="7"/>
  <c r="AA29" i="7"/>
  <c r="U73" i="4"/>
  <c r="AA74" i="4"/>
  <c r="AG44" i="8"/>
  <c r="V43" i="8"/>
  <c r="U42" i="9"/>
  <c r="AA43" i="9"/>
  <c r="U11" i="2" l="1"/>
  <c r="AA12" i="2"/>
  <c r="AA16" i="3"/>
  <c r="U15" i="3"/>
  <c r="U29" i="6"/>
  <c r="AA30" i="6"/>
  <c r="AG29" i="7"/>
  <c r="V28" i="7"/>
  <c r="F28" i="10"/>
  <c r="H28" i="10" s="1"/>
  <c r="AG74" i="4"/>
  <c r="J73" i="10"/>
  <c r="L73" i="10" s="1"/>
  <c r="V73" i="4"/>
  <c r="U42" i="8"/>
  <c r="AA43" i="8"/>
  <c r="AG43" i="9"/>
  <c r="N42" i="10"/>
  <c r="P42" i="10" s="1"/>
  <c r="S42" i="10" s="1"/>
  <c r="V42" i="9"/>
  <c r="AG12" i="2" l="1"/>
  <c r="V11" i="2"/>
  <c r="V15" i="3"/>
  <c r="AG16" i="3"/>
  <c r="AG30" i="6"/>
  <c r="B29" i="10"/>
  <c r="D29" i="10" s="1"/>
  <c r="V29" i="6"/>
  <c r="U27" i="7"/>
  <c r="AA28" i="7"/>
  <c r="U72" i="4"/>
  <c r="AA73" i="4"/>
  <c r="AG43" i="8"/>
  <c r="V42" i="8"/>
  <c r="AA42" i="9"/>
  <c r="U41" i="9"/>
  <c r="AA11" i="2" l="1"/>
  <c r="U10" i="2"/>
  <c r="AA15" i="3"/>
  <c r="U14" i="3"/>
  <c r="AA29" i="6"/>
  <c r="U28" i="6"/>
  <c r="AG28" i="7"/>
  <c r="V27" i="7"/>
  <c r="F27" i="10"/>
  <c r="H27" i="10" s="1"/>
  <c r="V72" i="4"/>
  <c r="AG73" i="4"/>
  <c r="J72" i="10"/>
  <c r="L72" i="10" s="1"/>
  <c r="U41" i="8"/>
  <c r="AA42" i="8"/>
  <c r="AG42" i="9"/>
  <c r="V41" i="9"/>
  <c r="N41" i="10"/>
  <c r="P41" i="10" s="1"/>
  <c r="S41" i="10" s="1"/>
  <c r="AG11" i="2" l="1"/>
  <c r="V10" i="2"/>
  <c r="AG15" i="3"/>
  <c r="V14" i="3"/>
  <c r="AG29" i="6"/>
  <c r="B28" i="10"/>
  <c r="D28" i="10" s="1"/>
  <c r="V28" i="6"/>
  <c r="AA27" i="7"/>
  <c r="U26" i="7"/>
  <c r="AA72" i="4"/>
  <c r="U71" i="4"/>
  <c r="AG42" i="8"/>
  <c r="V41" i="8"/>
  <c r="U40" i="9"/>
  <c r="AA41" i="9"/>
  <c r="AA10" i="2" l="1"/>
  <c r="U9" i="2"/>
  <c r="AA14" i="3"/>
  <c r="U13" i="3"/>
  <c r="U27" i="6"/>
  <c r="AA28" i="6"/>
  <c r="AG27" i="7"/>
  <c r="V26" i="7"/>
  <c r="F26" i="10"/>
  <c r="H26" i="10" s="1"/>
  <c r="J71" i="10"/>
  <c r="L71" i="10" s="1"/>
  <c r="AG72" i="4"/>
  <c r="V71" i="4"/>
  <c r="U40" i="8"/>
  <c r="AA41" i="8"/>
  <c r="N40" i="10"/>
  <c r="P40" i="10" s="1"/>
  <c r="S40" i="10" s="1"/>
  <c r="V40" i="9"/>
  <c r="AG41" i="9"/>
  <c r="AG10" i="2" l="1"/>
  <c r="V9" i="2"/>
  <c r="AG14" i="3"/>
  <c r="V13" i="3"/>
  <c r="AG28" i="6"/>
  <c r="V27" i="6"/>
  <c r="B27" i="10"/>
  <c r="D27" i="10" s="1"/>
  <c r="AA26" i="7"/>
  <c r="U25" i="7"/>
  <c r="U70" i="4"/>
  <c r="AA71" i="4"/>
  <c r="AG41" i="8"/>
  <c r="V40" i="8"/>
  <c r="U39" i="9"/>
  <c r="AA40" i="9"/>
  <c r="U8" i="2" l="1"/>
  <c r="AA9" i="2"/>
  <c r="AA13" i="3"/>
  <c r="U12" i="3"/>
  <c r="AA27" i="6"/>
  <c r="U26" i="6"/>
  <c r="AG26" i="7"/>
  <c r="V25" i="7"/>
  <c r="F25" i="10"/>
  <c r="H25" i="10" s="1"/>
  <c r="V70" i="4"/>
  <c r="J70" i="10"/>
  <c r="L70" i="10" s="1"/>
  <c r="AG71" i="4"/>
  <c r="U39" i="8"/>
  <c r="AA40" i="8"/>
  <c r="V39" i="9"/>
  <c r="AG40" i="9"/>
  <c r="N39" i="10"/>
  <c r="P39" i="10" s="1"/>
  <c r="S39" i="10" s="1"/>
  <c r="AG9" i="2" l="1"/>
  <c r="V8" i="2"/>
  <c r="AG13" i="3"/>
  <c r="V12" i="3"/>
  <c r="AG27" i="6"/>
  <c r="V26" i="6"/>
  <c r="B26" i="10"/>
  <c r="D26" i="10" s="1"/>
  <c r="AA25" i="7"/>
  <c r="U24" i="7"/>
  <c r="AA70" i="4"/>
  <c r="U69" i="4"/>
  <c r="AG40" i="8"/>
  <c r="V39" i="8"/>
  <c r="U38" i="9"/>
  <c r="AA39" i="9"/>
  <c r="U7" i="2" l="1"/>
  <c r="AA8" i="2"/>
  <c r="U11" i="3"/>
  <c r="AA12" i="3"/>
  <c r="U25" i="6"/>
  <c r="AA26" i="6"/>
  <c r="AG25" i="7"/>
  <c r="V24" i="7"/>
  <c r="F24" i="10"/>
  <c r="H24" i="10" s="1"/>
  <c r="AG70" i="4"/>
  <c r="J69" i="10"/>
  <c r="L69" i="10" s="1"/>
  <c r="V69" i="4"/>
  <c r="U38" i="8"/>
  <c r="AA39" i="8"/>
  <c r="AG39" i="9"/>
  <c r="V38" i="9"/>
  <c r="N38" i="10"/>
  <c r="P38" i="10" s="1"/>
  <c r="S38" i="10" s="1"/>
  <c r="V7" i="2" l="1"/>
  <c r="AG8" i="2"/>
  <c r="AG12" i="3"/>
  <c r="V11" i="3"/>
  <c r="AG26" i="6"/>
  <c r="V25" i="6"/>
  <c r="B25" i="10"/>
  <c r="D25" i="10" s="1"/>
  <c r="AA24" i="7"/>
  <c r="U23" i="7"/>
  <c r="U68" i="4"/>
  <c r="AA69" i="4"/>
  <c r="AG39" i="8"/>
  <c r="V38" i="8"/>
  <c r="U37" i="9"/>
  <c r="AA38" i="9"/>
  <c r="AA7" i="2" l="1"/>
  <c r="U6" i="2"/>
  <c r="AA11" i="3"/>
  <c r="U10" i="3"/>
  <c r="U24" i="6"/>
  <c r="AA25" i="6"/>
  <c r="AG24" i="7"/>
  <c r="V23" i="7"/>
  <c r="F23" i="10"/>
  <c r="H23" i="10" s="1"/>
  <c r="V68" i="4"/>
  <c r="AG69" i="4"/>
  <c r="J68" i="10"/>
  <c r="L68" i="10" s="1"/>
  <c r="AA38" i="8"/>
  <c r="U37" i="8"/>
  <c r="AG38" i="9"/>
  <c r="N37" i="10"/>
  <c r="P37" i="10" s="1"/>
  <c r="S37" i="10" s="1"/>
  <c r="V37" i="9"/>
  <c r="AG7" i="2" l="1"/>
  <c r="V6" i="2"/>
  <c r="AG11" i="3"/>
  <c r="V10" i="3"/>
  <c r="AG25" i="6"/>
  <c r="V24" i="6"/>
  <c r="B24" i="10"/>
  <c r="D24" i="10" s="1"/>
  <c r="U22" i="7"/>
  <c r="AA23" i="7"/>
  <c r="U67" i="4"/>
  <c r="AA68" i="4"/>
  <c r="AG38" i="8"/>
  <c r="V37" i="8"/>
  <c r="U36" i="9"/>
  <c r="AA37" i="9"/>
  <c r="AA6" i="2" l="1"/>
  <c r="U5" i="2"/>
  <c r="AA10" i="3"/>
  <c r="U9" i="3"/>
  <c r="U23" i="6"/>
  <c r="AA24" i="6"/>
  <c r="AG23" i="7"/>
  <c r="V22" i="7"/>
  <c r="F22" i="10"/>
  <c r="H22" i="10" s="1"/>
  <c r="J67" i="10"/>
  <c r="L67" i="10" s="1"/>
  <c r="AG68" i="4"/>
  <c r="V67" i="4"/>
  <c r="U36" i="8"/>
  <c r="AA37" i="8"/>
  <c r="AG37" i="9"/>
  <c r="V36" i="9"/>
  <c r="N36" i="10"/>
  <c r="P36" i="10" s="1"/>
  <c r="S36" i="10" s="1"/>
  <c r="AG6" i="2" l="1"/>
  <c r="V5" i="2"/>
  <c r="AG10" i="3"/>
  <c r="V9" i="3"/>
  <c r="AG24" i="6"/>
  <c r="V23" i="6"/>
  <c r="B23" i="10"/>
  <c r="D23" i="10" s="1"/>
  <c r="AA22" i="7"/>
  <c r="U21" i="7"/>
  <c r="AA67" i="4"/>
  <c r="U66" i="4"/>
  <c r="AG37" i="8"/>
  <c r="V36" i="8"/>
  <c r="U35" i="9"/>
  <c r="AA36" i="9"/>
  <c r="U4" i="2" l="1"/>
  <c r="AA5" i="2"/>
  <c r="U8" i="3"/>
  <c r="AA9" i="3"/>
  <c r="U22" i="6"/>
  <c r="AA23" i="6"/>
  <c r="AG22" i="7"/>
  <c r="V21" i="7"/>
  <c r="F21" i="10"/>
  <c r="H21" i="10" s="1"/>
  <c r="AG67" i="4"/>
  <c r="V66" i="4"/>
  <c r="J66" i="10"/>
  <c r="L66" i="10" s="1"/>
  <c r="U35" i="8"/>
  <c r="AA36" i="8"/>
  <c r="V35" i="9"/>
  <c r="N35" i="10"/>
  <c r="P35" i="10" s="1"/>
  <c r="S35" i="10" s="1"/>
  <c r="AG36" i="9"/>
  <c r="V4" i="2" l="1"/>
  <c r="AG5" i="2"/>
  <c r="V8" i="3"/>
  <c r="AG9" i="3"/>
  <c r="AG23" i="6"/>
  <c r="B22" i="10"/>
  <c r="D22" i="10" s="1"/>
  <c r="V22" i="6"/>
  <c r="U20" i="7"/>
  <c r="AA21" i="7"/>
  <c r="U65" i="4"/>
  <c r="AA66" i="4"/>
  <c r="AG36" i="8"/>
  <c r="V35" i="8"/>
  <c r="U34" i="9"/>
  <c r="AA35" i="9"/>
  <c r="U3" i="2" l="1"/>
  <c r="AA4" i="2"/>
  <c r="AA8" i="3"/>
  <c r="U7" i="3"/>
  <c r="AA22" i="6"/>
  <c r="U21" i="6"/>
  <c r="AG21" i="7"/>
  <c r="V20" i="7"/>
  <c r="F20" i="10"/>
  <c r="H20" i="10" s="1"/>
  <c r="AG66" i="4"/>
  <c r="J65" i="10"/>
  <c r="L65" i="10" s="1"/>
  <c r="V65" i="4"/>
  <c r="U34" i="8"/>
  <c r="AA35" i="8"/>
  <c r="N34" i="10"/>
  <c r="P34" i="10" s="1"/>
  <c r="S34" i="10" s="1"/>
  <c r="AG35" i="9"/>
  <c r="V34" i="9"/>
  <c r="AG4" i="2" l="1"/>
  <c r="V3" i="2"/>
  <c r="AG8" i="3"/>
  <c r="V7" i="3"/>
  <c r="AG22" i="6"/>
  <c r="B21" i="10"/>
  <c r="D21" i="10" s="1"/>
  <c r="V21" i="6"/>
  <c r="AA20" i="7"/>
  <c r="U19" i="7"/>
  <c r="AA65" i="4"/>
  <c r="U64" i="4"/>
  <c r="AG35" i="8"/>
  <c r="V34" i="8"/>
  <c r="AA34" i="9"/>
  <c r="U33" i="9"/>
  <c r="AA3" i="2" l="1"/>
  <c r="AO5" i="2" s="1"/>
  <c r="U2" i="2"/>
  <c r="AA7" i="3"/>
  <c r="U6" i="3"/>
  <c r="U20" i="6"/>
  <c r="AA21" i="6"/>
  <c r="AG20" i="7"/>
  <c r="F19" i="10"/>
  <c r="H19" i="10" s="1"/>
  <c r="V19" i="7"/>
  <c r="J64" i="10"/>
  <c r="L64" i="10" s="1"/>
  <c r="V64" i="4"/>
  <c r="AG65" i="4"/>
  <c r="AA34" i="8"/>
  <c r="U33" i="8"/>
  <c r="V33" i="9"/>
  <c r="N33" i="10"/>
  <c r="P33" i="10" s="1"/>
  <c r="S33" i="10" s="1"/>
  <c r="AG34" i="9"/>
  <c r="AG3" i="2" l="1"/>
  <c r="AR5" i="2" s="1"/>
  <c r="E2" i="11" s="1"/>
  <c r="AO2" i="2"/>
  <c r="AG7" i="3"/>
  <c r="V6" i="3"/>
  <c r="AG21" i="6"/>
  <c r="V20" i="6"/>
  <c r="B20" i="10"/>
  <c r="D20" i="10" s="1"/>
  <c r="AA19" i="7"/>
  <c r="U18" i="7"/>
  <c r="U63" i="4"/>
  <c r="AA64" i="4"/>
  <c r="AG34" i="8"/>
  <c r="V33" i="8"/>
  <c r="AA33" i="9"/>
  <c r="U32" i="9"/>
  <c r="AR6" i="2" l="1"/>
  <c r="F2" i="11" s="1"/>
  <c r="AJ8" i="10"/>
  <c r="AA6" i="3"/>
  <c r="U5" i="3"/>
  <c r="U19" i="6"/>
  <c r="AA20" i="6"/>
  <c r="AG19" i="7"/>
  <c r="V18" i="7"/>
  <c r="F18" i="10"/>
  <c r="H18" i="10" s="1"/>
  <c r="V63" i="4"/>
  <c r="AG64" i="4"/>
  <c r="J63" i="10"/>
  <c r="L63" i="10" s="1"/>
  <c r="AA33" i="8"/>
  <c r="U32" i="8"/>
  <c r="N32" i="10"/>
  <c r="P32" i="10" s="1"/>
  <c r="S32" i="10" s="1"/>
  <c r="V32" i="9"/>
  <c r="AG33" i="9"/>
  <c r="AG6" i="3" l="1"/>
  <c r="V5" i="3"/>
  <c r="AG20" i="6"/>
  <c r="V19" i="6"/>
  <c r="B19" i="10"/>
  <c r="D19" i="10" s="1"/>
  <c r="U17" i="7"/>
  <c r="AA18" i="7"/>
  <c r="U62" i="4"/>
  <c r="AA63" i="4"/>
  <c r="AG33" i="8"/>
  <c r="V32" i="8"/>
  <c r="U31" i="9"/>
  <c r="AA32" i="9"/>
  <c r="AA5" i="3" l="1"/>
  <c r="U4" i="3"/>
  <c r="U18" i="6"/>
  <c r="AA19" i="6"/>
  <c r="AG18" i="7"/>
  <c r="F17" i="10"/>
  <c r="H17" i="10" s="1"/>
  <c r="V17" i="7"/>
  <c r="J62" i="10"/>
  <c r="L62" i="10" s="1"/>
  <c r="V62" i="4"/>
  <c r="AG63" i="4"/>
  <c r="AA32" i="8"/>
  <c r="U31" i="8"/>
  <c r="V31" i="9"/>
  <c r="N31" i="10"/>
  <c r="P31" i="10" s="1"/>
  <c r="S31" i="10" s="1"/>
  <c r="AG32" i="9"/>
  <c r="AG5" i="3" l="1"/>
  <c r="V4" i="3"/>
  <c r="AG19" i="6"/>
  <c r="B18" i="10"/>
  <c r="D18" i="10" s="1"/>
  <c r="V18" i="6"/>
  <c r="AA17" i="7"/>
  <c r="U16" i="7"/>
  <c r="U61" i="4"/>
  <c r="AA62" i="4"/>
  <c r="AG32" i="8"/>
  <c r="V31" i="8"/>
  <c r="AA31" i="9"/>
  <c r="U30" i="9"/>
  <c r="AA4" i="3" l="1"/>
  <c r="U3" i="3"/>
  <c r="U17" i="6"/>
  <c r="AA18" i="6"/>
  <c r="AG17" i="7"/>
  <c r="V16" i="7"/>
  <c r="F16" i="10"/>
  <c r="H16" i="10" s="1"/>
  <c r="AG62" i="4"/>
  <c r="V61" i="4"/>
  <c r="J61" i="10"/>
  <c r="L61" i="10" s="1"/>
  <c r="U30" i="8"/>
  <c r="AA31" i="8"/>
  <c r="N30" i="10"/>
  <c r="P30" i="10" s="1"/>
  <c r="S30" i="10" s="1"/>
  <c r="V30" i="9"/>
  <c r="AG31" i="9"/>
  <c r="AG4" i="3" l="1"/>
  <c r="V3" i="3"/>
  <c r="AG18" i="6"/>
  <c r="B17" i="10"/>
  <c r="D17" i="10" s="1"/>
  <c r="V17" i="6"/>
  <c r="AA16" i="7"/>
  <c r="U15" i="7"/>
  <c r="U60" i="4"/>
  <c r="AA61" i="4"/>
  <c r="AG31" i="8"/>
  <c r="V30" i="8"/>
  <c r="U29" i="9"/>
  <c r="AA30" i="9"/>
  <c r="AA3" i="3" l="1"/>
  <c r="AO5" i="3" s="1"/>
  <c r="U2" i="3"/>
  <c r="U16" i="6"/>
  <c r="AA17" i="6"/>
  <c r="AG16" i="7"/>
  <c r="V15" i="7"/>
  <c r="F15" i="10"/>
  <c r="H15" i="10" s="1"/>
  <c r="AG61" i="4"/>
  <c r="J60" i="10"/>
  <c r="L60" i="10" s="1"/>
  <c r="V60" i="4"/>
  <c r="AA30" i="8"/>
  <c r="U29" i="8"/>
  <c r="V29" i="9"/>
  <c r="AG30" i="9"/>
  <c r="N29" i="10"/>
  <c r="P29" i="10" s="1"/>
  <c r="S29" i="10" s="1"/>
  <c r="AO2" i="3" l="1"/>
  <c r="AR6" i="3" s="1"/>
  <c r="F3" i="11" s="1"/>
  <c r="AG3" i="3"/>
  <c r="AR5" i="3" s="1"/>
  <c r="E3" i="11" s="1"/>
  <c r="AG17" i="6"/>
  <c r="V16" i="6"/>
  <c r="B16" i="10"/>
  <c r="D16" i="10" s="1"/>
  <c r="AA15" i="7"/>
  <c r="U14" i="7"/>
  <c r="AA60" i="4"/>
  <c r="U59" i="4"/>
  <c r="AG30" i="8"/>
  <c r="V29" i="8"/>
  <c r="AA29" i="9"/>
  <c r="U28" i="9"/>
  <c r="U15" i="6" l="1"/>
  <c r="AA16" i="6"/>
  <c r="AG15" i="7"/>
  <c r="V14" i="7"/>
  <c r="F14" i="10"/>
  <c r="H14" i="10" s="1"/>
  <c r="AG60" i="4"/>
  <c r="J59" i="10"/>
  <c r="L59" i="10" s="1"/>
  <c r="V59" i="4"/>
  <c r="U28" i="8"/>
  <c r="AA29" i="8"/>
  <c r="AG29" i="9"/>
  <c r="N28" i="10"/>
  <c r="P28" i="10" s="1"/>
  <c r="S28" i="10" s="1"/>
  <c r="V28" i="9"/>
  <c r="AG16" i="6" l="1"/>
  <c r="V15" i="6"/>
  <c r="B15" i="10"/>
  <c r="D15" i="10" s="1"/>
  <c r="U13" i="7"/>
  <c r="AA14" i="7"/>
  <c r="AA59" i="4"/>
  <c r="U58" i="4"/>
  <c r="AG29" i="8"/>
  <c r="V28" i="8"/>
  <c r="U27" i="9"/>
  <c r="AA28" i="9"/>
  <c r="AA15" i="6" l="1"/>
  <c r="U14" i="6"/>
  <c r="AG14" i="7"/>
  <c r="F13" i="10"/>
  <c r="H13" i="10" s="1"/>
  <c r="V13" i="7"/>
  <c r="AG59" i="4"/>
  <c r="V58" i="4"/>
  <c r="J58" i="10"/>
  <c r="L58" i="10" s="1"/>
  <c r="U27" i="8"/>
  <c r="AA28" i="8"/>
  <c r="AG28" i="9"/>
  <c r="N27" i="10"/>
  <c r="P27" i="10" s="1"/>
  <c r="S27" i="10" s="1"/>
  <c r="V27" i="9"/>
  <c r="AG15" i="6" l="1"/>
  <c r="B14" i="10"/>
  <c r="D14" i="10" s="1"/>
  <c r="B50" i="1" s="1"/>
  <c r="AJ22" i="10" s="1"/>
  <c r="AJ56" i="10" s="1"/>
  <c r="V14" i="6"/>
  <c r="U12" i="7"/>
  <c r="AA13" i="7"/>
  <c r="U57" i="4"/>
  <c r="AA58" i="4"/>
  <c r="AG28" i="8"/>
  <c r="V27" i="8"/>
  <c r="U26" i="9"/>
  <c r="AA27" i="9"/>
  <c r="U13" i="6" l="1"/>
  <c r="AA14" i="6"/>
  <c r="AG13" i="7"/>
  <c r="V12" i="7"/>
  <c r="F12" i="10"/>
  <c r="H12" i="10" s="1"/>
  <c r="V57" i="4"/>
  <c r="AG58" i="4"/>
  <c r="J57" i="10"/>
  <c r="L57" i="10" s="1"/>
  <c r="AA27" i="8"/>
  <c r="U26" i="8"/>
  <c r="AG27" i="9"/>
  <c r="V26" i="9"/>
  <c r="N26" i="10"/>
  <c r="P26" i="10" s="1"/>
  <c r="S26" i="10" s="1"/>
  <c r="AG14" i="6" l="1"/>
  <c r="B13" i="10"/>
  <c r="D13" i="10" s="1"/>
  <c r="V13" i="6"/>
  <c r="U11" i="7"/>
  <c r="AA12" i="7"/>
  <c r="AA57" i="4"/>
  <c r="U56" i="4"/>
  <c r="AG27" i="8"/>
  <c r="V26" i="8"/>
  <c r="AA26" i="9"/>
  <c r="U25" i="9"/>
  <c r="U12" i="6" l="1"/>
  <c r="AA13" i="6"/>
  <c r="AG12" i="7"/>
  <c r="V11" i="7"/>
  <c r="F11" i="10"/>
  <c r="H11" i="10" s="1"/>
  <c r="AG57" i="4"/>
  <c r="V56" i="4"/>
  <c r="J56" i="10"/>
  <c r="L56" i="10" s="1"/>
  <c r="U25" i="8"/>
  <c r="AA26" i="8"/>
  <c r="N25" i="10"/>
  <c r="P25" i="10" s="1"/>
  <c r="S25" i="10" s="1"/>
  <c r="V25" i="9"/>
  <c r="AG26" i="9"/>
  <c r="AG13" i="6" l="1"/>
  <c r="B12" i="10"/>
  <c r="D12" i="10" s="1"/>
  <c r="V12" i="6"/>
  <c r="U10" i="7"/>
  <c r="AA11" i="7"/>
  <c r="U55" i="4"/>
  <c r="AA56" i="4"/>
  <c r="AG26" i="8"/>
  <c r="V25" i="8"/>
  <c r="U24" i="9"/>
  <c r="AA25" i="9"/>
  <c r="U11" i="6" l="1"/>
  <c r="AA12" i="6"/>
  <c r="AG11" i="7"/>
  <c r="V10" i="7"/>
  <c r="F10" i="10"/>
  <c r="H10" i="10" s="1"/>
  <c r="V55" i="4"/>
  <c r="AG56" i="4"/>
  <c r="J55" i="10"/>
  <c r="L55" i="10" s="1"/>
  <c r="AA25" i="8"/>
  <c r="U24" i="8"/>
  <c r="N24" i="10"/>
  <c r="P24" i="10" s="1"/>
  <c r="S24" i="10" s="1"/>
  <c r="V24" i="9"/>
  <c r="AG25" i="9"/>
  <c r="AG12" i="6" l="1"/>
  <c r="B11" i="10"/>
  <c r="D11" i="10" s="1"/>
  <c r="V11" i="6"/>
  <c r="AA10" i="7"/>
  <c r="U9" i="7"/>
  <c r="AA55" i="4"/>
  <c r="U54" i="4"/>
  <c r="AG25" i="8"/>
  <c r="V24" i="8"/>
  <c r="U23" i="9"/>
  <c r="AA24" i="9"/>
  <c r="AA11" i="6" l="1"/>
  <c r="U10" i="6"/>
  <c r="AG10" i="7"/>
  <c r="F9" i="10"/>
  <c r="H9" i="10" s="1"/>
  <c r="V9" i="7"/>
  <c r="J54" i="10"/>
  <c r="L54" i="10" s="1"/>
  <c r="AG55" i="4"/>
  <c r="V54" i="4"/>
  <c r="U23" i="8"/>
  <c r="AA24" i="8"/>
  <c r="AG24" i="9"/>
  <c r="V23" i="9"/>
  <c r="N23" i="10"/>
  <c r="P23" i="10" s="1"/>
  <c r="S23" i="10" s="1"/>
  <c r="AG11" i="6" l="1"/>
  <c r="B10" i="10"/>
  <c r="D10" i="10" s="1"/>
  <c r="V10" i="6"/>
  <c r="AA9" i="7"/>
  <c r="U8" i="7"/>
  <c r="U53" i="4"/>
  <c r="AA54" i="4"/>
  <c r="AG24" i="8"/>
  <c r="V23" i="8"/>
  <c r="U22" i="9"/>
  <c r="AA23" i="9"/>
  <c r="U9" i="6" l="1"/>
  <c r="AA10" i="6"/>
  <c r="AG9" i="7"/>
  <c r="V8" i="7"/>
  <c r="F8" i="10"/>
  <c r="H8" i="10" s="1"/>
  <c r="AG54" i="4"/>
  <c r="J53" i="10"/>
  <c r="L53" i="10" s="1"/>
  <c r="V53" i="4"/>
  <c r="AA23" i="8"/>
  <c r="U22" i="8"/>
  <c r="N22" i="10"/>
  <c r="P22" i="10" s="1"/>
  <c r="S22" i="10" s="1"/>
  <c r="V22" i="9"/>
  <c r="AG23" i="9"/>
  <c r="AG10" i="6" l="1"/>
  <c r="V9" i="6"/>
  <c r="B9" i="10"/>
  <c r="D9" i="10" s="1"/>
  <c r="AA8" i="7"/>
  <c r="U7" i="7"/>
  <c r="AA53" i="4"/>
  <c r="U52" i="4"/>
  <c r="AG23" i="8"/>
  <c r="V22" i="8"/>
  <c r="U21" i="9"/>
  <c r="AA22" i="9"/>
  <c r="U8" i="6" l="1"/>
  <c r="AA9" i="6"/>
  <c r="AG8" i="7"/>
  <c r="V7" i="7"/>
  <c r="F7" i="10"/>
  <c r="H7" i="10" s="1"/>
  <c r="J52" i="10"/>
  <c r="L52" i="10" s="1"/>
  <c r="AG53" i="4"/>
  <c r="V52" i="4"/>
  <c r="U21" i="8"/>
  <c r="AA22" i="8"/>
  <c r="AG22" i="9"/>
  <c r="V21" i="9"/>
  <c r="N21" i="10"/>
  <c r="P21" i="10" s="1"/>
  <c r="S21" i="10" s="1"/>
  <c r="AG9" i="6" l="1"/>
  <c r="V8" i="6"/>
  <c r="B8" i="10"/>
  <c r="D8" i="10" s="1"/>
  <c r="U6" i="7"/>
  <c r="AA7" i="7"/>
  <c r="AA52" i="4"/>
  <c r="U51" i="4"/>
  <c r="AG22" i="8"/>
  <c r="V21" i="8"/>
  <c r="AA21" i="9"/>
  <c r="U20" i="9"/>
  <c r="AA8" i="6" l="1"/>
  <c r="U7" i="6"/>
  <c r="AG7" i="7"/>
  <c r="V6" i="7"/>
  <c r="F6" i="10"/>
  <c r="H6" i="10" s="1"/>
  <c r="J51" i="10"/>
  <c r="L51" i="10" s="1"/>
  <c r="V51" i="4"/>
  <c r="AG52" i="4"/>
  <c r="AA21" i="8"/>
  <c r="U20" i="8"/>
  <c r="V20" i="9"/>
  <c r="AG21" i="9"/>
  <c r="N20" i="10"/>
  <c r="P20" i="10" s="1"/>
  <c r="S20" i="10" s="1"/>
  <c r="AG8" i="6" l="1"/>
  <c r="B7" i="10"/>
  <c r="D7" i="10" s="1"/>
  <c r="V7" i="6"/>
  <c r="AA6" i="7"/>
  <c r="U5" i="7"/>
  <c r="U50" i="4"/>
  <c r="AA51" i="4"/>
  <c r="AG21" i="8"/>
  <c r="V20" i="8"/>
  <c r="AA20" i="9"/>
  <c r="U19" i="9"/>
  <c r="U6" i="6" l="1"/>
  <c r="AA7" i="6"/>
  <c r="AG6" i="7"/>
  <c r="V5" i="7"/>
  <c r="F5" i="10"/>
  <c r="H5" i="10" s="1"/>
  <c r="V50" i="4"/>
  <c r="AG51" i="4"/>
  <c r="J50" i="10"/>
  <c r="L50" i="10" s="1"/>
  <c r="AA20" i="8"/>
  <c r="U19" i="8"/>
  <c r="V19" i="9"/>
  <c r="AG20" i="9"/>
  <c r="N19" i="10"/>
  <c r="P19" i="10" s="1"/>
  <c r="S19" i="10" s="1"/>
  <c r="AG7" i="6" l="1"/>
  <c r="V6" i="6"/>
  <c r="B6" i="10"/>
  <c r="D6" i="10" s="1"/>
  <c r="AA5" i="7"/>
  <c r="U4" i="7"/>
  <c r="AA50" i="4"/>
  <c r="U49" i="4"/>
  <c r="AG20" i="8"/>
  <c r="V19" i="8"/>
  <c r="AA19" i="9"/>
  <c r="U18" i="9"/>
  <c r="AA6" i="6" l="1"/>
  <c r="U5" i="6"/>
  <c r="AG5" i="7"/>
  <c r="F4" i="10"/>
  <c r="H4" i="10" s="1"/>
  <c r="V4" i="7"/>
  <c r="AG50" i="4"/>
  <c r="V49" i="4"/>
  <c r="J49" i="10"/>
  <c r="L49" i="10" s="1"/>
  <c r="AA19" i="8"/>
  <c r="U18" i="8"/>
  <c r="N18" i="10"/>
  <c r="P18" i="10" s="1"/>
  <c r="S18" i="10" s="1"/>
  <c r="V18" i="9"/>
  <c r="AG19" i="9"/>
  <c r="AG6" i="6" l="1"/>
  <c r="V5" i="6"/>
  <c r="B5" i="10"/>
  <c r="D5" i="10" s="1"/>
  <c r="AA4" i="7"/>
  <c r="U3" i="7"/>
  <c r="U48" i="4"/>
  <c r="AA49" i="4"/>
  <c r="AG19" i="8"/>
  <c r="V18" i="8"/>
  <c r="AA18" i="9"/>
  <c r="U17" i="9"/>
  <c r="AA5" i="6" l="1"/>
  <c r="U4" i="6"/>
  <c r="AG4" i="7"/>
  <c r="V3" i="7"/>
  <c r="F3" i="10"/>
  <c r="H3" i="10" s="1"/>
  <c r="J48" i="10"/>
  <c r="L48" i="10" s="1"/>
  <c r="AG49" i="4"/>
  <c r="V48" i="4"/>
  <c r="U17" i="8"/>
  <c r="AA18" i="8"/>
  <c r="AG18" i="9"/>
  <c r="V17" i="9"/>
  <c r="N17" i="10"/>
  <c r="P17" i="10" s="1"/>
  <c r="S17" i="10" s="1"/>
  <c r="AG5" i="6" l="1"/>
  <c r="B4" i="10"/>
  <c r="D4" i="10" s="1"/>
  <c r="V4" i="6"/>
  <c r="AA3" i="7"/>
  <c r="AO5" i="7" s="1"/>
  <c r="U2" i="7"/>
  <c r="AA48" i="4"/>
  <c r="U47" i="4"/>
  <c r="AG18" i="8"/>
  <c r="V17" i="8"/>
  <c r="AA17" i="9"/>
  <c r="U16" i="9"/>
  <c r="U3" i="6" l="1"/>
  <c r="AA4" i="6"/>
  <c r="AG3" i="7"/>
  <c r="AR5" i="7" s="1"/>
  <c r="E7" i="11" s="1"/>
  <c r="AO2" i="7"/>
  <c r="AR6" i="7" s="1"/>
  <c r="F7" i="11" s="1"/>
  <c r="F2" i="10"/>
  <c r="H2" i="10" s="1"/>
  <c r="AJ26" i="10" s="1"/>
  <c r="AJ57" i="10" s="1"/>
  <c r="AJ61" i="10" s="1"/>
  <c r="AG48" i="4"/>
  <c r="J47" i="10"/>
  <c r="L47" i="10" s="1"/>
  <c r="V47" i="4"/>
  <c r="AA17" i="8"/>
  <c r="U16" i="8"/>
  <c r="AG17" i="9"/>
  <c r="V16" i="9"/>
  <c r="N16" i="10"/>
  <c r="P16" i="10" s="1"/>
  <c r="S16" i="10" s="1"/>
  <c r="AG4" i="6" l="1"/>
  <c r="B3" i="10"/>
  <c r="D3" i="10" s="1"/>
  <c r="V3" i="6"/>
  <c r="U46" i="4"/>
  <c r="AA47" i="4"/>
  <c r="AG17" i="8"/>
  <c r="V16" i="8"/>
  <c r="U15" i="9"/>
  <c r="AA16" i="9"/>
  <c r="U2" i="6" l="1"/>
  <c r="AA3" i="6"/>
  <c r="AO5" i="6" s="1"/>
  <c r="V46" i="4"/>
  <c r="AG47" i="4"/>
  <c r="J46" i="10"/>
  <c r="L46" i="10" s="1"/>
  <c r="AA16" i="8"/>
  <c r="U15" i="8"/>
  <c r="AG16" i="9"/>
  <c r="N15" i="10"/>
  <c r="P15" i="10" s="1"/>
  <c r="S15" i="10" s="1"/>
  <c r="V15" i="9"/>
  <c r="AG3" i="6" l="1"/>
  <c r="AR5" i="6" s="1"/>
  <c r="E6" i="11" s="1"/>
  <c r="B2" i="10"/>
  <c r="D2" i="10" s="1"/>
  <c r="AO2" i="6"/>
  <c r="U45" i="4"/>
  <c r="AA46" i="4"/>
  <c r="AG16" i="8"/>
  <c r="V15" i="8"/>
  <c r="AA15" i="9"/>
  <c r="U14" i="9"/>
  <c r="B49" i="1" l="1"/>
  <c r="AJ21" i="10" s="1"/>
  <c r="AJ4" i="10"/>
  <c r="AR6" i="6"/>
  <c r="F6" i="11" s="1"/>
  <c r="AJ9" i="10"/>
  <c r="AG46" i="4"/>
  <c r="V45" i="4"/>
  <c r="J45" i="10"/>
  <c r="L45" i="10" s="1"/>
  <c r="AA15" i="8"/>
  <c r="U14" i="8"/>
  <c r="AG15" i="9"/>
  <c r="V14" i="9"/>
  <c r="N14" i="10"/>
  <c r="P14" i="10" s="1"/>
  <c r="S14" i="10" s="1"/>
  <c r="AJ55" i="10" l="1"/>
  <c r="AJ60" i="10" s="1"/>
  <c r="AJ5" i="10"/>
  <c r="AJ6" i="10" s="1"/>
  <c r="B45" i="1" s="1"/>
  <c r="AJ12" i="10" s="1"/>
  <c r="AJ7" i="10"/>
  <c r="B46" i="1" s="1"/>
  <c r="AJ13" i="10" s="1"/>
  <c r="AA45" i="4"/>
  <c r="U44" i="4"/>
  <c r="AG15" i="8"/>
  <c r="V14" i="8"/>
  <c r="AA14" i="9"/>
  <c r="U13" i="9"/>
  <c r="AJ19" i="10" l="1"/>
  <c r="AJ20" i="10" s="1"/>
  <c r="AJ43" i="10" s="1"/>
  <c r="AJ42" i="10"/>
  <c r="AJ23" i="10"/>
  <c r="AJ24" i="10" s="1"/>
  <c r="AJ50" i="10" s="1"/>
  <c r="AJ49" i="10"/>
  <c r="J44" i="10"/>
  <c r="L44" i="10" s="1"/>
  <c r="V44" i="4"/>
  <c r="AG45" i="4"/>
  <c r="U13" i="8"/>
  <c r="AA14" i="8"/>
  <c r="N13" i="10"/>
  <c r="P13" i="10" s="1"/>
  <c r="S13" i="10" s="1"/>
  <c r="V13" i="9"/>
  <c r="AG14" i="9"/>
  <c r="U43" i="4" l="1"/>
  <c r="AA44" i="4"/>
  <c r="AG14" i="8"/>
  <c r="V13" i="8"/>
  <c r="U12" i="9"/>
  <c r="AA13" i="9"/>
  <c r="V43" i="4" l="1"/>
  <c r="J43" i="10"/>
  <c r="L43" i="10" s="1"/>
  <c r="AG44" i="4"/>
  <c r="AA13" i="8"/>
  <c r="U12" i="8"/>
  <c r="N12" i="10"/>
  <c r="P12" i="10" s="1"/>
  <c r="S12" i="10" s="1"/>
  <c r="V12" i="9"/>
  <c r="AG13" i="9"/>
  <c r="AA43" i="4" l="1"/>
  <c r="U42" i="4"/>
  <c r="AG13" i="8"/>
  <c r="V12" i="8"/>
  <c r="AA12" i="9"/>
  <c r="U11" i="9"/>
  <c r="AG43" i="4" l="1"/>
  <c r="J42" i="10"/>
  <c r="L42" i="10" s="1"/>
  <c r="V42" i="4"/>
  <c r="U11" i="8"/>
  <c r="AA12" i="8"/>
  <c r="AG12" i="9"/>
  <c r="N11" i="10"/>
  <c r="P11" i="10" s="1"/>
  <c r="S11" i="10" s="1"/>
  <c r="V11" i="9"/>
  <c r="U41" i="4" l="1"/>
  <c r="AA42" i="4"/>
  <c r="AG12" i="8"/>
  <c r="V11" i="8"/>
  <c r="U10" i="9"/>
  <c r="AA11" i="9"/>
  <c r="AG42" i="4" l="1"/>
  <c r="J41" i="10"/>
  <c r="L41" i="10" s="1"/>
  <c r="V41" i="4"/>
  <c r="U10" i="8"/>
  <c r="AA11" i="8"/>
  <c r="N10" i="10"/>
  <c r="P10" i="10" s="1"/>
  <c r="S10" i="10" s="1"/>
  <c r="V10" i="9"/>
  <c r="AG11" i="9"/>
  <c r="U40" i="4" l="1"/>
  <c r="AA41" i="4"/>
  <c r="AG11" i="8"/>
  <c r="V10" i="8"/>
  <c r="U9" i="9"/>
  <c r="AA10" i="9"/>
  <c r="AG41" i="4" l="1"/>
  <c r="J40" i="10"/>
  <c r="L40" i="10" s="1"/>
  <c r="V40" i="4"/>
  <c r="AA10" i="8"/>
  <c r="U9" i="8"/>
  <c r="AG10" i="9"/>
  <c r="N9" i="10"/>
  <c r="P9" i="10" s="1"/>
  <c r="S9" i="10" s="1"/>
  <c r="V9" i="9"/>
  <c r="AA40" i="4" l="1"/>
  <c r="U39" i="4"/>
  <c r="AG10" i="8"/>
  <c r="V9" i="8"/>
  <c r="U8" i="9"/>
  <c r="AA9" i="9"/>
  <c r="AG40" i="4" l="1"/>
  <c r="J39" i="10"/>
  <c r="L39" i="10" s="1"/>
  <c r="V39" i="4"/>
  <c r="AA9" i="8"/>
  <c r="U8" i="8"/>
  <c r="AG9" i="9"/>
  <c r="N8" i="10"/>
  <c r="P8" i="10" s="1"/>
  <c r="S8" i="10" s="1"/>
  <c r="V8" i="9"/>
  <c r="U38" i="4" l="1"/>
  <c r="AA39" i="4"/>
  <c r="AG9" i="8"/>
  <c r="V8" i="8"/>
  <c r="U7" i="9"/>
  <c r="AA8" i="9"/>
  <c r="AG39" i="4" l="1"/>
  <c r="J38" i="10"/>
  <c r="L38" i="10" s="1"/>
  <c r="V38" i="4"/>
  <c r="AA8" i="8"/>
  <c r="U7" i="8"/>
  <c r="AG8" i="9"/>
  <c r="N7" i="10"/>
  <c r="P7" i="10" s="1"/>
  <c r="S7" i="10" s="1"/>
  <c r="V7" i="9"/>
  <c r="U37" i="4" l="1"/>
  <c r="AA38" i="4"/>
  <c r="AG8" i="8"/>
  <c r="V7" i="8"/>
  <c r="U6" i="9"/>
  <c r="AA7" i="9"/>
  <c r="AG38" i="4" l="1"/>
  <c r="J37" i="10"/>
  <c r="L37" i="10" s="1"/>
  <c r="V37" i="4"/>
  <c r="AA7" i="8"/>
  <c r="U6" i="8"/>
  <c r="AG7" i="9"/>
  <c r="N6" i="10"/>
  <c r="P6" i="10" s="1"/>
  <c r="S6" i="10" s="1"/>
  <c r="V6" i="9"/>
  <c r="AA37" i="4" l="1"/>
  <c r="U36" i="4"/>
  <c r="AG7" i="8"/>
  <c r="V6" i="8"/>
  <c r="U5" i="9"/>
  <c r="AA6" i="9"/>
  <c r="AG37" i="4" l="1"/>
  <c r="V36" i="4"/>
  <c r="J36" i="10"/>
  <c r="L36" i="10" s="1"/>
  <c r="AA6" i="8"/>
  <c r="U5" i="8"/>
  <c r="AG6" i="9"/>
  <c r="N5" i="10"/>
  <c r="P5" i="10" s="1"/>
  <c r="S5" i="10" s="1"/>
  <c r="V5" i="9"/>
  <c r="U35" i="4" l="1"/>
  <c r="AA36" i="4"/>
  <c r="AG6" i="8"/>
  <c r="V5" i="8"/>
  <c r="AA5" i="9"/>
  <c r="U4" i="9"/>
  <c r="AG36" i="4" l="1"/>
  <c r="J35" i="10"/>
  <c r="L35" i="10" s="1"/>
  <c r="V35" i="4"/>
  <c r="U4" i="8"/>
  <c r="AA5" i="8"/>
  <c r="N4" i="10"/>
  <c r="P4" i="10" s="1"/>
  <c r="S4" i="10" s="1"/>
  <c r="V4" i="9"/>
  <c r="AG5" i="9"/>
  <c r="AA35" i="4" l="1"/>
  <c r="U34" i="4"/>
  <c r="AG5" i="8"/>
  <c r="V4" i="8"/>
  <c r="U3" i="9"/>
  <c r="AA4" i="9"/>
  <c r="J34" i="10" l="1"/>
  <c r="L34" i="10" s="1"/>
  <c r="AG35" i="4"/>
  <c r="V34" i="4"/>
  <c r="U3" i="8"/>
  <c r="AA4" i="8"/>
  <c r="V3" i="9"/>
  <c r="AG4" i="9"/>
  <c r="N3" i="10"/>
  <c r="P3" i="10" s="1"/>
  <c r="S3" i="10" s="1"/>
  <c r="AA34" i="4" l="1"/>
  <c r="U33" i="4"/>
  <c r="AG4" i="8"/>
  <c r="V3" i="8"/>
  <c r="U2" i="9"/>
  <c r="AA3" i="9"/>
  <c r="AO5" i="9" s="1"/>
  <c r="AG34" i="4" l="1"/>
  <c r="J33" i="10"/>
  <c r="L33" i="10" s="1"/>
  <c r="V33" i="4"/>
  <c r="AA3" i="8"/>
  <c r="AO5" i="8" s="1"/>
  <c r="U2" i="8"/>
  <c r="AG3" i="9"/>
  <c r="AR5" i="9" s="1"/>
  <c r="E9" i="11" s="1"/>
  <c r="N2" i="10"/>
  <c r="P2" i="10" s="1"/>
  <c r="AO2" i="9"/>
  <c r="AR6" i="9" s="1"/>
  <c r="F9" i="11" s="1"/>
  <c r="U32" i="4" l="1"/>
  <c r="AA33" i="4"/>
  <c r="AG3" i="8"/>
  <c r="AR5" i="8" s="1"/>
  <c r="E8" i="11" s="1"/>
  <c r="AO2" i="8"/>
  <c r="AR6" i="8" s="1"/>
  <c r="F8" i="11" s="1"/>
  <c r="AJ39" i="10"/>
  <c r="AJ59" i="10" s="1"/>
  <c r="S2" i="10"/>
  <c r="AG33" i="4" l="1"/>
  <c r="J32" i="10"/>
  <c r="L32" i="10" s="1"/>
  <c r="V32" i="4"/>
  <c r="AA32" i="4" l="1"/>
  <c r="U31" i="4"/>
  <c r="AG32" i="4" l="1"/>
  <c r="V31" i="4"/>
  <c r="J31" i="10"/>
  <c r="L31" i="10" s="1"/>
  <c r="U30" i="4" l="1"/>
  <c r="AA31" i="4"/>
  <c r="AG31" i="4" l="1"/>
  <c r="J30" i="10"/>
  <c r="L30" i="10" s="1"/>
  <c r="V30" i="4"/>
  <c r="U29" i="4" l="1"/>
  <c r="AA30" i="4"/>
  <c r="AG30" i="4" l="1"/>
  <c r="V29" i="4"/>
  <c r="J29" i="10"/>
  <c r="L29" i="10" s="1"/>
  <c r="U28" i="4" l="1"/>
  <c r="AA29" i="4"/>
  <c r="AG29" i="4" l="1"/>
  <c r="V28" i="4"/>
  <c r="J28" i="10"/>
  <c r="L28" i="10" s="1"/>
  <c r="U27" i="4" l="1"/>
  <c r="AA28" i="4"/>
  <c r="AG28" i="4" l="1"/>
  <c r="V27" i="4"/>
  <c r="J27" i="10"/>
  <c r="L27" i="10" s="1"/>
  <c r="U26" i="4" l="1"/>
  <c r="AA27" i="4"/>
  <c r="V26" i="4" l="1"/>
  <c r="AG27" i="4"/>
  <c r="J26" i="10"/>
  <c r="L26" i="10" s="1"/>
  <c r="AA26" i="4" l="1"/>
  <c r="U25" i="4"/>
  <c r="AG26" i="4" l="1"/>
  <c r="J25" i="10"/>
  <c r="L25" i="10" s="1"/>
  <c r="V25" i="4"/>
  <c r="AA25" i="4" l="1"/>
  <c r="U24" i="4"/>
  <c r="AG25" i="4" l="1"/>
  <c r="V24" i="4"/>
  <c r="J24" i="10"/>
  <c r="L24" i="10" s="1"/>
  <c r="U23" i="4" l="1"/>
  <c r="AA24" i="4"/>
  <c r="AG24" i="4" l="1"/>
  <c r="V23" i="4"/>
  <c r="J23" i="10"/>
  <c r="L23" i="10" s="1"/>
  <c r="U22" i="4" l="1"/>
  <c r="AA23" i="4"/>
  <c r="V22" i="4" l="1"/>
  <c r="J22" i="10"/>
  <c r="L22" i="10" s="1"/>
  <c r="AG23" i="4"/>
  <c r="AA22" i="4" l="1"/>
  <c r="U21" i="4"/>
  <c r="AG22" i="4" l="1"/>
  <c r="V21" i="4"/>
  <c r="J21" i="10"/>
  <c r="L21" i="10" s="1"/>
  <c r="AA21" i="4" l="1"/>
  <c r="U20" i="4"/>
  <c r="V20" i="4" l="1"/>
  <c r="J20" i="10"/>
  <c r="L20" i="10" s="1"/>
  <c r="AG21" i="4"/>
  <c r="AA20" i="4" l="1"/>
  <c r="U19" i="4"/>
  <c r="J19" i="10" l="1"/>
  <c r="L19" i="10" s="1"/>
  <c r="AG20" i="4"/>
  <c r="V19" i="4"/>
  <c r="AA19" i="4" l="1"/>
  <c r="U18" i="4"/>
  <c r="AG19" i="4" l="1"/>
  <c r="V18" i="4"/>
  <c r="J18" i="10"/>
  <c r="L18" i="10" s="1"/>
  <c r="AA18" i="4" l="1"/>
  <c r="U17" i="4"/>
  <c r="V17" i="4" l="1"/>
  <c r="AG18" i="4"/>
  <c r="J17" i="10"/>
  <c r="L17" i="10" s="1"/>
  <c r="U16" i="4" l="1"/>
  <c r="AA17" i="4"/>
  <c r="AG17" i="4" l="1"/>
  <c r="J16" i="10"/>
  <c r="L16" i="10" s="1"/>
  <c r="V16" i="4"/>
  <c r="AA16" i="4" l="1"/>
  <c r="U15" i="4"/>
  <c r="AG16" i="4" l="1"/>
  <c r="J15" i="10"/>
  <c r="L15" i="10" s="1"/>
  <c r="V15" i="4"/>
  <c r="U14" i="4" l="1"/>
  <c r="AA15" i="4"/>
  <c r="J14" i="10" l="1"/>
  <c r="L14" i="10" s="1"/>
  <c r="V14" i="4"/>
  <c r="AG15" i="4"/>
  <c r="U13" i="4" l="1"/>
  <c r="AA14" i="4"/>
  <c r="AG14" i="4" l="1"/>
  <c r="V13" i="4"/>
  <c r="J13" i="10"/>
  <c r="L13" i="10" s="1"/>
  <c r="U12" i="4" l="1"/>
  <c r="AA13" i="4"/>
  <c r="J12" i="10" l="1"/>
  <c r="L12" i="10" s="1"/>
  <c r="AG13" i="4"/>
  <c r="V12" i="4"/>
  <c r="U11" i="4" l="1"/>
  <c r="AA12" i="4"/>
  <c r="AG12" i="4" l="1"/>
  <c r="J11" i="10"/>
  <c r="L11" i="10" s="1"/>
  <c r="V11" i="4"/>
  <c r="U10" i="4" l="1"/>
  <c r="AA11" i="4"/>
  <c r="J10" i="10" l="1"/>
  <c r="L10" i="10" s="1"/>
  <c r="V10" i="4"/>
  <c r="AG11" i="4"/>
  <c r="U9" i="4" l="1"/>
  <c r="AA10" i="4"/>
  <c r="AG10" i="4" l="1"/>
  <c r="J9" i="10"/>
  <c r="L9" i="10" s="1"/>
  <c r="V9" i="4"/>
  <c r="AA9" i="4" l="1"/>
  <c r="U8" i="4"/>
  <c r="J8" i="10" l="1"/>
  <c r="L8" i="10" s="1"/>
  <c r="AG9" i="4"/>
  <c r="V8" i="4"/>
  <c r="AA8" i="4" l="1"/>
  <c r="U7" i="4"/>
  <c r="J7" i="10" l="1"/>
  <c r="L7" i="10" s="1"/>
  <c r="AG8" i="4"/>
  <c r="V7" i="4"/>
  <c r="U6" i="4" l="1"/>
  <c r="AA7" i="4"/>
  <c r="J6" i="10" l="1"/>
  <c r="L6" i="10" s="1"/>
  <c r="AG7" i="4"/>
  <c r="V6" i="4"/>
  <c r="AA6" i="4" l="1"/>
  <c r="U5" i="4"/>
  <c r="AG6" i="4" l="1"/>
  <c r="V5" i="4"/>
  <c r="J5" i="10"/>
  <c r="L5" i="10" s="1"/>
  <c r="AA5" i="4" l="1"/>
  <c r="U4" i="4"/>
  <c r="AG5" i="4" l="1"/>
  <c r="J4" i="10"/>
  <c r="L4" i="10" s="1"/>
  <c r="V4" i="4"/>
  <c r="AA4" i="4" l="1"/>
  <c r="U3" i="4"/>
  <c r="J3" i="10" l="1"/>
  <c r="L3" i="10" s="1"/>
  <c r="V3" i="4"/>
  <c r="AG4" i="4"/>
  <c r="AA3" i="4" l="1"/>
  <c r="AO5" i="4" s="1"/>
  <c r="U2" i="4"/>
  <c r="J2" i="10" l="1"/>
  <c r="L2" i="10" s="1"/>
  <c r="AJ25" i="10" s="1"/>
  <c r="AO2" i="4"/>
  <c r="AR6" i="4" s="1"/>
  <c r="F4" i="11" s="1"/>
  <c r="AG3" i="4"/>
  <c r="AR5" i="4" s="1"/>
  <c r="E4" i="11" s="1"/>
  <c r="AJ27" i="10" l="1"/>
  <c r="AJ58" i="10"/>
  <c r="AJ30" i="10" l="1"/>
  <c r="AJ28" i="10"/>
  <c r="AJ29" i="10"/>
  <c r="AJ63" i="10"/>
  <c r="AJ62" i="10"/>
  <c r="AJ31" i="10" l="1"/>
  <c r="AJ32" i="10"/>
  <c r="AJ34" i="10" l="1"/>
  <c r="AJ38" i="10"/>
  <c r="AJ33" i="10"/>
  <c r="AJ44" i="10" s="1"/>
  <c r="AJ36" i="10"/>
  <c r="B14" i="11"/>
  <c r="AJ52" i="10" l="1"/>
  <c r="AJ51" i="10"/>
  <c r="B13" i="11"/>
  <c r="AJ53" i="10"/>
  <c r="AB2" i="10"/>
  <c r="AB3" i="10" s="1"/>
  <c r="AJ37" i="10"/>
  <c r="AJ46" i="10"/>
  <c r="B15" i="11" l="1"/>
  <c r="AJ40" i="10"/>
  <c r="B16" i="11"/>
  <c r="AJ47" i="10"/>
  <c r="B12" i="11"/>
  <c r="AA2" i="10"/>
  <c r="W3" i="10" s="1"/>
  <c r="X3" i="10" s="1"/>
  <c r="Z3" i="10" s="1"/>
  <c r="AA3" i="10" s="1"/>
  <c r="AC3" i="10"/>
  <c r="AB4" i="10"/>
  <c r="AG3" i="10"/>
  <c r="AC4" i="10"/>
  <c r="AB5" i="10"/>
  <c r="AG4" i="10"/>
  <c r="AE3" i="10" l="1"/>
  <c r="AD3" i="10"/>
  <c r="AF3" i="10"/>
  <c r="W4" i="10"/>
  <c r="X4" i="10" s="1"/>
  <c r="AB6" i="10"/>
  <c r="AG5" i="10"/>
  <c r="AC5" i="10"/>
  <c r="Z4" i="10"/>
  <c r="AA4" i="10" s="1"/>
  <c r="AB7" i="10" l="1"/>
  <c r="AC7" i="10" s="1"/>
  <c r="AG6" i="10"/>
  <c r="AC6" i="10"/>
  <c r="AE4" i="10"/>
  <c r="AD4" i="10"/>
  <c r="W5" i="10"/>
  <c r="X5" i="10" s="1"/>
  <c r="Z5" i="10" s="1"/>
  <c r="AA5" i="10" s="1"/>
  <c r="AF4" i="10"/>
  <c r="AF5" i="10"/>
  <c r="W6" i="10"/>
  <c r="X6" i="10" s="1"/>
  <c r="AD5" i="10"/>
  <c r="AE5" i="10"/>
  <c r="AG7" i="10" l="1"/>
  <c r="AB8" i="10"/>
  <c r="Z6" i="10"/>
  <c r="AA6" i="10" s="1"/>
  <c r="AG8" i="10" l="1"/>
  <c r="AB9" i="10"/>
  <c r="AC8" i="10"/>
  <c r="AF6" i="10"/>
  <c r="W7" i="10"/>
  <c r="X7" i="10" s="1"/>
  <c r="AD6" i="10"/>
  <c r="AE6" i="10"/>
  <c r="AG9" i="10" l="1"/>
  <c r="AB10" i="10"/>
  <c r="AC9" i="10"/>
  <c r="Z7" i="10"/>
  <c r="AA7" i="10" s="1"/>
  <c r="AC11" i="10" l="1"/>
  <c r="AG10" i="10"/>
  <c r="AB11" i="10"/>
  <c r="AC10" i="10"/>
  <c r="AF7" i="10"/>
  <c r="W8" i="10"/>
  <c r="X8" i="10" s="1"/>
  <c r="AD7" i="10"/>
  <c r="AE7" i="10"/>
  <c r="AG11" i="10" l="1"/>
  <c r="AB12" i="10"/>
  <c r="Z8" i="10"/>
  <c r="AA8" i="10"/>
  <c r="AB13" i="10" l="1"/>
  <c r="AC13" i="10" s="1"/>
  <c r="AG12" i="10"/>
  <c r="AC12" i="10"/>
  <c r="AF8" i="10"/>
  <c r="W9" i="10"/>
  <c r="X9" i="10" s="1"/>
  <c r="AD8" i="10"/>
  <c r="AE8" i="10"/>
  <c r="AG13" i="10" l="1"/>
  <c r="AB14" i="10"/>
  <c r="Z9" i="10"/>
  <c r="AA9" i="10" s="1"/>
  <c r="AB15" i="10" l="1"/>
  <c r="AC15" i="10" s="1"/>
  <c r="AG14" i="10"/>
  <c r="AC14" i="10"/>
  <c r="AF9" i="10"/>
  <c r="W10" i="10"/>
  <c r="X10" i="10" s="1"/>
  <c r="AD9" i="10"/>
  <c r="AE9" i="10"/>
  <c r="AG15" i="10" l="1"/>
  <c r="AB16" i="10"/>
  <c r="Z10" i="10"/>
  <c r="AA10" i="10" s="1"/>
  <c r="AB17" i="10" l="1"/>
  <c r="AG16" i="10"/>
  <c r="AC16" i="10"/>
  <c r="AF10" i="10"/>
  <c r="W11" i="10"/>
  <c r="AD10" i="10"/>
  <c r="AE10" i="10"/>
  <c r="X11" i="10"/>
  <c r="AB18" i="10" l="1"/>
  <c r="AG17" i="10"/>
  <c r="AC17" i="10"/>
  <c r="Z11" i="10"/>
  <c r="AA11" i="10" s="1"/>
  <c r="AC19" i="10" l="1"/>
  <c r="AB19" i="10"/>
  <c r="AG18" i="10"/>
  <c r="AC18" i="10"/>
  <c r="AF11" i="10"/>
  <c r="W12" i="10"/>
  <c r="X12" i="10" s="1"/>
  <c r="AD11" i="10"/>
  <c r="AE11" i="10"/>
  <c r="AB20" i="10" l="1"/>
  <c r="AG19" i="10"/>
  <c r="Z12" i="10"/>
  <c r="AA12" i="10"/>
  <c r="AB21" i="10" l="1"/>
  <c r="AC21" i="10" s="1"/>
  <c r="AG20" i="10"/>
  <c r="AC20" i="10"/>
  <c r="AF12" i="10"/>
  <c r="W13" i="10"/>
  <c r="AD12" i="10"/>
  <c r="AE12" i="10"/>
  <c r="X13" i="10"/>
  <c r="AG21" i="10" l="1"/>
  <c r="AB22" i="10"/>
  <c r="Z13" i="10"/>
  <c r="AA13" i="10" s="1"/>
  <c r="AG22" i="10" l="1"/>
  <c r="AB23" i="10"/>
  <c r="AC22" i="10"/>
  <c r="AF13" i="10"/>
  <c r="W14" i="10"/>
  <c r="AD13" i="10"/>
  <c r="AE13" i="10"/>
  <c r="X14" i="10"/>
  <c r="AG23" i="10" l="1"/>
  <c r="AB24" i="10"/>
  <c r="AC24" i="10" s="1"/>
  <c r="AC23" i="10"/>
  <c r="Z14" i="10"/>
  <c r="AA14" i="10"/>
  <c r="AG24" i="10" l="1"/>
  <c r="AB25" i="10"/>
  <c r="AF14" i="10"/>
  <c r="W15" i="10"/>
  <c r="X15" i="10" s="1"/>
  <c r="AD14" i="10"/>
  <c r="AE14" i="10"/>
  <c r="AB26" i="10" l="1"/>
  <c r="AG25" i="10"/>
  <c r="AC25" i="10"/>
  <c r="Z15" i="10"/>
  <c r="AA15" i="10" s="1"/>
  <c r="AB27" i="10" l="1"/>
  <c r="AC27" i="10" s="1"/>
  <c r="AG26" i="10"/>
  <c r="AC26" i="10"/>
  <c r="AF15" i="10"/>
  <c r="W16" i="10"/>
  <c r="X16" i="10" s="1"/>
  <c r="AD15" i="10"/>
  <c r="AE15" i="10"/>
  <c r="AG27" i="10" l="1"/>
  <c r="AB28" i="10"/>
  <c r="Z16" i="10"/>
  <c r="AA16" i="10"/>
  <c r="AG28" i="10" l="1"/>
  <c r="AB29" i="10"/>
  <c r="AC29" i="10"/>
  <c r="AC28" i="10"/>
  <c r="AF16" i="10"/>
  <c r="W17" i="10"/>
  <c r="AD16" i="10"/>
  <c r="AE16" i="10"/>
  <c r="X17" i="10"/>
  <c r="AB30" i="10" l="1"/>
  <c r="AG29" i="10"/>
  <c r="Z17" i="10"/>
  <c r="AA17" i="10"/>
  <c r="AB31" i="10" l="1"/>
  <c r="AG30" i="10"/>
  <c r="AC30" i="10"/>
  <c r="AF17" i="10"/>
  <c r="W18" i="10"/>
  <c r="X18" i="10" s="1"/>
  <c r="AD17" i="10"/>
  <c r="AE17" i="10"/>
  <c r="AB32" i="10" l="1"/>
  <c r="AC32" i="10"/>
  <c r="AG31" i="10"/>
  <c r="AC31" i="10"/>
  <c r="Z18" i="10"/>
  <c r="AA18" i="10"/>
  <c r="AG32" i="10" l="1"/>
  <c r="AB33" i="10"/>
  <c r="AF18" i="10"/>
  <c r="W19" i="10"/>
  <c r="X19" i="10" s="1"/>
  <c r="AD18" i="10"/>
  <c r="AE18" i="10"/>
  <c r="AB34" i="10" l="1"/>
  <c r="AG33" i="10"/>
  <c r="AC33" i="10"/>
  <c r="Z19" i="10"/>
  <c r="AA19" i="10"/>
  <c r="AB35" i="10" l="1"/>
  <c r="AG34" i="10"/>
  <c r="AC34" i="10"/>
  <c r="AF19" i="10"/>
  <c r="W20" i="10"/>
  <c r="X20" i="10" s="1"/>
  <c r="AD19" i="10"/>
  <c r="AE19" i="10"/>
  <c r="AB36" i="10" l="1"/>
  <c r="AG35" i="10"/>
  <c r="AC35" i="10"/>
  <c r="Z20" i="10"/>
  <c r="AA20" i="10" s="1"/>
  <c r="AB37" i="10" l="1"/>
  <c r="AG36" i="10"/>
  <c r="AC36" i="10"/>
  <c r="AF20" i="10"/>
  <c r="W21" i="10"/>
  <c r="AD20" i="10"/>
  <c r="AE20" i="10"/>
  <c r="X21" i="10"/>
  <c r="AB38" i="10" l="1"/>
  <c r="AG37" i="10"/>
  <c r="AC37" i="10"/>
  <c r="Z21" i="10"/>
  <c r="AA21" i="10"/>
  <c r="AB39" i="10" l="1"/>
  <c r="AG38" i="10"/>
  <c r="AC38" i="10"/>
  <c r="AF21" i="10"/>
  <c r="W22" i="10"/>
  <c r="X22" i="10" s="1"/>
  <c r="AD21" i="10"/>
  <c r="AE21" i="10"/>
  <c r="AB40" i="10" l="1"/>
  <c r="AC40" i="10" s="1"/>
  <c r="AG39" i="10"/>
  <c r="AC39" i="10"/>
  <c r="Z22" i="10"/>
  <c r="AA22" i="10" s="1"/>
  <c r="AB41" i="10" l="1"/>
  <c r="AG40" i="10"/>
  <c r="AF22" i="10"/>
  <c r="W23" i="10"/>
  <c r="AD22" i="10"/>
  <c r="AE22" i="10"/>
  <c r="X23" i="10"/>
  <c r="AB42" i="10" l="1"/>
  <c r="AG41" i="10"/>
  <c r="AC41" i="10"/>
  <c r="Z23" i="10"/>
  <c r="AA23" i="10"/>
  <c r="AG42" i="10" l="1"/>
  <c r="AB43" i="10"/>
  <c r="AC43" i="10"/>
  <c r="AC42" i="10"/>
  <c r="AF23" i="10"/>
  <c r="W24" i="10"/>
  <c r="X24" i="10" s="1"/>
  <c r="AD23" i="10"/>
  <c r="AE23" i="10"/>
  <c r="AG43" i="10" l="1"/>
  <c r="AB44" i="10"/>
  <c r="AC44" i="10" s="1"/>
  <c r="Z24" i="10"/>
  <c r="AA24" i="10"/>
  <c r="AG44" i="10" l="1"/>
  <c r="AB45" i="10"/>
  <c r="AC45" i="10" s="1"/>
  <c r="AF24" i="10"/>
  <c r="W25" i="10"/>
  <c r="X25" i="10" s="1"/>
  <c r="AD24" i="10"/>
  <c r="AE24" i="10"/>
  <c r="AB46" i="10" l="1"/>
  <c r="AG45" i="10"/>
  <c r="Z25" i="10"/>
  <c r="AA25" i="10" s="1"/>
  <c r="AB47" i="10" l="1"/>
  <c r="AG46" i="10"/>
  <c r="AC46" i="10"/>
  <c r="AF25" i="10"/>
  <c r="W26" i="10"/>
  <c r="X26" i="10" s="1"/>
  <c r="AD25" i="10"/>
  <c r="AE25" i="10"/>
  <c r="AB48" i="10" l="1"/>
  <c r="AG47" i="10"/>
  <c r="AC47" i="10"/>
  <c r="Z26" i="10"/>
  <c r="AA26" i="10" s="1"/>
  <c r="AB49" i="10" l="1"/>
  <c r="AC49" i="10" s="1"/>
  <c r="AG48" i="10"/>
  <c r="AC48" i="10"/>
  <c r="AF26" i="10"/>
  <c r="W27" i="10"/>
  <c r="X27" i="10" s="1"/>
  <c r="AD26" i="10"/>
  <c r="AE26" i="10"/>
  <c r="AG49" i="10" l="1"/>
  <c r="AB50" i="10"/>
  <c r="AC50" i="10"/>
  <c r="Z27" i="10"/>
  <c r="AA27" i="10"/>
  <c r="AB51" i="10" l="1"/>
  <c r="AC51" i="10" s="1"/>
  <c r="AG50" i="10"/>
  <c r="AF27" i="10"/>
  <c r="W28" i="10"/>
  <c r="X28" i="10" s="1"/>
  <c r="AD27" i="10"/>
  <c r="AE27" i="10"/>
  <c r="AB52" i="10" l="1"/>
  <c r="AG51" i="10"/>
  <c r="Z28" i="10"/>
  <c r="AA28" i="10" s="1"/>
  <c r="AG52" i="10" l="1"/>
  <c r="AB53" i="10"/>
  <c r="AC53" i="10" s="1"/>
  <c r="AC52" i="10"/>
  <c r="AF28" i="10"/>
  <c r="W29" i="10"/>
  <c r="X29" i="10" s="1"/>
  <c r="AD28" i="10"/>
  <c r="AE28" i="10"/>
  <c r="AB54" i="10" l="1"/>
  <c r="AG53" i="10"/>
  <c r="Z29" i="10"/>
  <c r="AA29" i="10" s="1"/>
  <c r="AB55" i="10" l="1"/>
  <c r="AC55" i="10" s="1"/>
  <c r="AG54" i="10"/>
  <c r="AC54" i="10"/>
  <c r="AF29" i="10"/>
  <c r="W30" i="10"/>
  <c r="AD29" i="10"/>
  <c r="AE29" i="10"/>
  <c r="X30" i="10"/>
  <c r="AB56" i="10" l="1"/>
  <c r="AG55" i="10"/>
  <c r="Z30" i="10"/>
  <c r="AA30" i="10"/>
  <c r="AB57" i="10" l="1"/>
  <c r="AG56" i="10"/>
  <c r="AC56" i="10"/>
  <c r="AF30" i="10"/>
  <c r="W31" i="10"/>
  <c r="X31" i="10" s="1"/>
  <c r="AD30" i="10"/>
  <c r="AE30" i="10"/>
  <c r="AB58" i="10" l="1"/>
  <c r="AG57" i="10"/>
  <c r="AC57" i="10"/>
  <c r="Z31" i="10"/>
  <c r="AA31" i="10" s="1"/>
  <c r="AG58" i="10" l="1"/>
  <c r="AB59" i="10"/>
  <c r="AC59" i="10"/>
  <c r="AC58" i="10"/>
  <c r="AF31" i="10"/>
  <c r="W32" i="10"/>
  <c r="X32" i="10" s="1"/>
  <c r="AD31" i="10"/>
  <c r="AE31" i="10"/>
  <c r="AB60" i="10" l="1"/>
  <c r="AC60" i="10"/>
  <c r="AG59" i="10"/>
  <c r="Z32" i="10"/>
  <c r="AA32" i="10" s="1"/>
  <c r="AB61" i="10" l="1"/>
  <c r="AG60" i="10"/>
  <c r="AF32" i="10"/>
  <c r="W33" i="10"/>
  <c r="AD32" i="10"/>
  <c r="AE32" i="10"/>
  <c r="X33" i="10"/>
  <c r="AB62" i="10" l="1"/>
  <c r="AG61" i="10"/>
  <c r="AC61" i="10"/>
  <c r="Z33" i="10"/>
  <c r="AA33" i="10" s="1"/>
  <c r="AG62" i="10" l="1"/>
  <c r="AB63" i="10"/>
  <c r="AC62" i="10"/>
  <c r="AF33" i="10"/>
  <c r="W34" i="10"/>
  <c r="AD33" i="10"/>
  <c r="AE33" i="10"/>
  <c r="X34" i="10"/>
  <c r="AB64" i="10" l="1"/>
  <c r="AG63" i="10"/>
  <c r="AC63" i="10"/>
  <c r="Z34" i="10"/>
  <c r="AA34" i="10" s="1"/>
  <c r="AB65" i="10" l="1"/>
  <c r="AG64" i="10"/>
  <c r="AC64" i="10"/>
  <c r="AF34" i="10"/>
  <c r="W35" i="10"/>
  <c r="AD34" i="10"/>
  <c r="AE34" i="10"/>
  <c r="X35" i="10"/>
  <c r="AB66" i="10" l="1"/>
  <c r="AG65" i="10"/>
  <c r="AC65" i="10"/>
  <c r="Z35" i="10"/>
  <c r="AA35" i="10" s="1"/>
  <c r="AG66" i="10" l="1"/>
  <c r="AB67" i="10"/>
  <c r="AC66" i="10"/>
  <c r="AF35" i="10"/>
  <c r="W36" i="10"/>
  <c r="AD35" i="10"/>
  <c r="AE35" i="10"/>
  <c r="X36" i="10"/>
  <c r="AG67" i="10" l="1"/>
  <c r="AB68" i="10"/>
  <c r="AC67" i="10"/>
  <c r="Z36" i="10"/>
  <c r="AA36" i="10"/>
  <c r="AB69" i="10" l="1"/>
  <c r="AG68" i="10"/>
  <c r="AC68" i="10"/>
  <c r="AF36" i="10"/>
  <c r="W37" i="10"/>
  <c r="AD36" i="10"/>
  <c r="AE36" i="10"/>
  <c r="X37" i="10"/>
  <c r="AG69" i="10" l="1"/>
  <c r="AB70" i="10"/>
  <c r="AC69" i="10"/>
  <c r="Z37" i="10"/>
  <c r="AA37" i="10" s="1"/>
  <c r="AB71" i="10" l="1"/>
  <c r="AC71" i="10" s="1"/>
  <c r="AG70" i="10"/>
  <c r="AC70" i="10"/>
  <c r="AF37" i="10"/>
  <c r="W38" i="10"/>
  <c r="X38" i="10" s="1"/>
  <c r="AD37" i="10"/>
  <c r="AE37" i="10"/>
  <c r="AB72" i="10" l="1"/>
  <c r="AC72" i="10" s="1"/>
  <c r="AG71" i="10"/>
  <c r="Z38" i="10"/>
  <c r="AA38" i="10" s="1"/>
  <c r="AB73" i="10" l="1"/>
  <c r="AG72" i="10"/>
  <c r="AF38" i="10"/>
  <c r="W39" i="10"/>
  <c r="X39" i="10" s="1"/>
  <c r="AD38" i="10"/>
  <c r="AE38" i="10"/>
  <c r="AB74" i="10" l="1"/>
  <c r="AC74" i="10" s="1"/>
  <c r="AG73" i="10"/>
  <c r="AC73" i="10"/>
  <c r="Z39" i="10"/>
  <c r="AA39" i="10" s="1"/>
  <c r="AB75" i="10" l="1"/>
  <c r="AC75" i="10" s="1"/>
  <c r="AG74" i="10"/>
  <c r="AF39" i="10"/>
  <c r="W40" i="10"/>
  <c r="AD39" i="10"/>
  <c r="AE39" i="10"/>
  <c r="X40" i="10"/>
  <c r="AG75" i="10" l="1"/>
  <c r="AB76" i="10"/>
  <c r="Z40" i="10"/>
  <c r="AA40" i="10" s="1"/>
  <c r="AG76" i="10" l="1"/>
  <c r="AB77" i="10"/>
  <c r="AC76" i="10"/>
  <c r="AF40" i="10"/>
  <c r="W41" i="10"/>
  <c r="AD40" i="10"/>
  <c r="AE40" i="10"/>
  <c r="X41" i="10"/>
  <c r="AG77" i="10" l="1"/>
  <c r="AB78" i="10"/>
  <c r="AC77" i="10"/>
  <c r="Z41" i="10"/>
  <c r="AA41" i="10" s="1"/>
  <c r="AB79" i="10" l="1"/>
  <c r="AG78" i="10"/>
  <c r="AC78" i="10"/>
  <c r="AF41" i="10"/>
  <c r="W42" i="10"/>
  <c r="AD41" i="10"/>
  <c r="AE41" i="10"/>
  <c r="X42" i="10"/>
  <c r="AG79" i="10" l="1"/>
  <c r="AB80" i="10"/>
  <c r="AC79" i="10"/>
  <c r="Z42" i="10"/>
  <c r="AA42" i="10" s="1"/>
  <c r="AB81" i="10" l="1"/>
  <c r="AC81" i="10" s="1"/>
  <c r="AG80" i="10"/>
  <c r="AC80" i="10"/>
  <c r="AF42" i="10"/>
  <c r="W43" i="10"/>
  <c r="X43" i="10" s="1"/>
  <c r="AD42" i="10"/>
  <c r="AE42" i="10"/>
  <c r="AB82" i="10" l="1"/>
  <c r="AG81" i="10"/>
  <c r="Z43" i="10"/>
  <c r="AA43" i="10" s="1"/>
  <c r="AB83" i="10" l="1"/>
  <c r="AG82" i="10"/>
  <c r="AC82" i="10"/>
  <c r="AF43" i="10"/>
  <c r="W44" i="10"/>
  <c r="X44" i="10" s="1"/>
  <c r="AD43" i="10"/>
  <c r="AE43" i="10"/>
  <c r="AB84" i="10" l="1"/>
  <c r="AG83" i="10"/>
  <c r="AC83" i="10"/>
  <c r="Z44" i="10"/>
  <c r="AA44" i="10"/>
  <c r="AB85" i="10" l="1"/>
  <c r="AG84" i="10"/>
  <c r="AC84" i="10"/>
  <c r="AF44" i="10"/>
  <c r="W45" i="10"/>
  <c r="AD44" i="10"/>
  <c r="AE44" i="10"/>
  <c r="X45" i="10"/>
  <c r="AB86" i="10" l="1"/>
  <c r="AG85" i="10"/>
  <c r="AC85" i="10"/>
  <c r="Z45" i="10"/>
  <c r="AA45" i="10" s="1"/>
  <c r="AB87" i="10" l="1"/>
  <c r="AG86" i="10"/>
  <c r="AC86" i="10"/>
  <c r="AF45" i="10"/>
  <c r="W46" i="10"/>
  <c r="X46" i="10" s="1"/>
  <c r="AD45" i="10"/>
  <c r="AE45" i="10"/>
  <c r="AB88" i="10" l="1"/>
  <c r="AC88" i="10" s="1"/>
  <c r="AG87" i="10"/>
  <c r="AC87" i="10"/>
  <c r="Z46" i="10"/>
  <c r="AA46" i="10"/>
  <c r="AB89" i="10" l="1"/>
  <c r="AC89" i="10" s="1"/>
  <c r="AG88" i="10"/>
  <c r="AF46" i="10"/>
  <c r="W47" i="10"/>
  <c r="X47" i="10" s="1"/>
  <c r="AD46" i="10"/>
  <c r="AE46" i="10"/>
  <c r="AG89" i="10" l="1"/>
  <c r="AB90" i="10"/>
  <c r="Z47" i="10"/>
  <c r="AA47" i="10" s="1"/>
  <c r="AB91" i="10" l="1"/>
  <c r="AG90" i="10"/>
  <c r="AC90" i="10"/>
  <c r="AF47" i="10"/>
  <c r="W48" i="10"/>
  <c r="X48" i="10" s="1"/>
  <c r="AD47" i="10"/>
  <c r="AE47" i="10"/>
  <c r="AB92" i="10" l="1"/>
  <c r="AG91" i="10"/>
  <c r="AC91" i="10"/>
  <c r="Z48" i="10"/>
  <c r="AA48" i="10" s="1"/>
  <c r="AB93" i="10" l="1"/>
  <c r="AG92" i="10"/>
  <c r="AC92" i="10"/>
  <c r="AF48" i="10"/>
  <c r="W49" i="10"/>
  <c r="X49" i="10" s="1"/>
  <c r="AD48" i="10"/>
  <c r="AE48" i="10"/>
  <c r="AB94" i="10" l="1"/>
  <c r="AG93" i="10"/>
  <c r="AC93" i="10"/>
  <c r="Z49" i="10"/>
  <c r="AA49" i="10" s="1"/>
  <c r="AB95" i="10" l="1"/>
  <c r="AG94" i="10"/>
  <c r="AC94" i="10"/>
  <c r="AF49" i="10"/>
  <c r="W50" i="10"/>
  <c r="X50" i="10" s="1"/>
  <c r="AD49" i="10"/>
  <c r="AE49" i="10"/>
  <c r="AB96" i="10" l="1"/>
  <c r="AG95" i="10"/>
  <c r="AC95" i="10"/>
  <c r="Z50" i="10"/>
  <c r="AA50" i="10" s="1"/>
  <c r="AG96" i="10" l="1"/>
  <c r="AB97" i="10"/>
  <c r="AC96" i="10"/>
  <c r="AF50" i="10"/>
  <c r="W51" i="10"/>
  <c r="X51" i="10" s="1"/>
  <c r="AD50" i="10"/>
  <c r="AE50" i="10"/>
  <c r="AB98" i="10" l="1"/>
  <c r="AG97" i="10"/>
  <c r="AC97" i="10"/>
  <c r="Z51" i="10"/>
  <c r="AA51" i="10" s="1"/>
  <c r="AB99" i="10" l="1"/>
  <c r="AG98" i="10"/>
  <c r="AC98" i="10"/>
  <c r="AF51" i="10"/>
  <c r="W52" i="10"/>
  <c r="AD51" i="10"/>
  <c r="AE51" i="10"/>
  <c r="X52" i="10"/>
  <c r="AB100" i="10" l="1"/>
  <c r="AC100" i="10" s="1"/>
  <c r="AG99" i="10"/>
  <c r="AC99" i="10"/>
  <c r="Z52" i="10"/>
  <c r="AA52" i="10" s="1"/>
  <c r="AG100" i="10" l="1"/>
  <c r="AB101" i="10"/>
  <c r="AF52" i="10"/>
  <c r="W53" i="10"/>
  <c r="X53" i="10" s="1"/>
  <c r="AD52" i="10"/>
  <c r="AE52" i="10"/>
  <c r="AB102" i="10" l="1"/>
  <c r="AG101" i="10"/>
  <c r="AC101" i="10"/>
  <c r="Z53" i="10"/>
  <c r="AA53" i="10" s="1"/>
  <c r="AB103" i="10" l="1"/>
  <c r="AG102" i="10"/>
  <c r="AC102" i="10"/>
  <c r="AF53" i="10"/>
  <c r="W54" i="10"/>
  <c r="AD53" i="10"/>
  <c r="AE53" i="10"/>
  <c r="X54" i="10"/>
  <c r="AB104" i="10" l="1"/>
  <c r="AG103" i="10"/>
  <c r="AC103" i="10"/>
  <c r="Z54" i="10"/>
  <c r="AA54" i="10" s="1"/>
  <c r="AG104" i="10" l="1"/>
  <c r="AB105" i="10"/>
  <c r="AC104" i="10"/>
  <c r="AF54" i="10"/>
  <c r="W55" i="10"/>
  <c r="X55" i="10" s="1"/>
  <c r="AD54" i="10"/>
  <c r="AE54" i="10"/>
  <c r="AG105" i="10" l="1"/>
  <c r="AB106" i="10"/>
  <c r="AC105" i="10"/>
  <c r="Z55" i="10"/>
  <c r="AA55" i="10" s="1"/>
  <c r="AB107" i="10" l="1"/>
  <c r="AG106" i="10"/>
  <c r="AC106" i="10"/>
  <c r="AF55" i="10"/>
  <c r="W56" i="10"/>
  <c r="X56" i="10" s="1"/>
  <c r="AD55" i="10"/>
  <c r="AE55" i="10"/>
  <c r="AB108" i="10" l="1"/>
  <c r="AG107" i="10"/>
  <c r="AC107" i="10"/>
  <c r="Z56" i="10"/>
  <c r="AA56" i="10" s="1"/>
  <c r="AG108" i="10" l="1"/>
  <c r="AB109" i="10"/>
  <c r="AC108" i="10"/>
  <c r="AF56" i="10"/>
  <c r="W57" i="10"/>
  <c r="X57" i="10" s="1"/>
  <c r="AD56" i="10"/>
  <c r="AE56" i="10"/>
  <c r="AB110" i="10" l="1"/>
  <c r="AG109" i="10"/>
  <c r="AC109" i="10"/>
  <c r="Z57" i="10"/>
  <c r="AA57" i="10" s="1"/>
  <c r="AG110" i="10" l="1"/>
  <c r="AB111" i="10"/>
  <c r="AC110" i="10"/>
  <c r="AF57" i="10"/>
  <c r="W58" i="10"/>
  <c r="X58" i="10" s="1"/>
  <c r="AD57" i="10"/>
  <c r="AE57" i="10"/>
  <c r="AB112" i="10" l="1"/>
  <c r="AG111" i="10"/>
  <c r="AC111" i="10"/>
  <c r="Z58" i="10"/>
  <c r="AA58" i="10" s="1"/>
  <c r="AG112" i="10" l="1"/>
  <c r="AB113" i="10"/>
  <c r="AC112" i="10"/>
  <c r="AF58" i="10"/>
  <c r="W59" i="10"/>
  <c r="X59" i="10" s="1"/>
  <c r="AD58" i="10"/>
  <c r="AE58" i="10"/>
  <c r="AB114" i="10" l="1"/>
  <c r="AC114" i="10"/>
  <c r="AG113" i="10"/>
  <c r="AC113" i="10"/>
  <c r="Z59" i="10"/>
  <c r="AA59" i="10" s="1"/>
  <c r="AB115" i="10" l="1"/>
  <c r="AG114" i="10"/>
  <c r="AF59" i="10"/>
  <c r="W60" i="10"/>
  <c r="X60" i="10" s="1"/>
  <c r="AD59" i="10"/>
  <c r="AE59" i="10"/>
  <c r="AB116" i="10" l="1"/>
  <c r="AG115" i="10"/>
  <c r="AC115" i="10"/>
  <c r="Z60" i="10"/>
  <c r="AA60" i="10"/>
  <c r="AB117" i="10" l="1"/>
  <c r="AC117" i="10" s="1"/>
  <c r="AG116" i="10"/>
  <c r="AC116" i="10"/>
  <c r="AF60" i="10"/>
  <c r="W61" i="10"/>
  <c r="X61" i="10" s="1"/>
  <c r="AD60" i="10"/>
  <c r="AE60" i="10"/>
  <c r="AB118" i="10" l="1"/>
  <c r="AG117" i="10"/>
  <c r="Z61" i="10"/>
  <c r="AA61" i="10"/>
  <c r="AB119" i="10" l="1"/>
  <c r="AG118" i="10"/>
  <c r="AC118" i="10"/>
  <c r="AF61" i="10"/>
  <c r="W62" i="10"/>
  <c r="X62" i="10" s="1"/>
  <c r="AD61" i="10"/>
  <c r="AE61" i="10"/>
  <c r="AB120" i="10" l="1"/>
  <c r="AG119" i="10"/>
  <c r="AC119" i="10"/>
  <c r="Z62" i="10"/>
  <c r="AA62" i="10" s="1"/>
  <c r="AB121" i="10" l="1"/>
  <c r="AC121" i="10" s="1"/>
  <c r="AG120" i="10"/>
  <c r="AC120" i="10"/>
  <c r="AF62" i="10"/>
  <c r="W63" i="10"/>
  <c r="X63" i="10" s="1"/>
  <c r="AD62" i="10"/>
  <c r="AE62" i="10"/>
  <c r="AG121" i="10" l="1"/>
  <c r="AB122" i="10"/>
  <c r="Z63" i="10"/>
  <c r="AA63" i="10" s="1"/>
  <c r="AG122" i="10" l="1"/>
  <c r="AB123" i="10"/>
  <c r="AC122" i="10"/>
  <c r="AF63" i="10"/>
  <c r="W64" i="10"/>
  <c r="X64" i="10" s="1"/>
  <c r="AD63" i="10"/>
  <c r="AE63" i="10"/>
  <c r="AG123" i="10" l="1"/>
  <c r="AB124" i="10"/>
  <c r="AC123" i="10"/>
  <c r="Z64" i="10"/>
  <c r="AA64" i="10" s="1"/>
  <c r="AG124" i="10" l="1"/>
  <c r="AB125" i="10"/>
  <c r="AC125" i="10"/>
  <c r="AC124" i="10"/>
  <c r="AF64" i="10"/>
  <c r="W65" i="10"/>
  <c r="X65" i="10" s="1"/>
  <c r="AD64" i="10"/>
  <c r="AE64" i="10"/>
  <c r="AG125" i="10" l="1"/>
  <c r="AB126" i="10"/>
  <c r="Z65" i="10"/>
  <c r="AA65" i="10" s="1"/>
  <c r="AG126" i="10" l="1"/>
  <c r="AB127" i="10"/>
  <c r="AC126" i="10"/>
  <c r="AF65" i="10"/>
  <c r="W66" i="10"/>
  <c r="X66" i="10" s="1"/>
  <c r="AD65" i="10"/>
  <c r="AE65" i="10"/>
  <c r="AB128" i="10" l="1"/>
  <c r="AG127" i="10"/>
  <c r="AC127" i="10"/>
  <c r="Z66" i="10"/>
  <c r="AA66" i="10" s="1"/>
  <c r="AG128" i="10" l="1"/>
  <c r="AB129" i="10"/>
  <c r="AC128" i="10"/>
  <c r="AF66" i="10"/>
  <c r="W67" i="10"/>
  <c r="X67" i="10" s="1"/>
  <c r="AD66" i="10"/>
  <c r="AE66" i="10"/>
  <c r="AB130" i="10" l="1"/>
  <c r="AG129" i="10"/>
  <c r="AC129" i="10"/>
  <c r="Z67" i="10"/>
  <c r="AA67" i="10" s="1"/>
  <c r="AB131" i="10" l="1"/>
  <c r="AC131" i="10" s="1"/>
  <c r="AG130" i="10"/>
  <c r="AC130" i="10"/>
  <c r="AF67" i="10"/>
  <c r="W68" i="10"/>
  <c r="X68" i="10" s="1"/>
  <c r="AD67" i="10"/>
  <c r="AE67" i="10"/>
  <c r="AB132" i="10" l="1"/>
  <c r="AG131" i="10"/>
  <c r="Z68" i="10"/>
  <c r="AA68" i="10" s="1"/>
  <c r="AB133" i="10" l="1"/>
  <c r="AC133" i="10" s="1"/>
  <c r="AG132" i="10"/>
  <c r="AC132" i="10"/>
  <c r="AF68" i="10"/>
  <c r="W69" i="10"/>
  <c r="X69" i="10" s="1"/>
  <c r="AD68" i="10"/>
  <c r="AE68" i="10"/>
  <c r="AB134" i="10" l="1"/>
  <c r="AG133" i="10"/>
  <c r="Z69" i="10"/>
  <c r="AA69" i="10"/>
  <c r="AG134" i="10" l="1"/>
  <c r="AB135" i="10"/>
  <c r="AC134" i="10"/>
  <c r="AF69" i="10"/>
  <c r="W70" i="10"/>
  <c r="X70" i="10" s="1"/>
  <c r="AD69" i="10"/>
  <c r="AE69" i="10"/>
  <c r="AB136" i="10" l="1"/>
  <c r="AG135" i="10"/>
  <c r="AC135" i="10"/>
  <c r="Z70" i="10"/>
  <c r="AA70" i="10" s="1"/>
  <c r="AC137" i="10" l="1"/>
  <c r="AG136" i="10"/>
  <c r="AB137" i="10"/>
  <c r="AC136" i="10"/>
  <c r="AF70" i="10"/>
  <c r="W71" i="10"/>
  <c r="X71" i="10" s="1"/>
  <c r="AD70" i="10"/>
  <c r="AE70" i="10"/>
  <c r="AB138" i="10" l="1"/>
  <c r="AG137" i="10"/>
  <c r="Z71" i="10"/>
  <c r="AA71" i="10"/>
  <c r="AB139" i="10" l="1"/>
  <c r="AG138" i="10"/>
  <c r="AC138" i="10"/>
  <c r="AF71" i="10"/>
  <c r="W72" i="10"/>
  <c r="X72" i="10" s="1"/>
  <c r="AD71" i="10"/>
  <c r="AE71" i="10"/>
  <c r="AB140" i="10" l="1"/>
  <c r="AG139" i="10"/>
  <c r="AC139" i="10"/>
  <c r="Z72" i="10"/>
  <c r="AA72" i="10" s="1"/>
  <c r="AB141" i="10" l="1"/>
  <c r="AG140" i="10"/>
  <c r="AC140" i="10"/>
  <c r="AF72" i="10"/>
  <c r="W73" i="10"/>
  <c r="X73" i="10" s="1"/>
  <c r="AD72" i="10"/>
  <c r="AE72" i="10"/>
  <c r="AB142" i="10" l="1"/>
  <c r="AG141" i="10"/>
  <c r="AC141" i="10"/>
  <c r="Z73" i="10"/>
  <c r="AA73" i="10" s="1"/>
  <c r="AG142" i="10" l="1"/>
  <c r="AB143" i="10"/>
  <c r="AC142" i="10"/>
  <c r="AF73" i="10"/>
  <c r="W74" i="10"/>
  <c r="X74" i="10" s="1"/>
  <c r="AD73" i="10"/>
  <c r="AE73" i="10"/>
  <c r="AB144" i="10" l="1"/>
  <c r="AG143" i="10"/>
  <c r="AC143" i="10"/>
  <c r="Z74" i="10"/>
  <c r="AA74" i="10" s="1"/>
  <c r="AG144" i="10" l="1"/>
  <c r="AB145" i="10"/>
  <c r="AC145" i="10" s="1"/>
  <c r="AC144" i="10"/>
  <c r="AF74" i="10"/>
  <c r="W75" i="10"/>
  <c r="X75" i="10" s="1"/>
  <c r="AD74" i="10"/>
  <c r="AE74" i="10"/>
  <c r="AB146" i="10" l="1"/>
  <c r="AC146" i="10" s="1"/>
  <c r="AG145" i="10"/>
  <c r="Z75" i="10"/>
  <c r="AA75" i="10" s="1"/>
  <c r="AB147" i="10" l="1"/>
  <c r="AG146" i="10"/>
  <c r="AF75" i="10"/>
  <c r="W76" i="10"/>
  <c r="X76" i="10" s="1"/>
  <c r="AD75" i="10"/>
  <c r="AE75" i="10"/>
  <c r="AB148" i="10" l="1"/>
  <c r="AG147" i="10"/>
  <c r="AC147" i="10"/>
  <c r="Z76" i="10"/>
  <c r="AA76" i="10" s="1"/>
  <c r="AG148" i="10" l="1"/>
  <c r="AB149" i="10"/>
  <c r="AC148" i="10"/>
  <c r="AF76" i="10"/>
  <c r="W77" i="10"/>
  <c r="AD76" i="10"/>
  <c r="AE76" i="10"/>
  <c r="X77" i="10"/>
  <c r="AB150" i="10" l="1"/>
  <c r="AG149" i="10"/>
  <c r="AC149" i="10"/>
  <c r="Z77" i="10"/>
  <c r="AA77" i="10" s="1"/>
  <c r="AB151" i="10" l="1"/>
  <c r="AC151" i="10" s="1"/>
  <c r="AG150" i="10"/>
  <c r="AC150" i="10"/>
  <c r="AF77" i="10"/>
  <c r="W78" i="10"/>
  <c r="X78" i="10" s="1"/>
  <c r="AD77" i="10"/>
  <c r="AE77" i="10"/>
  <c r="AB152" i="10" l="1"/>
  <c r="AG151" i="10"/>
  <c r="Z78" i="10"/>
  <c r="AA78" i="10"/>
  <c r="AB153" i="10" l="1"/>
  <c r="AG152" i="10"/>
  <c r="AC152" i="10"/>
  <c r="AF78" i="10"/>
  <c r="W79" i="10"/>
  <c r="X79" i="10" s="1"/>
  <c r="AD78" i="10"/>
  <c r="AE78" i="10"/>
  <c r="AG153" i="10" l="1"/>
  <c r="AB154" i="10"/>
  <c r="AC153" i="10"/>
  <c r="Z79" i="10"/>
  <c r="AA79" i="10"/>
  <c r="AB155" i="10" l="1"/>
  <c r="AC155" i="10" s="1"/>
  <c r="AG154" i="10"/>
  <c r="AC154" i="10"/>
  <c r="AF79" i="10"/>
  <c r="W80" i="10"/>
  <c r="X80" i="10" s="1"/>
  <c r="AD79" i="10"/>
  <c r="AE79" i="10"/>
  <c r="AB156" i="10" l="1"/>
  <c r="AG155" i="10"/>
  <c r="Z80" i="10"/>
  <c r="AA80" i="10" s="1"/>
  <c r="AB157" i="10" l="1"/>
  <c r="AG156" i="10"/>
  <c r="AC156" i="10"/>
  <c r="AF80" i="10"/>
  <c r="W81" i="10"/>
  <c r="X81" i="10" s="1"/>
  <c r="AD80" i="10"/>
  <c r="AE80" i="10"/>
  <c r="AB158" i="10" l="1"/>
  <c r="AG157" i="10"/>
  <c r="AC157" i="10"/>
  <c r="Z81" i="10"/>
  <c r="AA81" i="10" s="1"/>
  <c r="AB159" i="10" l="1"/>
  <c r="AC159" i="10" s="1"/>
  <c r="AG158" i="10"/>
  <c r="AC158" i="10"/>
  <c r="AF81" i="10"/>
  <c r="W82" i="10"/>
  <c r="AD81" i="10"/>
  <c r="AE81" i="10"/>
  <c r="X82" i="10"/>
  <c r="AB160" i="10" l="1"/>
  <c r="AG159" i="10"/>
  <c r="Z82" i="10"/>
  <c r="AA82" i="10" s="1"/>
  <c r="AB161" i="10" l="1"/>
  <c r="AG160" i="10"/>
  <c r="AC160" i="10"/>
  <c r="AF82" i="10"/>
  <c r="W83" i="10"/>
  <c r="X83" i="10" s="1"/>
  <c r="AD82" i="10"/>
  <c r="AE82" i="10"/>
  <c r="AB162" i="10" l="1"/>
  <c r="AC162" i="10"/>
  <c r="AG161" i="10"/>
  <c r="AC161" i="10"/>
  <c r="Z83" i="10"/>
  <c r="AA83" i="10" s="1"/>
  <c r="AB163" i="10" l="1"/>
  <c r="AG162" i="10"/>
  <c r="AF83" i="10"/>
  <c r="W84" i="10"/>
  <c r="AD83" i="10"/>
  <c r="AE83" i="10"/>
  <c r="X84" i="10"/>
  <c r="AG163" i="10" l="1"/>
  <c r="AB164" i="10"/>
  <c r="AC163" i="10"/>
  <c r="Z84" i="10"/>
  <c r="AA84" i="10" s="1"/>
  <c r="AG164" i="10" l="1"/>
  <c r="AB165" i="10"/>
  <c r="AC164" i="10"/>
  <c r="AF84" i="10"/>
  <c r="W85" i="10"/>
  <c r="X85" i="10" s="1"/>
  <c r="AD84" i="10"/>
  <c r="AE84" i="10"/>
  <c r="AB166" i="10" l="1"/>
  <c r="AG165" i="10"/>
  <c r="AC165" i="10"/>
  <c r="Z85" i="10"/>
  <c r="AA85" i="10" s="1"/>
  <c r="AG166" i="10" l="1"/>
  <c r="AB167" i="10"/>
  <c r="AC166" i="10"/>
  <c r="AF85" i="10"/>
  <c r="W86" i="10"/>
  <c r="X86" i="10" s="1"/>
  <c r="AD85" i="10"/>
  <c r="AE85" i="10"/>
  <c r="AB168" i="10" l="1"/>
  <c r="AC168" i="10"/>
  <c r="AG167" i="10"/>
  <c r="AC167" i="10"/>
  <c r="Z86" i="10"/>
  <c r="AA86" i="10" s="1"/>
  <c r="AB169" i="10" l="1"/>
  <c r="AC169" i="10"/>
  <c r="AG168" i="10"/>
  <c r="AF86" i="10"/>
  <c r="W87" i="10"/>
  <c r="AD86" i="10"/>
  <c r="AE86" i="10"/>
  <c r="X87" i="10"/>
  <c r="AG169" i="10" l="1"/>
  <c r="AB170" i="10"/>
  <c r="Z87" i="10"/>
  <c r="AA87" i="10" s="1"/>
  <c r="AB171" i="10" l="1"/>
  <c r="AC171" i="10" s="1"/>
  <c r="AG170" i="10"/>
  <c r="AC170" i="10"/>
  <c r="AF87" i="10"/>
  <c r="W88" i="10"/>
  <c r="X88" i="10" s="1"/>
  <c r="AD87" i="10"/>
  <c r="AE87" i="10"/>
  <c r="AB172" i="10" l="1"/>
  <c r="AG171" i="10"/>
  <c r="Z88" i="10"/>
  <c r="AA88" i="10" s="1"/>
  <c r="AB173" i="10" l="1"/>
  <c r="AC173" i="10" s="1"/>
  <c r="AG172" i="10"/>
  <c r="AC172" i="10"/>
  <c r="AF88" i="10"/>
  <c r="W89" i="10"/>
  <c r="X89" i="10" s="1"/>
  <c r="AD88" i="10"/>
  <c r="AE88" i="10"/>
  <c r="AB174" i="10" l="1"/>
  <c r="AG173" i="10"/>
  <c r="Z89" i="10"/>
  <c r="AA89" i="10" s="1"/>
  <c r="AB175" i="10" l="1"/>
  <c r="AC175" i="10" s="1"/>
  <c r="AG174" i="10"/>
  <c r="AC174" i="10"/>
  <c r="AF89" i="10"/>
  <c r="W90" i="10"/>
  <c r="X90" i="10" s="1"/>
  <c r="AD89" i="10"/>
  <c r="AE89" i="10"/>
  <c r="AB176" i="10" l="1"/>
  <c r="AG175" i="10"/>
  <c r="Z90" i="10"/>
  <c r="AA90" i="10" s="1"/>
  <c r="AG176" i="10" l="1"/>
  <c r="AB177" i="10"/>
  <c r="AC176" i="10"/>
  <c r="AF90" i="10"/>
  <c r="W91" i="10"/>
  <c r="AD90" i="10"/>
  <c r="AE90" i="10"/>
  <c r="X91" i="10"/>
  <c r="AB178" i="10" l="1"/>
  <c r="AG177" i="10"/>
  <c r="AC177" i="10"/>
  <c r="Z91" i="10"/>
  <c r="AA91" i="10" s="1"/>
  <c r="AG178" i="10" l="1"/>
  <c r="AB179" i="10"/>
  <c r="AC178" i="10"/>
  <c r="AF91" i="10"/>
  <c r="W92" i="10"/>
  <c r="X92" i="10" s="1"/>
  <c r="AD91" i="10"/>
  <c r="AE91" i="10"/>
  <c r="AB180" i="10" l="1"/>
  <c r="AG179" i="10"/>
  <c r="AC179" i="10"/>
  <c r="Z92" i="10"/>
  <c r="AA92" i="10"/>
  <c r="AB181" i="10" l="1"/>
  <c r="AG180" i="10"/>
  <c r="AC180" i="10"/>
  <c r="AF92" i="10"/>
  <c r="W93" i="10"/>
  <c r="X93" i="10" s="1"/>
  <c r="AD92" i="10"/>
  <c r="AE92" i="10"/>
  <c r="AB182" i="10" l="1"/>
  <c r="AG181" i="10"/>
  <c r="AC181" i="10"/>
  <c r="Z93" i="10"/>
  <c r="AA93" i="10" s="1"/>
  <c r="AG182" i="10" l="1"/>
  <c r="AB183" i="10"/>
  <c r="AC183" i="10"/>
  <c r="AC182" i="10"/>
  <c r="AF93" i="10"/>
  <c r="W94" i="10"/>
  <c r="X94" i="10" s="1"/>
  <c r="AD93" i="10"/>
  <c r="AE93" i="10"/>
  <c r="AB184" i="10" l="1"/>
  <c r="AG183" i="10"/>
  <c r="Z94" i="10"/>
  <c r="AA94" i="10" s="1"/>
  <c r="AG184" i="10" l="1"/>
  <c r="AB185" i="10"/>
  <c r="AC184" i="10"/>
  <c r="AF94" i="10"/>
  <c r="W95" i="10"/>
  <c r="X95" i="10" s="1"/>
  <c r="AD94" i="10"/>
  <c r="AE94" i="10"/>
  <c r="AB186" i="10" l="1"/>
  <c r="AG185" i="10"/>
  <c r="AC185" i="10"/>
  <c r="Z95" i="10"/>
  <c r="AA95" i="10" s="1"/>
  <c r="AB187" i="10" l="1"/>
  <c r="AG186" i="10"/>
  <c r="AC186" i="10"/>
  <c r="AF95" i="10"/>
  <c r="W96" i="10"/>
  <c r="X96" i="10" s="1"/>
  <c r="AD95" i="10"/>
  <c r="AE95" i="10"/>
  <c r="AB188" i="10" l="1"/>
  <c r="AG187" i="10"/>
  <c r="AC187" i="10"/>
  <c r="Z96" i="10"/>
  <c r="AA96" i="10" s="1"/>
  <c r="AG188" i="10" l="1"/>
  <c r="AB189" i="10"/>
  <c r="AC188" i="10"/>
  <c r="AF96" i="10"/>
  <c r="W97" i="10"/>
  <c r="X97" i="10" s="1"/>
  <c r="AD96" i="10"/>
  <c r="AE96" i="10"/>
  <c r="AG189" i="10" l="1"/>
  <c r="AB190" i="10"/>
  <c r="AC189" i="10"/>
  <c r="Z97" i="10"/>
  <c r="AA97" i="10" s="1"/>
  <c r="AB191" i="10" l="1"/>
  <c r="AG190" i="10"/>
  <c r="AC190" i="10"/>
  <c r="AF97" i="10"/>
  <c r="W98" i="10"/>
  <c r="X98" i="10" s="1"/>
  <c r="AD97" i="10"/>
  <c r="AE97" i="10"/>
  <c r="AB192" i="10" l="1"/>
  <c r="AG191" i="10"/>
  <c r="AC191" i="10"/>
  <c r="Z98" i="10"/>
  <c r="AA98" i="10"/>
  <c r="AB193" i="10" l="1"/>
  <c r="AG192" i="10"/>
  <c r="AC192" i="10"/>
  <c r="AF98" i="10"/>
  <c r="W99" i="10"/>
  <c r="X99" i="10" s="1"/>
  <c r="AD98" i="10"/>
  <c r="AE98" i="10"/>
  <c r="AB194" i="10" l="1"/>
  <c r="AC194" i="10"/>
  <c r="AG193" i="10"/>
  <c r="AC193" i="10"/>
  <c r="Z99" i="10"/>
  <c r="AA99" i="10"/>
  <c r="AB195" i="10" l="1"/>
  <c r="AC195" i="10"/>
  <c r="AG194" i="10"/>
  <c r="AF99" i="10"/>
  <c r="W100" i="10"/>
  <c r="AD99" i="10"/>
  <c r="AE99" i="10"/>
  <c r="X100" i="10"/>
  <c r="AB196" i="10" l="1"/>
  <c r="AC196" i="10"/>
  <c r="AG195" i="10"/>
  <c r="Z100" i="10"/>
  <c r="AA100" i="10" s="1"/>
  <c r="AB197" i="10" l="1"/>
  <c r="AG196" i="10"/>
  <c r="AF100" i="10"/>
  <c r="W101" i="10"/>
  <c r="X101" i="10" s="1"/>
  <c r="AD100" i="10"/>
  <c r="AE100" i="10"/>
  <c r="AB198" i="10" l="1"/>
  <c r="AG197" i="10"/>
  <c r="AC197" i="10"/>
  <c r="Z101" i="10"/>
  <c r="AA101" i="10" s="1"/>
  <c r="AB199" i="10" l="1"/>
  <c r="AG198" i="10"/>
  <c r="AC198" i="10"/>
  <c r="AF101" i="10"/>
  <c r="W102" i="10"/>
  <c r="AD101" i="10"/>
  <c r="AE101" i="10"/>
  <c r="X102" i="10"/>
  <c r="AB200" i="10" l="1"/>
  <c r="AC200" i="10"/>
  <c r="AG199" i="10"/>
  <c r="AC199" i="10"/>
  <c r="Z102" i="10"/>
  <c r="AA102" i="10"/>
  <c r="AG200" i="10" l="1"/>
  <c r="AB201" i="10"/>
  <c r="AC201" i="10" s="1"/>
  <c r="AF102" i="10"/>
  <c r="W103" i="10"/>
  <c r="X103" i="10" s="1"/>
  <c r="AD102" i="10"/>
  <c r="AE102" i="10"/>
  <c r="AB202" i="10" l="1"/>
  <c r="AG201" i="10"/>
  <c r="Z103" i="10"/>
  <c r="AA103" i="10" s="1"/>
  <c r="AB203" i="10" l="1"/>
  <c r="AG202" i="10"/>
  <c r="AC202" i="10"/>
  <c r="AF103" i="10"/>
  <c r="W104" i="10"/>
  <c r="X104" i="10" s="1"/>
  <c r="AD103" i="10"/>
  <c r="AE103" i="10"/>
  <c r="AB204" i="10" l="1"/>
  <c r="AC204" i="10" s="1"/>
  <c r="AG203" i="10"/>
  <c r="AC203" i="10"/>
  <c r="Z104" i="10"/>
  <c r="AA104" i="10" s="1"/>
  <c r="AB205" i="10" l="1"/>
  <c r="AG204" i="10"/>
  <c r="AF104" i="10"/>
  <c r="W105" i="10"/>
  <c r="X105" i="10" s="1"/>
  <c r="AD104" i="10"/>
  <c r="AE104" i="10"/>
  <c r="AG205" i="10" l="1"/>
  <c r="AB206" i="10"/>
  <c r="AC205" i="10"/>
  <c r="Z105" i="10"/>
  <c r="AA105" i="10" s="1"/>
  <c r="AB207" i="10" l="1"/>
  <c r="AC207" i="10" s="1"/>
  <c r="AG206" i="10"/>
  <c r="AC206" i="10"/>
  <c r="AF105" i="10"/>
  <c r="W106" i="10"/>
  <c r="X106" i="10" s="1"/>
  <c r="AD105" i="10"/>
  <c r="AE105" i="10"/>
  <c r="AB208" i="10" l="1"/>
  <c r="AG207" i="10"/>
  <c r="Z106" i="10"/>
  <c r="AA106" i="10" s="1"/>
  <c r="AG208" i="10" l="1"/>
  <c r="AB209" i="10"/>
  <c r="AC208" i="10"/>
  <c r="AF106" i="10"/>
  <c r="W107" i="10"/>
  <c r="X107" i="10" s="1"/>
  <c r="AD106" i="10"/>
  <c r="AE106" i="10"/>
  <c r="AG209" i="10" l="1"/>
  <c r="AB210" i="10"/>
  <c r="AC209" i="10"/>
  <c r="Z107" i="10"/>
  <c r="AA107" i="10" s="1"/>
  <c r="AG210" i="10" l="1"/>
  <c r="AB211" i="10"/>
  <c r="AC211" i="10" s="1"/>
  <c r="AC210" i="10"/>
  <c r="AF107" i="10"/>
  <c r="W108" i="10"/>
  <c r="X108" i="10" s="1"/>
  <c r="AD107" i="10"/>
  <c r="AE107" i="10"/>
  <c r="AG211" i="10" l="1"/>
  <c r="AB212" i="10"/>
  <c r="Z108" i="10"/>
  <c r="AA108" i="10" s="1"/>
  <c r="AB213" i="10" l="1"/>
  <c r="AG212" i="10"/>
  <c r="AC212" i="10"/>
  <c r="AF108" i="10"/>
  <c r="W109" i="10"/>
  <c r="X109" i="10" s="1"/>
  <c r="AD108" i="10"/>
  <c r="AE108" i="10"/>
  <c r="AB214" i="10" l="1"/>
  <c r="AG213" i="10"/>
  <c r="AC213" i="10"/>
  <c r="Z109" i="10"/>
  <c r="AA109" i="10" s="1"/>
  <c r="AG214" i="10" l="1"/>
  <c r="AB215" i="10"/>
  <c r="AC214" i="10"/>
  <c r="AF109" i="10"/>
  <c r="W110" i="10"/>
  <c r="X110" i="10" s="1"/>
  <c r="AD109" i="10"/>
  <c r="AE109" i="10"/>
  <c r="AB216" i="10" l="1"/>
  <c r="AG215" i="10"/>
  <c r="AC215" i="10"/>
  <c r="Z110" i="10"/>
  <c r="AA110" i="10" s="1"/>
  <c r="AB217" i="10" l="1"/>
  <c r="AG216" i="10"/>
  <c r="AC216" i="10"/>
  <c r="AF110" i="10"/>
  <c r="W111" i="10"/>
  <c r="X111" i="10" s="1"/>
  <c r="AD110" i="10"/>
  <c r="AE110" i="10"/>
  <c r="AB218" i="10" l="1"/>
  <c r="AG217" i="10"/>
  <c r="AC217" i="10"/>
  <c r="Z111" i="10"/>
  <c r="AA111" i="10"/>
  <c r="AB219" i="10" l="1"/>
  <c r="AC219" i="10" s="1"/>
  <c r="AG218" i="10"/>
  <c r="AC218" i="10"/>
  <c r="AF111" i="10"/>
  <c r="W112" i="10"/>
  <c r="AD111" i="10"/>
  <c r="AE111" i="10"/>
  <c r="X112" i="10"/>
  <c r="AG219" i="10" l="1"/>
  <c r="AB220" i="10"/>
  <c r="AC220" i="10" s="1"/>
  <c r="Z112" i="10"/>
  <c r="AA112" i="10" s="1"/>
  <c r="AB221" i="10" l="1"/>
  <c r="AG220" i="10"/>
  <c r="AF112" i="10"/>
  <c r="W113" i="10"/>
  <c r="X113" i="10" s="1"/>
  <c r="AD112" i="10"/>
  <c r="AE112" i="10"/>
  <c r="AB222" i="10" l="1"/>
  <c r="AG221" i="10"/>
  <c r="AC221" i="10"/>
  <c r="Z113" i="10"/>
  <c r="AA113" i="10" s="1"/>
  <c r="AG222" i="10" l="1"/>
  <c r="AB223" i="10"/>
  <c r="AC222" i="10"/>
  <c r="AF113" i="10"/>
  <c r="W114" i="10"/>
  <c r="X114" i="10" s="1"/>
  <c r="AD113" i="10"/>
  <c r="AE113" i="10"/>
  <c r="AG223" i="10" l="1"/>
  <c r="AB224" i="10"/>
  <c r="AC223" i="10"/>
  <c r="Z114" i="10"/>
  <c r="AA114" i="10" s="1"/>
  <c r="AB225" i="10" l="1"/>
  <c r="AC225" i="10" s="1"/>
  <c r="AG224" i="10"/>
  <c r="AC224" i="10"/>
  <c r="AF114" i="10"/>
  <c r="W115" i="10"/>
  <c r="X115" i="10" s="1"/>
  <c r="AD114" i="10"/>
  <c r="AE114" i="10"/>
  <c r="AB226" i="10" l="1"/>
  <c r="AC226" i="10" s="1"/>
  <c r="AG225" i="10"/>
  <c r="Z115" i="10"/>
  <c r="AA115" i="10"/>
  <c r="AB227" i="10" l="1"/>
  <c r="AC227" i="10" s="1"/>
  <c r="AG226" i="10"/>
  <c r="AF115" i="10"/>
  <c r="W116" i="10"/>
  <c r="X116" i="10" s="1"/>
  <c r="AD115" i="10"/>
  <c r="AE115" i="10"/>
  <c r="AB228" i="10" l="1"/>
  <c r="AG227" i="10"/>
  <c r="Z116" i="10"/>
  <c r="AA116" i="10"/>
  <c r="AB229" i="10" l="1"/>
  <c r="AG228" i="10"/>
  <c r="AC228" i="10"/>
  <c r="AF116" i="10"/>
  <c r="W117" i="10"/>
  <c r="AD116" i="10"/>
  <c r="AE116" i="10"/>
  <c r="X117" i="10"/>
  <c r="AB230" i="10" l="1"/>
  <c r="AG229" i="10"/>
  <c r="AC229" i="10"/>
  <c r="Z117" i="10"/>
  <c r="AA117" i="10" s="1"/>
  <c r="AB231" i="10" l="1"/>
  <c r="AG230" i="10"/>
  <c r="AC230" i="10"/>
  <c r="AF117" i="10"/>
  <c r="W118" i="10"/>
  <c r="X118" i="10" s="1"/>
  <c r="AD117" i="10"/>
  <c r="AE117" i="10"/>
  <c r="AB232" i="10" l="1"/>
  <c r="AC232" i="10" s="1"/>
  <c r="AG231" i="10"/>
  <c r="AC231" i="10"/>
  <c r="Z118" i="10"/>
  <c r="AA118" i="10" s="1"/>
  <c r="AB233" i="10" l="1"/>
  <c r="AG232" i="10"/>
  <c r="AF118" i="10"/>
  <c r="W119" i="10"/>
  <c r="X119" i="10" s="1"/>
  <c r="AD118" i="10"/>
  <c r="AE118" i="10"/>
  <c r="AB234" i="10" l="1"/>
  <c r="AG233" i="10"/>
  <c r="AC233" i="10"/>
  <c r="Z119" i="10"/>
  <c r="AA119" i="10" s="1"/>
  <c r="AB235" i="10" l="1"/>
  <c r="AG234" i="10"/>
  <c r="AC234" i="10"/>
  <c r="AF119" i="10"/>
  <c r="W120" i="10"/>
  <c r="AD119" i="10"/>
  <c r="AE119" i="10"/>
  <c r="X120" i="10"/>
  <c r="AB236" i="10" l="1"/>
  <c r="AG235" i="10"/>
  <c r="AC235" i="10"/>
  <c r="Z120" i="10"/>
  <c r="AA120" i="10"/>
  <c r="AB237" i="10" l="1"/>
  <c r="AG236" i="10"/>
  <c r="AC236" i="10"/>
  <c r="AF120" i="10"/>
  <c r="W121" i="10"/>
  <c r="X121" i="10" s="1"/>
  <c r="AD120" i="10"/>
  <c r="AE120" i="10"/>
  <c r="AB238" i="10" l="1"/>
  <c r="AC238" i="10" s="1"/>
  <c r="AG237" i="10"/>
  <c r="AC237" i="10"/>
  <c r="Z121" i="10"/>
  <c r="AA121" i="10" s="1"/>
  <c r="AG238" i="10" l="1"/>
  <c r="AB239" i="10"/>
  <c r="AC239" i="10"/>
  <c r="AF121" i="10"/>
  <c r="W122" i="10"/>
  <c r="AD121" i="10"/>
  <c r="AE121" i="10"/>
  <c r="X122" i="10"/>
  <c r="AB240" i="10" l="1"/>
  <c r="AG239" i="10"/>
  <c r="Z122" i="10"/>
  <c r="AA122" i="10" s="1"/>
  <c r="AB241" i="10" l="1"/>
  <c r="AC241" i="10" s="1"/>
  <c r="AG240" i="10"/>
  <c r="AC240" i="10"/>
  <c r="AF122" i="10"/>
  <c r="W123" i="10"/>
  <c r="AD122" i="10"/>
  <c r="AE122" i="10"/>
  <c r="X123" i="10"/>
  <c r="AB242" i="10" l="1"/>
  <c r="AG241" i="10"/>
  <c r="Z123" i="10"/>
  <c r="AA123" i="10" s="1"/>
  <c r="AB243" i="10" l="1"/>
  <c r="AG242" i="10"/>
  <c r="AC242" i="10"/>
  <c r="AF123" i="10"/>
  <c r="W124" i="10"/>
  <c r="X124" i="10" s="1"/>
  <c r="AD123" i="10"/>
  <c r="AE123" i="10"/>
  <c r="AG243" i="10" l="1"/>
  <c r="AB244" i="10"/>
  <c r="AC243" i="10"/>
  <c r="Z124" i="10"/>
  <c r="AA124" i="10"/>
  <c r="AB245" i="10" l="1"/>
  <c r="AG244" i="10"/>
  <c r="AC244" i="10"/>
  <c r="AF124" i="10"/>
  <c r="W125" i="10"/>
  <c r="X125" i="10" s="1"/>
  <c r="AD124" i="10"/>
  <c r="AE124" i="10"/>
  <c r="AG245" i="10" l="1"/>
  <c r="AB246" i="10"/>
  <c r="AC245" i="10"/>
  <c r="Z125" i="10"/>
  <c r="AA125" i="10" s="1"/>
  <c r="AG246" i="10" l="1"/>
  <c r="AB247" i="10"/>
  <c r="AC246" i="10"/>
  <c r="AF125" i="10"/>
  <c r="W126" i="10"/>
  <c r="X126" i="10" s="1"/>
  <c r="AD125" i="10"/>
  <c r="AE125" i="10"/>
  <c r="AG247" i="10" l="1"/>
  <c r="AB248" i="10"/>
  <c r="AC247" i="10"/>
  <c r="Z126" i="10"/>
  <c r="AA126" i="10"/>
  <c r="AB249" i="10" l="1"/>
  <c r="AC249" i="10" s="1"/>
  <c r="AG248" i="10"/>
  <c r="AC248" i="10"/>
  <c r="AF126" i="10"/>
  <c r="W127" i="10"/>
  <c r="X127" i="10" s="1"/>
  <c r="AD126" i="10"/>
  <c r="AE126" i="10"/>
  <c r="AB250" i="10" l="1"/>
  <c r="AG249" i="10"/>
  <c r="Z127" i="10"/>
  <c r="AA127" i="10" s="1"/>
  <c r="AB251" i="10" l="1"/>
  <c r="AC251" i="10" s="1"/>
  <c r="AG250" i="10"/>
  <c r="AC250" i="10"/>
  <c r="AF127" i="10"/>
  <c r="W128" i="10"/>
  <c r="X128" i="10" s="1"/>
  <c r="AD127" i="10"/>
  <c r="AE127" i="10"/>
  <c r="AG251" i="10" l="1"/>
  <c r="AB252" i="10"/>
  <c r="Z128" i="10"/>
  <c r="AA128" i="10" s="1"/>
  <c r="AB253" i="10" l="1"/>
  <c r="AC253" i="10" s="1"/>
  <c r="AG252" i="10"/>
  <c r="AC252" i="10"/>
  <c r="AF128" i="10"/>
  <c r="W129" i="10"/>
  <c r="X129" i="10" s="1"/>
  <c r="AD128" i="10"/>
  <c r="AE128" i="10"/>
  <c r="AB254" i="10" l="1"/>
  <c r="AG253" i="10"/>
  <c r="Z129" i="10"/>
  <c r="AA129" i="10" s="1"/>
  <c r="AG254" i="10" l="1"/>
  <c r="AB255" i="10"/>
  <c r="AC254" i="10"/>
  <c r="AF129" i="10"/>
  <c r="W130" i="10"/>
  <c r="X130" i="10" s="1"/>
  <c r="AD129" i="10"/>
  <c r="AE129" i="10"/>
  <c r="AB256" i="10" l="1"/>
  <c r="AG255" i="10"/>
  <c r="AC255" i="10"/>
  <c r="Z130" i="10"/>
  <c r="AA130" i="10" s="1"/>
  <c r="AG256" i="10" l="1"/>
  <c r="AB257" i="10"/>
  <c r="AC256" i="10"/>
  <c r="AF130" i="10"/>
  <c r="W131" i="10"/>
  <c r="X131" i="10" s="1"/>
  <c r="AD130" i="10"/>
  <c r="AE130" i="10"/>
  <c r="AB258" i="10" l="1"/>
  <c r="AG257" i="10"/>
  <c r="AC257" i="10"/>
  <c r="Z131" i="10"/>
  <c r="AA131" i="10" s="1"/>
  <c r="AB259" i="10" l="1"/>
  <c r="AG258" i="10"/>
  <c r="AC258" i="10"/>
  <c r="AF131" i="10"/>
  <c r="W132" i="10"/>
  <c r="X132" i="10" s="1"/>
  <c r="AD131" i="10"/>
  <c r="AE131" i="10"/>
  <c r="AB260" i="10" l="1"/>
  <c r="AG259" i="10"/>
  <c r="AC259" i="10"/>
  <c r="Z132" i="10"/>
  <c r="AA132" i="10" s="1"/>
  <c r="AB261" i="10" l="1"/>
  <c r="AG260" i="10"/>
  <c r="AC260" i="10"/>
  <c r="AF132" i="10"/>
  <c r="W133" i="10"/>
  <c r="X133" i="10" s="1"/>
  <c r="AD132" i="10"/>
  <c r="AE132" i="10"/>
  <c r="AB262" i="10" l="1"/>
  <c r="AG261" i="10"/>
  <c r="AC261" i="10"/>
  <c r="Z133" i="10"/>
  <c r="AA133" i="10" s="1"/>
  <c r="AB263" i="10" l="1"/>
  <c r="AG262" i="10"/>
  <c r="AC262" i="10"/>
  <c r="AF133" i="10"/>
  <c r="W134" i="10"/>
  <c r="X134" i="10" s="1"/>
  <c r="AD133" i="10"/>
  <c r="AE133" i="10"/>
  <c r="AB264" i="10" l="1"/>
  <c r="AG263" i="10"/>
  <c r="AC263" i="10"/>
  <c r="Z134" i="10"/>
  <c r="AA134" i="10" s="1"/>
  <c r="AB265" i="10" l="1"/>
  <c r="AG264" i="10"/>
  <c r="AC264" i="10"/>
  <c r="AF134" i="10"/>
  <c r="W135" i="10"/>
  <c r="X135" i="10" s="1"/>
  <c r="AD134" i="10"/>
  <c r="AE134" i="10"/>
  <c r="AB266" i="10" l="1"/>
  <c r="AG265" i="10"/>
  <c r="AC265" i="10"/>
  <c r="Z135" i="10"/>
  <c r="AA135" i="10"/>
  <c r="AB267" i="10" l="1"/>
  <c r="AG266" i="10"/>
  <c r="AC266" i="10"/>
  <c r="AF135" i="10"/>
  <c r="W136" i="10"/>
  <c r="X136" i="10" s="1"/>
  <c r="AD135" i="10"/>
  <c r="AE135" i="10"/>
  <c r="AB268" i="10" l="1"/>
  <c r="AG267" i="10"/>
  <c r="AC267" i="10"/>
  <c r="Z136" i="10"/>
  <c r="AA136" i="10" s="1"/>
  <c r="AB269" i="10" l="1"/>
  <c r="AG268" i="10"/>
  <c r="AC268" i="10"/>
  <c r="AF136" i="10"/>
  <c r="W137" i="10"/>
  <c r="AD136" i="10"/>
  <c r="AE136" i="10"/>
  <c r="X137" i="10"/>
  <c r="AB270" i="10" l="1"/>
  <c r="AG269" i="10"/>
  <c r="AC269" i="10"/>
  <c r="Z137" i="10"/>
  <c r="AA137" i="10" s="1"/>
  <c r="AB271" i="10" l="1"/>
  <c r="AG270" i="10"/>
  <c r="AC270" i="10"/>
  <c r="AF137" i="10"/>
  <c r="W138" i="10"/>
  <c r="X138" i="10" s="1"/>
  <c r="AD137" i="10"/>
  <c r="AE137" i="10"/>
  <c r="AB272" i="10" l="1"/>
  <c r="AC272" i="10" s="1"/>
  <c r="AG271" i="10"/>
  <c r="AC271" i="10"/>
  <c r="Z138" i="10"/>
  <c r="AA138" i="10" s="1"/>
  <c r="AG272" i="10" l="1"/>
  <c r="AB273" i="10"/>
  <c r="AF138" i="10"/>
  <c r="W139" i="10"/>
  <c r="X139" i="10" s="1"/>
  <c r="AD138" i="10"/>
  <c r="AE138" i="10"/>
  <c r="AG273" i="10" l="1"/>
  <c r="AB274" i="10"/>
  <c r="AC273" i="10"/>
  <c r="Z139" i="10"/>
  <c r="AA139" i="10" s="1"/>
  <c r="AB275" i="10" l="1"/>
  <c r="AG274" i="10"/>
  <c r="AC274" i="10"/>
  <c r="AF139" i="10"/>
  <c r="W140" i="10"/>
  <c r="X140" i="10" s="1"/>
  <c r="AD139" i="10"/>
  <c r="AE139" i="10"/>
  <c r="AB276" i="10" l="1"/>
  <c r="AG275" i="10"/>
  <c r="AC275" i="10"/>
  <c r="Z140" i="10"/>
  <c r="AA140" i="10"/>
  <c r="AG276" i="10" l="1"/>
  <c r="AB277" i="10"/>
  <c r="AC276" i="10"/>
  <c r="AF140" i="10"/>
  <c r="W141" i="10"/>
  <c r="X141" i="10" s="1"/>
  <c r="AD140" i="10"/>
  <c r="AE140" i="10"/>
  <c r="AG277" i="10" l="1"/>
  <c r="AB278" i="10"/>
  <c r="AC278" i="10"/>
  <c r="AC277" i="10"/>
  <c r="Z141" i="10"/>
  <c r="AA141" i="10" s="1"/>
  <c r="AG278" i="10" l="1"/>
  <c r="AB279" i="10"/>
  <c r="AF141" i="10"/>
  <c r="W142" i="10"/>
  <c r="X142" i="10" s="1"/>
  <c r="AD141" i="10"/>
  <c r="AE141" i="10"/>
  <c r="AB280" i="10" l="1"/>
  <c r="AG279" i="10"/>
  <c r="AC279" i="10"/>
  <c r="Z142" i="10"/>
  <c r="AA142" i="10" s="1"/>
  <c r="AB281" i="10" l="1"/>
  <c r="AG280" i="10"/>
  <c r="AC280" i="10"/>
  <c r="AF142" i="10"/>
  <c r="W143" i="10"/>
  <c r="X143" i="10" s="1"/>
  <c r="AD142" i="10"/>
  <c r="AE142" i="10"/>
  <c r="AB282" i="10" l="1"/>
  <c r="AC282" i="10"/>
  <c r="AG281" i="10"/>
  <c r="AC281" i="10"/>
  <c r="Z143" i="10"/>
  <c r="AA143" i="10" s="1"/>
  <c r="AB283" i="10" l="1"/>
  <c r="AG282" i="10"/>
  <c r="AF143" i="10"/>
  <c r="W144" i="10"/>
  <c r="X144" i="10" s="1"/>
  <c r="AD143" i="10"/>
  <c r="AE143" i="10"/>
  <c r="AB284" i="10" l="1"/>
  <c r="AC284" i="10"/>
  <c r="AG283" i="10"/>
  <c r="AC283" i="10"/>
  <c r="Z144" i="10"/>
  <c r="AA144" i="10"/>
  <c r="AB285" i="10" l="1"/>
  <c r="AC285" i="10" s="1"/>
  <c r="AG284" i="10"/>
  <c r="AF144" i="10"/>
  <c r="W145" i="10"/>
  <c r="X145" i="10" s="1"/>
  <c r="AD144" i="10"/>
  <c r="AE144" i="10"/>
  <c r="AG285" i="10" l="1"/>
  <c r="AB286" i="10"/>
  <c r="Z145" i="10"/>
  <c r="AA145" i="10"/>
  <c r="AB287" i="10" l="1"/>
  <c r="AG286" i="10"/>
  <c r="AC286" i="10"/>
  <c r="AF145" i="10"/>
  <c r="W146" i="10"/>
  <c r="X146" i="10" s="1"/>
  <c r="AD145" i="10"/>
  <c r="AE145" i="10"/>
  <c r="AG287" i="10" l="1"/>
  <c r="AB288" i="10"/>
  <c r="AC287" i="10"/>
  <c r="Z146" i="10"/>
  <c r="AA146" i="10" s="1"/>
  <c r="AB289" i="10" l="1"/>
  <c r="AG288" i="10"/>
  <c r="AC288" i="10"/>
  <c r="AF146" i="10"/>
  <c r="W147" i="10"/>
  <c r="X147" i="10" s="1"/>
  <c r="AD146" i="10"/>
  <c r="AE146" i="10"/>
  <c r="AG289" i="10" l="1"/>
  <c r="AB290" i="10"/>
  <c r="AC289" i="10"/>
  <c r="Z147" i="10"/>
  <c r="AA147" i="10"/>
  <c r="AB291" i="10" l="1"/>
  <c r="AG290" i="10"/>
  <c r="AC290" i="10"/>
  <c r="AF147" i="10"/>
  <c r="W148" i="10"/>
  <c r="AD147" i="10"/>
  <c r="AE147" i="10"/>
  <c r="X148" i="10"/>
  <c r="AB292" i="10" l="1"/>
  <c r="AG291" i="10"/>
  <c r="AC291" i="10"/>
  <c r="Z148" i="10"/>
  <c r="AA148" i="10" s="1"/>
  <c r="AB293" i="10" l="1"/>
  <c r="AG292" i="10"/>
  <c r="AC292" i="10"/>
  <c r="AF148" i="10"/>
  <c r="W149" i="10"/>
  <c r="X149" i="10" s="1"/>
  <c r="AD148" i="10"/>
  <c r="AE148" i="10"/>
  <c r="AB294" i="10" l="1"/>
  <c r="AC294" i="10" s="1"/>
  <c r="AG293" i="10"/>
  <c r="AC293" i="10"/>
  <c r="Z149" i="10"/>
  <c r="AA149" i="10"/>
  <c r="AB295" i="10" l="1"/>
  <c r="AC295" i="10" s="1"/>
  <c r="AG294" i="10"/>
  <c r="AF149" i="10"/>
  <c r="W150" i="10"/>
  <c r="AD149" i="10"/>
  <c r="AE149" i="10"/>
  <c r="X150" i="10"/>
  <c r="AB296" i="10" l="1"/>
  <c r="AG295" i="10"/>
  <c r="Z150" i="10"/>
  <c r="AA150" i="10" s="1"/>
  <c r="AB297" i="10" l="1"/>
  <c r="AG296" i="10"/>
  <c r="AC296" i="10"/>
  <c r="AF150" i="10"/>
  <c r="W151" i="10"/>
  <c r="X151" i="10" s="1"/>
  <c r="AD150" i="10"/>
  <c r="AE150" i="10"/>
  <c r="AB298" i="10" l="1"/>
  <c r="AG297" i="10"/>
  <c r="AC298" i="10"/>
  <c r="AC297" i="10"/>
  <c r="Z151" i="10"/>
  <c r="AA151" i="10" s="1"/>
  <c r="AG298" i="10" l="1"/>
  <c r="AB299" i="10"/>
  <c r="AF151" i="10"/>
  <c r="W152" i="10"/>
  <c r="X152" i="10" s="1"/>
  <c r="AD151" i="10"/>
  <c r="AE151" i="10"/>
  <c r="AG299" i="10" l="1"/>
  <c r="AB300" i="10"/>
  <c r="AC299" i="10"/>
  <c r="Z152" i="10"/>
  <c r="AA152" i="10" s="1"/>
  <c r="AB301" i="10" l="1"/>
  <c r="AC301" i="10"/>
  <c r="AG300" i="10"/>
  <c r="AC300" i="10"/>
  <c r="AF152" i="10"/>
  <c r="W153" i="10"/>
  <c r="X153" i="10" s="1"/>
  <c r="AD152" i="10"/>
  <c r="AE152" i="10"/>
  <c r="AB302" i="10" l="1"/>
  <c r="AG301" i="10"/>
  <c r="Z153" i="10"/>
  <c r="AA153" i="10" s="1"/>
  <c r="AB303" i="10" l="1"/>
  <c r="AG302" i="10"/>
  <c r="AC302" i="10"/>
  <c r="AF153" i="10"/>
  <c r="W154" i="10"/>
  <c r="X154" i="10" s="1"/>
  <c r="AD153" i="10"/>
  <c r="AE153" i="10"/>
  <c r="AB304" i="10" l="1"/>
  <c r="AG303" i="10"/>
  <c r="AC303" i="10"/>
  <c r="Z154" i="10"/>
  <c r="AA154" i="10" s="1"/>
  <c r="AB305" i="10" l="1"/>
  <c r="AG304" i="10"/>
  <c r="AC304" i="10"/>
  <c r="AF154" i="10"/>
  <c r="W155" i="10"/>
  <c r="X155" i="10" s="1"/>
  <c r="AD154" i="10"/>
  <c r="AE154" i="10"/>
  <c r="AB306" i="10" l="1"/>
  <c r="AG305" i="10"/>
  <c r="AC305" i="10"/>
  <c r="Z155" i="10"/>
  <c r="AA155" i="10" s="1"/>
  <c r="AB307" i="10" l="1"/>
  <c r="AC307" i="10"/>
  <c r="AG306" i="10"/>
  <c r="AC306" i="10"/>
  <c r="AF155" i="10"/>
  <c r="W156" i="10"/>
  <c r="X156" i="10" s="1"/>
  <c r="AD155" i="10"/>
  <c r="AE155" i="10"/>
  <c r="AB308" i="10" l="1"/>
  <c r="AG307" i="10"/>
  <c r="Z156" i="10"/>
  <c r="AA156" i="10" s="1"/>
  <c r="AB309" i="10" l="1"/>
  <c r="AG308" i="10"/>
  <c r="AC308" i="10"/>
  <c r="AF156" i="10"/>
  <c r="W157" i="10"/>
  <c r="X157" i="10" s="1"/>
  <c r="AD156" i="10"/>
  <c r="AE156" i="10"/>
  <c r="AB310" i="10" l="1"/>
  <c r="AG309" i="10"/>
  <c r="AC309" i="10"/>
  <c r="Z157" i="10"/>
  <c r="AA157" i="10" s="1"/>
  <c r="AB311" i="10" l="1"/>
  <c r="AG310" i="10"/>
  <c r="AC310" i="10"/>
  <c r="AF157" i="10"/>
  <c r="W158" i="10"/>
  <c r="X158" i="10" s="1"/>
  <c r="AD157" i="10"/>
  <c r="AE157" i="10"/>
  <c r="AB312" i="10" l="1"/>
  <c r="AG311" i="10"/>
  <c r="AC311" i="10"/>
  <c r="Z158" i="10"/>
  <c r="AA158" i="10" s="1"/>
  <c r="AB313" i="10" l="1"/>
  <c r="AG312" i="10"/>
  <c r="AC312" i="10"/>
  <c r="AF158" i="10"/>
  <c r="W159" i="10"/>
  <c r="AD158" i="10"/>
  <c r="AE158" i="10"/>
  <c r="X159" i="10"/>
  <c r="AB314" i="10" l="1"/>
  <c r="AC314" i="10" s="1"/>
  <c r="AG313" i="10"/>
  <c r="AC313" i="10"/>
  <c r="Z159" i="10"/>
  <c r="AA159" i="10" s="1"/>
  <c r="AB315" i="10" l="1"/>
  <c r="AG314" i="10"/>
  <c r="AF159" i="10"/>
  <c r="W160" i="10"/>
  <c r="AD159" i="10"/>
  <c r="AE159" i="10"/>
  <c r="X160" i="10"/>
  <c r="AB316" i="10" l="1"/>
  <c r="AG315" i="10"/>
  <c r="AC315" i="10"/>
  <c r="Z160" i="10"/>
  <c r="AA160" i="10" s="1"/>
  <c r="AG316" i="10" l="1"/>
  <c r="AB317" i="10"/>
  <c r="AC316" i="10"/>
  <c r="AF160" i="10"/>
  <c r="W161" i="10"/>
  <c r="X161" i="10" s="1"/>
  <c r="AD160" i="10"/>
  <c r="AE160" i="10"/>
  <c r="AB318" i="10" l="1"/>
  <c r="AG317" i="10"/>
  <c r="AC317" i="10"/>
  <c r="Z161" i="10"/>
  <c r="AA161" i="10" s="1"/>
  <c r="AB319" i="10" l="1"/>
  <c r="AG318" i="10"/>
  <c r="AC318" i="10"/>
  <c r="AF161" i="10"/>
  <c r="W162" i="10"/>
  <c r="X162" i="10" s="1"/>
  <c r="AD161" i="10"/>
  <c r="AE161" i="10"/>
  <c r="AB320" i="10" l="1"/>
  <c r="AG319" i="10"/>
  <c r="AC319" i="10"/>
  <c r="Z162" i="10"/>
  <c r="AA162" i="10"/>
  <c r="AG320" i="10" l="1"/>
  <c r="AB321" i="10"/>
  <c r="AC320" i="10"/>
  <c r="AF162" i="10"/>
  <c r="W163" i="10"/>
  <c r="X163" i="10" s="1"/>
  <c r="AD162" i="10"/>
  <c r="AE162" i="10"/>
  <c r="AB322" i="10" l="1"/>
  <c r="AG321" i="10"/>
  <c r="AC321" i="10"/>
  <c r="Z163" i="10"/>
  <c r="AA163" i="10" s="1"/>
  <c r="AB323" i="10" l="1"/>
  <c r="AC323" i="10" s="1"/>
  <c r="AG322" i="10"/>
  <c r="AC322" i="10"/>
  <c r="AF163" i="10"/>
  <c r="W164" i="10"/>
  <c r="X164" i="10" s="1"/>
  <c r="AD163" i="10"/>
  <c r="AE163" i="10"/>
  <c r="AB324" i="10" l="1"/>
  <c r="AG323" i="10"/>
  <c r="Z164" i="10"/>
  <c r="AA164" i="10" s="1"/>
  <c r="AG324" i="10" l="1"/>
  <c r="AB325" i="10"/>
  <c r="AC324" i="10"/>
  <c r="AF164" i="10"/>
  <c r="W165" i="10"/>
  <c r="AD164" i="10"/>
  <c r="AE164" i="10"/>
  <c r="X165" i="10"/>
  <c r="AB326" i="10" l="1"/>
  <c r="AG325" i="10"/>
  <c r="AC325" i="10"/>
  <c r="Z165" i="10"/>
  <c r="AA165" i="10" s="1"/>
  <c r="AB327" i="10" l="1"/>
  <c r="AG326" i="10"/>
  <c r="AC326" i="10"/>
  <c r="AF165" i="10"/>
  <c r="W166" i="10"/>
  <c r="X166" i="10" s="1"/>
  <c r="AD165" i="10"/>
  <c r="AE165" i="10"/>
  <c r="AB328" i="10" l="1"/>
  <c r="AG327" i="10"/>
  <c r="AC327" i="10"/>
  <c r="Z166" i="10"/>
  <c r="AA166" i="10" s="1"/>
  <c r="AB329" i="10" l="1"/>
  <c r="AG328" i="10"/>
  <c r="AC328" i="10"/>
  <c r="AF166" i="10"/>
  <c r="W167" i="10"/>
  <c r="X167" i="10" s="1"/>
  <c r="AD166" i="10"/>
  <c r="AE166" i="10"/>
  <c r="AB330" i="10" l="1"/>
  <c r="AG329" i="10"/>
  <c r="AC329" i="10"/>
  <c r="Z167" i="10"/>
  <c r="AA167" i="10" s="1"/>
  <c r="AB331" i="10" l="1"/>
  <c r="AG330" i="10"/>
  <c r="AC330" i="10"/>
  <c r="AF167" i="10"/>
  <c r="W168" i="10"/>
  <c r="X168" i="10" s="1"/>
  <c r="AD167" i="10"/>
  <c r="AE167" i="10"/>
  <c r="AB332" i="10" l="1"/>
  <c r="AG331" i="10"/>
  <c r="AC331" i="10"/>
  <c r="Z168" i="10"/>
  <c r="AA168" i="10"/>
  <c r="AB333" i="10" l="1"/>
  <c r="AG332" i="10"/>
  <c r="AC332" i="10"/>
  <c r="AF168" i="10"/>
  <c r="W169" i="10"/>
  <c r="X169" i="10" s="1"/>
  <c r="AD168" i="10"/>
  <c r="AE168" i="10"/>
  <c r="AB334" i="10" l="1"/>
  <c r="AC334" i="10"/>
  <c r="AG333" i="10"/>
  <c r="AC333" i="10"/>
  <c r="Z169" i="10"/>
  <c r="AA169" i="10" s="1"/>
  <c r="AG334" i="10" l="1"/>
  <c r="AB335" i="10"/>
  <c r="AF169" i="10"/>
  <c r="W170" i="10"/>
  <c r="X170" i="10" s="1"/>
  <c r="AD169" i="10"/>
  <c r="AE169" i="10"/>
  <c r="AG335" i="10" l="1"/>
  <c r="AB336" i="10"/>
  <c r="AC335" i="10"/>
  <c r="Z170" i="10"/>
  <c r="AA170" i="10" s="1"/>
  <c r="AB337" i="10" l="1"/>
  <c r="AG336" i="10"/>
  <c r="AC336" i="10"/>
  <c r="AF170" i="10"/>
  <c r="W171" i="10"/>
  <c r="X171" i="10" s="1"/>
  <c r="AD170" i="10"/>
  <c r="AE170" i="10"/>
  <c r="AG337" i="10" l="1"/>
  <c r="AB338" i="10"/>
  <c r="AC338" i="10"/>
  <c r="AC337" i="10"/>
  <c r="Z171" i="10"/>
  <c r="AA171" i="10" s="1"/>
  <c r="AB339" i="10" l="1"/>
  <c r="AG338" i="10"/>
  <c r="AF171" i="10"/>
  <c r="W172" i="10"/>
  <c r="X172" i="10" s="1"/>
  <c r="AD171" i="10"/>
  <c r="AE171" i="10"/>
  <c r="AG339" i="10" l="1"/>
  <c r="AB340" i="10"/>
  <c r="AC339" i="10"/>
  <c r="Z172" i="10"/>
  <c r="AA172" i="10"/>
  <c r="AB341" i="10" l="1"/>
  <c r="AC341" i="10" s="1"/>
  <c r="AG340" i="10"/>
  <c r="AC340" i="10"/>
  <c r="AF172" i="10"/>
  <c r="W173" i="10"/>
  <c r="AD172" i="10"/>
  <c r="AE172" i="10"/>
  <c r="X173" i="10"/>
  <c r="AB342" i="10" l="1"/>
  <c r="AG341" i="10"/>
  <c r="Z173" i="10"/>
  <c r="AA173" i="10" s="1"/>
  <c r="AB343" i="10" l="1"/>
  <c r="AG342" i="10"/>
  <c r="AC342" i="10"/>
  <c r="AF173" i="10"/>
  <c r="W174" i="10"/>
  <c r="AD173" i="10"/>
  <c r="AE173" i="10"/>
  <c r="X174" i="10"/>
  <c r="AB344" i="10" l="1"/>
  <c r="AG343" i="10"/>
  <c r="AC343" i="10"/>
  <c r="Z174" i="10"/>
  <c r="AA174" i="10" s="1"/>
  <c r="AB345" i="10" l="1"/>
  <c r="AG344" i="10"/>
  <c r="AC344" i="10"/>
  <c r="AF174" i="10"/>
  <c r="W175" i="10"/>
  <c r="X175" i="10" s="1"/>
  <c r="AD174" i="10"/>
  <c r="AE174" i="10"/>
  <c r="AB346" i="10" l="1"/>
  <c r="AG345" i="10"/>
  <c r="AC345" i="10"/>
  <c r="Z175" i="10"/>
  <c r="AA175" i="10" s="1"/>
  <c r="AG346" i="10" l="1"/>
  <c r="AB347" i="10"/>
  <c r="AC346" i="10"/>
  <c r="AF175" i="10"/>
  <c r="W176" i="10"/>
  <c r="X176" i="10" s="1"/>
  <c r="AD175" i="10"/>
  <c r="AE175" i="10"/>
  <c r="AB348" i="10" l="1"/>
  <c r="AG347" i="10"/>
  <c r="AC347" i="10"/>
  <c r="Z176" i="10"/>
  <c r="AA176" i="10" s="1"/>
  <c r="AB349" i="10" l="1"/>
  <c r="AC349" i="10" s="1"/>
  <c r="AG348" i="10"/>
  <c r="AC348" i="10"/>
  <c r="AF176" i="10"/>
  <c r="W177" i="10"/>
  <c r="X177" i="10" s="1"/>
  <c r="AD176" i="10"/>
  <c r="AE176" i="10"/>
  <c r="AB350" i="10" l="1"/>
  <c r="AG349" i="10"/>
  <c r="Z177" i="10"/>
  <c r="AA177" i="10" s="1"/>
  <c r="AB351" i="10" l="1"/>
  <c r="AC351" i="10" s="1"/>
  <c r="AG350" i="10"/>
  <c r="AC350" i="10"/>
  <c r="AF177" i="10"/>
  <c r="W178" i="10"/>
  <c r="X178" i="10" s="1"/>
  <c r="AD177" i="10"/>
  <c r="AE177" i="10"/>
  <c r="AB352" i="10" l="1"/>
  <c r="AG351" i="10"/>
  <c r="Z178" i="10"/>
  <c r="AA178" i="10"/>
  <c r="AB353" i="10" l="1"/>
  <c r="AG352" i="10"/>
  <c r="AC352" i="10"/>
  <c r="AF178" i="10"/>
  <c r="W179" i="10"/>
  <c r="AD178" i="10"/>
  <c r="AE178" i="10"/>
  <c r="X179" i="10"/>
  <c r="AG353" i="10" l="1"/>
  <c r="AB354" i="10"/>
  <c r="AC353" i="10"/>
  <c r="Z179" i="10"/>
  <c r="AA179" i="10" s="1"/>
  <c r="AB355" i="10" l="1"/>
  <c r="AC355" i="10" s="1"/>
  <c r="AG354" i="10"/>
  <c r="AC354" i="10"/>
  <c r="AF179" i="10"/>
  <c r="W180" i="10"/>
  <c r="X180" i="10" s="1"/>
  <c r="AD179" i="10"/>
  <c r="AE179" i="10"/>
  <c r="AB356" i="10" l="1"/>
  <c r="AG355" i="10"/>
  <c r="Z180" i="10"/>
  <c r="AA180" i="10" s="1"/>
  <c r="AB357" i="10" l="1"/>
  <c r="AG356" i="10"/>
  <c r="AC356" i="10"/>
  <c r="AF180" i="10"/>
  <c r="W181" i="10"/>
  <c r="AD180" i="10"/>
  <c r="AE180" i="10"/>
  <c r="X181" i="10"/>
  <c r="AG357" i="10" l="1"/>
  <c r="AB358" i="10"/>
  <c r="AC357" i="10"/>
  <c r="Z181" i="10"/>
  <c r="AA181" i="10" s="1"/>
  <c r="AG358" i="10" l="1"/>
  <c r="AB359" i="10"/>
  <c r="AC359" i="10" s="1"/>
  <c r="AC358" i="10"/>
  <c r="AF181" i="10"/>
  <c r="W182" i="10"/>
  <c r="AD181" i="10"/>
  <c r="AE181" i="10"/>
  <c r="X182" i="10"/>
  <c r="AB360" i="10" l="1"/>
  <c r="AG359" i="10"/>
  <c r="Z182" i="10"/>
  <c r="AA182" i="10"/>
  <c r="AB361" i="10" l="1"/>
  <c r="AG360" i="10"/>
  <c r="AC360" i="10"/>
  <c r="AF182" i="10"/>
  <c r="W183" i="10"/>
  <c r="AD182" i="10"/>
  <c r="AE182" i="10"/>
  <c r="X183" i="10"/>
  <c r="AB362" i="10" l="1"/>
  <c r="AC362" i="10"/>
  <c r="AG361" i="10"/>
  <c r="AC361" i="10"/>
  <c r="Z183" i="10"/>
  <c r="AA183" i="10" s="1"/>
  <c r="AC363" i="10" l="1"/>
  <c r="AB363" i="10"/>
  <c r="AG362" i="10"/>
  <c r="AF183" i="10"/>
  <c r="W184" i="10"/>
  <c r="AD183" i="10"/>
  <c r="AE183" i="10"/>
  <c r="X184" i="10"/>
  <c r="AB364" i="10" l="1"/>
  <c r="AG363" i="10"/>
  <c r="Z184" i="10"/>
  <c r="AA184" i="10"/>
  <c r="AB365" i="10" l="1"/>
  <c r="AC365" i="10" s="1"/>
  <c r="AG364" i="10"/>
  <c r="AC364" i="10"/>
  <c r="AF184" i="10"/>
  <c r="W185" i="10"/>
  <c r="X185" i="10" s="1"/>
  <c r="AD184" i="10"/>
  <c r="AE184" i="10"/>
  <c r="AB366" i="10" l="1"/>
  <c r="AG365" i="10"/>
  <c r="Z185" i="10"/>
  <c r="AA185" i="10" s="1"/>
  <c r="AB367" i="10" l="1"/>
  <c r="AC367" i="10" s="1"/>
  <c r="AG366" i="10"/>
  <c r="AC366" i="10"/>
  <c r="AF185" i="10"/>
  <c r="W186" i="10"/>
  <c r="AD185" i="10"/>
  <c r="AE185" i="10"/>
  <c r="X186" i="10"/>
  <c r="AB368" i="10" l="1"/>
  <c r="AC368" i="10"/>
  <c r="AG367" i="10"/>
  <c r="Z186" i="10"/>
  <c r="AA186" i="10" s="1"/>
  <c r="AB369" i="10" l="1"/>
  <c r="AG368" i="10"/>
  <c r="AF186" i="10"/>
  <c r="W187" i="10"/>
  <c r="AD186" i="10"/>
  <c r="AE186" i="10"/>
  <c r="X187" i="10"/>
  <c r="AB370" i="10" l="1"/>
  <c r="AG369" i="10"/>
  <c r="AC369" i="10"/>
  <c r="Z187" i="10"/>
  <c r="AA187" i="10" s="1"/>
  <c r="AG370" i="10" l="1"/>
  <c r="AB371" i="10"/>
  <c r="AC370" i="10"/>
  <c r="AF187" i="10"/>
  <c r="W188" i="10"/>
  <c r="AD187" i="10"/>
  <c r="AE187" i="10"/>
  <c r="X188" i="10"/>
  <c r="AB372" i="10" l="1"/>
  <c r="AG371" i="10"/>
  <c r="AC371" i="10"/>
  <c r="Z188" i="10"/>
  <c r="AA188" i="10" s="1"/>
  <c r="AB373" i="10" l="1"/>
  <c r="AG372" i="10"/>
  <c r="AC372" i="10"/>
  <c r="AF188" i="10"/>
  <c r="W189" i="10"/>
  <c r="X189" i="10" s="1"/>
  <c r="AD188" i="10"/>
  <c r="AE188" i="10"/>
  <c r="AB374" i="10" l="1"/>
  <c r="AG373" i="10"/>
  <c r="AC373" i="10"/>
  <c r="Z189" i="10"/>
  <c r="AA189" i="10" s="1"/>
  <c r="AG374" i="10" l="1"/>
  <c r="AB375" i="10"/>
  <c r="AC374" i="10"/>
  <c r="AF189" i="10"/>
  <c r="W190" i="10"/>
  <c r="AD189" i="10"/>
  <c r="AE189" i="10"/>
  <c r="X190" i="10"/>
  <c r="AB376" i="10" l="1"/>
  <c r="AG375" i="10"/>
  <c r="AC375" i="10"/>
  <c r="Z190" i="10"/>
  <c r="AA190" i="10" s="1"/>
  <c r="AB377" i="10" l="1"/>
  <c r="AC377" i="10" s="1"/>
  <c r="AG376" i="10"/>
  <c r="AC376" i="10"/>
  <c r="AF190" i="10"/>
  <c r="W191" i="10"/>
  <c r="X191" i="10" s="1"/>
  <c r="AD190" i="10"/>
  <c r="AE190" i="10"/>
  <c r="AB378" i="10" l="1"/>
  <c r="AC378" i="10" s="1"/>
  <c r="AG377" i="10"/>
  <c r="Z191" i="10"/>
  <c r="AA191" i="10"/>
  <c r="AB379" i="10" l="1"/>
  <c r="AG378" i="10"/>
  <c r="AF191" i="10"/>
  <c r="W192" i="10"/>
  <c r="X192" i="10" s="1"/>
  <c r="AD191" i="10"/>
  <c r="AE191" i="10"/>
  <c r="AB380" i="10" l="1"/>
  <c r="AC380" i="10" s="1"/>
  <c r="AG379" i="10"/>
  <c r="AC379" i="10"/>
  <c r="Z192" i="10"/>
  <c r="AA192" i="10" s="1"/>
  <c r="AB381" i="10" l="1"/>
  <c r="AC381" i="10" s="1"/>
  <c r="AG380" i="10"/>
  <c r="AF192" i="10"/>
  <c r="W193" i="10"/>
  <c r="AD192" i="10"/>
  <c r="AE192" i="10"/>
  <c r="X193" i="10"/>
  <c r="AB382" i="10" l="1"/>
  <c r="AC382" i="10" s="1"/>
  <c r="AG381" i="10"/>
  <c r="Z193" i="10"/>
  <c r="AA193" i="10" s="1"/>
  <c r="AB383" i="10" l="1"/>
  <c r="AG382" i="10"/>
  <c r="AF193" i="10"/>
  <c r="W194" i="10"/>
  <c r="X194" i="10" s="1"/>
  <c r="AD193" i="10"/>
  <c r="AE193" i="10"/>
  <c r="AB384" i="10" l="1"/>
  <c r="AG383" i="10"/>
  <c r="AC383" i="10"/>
  <c r="Z194" i="10"/>
  <c r="AA194" i="10" s="1"/>
  <c r="AB385" i="10" l="1"/>
  <c r="AC385" i="10" s="1"/>
  <c r="AG384" i="10"/>
  <c r="AC384" i="10"/>
  <c r="AF194" i="10"/>
  <c r="W195" i="10"/>
  <c r="X195" i="10" s="1"/>
  <c r="AD194" i="10"/>
  <c r="AE194" i="10"/>
  <c r="AB386" i="10" l="1"/>
  <c r="AG385" i="10"/>
  <c r="Z195" i="10"/>
  <c r="AA195" i="10"/>
  <c r="AG386" i="10" l="1"/>
  <c r="AB387" i="10"/>
  <c r="AC386" i="10"/>
  <c r="AF195" i="10"/>
  <c r="W196" i="10"/>
  <c r="AD195" i="10"/>
  <c r="AE195" i="10"/>
  <c r="X196" i="10"/>
  <c r="AB388" i="10" l="1"/>
  <c r="AG387" i="10"/>
  <c r="AC387" i="10"/>
  <c r="Z196" i="10"/>
  <c r="AA196" i="10" s="1"/>
  <c r="AB389" i="10" l="1"/>
  <c r="AC389" i="10" s="1"/>
  <c r="AG388" i="10"/>
  <c r="AC388" i="10"/>
  <c r="AF196" i="10"/>
  <c r="W197" i="10"/>
  <c r="X197" i="10" s="1"/>
  <c r="AD196" i="10"/>
  <c r="AE196" i="10"/>
  <c r="AB390" i="10" l="1"/>
  <c r="AG389" i="10"/>
  <c r="Z197" i="10"/>
  <c r="AA197" i="10" s="1"/>
  <c r="AB391" i="10" l="1"/>
  <c r="AG390" i="10"/>
  <c r="AC390" i="10"/>
  <c r="AF197" i="10"/>
  <c r="W198" i="10"/>
  <c r="X198" i="10" s="1"/>
  <c r="AD197" i="10"/>
  <c r="AE197" i="10"/>
  <c r="AB392" i="10" l="1"/>
  <c r="AG391" i="10"/>
  <c r="AC391" i="10"/>
  <c r="Z198" i="10"/>
  <c r="AA198" i="10" s="1"/>
  <c r="AG392" i="10" l="1"/>
  <c r="AB393" i="10"/>
  <c r="AC392" i="10"/>
  <c r="AF198" i="10"/>
  <c r="W199" i="10"/>
  <c r="X199" i="10" s="1"/>
  <c r="AD198" i="10"/>
  <c r="AE198" i="10"/>
  <c r="AB394" i="10" l="1"/>
  <c r="AG393" i="10"/>
  <c r="AC393" i="10"/>
  <c r="Z199" i="10"/>
  <c r="AA199" i="10" s="1"/>
  <c r="AG394" i="10" l="1"/>
  <c r="AB395" i="10"/>
  <c r="AC394" i="10"/>
  <c r="AF199" i="10"/>
  <c r="W200" i="10"/>
  <c r="X200" i="10" s="1"/>
  <c r="AD199" i="10"/>
  <c r="AE199" i="10"/>
  <c r="AB396" i="10" l="1"/>
  <c r="AG395" i="10"/>
  <c r="AC395" i="10"/>
  <c r="Z200" i="10"/>
  <c r="AA200" i="10" s="1"/>
  <c r="AB397" i="10" l="1"/>
  <c r="AC397" i="10" s="1"/>
  <c r="AG396" i="10"/>
  <c r="AC396" i="10"/>
  <c r="AF200" i="10"/>
  <c r="W201" i="10"/>
  <c r="AD200" i="10"/>
  <c r="AE200" i="10"/>
  <c r="X201" i="10"/>
  <c r="AB398" i="10" l="1"/>
  <c r="AG397" i="10"/>
  <c r="Z201" i="10"/>
  <c r="AA201" i="10"/>
  <c r="AB399" i="10" l="1"/>
  <c r="AC399" i="10" s="1"/>
  <c r="AG398" i="10"/>
  <c r="AC398" i="10"/>
  <c r="AF201" i="10"/>
  <c r="W202" i="10"/>
  <c r="AD201" i="10"/>
  <c r="AE201" i="10"/>
  <c r="X202" i="10"/>
  <c r="AB400" i="10" l="1"/>
  <c r="AG399" i="10"/>
  <c r="Z202" i="10"/>
  <c r="AA202" i="10" s="1"/>
  <c r="AB401" i="10" l="1"/>
  <c r="AC401" i="10" s="1"/>
  <c r="AG400" i="10"/>
  <c r="AC400" i="10"/>
  <c r="AF202" i="10"/>
  <c r="W203" i="10"/>
  <c r="AD202" i="10"/>
  <c r="AE202" i="10"/>
  <c r="X203" i="10"/>
  <c r="AB402" i="10" l="1"/>
  <c r="AG401" i="10"/>
  <c r="Z203" i="10"/>
  <c r="AA203" i="10"/>
  <c r="AB403" i="10" l="1"/>
  <c r="AC403" i="10" s="1"/>
  <c r="AG402" i="10"/>
  <c r="AC402" i="10"/>
  <c r="AF203" i="10"/>
  <c r="W204" i="10"/>
  <c r="AD203" i="10"/>
  <c r="AE203" i="10"/>
  <c r="X204" i="10"/>
  <c r="AB404" i="10" l="1"/>
  <c r="AG403" i="10"/>
  <c r="Z204" i="10"/>
  <c r="AA204" i="10" s="1"/>
  <c r="AB405" i="10" l="1"/>
  <c r="AC405" i="10" s="1"/>
  <c r="AG404" i="10"/>
  <c r="AC404" i="10"/>
  <c r="AF204" i="10"/>
  <c r="W205" i="10"/>
  <c r="X205" i="10" s="1"/>
  <c r="AD204" i="10"/>
  <c r="AE204" i="10"/>
  <c r="AB406" i="10" l="1"/>
  <c r="AG405" i="10"/>
  <c r="Z205" i="10"/>
  <c r="AA205" i="10" s="1"/>
  <c r="AG406" i="10" l="1"/>
  <c r="AB407" i="10"/>
  <c r="AC406" i="10"/>
  <c r="AF205" i="10"/>
  <c r="W206" i="10"/>
  <c r="X206" i="10" s="1"/>
  <c r="AD205" i="10"/>
  <c r="AE205" i="10"/>
  <c r="AB408" i="10" l="1"/>
  <c r="AC408" i="10" s="1"/>
  <c r="AG407" i="10"/>
  <c r="AC407" i="10"/>
  <c r="Z206" i="10"/>
  <c r="AA206" i="10" s="1"/>
  <c r="AB409" i="10" l="1"/>
  <c r="AG408" i="10"/>
  <c r="AF206" i="10"/>
  <c r="W207" i="10"/>
  <c r="X207" i="10" s="1"/>
  <c r="AD206" i="10"/>
  <c r="AE206" i="10"/>
  <c r="AB410" i="10" l="1"/>
  <c r="AG409" i="10"/>
  <c r="AC409" i="10"/>
  <c r="Z207" i="10"/>
  <c r="AA207" i="10" s="1"/>
  <c r="AG410" i="10" l="1"/>
  <c r="AB411" i="10"/>
  <c r="AC410" i="10"/>
  <c r="AF207" i="10"/>
  <c r="W208" i="10"/>
  <c r="AD207" i="10"/>
  <c r="AE207" i="10"/>
  <c r="X208" i="10"/>
  <c r="AB412" i="10" l="1"/>
  <c r="AG411" i="10"/>
  <c r="AC411" i="10"/>
  <c r="Z208" i="10"/>
  <c r="AA208" i="10" s="1"/>
  <c r="AB413" i="10" l="1"/>
  <c r="AG412" i="10"/>
  <c r="AC412" i="10"/>
  <c r="AF208" i="10"/>
  <c r="W209" i="10"/>
  <c r="AD208" i="10"/>
  <c r="AE208" i="10"/>
  <c r="X209" i="10"/>
  <c r="AB414" i="10" l="1"/>
  <c r="AG413" i="10"/>
  <c r="AC413" i="10"/>
  <c r="Z209" i="10"/>
  <c r="AA209" i="10"/>
  <c r="AG414" i="10" l="1"/>
  <c r="AB415" i="10"/>
  <c r="AC414" i="10"/>
  <c r="AF209" i="10"/>
  <c r="W210" i="10"/>
  <c r="AD209" i="10"/>
  <c r="AE209" i="10"/>
  <c r="X210" i="10"/>
  <c r="AB416" i="10" l="1"/>
  <c r="AG415" i="10"/>
  <c r="AC415" i="10"/>
  <c r="Z210" i="10"/>
  <c r="AA210" i="10"/>
  <c r="AG416" i="10" l="1"/>
  <c r="AB417" i="10"/>
  <c r="AC417" i="10" s="1"/>
  <c r="AC416" i="10"/>
  <c r="AF210" i="10"/>
  <c r="W211" i="10"/>
  <c r="X211" i="10" s="1"/>
  <c r="AD210" i="10"/>
  <c r="AE210" i="10"/>
  <c r="AB418" i="10" l="1"/>
  <c r="AG417" i="10"/>
  <c r="Z211" i="10"/>
  <c r="AA211" i="10"/>
  <c r="AG418" i="10" l="1"/>
  <c r="AB419" i="10"/>
  <c r="AC419" i="10" s="1"/>
  <c r="AC418" i="10"/>
  <c r="AF211" i="10"/>
  <c r="W212" i="10"/>
  <c r="X212" i="10" s="1"/>
  <c r="AD211" i="10"/>
  <c r="AE211" i="10"/>
  <c r="AB420" i="10" l="1"/>
  <c r="AG419" i="10"/>
  <c r="Z212" i="10"/>
  <c r="AA212" i="10" s="1"/>
  <c r="AG420" i="10" l="1"/>
  <c r="AB421" i="10"/>
  <c r="AC420" i="10"/>
  <c r="AF212" i="10"/>
  <c r="W213" i="10"/>
  <c r="X213" i="10" s="1"/>
  <c r="AD212" i="10"/>
  <c r="AE212" i="10"/>
  <c r="AG421" i="10" l="1"/>
  <c r="AB422" i="10"/>
  <c r="AC422" i="10" s="1"/>
  <c r="AC421" i="10"/>
  <c r="Z213" i="10"/>
  <c r="AA213" i="10"/>
  <c r="AG422" i="10" l="1"/>
  <c r="AB423" i="10"/>
  <c r="AF213" i="10"/>
  <c r="W214" i="10"/>
  <c r="X214" i="10" s="1"/>
  <c r="AD213" i="10"/>
  <c r="AE213" i="10"/>
  <c r="AB424" i="10" l="1"/>
  <c r="AG423" i="10"/>
  <c r="AC423" i="10"/>
  <c r="Z214" i="10"/>
  <c r="AA214" i="10" s="1"/>
  <c r="AG424" i="10" l="1"/>
  <c r="AB425" i="10"/>
  <c r="AC424" i="10"/>
  <c r="AF214" i="10"/>
  <c r="W215" i="10"/>
  <c r="X215" i="10" s="1"/>
  <c r="AD214" i="10"/>
  <c r="AE214" i="10"/>
  <c r="AG425" i="10" l="1"/>
  <c r="AB426" i="10"/>
  <c r="AC425" i="10"/>
  <c r="Z215" i="10"/>
  <c r="AA215" i="10"/>
  <c r="AB427" i="10" l="1"/>
  <c r="AC427" i="10" s="1"/>
  <c r="AG426" i="10"/>
  <c r="AC426" i="10"/>
  <c r="AF215" i="10"/>
  <c r="W216" i="10"/>
  <c r="X216" i="10" s="1"/>
  <c r="AD215" i="10"/>
  <c r="AE215" i="10"/>
  <c r="AB428" i="10" l="1"/>
  <c r="AG427" i="10"/>
  <c r="Z216" i="10"/>
  <c r="AA216" i="10"/>
  <c r="AG428" i="10" l="1"/>
  <c r="AB429" i="10"/>
  <c r="AC428" i="10"/>
  <c r="AF216" i="10"/>
  <c r="W217" i="10"/>
  <c r="AD216" i="10"/>
  <c r="AE216" i="10"/>
  <c r="X217" i="10"/>
  <c r="AG429" i="10" l="1"/>
  <c r="AB430" i="10"/>
  <c r="AC429" i="10"/>
  <c r="Z217" i="10"/>
  <c r="AA217" i="10" s="1"/>
  <c r="AB431" i="10" l="1"/>
  <c r="AC431" i="10" s="1"/>
  <c r="AG430" i="10"/>
  <c r="AC430" i="10"/>
  <c r="AF217" i="10"/>
  <c r="W218" i="10"/>
  <c r="X218" i="10" s="1"/>
  <c r="AD217" i="10"/>
  <c r="AE217" i="10"/>
  <c r="AB432" i="10" l="1"/>
  <c r="AC432" i="10" s="1"/>
  <c r="AG431" i="10"/>
  <c r="Z218" i="10"/>
  <c r="AA218" i="10" s="1"/>
  <c r="AG432" i="10" l="1"/>
  <c r="AB433" i="10"/>
  <c r="AF218" i="10"/>
  <c r="W219" i="10"/>
  <c r="X219" i="10" s="1"/>
  <c r="AD218" i="10"/>
  <c r="AE218" i="10"/>
  <c r="AB434" i="10" l="1"/>
  <c r="AG433" i="10"/>
  <c r="AC433" i="10"/>
  <c r="Z219" i="10"/>
  <c r="AA219" i="10"/>
  <c r="AB435" i="10" l="1"/>
  <c r="AC435" i="10" s="1"/>
  <c r="AG434" i="10"/>
  <c r="AC434" i="10"/>
  <c r="AF219" i="10"/>
  <c r="W220" i="10"/>
  <c r="X220" i="10" s="1"/>
  <c r="AD219" i="10"/>
  <c r="AE219" i="10"/>
  <c r="AG435" i="10" l="1"/>
  <c r="AB436" i="10"/>
  <c r="Z220" i="10"/>
  <c r="AA220" i="10"/>
  <c r="AG436" i="10" l="1"/>
  <c r="AB437" i="10"/>
  <c r="AC436" i="10"/>
  <c r="AF220" i="10"/>
  <c r="W221" i="10"/>
  <c r="AD220" i="10"/>
  <c r="AE220" i="10"/>
  <c r="X221" i="10"/>
  <c r="AB438" i="10" l="1"/>
  <c r="AG437" i="10"/>
  <c r="AC437" i="10"/>
  <c r="Z221" i="10"/>
  <c r="AA221" i="10"/>
  <c r="AG438" i="10" l="1"/>
  <c r="AB439" i="10"/>
  <c r="AC439" i="10" s="1"/>
  <c r="AC438" i="10"/>
  <c r="AF221" i="10"/>
  <c r="W222" i="10"/>
  <c r="X222" i="10" s="1"/>
  <c r="AD221" i="10"/>
  <c r="AE221" i="10"/>
  <c r="AG439" i="10" l="1"/>
  <c r="AB440" i="10"/>
  <c r="AC440" i="10" s="1"/>
  <c r="Z222" i="10"/>
  <c r="AA222" i="10" s="1"/>
  <c r="AB441" i="10" l="1"/>
  <c r="AG440" i="10"/>
  <c r="AF222" i="10"/>
  <c r="W223" i="10"/>
  <c r="X223" i="10" s="1"/>
  <c r="AD222" i="10"/>
  <c r="AE222" i="10"/>
  <c r="AG441" i="10" l="1"/>
  <c r="AB442" i="10"/>
  <c r="AC441" i="10"/>
  <c r="Z223" i="10"/>
  <c r="AA223" i="10"/>
  <c r="AG442" i="10" l="1"/>
  <c r="AB443" i="10"/>
  <c r="AC443" i="10" s="1"/>
  <c r="AC442" i="10"/>
  <c r="AF223" i="10"/>
  <c r="W224" i="10"/>
  <c r="X224" i="10" s="1"/>
  <c r="AD223" i="10"/>
  <c r="AE223" i="10"/>
  <c r="AB444" i="10" l="1"/>
  <c r="AC444" i="10" s="1"/>
  <c r="AG443" i="10"/>
  <c r="Z224" i="10"/>
  <c r="AA224" i="10" s="1"/>
  <c r="AB445" i="10" l="1"/>
  <c r="AG444" i="10"/>
  <c r="AF224" i="10"/>
  <c r="W225" i="10"/>
  <c r="AD224" i="10"/>
  <c r="AE224" i="10"/>
  <c r="X225" i="10"/>
  <c r="AB446" i="10" l="1"/>
  <c r="AG445" i="10"/>
  <c r="AC445" i="10"/>
  <c r="Z225" i="10"/>
  <c r="AA225" i="10" s="1"/>
  <c r="AB447" i="10" l="1"/>
  <c r="AG446" i="10"/>
  <c r="AC446" i="10"/>
  <c r="AF225" i="10"/>
  <c r="W226" i="10"/>
  <c r="AD225" i="10"/>
  <c r="AE225" i="10"/>
  <c r="X226" i="10"/>
  <c r="AB448" i="10" l="1"/>
  <c r="AG447" i="10"/>
  <c r="AC447" i="10"/>
  <c r="Z226" i="10"/>
  <c r="AA226" i="10" s="1"/>
  <c r="AG448" i="10" l="1"/>
  <c r="AB449" i="10"/>
  <c r="AC448" i="10"/>
  <c r="AF226" i="10"/>
  <c r="W227" i="10"/>
  <c r="X227" i="10" s="1"/>
  <c r="AD226" i="10"/>
  <c r="AE226" i="10"/>
  <c r="AB450" i="10" l="1"/>
  <c r="AC450" i="10" s="1"/>
  <c r="AG449" i="10"/>
  <c r="AC449" i="10"/>
  <c r="Z227" i="10"/>
  <c r="AA227" i="10" s="1"/>
  <c r="AG450" i="10" l="1"/>
  <c r="AB451" i="10"/>
  <c r="AF227" i="10"/>
  <c r="W228" i="10"/>
  <c r="X228" i="10" s="1"/>
  <c r="AD227" i="10"/>
  <c r="AE227" i="10"/>
  <c r="AB452" i="10" l="1"/>
  <c r="AG451" i="10"/>
  <c r="AC451" i="10"/>
  <c r="Z228" i="10"/>
  <c r="AA228" i="10" s="1"/>
  <c r="AB453" i="10" l="1"/>
  <c r="AG452" i="10"/>
  <c r="AC452" i="10"/>
  <c r="AF228" i="10"/>
  <c r="W229" i="10"/>
  <c r="AD228" i="10"/>
  <c r="AE228" i="10"/>
  <c r="X229" i="10"/>
  <c r="AG453" i="10" l="1"/>
  <c r="AB454" i="10"/>
  <c r="AC453" i="10"/>
  <c r="Z229" i="10"/>
  <c r="AA229" i="10" s="1"/>
  <c r="AB455" i="10" l="1"/>
  <c r="AG454" i="10"/>
  <c r="AC454" i="10"/>
  <c r="AF229" i="10"/>
  <c r="W230" i="10"/>
  <c r="X230" i="10" s="1"/>
  <c r="AD229" i="10"/>
  <c r="AE229" i="10"/>
  <c r="AB456" i="10" l="1"/>
  <c r="AG455" i="10"/>
  <c r="AC455" i="10"/>
  <c r="Z230" i="10"/>
  <c r="AA230" i="10" s="1"/>
  <c r="AB457" i="10" l="1"/>
  <c r="AG456" i="10"/>
  <c r="AC456" i="10"/>
  <c r="AF230" i="10"/>
  <c r="W231" i="10"/>
  <c r="X231" i="10" s="1"/>
  <c r="AD230" i="10"/>
  <c r="AE230" i="10"/>
  <c r="AG457" i="10" l="1"/>
  <c r="AB458" i="10"/>
  <c r="AC457" i="10"/>
  <c r="Z231" i="10"/>
  <c r="AA231" i="10" s="1"/>
  <c r="AB459" i="10" l="1"/>
  <c r="AG458" i="10"/>
  <c r="AC458" i="10"/>
  <c r="AF231" i="10"/>
  <c r="W232" i="10"/>
  <c r="X232" i="10" s="1"/>
  <c r="AD231" i="10"/>
  <c r="AE231" i="10"/>
  <c r="AB460" i="10" l="1"/>
  <c r="AG459" i="10"/>
  <c r="AC459" i="10"/>
  <c r="Z232" i="10"/>
  <c r="AA232" i="10" s="1"/>
  <c r="AB461" i="10" l="1"/>
  <c r="AC461" i="10" s="1"/>
  <c r="AG460" i="10"/>
  <c r="AC460" i="10"/>
  <c r="AF232" i="10"/>
  <c r="W233" i="10"/>
  <c r="AD232" i="10"/>
  <c r="AE232" i="10"/>
  <c r="X233" i="10"/>
  <c r="AG461" i="10" l="1"/>
  <c r="AB462" i="10"/>
  <c r="Z233" i="10"/>
  <c r="AA233" i="10" s="1"/>
  <c r="AG462" i="10" l="1"/>
  <c r="AB463" i="10"/>
  <c r="AC462" i="10"/>
  <c r="AF233" i="10"/>
  <c r="W234" i="10"/>
  <c r="X234" i="10" s="1"/>
  <c r="AD233" i="10"/>
  <c r="AE233" i="10"/>
  <c r="AB464" i="10" l="1"/>
  <c r="AG463" i="10"/>
  <c r="AC463" i="10"/>
  <c r="Z234" i="10"/>
  <c r="AA234" i="10" s="1"/>
  <c r="AG464" i="10" l="1"/>
  <c r="AB465" i="10"/>
  <c r="AC464" i="10"/>
  <c r="AF234" i="10"/>
  <c r="W235" i="10"/>
  <c r="AD234" i="10"/>
  <c r="AE234" i="10"/>
  <c r="X235" i="10"/>
  <c r="AB466" i="10" l="1"/>
  <c r="AC466" i="10" s="1"/>
  <c r="AG465" i="10"/>
  <c r="AC465" i="10"/>
  <c r="Z235" i="10"/>
  <c r="AA235" i="10"/>
  <c r="AG466" i="10" l="1"/>
  <c r="AB467" i="10"/>
  <c r="AF235" i="10"/>
  <c r="W236" i="10"/>
  <c r="X236" i="10" s="1"/>
  <c r="AD235" i="10"/>
  <c r="AE235" i="10"/>
  <c r="AB468" i="10" l="1"/>
  <c r="AG467" i="10"/>
  <c r="AC467" i="10"/>
  <c r="Z236" i="10"/>
  <c r="AA236" i="10"/>
  <c r="AB469" i="10" l="1"/>
  <c r="AG468" i="10"/>
  <c r="AC468" i="10"/>
  <c r="AF236" i="10"/>
  <c r="W237" i="10"/>
  <c r="AD236" i="10"/>
  <c r="AE236" i="10"/>
  <c r="X237" i="10"/>
  <c r="AB470" i="10" l="1"/>
  <c r="AG469" i="10"/>
  <c r="AC469" i="10"/>
  <c r="Z237" i="10"/>
  <c r="AA237" i="10" s="1"/>
  <c r="AB471" i="10" l="1"/>
  <c r="AG470" i="10"/>
  <c r="AC470" i="10"/>
  <c r="AF237" i="10"/>
  <c r="W238" i="10"/>
  <c r="AD237" i="10"/>
  <c r="AE237" i="10"/>
  <c r="X238" i="10"/>
  <c r="AB472" i="10" l="1"/>
  <c r="AC472" i="10" s="1"/>
  <c r="AG471" i="10"/>
  <c r="AC471" i="10"/>
  <c r="Z238" i="10"/>
  <c r="AA238" i="10" s="1"/>
  <c r="AB473" i="10" l="1"/>
  <c r="AG472" i="10"/>
  <c r="AF238" i="10"/>
  <c r="W239" i="10"/>
  <c r="AD238" i="10"/>
  <c r="AE238" i="10"/>
  <c r="X239" i="10"/>
  <c r="AB474" i="10" l="1"/>
  <c r="AC474" i="10" s="1"/>
  <c r="AG473" i="10"/>
  <c r="AC473" i="10"/>
  <c r="Z239" i="10"/>
  <c r="AA239" i="10" s="1"/>
  <c r="AB475" i="10" l="1"/>
  <c r="AC475" i="10" s="1"/>
  <c r="AG474" i="10"/>
  <c r="AF239" i="10"/>
  <c r="W240" i="10"/>
  <c r="AD239" i="10"/>
  <c r="AE239" i="10"/>
  <c r="X240" i="10"/>
  <c r="AB476" i="10" l="1"/>
  <c r="AG475" i="10"/>
  <c r="Z240" i="10"/>
  <c r="AA240" i="10" s="1"/>
  <c r="AG476" i="10" l="1"/>
  <c r="AB477" i="10"/>
  <c r="AC476" i="10"/>
  <c r="AF240" i="10"/>
  <c r="W241" i="10"/>
  <c r="X241" i="10" s="1"/>
  <c r="AD240" i="10"/>
  <c r="AE240" i="10"/>
  <c r="AB478" i="10" l="1"/>
  <c r="AG477" i="10"/>
  <c r="AC477" i="10"/>
  <c r="Z241" i="10"/>
  <c r="AA241" i="10" s="1"/>
  <c r="AG478" i="10" l="1"/>
  <c r="AB479" i="10"/>
  <c r="AC478" i="10"/>
  <c r="AF241" i="10"/>
  <c r="W242" i="10"/>
  <c r="X242" i="10" s="1"/>
  <c r="AD241" i="10"/>
  <c r="AE241" i="10"/>
  <c r="AB480" i="10" l="1"/>
  <c r="AG479" i="10"/>
  <c r="AC479" i="10"/>
  <c r="Z242" i="10"/>
  <c r="AA242" i="10" s="1"/>
  <c r="AB481" i="10" l="1"/>
  <c r="AG480" i="10"/>
  <c r="AC480" i="10"/>
  <c r="AF242" i="10"/>
  <c r="W243" i="10"/>
  <c r="X243" i="10" s="1"/>
  <c r="AD242" i="10"/>
  <c r="AE242" i="10"/>
  <c r="AB482" i="10" l="1"/>
  <c r="AG481" i="10"/>
  <c r="AC481" i="10"/>
  <c r="Z243" i="10"/>
  <c r="AA243" i="10" s="1"/>
  <c r="AG482" i="10" l="1"/>
  <c r="AB483" i="10"/>
  <c r="AC482" i="10"/>
  <c r="AF243" i="10"/>
  <c r="W244" i="10"/>
  <c r="X244" i="10" s="1"/>
  <c r="AD243" i="10"/>
  <c r="AE243" i="10"/>
  <c r="AB484" i="10" l="1"/>
  <c r="AG483" i="10"/>
  <c r="AC483" i="10"/>
  <c r="Z244" i="10"/>
  <c r="AA244" i="10" s="1"/>
  <c r="AB485" i="10" l="1"/>
  <c r="AG484" i="10"/>
  <c r="AC484" i="10"/>
  <c r="AF244" i="10"/>
  <c r="W245" i="10"/>
  <c r="X245" i="10" s="1"/>
  <c r="AD244" i="10"/>
  <c r="AE244" i="10"/>
  <c r="AB486" i="10" l="1"/>
  <c r="AG485" i="10"/>
  <c r="AC485" i="10"/>
  <c r="Z245" i="10"/>
  <c r="AA245" i="10" s="1"/>
  <c r="AB487" i="10" l="1"/>
  <c r="AG486" i="10"/>
  <c r="AC486" i="10"/>
  <c r="AF245" i="10"/>
  <c r="W246" i="10"/>
  <c r="AD245" i="10"/>
  <c r="AE245" i="10"/>
  <c r="X246" i="10"/>
  <c r="AB488" i="10" l="1"/>
  <c r="AG487" i="10"/>
  <c r="AC487" i="10"/>
  <c r="Z246" i="10"/>
  <c r="AA246" i="10" s="1"/>
  <c r="AB489" i="10" l="1"/>
  <c r="AG488" i="10"/>
  <c r="AC488" i="10"/>
  <c r="AF246" i="10"/>
  <c r="W247" i="10"/>
  <c r="X247" i="10" s="1"/>
  <c r="AD246" i="10"/>
  <c r="AE246" i="10"/>
  <c r="AB490" i="10" l="1"/>
  <c r="AG489" i="10"/>
  <c r="AC489" i="10"/>
  <c r="Z247" i="10"/>
  <c r="AA247" i="10" s="1"/>
  <c r="AB491" i="10" l="1"/>
  <c r="AG490" i="10"/>
  <c r="AC490" i="10"/>
  <c r="AF247" i="10"/>
  <c r="W248" i="10"/>
  <c r="X248" i="10" s="1"/>
  <c r="AD247" i="10"/>
  <c r="AE247" i="10"/>
  <c r="AG491" i="10" l="1"/>
  <c r="B20" i="11" s="1"/>
  <c r="AC491" i="10"/>
  <c r="Z248" i="10"/>
  <c r="AA248" i="10" s="1"/>
  <c r="AF248" i="10" l="1"/>
  <c r="W249" i="10"/>
  <c r="X249" i="10" s="1"/>
  <c r="AD248" i="10"/>
  <c r="AE248" i="10"/>
  <c r="Z249" i="10" l="1"/>
  <c r="AA249" i="10" s="1"/>
  <c r="AF249" i="10" l="1"/>
  <c r="W250" i="10"/>
  <c r="X250" i="10" s="1"/>
  <c r="AD249" i="10"/>
  <c r="AE249" i="10"/>
  <c r="Z250" i="10" l="1"/>
  <c r="AA250" i="10" s="1"/>
  <c r="AF250" i="10" l="1"/>
  <c r="W251" i="10"/>
  <c r="X251" i="10" s="1"/>
  <c r="AD250" i="10"/>
  <c r="AE250" i="10"/>
  <c r="Z251" i="10" l="1"/>
  <c r="AA251" i="10" s="1"/>
  <c r="AF251" i="10" l="1"/>
  <c r="W252" i="10"/>
  <c r="X252" i="10" s="1"/>
  <c r="AD251" i="10"/>
  <c r="AE251" i="10"/>
  <c r="Z252" i="10" l="1"/>
  <c r="AA252" i="10" s="1"/>
  <c r="AF252" i="10" l="1"/>
  <c r="W253" i="10"/>
  <c r="X253" i="10" s="1"/>
  <c r="AD252" i="10"/>
  <c r="AE252" i="10"/>
  <c r="Z253" i="10" l="1"/>
  <c r="AA253" i="10" s="1"/>
  <c r="AF253" i="10" l="1"/>
  <c r="W254" i="10"/>
  <c r="X254" i="10" s="1"/>
  <c r="AD253" i="10"/>
  <c r="AE253" i="10"/>
  <c r="Z254" i="10" l="1"/>
  <c r="AA254" i="10" s="1"/>
  <c r="AF254" i="10" l="1"/>
  <c r="W255" i="10"/>
  <c r="AD254" i="10"/>
  <c r="AE254" i="10"/>
  <c r="X255" i="10"/>
  <c r="Z255" i="10" l="1"/>
  <c r="AA255" i="10" s="1"/>
  <c r="AF255" i="10" l="1"/>
  <c r="W256" i="10"/>
  <c r="X256" i="10" s="1"/>
  <c r="AD255" i="10"/>
  <c r="AE255" i="10"/>
  <c r="Z256" i="10" l="1"/>
  <c r="AA256" i="10" s="1"/>
  <c r="AF256" i="10" l="1"/>
  <c r="W257" i="10"/>
  <c r="AD256" i="10"/>
  <c r="AE256" i="10"/>
  <c r="X257" i="10"/>
  <c r="Z257" i="10" l="1"/>
  <c r="AA257" i="10" s="1"/>
  <c r="AF257" i="10" l="1"/>
  <c r="W258" i="10"/>
  <c r="AD257" i="10"/>
  <c r="AE257" i="10"/>
  <c r="X258" i="10"/>
  <c r="Z258" i="10" l="1"/>
  <c r="AA258" i="10" s="1"/>
  <c r="AF258" i="10" l="1"/>
  <c r="W259" i="10"/>
  <c r="AD258" i="10"/>
  <c r="AE258" i="10"/>
  <c r="X259" i="10"/>
  <c r="Z259" i="10" l="1"/>
  <c r="AA259" i="10" s="1"/>
  <c r="AF259" i="10" l="1"/>
  <c r="W260" i="10"/>
  <c r="X260" i="10" s="1"/>
  <c r="AD259" i="10"/>
  <c r="AE259" i="10"/>
  <c r="Z260" i="10" l="1"/>
  <c r="AA260" i="10" s="1"/>
  <c r="AF260" i="10" l="1"/>
  <c r="W261" i="10"/>
  <c r="X261" i="10" s="1"/>
  <c r="AD260" i="10"/>
  <c r="AE260" i="10"/>
  <c r="Z261" i="10" l="1"/>
  <c r="AA261" i="10" s="1"/>
  <c r="AF261" i="10" l="1"/>
  <c r="W262" i="10"/>
  <c r="X262" i="10" s="1"/>
  <c r="AD261" i="10"/>
  <c r="AE261" i="10"/>
  <c r="Z262" i="10" l="1"/>
  <c r="AA262" i="10" s="1"/>
  <c r="AF262" i="10" l="1"/>
  <c r="W263" i="10"/>
  <c r="X263" i="10" s="1"/>
  <c r="AD262" i="10"/>
  <c r="AE262" i="10"/>
  <c r="Z263" i="10" l="1"/>
  <c r="AA263" i="10" s="1"/>
  <c r="AF263" i="10" l="1"/>
  <c r="W264" i="10"/>
  <c r="X264" i="10" s="1"/>
  <c r="AD263" i="10"/>
  <c r="AE263" i="10"/>
  <c r="Z264" i="10" l="1"/>
  <c r="AA264" i="10" s="1"/>
  <c r="AF264" i="10" l="1"/>
  <c r="W265" i="10"/>
  <c r="X265" i="10" s="1"/>
  <c r="AD264" i="10"/>
  <c r="AE264" i="10"/>
  <c r="Z265" i="10" l="1"/>
  <c r="AA265" i="10" s="1"/>
  <c r="AF265" i="10" l="1"/>
  <c r="W266" i="10"/>
  <c r="X266" i="10" s="1"/>
  <c r="AD265" i="10"/>
  <c r="AE265" i="10"/>
  <c r="Z266" i="10" l="1"/>
  <c r="AA266" i="10" s="1"/>
  <c r="AF266" i="10" l="1"/>
  <c r="W267" i="10"/>
  <c r="X267" i="10" s="1"/>
  <c r="AD266" i="10"/>
  <c r="AE266" i="10"/>
  <c r="Z267" i="10" l="1"/>
  <c r="AA267" i="10" s="1"/>
  <c r="AF267" i="10" l="1"/>
  <c r="W268" i="10"/>
  <c r="X268" i="10" s="1"/>
  <c r="AD267" i="10"/>
  <c r="AE267" i="10"/>
  <c r="Z268" i="10" l="1"/>
  <c r="AA268" i="10" s="1"/>
  <c r="AF268" i="10" l="1"/>
  <c r="W269" i="10"/>
  <c r="AD268" i="10"/>
  <c r="AE268" i="10"/>
  <c r="X269" i="10"/>
  <c r="Z269" i="10" l="1"/>
  <c r="AA269" i="10" s="1"/>
  <c r="AF269" i="10" l="1"/>
  <c r="W270" i="10"/>
  <c r="X270" i="10" s="1"/>
  <c r="AD269" i="10"/>
  <c r="AE269" i="10"/>
  <c r="Z270" i="10" l="1"/>
  <c r="AA270" i="10" s="1"/>
  <c r="AF270" i="10" l="1"/>
  <c r="W271" i="10"/>
  <c r="X271" i="10" s="1"/>
  <c r="AD270" i="10"/>
  <c r="AE270" i="10"/>
  <c r="Z271" i="10" l="1"/>
  <c r="AA271" i="10" s="1"/>
  <c r="AF271" i="10" l="1"/>
  <c r="W272" i="10"/>
  <c r="X272" i="10" s="1"/>
  <c r="AD271" i="10"/>
  <c r="AE271" i="10"/>
  <c r="Z272" i="10" l="1"/>
  <c r="AA272" i="10" s="1"/>
  <c r="AF272" i="10" l="1"/>
  <c r="W273" i="10"/>
  <c r="AD272" i="10"/>
  <c r="AE272" i="10"/>
  <c r="X273" i="10"/>
  <c r="Z273" i="10" l="1"/>
  <c r="AA273" i="10"/>
  <c r="AF273" i="10" l="1"/>
  <c r="W274" i="10"/>
  <c r="X274" i="10" s="1"/>
  <c r="AD273" i="10"/>
  <c r="AE273" i="10"/>
  <c r="Z274" i="10" l="1"/>
  <c r="AA274" i="10" s="1"/>
  <c r="AF274" i="10" l="1"/>
  <c r="W275" i="10"/>
  <c r="X275" i="10" s="1"/>
  <c r="AD274" i="10"/>
  <c r="AE274" i="10"/>
  <c r="Z275" i="10" l="1"/>
  <c r="AA275" i="10" s="1"/>
  <c r="AF275" i="10" l="1"/>
  <c r="W276" i="10"/>
  <c r="X276" i="10" s="1"/>
  <c r="AD275" i="10"/>
  <c r="AE275" i="10"/>
  <c r="Z276" i="10" l="1"/>
  <c r="AA276" i="10" s="1"/>
  <c r="AF276" i="10" l="1"/>
  <c r="W277" i="10"/>
  <c r="X277" i="10" s="1"/>
  <c r="AD276" i="10"/>
  <c r="AE276" i="10"/>
  <c r="Z277" i="10" l="1"/>
  <c r="AA277" i="10" s="1"/>
  <c r="AF277" i="10" l="1"/>
  <c r="W278" i="10"/>
  <c r="AD277" i="10"/>
  <c r="AE277" i="10"/>
  <c r="X278" i="10"/>
  <c r="Z278" i="10" l="1"/>
  <c r="AA278" i="10" s="1"/>
  <c r="AF278" i="10" l="1"/>
  <c r="W279" i="10"/>
  <c r="AD278" i="10"/>
  <c r="AE278" i="10"/>
  <c r="X279" i="10"/>
  <c r="Z279" i="10" l="1"/>
  <c r="AA279" i="10" s="1"/>
  <c r="AF279" i="10" l="1"/>
  <c r="W280" i="10"/>
  <c r="X280" i="10" s="1"/>
  <c r="AD279" i="10"/>
  <c r="AE279" i="10"/>
  <c r="Z280" i="10" l="1"/>
  <c r="AA280" i="10" s="1"/>
  <c r="AF280" i="10" l="1"/>
  <c r="W281" i="10"/>
  <c r="X281" i="10" s="1"/>
  <c r="AD280" i="10"/>
  <c r="AE280" i="10"/>
  <c r="Z281" i="10" l="1"/>
  <c r="AA281" i="10" s="1"/>
  <c r="AF281" i="10" l="1"/>
  <c r="W282" i="10"/>
  <c r="X282" i="10" s="1"/>
  <c r="AD281" i="10"/>
  <c r="AE281" i="10"/>
  <c r="Z282" i="10" l="1"/>
  <c r="AA282" i="10" s="1"/>
  <c r="AF282" i="10" l="1"/>
  <c r="W283" i="10"/>
  <c r="X283" i="10" s="1"/>
  <c r="AD282" i="10"/>
  <c r="AE282" i="10"/>
  <c r="Z283" i="10" l="1"/>
  <c r="AA283" i="10" s="1"/>
  <c r="AF283" i="10" l="1"/>
  <c r="W284" i="10"/>
  <c r="X284" i="10" s="1"/>
  <c r="AD283" i="10"/>
  <c r="AE283" i="10"/>
  <c r="Z284" i="10" l="1"/>
  <c r="AA284" i="10" s="1"/>
  <c r="AF284" i="10" l="1"/>
  <c r="W285" i="10"/>
  <c r="X285" i="10" s="1"/>
  <c r="AD284" i="10"/>
  <c r="AE284" i="10"/>
  <c r="Z285" i="10" l="1"/>
  <c r="AA285" i="10" s="1"/>
  <c r="AF285" i="10" l="1"/>
  <c r="W286" i="10"/>
  <c r="X286" i="10" s="1"/>
  <c r="AD285" i="10"/>
  <c r="AE285" i="10"/>
  <c r="Z286" i="10" l="1"/>
  <c r="AA286" i="10" s="1"/>
  <c r="AF286" i="10" l="1"/>
  <c r="W287" i="10"/>
  <c r="X287" i="10" s="1"/>
  <c r="AD286" i="10"/>
  <c r="AE286" i="10"/>
  <c r="Z287" i="10" l="1"/>
  <c r="AA287" i="10" s="1"/>
  <c r="AF287" i="10" l="1"/>
  <c r="W288" i="10"/>
  <c r="AD287" i="10"/>
  <c r="AE287" i="10"/>
  <c r="X288" i="10"/>
  <c r="Z288" i="10" l="1"/>
  <c r="AA288" i="10" s="1"/>
  <c r="AF288" i="10" l="1"/>
  <c r="W289" i="10"/>
  <c r="X289" i="10" s="1"/>
  <c r="AD288" i="10"/>
  <c r="AE288" i="10"/>
  <c r="Z289" i="10" l="1"/>
  <c r="AA289" i="10" s="1"/>
  <c r="AF289" i="10" l="1"/>
  <c r="W290" i="10"/>
  <c r="X290" i="10" s="1"/>
  <c r="AD289" i="10"/>
  <c r="AE289" i="10"/>
  <c r="Z290" i="10" l="1"/>
  <c r="AA290" i="10" s="1"/>
  <c r="AF290" i="10" l="1"/>
  <c r="W291" i="10"/>
  <c r="X291" i="10" s="1"/>
  <c r="AD290" i="10"/>
  <c r="AE290" i="10"/>
  <c r="Z291" i="10" l="1"/>
  <c r="AA291" i="10" s="1"/>
  <c r="AF291" i="10" l="1"/>
  <c r="W292" i="10"/>
  <c r="X292" i="10" s="1"/>
  <c r="AD291" i="10"/>
  <c r="AE291" i="10"/>
  <c r="Z292" i="10" l="1"/>
  <c r="AA292" i="10" s="1"/>
  <c r="AF292" i="10" l="1"/>
  <c r="W293" i="10"/>
  <c r="AD292" i="10"/>
  <c r="AE292" i="10"/>
  <c r="X293" i="10"/>
  <c r="Z293" i="10" l="1"/>
  <c r="AA293" i="10" s="1"/>
  <c r="AF293" i="10" l="1"/>
  <c r="W294" i="10"/>
  <c r="AD293" i="10"/>
  <c r="AE293" i="10"/>
  <c r="X294" i="10"/>
  <c r="Z294" i="10" l="1"/>
  <c r="AA294" i="10" s="1"/>
  <c r="AF294" i="10" l="1"/>
  <c r="W295" i="10"/>
  <c r="X295" i="10" s="1"/>
  <c r="AD294" i="10"/>
  <c r="AE294" i="10"/>
  <c r="Z295" i="10" l="1"/>
  <c r="AA295" i="10" s="1"/>
  <c r="AF295" i="10" l="1"/>
  <c r="W296" i="10"/>
  <c r="X296" i="10" s="1"/>
  <c r="AD295" i="10"/>
  <c r="AE295" i="10"/>
  <c r="Z296" i="10" l="1"/>
  <c r="AA296" i="10" s="1"/>
  <c r="AF296" i="10" l="1"/>
  <c r="W297" i="10"/>
  <c r="X297" i="10" s="1"/>
  <c r="AD296" i="10"/>
  <c r="AE296" i="10"/>
  <c r="Z297" i="10" l="1"/>
  <c r="AA297" i="10" s="1"/>
  <c r="AF297" i="10" l="1"/>
  <c r="W298" i="10"/>
  <c r="AD297" i="10"/>
  <c r="AE297" i="10"/>
  <c r="X298" i="10"/>
  <c r="Z298" i="10" l="1"/>
  <c r="AA298" i="10" s="1"/>
  <c r="AF298" i="10" l="1"/>
  <c r="W299" i="10"/>
  <c r="AD298" i="10"/>
  <c r="AE298" i="10"/>
  <c r="X299" i="10"/>
  <c r="Z299" i="10" l="1"/>
  <c r="AA299" i="10" s="1"/>
  <c r="AF299" i="10" l="1"/>
  <c r="W300" i="10"/>
  <c r="AD299" i="10"/>
  <c r="AE299" i="10"/>
  <c r="X300" i="10"/>
  <c r="Z300" i="10" l="1"/>
  <c r="AA300" i="10" s="1"/>
  <c r="AF300" i="10" l="1"/>
  <c r="W301" i="10"/>
  <c r="AD300" i="10"/>
  <c r="AE300" i="10"/>
  <c r="X301" i="10"/>
  <c r="Z301" i="10" l="1"/>
  <c r="AA301" i="10" s="1"/>
  <c r="AF301" i="10" l="1"/>
  <c r="W302" i="10"/>
  <c r="X302" i="10" s="1"/>
  <c r="AD301" i="10"/>
  <c r="AE301" i="10"/>
  <c r="Z302" i="10" l="1"/>
  <c r="AA302" i="10" s="1"/>
  <c r="AF302" i="10" l="1"/>
  <c r="W303" i="10"/>
  <c r="X303" i="10" s="1"/>
  <c r="AD302" i="10"/>
  <c r="AE302" i="10"/>
  <c r="Z303" i="10" l="1"/>
  <c r="AA303" i="10" s="1"/>
  <c r="AF303" i="10" l="1"/>
  <c r="W304" i="10"/>
  <c r="X304" i="10" s="1"/>
  <c r="AD303" i="10"/>
  <c r="AE303" i="10"/>
  <c r="Z304" i="10" l="1"/>
  <c r="AA304" i="10" s="1"/>
  <c r="AF304" i="10" l="1"/>
  <c r="W305" i="10"/>
  <c r="X305" i="10" s="1"/>
  <c r="AD304" i="10"/>
  <c r="AE304" i="10"/>
  <c r="Z305" i="10" l="1"/>
  <c r="AA305" i="10" s="1"/>
  <c r="AF305" i="10" l="1"/>
  <c r="W306" i="10"/>
  <c r="X306" i="10" s="1"/>
  <c r="AD305" i="10"/>
  <c r="AE305" i="10"/>
  <c r="Z306" i="10" l="1"/>
  <c r="AA306" i="10" s="1"/>
  <c r="AF306" i="10" l="1"/>
  <c r="W307" i="10"/>
  <c r="X307" i="10" s="1"/>
  <c r="AD306" i="10"/>
  <c r="AE306" i="10"/>
  <c r="Z307" i="10" l="1"/>
  <c r="AA307" i="10" s="1"/>
  <c r="AF307" i="10" l="1"/>
  <c r="W308" i="10"/>
  <c r="X308" i="10" s="1"/>
  <c r="AD307" i="10"/>
  <c r="AE307" i="10"/>
  <c r="Z308" i="10" l="1"/>
  <c r="AA308" i="10" s="1"/>
  <c r="AF308" i="10" l="1"/>
  <c r="W309" i="10"/>
  <c r="X309" i="10" s="1"/>
  <c r="AD308" i="10"/>
  <c r="AE308" i="10"/>
  <c r="Z309" i="10" l="1"/>
  <c r="AA309" i="10" s="1"/>
  <c r="AF309" i="10" l="1"/>
  <c r="W310" i="10"/>
  <c r="X310" i="10" s="1"/>
  <c r="AD309" i="10"/>
  <c r="AE309" i="10"/>
  <c r="Z310" i="10" l="1"/>
  <c r="AA310" i="10" s="1"/>
  <c r="AF310" i="10" l="1"/>
  <c r="W311" i="10"/>
  <c r="X311" i="10" s="1"/>
  <c r="AD310" i="10"/>
  <c r="AE310" i="10"/>
  <c r="Z311" i="10" l="1"/>
  <c r="AA311" i="10" s="1"/>
  <c r="AF311" i="10" l="1"/>
  <c r="W312" i="10"/>
  <c r="X312" i="10" s="1"/>
  <c r="AD311" i="10"/>
  <c r="AE311" i="10"/>
  <c r="Z312" i="10" l="1"/>
  <c r="AA312" i="10" s="1"/>
  <c r="AF312" i="10" l="1"/>
  <c r="W313" i="10"/>
  <c r="X313" i="10" s="1"/>
  <c r="AD312" i="10"/>
  <c r="AE312" i="10"/>
  <c r="Z313" i="10" l="1"/>
  <c r="AA313" i="10" s="1"/>
  <c r="AF313" i="10" l="1"/>
  <c r="W314" i="10"/>
  <c r="X314" i="10" s="1"/>
  <c r="AD313" i="10"/>
  <c r="AE313" i="10"/>
  <c r="Z314" i="10" l="1"/>
  <c r="AA314" i="10" s="1"/>
  <c r="AF314" i="10" l="1"/>
  <c r="W315" i="10"/>
  <c r="X315" i="10" s="1"/>
  <c r="AD314" i="10"/>
  <c r="AE314" i="10"/>
  <c r="Z315" i="10" l="1"/>
  <c r="AA315" i="10" s="1"/>
  <c r="AF315" i="10" l="1"/>
  <c r="W316" i="10"/>
  <c r="X316" i="10" s="1"/>
  <c r="AD315" i="10"/>
  <c r="AE315" i="10"/>
  <c r="Z316" i="10" l="1"/>
  <c r="AA316" i="10" s="1"/>
  <c r="AF316" i="10" l="1"/>
  <c r="W317" i="10"/>
  <c r="X317" i="10" s="1"/>
  <c r="AD316" i="10"/>
  <c r="AE316" i="10"/>
  <c r="Z317" i="10" l="1"/>
  <c r="AA317" i="10" s="1"/>
  <c r="AF317" i="10" l="1"/>
  <c r="W318" i="10"/>
  <c r="X318" i="10" s="1"/>
  <c r="AD317" i="10"/>
  <c r="AE317" i="10"/>
  <c r="Z318" i="10" l="1"/>
  <c r="AA318" i="10" s="1"/>
  <c r="AF318" i="10" l="1"/>
  <c r="W319" i="10"/>
  <c r="X319" i="10" s="1"/>
  <c r="AD318" i="10"/>
  <c r="AE318" i="10"/>
  <c r="Z319" i="10" l="1"/>
  <c r="AA319" i="10" s="1"/>
  <c r="AF319" i="10" l="1"/>
  <c r="W320" i="10"/>
  <c r="AD319" i="10"/>
  <c r="AE319" i="10"/>
  <c r="X320" i="10"/>
  <c r="Z320" i="10" l="1"/>
  <c r="AA320" i="10" s="1"/>
  <c r="AF320" i="10" l="1"/>
  <c r="W321" i="10"/>
  <c r="X321" i="10" s="1"/>
  <c r="AD320" i="10"/>
  <c r="AE320" i="10"/>
  <c r="Z321" i="10" l="1"/>
  <c r="AA321" i="10" s="1"/>
  <c r="AF321" i="10" l="1"/>
  <c r="W322" i="10"/>
  <c r="X322" i="10" s="1"/>
  <c r="AD321" i="10"/>
  <c r="AE321" i="10"/>
  <c r="Z322" i="10" l="1"/>
  <c r="AA322" i="10" s="1"/>
  <c r="AF322" i="10" l="1"/>
  <c r="W323" i="10"/>
  <c r="X323" i="10" s="1"/>
  <c r="AD322" i="10"/>
  <c r="AE322" i="10"/>
  <c r="Z323" i="10" l="1"/>
  <c r="AA323" i="10" s="1"/>
  <c r="AF323" i="10" l="1"/>
  <c r="W324" i="10"/>
  <c r="AD323" i="10"/>
  <c r="AE323" i="10"/>
  <c r="X324" i="10"/>
  <c r="Z324" i="10" l="1"/>
  <c r="AA324" i="10" s="1"/>
  <c r="AF324" i="10" l="1"/>
  <c r="W325" i="10"/>
  <c r="X325" i="10" s="1"/>
  <c r="AD324" i="10"/>
  <c r="AE324" i="10"/>
  <c r="Z325" i="10" l="1"/>
  <c r="AA325" i="10" s="1"/>
  <c r="AF325" i="10" l="1"/>
  <c r="W326" i="10"/>
  <c r="X326" i="10" s="1"/>
  <c r="AD325" i="10"/>
  <c r="AE325" i="10"/>
  <c r="Z326" i="10" l="1"/>
  <c r="AA326" i="10" s="1"/>
  <c r="AF326" i="10" l="1"/>
  <c r="W327" i="10"/>
  <c r="AD326" i="10"/>
  <c r="AE326" i="10"/>
  <c r="X327" i="10"/>
  <c r="Z327" i="10" l="1"/>
  <c r="AA327" i="10" s="1"/>
  <c r="AF327" i="10" l="1"/>
  <c r="W328" i="10"/>
  <c r="X328" i="10" s="1"/>
  <c r="AD327" i="10"/>
  <c r="AE327" i="10"/>
  <c r="Z328" i="10" l="1"/>
  <c r="AA328" i="10" s="1"/>
  <c r="AF328" i="10" l="1"/>
  <c r="W329" i="10"/>
  <c r="X329" i="10" s="1"/>
  <c r="AD328" i="10"/>
  <c r="AE328" i="10"/>
  <c r="Z329" i="10" l="1"/>
  <c r="AA329" i="10" s="1"/>
  <c r="AF329" i="10" l="1"/>
  <c r="W330" i="10"/>
  <c r="X330" i="10" s="1"/>
  <c r="AD329" i="10"/>
  <c r="AE329" i="10"/>
  <c r="Z330" i="10" l="1"/>
  <c r="AA330" i="10" s="1"/>
  <c r="AF330" i="10" l="1"/>
  <c r="W331" i="10"/>
  <c r="X331" i="10" s="1"/>
  <c r="AD330" i="10"/>
  <c r="AE330" i="10"/>
  <c r="Z331" i="10" l="1"/>
  <c r="AA331" i="10" s="1"/>
  <c r="AF331" i="10" l="1"/>
  <c r="W332" i="10"/>
  <c r="X332" i="10" s="1"/>
  <c r="AD331" i="10"/>
  <c r="AE331" i="10"/>
  <c r="Z332" i="10" l="1"/>
  <c r="AA332" i="10" s="1"/>
  <c r="AF332" i="10" l="1"/>
  <c r="W333" i="10"/>
  <c r="X333" i="10" s="1"/>
  <c r="AD332" i="10"/>
  <c r="AE332" i="10"/>
  <c r="Z333" i="10" l="1"/>
  <c r="AA333" i="10" s="1"/>
  <c r="AF333" i="10" l="1"/>
  <c r="W334" i="10"/>
  <c r="X334" i="10" s="1"/>
  <c r="AD333" i="10"/>
  <c r="AE333" i="10"/>
  <c r="Z334" i="10" l="1"/>
  <c r="AA334" i="10" s="1"/>
  <c r="AF334" i="10" l="1"/>
  <c r="W335" i="10"/>
  <c r="X335" i="10" s="1"/>
  <c r="AD334" i="10"/>
  <c r="AE334" i="10"/>
  <c r="Z335" i="10" l="1"/>
  <c r="AA335" i="10" s="1"/>
  <c r="AF335" i="10" l="1"/>
  <c r="W336" i="10"/>
  <c r="AD335" i="10"/>
  <c r="AE335" i="10"/>
  <c r="X336" i="10"/>
  <c r="Z336" i="10" l="1"/>
  <c r="AA336" i="10" s="1"/>
  <c r="AF336" i="10" l="1"/>
  <c r="W337" i="10"/>
  <c r="X337" i="10" s="1"/>
  <c r="AD336" i="10"/>
  <c r="AE336" i="10"/>
  <c r="Z337" i="10" l="1"/>
  <c r="AA337" i="10" s="1"/>
  <c r="AF337" i="10" l="1"/>
  <c r="W338" i="10"/>
  <c r="X338" i="10" s="1"/>
  <c r="AD337" i="10"/>
  <c r="AE337" i="10"/>
  <c r="Z338" i="10" l="1"/>
  <c r="AA338" i="10" s="1"/>
  <c r="AF338" i="10" l="1"/>
  <c r="W339" i="10"/>
  <c r="X339" i="10" s="1"/>
  <c r="AD338" i="10"/>
  <c r="AE338" i="10"/>
  <c r="Z339" i="10" l="1"/>
  <c r="AA339" i="10" s="1"/>
  <c r="AF339" i="10" l="1"/>
  <c r="W340" i="10"/>
  <c r="X340" i="10" s="1"/>
  <c r="AD339" i="10"/>
  <c r="AE339" i="10"/>
  <c r="Z340" i="10" l="1"/>
  <c r="AA340" i="10" s="1"/>
  <c r="AF340" i="10" l="1"/>
  <c r="W341" i="10"/>
  <c r="X341" i="10" s="1"/>
  <c r="AD340" i="10"/>
  <c r="AE340" i="10"/>
  <c r="Z341" i="10" l="1"/>
  <c r="AA341" i="10" s="1"/>
  <c r="AF341" i="10" l="1"/>
  <c r="W342" i="10"/>
  <c r="X342" i="10" s="1"/>
  <c r="AD341" i="10"/>
  <c r="AE341" i="10"/>
  <c r="Z342" i="10" l="1"/>
  <c r="AA342" i="10" s="1"/>
  <c r="AF342" i="10" l="1"/>
  <c r="W343" i="10"/>
  <c r="X343" i="10" s="1"/>
  <c r="AD342" i="10"/>
  <c r="AE342" i="10"/>
  <c r="Z343" i="10" l="1"/>
  <c r="AA343" i="10" s="1"/>
  <c r="AF343" i="10" l="1"/>
  <c r="W344" i="10"/>
  <c r="X344" i="10" s="1"/>
  <c r="AD343" i="10"/>
  <c r="AE343" i="10"/>
  <c r="Z344" i="10" l="1"/>
  <c r="AA344" i="10" s="1"/>
  <c r="AF344" i="10" l="1"/>
  <c r="W345" i="10"/>
  <c r="X345" i="10" s="1"/>
  <c r="AD344" i="10"/>
  <c r="AE344" i="10"/>
  <c r="Z345" i="10" l="1"/>
  <c r="AA345" i="10" s="1"/>
  <c r="AF345" i="10" l="1"/>
  <c r="W346" i="10"/>
  <c r="X346" i="10" s="1"/>
  <c r="AD345" i="10"/>
  <c r="AE345" i="10"/>
  <c r="Z346" i="10" l="1"/>
  <c r="AA346" i="10" s="1"/>
  <c r="AF346" i="10" l="1"/>
  <c r="W347" i="10"/>
  <c r="X347" i="10" s="1"/>
  <c r="AD346" i="10"/>
  <c r="AE346" i="10"/>
  <c r="Z347" i="10" l="1"/>
  <c r="AA347" i="10" s="1"/>
  <c r="AF347" i="10" l="1"/>
  <c r="W348" i="10"/>
  <c r="X348" i="10" s="1"/>
  <c r="AD347" i="10"/>
  <c r="AE347" i="10"/>
  <c r="Z348" i="10" l="1"/>
  <c r="AA348" i="10" s="1"/>
  <c r="AF348" i="10" l="1"/>
  <c r="W349" i="10"/>
  <c r="X349" i="10" s="1"/>
  <c r="AD348" i="10"/>
  <c r="AE348" i="10"/>
  <c r="Z349" i="10" l="1"/>
  <c r="AA349" i="10" s="1"/>
  <c r="AF349" i="10" l="1"/>
  <c r="W350" i="10"/>
  <c r="X350" i="10" s="1"/>
  <c r="AD349" i="10"/>
  <c r="AE349" i="10"/>
  <c r="Z350" i="10" l="1"/>
  <c r="AA350" i="10" s="1"/>
  <c r="AF350" i="10" l="1"/>
  <c r="W351" i="10"/>
  <c r="X351" i="10" s="1"/>
  <c r="AD350" i="10"/>
  <c r="AE350" i="10"/>
  <c r="Z351" i="10" l="1"/>
  <c r="AA351" i="10" s="1"/>
  <c r="AF351" i="10" l="1"/>
  <c r="W352" i="10"/>
  <c r="X352" i="10" s="1"/>
  <c r="AD351" i="10"/>
  <c r="AE351" i="10"/>
  <c r="Z352" i="10" l="1"/>
  <c r="AA352" i="10" s="1"/>
  <c r="AF352" i="10" l="1"/>
  <c r="W353" i="10"/>
  <c r="X353" i="10" s="1"/>
  <c r="AD352" i="10"/>
  <c r="AE352" i="10"/>
  <c r="Z353" i="10" l="1"/>
  <c r="AA353" i="10" s="1"/>
  <c r="AF353" i="10" l="1"/>
  <c r="W354" i="10"/>
  <c r="X354" i="10" s="1"/>
  <c r="AD353" i="10"/>
  <c r="AE353" i="10"/>
  <c r="Z354" i="10" l="1"/>
  <c r="AA354" i="10" s="1"/>
  <c r="AF354" i="10" l="1"/>
  <c r="W355" i="10"/>
  <c r="X355" i="10" s="1"/>
  <c r="AD354" i="10"/>
  <c r="AE354" i="10"/>
  <c r="Z355" i="10" l="1"/>
  <c r="AA355" i="10" s="1"/>
  <c r="AF355" i="10" l="1"/>
  <c r="W356" i="10"/>
  <c r="X356" i="10" s="1"/>
  <c r="AD355" i="10"/>
  <c r="AE355" i="10"/>
  <c r="Z356" i="10" l="1"/>
  <c r="AA356" i="10" s="1"/>
  <c r="AF356" i="10" l="1"/>
  <c r="W357" i="10"/>
  <c r="X357" i="10" s="1"/>
  <c r="AD356" i="10"/>
  <c r="AE356" i="10"/>
  <c r="Z357" i="10" l="1"/>
  <c r="AA357" i="10" s="1"/>
  <c r="AF357" i="10" l="1"/>
  <c r="W358" i="10"/>
  <c r="X358" i="10" s="1"/>
  <c r="AD357" i="10"/>
  <c r="AE357" i="10"/>
  <c r="Z358" i="10" l="1"/>
  <c r="AA358" i="10" s="1"/>
  <c r="AF358" i="10" l="1"/>
  <c r="W359" i="10"/>
  <c r="X359" i="10" s="1"/>
  <c r="AD358" i="10"/>
  <c r="AE358" i="10"/>
  <c r="Z359" i="10" l="1"/>
  <c r="AA359" i="10" s="1"/>
  <c r="AF359" i="10" l="1"/>
  <c r="W360" i="10"/>
  <c r="AD359" i="10"/>
  <c r="AE359" i="10"/>
  <c r="X360" i="10"/>
  <c r="Z360" i="10" l="1"/>
  <c r="AA360" i="10" s="1"/>
  <c r="AF360" i="10" l="1"/>
  <c r="W361" i="10"/>
  <c r="X361" i="10" s="1"/>
  <c r="AD360" i="10"/>
  <c r="AE360" i="10"/>
  <c r="Z361" i="10" l="1"/>
  <c r="AA361" i="10"/>
  <c r="AF361" i="10" l="1"/>
  <c r="W362" i="10"/>
  <c r="X362" i="10" s="1"/>
  <c r="AD361" i="10"/>
  <c r="AE361" i="10"/>
  <c r="Z362" i="10" l="1"/>
  <c r="AA362" i="10" s="1"/>
  <c r="AF362" i="10" l="1"/>
  <c r="W363" i="10"/>
  <c r="AD362" i="10"/>
  <c r="AE362" i="10"/>
  <c r="X363" i="10"/>
  <c r="Z363" i="10" l="1"/>
  <c r="AA363" i="10" s="1"/>
  <c r="AF363" i="10" l="1"/>
  <c r="W364" i="10"/>
  <c r="X364" i="10" s="1"/>
  <c r="AD363" i="10"/>
  <c r="AE363" i="10"/>
  <c r="Z364" i="10" l="1"/>
  <c r="AA364" i="10" s="1"/>
  <c r="AF364" i="10" l="1"/>
  <c r="W365" i="10"/>
  <c r="X365" i="10" s="1"/>
  <c r="AD364" i="10"/>
  <c r="AE364" i="10"/>
  <c r="Z365" i="10" l="1"/>
  <c r="AA365" i="10" s="1"/>
  <c r="AF365" i="10" l="1"/>
  <c r="W366" i="10"/>
  <c r="AD365" i="10"/>
  <c r="AE365" i="10"/>
  <c r="X366" i="10"/>
  <c r="Z366" i="10" l="1"/>
  <c r="AA366" i="10" s="1"/>
  <c r="AF366" i="10" l="1"/>
  <c r="W367" i="10"/>
  <c r="AD366" i="10"/>
  <c r="AE366" i="10"/>
  <c r="X367" i="10"/>
  <c r="Z367" i="10" l="1"/>
  <c r="AA367" i="10" s="1"/>
  <c r="AF367" i="10" l="1"/>
  <c r="W368" i="10"/>
  <c r="X368" i="10" s="1"/>
  <c r="AD367" i="10"/>
  <c r="AE367" i="10"/>
  <c r="Z368" i="10" l="1"/>
  <c r="AA368" i="10" s="1"/>
  <c r="AF368" i="10" l="1"/>
  <c r="W369" i="10"/>
  <c r="X369" i="10" s="1"/>
  <c r="AD368" i="10"/>
  <c r="AE368" i="10"/>
  <c r="Z369" i="10" l="1"/>
  <c r="AA369" i="10" s="1"/>
  <c r="AF369" i="10" l="1"/>
  <c r="W370" i="10"/>
  <c r="X370" i="10" s="1"/>
  <c r="AD369" i="10"/>
  <c r="AE369" i="10"/>
  <c r="Z370" i="10" l="1"/>
  <c r="AA370" i="10" s="1"/>
  <c r="AF370" i="10" l="1"/>
  <c r="W371" i="10"/>
  <c r="X371" i="10" s="1"/>
  <c r="AD370" i="10"/>
  <c r="AE370" i="10"/>
  <c r="Z371" i="10" l="1"/>
  <c r="AA371" i="10" s="1"/>
  <c r="AF371" i="10" l="1"/>
  <c r="W372" i="10"/>
  <c r="X372" i="10" s="1"/>
  <c r="AD371" i="10"/>
  <c r="AE371" i="10"/>
  <c r="Z372" i="10" l="1"/>
  <c r="AA372" i="10" s="1"/>
  <c r="AF372" i="10" l="1"/>
  <c r="W373" i="10"/>
  <c r="X373" i="10" s="1"/>
  <c r="AD372" i="10"/>
  <c r="AE372" i="10"/>
  <c r="Z373" i="10" l="1"/>
  <c r="AA373" i="10" s="1"/>
  <c r="AF373" i="10" l="1"/>
  <c r="W374" i="10"/>
  <c r="X374" i="10" s="1"/>
  <c r="AD373" i="10"/>
  <c r="AE373" i="10"/>
  <c r="Z374" i="10" l="1"/>
  <c r="AA374" i="10" s="1"/>
  <c r="AF374" i="10" l="1"/>
  <c r="W375" i="10"/>
  <c r="X375" i="10" s="1"/>
  <c r="AD374" i="10"/>
  <c r="AE374" i="10"/>
  <c r="Z375" i="10" l="1"/>
  <c r="AA375" i="10" s="1"/>
  <c r="AF375" i="10" l="1"/>
  <c r="W376" i="10"/>
  <c r="AD375" i="10"/>
  <c r="AE375" i="10"/>
  <c r="X376" i="10"/>
  <c r="Z376" i="10" l="1"/>
  <c r="AA376" i="10" s="1"/>
  <c r="AF376" i="10" l="1"/>
  <c r="W377" i="10"/>
  <c r="X377" i="10" s="1"/>
  <c r="AD376" i="10"/>
  <c r="AE376" i="10"/>
  <c r="Z377" i="10" l="1"/>
  <c r="AA377" i="10" s="1"/>
  <c r="AF377" i="10" l="1"/>
  <c r="W378" i="10"/>
  <c r="X378" i="10" s="1"/>
  <c r="AD377" i="10"/>
  <c r="AE377" i="10"/>
  <c r="Z378" i="10" l="1"/>
  <c r="AA378" i="10" s="1"/>
  <c r="AF378" i="10" l="1"/>
  <c r="W379" i="10"/>
  <c r="X379" i="10" s="1"/>
  <c r="AD378" i="10"/>
  <c r="AE378" i="10"/>
  <c r="Z379" i="10" l="1"/>
  <c r="AA379" i="10" s="1"/>
  <c r="AF379" i="10" l="1"/>
  <c r="W380" i="10"/>
  <c r="X380" i="10" s="1"/>
  <c r="AD379" i="10"/>
  <c r="AE379" i="10"/>
  <c r="Z380" i="10" l="1"/>
  <c r="AA380" i="10" s="1"/>
  <c r="AF380" i="10" l="1"/>
  <c r="W381" i="10"/>
  <c r="X381" i="10" s="1"/>
  <c r="AD380" i="10"/>
  <c r="AE380" i="10"/>
  <c r="Z381" i="10" l="1"/>
  <c r="AA381" i="10" s="1"/>
  <c r="AF381" i="10" l="1"/>
  <c r="W382" i="10"/>
  <c r="AD381" i="10"/>
  <c r="AE381" i="10"/>
  <c r="X382" i="10"/>
  <c r="Z382" i="10" l="1"/>
  <c r="AA382" i="10" s="1"/>
  <c r="AF382" i="10" l="1"/>
  <c r="W383" i="10"/>
  <c r="AD382" i="10"/>
  <c r="AE382" i="10"/>
  <c r="X383" i="10"/>
  <c r="Z383" i="10" l="1"/>
  <c r="AA383" i="10" s="1"/>
  <c r="AF383" i="10" l="1"/>
  <c r="W384" i="10"/>
  <c r="X384" i="10" s="1"/>
  <c r="AD383" i="10"/>
  <c r="AE383" i="10"/>
  <c r="Z384" i="10" l="1"/>
  <c r="AA384" i="10" s="1"/>
  <c r="AF384" i="10" l="1"/>
  <c r="W385" i="10"/>
  <c r="AD384" i="10"/>
  <c r="AE384" i="10"/>
  <c r="X385" i="10"/>
  <c r="Z385" i="10" l="1"/>
  <c r="AA385" i="10" s="1"/>
  <c r="AF385" i="10" l="1"/>
  <c r="W386" i="10"/>
  <c r="X386" i="10" s="1"/>
  <c r="AD385" i="10"/>
  <c r="AE385" i="10"/>
  <c r="Z386" i="10" l="1"/>
  <c r="AA386" i="10" s="1"/>
  <c r="AF386" i="10" l="1"/>
  <c r="W387" i="10"/>
  <c r="X387" i="10" s="1"/>
  <c r="AD386" i="10"/>
  <c r="AE386" i="10"/>
  <c r="Z387" i="10" l="1"/>
  <c r="AA387" i="10" s="1"/>
  <c r="AF387" i="10" l="1"/>
  <c r="W388" i="10"/>
  <c r="AD387" i="10"/>
  <c r="AE387" i="10"/>
  <c r="X388" i="10"/>
  <c r="Z388" i="10" l="1"/>
  <c r="AA388" i="10" s="1"/>
  <c r="AF388" i="10" l="1"/>
  <c r="W389" i="10"/>
  <c r="X389" i="10" s="1"/>
  <c r="AD388" i="10"/>
  <c r="AE388" i="10"/>
  <c r="Z389" i="10" l="1"/>
  <c r="AA389" i="10" s="1"/>
  <c r="AF389" i="10" l="1"/>
  <c r="W390" i="10"/>
  <c r="X390" i="10" s="1"/>
  <c r="AD389" i="10"/>
  <c r="AE389" i="10"/>
  <c r="Z390" i="10" l="1"/>
  <c r="AA390" i="10" s="1"/>
  <c r="AF390" i="10" l="1"/>
  <c r="W391" i="10"/>
  <c r="X391" i="10" s="1"/>
  <c r="AD390" i="10"/>
  <c r="AE390" i="10"/>
  <c r="Z391" i="10" l="1"/>
  <c r="AA391" i="10" s="1"/>
  <c r="AF391" i="10" l="1"/>
  <c r="W392" i="10"/>
  <c r="AD391" i="10"/>
  <c r="AE391" i="10"/>
  <c r="X392" i="10"/>
  <c r="Z392" i="10" l="1"/>
  <c r="AA392" i="10" s="1"/>
  <c r="AF392" i="10" l="1"/>
  <c r="W393" i="10"/>
  <c r="X393" i="10" s="1"/>
  <c r="AD392" i="10"/>
  <c r="AE392" i="10"/>
  <c r="Z393" i="10" l="1"/>
  <c r="AA393" i="10" s="1"/>
  <c r="AF393" i="10" l="1"/>
  <c r="W394" i="10"/>
  <c r="X394" i="10" s="1"/>
  <c r="AD393" i="10"/>
  <c r="AE393" i="10"/>
  <c r="Z394" i="10" l="1"/>
  <c r="AA394" i="10" s="1"/>
  <c r="AF394" i="10" l="1"/>
  <c r="W395" i="10"/>
  <c r="AD394" i="10"/>
  <c r="AE394" i="10"/>
  <c r="X395" i="10"/>
  <c r="Z395" i="10" l="1"/>
  <c r="AA395" i="10" s="1"/>
  <c r="AF395" i="10" l="1"/>
  <c r="W396" i="10"/>
  <c r="X396" i="10" s="1"/>
  <c r="AD395" i="10"/>
  <c r="AE395" i="10"/>
  <c r="Z396" i="10" l="1"/>
  <c r="AA396" i="10" s="1"/>
  <c r="AF396" i="10" l="1"/>
  <c r="W397" i="10"/>
  <c r="X397" i="10" s="1"/>
  <c r="AD396" i="10"/>
  <c r="AE396" i="10"/>
  <c r="Z397" i="10" l="1"/>
  <c r="AA397" i="10" s="1"/>
  <c r="AF397" i="10" l="1"/>
  <c r="W398" i="10"/>
  <c r="X398" i="10" s="1"/>
  <c r="AD397" i="10"/>
  <c r="AE397" i="10"/>
  <c r="Z398" i="10" l="1"/>
  <c r="AA398" i="10" s="1"/>
  <c r="AF398" i="10" l="1"/>
  <c r="W399" i="10"/>
  <c r="X399" i="10" s="1"/>
  <c r="AD398" i="10"/>
  <c r="AE398" i="10"/>
  <c r="Z399" i="10" l="1"/>
  <c r="AA399" i="10" s="1"/>
  <c r="AF399" i="10" l="1"/>
  <c r="W400" i="10"/>
  <c r="AD399" i="10"/>
  <c r="AE399" i="10"/>
  <c r="X400" i="10"/>
  <c r="Z400" i="10" l="1"/>
  <c r="AA400" i="10" s="1"/>
  <c r="AF400" i="10" l="1"/>
  <c r="W401" i="10"/>
  <c r="X401" i="10" s="1"/>
  <c r="AD400" i="10"/>
  <c r="AE400" i="10"/>
  <c r="Z401" i="10" l="1"/>
  <c r="AA401" i="10" s="1"/>
  <c r="AF401" i="10" l="1"/>
  <c r="W402" i="10"/>
  <c r="AD401" i="10"/>
  <c r="AE401" i="10"/>
  <c r="X402" i="10"/>
  <c r="Z402" i="10" l="1"/>
  <c r="AA402" i="10" s="1"/>
  <c r="AF402" i="10" l="1"/>
  <c r="W403" i="10"/>
  <c r="X403" i="10" s="1"/>
  <c r="AD402" i="10"/>
  <c r="AE402" i="10"/>
  <c r="Z403" i="10" l="1"/>
  <c r="AA403" i="10" s="1"/>
  <c r="AF403" i="10" l="1"/>
  <c r="W404" i="10"/>
  <c r="AD403" i="10"/>
  <c r="AE403" i="10"/>
  <c r="X404" i="10"/>
  <c r="Z404" i="10" l="1"/>
  <c r="AA404" i="10" s="1"/>
  <c r="AF404" i="10" l="1"/>
  <c r="W405" i="10"/>
  <c r="AD404" i="10"/>
  <c r="AE404" i="10"/>
  <c r="X405" i="10"/>
  <c r="Z405" i="10" l="1"/>
  <c r="AA405" i="10" s="1"/>
  <c r="AF405" i="10" l="1"/>
  <c r="W406" i="10"/>
  <c r="X406" i="10" s="1"/>
  <c r="AD405" i="10"/>
  <c r="AE405" i="10"/>
  <c r="Z406" i="10" l="1"/>
  <c r="AA406" i="10" s="1"/>
  <c r="AF406" i="10" l="1"/>
  <c r="W407" i="10"/>
  <c r="X407" i="10" s="1"/>
  <c r="AD406" i="10"/>
  <c r="AE406" i="10"/>
  <c r="Z407" i="10" l="1"/>
  <c r="AA407" i="10" s="1"/>
  <c r="AF407" i="10" l="1"/>
  <c r="W408" i="10"/>
  <c r="X408" i="10" s="1"/>
  <c r="AD407" i="10"/>
  <c r="AE407" i="10"/>
  <c r="Z408" i="10" l="1"/>
  <c r="AA408" i="10" s="1"/>
  <c r="AF408" i="10" l="1"/>
  <c r="W409" i="10"/>
  <c r="X409" i="10" s="1"/>
  <c r="AD408" i="10"/>
  <c r="AE408" i="10"/>
  <c r="Z409" i="10" l="1"/>
  <c r="AA409" i="10" s="1"/>
  <c r="AF409" i="10" l="1"/>
  <c r="W410" i="10"/>
  <c r="X410" i="10" s="1"/>
  <c r="AD409" i="10"/>
  <c r="AE409" i="10"/>
  <c r="Z410" i="10" l="1"/>
  <c r="AA410" i="10" s="1"/>
  <c r="AF410" i="10" l="1"/>
  <c r="W411" i="10"/>
  <c r="X411" i="10" s="1"/>
  <c r="AD410" i="10"/>
  <c r="AE410" i="10"/>
  <c r="Z411" i="10" l="1"/>
  <c r="AA411" i="10" s="1"/>
  <c r="AF411" i="10" l="1"/>
  <c r="W412" i="10"/>
  <c r="X412" i="10" s="1"/>
  <c r="AD411" i="10"/>
  <c r="AE411" i="10"/>
  <c r="Z412" i="10" l="1"/>
  <c r="AA412" i="10" s="1"/>
  <c r="AF412" i="10" l="1"/>
  <c r="W413" i="10"/>
  <c r="X413" i="10" s="1"/>
  <c r="AD412" i="10"/>
  <c r="AE412" i="10"/>
  <c r="Z413" i="10" l="1"/>
  <c r="AA413" i="10"/>
  <c r="AF413" i="10" l="1"/>
  <c r="W414" i="10"/>
  <c r="X414" i="10" s="1"/>
  <c r="AD413" i="10"/>
  <c r="AE413" i="10"/>
  <c r="Z414" i="10" l="1"/>
  <c r="AA414" i="10" s="1"/>
  <c r="AF414" i="10" l="1"/>
  <c r="W415" i="10"/>
  <c r="AD414" i="10"/>
  <c r="AE414" i="10"/>
  <c r="X415" i="10"/>
  <c r="Z415" i="10" l="1"/>
  <c r="AA415" i="10" s="1"/>
  <c r="AF415" i="10" l="1"/>
  <c r="W416" i="10"/>
  <c r="X416" i="10" s="1"/>
  <c r="AD415" i="10"/>
  <c r="AE415" i="10"/>
  <c r="Z416" i="10" l="1"/>
  <c r="AA416" i="10" s="1"/>
  <c r="AF416" i="10" l="1"/>
  <c r="W417" i="10"/>
  <c r="X417" i="10" s="1"/>
  <c r="AD416" i="10"/>
  <c r="AE416" i="10"/>
  <c r="Z417" i="10" l="1"/>
  <c r="AA417" i="10" s="1"/>
  <c r="AF417" i="10" l="1"/>
  <c r="W418" i="10"/>
  <c r="AD417" i="10"/>
  <c r="AE417" i="10"/>
  <c r="X418" i="10"/>
  <c r="Z418" i="10" l="1"/>
  <c r="AA418" i="10" s="1"/>
  <c r="AF418" i="10" l="1"/>
  <c r="W419" i="10"/>
  <c r="X419" i="10" s="1"/>
  <c r="AD418" i="10"/>
  <c r="AE418" i="10"/>
  <c r="Z419" i="10" l="1"/>
  <c r="AA419" i="10" s="1"/>
  <c r="AF419" i="10" l="1"/>
  <c r="W420" i="10"/>
  <c r="X420" i="10" s="1"/>
  <c r="AD419" i="10"/>
  <c r="AE419" i="10"/>
  <c r="Z420" i="10" l="1"/>
  <c r="AA420" i="10" s="1"/>
  <c r="AF420" i="10" l="1"/>
  <c r="W421" i="10"/>
  <c r="X421" i="10" s="1"/>
  <c r="AD420" i="10"/>
  <c r="AE420" i="10"/>
  <c r="Z421" i="10" l="1"/>
  <c r="AA421" i="10" s="1"/>
  <c r="AF421" i="10" l="1"/>
  <c r="W422" i="10"/>
  <c r="X422" i="10" s="1"/>
  <c r="AD421" i="10"/>
  <c r="AE421" i="10"/>
  <c r="Z422" i="10" l="1"/>
  <c r="AA422" i="10" s="1"/>
  <c r="AF422" i="10" l="1"/>
  <c r="W423" i="10"/>
  <c r="X423" i="10" s="1"/>
  <c r="AD422" i="10"/>
  <c r="AE422" i="10"/>
  <c r="Z423" i="10" l="1"/>
  <c r="AA423" i="10" s="1"/>
  <c r="AF423" i="10" l="1"/>
  <c r="W424" i="10"/>
  <c r="X424" i="10" s="1"/>
  <c r="AD423" i="10"/>
  <c r="AE423" i="10"/>
  <c r="Z424" i="10" l="1"/>
  <c r="AA424" i="10" s="1"/>
  <c r="AF424" i="10" l="1"/>
  <c r="W425" i="10"/>
  <c r="X425" i="10" s="1"/>
  <c r="AD424" i="10"/>
  <c r="AE424" i="10"/>
  <c r="Z425" i="10" l="1"/>
  <c r="AA425" i="10" s="1"/>
  <c r="AF425" i="10" l="1"/>
  <c r="W426" i="10"/>
  <c r="X426" i="10" s="1"/>
  <c r="AD425" i="10"/>
  <c r="AE425" i="10"/>
  <c r="Z426" i="10" l="1"/>
  <c r="AA426" i="10" s="1"/>
  <c r="AF426" i="10" l="1"/>
  <c r="W427" i="10"/>
  <c r="X427" i="10" s="1"/>
  <c r="AD426" i="10"/>
  <c r="AE426" i="10"/>
  <c r="Z427" i="10" l="1"/>
  <c r="AA427" i="10" s="1"/>
  <c r="AF427" i="10" l="1"/>
  <c r="W428" i="10"/>
  <c r="X428" i="10" s="1"/>
  <c r="AD427" i="10"/>
  <c r="AE427" i="10"/>
  <c r="Z428" i="10" l="1"/>
  <c r="AA428" i="10" s="1"/>
  <c r="AF428" i="10" l="1"/>
  <c r="W429" i="10"/>
  <c r="AD428" i="10"/>
  <c r="AE428" i="10"/>
  <c r="X429" i="10"/>
  <c r="Z429" i="10" l="1"/>
  <c r="AA429" i="10" s="1"/>
  <c r="AF429" i="10" l="1"/>
  <c r="W430" i="10"/>
  <c r="X430" i="10" s="1"/>
  <c r="AD429" i="10"/>
  <c r="AE429" i="10"/>
  <c r="Z430" i="10" l="1"/>
  <c r="AA430" i="10" s="1"/>
  <c r="AF430" i="10" l="1"/>
  <c r="W431" i="10"/>
  <c r="X431" i="10" s="1"/>
  <c r="AD430" i="10"/>
  <c r="AE430" i="10"/>
  <c r="Z431" i="10" l="1"/>
  <c r="AA431" i="10" s="1"/>
  <c r="AF431" i="10" l="1"/>
  <c r="W432" i="10"/>
  <c r="X432" i="10" s="1"/>
  <c r="AD431" i="10"/>
  <c r="AE431" i="10"/>
  <c r="Z432" i="10" l="1"/>
  <c r="AA432" i="10" s="1"/>
  <c r="AF432" i="10" l="1"/>
  <c r="W433" i="10"/>
  <c r="AD432" i="10"/>
  <c r="AE432" i="10"/>
  <c r="X433" i="10"/>
  <c r="Z433" i="10" l="1"/>
  <c r="AA433" i="10" s="1"/>
  <c r="AF433" i="10" l="1"/>
  <c r="W434" i="10"/>
  <c r="AD433" i="10"/>
  <c r="AE433" i="10"/>
  <c r="X434" i="10"/>
  <c r="Z434" i="10" l="1"/>
  <c r="AA434" i="10" s="1"/>
  <c r="AF434" i="10" l="1"/>
  <c r="W435" i="10"/>
  <c r="X435" i="10" s="1"/>
  <c r="AD434" i="10"/>
  <c r="AE434" i="10"/>
  <c r="Z435" i="10" l="1"/>
  <c r="AA435" i="10"/>
  <c r="AF435" i="10" l="1"/>
  <c r="W436" i="10"/>
  <c r="X436" i="10" s="1"/>
  <c r="AD435" i="10"/>
  <c r="AE435" i="10"/>
  <c r="Z436" i="10" l="1"/>
  <c r="AA436" i="10" s="1"/>
  <c r="AF436" i="10" l="1"/>
  <c r="W437" i="10"/>
  <c r="AD436" i="10"/>
  <c r="AE436" i="10"/>
  <c r="X437" i="10"/>
  <c r="Z437" i="10" l="1"/>
  <c r="AA437" i="10" s="1"/>
  <c r="AF437" i="10" l="1"/>
  <c r="W438" i="10"/>
  <c r="AD437" i="10"/>
  <c r="AE437" i="10"/>
  <c r="X438" i="10"/>
  <c r="Z438" i="10" l="1"/>
  <c r="AA438" i="10" s="1"/>
  <c r="AF438" i="10" l="1"/>
  <c r="W439" i="10"/>
  <c r="X439" i="10" s="1"/>
  <c r="AD438" i="10"/>
  <c r="AE438" i="10"/>
  <c r="Z439" i="10" l="1"/>
  <c r="AA439" i="10" s="1"/>
  <c r="AF439" i="10" l="1"/>
  <c r="W440" i="10"/>
  <c r="X440" i="10" s="1"/>
  <c r="AD439" i="10"/>
  <c r="AE439" i="10"/>
  <c r="Z440" i="10" l="1"/>
  <c r="AA440" i="10" s="1"/>
  <c r="AF440" i="10" l="1"/>
  <c r="W441" i="10"/>
  <c r="X441" i="10" s="1"/>
  <c r="AD440" i="10"/>
  <c r="AE440" i="10"/>
  <c r="Z441" i="10" l="1"/>
  <c r="AA441" i="10" s="1"/>
  <c r="AF441" i="10" l="1"/>
  <c r="W442" i="10"/>
  <c r="X442" i="10" s="1"/>
  <c r="AD441" i="10"/>
  <c r="AE441" i="10"/>
  <c r="Z442" i="10" l="1"/>
  <c r="AA442" i="10" s="1"/>
  <c r="AF442" i="10" l="1"/>
  <c r="W443" i="10"/>
  <c r="AD442" i="10"/>
  <c r="AE442" i="10"/>
  <c r="X443" i="10"/>
  <c r="Z443" i="10" l="1"/>
  <c r="AA443" i="10" s="1"/>
  <c r="AF443" i="10" l="1"/>
  <c r="W444" i="10"/>
  <c r="X444" i="10" s="1"/>
  <c r="AD443" i="10"/>
  <c r="AE443" i="10"/>
  <c r="Z444" i="10" l="1"/>
  <c r="AA444" i="10" s="1"/>
  <c r="AF444" i="10" l="1"/>
  <c r="W445" i="10"/>
  <c r="AD444" i="10"/>
  <c r="AE444" i="10"/>
  <c r="X445" i="10"/>
  <c r="Z445" i="10" l="1"/>
  <c r="AA445" i="10"/>
  <c r="AF445" i="10" l="1"/>
  <c r="W446" i="10"/>
  <c r="X446" i="10" s="1"/>
  <c r="AD445" i="10"/>
  <c r="AE445" i="10"/>
  <c r="Z446" i="10" l="1"/>
  <c r="AA446" i="10" s="1"/>
  <c r="AF446" i="10" l="1"/>
  <c r="W447" i="10"/>
  <c r="X447" i="10" s="1"/>
  <c r="AD446" i="10"/>
  <c r="AE446" i="10"/>
  <c r="Z447" i="10" l="1"/>
  <c r="AA447" i="10"/>
  <c r="AF447" i="10" l="1"/>
  <c r="W448" i="10"/>
  <c r="X448" i="10" s="1"/>
  <c r="AD447" i="10"/>
  <c r="AE447" i="10"/>
  <c r="Z448" i="10" l="1"/>
  <c r="AA448" i="10" s="1"/>
  <c r="AF448" i="10" l="1"/>
  <c r="W449" i="10"/>
  <c r="X449" i="10" s="1"/>
  <c r="AD448" i="10"/>
  <c r="AE448" i="10"/>
  <c r="Z449" i="10" l="1"/>
  <c r="AA449" i="10" s="1"/>
  <c r="AF449" i="10" l="1"/>
  <c r="W450" i="10"/>
  <c r="X450" i="10" s="1"/>
  <c r="AD449" i="10"/>
  <c r="AE449" i="10"/>
  <c r="Z450" i="10" l="1"/>
  <c r="AA450" i="10" s="1"/>
  <c r="AF450" i="10" l="1"/>
  <c r="W451" i="10"/>
  <c r="X451" i="10" s="1"/>
  <c r="AD450" i="10"/>
  <c r="AE450" i="10"/>
  <c r="Z451" i="10" l="1"/>
  <c r="AA451" i="10" s="1"/>
  <c r="AF451" i="10" l="1"/>
  <c r="W452" i="10"/>
  <c r="X452" i="10" s="1"/>
  <c r="AD451" i="10"/>
  <c r="AE451" i="10"/>
  <c r="Z452" i="10" l="1"/>
  <c r="AA452" i="10" s="1"/>
  <c r="AF452" i="10" l="1"/>
  <c r="W453" i="10"/>
  <c r="AD452" i="10"/>
  <c r="AE452" i="10"/>
  <c r="X453" i="10"/>
  <c r="Z453" i="10" l="1"/>
  <c r="AA453" i="10" s="1"/>
  <c r="AF453" i="10" l="1"/>
  <c r="W454" i="10"/>
  <c r="X454" i="10" s="1"/>
  <c r="AD453" i="10"/>
  <c r="AE453" i="10"/>
  <c r="Z454" i="10" l="1"/>
  <c r="AA454" i="10" s="1"/>
  <c r="AF454" i="10" l="1"/>
  <c r="W455" i="10"/>
  <c r="X455" i="10" s="1"/>
  <c r="AD454" i="10"/>
  <c r="AE454" i="10"/>
  <c r="Z455" i="10" l="1"/>
  <c r="AA455" i="10" s="1"/>
  <c r="AF455" i="10" l="1"/>
  <c r="W456" i="10"/>
  <c r="X456" i="10" s="1"/>
  <c r="AD455" i="10"/>
  <c r="AE455" i="10"/>
  <c r="Z456" i="10" l="1"/>
  <c r="AA456" i="10" s="1"/>
  <c r="AF456" i="10" l="1"/>
  <c r="W457" i="10"/>
  <c r="X457" i="10" s="1"/>
  <c r="AD456" i="10"/>
  <c r="AE456" i="10"/>
  <c r="Z457" i="10" l="1"/>
  <c r="AA457" i="10" s="1"/>
  <c r="AF457" i="10" l="1"/>
  <c r="W458" i="10"/>
  <c r="X458" i="10" s="1"/>
  <c r="AD457" i="10"/>
  <c r="AE457" i="10"/>
  <c r="Z458" i="10" l="1"/>
  <c r="AA458" i="10" s="1"/>
  <c r="AF458" i="10" l="1"/>
  <c r="W459" i="10"/>
  <c r="X459" i="10" s="1"/>
  <c r="AD458" i="10"/>
  <c r="AE458" i="10"/>
  <c r="Z459" i="10" l="1"/>
  <c r="AA459" i="10" s="1"/>
  <c r="AF459" i="10" l="1"/>
  <c r="W460" i="10"/>
  <c r="X460" i="10" s="1"/>
  <c r="AD459" i="10"/>
  <c r="AE459" i="10"/>
  <c r="Z460" i="10" l="1"/>
  <c r="AA460" i="10" s="1"/>
  <c r="AF460" i="10" l="1"/>
  <c r="W461" i="10"/>
  <c r="X461" i="10" s="1"/>
  <c r="AD460" i="10"/>
  <c r="AE460" i="10"/>
  <c r="Z461" i="10" l="1"/>
  <c r="AA461" i="10" s="1"/>
  <c r="AF461" i="10" l="1"/>
  <c r="W462" i="10"/>
  <c r="X462" i="10" s="1"/>
  <c r="AD461" i="10"/>
  <c r="AE461" i="10"/>
  <c r="Z462" i="10" l="1"/>
  <c r="AA462" i="10" s="1"/>
  <c r="AF462" i="10" l="1"/>
  <c r="W463" i="10"/>
  <c r="X463" i="10" s="1"/>
  <c r="AD462" i="10"/>
  <c r="AE462" i="10"/>
  <c r="Z463" i="10" l="1"/>
  <c r="AA463" i="10"/>
  <c r="AF463" i="10" l="1"/>
  <c r="W464" i="10"/>
  <c r="X464" i="10" s="1"/>
  <c r="AD463" i="10"/>
  <c r="AE463" i="10"/>
  <c r="Z464" i="10" l="1"/>
  <c r="AA464" i="10" s="1"/>
  <c r="AF464" i="10" l="1"/>
  <c r="W465" i="10"/>
  <c r="X465" i="10" s="1"/>
  <c r="AD464" i="10"/>
  <c r="AE464" i="10"/>
  <c r="Z465" i="10" l="1"/>
  <c r="AA465" i="10" s="1"/>
  <c r="AF465" i="10" l="1"/>
  <c r="W466" i="10"/>
  <c r="X466" i="10" s="1"/>
  <c r="AD465" i="10"/>
  <c r="AE465" i="10"/>
  <c r="Z466" i="10" l="1"/>
  <c r="AA466" i="10" s="1"/>
  <c r="AF466" i="10" l="1"/>
  <c r="W467" i="10"/>
  <c r="X467" i="10" s="1"/>
  <c r="AD466" i="10"/>
  <c r="AE466" i="10"/>
  <c r="Z467" i="10" l="1"/>
  <c r="AA467" i="10" s="1"/>
  <c r="AF467" i="10" l="1"/>
  <c r="W468" i="10"/>
  <c r="X468" i="10" s="1"/>
  <c r="AD467" i="10"/>
  <c r="AE467" i="10"/>
  <c r="Z468" i="10" l="1"/>
  <c r="AA468" i="10" s="1"/>
  <c r="AF468" i="10" l="1"/>
  <c r="W469" i="10"/>
  <c r="AD468" i="10"/>
  <c r="AE468" i="10"/>
  <c r="X469" i="10"/>
  <c r="Z469" i="10" l="1"/>
  <c r="AA469" i="10" s="1"/>
  <c r="AF469" i="10" l="1"/>
  <c r="W470" i="10"/>
  <c r="X470" i="10" s="1"/>
  <c r="AD469" i="10"/>
  <c r="AE469" i="10"/>
  <c r="Z470" i="10" l="1"/>
  <c r="AA470" i="10" s="1"/>
  <c r="AF470" i="10" l="1"/>
  <c r="W471" i="10"/>
  <c r="X471" i="10" s="1"/>
  <c r="AD470" i="10"/>
  <c r="AE470" i="10"/>
  <c r="Z471" i="10" l="1"/>
  <c r="AA471" i="10" s="1"/>
  <c r="AF471" i="10" l="1"/>
  <c r="W472" i="10"/>
  <c r="AD471" i="10"/>
  <c r="AE471" i="10"/>
  <c r="X472" i="10"/>
  <c r="Z472" i="10" l="1"/>
  <c r="AA472" i="10" s="1"/>
  <c r="AF472" i="10" l="1"/>
  <c r="W473" i="10"/>
  <c r="X473" i="10" s="1"/>
  <c r="AD472" i="10"/>
  <c r="AE472" i="10"/>
  <c r="Z473" i="10" l="1"/>
  <c r="AA473" i="10" s="1"/>
  <c r="AF473" i="10" l="1"/>
  <c r="W474" i="10"/>
  <c r="X474" i="10" s="1"/>
  <c r="AD473" i="10"/>
  <c r="AE473" i="10"/>
  <c r="Z474" i="10" l="1"/>
  <c r="AA474" i="10" s="1"/>
  <c r="AF474" i="10" l="1"/>
  <c r="W475" i="10"/>
  <c r="X475" i="10" s="1"/>
  <c r="AD474" i="10"/>
  <c r="AE474" i="10"/>
  <c r="Z475" i="10" l="1"/>
  <c r="AA475" i="10"/>
  <c r="AF475" i="10" l="1"/>
  <c r="W476" i="10"/>
  <c r="AD475" i="10"/>
  <c r="AE475" i="10"/>
  <c r="X476" i="10"/>
  <c r="Z476" i="10" l="1"/>
  <c r="AA476" i="10" s="1"/>
  <c r="AF476" i="10" l="1"/>
  <c r="W477" i="10"/>
  <c r="X477" i="10" s="1"/>
  <c r="AD476" i="10"/>
  <c r="AE476" i="10"/>
  <c r="Z477" i="10" l="1"/>
  <c r="AA477" i="10" s="1"/>
  <c r="AF477" i="10" l="1"/>
  <c r="W478" i="10"/>
  <c r="AD477" i="10"/>
  <c r="AE477" i="10"/>
  <c r="X478" i="10"/>
  <c r="Z478" i="10" l="1"/>
  <c r="AA478" i="10"/>
  <c r="AF478" i="10" l="1"/>
  <c r="W479" i="10"/>
  <c r="X479" i="10" s="1"/>
  <c r="AD478" i="10"/>
  <c r="AE478" i="10"/>
  <c r="Z479" i="10" l="1"/>
  <c r="AA479" i="10"/>
  <c r="AF479" i="10" l="1"/>
  <c r="W480" i="10"/>
  <c r="X480" i="10" s="1"/>
  <c r="AD479" i="10"/>
  <c r="AE479" i="10"/>
  <c r="Z480" i="10" l="1"/>
  <c r="AA480" i="10" s="1"/>
  <c r="AF480" i="10" l="1"/>
  <c r="W481" i="10"/>
  <c r="X481" i="10" s="1"/>
  <c r="AD480" i="10"/>
  <c r="AE480" i="10"/>
  <c r="Z481" i="10" l="1"/>
  <c r="AA481" i="10"/>
  <c r="AF481" i="10" l="1"/>
  <c r="W482" i="10"/>
  <c r="AD481" i="10"/>
  <c r="AE481" i="10"/>
  <c r="X482" i="10"/>
  <c r="Z482" i="10" l="1"/>
  <c r="AA482" i="10" s="1"/>
  <c r="AF482" i="10" l="1"/>
  <c r="W483" i="10"/>
  <c r="X483" i="10" s="1"/>
  <c r="AD482" i="10"/>
  <c r="AE482" i="10"/>
  <c r="Z483" i="10" l="1"/>
  <c r="AA483" i="10" s="1"/>
  <c r="AF483" i="10" l="1"/>
  <c r="W484" i="10"/>
  <c r="X484" i="10" s="1"/>
  <c r="AD483" i="10"/>
  <c r="AE483" i="10"/>
  <c r="Z484" i="10" l="1"/>
  <c r="AA484" i="10" s="1"/>
  <c r="AF484" i="10" l="1"/>
  <c r="W485" i="10"/>
  <c r="AD484" i="10"/>
  <c r="AE484" i="10"/>
  <c r="X485" i="10"/>
  <c r="Z485" i="10" l="1"/>
  <c r="AA485" i="10" s="1"/>
  <c r="AF485" i="10" l="1"/>
  <c r="W486" i="10"/>
  <c r="X486" i="10" s="1"/>
  <c r="AD485" i="10"/>
  <c r="AE485" i="10"/>
  <c r="Z486" i="10" l="1"/>
  <c r="AA486" i="10" s="1"/>
  <c r="AF486" i="10" l="1"/>
  <c r="W487" i="10"/>
  <c r="X487" i="10" s="1"/>
  <c r="AD486" i="10"/>
  <c r="AE486" i="10"/>
  <c r="Z487" i="10" l="1"/>
  <c r="AA487" i="10" s="1"/>
  <c r="AF487" i="10" l="1"/>
  <c r="W488" i="10"/>
  <c r="X488" i="10" s="1"/>
  <c r="AD487" i="10"/>
  <c r="AE487" i="10"/>
  <c r="Z488" i="10" l="1"/>
  <c r="AA488" i="10"/>
  <c r="AF488" i="10" l="1"/>
  <c r="W489" i="10"/>
  <c r="X489" i="10" s="1"/>
  <c r="AD488" i="10"/>
  <c r="AE488" i="10"/>
  <c r="Z489" i="10" l="1"/>
  <c r="AA489" i="10" s="1"/>
  <c r="AF489" i="10" l="1"/>
  <c r="W490" i="10"/>
  <c r="X490" i="10" s="1"/>
  <c r="AD489" i="10"/>
  <c r="AE489" i="10"/>
  <c r="Z490" i="10" l="1"/>
  <c r="AA490" i="10"/>
  <c r="AF490" i="10" l="1"/>
  <c r="W491" i="10"/>
  <c r="X491" i="10" s="1"/>
  <c r="AD490" i="10"/>
  <c r="AE490" i="10"/>
  <c r="Z491" i="10" l="1"/>
  <c r="AA491" i="10" s="1"/>
  <c r="AF491" i="10" l="1"/>
  <c r="B19" i="11" s="1"/>
  <c r="AD491" i="10"/>
  <c r="B17" i="11" s="1"/>
  <c r="AE491" i="10"/>
  <c r="B18" i="11" s="1"/>
  <c r="B22" i="11" l="1"/>
</calcChain>
</file>

<file path=xl/sharedStrings.xml><?xml version="1.0" encoding="utf-8"?>
<sst xmlns="http://schemas.openxmlformats.org/spreadsheetml/2006/main" count="902" uniqueCount="327">
  <si>
    <t>input</t>
  </si>
  <si>
    <t>value</t>
  </si>
  <si>
    <t>note</t>
  </si>
  <si>
    <t>age</t>
  </si>
  <si>
    <t>mort_base_v1(M, x)</t>
  </si>
  <si>
    <t>mort_base_v1(F, x)</t>
  </si>
  <si>
    <t>mort_base_v2(M, x)</t>
  </si>
  <si>
    <t>mort_base_v2(F, x)</t>
  </si>
  <si>
    <t>t</t>
  </si>
  <si>
    <t>s = t / 12</t>
  </si>
  <si>
    <t>z_rec(s)</t>
  </si>
  <si>
    <t>rf_df_rec(t)</t>
  </si>
  <si>
    <t>P_rec(t)</t>
  </si>
  <si>
    <t>z_cur(s)</t>
  </si>
  <si>
    <t>rf_df_cur(t)</t>
  </si>
  <si>
    <t>P_cur(t)</t>
  </si>
  <si>
    <t>P_L(t)</t>
  </si>
  <si>
    <t>d_L(t)</t>
  </si>
  <si>
    <t>j_L(t)</t>
  </si>
  <si>
    <t>u (relative to V_rec)</t>
  </si>
  <si>
    <t>I_rec(u)</t>
  </si>
  <si>
    <t>u (relative to V)</t>
  </si>
  <si>
    <t>I_act(u)</t>
  </si>
  <si>
    <t>I_L(u)</t>
  </si>
  <si>
    <t>I_cur(u)</t>
  </si>
  <si>
    <t>age (rows) by year (columns)</t>
  </si>
  <si>
    <t>g(x)</t>
  </si>
  <si>
    <t>3.1 Run settings</t>
  </si>
  <si>
    <t>h(y) = min(1, (y - 2026) / 20)</t>
  </si>
  <si>
    <t>variant</t>
  </si>
  <si>
    <t>O</t>
  </si>
  <si>
    <t>w(h) = 1 - 3 h^2 + 2 h^3</t>
  </si>
  <si>
    <t>valuation_date V</t>
  </si>
  <si>
    <t>the last day of a calendar month</t>
  </si>
  <si>
    <t>recognition_date V_rec</t>
  </si>
  <si>
    <t>a month-end</t>
  </si>
  <si>
    <t>prev_valuation_date V_prev</t>
  </si>
  <si>
    <t>a month-end; here equal to V_rec (C1)</t>
  </si>
  <si>
    <t>m_V = mi(V)</t>
  </si>
  <si>
    <t>mi(d) = 12 * year(d) + month(d) - 1</t>
  </si>
  <si>
    <t>m_rec = mi(V_rec)</t>
  </si>
  <si>
    <t>m_prev = mi(V_prev)</t>
  </si>
  <si>
    <t>tau0 = m_V - m_rec</t>
  </si>
  <si>
    <t>months from recognition to V</t>
  </si>
  <si>
    <t>tau = m_V - m_prev</t>
  </si>
  <si>
    <t>the reporting period in months</t>
  </si>
  <si>
    <t>cpi_lag_m L</t>
  </si>
  <si>
    <t>build-time constant of the CPI class</t>
  </si>
  <si>
    <t>include_inv_exp</t>
  </si>
  <si>
    <t>discount_coverage_units</t>
  </si>
  <si>
    <t>the only form in the spec (C13)</t>
  </si>
  <si>
    <t>scenario count J</t>
  </si>
  <si>
    <t>one scenario per run (G6)</t>
  </si>
  <si>
    <t>T (recognition run) = 12*120 + 1 - min a0 at V_rec</t>
  </si>
  <si>
    <t>the generator writes rows t = 0 .. 501 on the REC sheets</t>
  </si>
  <si>
    <t>T (runs at V) = 12*120 + 1 - min a0 at V</t>
  </si>
  <si>
    <t>the generator writes rows t = 0 .. 489 on the OLD, NEW and CUR sheets</t>
  </si>
  <si>
    <t>3.5 Assumption tables: scalar tables and the constants derived from them</t>
  </si>
  <si>
    <t>expense v1: maint_pm (December 2025 prices)</t>
  </si>
  <si>
    <t>version 1, priced at V_prev; used by REC as is, by OLD rebased</t>
  </si>
  <si>
    <t>expense v2: maint_pm (December 2026 prices)</t>
  </si>
  <si>
    <t>version 2, priced at V; used by NEW and CUR</t>
  </si>
  <si>
    <t>maint_pm_old = maint_pm_v1 * I_act(0) / I_act(-tau)  (5.4)</t>
  </si>
  <si>
    <t>used by OLD (5.4, C8)</t>
  </si>
  <si>
    <t>inv_expense: ie_rate</t>
  </si>
  <si>
    <t>Rate[Annual, Effective]; not stressed</t>
  </si>
  <si>
    <t>ilp</t>
  </si>
  <si>
    <t>Rate[Annual, Continuous]; part of the locked-in basis</t>
  </si>
  <si>
    <t>ra_param: alpha</t>
  </si>
  <si>
    <t>ra_param: z_alpha</t>
  </si>
  <si>
    <t>ra_param: sigma_l</t>
  </si>
  <si>
    <t>ra_param: sigma_e</t>
  </si>
  <si>
    <t>ie_m = (1 + ie_rate)^(1/12) - 1  (6.4)</t>
  </si>
  <si>
    <t>mort_mult = exp(-sigma_l * z_alpha - sigma_l * sigma_l / 2)  (6.8)</t>
  </si>
  <si>
    <t>exp_mult = exp(sigma_e * z_alpha - sigma_e * sigma_e / 2)  (6.8)</t>
  </si>
  <si>
    <t>Makeham A (6.1)</t>
  </si>
  <si>
    <t>Makeham B (6.1)</t>
  </si>
  <si>
    <t>Makeham c (6.1)</t>
  </si>
  <si>
    <t>3.3 Group inputs and 3.4 reads from the previous run (the REC sheets)</t>
  </si>
  <si>
    <t>portfolio</t>
  </si>
  <si>
    <t>cohort</t>
  </si>
  <si>
    <t>profit_bucket</t>
  </si>
  <si>
    <t>recognition_date</t>
  </si>
  <si>
    <t>prev_valuation_date</t>
  </si>
  <si>
    <t>csm_prev = CSM(0) of the REC run (group sheet)</t>
  </si>
  <si>
    <t>read from the recognition run, not retyped (3.4)</t>
  </si>
  <si>
    <t>lc_prev = LC(0) of the REC run (group sheet)</t>
  </si>
  <si>
    <t>cu_act (datum: payments actually made in the period)</t>
  </si>
  <si>
    <t>section 13: the group input, a total</t>
  </si>
  <si>
    <t>prev_run_id</t>
  </si>
  <si>
    <t>REC-O</t>
  </si>
  <si>
    <t>the recognition run of this variant: the REC sheets</t>
  </si>
  <si>
    <t>F_prev(0) = FCF_g^rec(0)</t>
  </si>
  <si>
    <t>FCF_g^rec at month 0 (7.1)</t>
  </si>
  <si>
    <t>F_prev(tau) = FCF_g^rec(tau)</t>
  </si>
  <si>
    <t>FCF_g^rec at month tau (7.1)</t>
  </si>
  <si>
    <t>13 Model points, one column per policy (derived fields by formula)</t>
  </si>
  <si>
    <t>policy 21</t>
  </si>
  <si>
    <t>policy 22</t>
  </si>
  <si>
    <t>policy_id</t>
  </si>
  <si>
    <t>class</t>
  </si>
  <si>
    <t>level</t>
  </si>
  <si>
    <t>CPI</t>
  </si>
  <si>
    <t>sex</t>
  </si>
  <si>
    <t>M</t>
  </si>
  <si>
    <t>F</t>
  </si>
  <si>
    <t>date_of_birth</t>
  </si>
  <si>
    <t>issue_date</t>
  </si>
  <si>
    <t>annuity_start_date</t>
  </si>
  <si>
    <t>pols_if_init at recognition</t>
  </si>
  <si>
    <t>instalment_pm at recognition</t>
  </si>
  <si>
    <t>single_premium</t>
  </si>
  <si>
    <t>pols_if_init at V (actual)</t>
  </si>
  <si>
    <t>the survivors of the period (3.2)</t>
  </si>
  <si>
    <t>instalment_pm at V (actual)</t>
  </si>
  <si>
    <t>equals the recognition instalment here (section 4)</t>
  </si>
  <si>
    <t>IA</t>
  </si>
  <si>
    <t>ONEROUS</t>
  </si>
  <si>
    <t>mi(date_of_birth)</t>
  </si>
  <si>
    <t>a0 at recognition = m_rec - mi(date_of_birth)</t>
  </si>
  <si>
    <t>a0 at V = m_V - mi(date_of_birth)</t>
  </si>
  <si>
    <t>mi(annuity_start_date)</t>
  </si>
  <si>
    <t>m_c at recognition = mi(annuity_start_date) - m_rec</t>
  </si>
  <si>
    <t>m_c at V = mi(annuity_start_date) - m_V</t>
  </si>
  <si>
    <t>T_i at recognition</t>
  </si>
  <si>
    <t>T_i at V</t>
  </si>
  <si>
    <t>year(issue_date) (G2: equals cohort)</t>
  </si>
  <si>
    <t>n_exp = pols_if^rec(tau), read from the REC sheet</t>
  </si>
  <si>
    <t>3.4: the previous run's pols_if at its month tau</t>
  </si>
  <si>
    <t>x</t>
  </si>
  <si>
    <t>Y</t>
  </si>
  <si>
    <t>q_ann</t>
  </si>
  <si>
    <t>q_mth</t>
  </si>
  <si>
    <t>deaths</t>
  </si>
  <si>
    <t>pols_if</t>
  </si>
  <si>
    <t>anniv</t>
  </si>
  <si>
    <t>esc_factor</t>
  </si>
  <si>
    <t>ann_pp</t>
  </si>
  <si>
    <t>exp_pp</t>
  </si>
  <si>
    <t>ann_out</t>
  </si>
  <si>
    <t>exp_out</t>
  </si>
  <si>
    <t>df</t>
  </si>
  <si>
    <t>v</t>
  </si>
  <si>
    <t>s_pp</t>
  </si>
  <si>
    <t>q_ann_st</t>
  </si>
  <si>
    <t>q_mth_st</t>
  </si>
  <si>
    <t>s_pp_st</t>
  </si>
  <si>
    <t>cu</t>
  </si>
  <si>
    <t>bel</t>
  </si>
  <si>
    <t>inv_exp</t>
  </si>
  <si>
    <t>v_be</t>
  </si>
  <si>
    <t>v_st</t>
  </si>
  <si>
    <t>ra</t>
  </si>
  <si>
    <t>df(t-1) * ann_out(t)</t>
  </si>
  <si>
    <t>df(t-1) * exp_out(t) + df(t) * inv_exp(t)</t>
  </si>
  <si>
    <t>n_K (I9)</t>
  </si>
  <si>
    <t>instalment_pm * I(n_K - L) / I(n_0 - L)</t>
  </si>
  <si>
    <t>chk_I1</t>
  </si>
  <si>
    <t>chk_I2</t>
  </si>
  <si>
    <t>chk_I3</t>
  </si>
  <si>
    <t>chk_I4</t>
  </si>
  <si>
    <t>chk_I7</t>
  </si>
  <si>
    <t>chk_I9</t>
  </si>
  <si>
    <t>constant</t>
  </si>
  <si>
    <t>scalar (7.2)</t>
  </si>
  <si>
    <t>check (12.1)</t>
  </si>
  <si>
    <t>run</t>
  </si>
  <si>
    <t>REC</t>
  </si>
  <si>
    <t>bel(0)</t>
  </si>
  <si>
    <t>I1</t>
  </si>
  <si>
    <t>ra(0)</t>
  </si>
  <si>
    <t>I2</t>
  </si>
  <si>
    <t>pva</t>
  </si>
  <si>
    <t>I3</t>
  </si>
  <si>
    <t>pve</t>
  </si>
  <si>
    <t>I4</t>
  </si>
  <si>
    <t>pols_if_init</t>
  </si>
  <si>
    <t>ann_pp(1)</t>
  </si>
  <si>
    <t>I5</t>
  </si>
  <si>
    <t>instalment_pm</t>
  </si>
  <si>
    <t>v_be(0)</t>
  </si>
  <si>
    <t>I7</t>
  </si>
  <si>
    <t>m_V (the run's valuation month)</t>
  </si>
  <si>
    <t>v_st(0)</t>
  </si>
  <si>
    <t>I9</t>
  </si>
  <si>
    <t>n/a (level class)</t>
  </si>
  <si>
    <t>a0</t>
  </si>
  <si>
    <t>m_c</t>
  </si>
  <si>
    <t>T_i</t>
  </si>
  <si>
    <t>T</t>
  </si>
  <si>
    <t>L</t>
  </si>
  <si>
    <t>ie_m</t>
  </si>
  <si>
    <t>mort_mult</t>
  </si>
  <si>
    <t>exp_mult</t>
  </si>
  <si>
    <t>maint_pm</t>
  </si>
  <si>
    <t>I(0)</t>
  </si>
  <si>
    <t>mort_base (defined name read)</t>
  </si>
  <si>
    <t>mort_v1_M</t>
  </si>
  <si>
    <t>df(t) (defined name read)</t>
  </si>
  <si>
    <t>P_rec</t>
  </si>
  <si>
    <t>I(u) (defined name read)</t>
  </si>
  <si>
    <t>I_rec</t>
  </si>
  <si>
    <t>OLD</t>
  </si>
  <si>
    <t>P_L</t>
  </si>
  <si>
    <t>I_L</t>
  </si>
  <si>
    <t>NEW</t>
  </si>
  <si>
    <t>mort_v2_M</t>
  </si>
  <si>
    <t>CUR</t>
  </si>
  <si>
    <t>P_cur</t>
  </si>
  <si>
    <t>I_cur</t>
  </si>
  <si>
    <t>mort_v1_F</t>
  </si>
  <si>
    <t>mort_v2_F</t>
  </si>
  <si>
    <t>BEL_g^rec(t)</t>
  </si>
  <si>
    <t>RA_g^rec(t)</t>
  </si>
  <si>
    <t>FCF_g^rec(t)</t>
  </si>
  <si>
    <t>CU_g^rec(t)</t>
  </si>
  <si>
    <t>BEL_g^L_old(t)</t>
  </si>
  <si>
    <t>RA_g^L_old(t)</t>
  </si>
  <si>
    <t>FCF_g^L_old(t)</t>
  </si>
  <si>
    <t>CU_g^L_old(t)</t>
  </si>
  <si>
    <t>BEL_g^L_new(t)</t>
  </si>
  <si>
    <t>RA_g^L_new(t)</t>
  </si>
  <si>
    <t>FCF_g^L_new(t)</t>
  </si>
  <si>
    <t>CU_g^L_new(t)</t>
  </si>
  <si>
    <t>BEL_g^cur(t)</t>
  </si>
  <si>
    <t>RA_g^cur(t)</t>
  </si>
  <si>
    <t>FCF_g^cur(t)</t>
  </si>
  <si>
    <t>CU_g^cur(t)</t>
  </si>
  <si>
    <t>CU_g(t) (CUR run, section 10)</t>
  </si>
  <si>
    <t>F(t) = FCF_g^cur(t)</t>
  </si>
  <si>
    <t>N(t)</t>
  </si>
  <si>
    <t>Acc(t)</t>
  </si>
  <si>
    <t>CSM_pre(t)</t>
  </si>
  <si>
    <t>U(t)</t>
  </si>
  <si>
    <t>R(t)</t>
  </si>
  <si>
    <t>CSM(t)</t>
  </si>
  <si>
    <t>LC(t)</t>
  </si>
  <si>
    <t>LCA(t)</t>
  </si>
  <si>
    <t>chk_K6</t>
  </si>
  <si>
    <t>chk_I11</t>
  </si>
  <si>
    <t>chk_I12</t>
  </si>
  <si>
    <t>chk_I13</t>
  </si>
  <si>
    <t>quantity</t>
  </si>
  <si>
    <t>7.3 Initial recognition (from the REC run)</t>
  </si>
  <si>
    <t>P_g = sum_i pols_if_init_rec_i * single_premium_i</t>
  </si>
  <si>
    <t>FCF_g^rec(0)</t>
  </si>
  <si>
    <t>gap = P_g - FCF_g^rec(0)</t>
  </si>
  <si>
    <t>CSM(0) = where(gap &gt; 0, gap, 0)</t>
  </si>
  <si>
    <t>LC(0) = max(0, FCF_g^rec(0) - P_g)</t>
  </si>
  <si>
    <t>G3 diagnostic: first policy onerous at recognition</t>
  </si>
  <si>
    <t>G3 diagnostic: second policy onerous at recognition</t>
  </si>
  <si>
    <t>diagnostic: expected units of the period, sum CU_g^rec(1 .. tau)</t>
  </si>
  <si>
    <t>9 The period close, one step per row</t>
  </si>
  <si>
    <t>csm_prev</t>
  </si>
  <si>
    <t>lc_prev</t>
  </si>
  <si>
    <t>cu_act</t>
  </si>
  <si>
    <t>tau0</t>
  </si>
  <si>
    <t>tau</t>
  </si>
  <si>
    <t>P_rec(tau0 - tau)</t>
  </si>
  <si>
    <t>P_rec(tau0)</t>
  </si>
  <si>
    <t>step 1: CSM_acc = csm_prev * P_rec(tau0 - tau) / P_rec(tau0)</t>
  </si>
  <si>
    <t>acc_per = CSM_acc - csm_prev</t>
  </si>
  <si>
    <t>F_prev(0)</t>
  </si>
  <si>
    <t>F_prev(tau)</t>
  </si>
  <si>
    <t>step 2: LC_alloc = where(F_prev(0) &gt; 0, lc_prev * (F_prev(tau) / F_prev(0)), 0)</t>
  </si>
  <si>
    <t>lca_per = lc_prev - LC_alloc</t>
  </si>
  <si>
    <t>FCF_g^L_new(0)</t>
  </si>
  <si>
    <t>FCF_g^L_old(0)</t>
  </si>
  <si>
    <t>section 8: delta_FCF_L = FCF_g^L_new(0) - FCF_g^L_old(0)</t>
  </si>
  <si>
    <t>step 3: 9.4 rule applied (1: LC &gt; 0, delta &gt;= 0; 2: LC &gt; 0, delta &lt; 0; 3: LC = 0)</t>
  </si>
  <si>
    <t>rev = min(LC_alloc, -delta_FCF_L)  (rule 2)</t>
  </si>
  <si>
    <t>CSM_acc - delta_FCF_L  (rule 3, before the para 48(a) floor)</t>
  </si>
  <si>
    <t>LC_adj</t>
  </si>
  <si>
    <t>CSM_adj</t>
  </si>
  <si>
    <t>csm_fs = CSM_adj - CSM_acc</t>
  </si>
  <si>
    <t>lc_fs = LC_adj - LC_alloc</t>
  </si>
  <si>
    <t>step 4: N(0) (months block, from the CUR run's units on P_L)</t>
  </si>
  <si>
    <t>R_per = where(cu_act + N(0) &gt; 0, CSM_adj * (cu_act / (cu_act + N(0))), CSM_adj)</t>
  </si>
  <si>
    <t>step 5: CSM(0) = CSM_adj - R_per</t>
  </si>
  <si>
    <t>LC(0) = LC_adj</t>
  </si>
  <si>
    <t>FCF_g^cur(0)</t>
  </si>
  <si>
    <t>LRC(0) = FCF_g^cur(0) + CSM(0)</t>
  </si>
  <si>
    <t>11.1 CSM roll-forward for the period</t>
  </si>
  <si>
    <t>Opening CSM</t>
  </si>
  <si>
    <t>Interest accretion (44(b), B72(b))</t>
  </si>
  <si>
    <t>Changes for future service (44(c), B96)</t>
  </si>
  <si>
    <t>Currency differences (44(d))</t>
  </si>
  <si>
    <t>Release (44(e), B119)</t>
  </si>
  <si>
    <t>Closing CSM</t>
  </si>
  <si>
    <t>11.1 Loss component roll-forward for the period</t>
  </si>
  <si>
    <t>Opening LC</t>
  </si>
  <si>
    <t>Systematic allocation (50(a), 51, 52)</t>
  </si>
  <si>
    <t>Losses on remeasurement (48(a)): lc_fs where positive</t>
  </si>
  <si>
    <t>Reversals of losses (50(b)): lc_fs where negative</t>
  </si>
  <si>
    <t>Closing LC</t>
  </si>
  <si>
    <t>11.2 Analysis of change of the fulfilment cash flows</t>
  </si>
  <si>
    <t>A = FCF_g^rec(0)</t>
  </si>
  <si>
    <t>B = F_prev(tau)</t>
  </si>
  <si>
    <t>C = FCF_g^L_old(0)</t>
  </si>
  <si>
    <t>D = FCF_g^L_new(0)</t>
  </si>
  <si>
    <t>E = FCF_g^cur(0)</t>
  </si>
  <si>
    <t>B - A: the previous run's expected movement</t>
  </si>
  <si>
    <t>C - B: CPI experience (IFIE)</t>
  </si>
  <si>
    <t>D - C: delta_FCF_L (CSM or LC)</t>
  </si>
  <si>
    <t>E - D: financial assumptions at V (IFIE)</t>
  </si>
  <si>
    <t>Helpers (layout, not definition)</t>
  </si>
  <si>
    <t>last month with CU_g &gt; 0 (I11)</t>
  </si>
  <si>
    <t>(run, policy) sheet</t>
  </si>
  <si>
    <t>REC-21</t>
  </si>
  <si>
    <t>OLD-21</t>
  </si>
  <si>
    <t>NEW-21</t>
  </si>
  <si>
    <t>CUR-21</t>
  </si>
  <si>
    <t>REC-22</t>
  </si>
  <si>
    <t>OLD-22</t>
  </si>
  <si>
    <t>NEW-22</t>
  </si>
  <si>
    <t>CUR-22</t>
  </si>
  <si>
    <t>group check (12.2)</t>
  </si>
  <si>
    <t>K1</t>
  </si>
  <si>
    <t>K2</t>
  </si>
  <si>
    <t>K3</t>
  </si>
  <si>
    <t>K4</t>
  </si>
  <si>
    <t>K5</t>
  </si>
  <si>
    <t>K6</t>
  </si>
  <si>
    <t>I11</t>
  </si>
  <si>
    <t>I12</t>
  </si>
  <si>
    <t>I13</t>
  </si>
  <si>
    <t>all_ok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</si>
</sst>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527"/>
  <sheetViews>
    <sheetView tabSelected="1" workbookViewId="0"/>
  </sheetViews>
  <sheetFormatPr defaultRowHeight="14.5" x14ac:dyDescent="0.35"/>
  <cols>
    <col min="1" max="1" width="58" customWidth="1"/>
    <col min="2" max="4" width="22" customWidth="1"/>
    <col min="6" max="10" width="20" customWidth="1"/>
    <col min="12" max="22" width="18" customWidth="1"/>
    <col min="27" max="30" width="18" customWidth="1"/>
  </cols>
  <sheetData>
    <row r="1" spans="1:159" x14ac:dyDescent="0.3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X1" s="1" t="s">
        <v>19</v>
      </c>
      <c r="Y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>
        <v>2025</v>
      </c>
      <c r="AI1" s="1">
        <v>2026</v>
      </c>
      <c r="AJ1" s="1">
        <v>2027</v>
      </c>
      <c r="AK1" s="1">
        <v>2028</v>
      </c>
      <c r="AL1" s="1">
        <v>2029</v>
      </c>
      <c r="AM1" s="1">
        <v>2030</v>
      </c>
      <c r="AN1" s="1">
        <v>2031</v>
      </c>
      <c r="AO1" s="1">
        <v>2032</v>
      </c>
      <c r="AP1" s="1">
        <v>2033</v>
      </c>
      <c r="AQ1" s="1">
        <v>2034</v>
      </c>
      <c r="AR1" s="1">
        <v>2035</v>
      </c>
      <c r="AS1" s="1">
        <v>2036</v>
      </c>
      <c r="AT1" s="1">
        <v>2037</v>
      </c>
      <c r="AU1" s="1">
        <v>2038</v>
      </c>
      <c r="AV1" s="1">
        <v>2039</v>
      </c>
      <c r="AW1" s="1">
        <v>2040</v>
      </c>
      <c r="AX1" s="1">
        <v>2041</v>
      </c>
      <c r="AY1" s="1">
        <v>2042</v>
      </c>
      <c r="AZ1" s="1">
        <v>2043</v>
      </c>
      <c r="BA1" s="1">
        <v>2044</v>
      </c>
      <c r="BB1" s="1">
        <v>2045</v>
      </c>
      <c r="BC1" s="1">
        <v>2046</v>
      </c>
      <c r="BD1" s="1">
        <v>2047</v>
      </c>
      <c r="BE1" s="1">
        <v>2048</v>
      </c>
      <c r="BF1" s="1">
        <v>2049</v>
      </c>
      <c r="BG1" s="1">
        <v>2050</v>
      </c>
      <c r="BH1" s="1">
        <v>2051</v>
      </c>
      <c r="BI1" s="1">
        <v>2052</v>
      </c>
      <c r="BJ1" s="1">
        <v>2053</v>
      </c>
      <c r="BK1" s="1">
        <v>2054</v>
      </c>
      <c r="BL1" s="1">
        <v>2055</v>
      </c>
      <c r="BM1" s="1">
        <v>2056</v>
      </c>
      <c r="BN1" s="1">
        <v>2057</v>
      </c>
      <c r="BO1" s="1">
        <v>2058</v>
      </c>
      <c r="BP1" s="1">
        <v>2059</v>
      </c>
      <c r="BQ1" s="1">
        <v>2060</v>
      </c>
      <c r="BR1" s="1">
        <v>2061</v>
      </c>
      <c r="BS1" s="1">
        <v>2062</v>
      </c>
      <c r="BT1" s="1">
        <v>2063</v>
      </c>
      <c r="BU1" s="1">
        <v>2064</v>
      </c>
      <c r="BV1" s="1">
        <v>2065</v>
      </c>
      <c r="BW1" s="1">
        <v>2066</v>
      </c>
      <c r="BX1" s="1">
        <v>2067</v>
      </c>
      <c r="BY1" s="1">
        <v>2068</v>
      </c>
      <c r="BZ1" s="1">
        <v>2069</v>
      </c>
      <c r="CA1" s="1">
        <v>2070</v>
      </c>
      <c r="CB1" s="1">
        <v>2071</v>
      </c>
      <c r="CC1" s="1">
        <v>2072</v>
      </c>
      <c r="CD1" s="1">
        <v>2073</v>
      </c>
      <c r="CE1" s="1">
        <v>2074</v>
      </c>
      <c r="CF1" s="1">
        <v>2075</v>
      </c>
      <c r="CG1" s="1">
        <v>2076</v>
      </c>
      <c r="CH1" s="1">
        <v>2077</v>
      </c>
      <c r="CI1" s="1">
        <v>2078</v>
      </c>
      <c r="CJ1" s="1">
        <v>2079</v>
      </c>
      <c r="CK1" s="1">
        <v>2080</v>
      </c>
      <c r="CL1" s="1">
        <v>2081</v>
      </c>
      <c r="CM1" s="1">
        <v>2082</v>
      </c>
      <c r="CN1" s="1">
        <v>2083</v>
      </c>
      <c r="CO1" s="1">
        <v>2084</v>
      </c>
      <c r="CP1" s="1">
        <v>2085</v>
      </c>
      <c r="CQ1" s="1">
        <v>2086</v>
      </c>
      <c r="CR1" s="1">
        <v>2087</v>
      </c>
      <c r="CS1" s="1">
        <v>2088</v>
      </c>
      <c r="CT1" s="1">
        <v>2089</v>
      </c>
      <c r="CU1" s="1">
        <v>2090</v>
      </c>
      <c r="CV1" s="1">
        <v>2091</v>
      </c>
      <c r="CW1" s="1">
        <v>2092</v>
      </c>
      <c r="CX1" s="1">
        <v>2093</v>
      </c>
      <c r="CY1" s="1">
        <v>2094</v>
      </c>
      <c r="CZ1" s="1">
        <v>2095</v>
      </c>
      <c r="DA1" s="1">
        <v>2096</v>
      </c>
      <c r="DB1" s="1">
        <v>2097</v>
      </c>
      <c r="DC1" s="1">
        <v>2098</v>
      </c>
      <c r="DD1" s="1">
        <v>2099</v>
      </c>
      <c r="DE1" s="1">
        <v>2100</v>
      </c>
      <c r="DF1" s="1">
        <v>2101</v>
      </c>
      <c r="DG1" s="1">
        <v>2102</v>
      </c>
      <c r="DH1" s="1">
        <v>2103</v>
      </c>
      <c r="DI1" s="1">
        <v>2104</v>
      </c>
      <c r="DJ1" s="1">
        <v>2105</v>
      </c>
      <c r="DK1" s="1">
        <v>2106</v>
      </c>
      <c r="DL1" s="1">
        <v>2107</v>
      </c>
      <c r="DM1" s="1">
        <v>2108</v>
      </c>
      <c r="DN1" s="1">
        <v>2109</v>
      </c>
      <c r="DO1" s="1">
        <v>2110</v>
      </c>
      <c r="DP1" s="1">
        <v>2111</v>
      </c>
      <c r="DQ1" s="1">
        <v>2112</v>
      </c>
      <c r="DR1" s="1">
        <v>2113</v>
      </c>
      <c r="DS1" s="1">
        <v>2114</v>
      </c>
      <c r="DT1" s="1">
        <v>2115</v>
      </c>
      <c r="DU1" s="1">
        <v>2116</v>
      </c>
      <c r="DV1" s="1">
        <v>2117</v>
      </c>
      <c r="DW1" s="1">
        <v>2118</v>
      </c>
      <c r="DX1" s="1">
        <v>2119</v>
      </c>
      <c r="DY1" s="1">
        <v>2120</v>
      </c>
      <c r="DZ1" s="1">
        <v>2121</v>
      </c>
      <c r="EA1" s="1">
        <v>2122</v>
      </c>
      <c r="EB1" s="1">
        <v>2123</v>
      </c>
      <c r="EC1" s="1">
        <v>2124</v>
      </c>
      <c r="ED1" s="1">
        <v>2125</v>
      </c>
      <c r="EE1" s="1">
        <v>2126</v>
      </c>
      <c r="EF1" s="1">
        <v>2127</v>
      </c>
      <c r="EG1" s="1">
        <v>2128</v>
      </c>
      <c r="EH1" s="1">
        <v>2129</v>
      </c>
      <c r="EI1" s="1">
        <v>2130</v>
      </c>
      <c r="EJ1" s="1">
        <v>2131</v>
      </c>
      <c r="EK1" s="1">
        <v>2132</v>
      </c>
      <c r="EL1" s="1">
        <v>2133</v>
      </c>
      <c r="EM1" s="1">
        <v>2134</v>
      </c>
      <c r="EN1" s="1">
        <v>2135</v>
      </c>
      <c r="EO1" s="1">
        <v>2136</v>
      </c>
      <c r="EP1" s="1">
        <v>2137</v>
      </c>
      <c r="EQ1" s="1">
        <v>2138</v>
      </c>
      <c r="ER1" s="1">
        <v>2139</v>
      </c>
      <c r="ES1" s="1">
        <v>2140</v>
      </c>
      <c r="ET1" s="1">
        <v>2141</v>
      </c>
      <c r="EU1" s="1">
        <v>2142</v>
      </c>
      <c r="EV1" s="1">
        <v>2143</v>
      </c>
      <c r="EW1" s="1">
        <v>2144</v>
      </c>
      <c r="EX1" s="1">
        <v>2145</v>
      </c>
      <c r="EY1" s="1">
        <v>2146</v>
      </c>
      <c r="EZ1" s="1">
        <v>2147</v>
      </c>
      <c r="FA1" s="1">
        <v>2148</v>
      </c>
      <c r="FB1" s="1">
        <v>2149</v>
      </c>
      <c r="FC1" s="1">
        <v>2150</v>
      </c>
    </row>
    <row r="2" spans="1:159" x14ac:dyDescent="0.35">
      <c r="A2" s="1" t="s">
        <v>27</v>
      </c>
      <c r="F2">
        <v>20</v>
      </c>
      <c r="G2">
        <f>1-EXP(-inputs!$B$35-inputs!$B$36*inputs!$B$37^$F2*(inputs!$B$37-1)/LN(inputs!$B$37))</f>
        <v>2.4963902839858498E-4</v>
      </c>
      <c r="H2">
        <f>1-EXP(-inputs!$B$35-inputs!$B$36*inputs!$B$37^($F2-4)*(inputs!$B$37-1)/LN(inputs!$B$37))</f>
        <v>2.3856050160708797E-4</v>
      </c>
      <c r="I2">
        <f t="shared" ref="I2:I33" si="0">0.96*G2</f>
        <v>2.3965346726264157E-4</v>
      </c>
      <c r="J2">
        <f t="shared" ref="J2:J33" si="1">0.96*H2</f>
        <v>2.2901808154280443E-4</v>
      </c>
      <c r="L2">
        <v>0</v>
      </c>
      <c r="M2">
        <f t="shared" ref="M2:M65" si="2">L2/12</f>
        <v>0</v>
      </c>
      <c r="N2">
        <f t="shared" ref="N2:N65" si="3">0.04-0.015*EXP(-M2/10)</f>
        <v>2.5000000000000001E-2</v>
      </c>
      <c r="O2">
        <f t="shared" ref="O2:O65" si="4">EXP(-N2*M2)</f>
        <v>1</v>
      </c>
      <c r="P2">
        <f>O2*EXP(-inputs!$B$27*L2/12)</f>
        <v>1</v>
      </c>
      <c r="Q2">
        <f t="shared" ref="Q2:Q65" si="5">0.045-0.015*EXP(-M2/10)</f>
        <v>0.03</v>
      </c>
      <c r="R2">
        <f t="shared" ref="R2:R65" si="6">EXP(-Q2*M2)</f>
        <v>1</v>
      </c>
      <c r="S2">
        <f>R2*EXP(-inputs!$B$27*L2/12)</f>
        <v>1</v>
      </c>
      <c r="T2">
        <f>INDEX(P_rec,MATCH(inputs!$B$13+L2,curve_t,0))/INDEX(P_rec,MATCH(inputs!$B$13,curve_t,0))</f>
        <v>1</v>
      </c>
      <c r="X2">
        <v>-24</v>
      </c>
      <c r="Y2">
        <f t="shared" ref="Y2:Y65" si="7">IF(X2&lt;=0,100*1.04^(X2/12),100*1.025^(X2/12))</f>
        <v>92.455621301775139</v>
      </c>
      <c r="AA2">
        <v>-26</v>
      </c>
      <c r="AB2">
        <f t="shared" ref="AB2:AB28" si="8">IF(AA2&lt;=-13,100*1.04^((AA2+12)/12),100.1*1.032^((AA2+12)/12))</f>
        <v>95.527358921211473</v>
      </c>
      <c r="AC2">
        <f t="shared" ref="AC2:AC28" si="9">AB2</f>
        <v>95.527358921211473</v>
      </c>
      <c r="AD2">
        <f t="shared" ref="AD2:AD28" si="10">AB2</f>
        <v>95.527358921211473</v>
      </c>
      <c r="AF2" t="s">
        <v>28</v>
      </c>
      <c r="AI2">
        <f t="shared" ref="AI2:BN2" si="11">MIN(1,(AI$1-2026)/20)</f>
        <v>0</v>
      </c>
      <c r="AJ2">
        <f t="shared" si="11"/>
        <v>0.05</v>
      </c>
      <c r="AK2">
        <f t="shared" si="11"/>
        <v>0.1</v>
      </c>
      <c r="AL2">
        <f t="shared" si="11"/>
        <v>0.15</v>
      </c>
      <c r="AM2">
        <f t="shared" si="11"/>
        <v>0.2</v>
      </c>
      <c r="AN2">
        <f t="shared" si="11"/>
        <v>0.25</v>
      </c>
      <c r="AO2">
        <f t="shared" si="11"/>
        <v>0.3</v>
      </c>
      <c r="AP2">
        <f t="shared" si="11"/>
        <v>0.35</v>
      </c>
      <c r="AQ2">
        <f t="shared" si="11"/>
        <v>0.4</v>
      </c>
      <c r="AR2">
        <f t="shared" si="11"/>
        <v>0.45</v>
      </c>
      <c r="AS2">
        <f t="shared" si="11"/>
        <v>0.5</v>
      </c>
      <c r="AT2">
        <f t="shared" si="11"/>
        <v>0.55000000000000004</v>
      </c>
      <c r="AU2">
        <f t="shared" si="11"/>
        <v>0.6</v>
      </c>
      <c r="AV2">
        <f t="shared" si="11"/>
        <v>0.65</v>
      </c>
      <c r="AW2">
        <f t="shared" si="11"/>
        <v>0.7</v>
      </c>
      <c r="AX2">
        <f t="shared" si="11"/>
        <v>0.75</v>
      </c>
      <c r="AY2">
        <f t="shared" si="11"/>
        <v>0.8</v>
      </c>
      <c r="AZ2">
        <f t="shared" si="11"/>
        <v>0.85</v>
      </c>
      <c r="BA2">
        <f t="shared" si="11"/>
        <v>0.9</v>
      </c>
      <c r="BB2">
        <f t="shared" si="11"/>
        <v>0.95</v>
      </c>
      <c r="BC2">
        <f t="shared" si="11"/>
        <v>1</v>
      </c>
      <c r="BD2">
        <f t="shared" si="11"/>
        <v>1</v>
      </c>
      <c r="BE2">
        <f t="shared" si="11"/>
        <v>1</v>
      </c>
      <c r="BF2">
        <f t="shared" si="11"/>
        <v>1</v>
      </c>
      <c r="BG2">
        <f t="shared" si="11"/>
        <v>1</v>
      </c>
      <c r="BH2">
        <f t="shared" si="11"/>
        <v>1</v>
      </c>
      <c r="BI2">
        <f t="shared" si="11"/>
        <v>1</v>
      </c>
      <c r="BJ2">
        <f t="shared" si="11"/>
        <v>1</v>
      </c>
      <c r="BK2">
        <f t="shared" si="11"/>
        <v>1</v>
      </c>
      <c r="BL2">
        <f t="shared" si="11"/>
        <v>1</v>
      </c>
      <c r="BM2">
        <f t="shared" si="11"/>
        <v>1</v>
      </c>
      <c r="BN2">
        <f t="shared" si="11"/>
        <v>1</v>
      </c>
      <c r="BO2">
        <f t="shared" ref="BO2:CT2" si="12">MIN(1,(BO$1-2026)/20)</f>
        <v>1</v>
      </c>
      <c r="BP2">
        <f t="shared" si="12"/>
        <v>1</v>
      </c>
      <c r="BQ2">
        <f t="shared" si="12"/>
        <v>1</v>
      </c>
      <c r="BR2">
        <f t="shared" si="12"/>
        <v>1</v>
      </c>
      <c r="BS2">
        <f t="shared" si="12"/>
        <v>1</v>
      </c>
      <c r="BT2">
        <f t="shared" si="12"/>
        <v>1</v>
      </c>
      <c r="BU2">
        <f t="shared" si="12"/>
        <v>1</v>
      </c>
      <c r="BV2">
        <f t="shared" si="12"/>
        <v>1</v>
      </c>
      <c r="BW2">
        <f t="shared" si="12"/>
        <v>1</v>
      </c>
      <c r="BX2">
        <f t="shared" si="12"/>
        <v>1</v>
      </c>
      <c r="BY2">
        <f t="shared" si="12"/>
        <v>1</v>
      </c>
      <c r="BZ2">
        <f t="shared" si="12"/>
        <v>1</v>
      </c>
      <c r="CA2">
        <f t="shared" si="12"/>
        <v>1</v>
      </c>
      <c r="CB2">
        <f t="shared" si="12"/>
        <v>1</v>
      </c>
      <c r="CC2">
        <f t="shared" si="12"/>
        <v>1</v>
      </c>
      <c r="CD2">
        <f t="shared" si="12"/>
        <v>1</v>
      </c>
      <c r="CE2">
        <f t="shared" si="12"/>
        <v>1</v>
      </c>
      <c r="CF2">
        <f t="shared" si="12"/>
        <v>1</v>
      </c>
      <c r="CG2">
        <f t="shared" si="12"/>
        <v>1</v>
      </c>
      <c r="CH2">
        <f t="shared" si="12"/>
        <v>1</v>
      </c>
      <c r="CI2">
        <f t="shared" si="12"/>
        <v>1</v>
      </c>
      <c r="CJ2">
        <f t="shared" si="12"/>
        <v>1</v>
      </c>
      <c r="CK2">
        <f t="shared" si="12"/>
        <v>1</v>
      </c>
      <c r="CL2">
        <f t="shared" si="12"/>
        <v>1</v>
      </c>
      <c r="CM2">
        <f t="shared" si="12"/>
        <v>1</v>
      </c>
      <c r="CN2">
        <f t="shared" si="12"/>
        <v>1</v>
      </c>
      <c r="CO2">
        <f t="shared" si="12"/>
        <v>1</v>
      </c>
      <c r="CP2">
        <f t="shared" si="12"/>
        <v>1</v>
      </c>
      <c r="CQ2">
        <f t="shared" si="12"/>
        <v>1</v>
      </c>
      <c r="CR2">
        <f t="shared" si="12"/>
        <v>1</v>
      </c>
      <c r="CS2">
        <f t="shared" si="12"/>
        <v>1</v>
      </c>
      <c r="CT2">
        <f t="shared" si="12"/>
        <v>1</v>
      </c>
      <c r="CU2">
        <f t="shared" ref="CU2:DZ2" si="13">MIN(1,(CU$1-2026)/20)</f>
        <v>1</v>
      </c>
      <c r="CV2">
        <f t="shared" si="13"/>
        <v>1</v>
      </c>
      <c r="CW2">
        <f t="shared" si="13"/>
        <v>1</v>
      </c>
      <c r="CX2">
        <f t="shared" si="13"/>
        <v>1</v>
      </c>
      <c r="CY2">
        <f t="shared" si="13"/>
        <v>1</v>
      </c>
      <c r="CZ2">
        <f t="shared" si="13"/>
        <v>1</v>
      </c>
      <c r="DA2">
        <f t="shared" si="13"/>
        <v>1</v>
      </c>
      <c r="DB2">
        <f t="shared" si="13"/>
        <v>1</v>
      </c>
      <c r="DC2">
        <f t="shared" si="13"/>
        <v>1</v>
      </c>
      <c r="DD2">
        <f t="shared" si="13"/>
        <v>1</v>
      </c>
      <c r="DE2">
        <f t="shared" si="13"/>
        <v>1</v>
      </c>
      <c r="DF2">
        <f t="shared" si="13"/>
        <v>1</v>
      </c>
      <c r="DG2">
        <f t="shared" si="13"/>
        <v>1</v>
      </c>
      <c r="DH2">
        <f t="shared" si="13"/>
        <v>1</v>
      </c>
      <c r="DI2">
        <f t="shared" si="13"/>
        <v>1</v>
      </c>
      <c r="DJ2">
        <f t="shared" si="13"/>
        <v>1</v>
      </c>
      <c r="DK2">
        <f t="shared" si="13"/>
        <v>1</v>
      </c>
      <c r="DL2">
        <f t="shared" si="13"/>
        <v>1</v>
      </c>
      <c r="DM2">
        <f t="shared" si="13"/>
        <v>1</v>
      </c>
      <c r="DN2">
        <f t="shared" si="13"/>
        <v>1</v>
      </c>
      <c r="DO2">
        <f t="shared" si="13"/>
        <v>1</v>
      </c>
      <c r="DP2">
        <f t="shared" si="13"/>
        <v>1</v>
      </c>
      <c r="DQ2">
        <f t="shared" si="13"/>
        <v>1</v>
      </c>
      <c r="DR2">
        <f t="shared" si="13"/>
        <v>1</v>
      </c>
      <c r="DS2">
        <f t="shared" si="13"/>
        <v>1</v>
      </c>
      <c r="DT2">
        <f t="shared" si="13"/>
        <v>1</v>
      </c>
      <c r="DU2">
        <f t="shared" si="13"/>
        <v>1</v>
      </c>
      <c r="DV2">
        <f t="shared" si="13"/>
        <v>1</v>
      </c>
      <c r="DW2">
        <f t="shared" si="13"/>
        <v>1</v>
      </c>
      <c r="DX2">
        <f t="shared" si="13"/>
        <v>1</v>
      </c>
      <c r="DY2">
        <f t="shared" si="13"/>
        <v>1</v>
      </c>
      <c r="DZ2">
        <f t="shared" si="13"/>
        <v>1</v>
      </c>
      <c r="EA2">
        <f t="shared" ref="EA2:FC2" si="14">MIN(1,(EA$1-2026)/20)</f>
        <v>1</v>
      </c>
      <c r="EB2">
        <f t="shared" si="14"/>
        <v>1</v>
      </c>
      <c r="EC2">
        <f t="shared" si="14"/>
        <v>1</v>
      </c>
      <c r="ED2">
        <f t="shared" si="14"/>
        <v>1</v>
      </c>
      <c r="EE2">
        <f t="shared" si="14"/>
        <v>1</v>
      </c>
      <c r="EF2">
        <f t="shared" si="14"/>
        <v>1</v>
      </c>
      <c r="EG2">
        <f t="shared" si="14"/>
        <v>1</v>
      </c>
      <c r="EH2">
        <f t="shared" si="14"/>
        <v>1</v>
      </c>
      <c r="EI2">
        <f t="shared" si="14"/>
        <v>1</v>
      </c>
      <c r="EJ2">
        <f t="shared" si="14"/>
        <v>1</v>
      </c>
      <c r="EK2">
        <f t="shared" si="14"/>
        <v>1</v>
      </c>
      <c r="EL2">
        <f t="shared" si="14"/>
        <v>1</v>
      </c>
      <c r="EM2">
        <f t="shared" si="14"/>
        <v>1</v>
      </c>
      <c r="EN2">
        <f t="shared" si="14"/>
        <v>1</v>
      </c>
      <c r="EO2">
        <f t="shared" si="14"/>
        <v>1</v>
      </c>
      <c r="EP2">
        <f t="shared" si="14"/>
        <v>1</v>
      </c>
      <c r="EQ2">
        <f t="shared" si="14"/>
        <v>1</v>
      </c>
      <c r="ER2">
        <f t="shared" si="14"/>
        <v>1</v>
      </c>
      <c r="ES2">
        <f t="shared" si="14"/>
        <v>1</v>
      </c>
      <c r="ET2">
        <f t="shared" si="14"/>
        <v>1</v>
      </c>
      <c r="EU2">
        <f t="shared" si="14"/>
        <v>1</v>
      </c>
      <c r="EV2">
        <f t="shared" si="14"/>
        <v>1</v>
      </c>
      <c r="EW2">
        <f t="shared" si="14"/>
        <v>1</v>
      </c>
      <c r="EX2">
        <f t="shared" si="14"/>
        <v>1</v>
      </c>
      <c r="EY2">
        <f t="shared" si="14"/>
        <v>1</v>
      </c>
      <c r="EZ2">
        <f t="shared" si="14"/>
        <v>1</v>
      </c>
      <c r="FA2">
        <f t="shared" si="14"/>
        <v>1</v>
      </c>
      <c r="FB2">
        <f t="shared" si="14"/>
        <v>1</v>
      </c>
      <c r="FC2">
        <f t="shared" si="14"/>
        <v>1</v>
      </c>
    </row>
    <row r="3" spans="1:159" x14ac:dyDescent="0.35">
      <c r="A3" t="s">
        <v>29</v>
      </c>
      <c r="B3" t="s">
        <v>30</v>
      </c>
      <c r="F3">
        <v>21</v>
      </c>
      <c r="G3">
        <f>1-EXP(-inputs!$B$35-inputs!$B$36*inputs!$B$37^$F3*(inputs!$B$37-1)/LN(inputs!$B$37))</f>
        <v>2.5331720716703643E-4</v>
      </c>
      <c r="H3">
        <f>1-EXP(-inputs!$B$35-inputs!$B$36*inputs!$B$37^($F3-4)*(inputs!$B$37-1)/LN(inputs!$B$37))</f>
        <v>2.4086498031128389E-4</v>
      </c>
      <c r="I3">
        <f t="shared" si="0"/>
        <v>2.4318451888035496E-4</v>
      </c>
      <c r="J3">
        <f t="shared" si="1"/>
        <v>2.3123038109883253E-4</v>
      </c>
      <c r="L3">
        <v>1</v>
      </c>
      <c r="M3">
        <f t="shared" si="2"/>
        <v>8.3333333333333329E-2</v>
      </c>
      <c r="N3">
        <f t="shared" si="3"/>
        <v>2.5124480610416861E-2</v>
      </c>
      <c r="O3">
        <f t="shared" si="4"/>
        <v>0.99790848355751027</v>
      </c>
      <c r="P3">
        <f>O3*EXP(-inputs!$B$27*L3/12)</f>
        <v>0.99749277496799837</v>
      </c>
      <c r="Q3">
        <f t="shared" si="5"/>
        <v>3.0124480610416858E-2</v>
      </c>
      <c r="R3">
        <f t="shared" si="6"/>
        <v>0.99749277496799837</v>
      </c>
      <c r="S3">
        <f>R3*EXP(-inputs!$B$27*L3/12)</f>
        <v>0.99707723955431793</v>
      </c>
      <c r="T3">
        <f>INDEX(P_rec,MATCH(inputs!$B$13+L3,curve_t,0))/INDEX(P_rec,MATCH(inputs!$B$13,curve_t,0))</f>
        <v>0.99726277887215875</v>
      </c>
      <c r="U3">
        <f t="shared" ref="U3:U66" si="15">T3/T2</f>
        <v>0.99726277887215875</v>
      </c>
      <c r="V3">
        <f t="shared" ref="V3:V66" si="16">T2/T3-1</f>
        <v>2.7447340719333191E-3</v>
      </c>
      <c r="X3">
        <v>-23</v>
      </c>
      <c r="Y3">
        <f t="shared" si="7"/>
        <v>92.758296947318669</v>
      </c>
      <c r="AA3">
        <v>-25</v>
      </c>
      <c r="AB3">
        <f t="shared" si="8"/>
        <v>95.840090636400205</v>
      </c>
      <c r="AC3">
        <f t="shared" si="9"/>
        <v>95.840090636400205</v>
      </c>
      <c r="AD3">
        <f t="shared" si="10"/>
        <v>95.840090636400205</v>
      </c>
      <c r="AF3" t="s">
        <v>31</v>
      </c>
      <c r="AI3">
        <f t="shared" ref="AI3:BN3" si="17">1-3*AI$2^2+2*AI$2^3</f>
        <v>1</v>
      </c>
      <c r="AJ3">
        <f t="shared" si="17"/>
        <v>0.99275000000000002</v>
      </c>
      <c r="AK3">
        <f t="shared" si="17"/>
        <v>0.97199999999999998</v>
      </c>
      <c r="AL3">
        <f t="shared" si="17"/>
        <v>0.93925000000000003</v>
      </c>
      <c r="AM3">
        <f t="shared" si="17"/>
        <v>0.89600000000000002</v>
      </c>
      <c r="AN3">
        <f t="shared" si="17"/>
        <v>0.84375</v>
      </c>
      <c r="AO3">
        <f t="shared" si="17"/>
        <v>0.78400000000000003</v>
      </c>
      <c r="AP3">
        <f t="shared" si="17"/>
        <v>0.71825000000000006</v>
      </c>
      <c r="AQ3">
        <f t="shared" si="17"/>
        <v>0.64799999999999991</v>
      </c>
      <c r="AR3">
        <f t="shared" si="17"/>
        <v>0.57474999999999998</v>
      </c>
      <c r="AS3">
        <f t="shared" si="17"/>
        <v>0.5</v>
      </c>
      <c r="AT3">
        <f t="shared" si="17"/>
        <v>0.42524999999999991</v>
      </c>
      <c r="AU3">
        <f t="shared" si="17"/>
        <v>0.35199999999999992</v>
      </c>
      <c r="AV3">
        <f t="shared" si="17"/>
        <v>0.28175000000000006</v>
      </c>
      <c r="AW3">
        <f t="shared" si="17"/>
        <v>0.21600000000000008</v>
      </c>
      <c r="AX3">
        <f t="shared" si="17"/>
        <v>0.15625</v>
      </c>
      <c r="AY3">
        <f t="shared" si="17"/>
        <v>0.10399999999999987</v>
      </c>
      <c r="AZ3">
        <f t="shared" si="17"/>
        <v>6.0750000000000304E-2</v>
      </c>
      <c r="BA3">
        <f t="shared" si="17"/>
        <v>2.8000000000000025E-2</v>
      </c>
      <c r="BB3">
        <f t="shared" si="17"/>
        <v>7.2499999999997566E-3</v>
      </c>
      <c r="BC3">
        <f t="shared" si="17"/>
        <v>0</v>
      </c>
      <c r="BD3">
        <f t="shared" si="17"/>
        <v>0</v>
      </c>
      <c r="BE3">
        <f t="shared" si="17"/>
        <v>0</v>
      </c>
      <c r="BF3">
        <f t="shared" si="17"/>
        <v>0</v>
      </c>
      <c r="BG3">
        <f t="shared" si="17"/>
        <v>0</v>
      </c>
      <c r="BH3">
        <f t="shared" si="17"/>
        <v>0</v>
      </c>
      <c r="BI3">
        <f t="shared" si="17"/>
        <v>0</v>
      </c>
      <c r="BJ3">
        <f t="shared" si="17"/>
        <v>0</v>
      </c>
      <c r="BK3">
        <f t="shared" si="17"/>
        <v>0</v>
      </c>
      <c r="BL3">
        <f t="shared" si="17"/>
        <v>0</v>
      </c>
      <c r="BM3">
        <f t="shared" si="17"/>
        <v>0</v>
      </c>
      <c r="BN3">
        <f t="shared" si="17"/>
        <v>0</v>
      </c>
      <c r="BO3">
        <f t="shared" ref="BO3:CT3" si="18">1-3*BO$2^2+2*BO$2^3</f>
        <v>0</v>
      </c>
      <c r="BP3">
        <f t="shared" si="18"/>
        <v>0</v>
      </c>
      <c r="BQ3">
        <f t="shared" si="18"/>
        <v>0</v>
      </c>
      <c r="BR3">
        <f t="shared" si="18"/>
        <v>0</v>
      </c>
      <c r="BS3">
        <f t="shared" si="18"/>
        <v>0</v>
      </c>
      <c r="BT3">
        <f t="shared" si="18"/>
        <v>0</v>
      </c>
      <c r="BU3">
        <f t="shared" si="18"/>
        <v>0</v>
      </c>
      <c r="BV3">
        <f t="shared" si="18"/>
        <v>0</v>
      </c>
      <c r="BW3">
        <f t="shared" si="18"/>
        <v>0</v>
      </c>
      <c r="BX3">
        <f t="shared" si="18"/>
        <v>0</v>
      </c>
      <c r="BY3">
        <f t="shared" si="18"/>
        <v>0</v>
      </c>
      <c r="BZ3">
        <f t="shared" si="18"/>
        <v>0</v>
      </c>
      <c r="CA3">
        <f t="shared" si="18"/>
        <v>0</v>
      </c>
      <c r="CB3">
        <f t="shared" si="18"/>
        <v>0</v>
      </c>
      <c r="CC3">
        <f t="shared" si="18"/>
        <v>0</v>
      </c>
      <c r="CD3">
        <f t="shared" si="18"/>
        <v>0</v>
      </c>
      <c r="CE3">
        <f t="shared" si="18"/>
        <v>0</v>
      </c>
      <c r="CF3">
        <f t="shared" si="18"/>
        <v>0</v>
      </c>
      <c r="CG3">
        <f t="shared" si="18"/>
        <v>0</v>
      </c>
      <c r="CH3">
        <f t="shared" si="18"/>
        <v>0</v>
      </c>
      <c r="CI3">
        <f t="shared" si="18"/>
        <v>0</v>
      </c>
      <c r="CJ3">
        <f t="shared" si="18"/>
        <v>0</v>
      </c>
      <c r="CK3">
        <f t="shared" si="18"/>
        <v>0</v>
      </c>
      <c r="CL3">
        <f t="shared" si="18"/>
        <v>0</v>
      </c>
      <c r="CM3">
        <f t="shared" si="18"/>
        <v>0</v>
      </c>
      <c r="CN3">
        <f t="shared" si="18"/>
        <v>0</v>
      </c>
      <c r="CO3">
        <f t="shared" si="18"/>
        <v>0</v>
      </c>
      <c r="CP3">
        <f t="shared" si="18"/>
        <v>0</v>
      </c>
      <c r="CQ3">
        <f t="shared" si="18"/>
        <v>0</v>
      </c>
      <c r="CR3">
        <f t="shared" si="18"/>
        <v>0</v>
      </c>
      <c r="CS3">
        <f t="shared" si="18"/>
        <v>0</v>
      </c>
      <c r="CT3">
        <f t="shared" si="18"/>
        <v>0</v>
      </c>
      <c r="CU3">
        <f t="shared" ref="CU3:DZ3" si="19">1-3*CU$2^2+2*CU$2^3</f>
        <v>0</v>
      </c>
      <c r="CV3">
        <f t="shared" si="19"/>
        <v>0</v>
      </c>
      <c r="CW3">
        <f t="shared" si="19"/>
        <v>0</v>
      </c>
      <c r="CX3">
        <f t="shared" si="19"/>
        <v>0</v>
      </c>
      <c r="CY3">
        <f t="shared" si="19"/>
        <v>0</v>
      </c>
      <c r="CZ3">
        <f t="shared" si="19"/>
        <v>0</v>
      </c>
      <c r="DA3">
        <f t="shared" si="19"/>
        <v>0</v>
      </c>
      <c r="DB3">
        <f t="shared" si="19"/>
        <v>0</v>
      </c>
      <c r="DC3">
        <f t="shared" si="19"/>
        <v>0</v>
      </c>
      <c r="DD3">
        <f t="shared" si="19"/>
        <v>0</v>
      </c>
      <c r="DE3">
        <f t="shared" si="19"/>
        <v>0</v>
      </c>
      <c r="DF3">
        <f t="shared" si="19"/>
        <v>0</v>
      </c>
      <c r="DG3">
        <f t="shared" si="19"/>
        <v>0</v>
      </c>
      <c r="DH3">
        <f t="shared" si="19"/>
        <v>0</v>
      </c>
      <c r="DI3">
        <f t="shared" si="19"/>
        <v>0</v>
      </c>
      <c r="DJ3">
        <f t="shared" si="19"/>
        <v>0</v>
      </c>
      <c r="DK3">
        <f t="shared" si="19"/>
        <v>0</v>
      </c>
      <c r="DL3">
        <f t="shared" si="19"/>
        <v>0</v>
      </c>
      <c r="DM3">
        <f t="shared" si="19"/>
        <v>0</v>
      </c>
      <c r="DN3">
        <f t="shared" si="19"/>
        <v>0</v>
      </c>
      <c r="DO3">
        <f t="shared" si="19"/>
        <v>0</v>
      </c>
      <c r="DP3">
        <f t="shared" si="19"/>
        <v>0</v>
      </c>
      <c r="DQ3">
        <f t="shared" si="19"/>
        <v>0</v>
      </c>
      <c r="DR3">
        <f t="shared" si="19"/>
        <v>0</v>
      </c>
      <c r="DS3">
        <f t="shared" si="19"/>
        <v>0</v>
      </c>
      <c r="DT3">
        <f t="shared" si="19"/>
        <v>0</v>
      </c>
      <c r="DU3">
        <f t="shared" si="19"/>
        <v>0</v>
      </c>
      <c r="DV3">
        <f t="shared" si="19"/>
        <v>0</v>
      </c>
      <c r="DW3">
        <f t="shared" si="19"/>
        <v>0</v>
      </c>
      <c r="DX3">
        <f t="shared" si="19"/>
        <v>0</v>
      </c>
      <c r="DY3">
        <f t="shared" si="19"/>
        <v>0</v>
      </c>
      <c r="DZ3">
        <f t="shared" si="19"/>
        <v>0</v>
      </c>
      <c r="EA3">
        <f t="shared" ref="EA3:FC3" si="20">1-3*EA$2^2+2*EA$2^3</f>
        <v>0</v>
      </c>
      <c r="EB3">
        <f t="shared" si="20"/>
        <v>0</v>
      </c>
      <c r="EC3">
        <f t="shared" si="20"/>
        <v>0</v>
      </c>
      <c r="ED3">
        <f t="shared" si="20"/>
        <v>0</v>
      </c>
      <c r="EE3">
        <f t="shared" si="20"/>
        <v>0</v>
      </c>
      <c r="EF3">
        <f t="shared" si="20"/>
        <v>0</v>
      </c>
      <c r="EG3">
        <f t="shared" si="20"/>
        <v>0</v>
      </c>
      <c r="EH3">
        <f t="shared" si="20"/>
        <v>0</v>
      </c>
      <c r="EI3">
        <f t="shared" si="20"/>
        <v>0</v>
      </c>
      <c r="EJ3">
        <f t="shared" si="20"/>
        <v>0</v>
      </c>
      <c r="EK3">
        <f t="shared" si="20"/>
        <v>0</v>
      </c>
      <c r="EL3">
        <f t="shared" si="20"/>
        <v>0</v>
      </c>
      <c r="EM3">
        <f t="shared" si="20"/>
        <v>0</v>
      </c>
      <c r="EN3">
        <f t="shared" si="20"/>
        <v>0</v>
      </c>
      <c r="EO3">
        <f t="shared" si="20"/>
        <v>0</v>
      </c>
      <c r="EP3">
        <f t="shared" si="20"/>
        <v>0</v>
      </c>
      <c r="EQ3">
        <f t="shared" si="20"/>
        <v>0</v>
      </c>
      <c r="ER3">
        <f t="shared" si="20"/>
        <v>0</v>
      </c>
      <c r="ES3">
        <f t="shared" si="20"/>
        <v>0</v>
      </c>
      <c r="ET3">
        <f t="shared" si="20"/>
        <v>0</v>
      </c>
      <c r="EU3">
        <f t="shared" si="20"/>
        <v>0</v>
      </c>
      <c r="EV3">
        <f t="shared" si="20"/>
        <v>0</v>
      </c>
      <c r="EW3">
        <f t="shared" si="20"/>
        <v>0</v>
      </c>
      <c r="EX3">
        <f t="shared" si="20"/>
        <v>0</v>
      </c>
      <c r="EY3">
        <f t="shared" si="20"/>
        <v>0</v>
      </c>
      <c r="EZ3">
        <f t="shared" si="20"/>
        <v>0</v>
      </c>
      <c r="FA3">
        <f t="shared" si="20"/>
        <v>0</v>
      </c>
      <c r="FB3">
        <f t="shared" si="20"/>
        <v>0</v>
      </c>
      <c r="FC3">
        <f t="shared" si="20"/>
        <v>0</v>
      </c>
    </row>
    <row r="4" spans="1:159" x14ac:dyDescent="0.35">
      <c r="F4">
        <v>22</v>
      </c>
      <c r="G4">
        <f>1-EXP(-inputs!$B$35-inputs!$B$36*inputs!$B$37^$F4*(inputs!$B$37-1)/LN(inputs!$B$37))</f>
        <v>2.5745146394928753E-4</v>
      </c>
      <c r="H4">
        <f>1-EXP(-inputs!$B$35-inputs!$B$36*inputs!$B$37^($F4-4)*(inputs!$B$37-1)/LN(inputs!$B$37))</f>
        <v>2.4345520803403797E-4</v>
      </c>
      <c r="I4">
        <f t="shared" si="0"/>
        <v>2.4715340539131601E-4</v>
      </c>
      <c r="J4">
        <f t="shared" si="1"/>
        <v>2.3371699971267643E-4</v>
      </c>
      <c r="L4">
        <v>2</v>
      </c>
      <c r="M4">
        <f t="shared" si="2"/>
        <v>0.16666666666666666</v>
      </c>
      <c r="N4">
        <f t="shared" si="3"/>
        <v>2.5247928192675739E-2</v>
      </c>
      <c r="O4">
        <f t="shared" si="4"/>
        <v>0.99580085314399136</v>
      </c>
      <c r="P4">
        <f>O4*EXP(-inputs!$B$27*L4/12)</f>
        <v>0.99497136476786419</v>
      </c>
      <c r="Q4">
        <f t="shared" si="5"/>
        <v>3.0247928192675737E-2</v>
      </c>
      <c r="R4">
        <f t="shared" si="6"/>
        <v>0.9949713647678643</v>
      </c>
      <c r="S4">
        <f>R4*EXP(-inputs!$B$27*L4/12)</f>
        <v>0.99414256734411377</v>
      </c>
      <c r="T4">
        <f>INDEX(P_rec,MATCH(inputs!$B$13+L4,curve_t,0))/INDEX(P_rec,MATCH(inputs!$B$13,curve_t,0))</f>
        <v>0.99451546500285026</v>
      </c>
      <c r="U4">
        <f t="shared" si="15"/>
        <v>0.99724514548470811</v>
      </c>
      <c r="V4">
        <f t="shared" si="16"/>
        <v>2.762464703654155E-3</v>
      </c>
      <c r="X4">
        <v>-22</v>
      </c>
      <c r="Y4">
        <f t="shared" si="7"/>
        <v>93.061963474164116</v>
      </c>
      <c r="AA4">
        <v>-24</v>
      </c>
      <c r="AB4">
        <f t="shared" si="8"/>
        <v>96.153846153846146</v>
      </c>
      <c r="AC4">
        <f t="shared" si="9"/>
        <v>96.153846153846146</v>
      </c>
      <c r="AD4">
        <f t="shared" si="10"/>
        <v>96.153846153846146</v>
      </c>
      <c r="AF4">
        <v>20</v>
      </c>
      <c r="AG4">
        <f t="shared" ref="AG4:AG35" si="21">IF($AF4&lt;=85,1,IF($AF4&lt;110,(110-$AF4)/25,0))</f>
        <v>1</v>
      </c>
      <c r="AH4">
        <f>1</f>
        <v>1</v>
      </c>
      <c r="AI4">
        <f t="shared" ref="AI4:BN4" si="22">AH4*(1-$AG4*(0.01+0.01*AI$3))</f>
        <v>0.98</v>
      </c>
      <c r="AJ4">
        <f t="shared" si="22"/>
        <v>0.96047104999999999</v>
      </c>
      <c r="AK4">
        <f t="shared" si="22"/>
        <v>0.941530560894</v>
      </c>
      <c r="AL4">
        <f t="shared" si="22"/>
        <v>0.9232719294918631</v>
      </c>
      <c r="AM4">
        <f t="shared" si="22"/>
        <v>0.90576669370869745</v>
      </c>
      <c r="AN4">
        <f t="shared" si="22"/>
        <v>0.8890666202934433</v>
      </c>
      <c r="AO4">
        <f t="shared" si="22"/>
        <v>0.87320567178740827</v>
      </c>
      <c r="AP4">
        <f t="shared" si="22"/>
        <v>0.85820181533192108</v>
      </c>
      <c r="AQ4">
        <f t="shared" si="22"/>
        <v>0.84405864941525099</v>
      </c>
      <c r="AR4">
        <f t="shared" si="22"/>
        <v>0.83076683583358435</v>
      </c>
      <c r="AS4">
        <f t="shared" si="22"/>
        <v>0.81830533329608057</v>
      </c>
      <c r="AT4">
        <f t="shared" si="22"/>
        <v>0.80664243653327816</v>
      </c>
      <c r="AU4">
        <f t="shared" si="22"/>
        <v>0.79573663079134827</v>
      </c>
      <c r="AV4">
        <f t="shared" si="22"/>
        <v>0.78553727652618011</v>
      </c>
      <c r="AW4">
        <f t="shared" si="22"/>
        <v>0.77598514324362178</v>
      </c>
      <c r="AX4">
        <f t="shared" si="22"/>
        <v>0.7670128150248674</v>
      </c>
      <c r="AY4">
        <f t="shared" si="22"/>
        <v>0.75854499354699279</v>
      </c>
      <c r="AZ4">
        <f t="shared" si="22"/>
        <v>0.75049872752794311</v>
      </c>
      <c r="BA4">
        <f t="shared" si="22"/>
        <v>0.74278360060895587</v>
      </c>
      <c r="BB4">
        <f t="shared" si="22"/>
        <v>0.73530191279182211</v>
      </c>
      <c r="BC4">
        <f t="shared" si="22"/>
        <v>0.72794889366390392</v>
      </c>
      <c r="BD4">
        <f t="shared" si="22"/>
        <v>0.72066940472726482</v>
      </c>
      <c r="BE4">
        <f t="shared" si="22"/>
        <v>0.71346271067999212</v>
      </c>
      <c r="BF4">
        <f t="shared" si="22"/>
        <v>0.70632808357319221</v>
      </c>
      <c r="BG4">
        <f t="shared" si="22"/>
        <v>0.69926480273746028</v>
      </c>
      <c r="BH4">
        <f t="shared" si="22"/>
        <v>0.69227215471008563</v>
      </c>
      <c r="BI4">
        <f t="shared" si="22"/>
        <v>0.6853494331629848</v>
      </c>
      <c r="BJ4">
        <f t="shared" si="22"/>
        <v>0.67849593883135495</v>
      </c>
      <c r="BK4">
        <f t="shared" si="22"/>
        <v>0.67171097944304137</v>
      </c>
      <c r="BL4">
        <f t="shared" si="22"/>
        <v>0.66499386964861096</v>
      </c>
      <c r="BM4">
        <f t="shared" si="22"/>
        <v>0.65834393095212485</v>
      </c>
      <c r="BN4">
        <f t="shared" si="22"/>
        <v>0.65176049164260363</v>
      </c>
      <c r="BO4">
        <f t="shared" ref="BO4:CT4" si="23">BN4*(1-$AG4*(0.01+0.01*BO$3))</f>
        <v>0.64524288672617758</v>
      </c>
      <c r="BP4">
        <f t="shared" si="23"/>
        <v>0.63879045785891575</v>
      </c>
      <c r="BQ4">
        <f t="shared" si="23"/>
        <v>0.63240255328032657</v>
      </c>
      <c r="BR4">
        <f t="shared" si="23"/>
        <v>0.62607852774752326</v>
      </c>
      <c r="BS4">
        <f t="shared" si="23"/>
        <v>0.61981774247004806</v>
      </c>
      <c r="BT4">
        <f t="shared" si="23"/>
        <v>0.61361956504534754</v>
      </c>
      <c r="BU4">
        <f t="shared" si="23"/>
        <v>0.607483369394894</v>
      </c>
      <c r="BV4">
        <f t="shared" si="23"/>
        <v>0.6014085357009451</v>
      </c>
      <c r="BW4">
        <f t="shared" si="23"/>
        <v>0.59539445034393568</v>
      </c>
      <c r="BX4">
        <f t="shared" si="23"/>
        <v>0.58944050584049634</v>
      </c>
      <c r="BY4">
        <f t="shared" si="23"/>
        <v>0.58354610078209135</v>
      </c>
      <c r="BZ4">
        <f t="shared" si="23"/>
        <v>0.5777106397742704</v>
      </c>
      <c r="CA4">
        <f t="shared" si="23"/>
        <v>0.57193353337652764</v>
      </c>
      <c r="CB4">
        <f t="shared" si="23"/>
        <v>0.56621419804276241</v>
      </c>
      <c r="CC4">
        <f t="shared" si="23"/>
        <v>0.56055205606233482</v>
      </c>
      <c r="CD4">
        <f t="shared" si="23"/>
        <v>0.55494653550171147</v>
      </c>
      <c r="CE4">
        <f t="shared" si="23"/>
        <v>0.54939707014669437</v>
      </c>
      <c r="CF4">
        <f t="shared" si="23"/>
        <v>0.54390309944522741</v>
      </c>
      <c r="CG4">
        <f t="shared" si="23"/>
        <v>0.5384640684507751</v>
      </c>
      <c r="CH4">
        <f t="shared" si="23"/>
        <v>0.53307942776626738</v>
      </c>
      <c r="CI4">
        <f t="shared" si="23"/>
        <v>0.52774863348860468</v>
      </c>
      <c r="CJ4">
        <f t="shared" si="23"/>
        <v>0.52247114715371867</v>
      </c>
      <c r="CK4">
        <f t="shared" si="23"/>
        <v>0.51724643568218143</v>
      </c>
      <c r="CL4">
        <f t="shared" si="23"/>
        <v>0.51207397132535959</v>
      </c>
      <c r="CM4">
        <f t="shared" si="23"/>
        <v>0.50695323161210604</v>
      </c>
      <c r="CN4">
        <f t="shared" si="23"/>
        <v>0.50188369929598498</v>
      </c>
      <c r="CO4">
        <f t="shared" si="23"/>
        <v>0.49686486230302512</v>
      </c>
      <c r="CP4">
        <f t="shared" si="23"/>
        <v>0.49189621367999486</v>
      </c>
      <c r="CQ4">
        <f t="shared" si="23"/>
        <v>0.48697725154319493</v>
      </c>
      <c r="CR4">
        <f t="shared" si="23"/>
        <v>0.48210747902776296</v>
      </c>
      <c r="CS4">
        <f t="shared" si="23"/>
        <v>0.47728640423748531</v>
      </c>
      <c r="CT4">
        <f t="shared" si="23"/>
        <v>0.47251354019511044</v>
      </c>
      <c r="CU4">
        <f t="shared" ref="CU4:DZ4" si="24">CT4*(1-$AG4*(0.01+0.01*CU$3))</f>
        <v>0.46778840479315931</v>
      </c>
      <c r="CV4">
        <f t="shared" si="24"/>
        <v>0.46311052074522768</v>
      </c>
      <c r="CW4">
        <f t="shared" si="24"/>
        <v>0.45847941553777538</v>
      </c>
      <c r="CX4">
        <f t="shared" si="24"/>
        <v>0.45389462138239761</v>
      </c>
      <c r="CY4">
        <f t="shared" si="24"/>
        <v>0.44935567516857361</v>
      </c>
      <c r="CZ4">
        <f t="shared" si="24"/>
        <v>0.44486211841688789</v>
      </c>
      <c r="DA4">
        <f t="shared" si="24"/>
        <v>0.440413497232719</v>
      </c>
      <c r="DB4">
        <f t="shared" si="24"/>
        <v>0.43600936226039183</v>
      </c>
      <c r="DC4">
        <f t="shared" si="24"/>
        <v>0.43164926863778791</v>
      </c>
      <c r="DD4">
        <f t="shared" si="24"/>
        <v>0.42733277595141</v>
      </c>
      <c r="DE4">
        <f t="shared" si="24"/>
        <v>0.42305944819189589</v>
      </c>
      <c r="DF4">
        <f t="shared" si="24"/>
        <v>0.41882885370997691</v>
      </c>
      <c r="DG4">
        <f t="shared" si="24"/>
        <v>0.41464056517287712</v>
      </c>
      <c r="DH4">
        <f t="shared" si="24"/>
        <v>0.41049415952114832</v>
      </c>
      <c r="DI4">
        <f t="shared" si="24"/>
        <v>0.40638921792593685</v>
      </c>
      <c r="DJ4">
        <f t="shared" si="24"/>
        <v>0.40232532574667745</v>
      </c>
      <c r="DK4">
        <f t="shared" si="24"/>
        <v>0.39830207248921068</v>
      </c>
      <c r="DL4">
        <f t="shared" si="24"/>
        <v>0.39431905176431858</v>
      </c>
      <c r="DM4">
        <f t="shared" si="24"/>
        <v>0.39037586124667539</v>
      </c>
      <c r="DN4">
        <f t="shared" si="24"/>
        <v>0.38647210263420861</v>
      </c>
      <c r="DO4">
        <f t="shared" si="24"/>
        <v>0.3826073816078665</v>
      </c>
      <c r="DP4">
        <f t="shared" si="24"/>
        <v>0.37878130779178781</v>
      </c>
      <c r="DQ4">
        <f t="shared" si="24"/>
        <v>0.37499349471386995</v>
      </c>
      <c r="DR4">
        <f t="shared" si="24"/>
        <v>0.37124355976673123</v>
      </c>
      <c r="DS4">
        <f t="shared" si="24"/>
        <v>0.36753112416906392</v>
      </c>
      <c r="DT4">
        <f t="shared" si="24"/>
        <v>0.36385581292737329</v>
      </c>
      <c r="DU4">
        <f t="shared" si="24"/>
        <v>0.36021725479809957</v>
      </c>
      <c r="DV4">
        <f t="shared" si="24"/>
        <v>0.35661508225011856</v>
      </c>
      <c r="DW4">
        <f t="shared" si="24"/>
        <v>0.3530489314276174</v>
      </c>
      <c r="DX4">
        <f t="shared" si="24"/>
        <v>0.34951844211334121</v>
      </c>
      <c r="DY4">
        <f t="shared" si="24"/>
        <v>0.34602325769220782</v>
      </c>
      <c r="DZ4">
        <f t="shared" si="24"/>
        <v>0.34256302511528575</v>
      </c>
      <c r="EA4">
        <f t="shared" ref="EA4:FC4" si="25">DZ4*(1-$AG4*(0.01+0.01*EA$3))</f>
        <v>0.33913739486413291</v>
      </c>
      <c r="EB4">
        <f t="shared" si="25"/>
        <v>0.33574602091549161</v>
      </c>
      <c r="EC4">
        <f t="shared" si="25"/>
        <v>0.33238856070633671</v>
      </c>
      <c r="ED4">
        <f t="shared" si="25"/>
        <v>0.32906467509927334</v>
      </c>
      <c r="EE4">
        <f t="shared" si="25"/>
        <v>0.32577402834828062</v>
      </c>
      <c r="EF4">
        <f t="shared" si="25"/>
        <v>0.32251628806479782</v>
      </c>
      <c r="EG4">
        <f t="shared" si="25"/>
        <v>0.31929112518414982</v>
      </c>
      <c r="EH4">
        <f t="shared" si="25"/>
        <v>0.3160982139323083</v>
      </c>
      <c r="EI4">
        <f t="shared" si="25"/>
        <v>0.31293723179298522</v>
      </c>
      <c r="EJ4">
        <f t="shared" si="25"/>
        <v>0.30980785947505535</v>
      </c>
      <c r="EK4">
        <f t="shared" si="25"/>
        <v>0.30670978088030482</v>
      </c>
      <c r="EL4">
        <f t="shared" si="25"/>
        <v>0.30364268307150177</v>
      </c>
      <c r="EM4">
        <f t="shared" si="25"/>
        <v>0.30060625624078674</v>
      </c>
      <c r="EN4">
        <f t="shared" si="25"/>
        <v>0.29760019367837887</v>
      </c>
      <c r="EO4">
        <f t="shared" si="25"/>
        <v>0.2946241917415951</v>
      </c>
      <c r="EP4">
        <f t="shared" si="25"/>
        <v>0.29167794982417916</v>
      </c>
      <c r="EQ4">
        <f t="shared" si="25"/>
        <v>0.28876117032593734</v>
      </c>
      <c r="ER4">
        <f t="shared" si="25"/>
        <v>0.28587355862267799</v>
      </c>
      <c r="ES4">
        <f t="shared" si="25"/>
        <v>0.2830148230364512</v>
      </c>
      <c r="ET4">
        <f t="shared" si="25"/>
        <v>0.28018467480608666</v>
      </c>
      <c r="EU4">
        <f t="shared" si="25"/>
        <v>0.27738282805802578</v>
      </c>
      <c r="EV4">
        <f t="shared" si="25"/>
        <v>0.27460899977744552</v>
      </c>
      <c r="EW4">
        <f t="shared" si="25"/>
        <v>0.27186290977967104</v>
      </c>
      <c r="EX4">
        <f t="shared" si="25"/>
        <v>0.26914428068187435</v>
      </c>
      <c r="EY4">
        <f t="shared" si="25"/>
        <v>0.26645283787505558</v>
      </c>
      <c r="EZ4">
        <f t="shared" si="25"/>
        <v>0.263788309496305</v>
      </c>
      <c r="FA4">
        <f t="shared" si="25"/>
        <v>0.26115042640134195</v>
      </c>
      <c r="FB4">
        <f t="shared" si="25"/>
        <v>0.25853892213732854</v>
      </c>
      <c r="FC4">
        <f t="shared" si="25"/>
        <v>0.25595353291595524</v>
      </c>
    </row>
    <row r="5" spans="1:159" x14ac:dyDescent="0.35">
      <c r="F5">
        <v>23</v>
      </c>
      <c r="G5">
        <f>1-EXP(-inputs!$B$35-inputs!$B$36*inputs!$B$37^$F5*(inputs!$B$37-1)/LN(inputs!$B$37))</f>
        <v>2.6209834816470767E-4</v>
      </c>
      <c r="H5">
        <f>1-EXP(-inputs!$B$35-inputs!$B$36*inputs!$B$37^($F5-4)*(inputs!$B$37-1)/LN(inputs!$B$37))</f>
        <v>2.4636661598365084E-4</v>
      </c>
      <c r="I5">
        <f t="shared" si="0"/>
        <v>2.5161441423811933E-4</v>
      </c>
      <c r="J5">
        <f t="shared" si="1"/>
        <v>2.3651195134430481E-4</v>
      </c>
      <c r="L5">
        <v>3</v>
      </c>
      <c r="M5">
        <f t="shared" si="2"/>
        <v>0.25</v>
      </c>
      <c r="N5">
        <f t="shared" si="3"/>
        <v>2.5370351319575012E-2</v>
      </c>
      <c r="O5">
        <f t="shared" si="4"/>
        <v>0.99367748392225941</v>
      </c>
      <c r="P5">
        <f>O5*EXP(-inputs!$B$27*L5/12)</f>
        <v>0.99243616305452931</v>
      </c>
      <c r="Q5">
        <f t="shared" si="5"/>
        <v>3.0370351319575009E-2</v>
      </c>
      <c r="R5">
        <f t="shared" si="6"/>
        <v>0.9924361630545292</v>
      </c>
      <c r="S5">
        <f>R5*EXP(-inputs!$B$27*L5/12)</f>
        <v>0.9911963928685058</v>
      </c>
      <c r="T5">
        <f>INDEX(P_rec,MATCH(inputs!$B$13+L5,curve_t,0))/INDEX(P_rec,MATCH(inputs!$B$13,curve_t,0))</f>
        <v>0.99175840535550275</v>
      </c>
      <c r="U5">
        <f t="shared" si="15"/>
        <v>0.99722773577247525</v>
      </c>
      <c r="V5">
        <f t="shared" si="16"/>
        <v>2.7799710417975021E-3</v>
      </c>
      <c r="X5">
        <v>-21</v>
      </c>
      <c r="Y5">
        <f t="shared" si="7"/>
        <v>93.366624126199042</v>
      </c>
      <c r="AA5">
        <v>-23</v>
      </c>
      <c r="AB5">
        <f t="shared" si="8"/>
        <v>96.468628825211425</v>
      </c>
      <c r="AC5">
        <f t="shared" si="9"/>
        <v>96.468628825211425</v>
      </c>
      <c r="AD5">
        <f t="shared" si="10"/>
        <v>96.468628825211425</v>
      </c>
      <c r="AF5">
        <v>21</v>
      </c>
      <c r="AG5">
        <f t="shared" si="21"/>
        <v>1</v>
      </c>
      <c r="AH5">
        <f>1</f>
        <v>1</v>
      </c>
      <c r="AI5">
        <f t="shared" ref="AI5:BN5" si="26">AH5*(1-$AG5*(0.01+0.01*AI$3))</f>
        <v>0.98</v>
      </c>
      <c r="AJ5">
        <f t="shared" si="26"/>
        <v>0.96047104999999999</v>
      </c>
      <c r="AK5">
        <f t="shared" si="26"/>
        <v>0.941530560894</v>
      </c>
      <c r="AL5">
        <f t="shared" si="26"/>
        <v>0.9232719294918631</v>
      </c>
      <c r="AM5">
        <f t="shared" si="26"/>
        <v>0.90576669370869745</v>
      </c>
      <c r="AN5">
        <f t="shared" si="26"/>
        <v>0.8890666202934433</v>
      </c>
      <c r="AO5">
        <f t="shared" si="26"/>
        <v>0.87320567178740827</v>
      </c>
      <c r="AP5">
        <f t="shared" si="26"/>
        <v>0.85820181533192108</v>
      </c>
      <c r="AQ5">
        <f t="shared" si="26"/>
        <v>0.84405864941525099</v>
      </c>
      <c r="AR5">
        <f t="shared" si="26"/>
        <v>0.83076683583358435</v>
      </c>
      <c r="AS5">
        <f t="shared" si="26"/>
        <v>0.81830533329608057</v>
      </c>
      <c r="AT5">
        <f t="shared" si="26"/>
        <v>0.80664243653327816</v>
      </c>
      <c r="AU5">
        <f t="shared" si="26"/>
        <v>0.79573663079134827</v>
      </c>
      <c r="AV5">
        <f t="shared" si="26"/>
        <v>0.78553727652618011</v>
      </c>
      <c r="AW5">
        <f t="shared" si="26"/>
        <v>0.77598514324362178</v>
      </c>
      <c r="AX5">
        <f t="shared" si="26"/>
        <v>0.7670128150248674</v>
      </c>
      <c r="AY5">
        <f t="shared" si="26"/>
        <v>0.75854499354699279</v>
      </c>
      <c r="AZ5">
        <f t="shared" si="26"/>
        <v>0.75049872752794311</v>
      </c>
      <c r="BA5">
        <f t="shared" si="26"/>
        <v>0.74278360060895587</v>
      </c>
      <c r="BB5">
        <f t="shared" si="26"/>
        <v>0.73530191279182211</v>
      </c>
      <c r="BC5">
        <f t="shared" si="26"/>
        <v>0.72794889366390392</v>
      </c>
      <c r="BD5">
        <f t="shared" si="26"/>
        <v>0.72066940472726482</v>
      </c>
      <c r="BE5">
        <f t="shared" si="26"/>
        <v>0.71346271067999212</v>
      </c>
      <c r="BF5">
        <f t="shared" si="26"/>
        <v>0.70632808357319221</v>
      </c>
      <c r="BG5">
        <f t="shared" si="26"/>
        <v>0.69926480273746028</v>
      </c>
      <c r="BH5">
        <f t="shared" si="26"/>
        <v>0.69227215471008563</v>
      </c>
      <c r="BI5">
        <f t="shared" si="26"/>
        <v>0.6853494331629848</v>
      </c>
      <c r="BJ5">
        <f t="shared" si="26"/>
        <v>0.67849593883135495</v>
      </c>
      <c r="BK5">
        <f t="shared" si="26"/>
        <v>0.67171097944304137</v>
      </c>
      <c r="BL5">
        <f t="shared" si="26"/>
        <v>0.66499386964861096</v>
      </c>
      <c r="BM5">
        <f t="shared" si="26"/>
        <v>0.65834393095212485</v>
      </c>
      <c r="BN5">
        <f t="shared" si="26"/>
        <v>0.65176049164260363</v>
      </c>
      <c r="BO5">
        <f t="shared" ref="BO5:CT5" si="27">BN5*(1-$AG5*(0.01+0.01*BO$3))</f>
        <v>0.64524288672617758</v>
      </c>
      <c r="BP5">
        <f t="shared" si="27"/>
        <v>0.63879045785891575</v>
      </c>
      <c r="BQ5">
        <f t="shared" si="27"/>
        <v>0.63240255328032657</v>
      </c>
      <c r="BR5">
        <f t="shared" si="27"/>
        <v>0.62607852774752326</v>
      </c>
      <c r="BS5">
        <f t="shared" si="27"/>
        <v>0.61981774247004806</v>
      </c>
      <c r="BT5">
        <f t="shared" si="27"/>
        <v>0.61361956504534754</v>
      </c>
      <c r="BU5">
        <f t="shared" si="27"/>
        <v>0.607483369394894</v>
      </c>
      <c r="BV5">
        <f t="shared" si="27"/>
        <v>0.6014085357009451</v>
      </c>
      <c r="BW5">
        <f t="shared" si="27"/>
        <v>0.59539445034393568</v>
      </c>
      <c r="BX5">
        <f t="shared" si="27"/>
        <v>0.58944050584049634</v>
      </c>
      <c r="BY5">
        <f t="shared" si="27"/>
        <v>0.58354610078209135</v>
      </c>
      <c r="BZ5">
        <f t="shared" si="27"/>
        <v>0.5777106397742704</v>
      </c>
      <c r="CA5">
        <f t="shared" si="27"/>
        <v>0.57193353337652764</v>
      </c>
      <c r="CB5">
        <f t="shared" si="27"/>
        <v>0.56621419804276241</v>
      </c>
      <c r="CC5">
        <f t="shared" si="27"/>
        <v>0.56055205606233482</v>
      </c>
      <c r="CD5">
        <f t="shared" si="27"/>
        <v>0.55494653550171147</v>
      </c>
      <c r="CE5">
        <f t="shared" si="27"/>
        <v>0.54939707014669437</v>
      </c>
      <c r="CF5">
        <f t="shared" si="27"/>
        <v>0.54390309944522741</v>
      </c>
      <c r="CG5">
        <f t="shared" si="27"/>
        <v>0.5384640684507751</v>
      </c>
      <c r="CH5">
        <f t="shared" si="27"/>
        <v>0.53307942776626738</v>
      </c>
      <c r="CI5">
        <f t="shared" si="27"/>
        <v>0.52774863348860468</v>
      </c>
      <c r="CJ5">
        <f t="shared" si="27"/>
        <v>0.52247114715371867</v>
      </c>
      <c r="CK5">
        <f t="shared" si="27"/>
        <v>0.51724643568218143</v>
      </c>
      <c r="CL5">
        <f t="shared" si="27"/>
        <v>0.51207397132535959</v>
      </c>
      <c r="CM5">
        <f t="shared" si="27"/>
        <v>0.50695323161210604</v>
      </c>
      <c r="CN5">
        <f t="shared" si="27"/>
        <v>0.50188369929598498</v>
      </c>
      <c r="CO5">
        <f t="shared" si="27"/>
        <v>0.49686486230302512</v>
      </c>
      <c r="CP5">
        <f t="shared" si="27"/>
        <v>0.49189621367999486</v>
      </c>
      <c r="CQ5">
        <f t="shared" si="27"/>
        <v>0.48697725154319493</v>
      </c>
      <c r="CR5">
        <f t="shared" si="27"/>
        <v>0.48210747902776296</v>
      </c>
      <c r="CS5">
        <f t="shared" si="27"/>
        <v>0.47728640423748531</v>
      </c>
      <c r="CT5">
        <f t="shared" si="27"/>
        <v>0.47251354019511044</v>
      </c>
      <c r="CU5">
        <f t="shared" ref="CU5:DZ5" si="28">CT5*(1-$AG5*(0.01+0.01*CU$3))</f>
        <v>0.46778840479315931</v>
      </c>
      <c r="CV5">
        <f t="shared" si="28"/>
        <v>0.46311052074522768</v>
      </c>
      <c r="CW5">
        <f t="shared" si="28"/>
        <v>0.45847941553777538</v>
      </c>
      <c r="CX5">
        <f t="shared" si="28"/>
        <v>0.45389462138239761</v>
      </c>
      <c r="CY5">
        <f t="shared" si="28"/>
        <v>0.44935567516857361</v>
      </c>
      <c r="CZ5">
        <f t="shared" si="28"/>
        <v>0.44486211841688789</v>
      </c>
      <c r="DA5">
        <f t="shared" si="28"/>
        <v>0.440413497232719</v>
      </c>
      <c r="DB5">
        <f t="shared" si="28"/>
        <v>0.43600936226039183</v>
      </c>
      <c r="DC5">
        <f t="shared" si="28"/>
        <v>0.43164926863778791</v>
      </c>
      <c r="DD5">
        <f t="shared" si="28"/>
        <v>0.42733277595141</v>
      </c>
      <c r="DE5">
        <f t="shared" si="28"/>
        <v>0.42305944819189589</v>
      </c>
      <c r="DF5">
        <f t="shared" si="28"/>
        <v>0.41882885370997691</v>
      </c>
      <c r="DG5">
        <f t="shared" si="28"/>
        <v>0.41464056517287712</v>
      </c>
      <c r="DH5">
        <f t="shared" si="28"/>
        <v>0.41049415952114832</v>
      </c>
      <c r="DI5">
        <f t="shared" si="28"/>
        <v>0.40638921792593685</v>
      </c>
      <c r="DJ5">
        <f t="shared" si="28"/>
        <v>0.40232532574667745</v>
      </c>
      <c r="DK5">
        <f t="shared" si="28"/>
        <v>0.39830207248921068</v>
      </c>
      <c r="DL5">
        <f t="shared" si="28"/>
        <v>0.39431905176431858</v>
      </c>
      <c r="DM5">
        <f t="shared" si="28"/>
        <v>0.39037586124667539</v>
      </c>
      <c r="DN5">
        <f t="shared" si="28"/>
        <v>0.38647210263420861</v>
      </c>
      <c r="DO5">
        <f t="shared" si="28"/>
        <v>0.3826073816078665</v>
      </c>
      <c r="DP5">
        <f t="shared" si="28"/>
        <v>0.37878130779178781</v>
      </c>
      <c r="DQ5">
        <f t="shared" si="28"/>
        <v>0.37499349471386995</v>
      </c>
      <c r="DR5">
        <f t="shared" si="28"/>
        <v>0.37124355976673123</v>
      </c>
      <c r="DS5">
        <f t="shared" si="28"/>
        <v>0.36753112416906392</v>
      </c>
      <c r="DT5">
        <f t="shared" si="28"/>
        <v>0.36385581292737329</v>
      </c>
      <c r="DU5">
        <f t="shared" si="28"/>
        <v>0.36021725479809957</v>
      </c>
      <c r="DV5">
        <f t="shared" si="28"/>
        <v>0.35661508225011856</v>
      </c>
      <c r="DW5">
        <f t="shared" si="28"/>
        <v>0.3530489314276174</v>
      </c>
      <c r="DX5">
        <f t="shared" si="28"/>
        <v>0.34951844211334121</v>
      </c>
      <c r="DY5">
        <f t="shared" si="28"/>
        <v>0.34602325769220782</v>
      </c>
      <c r="DZ5">
        <f t="shared" si="28"/>
        <v>0.34256302511528575</v>
      </c>
      <c r="EA5">
        <f t="shared" ref="EA5:FC5" si="29">DZ5*(1-$AG5*(0.01+0.01*EA$3))</f>
        <v>0.33913739486413291</v>
      </c>
      <c r="EB5">
        <f t="shared" si="29"/>
        <v>0.33574602091549161</v>
      </c>
      <c r="EC5">
        <f t="shared" si="29"/>
        <v>0.33238856070633671</v>
      </c>
      <c r="ED5">
        <f t="shared" si="29"/>
        <v>0.32906467509927334</v>
      </c>
      <c r="EE5">
        <f t="shared" si="29"/>
        <v>0.32577402834828062</v>
      </c>
      <c r="EF5">
        <f t="shared" si="29"/>
        <v>0.32251628806479782</v>
      </c>
      <c r="EG5">
        <f t="shared" si="29"/>
        <v>0.31929112518414982</v>
      </c>
      <c r="EH5">
        <f t="shared" si="29"/>
        <v>0.3160982139323083</v>
      </c>
      <c r="EI5">
        <f t="shared" si="29"/>
        <v>0.31293723179298522</v>
      </c>
      <c r="EJ5">
        <f t="shared" si="29"/>
        <v>0.30980785947505535</v>
      </c>
      <c r="EK5">
        <f t="shared" si="29"/>
        <v>0.30670978088030482</v>
      </c>
      <c r="EL5">
        <f t="shared" si="29"/>
        <v>0.30364268307150177</v>
      </c>
      <c r="EM5">
        <f t="shared" si="29"/>
        <v>0.30060625624078674</v>
      </c>
      <c r="EN5">
        <f t="shared" si="29"/>
        <v>0.29760019367837887</v>
      </c>
      <c r="EO5">
        <f t="shared" si="29"/>
        <v>0.2946241917415951</v>
      </c>
      <c r="EP5">
        <f t="shared" si="29"/>
        <v>0.29167794982417916</v>
      </c>
      <c r="EQ5">
        <f t="shared" si="29"/>
        <v>0.28876117032593734</v>
      </c>
      <c r="ER5">
        <f t="shared" si="29"/>
        <v>0.28587355862267799</v>
      </c>
      <c r="ES5">
        <f t="shared" si="29"/>
        <v>0.2830148230364512</v>
      </c>
      <c r="ET5">
        <f t="shared" si="29"/>
        <v>0.28018467480608666</v>
      </c>
      <c r="EU5">
        <f t="shared" si="29"/>
        <v>0.27738282805802578</v>
      </c>
      <c r="EV5">
        <f t="shared" si="29"/>
        <v>0.27460899977744552</v>
      </c>
      <c r="EW5">
        <f t="shared" si="29"/>
        <v>0.27186290977967104</v>
      </c>
      <c r="EX5">
        <f t="shared" si="29"/>
        <v>0.26914428068187435</v>
      </c>
      <c r="EY5">
        <f t="shared" si="29"/>
        <v>0.26645283787505558</v>
      </c>
      <c r="EZ5">
        <f t="shared" si="29"/>
        <v>0.263788309496305</v>
      </c>
      <c r="FA5">
        <f t="shared" si="29"/>
        <v>0.26115042640134195</v>
      </c>
      <c r="FB5">
        <f t="shared" si="29"/>
        <v>0.25853892213732854</v>
      </c>
      <c r="FC5">
        <f t="shared" si="29"/>
        <v>0.25595353291595524</v>
      </c>
    </row>
    <row r="6" spans="1:159" x14ac:dyDescent="0.35">
      <c r="F6">
        <v>24</v>
      </c>
      <c r="G6">
        <f>1-EXP(-inputs!$B$35-inputs!$B$36*inputs!$B$37^$F6*(inputs!$B$37-1)/LN(inputs!$B$37))</f>
        <v>2.6732142024032957E-4</v>
      </c>
      <c r="H6">
        <f>1-EXP(-inputs!$B$35-inputs!$B$36*inputs!$B$37^($F6-4)*(inputs!$B$37-1)/LN(inputs!$B$37))</f>
        <v>2.4963902839858498E-4</v>
      </c>
      <c r="I6">
        <f t="shared" si="0"/>
        <v>2.5662856343071637E-4</v>
      </c>
      <c r="J6">
        <f t="shared" si="1"/>
        <v>2.3965346726264157E-4</v>
      </c>
      <c r="L6">
        <v>4</v>
      </c>
      <c r="M6">
        <f t="shared" si="2"/>
        <v>0.33333333333333331</v>
      </c>
      <c r="N6">
        <f t="shared" si="3"/>
        <v>2.5491758492769911E-2</v>
      </c>
      <c r="O6">
        <f t="shared" si="4"/>
        <v>0.99153874678380871</v>
      </c>
      <c r="P6">
        <f>O6*EXP(-inputs!$B$27*L6/12)</f>
        <v>0.98988755857822652</v>
      </c>
      <c r="Q6">
        <f t="shared" si="5"/>
        <v>3.0491758492769909E-2</v>
      </c>
      <c r="R6">
        <f t="shared" si="6"/>
        <v>0.98988755857822641</v>
      </c>
      <c r="S6">
        <f>R6*EXP(-inputs!$B$27*L6/12)</f>
        <v>0.98823912006094339</v>
      </c>
      <c r="T6">
        <f>INDEX(P_rec,MATCH(inputs!$B$13+L6,curve_t,0))/INDEX(P_rec,MATCH(inputs!$B$13,curve_t,0))</f>
        <v>0.98899194212540342</v>
      </c>
      <c r="U6">
        <f t="shared" si="15"/>
        <v>0.99721054723089775</v>
      </c>
      <c r="V6">
        <f t="shared" si="16"/>
        <v>2.7972555814297362E-3</v>
      </c>
      <c r="X6">
        <v>-20</v>
      </c>
      <c r="Y6">
        <f t="shared" si="7"/>
        <v>93.672282157930582</v>
      </c>
      <c r="AA6">
        <v>-22</v>
      </c>
      <c r="AB6">
        <f t="shared" si="8"/>
        <v>96.784442013130686</v>
      </c>
      <c r="AC6">
        <f t="shared" si="9"/>
        <v>96.784442013130686</v>
      </c>
      <c r="AD6">
        <f t="shared" si="10"/>
        <v>96.784442013130686</v>
      </c>
      <c r="AF6">
        <v>22</v>
      </c>
      <c r="AG6">
        <f t="shared" si="21"/>
        <v>1</v>
      </c>
      <c r="AH6">
        <f>1</f>
        <v>1</v>
      </c>
      <c r="AI6">
        <f t="shared" ref="AI6:BN6" si="30">AH6*(1-$AG6*(0.01+0.01*AI$3))</f>
        <v>0.98</v>
      </c>
      <c r="AJ6">
        <f t="shared" si="30"/>
        <v>0.96047104999999999</v>
      </c>
      <c r="AK6">
        <f t="shared" si="30"/>
        <v>0.941530560894</v>
      </c>
      <c r="AL6">
        <f t="shared" si="30"/>
        <v>0.9232719294918631</v>
      </c>
      <c r="AM6">
        <f t="shared" si="30"/>
        <v>0.90576669370869745</v>
      </c>
      <c r="AN6">
        <f t="shared" si="30"/>
        <v>0.8890666202934433</v>
      </c>
      <c r="AO6">
        <f t="shared" si="30"/>
        <v>0.87320567178740827</v>
      </c>
      <c r="AP6">
        <f t="shared" si="30"/>
        <v>0.85820181533192108</v>
      </c>
      <c r="AQ6">
        <f t="shared" si="30"/>
        <v>0.84405864941525099</v>
      </c>
      <c r="AR6">
        <f t="shared" si="30"/>
        <v>0.83076683583358435</v>
      </c>
      <c r="AS6">
        <f t="shared" si="30"/>
        <v>0.81830533329608057</v>
      </c>
      <c r="AT6">
        <f t="shared" si="30"/>
        <v>0.80664243653327816</v>
      </c>
      <c r="AU6">
        <f t="shared" si="30"/>
        <v>0.79573663079134827</v>
      </c>
      <c r="AV6">
        <f t="shared" si="30"/>
        <v>0.78553727652618011</v>
      </c>
      <c r="AW6">
        <f t="shared" si="30"/>
        <v>0.77598514324362178</v>
      </c>
      <c r="AX6">
        <f t="shared" si="30"/>
        <v>0.7670128150248674</v>
      </c>
      <c r="AY6">
        <f t="shared" si="30"/>
        <v>0.75854499354699279</v>
      </c>
      <c r="AZ6">
        <f t="shared" si="30"/>
        <v>0.75049872752794311</v>
      </c>
      <c r="BA6">
        <f t="shared" si="30"/>
        <v>0.74278360060895587</v>
      </c>
      <c r="BB6">
        <f t="shared" si="30"/>
        <v>0.73530191279182211</v>
      </c>
      <c r="BC6">
        <f t="shared" si="30"/>
        <v>0.72794889366390392</v>
      </c>
      <c r="BD6">
        <f t="shared" si="30"/>
        <v>0.72066940472726482</v>
      </c>
      <c r="BE6">
        <f t="shared" si="30"/>
        <v>0.71346271067999212</v>
      </c>
      <c r="BF6">
        <f t="shared" si="30"/>
        <v>0.70632808357319221</v>
      </c>
      <c r="BG6">
        <f t="shared" si="30"/>
        <v>0.69926480273746028</v>
      </c>
      <c r="BH6">
        <f t="shared" si="30"/>
        <v>0.69227215471008563</v>
      </c>
      <c r="BI6">
        <f t="shared" si="30"/>
        <v>0.6853494331629848</v>
      </c>
      <c r="BJ6">
        <f t="shared" si="30"/>
        <v>0.67849593883135495</v>
      </c>
      <c r="BK6">
        <f t="shared" si="30"/>
        <v>0.67171097944304137</v>
      </c>
      <c r="BL6">
        <f t="shared" si="30"/>
        <v>0.66499386964861096</v>
      </c>
      <c r="BM6">
        <f t="shared" si="30"/>
        <v>0.65834393095212485</v>
      </c>
      <c r="BN6">
        <f t="shared" si="30"/>
        <v>0.65176049164260363</v>
      </c>
      <c r="BO6">
        <f t="shared" ref="BO6:CT6" si="31">BN6*(1-$AG6*(0.01+0.01*BO$3))</f>
        <v>0.64524288672617758</v>
      </c>
      <c r="BP6">
        <f t="shared" si="31"/>
        <v>0.63879045785891575</v>
      </c>
      <c r="BQ6">
        <f t="shared" si="31"/>
        <v>0.63240255328032657</v>
      </c>
      <c r="BR6">
        <f t="shared" si="31"/>
        <v>0.62607852774752326</v>
      </c>
      <c r="BS6">
        <f t="shared" si="31"/>
        <v>0.61981774247004806</v>
      </c>
      <c r="BT6">
        <f t="shared" si="31"/>
        <v>0.61361956504534754</v>
      </c>
      <c r="BU6">
        <f t="shared" si="31"/>
        <v>0.607483369394894</v>
      </c>
      <c r="BV6">
        <f t="shared" si="31"/>
        <v>0.6014085357009451</v>
      </c>
      <c r="BW6">
        <f t="shared" si="31"/>
        <v>0.59539445034393568</v>
      </c>
      <c r="BX6">
        <f t="shared" si="31"/>
        <v>0.58944050584049634</v>
      </c>
      <c r="BY6">
        <f t="shared" si="31"/>
        <v>0.58354610078209135</v>
      </c>
      <c r="BZ6">
        <f t="shared" si="31"/>
        <v>0.5777106397742704</v>
      </c>
      <c r="CA6">
        <f t="shared" si="31"/>
        <v>0.57193353337652764</v>
      </c>
      <c r="CB6">
        <f t="shared" si="31"/>
        <v>0.56621419804276241</v>
      </c>
      <c r="CC6">
        <f t="shared" si="31"/>
        <v>0.56055205606233482</v>
      </c>
      <c r="CD6">
        <f t="shared" si="31"/>
        <v>0.55494653550171147</v>
      </c>
      <c r="CE6">
        <f t="shared" si="31"/>
        <v>0.54939707014669437</v>
      </c>
      <c r="CF6">
        <f t="shared" si="31"/>
        <v>0.54390309944522741</v>
      </c>
      <c r="CG6">
        <f t="shared" si="31"/>
        <v>0.5384640684507751</v>
      </c>
      <c r="CH6">
        <f t="shared" si="31"/>
        <v>0.53307942776626738</v>
      </c>
      <c r="CI6">
        <f t="shared" si="31"/>
        <v>0.52774863348860468</v>
      </c>
      <c r="CJ6">
        <f t="shared" si="31"/>
        <v>0.52247114715371867</v>
      </c>
      <c r="CK6">
        <f t="shared" si="31"/>
        <v>0.51724643568218143</v>
      </c>
      <c r="CL6">
        <f t="shared" si="31"/>
        <v>0.51207397132535959</v>
      </c>
      <c r="CM6">
        <f t="shared" si="31"/>
        <v>0.50695323161210604</v>
      </c>
      <c r="CN6">
        <f t="shared" si="31"/>
        <v>0.50188369929598498</v>
      </c>
      <c r="CO6">
        <f t="shared" si="31"/>
        <v>0.49686486230302512</v>
      </c>
      <c r="CP6">
        <f t="shared" si="31"/>
        <v>0.49189621367999486</v>
      </c>
      <c r="CQ6">
        <f t="shared" si="31"/>
        <v>0.48697725154319493</v>
      </c>
      <c r="CR6">
        <f t="shared" si="31"/>
        <v>0.48210747902776296</v>
      </c>
      <c r="CS6">
        <f t="shared" si="31"/>
        <v>0.47728640423748531</v>
      </c>
      <c r="CT6">
        <f t="shared" si="31"/>
        <v>0.47251354019511044</v>
      </c>
      <c r="CU6">
        <f t="shared" ref="CU6:DZ6" si="32">CT6*(1-$AG6*(0.01+0.01*CU$3))</f>
        <v>0.46778840479315931</v>
      </c>
      <c r="CV6">
        <f t="shared" si="32"/>
        <v>0.46311052074522768</v>
      </c>
      <c r="CW6">
        <f t="shared" si="32"/>
        <v>0.45847941553777538</v>
      </c>
      <c r="CX6">
        <f t="shared" si="32"/>
        <v>0.45389462138239761</v>
      </c>
      <c r="CY6">
        <f t="shared" si="32"/>
        <v>0.44935567516857361</v>
      </c>
      <c r="CZ6">
        <f t="shared" si="32"/>
        <v>0.44486211841688789</v>
      </c>
      <c r="DA6">
        <f t="shared" si="32"/>
        <v>0.440413497232719</v>
      </c>
      <c r="DB6">
        <f t="shared" si="32"/>
        <v>0.43600936226039183</v>
      </c>
      <c r="DC6">
        <f t="shared" si="32"/>
        <v>0.43164926863778791</v>
      </c>
      <c r="DD6">
        <f t="shared" si="32"/>
        <v>0.42733277595141</v>
      </c>
      <c r="DE6">
        <f t="shared" si="32"/>
        <v>0.42305944819189589</v>
      </c>
      <c r="DF6">
        <f t="shared" si="32"/>
        <v>0.41882885370997691</v>
      </c>
      <c r="DG6">
        <f t="shared" si="32"/>
        <v>0.41464056517287712</v>
      </c>
      <c r="DH6">
        <f t="shared" si="32"/>
        <v>0.41049415952114832</v>
      </c>
      <c r="DI6">
        <f t="shared" si="32"/>
        <v>0.40638921792593685</v>
      </c>
      <c r="DJ6">
        <f t="shared" si="32"/>
        <v>0.40232532574667745</v>
      </c>
      <c r="DK6">
        <f t="shared" si="32"/>
        <v>0.39830207248921068</v>
      </c>
      <c r="DL6">
        <f t="shared" si="32"/>
        <v>0.39431905176431858</v>
      </c>
      <c r="DM6">
        <f t="shared" si="32"/>
        <v>0.39037586124667539</v>
      </c>
      <c r="DN6">
        <f t="shared" si="32"/>
        <v>0.38647210263420861</v>
      </c>
      <c r="DO6">
        <f t="shared" si="32"/>
        <v>0.3826073816078665</v>
      </c>
      <c r="DP6">
        <f t="shared" si="32"/>
        <v>0.37878130779178781</v>
      </c>
      <c r="DQ6">
        <f t="shared" si="32"/>
        <v>0.37499349471386995</v>
      </c>
      <c r="DR6">
        <f t="shared" si="32"/>
        <v>0.37124355976673123</v>
      </c>
      <c r="DS6">
        <f t="shared" si="32"/>
        <v>0.36753112416906392</v>
      </c>
      <c r="DT6">
        <f t="shared" si="32"/>
        <v>0.36385581292737329</v>
      </c>
      <c r="DU6">
        <f t="shared" si="32"/>
        <v>0.36021725479809957</v>
      </c>
      <c r="DV6">
        <f t="shared" si="32"/>
        <v>0.35661508225011856</v>
      </c>
      <c r="DW6">
        <f t="shared" si="32"/>
        <v>0.3530489314276174</v>
      </c>
      <c r="DX6">
        <f t="shared" si="32"/>
        <v>0.34951844211334121</v>
      </c>
      <c r="DY6">
        <f t="shared" si="32"/>
        <v>0.34602325769220782</v>
      </c>
      <c r="DZ6">
        <f t="shared" si="32"/>
        <v>0.34256302511528575</v>
      </c>
      <c r="EA6">
        <f t="shared" ref="EA6:FC6" si="33">DZ6*(1-$AG6*(0.01+0.01*EA$3))</f>
        <v>0.33913739486413291</v>
      </c>
      <c r="EB6">
        <f t="shared" si="33"/>
        <v>0.33574602091549161</v>
      </c>
      <c r="EC6">
        <f t="shared" si="33"/>
        <v>0.33238856070633671</v>
      </c>
      <c r="ED6">
        <f t="shared" si="33"/>
        <v>0.32906467509927334</v>
      </c>
      <c r="EE6">
        <f t="shared" si="33"/>
        <v>0.32577402834828062</v>
      </c>
      <c r="EF6">
        <f t="shared" si="33"/>
        <v>0.32251628806479782</v>
      </c>
      <c r="EG6">
        <f t="shared" si="33"/>
        <v>0.31929112518414982</v>
      </c>
      <c r="EH6">
        <f t="shared" si="33"/>
        <v>0.3160982139323083</v>
      </c>
      <c r="EI6">
        <f t="shared" si="33"/>
        <v>0.31293723179298522</v>
      </c>
      <c r="EJ6">
        <f t="shared" si="33"/>
        <v>0.30980785947505535</v>
      </c>
      <c r="EK6">
        <f t="shared" si="33"/>
        <v>0.30670978088030482</v>
      </c>
      <c r="EL6">
        <f t="shared" si="33"/>
        <v>0.30364268307150177</v>
      </c>
      <c r="EM6">
        <f t="shared" si="33"/>
        <v>0.30060625624078674</v>
      </c>
      <c r="EN6">
        <f t="shared" si="33"/>
        <v>0.29760019367837887</v>
      </c>
      <c r="EO6">
        <f t="shared" si="33"/>
        <v>0.2946241917415951</v>
      </c>
      <c r="EP6">
        <f t="shared" si="33"/>
        <v>0.29167794982417916</v>
      </c>
      <c r="EQ6">
        <f t="shared" si="33"/>
        <v>0.28876117032593734</v>
      </c>
      <c r="ER6">
        <f t="shared" si="33"/>
        <v>0.28587355862267799</v>
      </c>
      <c r="ES6">
        <f t="shared" si="33"/>
        <v>0.2830148230364512</v>
      </c>
      <c r="ET6">
        <f t="shared" si="33"/>
        <v>0.28018467480608666</v>
      </c>
      <c r="EU6">
        <f t="shared" si="33"/>
        <v>0.27738282805802578</v>
      </c>
      <c r="EV6">
        <f t="shared" si="33"/>
        <v>0.27460899977744552</v>
      </c>
      <c r="EW6">
        <f t="shared" si="33"/>
        <v>0.27186290977967104</v>
      </c>
      <c r="EX6">
        <f t="shared" si="33"/>
        <v>0.26914428068187435</v>
      </c>
      <c r="EY6">
        <f t="shared" si="33"/>
        <v>0.26645283787505558</v>
      </c>
      <c r="EZ6">
        <f t="shared" si="33"/>
        <v>0.263788309496305</v>
      </c>
      <c r="FA6">
        <f t="shared" si="33"/>
        <v>0.26115042640134195</v>
      </c>
      <c r="FB6">
        <f t="shared" si="33"/>
        <v>0.25853892213732854</v>
      </c>
      <c r="FC6">
        <f t="shared" si="33"/>
        <v>0.25595353291595524</v>
      </c>
    </row>
    <row r="7" spans="1:159" x14ac:dyDescent="0.35">
      <c r="A7" t="s">
        <v>32</v>
      </c>
      <c r="B7" s="2">
        <v>46387</v>
      </c>
      <c r="C7" t="s">
        <v>33</v>
      </c>
      <c r="F7">
        <v>25</v>
      </c>
      <c r="G7">
        <f>1-EXP(-inputs!$B$35-inputs!$B$36*inputs!$B$37^$F7*(inputs!$B$37-1)/LN(inputs!$B$37))</f>
        <v>2.731921206804433E-4</v>
      </c>
      <c r="H7">
        <f>1-EXP(-inputs!$B$35-inputs!$B$36*inputs!$B$37^($F7-4)*(inputs!$B$37-1)/LN(inputs!$B$37))</f>
        <v>2.5331720716703643E-4</v>
      </c>
      <c r="I7">
        <f t="shared" si="0"/>
        <v>2.6226443585322554E-4</v>
      </c>
      <c r="J7">
        <f t="shared" si="1"/>
        <v>2.4318451888035496E-4</v>
      </c>
      <c r="L7">
        <v>5</v>
      </c>
      <c r="M7">
        <f t="shared" si="2"/>
        <v>0.41666666666666669</v>
      </c>
      <c r="N7">
        <f t="shared" si="3"/>
        <v>2.5612158143362929E-2</v>
      </c>
      <c r="O7">
        <f t="shared" si="4"/>
        <v>0.98938500835750887</v>
      </c>
      <c r="P7">
        <f>O7*EXP(-inputs!$B$27*L7/12)</f>
        <v>0.98732593520271272</v>
      </c>
      <c r="Q7">
        <f t="shared" si="5"/>
        <v>3.0612158143362926E-2</v>
      </c>
      <c r="R7">
        <f t="shared" si="6"/>
        <v>0.98732593520271261</v>
      </c>
      <c r="S7">
        <f>R7*EXP(-inputs!$B$27*L7/12)</f>
        <v>0.98527114731828236</v>
      </c>
      <c r="T7">
        <f>INDEX(P_rec,MATCH(inputs!$B$13+L7,curve_t,0))/INDEX(P_rec,MATCH(inputs!$B$13,curve_t,0))</f>
        <v>0.98621641276972949</v>
      </c>
      <c r="U7">
        <f t="shared" si="15"/>
        <v>0.99719357738172354</v>
      </c>
      <c r="V7">
        <f t="shared" si="16"/>
        <v>2.8143207918016611E-3</v>
      </c>
      <c r="X7">
        <v>-19</v>
      </c>
      <c r="Y7">
        <f t="shared" si="7"/>
        <v>93.978940834520358</v>
      </c>
      <c r="AA7">
        <v>-21</v>
      </c>
      <c r="AB7">
        <f t="shared" si="8"/>
        <v>97.101289091247011</v>
      </c>
      <c r="AC7">
        <f t="shared" si="9"/>
        <v>97.101289091247011</v>
      </c>
      <c r="AD7">
        <f t="shared" si="10"/>
        <v>97.101289091247011</v>
      </c>
      <c r="AF7">
        <v>23</v>
      </c>
      <c r="AG7">
        <f t="shared" si="21"/>
        <v>1</v>
      </c>
      <c r="AH7">
        <f>1</f>
        <v>1</v>
      </c>
      <c r="AI7">
        <f t="shared" ref="AI7:BN7" si="34">AH7*(1-$AG7*(0.01+0.01*AI$3))</f>
        <v>0.98</v>
      </c>
      <c r="AJ7">
        <f t="shared" si="34"/>
        <v>0.96047104999999999</v>
      </c>
      <c r="AK7">
        <f t="shared" si="34"/>
        <v>0.941530560894</v>
      </c>
      <c r="AL7">
        <f t="shared" si="34"/>
        <v>0.9232719294918631</v>
      </c>
      <c r="AM7">
        <f t="shared" si="34"/>
        <v>0.90576669370869745</v>
      </c>
      <c r="AN7">
        <f t="shared" si="34"/>
        <v>0.8890666202934433</v>
      </c>
      <c r="AO7">
        <f t="shared" si="34"/>
        <v>0.87320567178740827</v>
      </c>
      <c r="AP7">
        <f t="shared" si="34"/>
        <v>0.85820181533192108</v>
      </c>
      <c r="AQ7">
        <f t="shared" si="34"/>
        <v>0.84405864941525099</v>
      </c>
      <c r="AR7">
        <f t="shared" si="34"/>
        <v>0.83076683583358435</v>
      </c>
      <c r="AS7">
        <f t="shared" si="34"/>
        <v>0.81830533329608057</v>
      </c>
      <c r="AT7">
        <f t="shared" si="34"/>
        <v>0.80664243653327816</v>
      </c>
      <c r="AU7">
        <f t="shared" si="34"/>
        <v>0.79573663079134827</v>
      </c>
      <c r="AV7">
        <f t="shared" si="34"/>
        <v>0.78553727652618011</v>
      </c>
      <c r="AW7">
        <f t="shared" si="34"/>
        <v>0.77598514324362178</v>
      </c>
      <c r="AX7">
        <f t="shared" si="34"/>
        <v>0.7670128150248674</v>
      </c>
      <c r="AY7">
        <f t="shared" si="34"/>
        <v>0.75854499354699279</v>
      </c>
      <c r="AZ7">
        <f t="shared" si="34"/>
        <v>0.75049872752794311</v>
      </c>
      <c r="BA7">
        <f t="shared" si="34"/>
        <v>0.74278360060895587</v>
      </c>
      <c r="BB7">
        <f t="shared" si="34"/>
        <v>0.73530191279182211</v>
      </c>
      <c r="BC7">
        <f t="shared" si="34"/>
        <v>0.72794889366390392</v>
      </c>
      <c r="BD7">
        <f t="shared" si="34"/>
        <v>0.72066940472726482</v>
      </c>
      <c r="BE7">
        <f t="shared" si="34"/>
        <v>0.71346271067999212</v>
      </c>
      <c r="BF7">
        <f t="shared" si="34"/>
        <v>0.70632808357319221</v>
      </c>
      <c r="BG7">
        <f t="shared" si="34"/>
        <v>0.69926480273746028</v>
      </c>
      <c r="BH7">
        <f t="shared" si="34"/>
        <v>0.69227215471008563</v>
      </c>
      <c r="BI7">
        <f t="shared" si="34"/>
        <v>0.6853494331629848</v>
      </c>
      <c r="BJ7">
        <f t="shared" si="34"/>
        <v>0.67849593883135495</v>
      </c>
      <c r="BK7">
        <f t="shared" si="34"/>
        <v>0.67171097944304137</v>
      </c>
      <c r="BL7">
        <f t="shared" si="34"/>
        <v>0.66499386964861096</v>
      </c>
      <c r="BM7">
        <f t="shared" si="34"/>
        <v>0.65834393095212485</v>
      </c>
      <c r="BN7">
        <f t="shared" si="34"/>
        <v>0.65176049164260363</v>
      </c>
      <c r="BO7">
        <f t="shared" ref="BO7:CT7" si="35">BN7*(1-$AG7*(0.01+0.01*BO$3))</f>
        <v>0.64524288672617758</v>
      </c>
      <c r="BP7">
        <f t="shared" si="35"/>
        <v>0.63879045785891575</v>
      </c>
      <c r="BQ7">
        <f t="shared" si="35"/>
        <v>0.63240255328032657</v>
      </c>
      <c r="BR7">
        <f t="shared" si="35"/>
        <v>0.62607852774752326</v>
      </c>
      <c r="BS7">
        <f t="shared" si="35"/>
        <v>0.61981774247004806</v>
      </c>
      <c r="BT7">
        <f t="shared" si="35"/>
        <v>0.61361956504534754</v>
      </c>
      <c r="BU7">
        <f t="shared" si="35"/>
        <v>0.607483369394894</v>
      </c>
      <c r="BV7">
        <f t="shared" si="35"/>
        <v>0.6014085357009451</v>
      </c>
      <c r="BW7">
        <f t="shared" si="35"/>
        <v>0.59539445034393568</v>
      </c>
      <c r="BX7">
        <f t="shared" si="35"/>
        <v>0.58944050584049634</v>
      </c>
      <c r="BY7">
        <f t="shared" si="35"/>
        <v>0.58354610078209135</v>
      </c>
      <c r="BZ7">
        <f t="shared" si="35"/>
        <v>0.5777106397742704</v>
      </c>
      <c r="CA7">
        <f t="shared" si="35"/>
        <v>0.57193353337652764</v>
      </c>
      <c r="CB7">
        <f t="shared" si="35"/>
        <v>0.56621419804276241</v>
      </c>
      <c r="CC7">
        <f t="shared" si="35"/>
        <v>0.56055205606233482</v>
      </c>
      <c r="CD7">
        <f t="shared" si="35"/>
        <v>0.55494653550171147</v>
      </c>
      <c r="CE7">
        <f t="shared" si="35"/>
        <v>0.54939707014669437</v>
      </c>
      <c r="CF7">
        <f t="shared" si="35"/>
        <v>0.54390309944522741</v>
      </c>
      <c r="CG7">
        <f t="shared" si="35"/>
        <v>0.5384640684507751</v>
      </c>
      <c r="CH7">
        <f t="shared" si="35"/>
        <v>0.53307942776626738</v>
      </c>
      <c r="CI7">
        <f t="shared" si="35"/>
        <v>0.52774863348860468</v>
      </c>
      <c r="CJ7">
        <f t="shared" si="35"/>
        <v>0.52247114715371867</v>
      </c>
      <c r="CK7">
        <f t="shared" si="35"/>
        <v>0.51724643568218143</v>
      </c>
      <c r="CL7">
        <f t="shared" si="35"/>
        <v>0.51207397132535959</v>
      </c>
      <c r="CM7">
        <f t="shared" si="35"/>
        <v>0.50695323161210604</v>
      </c>
      <c r="CN7">
        <f t="shared" si="35"/>
        <v>0.50188369929598498</v>
      </c>
      <c r="CO7">
        <f t="shared" si="35"/>
        <v>0.49686486230302512</v>
      </c>
      <c r="CP7">
        <f t="shared" si="35"/>
        <v>0.49189621367999486</v>
      </c>
      <c r="CQ7">
        <f t="shared" si="35"/>
        <v>0.48697725154319493</v>
      </c>
      <c r="CR7">
        <f t="shared" si="35"/>
        <v>0.48210747902776296</v>
      </c>
      <c r="CS7">
        <f t="shared" si="35"/>
        <v>0.47728640423748531</v>
      </c>
      <c r="CT7">
        <f t="shared" si="35"/>
        <v>0.47251354019511044</v>
      </c>
      <c r="CU7">
        <f t="shared" ref="CU7:DZ7" si="36">CT7*(1-$AG7*(0.01+0.01*CU$3))</f>
        <v>0.46778840479315931</v>
      </c>
      <c r="CV7">
        <f t="shared" si="36"/>
        <v>0.46311052074522768</v>
      </c>
      <c r="CW7">
        <f t="shared" si="36"/>
        <v>0.45847941553777538</v>
      </c>
      <c r="CX7">
        <f t="shared" si="36"/>
        <v>0.45389462138239761</v>
      </c>
      <c r="CY7">
        <f t="shared" si="36"/>
        <v>0.44935567516857361</v>
      </c>
      <c r="CZ7">
        <f t="shared" si="36"/>
        <v>0.44486211841688789</v>
      </c>
      <c r="DA7">
        <f t="shared" si="36"/>
        <v>0.440413497232719</v>
      </c>
      <c r="DB7">
        <f t="shared" si="36"/>
        <v>0.43600936226039183</v>
      </c>
      <c r="DC7">
        <f t="shared" si="36"/>
        <v>0.43164926863778791</v>
      </c>
      <c r="DD7">
        <f t="shared" si="36"/>
        <v>0.42733277595141</v>
      </c>
      <c r="DE7">
        <f t="shared" si="36"/>
        <v>0.42305944819189589</v>
      </c>
      <c r="DF7">
        <f t="shared" si="36"/>
        <v>0.41882885370997691</v>
      </c>
      <c r="DG7">
        <f t="shared" si="36"/>
        <v>0.41464056517287712</v>
      </c>
      <c r="DH7">
        <f t="shared" si="36"/>
        <v>0.41049415952114832</v>
      </c>
      <c r="DI7">
        <f t="shared" si="36"/>
        <v>0.40638921792593685</v>
      </c>
      <c r="DJ7">
        <f t="shared" si="36"/>
        <v>0.40232532574667745</v>
      </c>
      <c r="DK7">
        <f t="shared" si="36"/>
        <v>0.39830207248921068</v>
      </c>
      <c r="DL7">
        <f t="shared" si="36"/>
        <v>0.39431905176431858</v>
      </c>
      <c r="DM7">
        <f t="shared" si="36"/>
        <v>0.39037586124667539</v>
      </c>
      <c r="DN7">
        <f t="shared" si="36"/>
        <v>0.38647210263420861</v>
      </c>
      <c r="DO7">
        <f t="shared" si="36"/>
        <v>0.3826073816078665</v>
      </c>
      <c r="DP7">
        <f t="shared" si="36"/>
        <v>0.37878130779178781</v>
      </c>
      <c r="DQ7">
        <f t="shared" si="36"/>
        <v>0.37499349471386995</v>
      </c>
      <c r="DR7">
        <f t="shared" si="36"/>
        <v>0.37124355976673123</v>
      </c>
      <c r="DS7">
        <f t="shared" si="36"/>
        <v>0.36753112416906392</v>
      </c>
      <c r="DT7">
        <f t="shared" si="36"/>
        <v>0.36385581292737329</v>
      </c>
      <c r="DU7">
        <f t="shared" si="36"/>
        <v>0.36021725479809957</v>
      </c>
      <c r="DV7">
        <f t="shared" si="36"/>
        <v>0.35661508225011856</v>
      </c>
      <c r="DW7">
        <f t="shared" si="36"/>
        <v>0.3530489314276174</v>
      </c>
      <c r="DX7">
        <f t="shared" si="36"/>
        <v>0.34951844211334121</v>
      </c>
      <c r="DY7">
        <f t="shared" si="36"/>
        <v>0.34602325769220782</v>
      </c>
      <c r="DZ7">
        <f t="shared" si="36"/>
        <v>0.34256302511528575</v>
      </c>
      <c r="EA7">
        <f t="shared" ref="EA7:FC7" si="37">DZ7*(1-$AG7*(0.01+0.01*EA$3))</f>
        <v>0.33913739486413291</v>
      </c>
      <c r="EB7">
        <f t="shared" si="37"/>
        <v>0.33574602091549161</v>
      </c>
      <c r="EC7">
        <f t="shared" si="37"/>
        <v>0.33238856070633671</v>
      </c>
      <c r="ED7">
        <f t="shared" si="37"/>
        <v>0.32906467509927334</v>
      </c>
      <c r="EE7">
        <f t="shared" si="37"/>
        <v>0.32577402834828062</v>
      </c>
      <c r="EF7">
        <f t="shared" si="37"/>
        <v>0.32251628806479782</v>
      </c>
      <c r="EG7">
        <f t="shared" si="37"/>
        <v>0.31929112518414982</v>
      </c>
      <c r="EH7">
        <f t="shared" si="37"/>
        <v>0.3160982139323083</v>
      </c>
      <c r="EI7">
        <f t="shared" si="37"/>
        <v>0.31293723179298522</v>
      </c>
      <c r="EJ7">
        <f t="shared" si="37"/>
        <v>0.30980785947505535</v>
      </c>
      <c r="EK7">
        <f t="shared" si="37"/>
        <v>0.30670978088030482</v>
      </c>
      <c r="EL7">
        <f t="shared" si="37"/>
        <v>0.30364268307150177</v>
      </c>
      <c r="EM7">
        <f t="shared" si="37"/>
        <v>0.30060625624078674</v>
      </c>
      <c r="EN7">
        <f t="shared" si="37"/>
        <v>0.29760019367837887</v>
      </c>
      <c r="EO7">
        <f t="shared" si="37"/>
        <v>0.2946241917415951</v>
      </c>
      <c r="EP7">
        <f t="shared" si="37"/>
        <v>0.29167794982417916</v>
      </c>
      <c r="EQ7">
        <f t="shared" si="37"/>
        <v>0.28876117032593734</v>
      </c>
      <c r="ER7">
        <f t="shared" si="37"/>
        <v>0.28587355862267799</v>
      </c>
      <c r="ES7">
        <f t="shared" si="37"/>
        <v>0.2830148230364512</v>
      </c>
      <c r="ET7">
        <f t="shared" si="37"/>
        <v>0.28018467480608666</v>
      </c>
      <c r="EU7">
        <f t="shared" si="37"/>
        <v>0.27738282805802578</v>
      </c>
      <c r="EV7">
        <f t="shared" si="37"/>
        <v>0.27460899977744552</v>
      </c>
      <c r="EW7">
        <f t="shared" si="37"/>
        <v>0.27186290977967104</v>
      </c>
      <c r="EX7">
        <f t="shared" si="37"/>
        <v>0.26914428068187435</v>
      </c>
      <c r="EY7">
        <f t="shared" si="37"/>
        <v>0.26645283787505558</v>
      </c>
      <c r="EZ7">
        <f t="shared" si="37"/>
        <v>0.263788309496305</v>
      </c>
      <c r="FA7">
        <f t="shared" si="37"/>
        <v>0.26115042640134195</v>
      </c>
      <c r="FB7">
        <f t="shared" si="37"/>
        <v>0.25853892213732854</v>
      </c>
      <c r="FC7">
        <f t="shared" si="37"/>
        <v>0.25595353291595524</v>
      </c>
    </row>
    <row r="8" spans="1:159" x14ac:dyDescent="0.35">
      <c r="A8" t="s">
        <v>34</v>
      </c>
      <c r="B8" s="2">
        <v>46022</v>
      </c>
      <c r="C8" t="s">
        <v>35</v>
      </c>
      <c r="F8">
        <v>26</v>
      </c>
      <c r="G8">
        <f>1-EXP(-inputs!$B$35-inputs!$B$36*inputs!$B$37^$F8*(inputs!$B$37-1)/LN(inputs!$B$37))</f>
        <v>2.7979074682349392E-4</v>
      </c>
      <c r="H8">
        <f>1-EXP(-inputs!$B$35-inputs!$B$36*inputs!$B$37^($F8-4)*(inputs!$B$37-1)/LN(inputs!$B$37))</f>
        <v>2.5745146394928753E-4</v>
      </c>
      <c r="I8">
        <f t="shared" si="0"/>
        <v>2.6859911695055418E-4</v>
      </c>
      <c r="J8">
        <f t="shared" si="1"/>
        <v>2.4715340539131601E-4</v>
      </c>
      <c r="L8">
        <v>6</v>
      </c>
      <c r="M8">
        <f t="shared" si="2"/>
        <v>0.5</v>
      </c>
      <c r="N8">
        <f t="shared" si="3"/>
        <v>2.5731558632489292E-2</v>
      </c>
      <c r="O8">
        <f t="shared" si="4"/>
        <v>0.98721663101946699</v>
      </c>
      <c r="P8">
        <f>O8*EXP(-inputs!$B$27*L8/12)</f>
        <v>0.98475167192461954</v>
      </c>
      <c r="Q8">
        <f t="shared" si="5"/>
        <v>3.0731558632489289E-2</v>
      </c>
      <c r="R8">
        <f t="shared" si="6"/>
        <v>0.98475167192461954</v>
      </c>
      <c r="S8">
        <f>R8*EXP(-inputs!$B$27*L8/12)</f>
        <v>0.98229286753092726</v>
      </c>
      <c r="T8">
        <f>INDEX(P_rec,MATCH(inputs!$B$13+L8,curve_t,0))/INDEX(P_rec,MATCH(inputs!$B$13,curve_t,0))</f>
        <v>0.98343215003827222</v>
      </c>
      <c r="U8">
        <f t="shared" si="15"/>
        <v>0.99717682377274797</v>
      </c>
      <c r="V8">
        <f t="shared" si="16"/>
        <v>2.8311691165974207E-3</v>
      </c>
      <c r="X8">
        <v>-18</v>
      </c>
      <c r="Y8">
        <f t="shared" si="7"/>
        <v>94.286603431819245</v>
      </c>
      <c r="AA8">
        <v>-20</v>
      </c>
      <c r="AB8">
        <f t="shared" si="8"/>
        <v>97.419173444247818</v>
      </c>
      <c r="AC8">
        <f t="shared" si="9"/>
        <v>97.419173444247818</v>
      </c>
      <c r="AD8">
        <f t="shared" si="10"/>
        <v>97.419173444247818</v>
      </c>
      <c r="AF8">
        <v>24</v>
      </c>
      <c r="AG8">
        <f t="shared" si="21"/>
        <v>1</v>
      </c>
      <c r="AH8">
        <f>1</f>
        <v>1</v>
      </c>
      <c r="AI8">
        <f t="shared" ref="AI8:BN8" si="38">AH8*(1-$AG8*(0.01+0.01*AI$3))</f>
        <v>0.98</v>
      </c>
      <c r="AJ8">
        <f t="shared" si="38"/>
        <v>0.96047104999999999</v>
      </c>
      <c r="AK8">
        <f t="shared" si="38"/>
        <v>0.941530560894</v>
      </c>
      <c r="AL8">
        <f t="shared" si="38"/>
        <v>0.9232719294918631</v>
      </c>
      <c r="AM8">
        <f t="shared" si="38"/>
        <v>0.90576669370869745</v>
      </c>
      <c r="AN8">
        <f t="shared" si="38"/>
        <v>0.8890666202934433</v>
      </c>
      <c r="AO8">
        <f t="shared" si="38"/>
        <v>0.87320567178740827</v>
      </c>
      <c r="AP8">
        <f t="shared" si="38"/>
        <v>0.85820181533192108</v>
      </c>
      <c r="AQ8">
        <f t="shared" si="38"/>
        <v>0.84405864941525099</v>
      </c>
      <c r="AR8">
        <f t="shared" si="38"/>
        <v>0.83076683583358435</v>
      </c>
      <c r="AS8">
        <f t="shared" si="38"/>
        <v>0.81830533329608057</v>
      </c>
      <c r="AT8">
        <f t="shared" si="38"/>
        <v>0.80664243653327816</v>
      </c>
      <c r="AU8">
        <f t="shared" si="38"/>
        <v>0.79573663079134827</v>
      </c>
      <c r="AV8">
        <f t="shared" si="38"/>
        <v>0.78553727652618011</v>
      </c>
      <c r="AW8">
        <f t="shared" si="38"/>
        <v>0.77598514324362178</v>
      </c>
      <c r="AX8">
        <f t="shared" si="38"/>
        <v>0.7670128150248674</v>
      </c>
      <c r="AY8">
        <f t="shared" si="38"/>
        <v>0.75854499354699279</v>
      </c>
      <c r="AZ8">
        <f t="shared" si="38"/>
        <v>0.75049872752794311</v>
      </c>
      <c r="BA8">
        <f t="shared" si="38"/>
        <v>0.74278360060895587</v>
      </c>
      <c r="BB8">
        <f t="shared" si="38"/>
        <v>0.73530191279182211</v>
      </c>
      <c r="BC8">
        <f t="shared" si="38"/>
        <v>0.72794889366390392</v>
      </c>
      <c r="BD8">
        <f t="shared" si="38"/>
        <v>0.72066940472726482</v>
      </c>
      <c r="BE8">
        <f t="shared" si="38"/>
        <v>0.71346271067999212</v>
      </c>
      <c r="BF8">
        <f t="shared" si="38"/>
        <v>0.70632808357319221</v>
      </c>
      <c r="BG8">
        <f t="shared" si="38"/>
        <v>0.69926480273746028</v>
      </c>
      <c r="BH8">
        <f t="shared" si="38"/>
        <v>0.69227215471008563</v>
      </c>
      <c r="BI8">
        <f t="shared" si="38"/>
        <v>0.6853494331629848</v>
      </c>
      <c r="BJ8">
        <f t="shared" si="38"/>
        <v>0.67849593883135495</v>
      </c>
      <c r="BK8">
        <f t="shared" si="38"/>
        <v>0.67171097944304137</v>
      </c>
      <c r="BL8">
        <f t="shared" si="38"/>
        <v>0.66499386964861096</v>
      </c>
      <c r="BM8">
        <f t="shared" si="38"/>
        <v>0.65834393095212485</v>
      </c>
      <c r="BN8">
        <f t="shared" si="38"/>
        <v>0.65176049164260363</v>
      </c>
      <c r="BO8">
        <f t="shared" ref="BO8:CT8" si="39">BN8*(1-$AG8*(0.01+0.01*BO$3))</f>
        <v>0.64524288672617758</v>
      </c>
      <c r="BP8">
        <f t="shared" si="39"/>
        <v>0.63879045785891575</v>
      </c>
      <c r="BQ8">
        <f t="shared" si="39"/>
        <v>0.63240255328032657</v>
      </c>
      <c r="BR8">
        <f t="shared" si="39"/>
        <v>0.62607852774752326</v>
      </c>
      <c r="BS8">
        <f t="shared" si="39"/>
        <v>0.61981774247004806</v>
      </c>
      <c r="BT8">
        <f t="shared" si="39"/>
        <v>0.61361956504534754</v>
      </c>
      <c r="BU8">
        <f t="shared" si="39"/>
        <v>0.607483369394894</v>
      </c>
      <c r="BV8">
        <f t="shared" si="39"/>
        <v>0.6014085357009451</v>
      </c>
      <c r="BW8">
        <f t="shared" si="39"/>
        <v>0.59539445034393568</v>
      </c>
      <c r="BX8">
        <f t="shared" si="39"/>
        <v>0.58944050584049634</v>
      </c>
      <c r="BY8">
        <f t="shared" si="39"/>
        <v>0.58354610078209135</v>
      </c>
      <c r="BZ8">
        <f t="shared" si="39"/>
        <v>0.5777106397742704</v>
      </c>
      <c r="CA8">
        <f t="shared" si="39"/>
        <v>0.57193353337652764</v>
      </c>
      <c r="CB8">
        <f t="shared" si="39"/>
        <v>0.56621419804276241</v>
      </c>
      <c r="CC8">
        <f t="shared" si="39"/>
        <v>0.56055205606233482</v>
      </c>
      <c r="CD8">
        <f t="shared" si="39"/>
        <v>0.55494653550171147</v>
      </c>
      <c r="CE8">
        <f t="shared" si="39"/>
        <v>0.54939707014669437</v>
      </c>
      <c r="CF8">
        <f t="shared" si="39"/>
        <v>0.54390309944522741</v>
      </c>
      <c r="CG8">
        <f t="shared" si="39"/>
        <v>0.5384640684507751</v>
      </c>
      <c r="CH8">
        <f t="shared" si="39"/>
        <v>0.53307942776626738</v>
      </c>
      <c r="CI8">
        <f t="shared" si="39"/>
        <v>0.52774863348860468</v>
      </c>
      <c r="CJ8">
        <f t="shared" si="39"/>
        <v>0.52247114715371867</v>
      </c>
      <c r="CK8">
        <f t="shared" si="39"/>
        <v>0.51724643568218143</v>
      </c>
      <c r="CL8">
        <f t="shared" si="39"/>
        <v>0.51207397132535959</v>
      </c>
      <c r="CM8">
        <f t="shared" si="39"/>
        <v>0.50695323161210604</v>
      </c>
      <c r="CN8">
        <f t="shared" si="39"/>
        <v>0.50188369929598498</v>
      </c>
      <c r="CO8">
        <f t="shared" si="39"/>
        <v>0.49686486230302512</v>
      </c>
      <c r="CP8">
        <f t="shared" si="39"/>
        <v>0.49189621367999486</v>
      </c>
      <c r="CQ8">
        <f t="shared" si="39"/>
        <v>0.48697725154319493</v>
      </c>
      <c r="CR8">
        <f t="shared" si="39"/>
        <v>0.48210747902776296</v>
      </c>
      <c r="CS8">
        <f t="shared" si="39"/>
        <v>0.47728640423748531</v>
      </c>
      <c r="CT8">
        <f t="shared" si="39"/>
        <v>0.47251354019511044</v>
      </c>
      <c r="CU8">
        <f t="shared" ref="CU8:DZ8" si="40">CT8*(1-$AG8*(0.01+0.01*CU$3))</f>
        <v>0.46778840479315931</v>
      </c>
      <c r="CV8">
        <f t="shared" si="40"/>
        <v>0.46311052074522768</v>
      </c>
      <c r="CW8">
        <f t="shared" si="40"/>
        <v>0.45847941553777538</v>
      </c>
      <c r="CX8">
        <f t="shared" si="40"/>
        <v>0.45389462138239761</v>
      </c>
      <c r="CY8">
        <f t="shared" si="40"/>
        <v>0.44935567516857361</v>
      </c>
      <c r="CZ8">
        <f t="shared" si="40"/>
        <v>0.44486211841688789</v>
      </c>
      <c r="DA8">
        <f t="shared" si="40"/>
        <v>0.440413497232719</v>
      </c>
      <c r="DB8">
        <f t="shared" si="40"/>
        <v>0.43600936226039183</v>
      </c>
      <c r="DC8">
        <f t="shared" si="40"/>
        <v>0.43164926863778791</v>
      </c>
      <c r="DD8">
        <f t="shared" si="40"/>
        <v>0.42733277595141</v>
      </c>
      <c r="DE8">
        <f t="shared" si="40"/>
        <v>0.42305944819189589</v>
      </c>
      <c r="DF8">
        <f t="shared" si="40"/>
        <v>0.41882885370997691</v>
      </c>
      <c r="DG8">
        <f t="shared" si="40"/>
        <v>0.41464056517287712</v>
      </c>
      <c r="DH8">
        <f t="shared" si="40"/>
        <v>0.41049415952114832</v>
      </c>
      <c r="DI8">
        <f t="shared" si="40"/>
        <v>0.40638921792593685</v>
      </c>
      <c r="DJ8">
        <f t="shared" si="40"/>
        <v>0.40232532574667745</v>
      </c>
      <c r="DK8">
        <f t="shared" si="40"/>
        <v>0.39830207248921068</v>
      </c>
      <c r="DL8">
        <f t="shared" si="40"/>
        <v>0.39431905176431858</v>
      </c>
      <c r="DM8">
        <f t="shared" si="40"/>
        <v>0.39037586124667539</v>
      </c>
      <c r="DN8">
        <f t="shared" si="40"/>
        <v>0.38647210263420861</v>
      </c>
      <c r="DO8">
        <f t="shared" si="40"/>
        <v>0.3826073816078665</v>
      </c>
      <c r="DP8">
        <f t="shared" si="40"/>
        <v>0.37878130779178781</v>
      </c>
      <c r="DQ8">
        <f t="shared" si="40"/>
        <v>0.37499349471386995</v>
      </c>
      <c r="DR8">
        <f t="shared" si="40"/>
        <v>0.37124355976673123</v>
      </c>
      <c r="DS8">
        <f t="shared" si="40"/>
        <v>0.36753112416906392</v>
      </c>
      <c r="DT8">
        <f t="shared" si="40"/>
        <v>0.36385581292737329</v>
      </c>
      <c r="DU8">
        <f t="shared" si="40"/>
        <v>0.36021725479809957</v>
      </c>
      <c r="DV8">
        <f t="shared" si="40"/>
        <v>0.35661508225011856</v>
      </c>
      <c r="DW8">
        <f t="shared" si="40"/>
        <v>0.3530489314276174</v>
      </c>
      <c r="DX8">
        <f t="shared" si="40"/>
        <v>0.34951844211334121</v>
      </c>
      <c r="DY8">
        <f t="shared" si="40"/>
        <v>0.34602325769220782</v>
      </c>
      <c r="DZ8">
        <f t="shared" si="40"/>
        <v>0.34256302511528575</v>
      </c>
      <c r="EA8">
        <f t="shared" ref="EA8:FC8" si="41">DZ8*(1-$AG8*(0.01+0.01*EA$3))</f>
        <v>0.33913739486413291</v>
      </c>
      <c r="EB8">
        <f t="shared" si="41"/>
        <v>0.33574602091549161</v>
      </c>
      <c r="EC8">
        <f t="shared" si="41"/>
        <v>0.33238856070633671</v>
      </c>
      <c r="ED8">
        <f t="shared" si="41"/>
        <v>0.32906467509927334</v>
      </c>
      <c r="EE8">
        <f t="shared" si="41"/>
        <v>0.32577402834828062</v>
      </c>
      <c r="EF8">
        <f t="shared" si="41"/>
        <v>0.32251628806479782</v>
      </c>
      <c r="EG8">
        <f t="shared" si="41"/>
        <v>0.31929112518414982</v>
      </c>
      <c r="EH8">
        <f t="shared" si="41"/>
        <v>0.3160982139323083</v>
      </c>
      <c r="EI8">
        <f t="shared" si="41"/>
        <v>0.31293723179298522</v>
      </c>
      <c r="EJ8">
        <f t="shared" si="41"/>
        <v>0.30980785947505535</v>
      </c>
      <c r="EK8">
        <f t="shared" si="41"/>
        <v>0.30670978088030482</v>
      </c>
      <c r="EL8">
        <f t="shared" si="41"/>
        <v>0.30364268307150177</v>
      </c>
      <c r="EM8">
        <f t="shared" si="41"/>
        <v>0.30060625624078674</v>
      </c>
      <c r="EN8">
        <f t="shared" si="41"/>
        <v>0.29760019367837887</v>
      </c>
      <c r="EO8">
        <f t="shared" si="41"/>
        <v>0.2946241917415951</v>
      </c>
      <c r="EP8">
        <f t="shared" si="41"/>
        <v>0.29167794982417916</v>
      </c>
      <c r="EQ8">
        <f t="shared" si="41"/>
        <v>0.28876117032593734</v>
      </c>
      <c r="ER8">
        <f t="shared" si="41"/>
        <v>0.28587355862267799</v>
      </c>
      <c r="ES8">
        <f t="shared" si="41"/>
        <v>0.2830148230364512</v>
      </c>
      <c r="ET8">
        <f t="shared" si="41"/>
        <v>0.28018467480608666</v>
      </c>
      <c r="EU8">
        <f t="shared" si="41"/>
        <v>0.27738282805802578</v>
      </c>
      <c r="EV8">
        <f t="shared" si="41"/>
        <v>0.27460899977744552</v>
      </c>
      <c r="EW8">
        <f t="shared" si="41"/>
        <v>0.27186290977967104</v>
      </c>
      <c r="EX8">
        <f t="shared" si="41"/>
        <v>0.26914428068187435</v>
      </c>
      <c r="EY8">
        <f t="shared" si="41"/>
        <v>0.26645283787505558</v>
      </c>
      <c r="EZ8">
        <f t="shared" si="41"/>
        <v>0.263788309496305</v>
      </c>
      <c r="FA8">
        <f t="shared" si="41"/>
        <v>0.26115042640134195</v>
      </c>
      <c r="FB8">
        <f t="shared" si="41"/>
        <v>0.25853892213732854</v>
      </c>
      <c r="FC8">
        <f t="shared" si="41"/>
        <v>0.25595353291595524</v>
      </c>
    </row>
    <row r="9" spans="1:159" x14ac:dyDescent="0.35">
      <c r="A9" t="s">
        <v>36</v>
      </c>
      <c r="B9" s="2">
        <v>46022</v>
      </c>
      <c r="C9" t="s">
        <v>37</v>
      </c>
      <c r="F9">
        <v>27</v>
      </c>
      <c r="G9">
        <f>1-EXP(-inputs!$B$35-inputs!$B$36*inputs!$B$37^$F9*(inputs!$B$37-1)/LN(inputs!$B$37))</f>
        <v>2.872075506186178E-4</v>
      </c>
      <c r="H9">
        <f>1-EXP(-inputs!$B$35-inputs!$B$36*inputs!$B$37^($F9-4)*(inputs!$B$37-1)/LN(inputs!$B$37))</f>
        <v>2.6209834816470767E-4</v>
      </c>
      <c r="I9">
        <f t="shared" si="0"/>
        <v>2.7571924859387309E-4</v>
      </c>
      <c r="J9">
        <f t="shared" si="1"/>
        <v>2.5161441423811933E-4</v>
      </c>
      <c r="L9">
        <v>7</v>
      </c>
      <c r="M9">
        <f t="shared" si="2"/>
        <v>0.58333333333333337</v>
      </c>
      <c r="N9">
        <f t="shared" si="3"/>
        <v>2.5849968251897618E-2</v>
      </c>
      <c r="O9">
        <f t="shared" si="4"/>
        <v>0.98503397290401495</v>
      </c>
      <c r="P9">
        <f>O9*EXP(-inputs!$B$27*L9/12)</f>
        <v>0.9821651428938909</v>
      </c>
      <c r="Q9">
        <f t="shared" si="5"/>
        <v>3.0849968251897616E-2</v>
      </c>
      <c r="R9">
        <f t="shared" si="6"/>
        <v>0.98216514289389079</v>
      </c>
      <c r="S9">
        <f>R9*EXP(-inputs!$B$27*L9/12)</f>
        <v>0.97930466811399564</v>
      </c>
      <c r="T9">
        <f>INDEX(P_rec,MATCH(inputs!$B$13+L9,curve_t,0))/INDEX(P_rec,MATCH(inputs!$B$13,curve_t,0))</f>
        <v>0.98063948200481132</v>
      </c>
      <c r="U9">
        <f t="shared" si="15"/>
        <v>0.99716028397754519</v>
      </c>
      <c r="V9">
        <f t="shared" si="16"/>
        <v>2.8478029741894062E-3</v>
      </c>
      <c r="X9">
        <v>-17</v>
      </c>
      <c r="Y9">
        <f t="shared" si="7"/>
        <v>94.595273236402392</v>
      </c>
      <c r="AA9">
        <v>-19</v>
      </c>
      <c r="AB9">
        <f t="shared" si="8"/>
        <v>97.738098467901182</v>
      </c>
      <c r="AC9">
        <f t="shared" si="9"/>
        <v>97.738098467901182</v>
      </c>
      <c r="AD9">
        <f t="shared" si="10"/>
        <v>97.738098467901182</v>
      </c>
      <c r="AF9">
        <v>25</v>
      </c>
      <c r="AG9">
        <f t="shared" si="21"/>
        <v>1</v>
      </c>
      <c r="AH9">
        <f>1</f>
        <v>1</v>
      </c>
      <c r="AI9">
        <f t="shared" ref="AI9:BN9" si="42">AH9*(1-$AG9*(0.01+0.01*AI$3))</f>
        <v>0.98</v>
      </c>
      <c r="AJ9">
        <f t="shared" si="42"/>
        <v>0.96047104999999999</v>
      </c>
      <c r="AK9">
        <f t="shared" si="42"/>
        <v>0.941530560894</v>
      </c>
      <c r="AL9">
        <f t="shared" si="42"/>
        <v>0.9232719294918631</v>
      </c>
      <c r="AM9">
        <f t="shared" si="42"/>
        <v>0.90576669370869745</v>
      </c>
      <c r="AN9">
        <f t="shared" si="42"/>
        <v>0.8890666202934433</v>
      </c>
      <c r="AO9">
        <f t="shared" si="42"/>
        <v>0.87320567178740827</v>
      </c>
      <c r="AP9">
        <f t="shared" si="42"/>
        <v>0.85820181533192108</v>
      </c>
      <c r="AQ9">
        <f t="shared" si="42"/>
        <v>0.84405864941525099</v>
      </c>
      <c r="AR9">
        <f t="shared" si="42"/>
        <v>0.83076683583358435</v>
      </c>
      <c r="AS9">
        <f t="shared" si="42"/>
        <v>0.81830533329608057</v>
      </c>
      <c r="AT9">
        <f t="shared" si="42"/>
        <v>0.80664243653327816</v>
      </c>
      <c r="AU9">
        <f t="shared" si="42"/>
        <v>0.79573663079134827</v>
      </c>
      <c r="AV9">
        <f t="shared" si="42"/>
        <v>0.78553727652618011</v>
      </c>
      <c r="AW9">
        <f t="shared" si="42"/>
        <v>0.77598514324362178</v>
      </c>
      <c r="AX9">
        <f t="shared" si="42"/>
        <v>0.7670128150248674</v>
      </c>
      <c r="AY9">
        <f t="shared" si="42"/>
        <v>0.75854499354699279</v>
      </c>
      <c r="AZ9">
        <f t="shared" si="42"/>
        <v>0.75049872752794311</v>
      </c>
      <c r="BA9">
        <f t="shared" si="42"/>
        <v>0.74278360060895587</v>
      </c>
      <c r="BB9">
        <f t="shared" si="42"/>
        <v>0.73530191279182211</v>
      </c>
      <c r="BC9">
        <f t="shared" si="42"/>
        <v>0.72794889366390392</v>
      </c>
      <c r="BD9">
        <f t="shared" si="42"/>
        <v>0.72066940472726482</v>
      </c>
      <c r="BE9">
        <f t="shared" si="42"/>
        <v>0.71346271067999212</v>
      </c>
      <c r="BF9">
        <f t="shared" si="42"/>
        <v>0.70632808357319221</v>
      </c>
      <c r="BG9">
        <f t="shared" si="42"/>
        <v>0.69926480273746028</v>
      </c>
      <c r="BH9">
        <f t="shared" si="42"/>
        <v>0.69227215471008563</v>
      </c>
      <c r="BI9">
        <f t="shared" si="42"/>
        <v>0.6853494331629848</v>
      </c>
      <c r="BJ9">
        <f t="shared" si="42"/>
        <v>0.67849593883135495</v>
      </c>
      <c r="BK9">
        <f t="shared" si="42"/>
        <v>0.67171097944304137</v>
      </c>
      <c r="BL9">
        <f t="shared" si="42"/>
        <v>0.66499386964861096</v>
      </c>
      <c r="BM9">
        <f t="shared" si="42"/>
        <v>0.65834393095212485</v>
      </c>
      <c r="BN9">
        <f t="shared" si="42"/>
        <v>0.65176049164260363</v>
      </c>
      <c r="BO9">
        <f t="shared" ref="BO9:CT9" si="43">BN9*(1-$AG9*(0.01+0.01*BO$3))</f>
        <v>0.64524288672617758</v>
      </c>
      <c r="BP9">
        <f t="shared" si="43"/>
        <v>0.63879045785891575</v>
      </c>
      <c r="BQ9">
        <f t="shared" si="43"/>
        <v>0.63240255328032657</v>
      </c>
      <c r="BR9">
        <f t="shared" si="43"/>
        <v>0.62607852774752326</v>
      </c>
      <c r="BS9">
        <f t="shared" si="43"/>
        <v>0.61981774247004806</v>
      </c>
      <c r="BT9">
        <f t="shared" si="43"/>
        <v>0.61361956504534754</v>
      </c>
      <c r="BU9">
        <f t="shared" si="43"/>
        <v>0.607483369394894</v>
      </c>
      <c r="BV9">
        <f t="shared" si="43"/>
        <v>0.6014085357009451</v>
      </c>
      <c r="BW9">
        <f t="shared" si="43"/>
        <v>0.59539445034393568</v>
      </c>
      <c r="BX9">
        <f t="shared" si="43"/>
        <v>0.58944050584049634</v>
      </c>
      <c r="BY9">
        <f t="shared" si="43"/>
        <v>0.58354610078209135</v>
      </c>
      <c r="BZ9">
        <f t="shared" si="43"/>
        <v>0.5777106397742704</v>
      </c>
      <c r="CA9">
        <f t="shared" si="43"/>
        <v>0.57193353337652764</v>
      </c>
      <c r="CB9">
        <f t="shared" si="43"/>
        <v>0.56621419804276241</v>
      </c>
      <c r="CC9">
        <f t="shared" si="43"/>
        <v>0.56055205606233482</v>
      </c>
      <c r="CD9">
        <f t="shared" si="43"/>
        <v>0.55494653550171147</v>
      </c>
      <c r="CE9">
        <f t="shared" si="43"/>
        <v>0.54939707014669437</v>
      </c>
      <c r="CF9">
        <f t="shared" si="43"/>
        <v>0.54390309944522741</v>
      </c>
      <c r="CG9">
        <f t="shared" si="43"/>
        <v>0.5384640684507751</v>
      </c>
      <c r="CH9">
        <f t="shared" si="43"/>
        <v>0.53307942776626738</v>
      </c>
      <c r="CI9">
        <f t="shared" si="43"/>
        <v>0.52774863348860468</v>
      </c>
      <c r="CJ9">
        <f t="shared" si="43"/>
        <v>0.52247114715371867</v>
      </c>
      <c r="CK9">
        <f t="shared" si="43"/>
        <v>0.51724643568218143</v>
      </c>
      <c r="CL9">
        <f t="shared" si="43"/>
        <v>0.51207397132535959</v>
      </c>
      <c r="CM9">
        <f t="shared" si="43"/>
        <v>0.50695323161210604</v>
      </c>
      <c r="CN9">
        <f t="shared" si="43"/>
        <v>0.50188369929598498</v>
      </c>
      <c r="CO9">
        <f t="shared" si="43"/>
        <v>0.49686486230302512</v>
      </c>
      <c r="CP9">
        <f t="shared" si="43"/>
        <v>0.49189621367999486</v>
      </c>
      <c r="CQ9">
        <f t="shared" si="43"/>
        <v>0.48697725154319493</v>
      </c>
      <c r="CR9">
        <f t="shared" si="43"/>
        <v>0.48210747902776296</v>
      </c>
      <c r="CS9">
        <f t="shared" si="43"/>
        <v>0.47728640423748531</v>
      </c>
      <c r="CT9">
        <f t="shared" si="43"/>
        <v>0.47251354019511044</v>
      </c>
      <c r="CU9">
        <f t="shared" ref="CU9:DZ9" si="44">CT9*(1-$AG9*(0.01+0.01*CU$3))</f>
        <v>0.46778840479315931</v>
      </c>
      <c r="CV9">
        <f t="shared" si="44"/>
        <v>0.46311052074522768</v>
      </c>
      <c r="CW9">
        <f t="shared" si="44"/>
        <v>0.45847941553777538</v>
      </c>
      <c r="CX9">
        <f t="shared" si="44"/>
        <v>0.45389462138239761</v>
      </c>
      <c r="CY9">
        <f t="shared" si="44"/>
        <v>0.44935567516857361</v>
      </c>
      <c r="CZ9">
        <f t="shared" si="44"/>
        <v>0.44486211841688789</v>
      </c>
      <c r="DA9">
        <f t="shared" si="44"/>
        <v>0.440413497232719</v>
      </c>
      <c r="DB9">
        <f t="shared" si="44"/>
        <v>0.43600936226039183</v>
      </c>
      <c r="DC9">
        <f t="shared" si="44"/>
        <v>0.43164926863778791</v>
      </c>
      <c r="DD9">
        <f t="shared" si="44"/>
        <v>0.42733277595141</v>
      </c>
      <c r="DE9">
        <f t="shared" si="44"/>
        <v>0.42305944819189589</v>
      </c>
      <c r="DF9">
        <f t="shared" si="44"/>
        <v>0.41882885370997691</v>
      </c>
      <c r="DG9">
        <f t="shared" si="44"/>
        <v>0.41464056517287712</v>
      </c>
      <c r="DH9">
        <f t="shared" si="44"/>
        <v>0.41049415952114832</v>
      </c>
      <c r="DI9">
        <f t="shared" si="44"/>
        <v>0.40638921792593685</v>
      </c>
      <c r="DJ9">
        <f t="shared" si="44"/>
        <v>0.40232532574667745</v>
      </c>
      <c r="DK9">
        <f t="shared" si="44"/>
        <v>0.39830207248921068</v>
      </c>
      <c r="DL9">
        <f t="shared" si="44"/>
        <v>0.39431905176431858</v>
      </c>
      <c r="DM9">
        <f t="shared" si="44"/>
        <v>0.39037586124667539</v>
      </c>
      <c r="DN9">
        <f t="shared" si="44"/>
        <v>0.38647210263420861</v>
      </c>
      <c r="DO9">
        <f t="shared" si="44"/>
        <v>0.3826073816078665</v>
      </c>
      <c r="DP9">
        <f t="shared" si="44"/>
        <v>0.37878130779178781</v>
      </c>
      <c r="DQ9">
        <f t="shared" si="44"/>
        <v>0.37499349471386995</v>
      </c>
      <c r="DR9">
        <f t="shared" si="44"/>
        <v>0.37124355976673123</v>
      </c>
      <c r="DS9">
        <f t="shared" si="44"/>
        <v>0.36753112416906392</v>
      </c>
      <c r="DT9">
        <f t="shared" si="44"/>
        <v>0.36385581292737329</v>
      </c>
      <c r="DU9">
        <f t="shared" si="44"/>
        <v>0.36021725479809957</v>
      </c>
      <c r="DV9">
        <f t="shared" si="44"/>
        <v>0.35661508225011856</v>
      </c>
      <c r="DW9">
        <f t="shared" si="44"/>
        <v>0.3530489314276174</v>
      </c>
      <c r="DX9">
        <f t="shared" si="44"/>
        <v>0.34951844211334121</v>
      </c>
      <c r="DY9">
        <f t="shared" si="44"/>
        <v>0.34602325769220782</v>
      </c>
      <c r="DZ9">
        <f t="shared" si="44"/>
        <v>0.34256302511528575</v>
      </c>
      <c r="EA9">
        <f t="shared" ref="EA9:FC9" si="45">DZ9*(1-$AG9*(0.01+0.01*EA$3))</f>
        <v>0.33913739486413291</v>
      </c>
      <c r="EB9">
        <f t="shared" si="45"/>
        <v>0.33574602091549161</v>
      </c>
      <c r="EC9">
        <f t="shared" si="45"/>
        <v>0.33238856070633671</v>
      </c>
      <c r="ED9">
        <f t="shared" si="45"/>
        <v>0.32906467509927334</v>
      </c>
      <c r="EE9">
        <f t="shared" si="45"/>
        <v>0.32577402834828062</v>
      </c>
      <c r="EF9">
        <f t="shared" si="45"/>
        <v>0.32251628806479782</v>
      </c>
      <c r="EG9">
        <f t="shared" si="45"/>
        <v>0.31929112518414982</v>
      </c>
      <c r="EH9">
        <f t="shared" si="45"/>
        <v>0.3160982139323083</v>
      </c>
      <c r="EI9">
        <f t="shared" si="45"/>
        <v>0.31293723179298522</v>
      </c>
      <c r="EJ9">
        <f t="shared" si="45"/>
        <v>0.30980785947505535</v>
      </c>
      <c r="EK9">
        <f t="shared" si="45"/>
        <v>0.30670978088030482</v>
      </c>
      <c r="EL9">
        <f t="shared" si="45"/>
        <v>0.30364268307150177</v>
      </c>
      <c r="EM9">
        <f t="shared" si="45"/>
        <v>0.30060625624078674</v>
      </c>
      <c r="EN9">
        <f t="shared" si="45"/>
        <v>0.29760019367837887</v>
      </c>
      <c r="EO9">
        <f t="shared" si="45"/>
        <v>0.2946241917415951</v>
      </c>
      <c r="EP9">
        <f t="shared" si="45"/>
        <v>0.29167794982417916</v>
      </c>
      <c r="EQ9">
        <f t="shared" si="45"/>
        <v>0.28876117032593734</v>
      </c>
      <c r="ER9">
        <f t="shared" si="45"/>
        <v>0.28587355862267799</v>
      </c>
      <c r="ES9">
        <f t="shared" si="45"/>
        <v>0.2830148230364512</v>
      </c>
      <c r="ET9">
        <f t="shared" si="45"/>
        <v>0.28018467480608666</v>
      </c>
      <c r="EU9">
        <f t="shared" si="45"/>
        <v>0.27738282805802578</v>
      </c>
      <c r="EV9">
        <f t="shared" si="45"/>
        <v>0.27460899977744552</v>
      </c>
      <c r="EW9">
        <f t="shared" si="45"/>
        <v>0.27186290977967104</v>
      </c>
      <c r="EX9">
        <f t="shared" si="45"/>
        <v>0.26914428068187435</v>
      </c>
      <c r="EY9">
        <f t="shared" si="45"/>
        <v>0.26645283787505558</v>
      </c>
      <c r="EZ9">
        <f t="shared" si="45"/>
        <v>0.263788309496305</v>
      </c>
      <c r="FA9">
        <f t="shared" si="45"/>
        <v>0.26115042640134195</v>
      </c>
      <c r="FB9">
        <f t="shared" si="45"/>
        <v>0.25853892213732854</v>
      </c>
      <c r="FC9">
        <f t="shared" si="45"/>
        <v>0.25595353291595524</v>
      </c>
    </row>
    <row r="10" spans="1:159" x14ac:dyDescent="0.35">
      <c r="A10" t="s">
        <v>38</v>
      </c>
      <c r="B10">
        <f>12*YEAR(inputs!$B$7)+MONTH(inputs!$B$7)-1</f>
        <v>24323</v>
      </c>
      <c r="C10" t="s">
        <v>39</v>
      </c>
      <c r="F10">
        <v>28</v>
      </c>
      <c r="G10">
        <f>1-EXP(-inputs!$B$35-inputs!$B$36*inputs!$B$37^$F10*(inputs!$B$37-1)/LN(inputs!$B$37))</f>
        <v>2.9554397240250108E-4</v>
      </c>
      <c r="H10">
        <f>1-EXP(-inputs!$B$35-inputs!$B$36*inputs!$B$37^($F10-4)*(inputs!$B$37-1)/LN(inputs!$B$37))</f>
        <v>2.6732142024032957E-4</v>
      </c>
      <c r="I10">
        <f t="shared" si="0"/>
        <v>2.8372221350640101E-4</v>
      </c>
      <c r="J10">
        <f t="shared" si="1"/>
        <v>2.5662856343071637E-4</v>
      </c>
      <c r="L10">
        <v>8</v>
      </c>
      <c r="M10">
        <f t="shared" si="2"/>
        <v>0.66666666666666663</v>
      </c>
      <c r="N10">
        <f t="shared" si="3"/>
        <v>2.5967395224525736E-2</v>
      </c>
      <c r="O10">
        <f t="shared" si="4"/>
        <v>0.98283738791578179</v>
      </c>
      <c r="P10">
        <f>O10*EXP(-inputs!$B$27*L10/12)</f>
        <v>0.97956671743526136</v>
      </c>
      <c r="Q10">
        <f t="shared" si="5"/>
        <v>3.0967395224525733E-2</v>
      </c>
      <c r="R10">
        <f t="shared" si="6"/>
        <v>0.97956671743526147</v>
      </c>
      <c r="S10">
        <f>R10*EXP(-inputs!$B$27*L10/12)</f>
        <v>0.97630693103945709</v>
      </c>
      <c r="T10">
        <f>INDEX(P_rec,MATCH(inputs!$B$13+L10,curve_t,0))/INDEX(P_rec,MATCH(inputs!$B$13,curve_t,0))</f>
        <v>0.97783873209911254</v>
      </c>
      <c r="U10">
        <f t="shared" si="15"/>
        <v>0.99714395559520719</v>
      </c>
      <c r="V10">
        <f t="shared" si="16"/>
        <v>2.8642247578867241E-3</v>
      </c>
      <c r="X10">
        <v>-16</v>
      </c>
      <c r="Y10">
        <f t="shared" si="7"/>
        <v>94.904953545604371</v>
      </c>
      <c r="AA10">
        <v>-18</v>
      </c>
      <c r="AB10">
        <f t="shared" si="8"/>
        <v>98.058067569092017</v>
      </c>
      <c r="AC10">
        <f t="shared" si="9"/>
        <v>98.058067569092017</v>
      </c>
      <c r="AD10">
        <f t="shared" si="10"/>
        <v>98.058067569092017</v>
      </c>
      <c r="AF10">
        <v>26</v>
      </c>
      <c r="AG10">
        <f t="shared" si="21"/>
        <v>1</v>
      </c>
      <c r="AH10">
        <f>1</f>
        <v>1</v>
      </c>
      <c r="AI10">
        <f t="shared" ref="AI10:BN10" si="46">AH10*(1-$AG10*(0.01+0.01*AI$3))</f>
        <v>0.98</v>
      </c>
      <c r="AJ10">
        <f t="shared" si="46"/>
        <v>0.96047104999999999</v>
      </c>
      <c r="AK10">
        <f t="shared" si="46"/>
        <v>0.941530560894</v>
      </c>
      <c r="AL10">
        <f t="shared" si="46"/>
        <v>0.9232719294918631</v>
      </c>
      <c r="AM10">
        <f t="shared" si="46"/>
        <v>0.90576669370869745</v>
      </c>
      <c r="AN10">
        <f t="shared" si="46"/>
        <v>0.8890666202934433</v>
      </c>
      <c r="AO10">
        <f t="shared" si="46"/>
        <v>0.87320567178740827</v>
      </c>
      <c r="AP10">
        <f t="shared" si="46"/>
        <v>0.85820181533192108</v>
      </c>
      <c r="AQ10">
        <f t="shared" si="46"/>
        <v>0.84405864941525099</v>
      </c>
      <c r="AR10">
        <f t="shared" si="46"/>
        <v>0.83076683583358435</v>
      </c>
      <c r="AS10">
        <f t="shared" si="46"/>
        <v>0.81830533329608057</v>
      </c>
      <c r="AT10">
        <f t="shared" si="46"/>
        <v>0.80664243653327816</v>
      </c>
      <c r="AU10">
        <f t="shared" si="46"/>
        <v>0.79573663079134827</v>
      </c>
      <c r="AV10">
        <f t="shared" si="46"/>
        <v>0.78553727652618011</v>
      </c>
      <c r="AW10">
        <f t="shared" si="46"/>
        <v>0.77598514324362178</v>
      </c>
      <c r="AX10">
        <f t="shared" si="46"/>
        <v>0.7670128150248674</v>
      </c>
      <c r="AY10">
        <f t="shared" si="46"/>
        <v>0.75854499354699279</v>
      </c>
      <c r="AZ10">
        <f t="shared" si="46"/>
        <v>0.75049872752794311</v>
      </c>
      <c r="BA10">
        <f t="shared" si="46"/>
        <v>0.74278360060895587</v>
      </c>
      <c r="BB10">
        <f t="shared" si="46"/>
        <v>0.73530191279182211</v>
      </c>
      <c r="BC10">
        <f t="shared" si="46"/>
        <v>0.72794889366390392</v>
      </c>
      <c r="BD10">
        <f t="shared" si="46"/>
        <v>0.72066940472726482</v>
      </c>
      <c r="BE10">
        <f t="shared" si="46"/>
        <v>0.71346271067999212</v>
      </c>
      <c r="BF10">
        <f t="shared" si="46"/>
        <v>0.70632808357319221</v>
      </c>
      <c r="BG10">
        <f t="shared" si="46"/>
        <v>0.69926480273746028</v>
      </c>
      <c r="BH10">
        <f t="shared" si="46"/>
        <v>0.69227215471008563</v>
      </c>
      <c r="BI10">
        <f t="shared" si="46"/>
        <v>0.6853494331629848</v>
      </c>
      <c r="BJ10">
        <f t="shared" si="46"/>
        <v>0.67849593883135495</v>
      </c>
      <c r="BK10">
        <f t="shared" si="46"/>
        <v>0.67171097944304137</v>
      </c>
      <c r="BL10">
        <f t="shared" si="46"/>
        <v>0.66499386964861096</v>
      </c>
      <c r="BM10">
        <f t="shared" si="46"/>
        <v>0.65834393095212485</v>
      </c>
      <c r="BN10">
        <f t="shared" si="46"/>
        <v>0.65176049164260363</v>
      </c>
      <c r="BO10">
        <f t="shared" ref="BO10:CT10" si="47">BN10*(1-$AG10*(0.01+0.01*BO$3))</f>
        <v>0.64524288672617758</v>
      </c>
      <c r="BP10">
        <f t="shared" si="47"/>
        <v>0.63879045785891575</v>
      </c>
      <c r="BQ10">
        <f t="shared" si="47"/>
        <v>0.63240255328032657</v>
      </c>
      <c r="BR10">
        <f t="shared" si="47"/>
        <v>0.62607852774752326</v>
      </c>
      <c r="BS10">
        <f t="shared" si="47"/>
        <v>0.61981774247004806</v>
      </c>
      <c r="BT10">
        <f t="shared" si="47"/>
        <v>0.61361956504534754</v>
      </c>
      <c r="BU10">
        <f t="shared" si="47"/>
        <v>0.607483369394894</v>
      </c>
      <c r="BV10">
        <f t="shared" si="47"/>
        <v>0.6014085357009451</v>
      </c>
      <c r="BW10">
        <f t="shared" si="47"/>
        <v>0.59539445034393568</v>
      </c>
      <c r="BX10">
        <f t="shared" si="47"/>
        <v>0.58944050584049634</v>
      </c>
      <c r="BY10">
        <f t="shared" si="47"/>
        <v>0.58354610078209135</v>
      </c>
      <c r="BZ10">
        <f t="shared" si="47"/>
        <v>0.5777106397742704</v>
      </c>
      <c r="CA10">
        <f t="shared" si="47"/>
        <v>0.57193353337652764</v>
      </c>
      <c r="CB10">
        <f t="shared" si="47"/>
        <v>0.56621419804276241</v>
      </c>
      <c r="CC10">
        <f t="shared" si="47"/>
        <v>0.56055205606233482</v>
      </c>
      <c r="CD10">
        <f t="shared" si="47"/>
        <v>0.55494653550171147</v>
      </c>
      <c r="CE10">
        <f t="shared" si="47"/>
        <v>0.54939707014669437</v>
      </c>
      <c r="CF10">
        <f t="shared" si="47"/>
        <v>0.54390309944522741</v>
      </c>
      <c r="CG10">
        <f t="shared" si="47"/>
        <v>0.5384640684507751</v>
      </c>
      <c r="CH10">
        <f t="shared" si="47"/>
        <v>0.53307942776626738</v>
      </c>
      <c r="CI10">
        <f t="shared" si="47"/>
        <v>0.52774863348860468</v>
      </c>
      <c r="CJ10">
        <f t="shared" si="47"/>
        <v>0.52247114715371867</v>
      </c>
      <c r="CK10">
        <f t="shared" si="47"/>
        <v>0.51724643568218143</v>
      </c>
      <c r="CL10">
        <f t="shared" si="47"/>
        <v>0.51207397132535959</v>
      </c>
      <c r="CM10">
        <f t="shared" si="47"/>
        <v>0.50695323161210604</v>
      </c>
      <c r="CN10">
        <f t="shared" si="47"/>
        <v>0.50188369929598498</v>
      </c>
      <c r="CO10">
        <f t="shared" si="47"/>
        <v>0.49686486230302512</v>
      </c>
      <c r="CP10">
        <f t="shared" si="47"/>
        <v>0.49189621367999486</v>
      </c>
      <c r="CQ10">
        <f t="shared" si="47"/>
        <v>0.48697725154319493</v>
      </c>
      <c r="CR10">
        <f t="shared" si="47"/>
        <v>0.48210747902776296</v>
      </c>
      <c r="CS10">
        <f t="shared" si="47"/>
        <v>0.47728640423748531</v>
      </c>
      <c r="CT10">
        <f t="shared" si="47"/>
        <v>0.47251354019511044</v>
      </c>
      <c r="CU10">
        <f t="shared" ref="CU10:DZ10" si="48">CT10*(1-$AG10*(0.01+0.01*CU$3))</f>
        <v>0.46778840479315931</v>
      </c>
      <c r="CV10">
        <f t="shared" si="48"/>
        <v>0.46311052074522768</v>
      </c>
      <c r="CW10">
        <f t="shared" si="48"/>
        <v>0.45847941553777538</v>
      </c>
      <c r="CX10">
        <f t="shared" si="48"/>
        <v>0.45389462138239761</v>
      </c>
      <c r="CY10">
        <f t="shared" si="48"/>
        <v>0.44935567516857361</v>
      </c>
      <c r="CZ10">
        <f t="shared" si="48"/>
        <v>0.44486211841688789</v>
      </c>
      <c r="DA10">
        <f t="shared" si="48"/>
        <v>0.440413497232719</v>
      </c>
      <c r="DB10">
        <f t="shared" si="48"/>
        <v>0.43600936226039183</v>
      </c>
      <c r="DC10">
        <f t="shared" si="48"/>
        <v>0.43164926863778791</v>
      </c>
      <c r="DD10">
        <f t="shared" si="48"/>
        <v>0.42733277595141</v>
      </c>
      <c r="DE10">
        <f t="shared" si="48"/>
        <v>0.42305944819189589</v>
      </c>
      <c r="DF10">
        <f t="shared" si="48"/>
        <v>0.41882885370997691</v>
      </c>
      <c r="DG10">
        <f t="shared" si="48"/>
        <v>0.41464056517287712</v>
      </c>
      <c r="DH10">
        <f t="shared" si="48"/>
        <v>0.41049415952114832</v>
      </c>
      <c r="DI10">
        <f t="shared" si="48"/>
        <v>0.40638921792593685</v>
      </c>
      <c r="DJ10">
        <f t="shared" si="48"/>
        <v>0.40232532574667745</v>
      </c>
      <c r="DK10">
        <f t="shared" si="48"/>
        <v>0.39830207248921068</v>
      </c>
      <c r="DL10">
        <f t="shared" si="48"/>
        <v>0.39431905176431858</v>
      </c>
      <c r="DM10">
        <f t="shared" si="48"/>
        <v>0.39037586124667539</v>
      </c>
      <c r="DN10">
        <f t="shared" si="48"/>
        <v>0.38647210263420861</v>
      </c>
      <c r="DO10">
        <f t="shared" si="48"/>
        <v>0.3826073816078665</v>
      </c>
      <c r="DP10">
        <f t="shared" si="48"/>
        <v>0.37878130779178781</v>
      </c>
      <c r="DQ10">
        <f t="shared" si="48"/>
        <v>0.37499349471386995</v>
      </c>
      <c r="DR10">
        <f t="shared" si="48"/>
        <v>0.37124355976673123</v>
      </c>
      <c r="DS10">
        <f t="shared" si="48"/>
        <v>0.36753112416906392</v>
      </c>
      <c r="DT10">
        <f t="shared" si="48"/>
        <v>0.36385581292737329</v>
      </c>
      <c r="DU10">
        <f t="shared" si="48"/>
        <v>0.36021725479809957</v>
      </c>
      <c r="DV10">
        <f t="shared" si="48"/>
        <v>0.35661508225011856</v>
      </c>
      <c r="DW10">
        <f t="shared" si="48"/>
        <v>0.3530489314276174</v>
      </c>
      <c r="DX10">
        <f t="shared" si="48"/>
        <v>0.34951844211334121</v>
      </c>
      <c r="DY10">
        <f t="shared" si="48"/>
        <v>0.34602325769220782</v>
      </c>
      <c r="DZ10">
        <f t="shared" si="48"/>
        <v>0.34256302511528575</v>
      </c>
      <c r="EA10">
        <f t="shared" ref="EA10:FC10" si="49">DZ10*(1-$AG10*(0.01+0.01*EA$3))</f>
        <v>0.33913739486413291</v>
      </c>
      <c r="EB10">
        <f t="shared" si="49"/>
        <v>0.33574602091549161</v>
      </c>
      <c r="EC10">
        <f t="shared" si="49"/>
        <v>0.33238856070633671</v>
      </c>
      <c r="ED10">
        <f t="shared" si="49"/>
        <v>0.32906467509927334</v>
      </c>
      <c r="EE10">
        <f t="shared" si="49"/>
        <v>0.32577402834828062</v>
      </c>
      <c r="EF10">
        <f t="shared" si="49"/>
        <v>0.32251628806479782</v>
      </c>
      <c r="EG10">
        <f t="shared" si="49"/>
        <v>0.31929112518414982</v>
      </c>
      <c r="EH10">
        <f t="shared" si="49"/>
        <v>0.3160982139323083</v>
      </c>
      <c r="EI10">
        <f t="shared" si="49"/>
        <v>0.31293723179298522</v>
      </c>
      <c r="EJ10">
        <f t="shared" si="49"/>
        <v>0.30980785947505535</v>
      </c>
      <c r="EK10">
        <f t="shared" si="49"/>
        <v>0.30670978088030482</v>
      </c>
      <c r="EL10">
        <f t="shared" si="49"/>
        <v>0.30364268307150177</v>
      </c>
      <c r="EM10">
        <f t="shared" si="49"/>
        <v>0.30060625624078674</v>
      </c>
      <c r="EN10">
        <f t="shared" si="49"/>
        <v>0.29760019367837887</v>
      </c>
      <c r="EO10">
        <f t="shared" si="49"/>
        <v>0.2946241917415951</v>
      </c>
      <c r="EP10">
        <f t="shared" si="49"/>
        <v>0.29167794982417916</v>
      </c>
      <c r="EQ10">
        <f t="shared" si="49"/>
        <v>0.28876117032593734</v>
      </c>
      <c r="ER10">
        <f t="shared" si="49"/>
        <v>0.28587355862267799</v>
      </c>
      <c r="ES10">
        <f t="shared" si="49"/>
        <v>0.2830148230364512</v>
      </c>
      <c r="ET10">
        <f t="shared" si="49"/>
        <v>0.28018467480608666</v>
      </c>
      <c r="EU10">
        <f t="shared" si="49"/>
        <v>0.27738282805802578</v>
      </c>
      <c r="EV10">
        <f t="shared" si="49"/>
        <v>0.27460899977744552</v>
      </c>
      <c r="EW10">
        <f t="shared" si="49"/>
        <v>0.27186290977967104</v>
      </c>
      <c r="EX10">
        <f t="shared" si="49"/>
        <v>0.26914428068187435</v>
      </c>
      <c r="EY10">
        <f t="shared" si="49"/>
        <v>0.26645283787505558</v>
      </c>
      <c r="EZ10">
        <f t="shared" si="49"/>
        <v>0.263788309496305</v>
      </c>
      <c r="FA10">
        <f t="shared" si="49"/>
        <v>0.26115042640134195</v>
      </c>
      <c r="FB10">
        <f t="shared" si="49"/>
        <v>0.25853892213732854</v>
      </c>
      <c r="FC10">
        <f t="shared" si="49"/>
        <v>0.25595353291595524</v>
      </c>
    </row>
    <row r="11" spans="1:159" x14ac:dyDescent="0.35">
      <c r="A11" t="s">
        <v>40</v>
      </c>
      <c r="B11">
        <f>12*YEAR(inputs!$B$8)+MONTH(inputs!$B$8)-1</f>
        <v>24311</v>
      </c>
      <c r="F11">
        <v>29</v>
      </c>
      <c r="G11">
        <f>1-EXP(-inputs!$B$35-inputs!$B$36*inputs!$B$37^$F11*(inputs!$B$37-1)/LN(inputs!$B$37))</f>
        <v>3.0491402750731922E-4</v>
      </c>
      <c r="H11">
        <f>1-EXP(-inputs!$B$35-inputs!$B$36*inputs!$B$37^($F11-4)*(inputs!$B$37-1)/LN(inputs!$B$37))</f>
        <v>2.731921206804433E-4</v>
      </c>
      <c r="I11">
        <f t="shared" si="0"/>
        <v>2.9271746640702645E-4</v>
      </c>
      <c r="J11">
        <f t="shared" si="1"/>
        <v>2.6226443585322554E-4</v>
      </c>
      <c r="L11">
        <v>9</v>
      </c>
      <c r="M11">
        <f t="shared" si="2"/>
        <v>0.75</v>
      </c>
      <c r="N11">
        <f t="shared" si="3"/>
        <v>2.608384770507171E-2</v>
      </c>
      <c r="O11">
        <f t="shared" si="4"/>
        <v>0.98062722574281391</v>
      </c>
      <c r="P11">
        <f>O11*EXP(-inputs!$B$27*L11/12)</f>
        <v>0.97695676007073939</v>
      </c>
      <c r="Q11">
        <f t="shared" si="5"/>
        <v>3.1083847705071707E-2</v>
      </c>
      <c r="R11">
        <f t="shared" si="6"/>
        <v>0.9769567600707395</v>
      </c>
      <c r="S11">
        <f>R11*EXP(-inputs!$B$27*L11/12)</f>
        <v>0.9733000328692033</v>
      </c>
      <c r="T11">
        <f>INDEX(P_rec,MATCH(inputs!$B$13+L11,curve_t,0))/INDEX(P_rec,MATCH(inputs!$B$13,curve_t,0))</f>
        <v>0.97503021913951482</v>
      </c>
      <c r="U11">
        <f t="shared" si="15"/>
        <v>0.99712783625008516</v>
      </c>
      <c r="V11">
        <f t="shared" si="16"/>
        <v>2.8804368361796673E-3</v>
      </c>
      <c r="X11">
        <v>-15</v>
      </c>
      <c r="Y11">
        <f t="shared" si="7"/>
        <v>95.215647667554364</v>
      </c>
      <c r="AA11">
        <v>-17</v>
      </c>
      <c r="AB11">
        <f t="shared" si="8"/>
        <v>98.379084165858501</v>
      </c>
      <c r="AC11">
        <f t="shared" si="9"/>
        <v>98.379084165858501</v>
      </c>
      <c r="AD11">
        <f t="shared" si="10"/>
        <v>98.379084165858501</v>
      </c>
      <c r="AF11">
        <v>27</v>
      </c>
      <c r="AG11">
        <f t="shared" si="21"/>
        <v>1</v>
      </c>
      <c r="AH11">
        <f>1</f>
        <v>1</v>
      </c>
      <c r="AI11">
        <f t="shared" ref="AI11:BN11" si="50">AH11*(1-$AG11*(0.01+0.01*AI$3))</f>
        <v>0.98</v>
      </c>
      <c r="AJ11">
        <f t="shared" si="50"/>
        <v>0.96047104999999999</v>
      </c>
      <c r="AK11">
        <f t="shared" si="50"/>
        <v>0.941530560894</v>
      </c>
      <c r="AL11">
        <f t="shared" si="50"/>
        <v>0.9232719294918631</v>
      </c>
      <c r="AM11">
        <f t="shared" si="50"/>
        <v>0.90576669370869745</v>
      </c>
      <c r="AN11">
        <f t="shared" si="50"/>
        <v>0.8890666202934433</v>
      </c>
      <c r="AO11">
        <f t="shared" si="50"/>
        <v>0.87320567178740827</v>
      </c>
      <c r="AP11">
        <f t="shared" si="50"/>
        <v>0.85820181533192108</v>
      </c>
      <c r="AQ11">
        <f t="shared" si="50"/>
        <v>0.84405864941525099</v>
      </c>
      <c r="AR11">
        <f t="shared" si="50"/>
        <v>0.83076683583358435</v>
      </c>
      <c r="AS11">
        <f t="shared" si="50"/>
        <v>0.81830533329608057</v>
      </c>
      <c r="AT11">
        <f t="shared" si="50"/>
        <v>0.80664243653327816</v>
      </c>
      <c r="AU11">
        <f t="shared" si="50"/>
        <v>0.79573663079134827</v>
      </c>
      <c r="AV11">
        <f t="shared" si="50"/>
        <v>0.78553727652618011</v>
      </c>
      <c r="AW11">
        <f t="shared" si="50"/>
        <v>0.77598514324362178</v>
      </c>
      <c r="AX11">
        <f t="shared" si="50"/>
        <v>0.7670128150248674</v>
      </c>
      <c r="AY11">
        <f t="shared" si="50"/>
        <v>0.75854499354699279</v>
      </c>
      <c r="AZ11">
        <f t="shared" si="50"/>
        <v>0.75049872752794311</v>
      </c>
      <c r="BA11">
        <f t="shared" si="50"/>
        <v>0.74278360060895587</v>
      </c>
      <c r="BB11">
        <f t="shared" si="50"/>
        <v>0.73530191279182211</v>
      </c>
      <c r="BC11">
        <f t="shared" si="50"/>
        <v>0.72794889366390392</v>
      </c>
      <c r="BD11">
        <f t="shared" si="50"/>
        <v>0.72066940472726482</v>
      </c>
      <c r="BE11">
        <f t="shared" si="50"/>
        <v>0.71346271067999212</v>
      </c>
      <c r="BF11">
        <f t="shared" si="50"/>
        <v>0.70632808357319221</v>
      </c>
      <c r="BG11">
        <f t="shared" si="50"/>
        <v>0.69926480273746028</v>
      </c>
      <c r="BH11">
        <f t="shared" si="50"/>
        <v>0.69227215471008563</v>
      </c>
      <c r="BI11">
        <f t="shared" si="50"/>
        <v>0.6853494331629848</v>
      </c>
      <c r="BJ11">
        <f t="shared" si="50"/>
        <v>0.67849593883135495</v>
      </c>
      <c r="BK11">
        <f t="shared" si="50"/>
        <v>0.67171097944304137</v>
      </c>
      <c r="BL11">
        <f t="shared" si="50"/>
        <v>0.66499386964861096</v>
      </c>
      <c r="BM11">
        <f t="shared" si="50"/>
        <v>0.65834393095212485</v>
      </c>
      <c r="BN11">
        <f t="shared" si="50"/>
        <v>0.65176049164260363</v>
      </c>
      <c r="BO11">
        <f t="shared" ref="BO11:CT11" si="51">BN11*(1-$AG11*(0.01+0.01*BO$3))</f>
        <v>0.64524288672617758</v>
      </c>
      <c r="BP11">
        <f t="shared" si="51"/>
        <v>0.63879045785891575</v>
      </c>
      <c r="BQ11">
        <f t="shared" si="51"/>
        <v>0.63240255328032657</v>
      </c>
      <c r="BR11">
        <f t="shared" si="51"/>
        <v>0.62607852774752326</v>
      </c>
      <c r="BS11">
        <f t="shared" si="51"/>
        <v>0.61981774247004806</v>
      </c>
      <c r="BT11">
        <f t="shared" si="51"/>
        <v>0.61361956504534754</v>
      </c>
      <c r="BU11">
        <f t="shared" si="51"/>
        <v>0.607483369394894</v>
      </c>
      <c r="BV11">
        <f t="shared" si="51"/>
        <v>0.6014085357009451</v>
      </c>
      <c r="BW11">
        <f t="shared" si="51"/>
        <v>0.59539445034393568</v>
      </c>
      <c r="BX11">
        <f t="shared" si="51"/>
        <v>0.58944050584049634</v>
      </c>
      <c r="BY11">
        <f t="shared" si="51"/>
        <v>0.58354610078209135</v>
      </c>
      <c r="BZ11">
        <f t="shared" si="51"/>
        <v>0.5777106397742704</v>
      </c>
      <c r="CA11">
        <f t="shared" si="51"/>
        <v>0.57193353337652764</v>
      </c>
      <c r="CB11">
        <f t="shared" si="51"/>
        <v>0.56621419804276241</v>
      </c>
      <c r="CC11">
        <f t="shared" si="51"/>
        <v>0.56055205606233482</v>
      </c>
      <c r="CD11">
        <f t="shared" si="51"/>
        <v>0.55494653550171147</v>
      </c>
      <c r="CE11">
        <f t="shared" si="51"/>
        <v>0.54939707014669437</v>
      </c>
      <c r="CF11">
        <f t="shared" si="51"/>
        <v>0.54390309944522741</v>
      </c>
      <c r="CG11">
        <f t="shared" si="51"/>
        <v>0.5384640684507751</v>
      </c>
      <c r="CH11">
        <f t="shared" si="51"/>
        <v>0.53307942776626738</v>
      </c>
      <c r="CI11">
        <f t="shared" si="51"/>
        <v>0.52774863348860468</v>
      </c>
      <c r="CJ11">
        <f t="shared" si="51"/>
        <v>0.52247114715371867</v>
      </c>
      <c r="CK11">
        <f t="shared" si="51"/>
        <v>0.51724643568218143</v>
      </c>
      <c r="CL11">
        <f t="shared" si="51"/>
        <v>0.51207397132535959</v>
      </c>
      <c r="CM11">
        <f t="shared" si="51"/>
        <v>0.50695323161210604</v>
      </c>
      <c r="CN11">
        <f t="shared" si="51"/>
        <v>0.50188369929598498</v>
      </c>
      <c r="CO11">
        <f t="shared" si="51"/>
        <v>0.49686486230302512</v>
      </c>
      <c r="CP11">
        <f t="shared" si="51"/>
        <v>0.49189621367999486</v>
      </c>
      <c r="CQ11">
        <f t="shared" si="51"/>
        <v>0.48697725154319493</v>
      </c>
      <c r="CR11">
        <f t="shared" si="51"/>
        <v>0.48210747902776296</v>
      </c>
      <c r="CS11">
        <f t="shared" si="51"/>
        <v>0.47728640423748531</v>
      </c>
      <c r="CT11">
        <f t="shared" si="51"/>
        <v>0.47251354019511044</v>
      </c>
      <c r="CU11">
        <f t="shared" ref="CU11:DZ11" si="52">CT11*(1-$AG11*(0.01+0.01*CU$3))</f>
        <v>0.46778840479315931</v>
      </c>
      <c r="CV11">
        <f t="shared" si="52"/>
        <v>0.46311052074522768</v>
      </c>
      <c r="CW11">
        <f t="shared" si="52"/>
        <v>0.45847941553777538</v>
      </c>
      <c r="CX11">
        <f t="shared" si="52"/>
        <v>0.45389462138239761</v>
      </c>
      <c r="CY11">
        <f t="shared" si="52"/>
        <v>0.44935567516857361</v>
      </c>
      <c r="CZ11">
        <f t="shared" si="52"/>
        <v>0.44486211841688789</v>
      </c>
      <c r="DA11">
        <f t="shared" si="52"/>
        <v>0.440413497232719</v>
      </c>
      <c r="DB11">
        <f t="shared" si="52"/>
        <v>0.43600936226039183</v>
      </c>
      <c r="DC11">
        <f t="shared" si="52"/>
        <v>0.43164926863778791</v>
      </c>
      <c r="DD11">
        <f t="shared" si="52"/>
        <v>0.42733277595141</v>
      </c>
      <c r="DE11">
        <f t="shared" si="52"/>
        <v>0.42305944819189589</v>
      </c>
      <c r="DF11">
        <f t="shared" si="52"/>
        <v>0.41882885370997691</v>
      </c>
      <c r="DG11">
        <f t="shared" si="52"/>
        <v>0.41464056517287712</v>
      </c>
      <c r="DH11">
        <f t="shared" si="52"/>
        <v>0.41049415952114832</v>
      </c>
      <c r="DI11">
        <f t="shared" si="52"/>
        <v>0.40638921792593685</v>
      </c>
      <c r="DJ11">
        <f t="shared" si="52"/>
        <v>0.40232532574667745</v>
      </c>
      <c r="DK11">
        <f t="shared" si="52"/>
        <v>0.39830207248921068</v>
      </c>
      <c r="DL11">
        <f t="shared" si="52"/>
        <v>0.39431905176431858</v>
      </c>
      <c r="DM11">
        <f t="shared" si="52"/>
        <v>0.39037586124667539</v>
      </c>
      <c r="DN11">
        <f t="shared" si="52"/>
        <v>0.38647210263420861</v>
      </c>
      <c r="DO11">
        <f t="shared" si="52"/>
        <v>0.3826073816078665</v>
      </c>
      <c r="DP11">
        <f t="shared" si="52"/>
        <v>0.37878130779178781</v>
      </c>
      <c r="DQ11">
        <f t="shared" si="52"/>
        <v>0.37499349471386995</v>
      </c>
      <c r="DR11">
        <f t="shared" si="52"/>
        <v>0.37124355976673123</v>
      </c>
      <c r="DS11">
        <f t="shared" si="52"/>
        <v>0.36753112416906392</v>
      </c>
      <c r="DT11">
        <f t="shared" si="52"/>
        <v>0.36385581292737329</v>
      </c>
      <c r="DU11">
        <f t="shared" si="52"/>
        <v>0.36021725479809957</v>
      </c>
      <c r="DV11">
        <f t="shared" si="52"/>
        <v>0.35661508225011856</v>
      </c>
      <c r="DW11">
        <f t="shared" si="52"/>
        <v>0.3530489314276174</v>
      </c>
      <c r="DX11">
        <f t="shared" si="52"/>
        <v>0.34951844211334121</v>
      </c>
      <c r="DY11">
        <f t="shared" si="52"/>
        <v>0.34602325769220782</v>
      </c>
      <c r="DZ11">
        <f t="shared" si="52"/>
        <v>0.34256302511528575</v>
      </c>
      <c r="EA11">
        <f t="shared" ref="EA11:FC11" si="53">DZ11*(1-$AG11*(0.01+0.01*EA$3))</f>
        <v>0.33913739486413291</v>
      </c>
      <c r="EB11">
        <f t="shared" si="53"/>
        <v>0.33574602091549161</v>
      </c>
      <c r="EC11">
        <f t="shared" si="53"/>
        <v>0.33238856070633671</v>
      </c>
      <c r="ED11">
        <f t="shared" si="53"/>
        <v>0.32906467509927334</v>
      </c>
      <c r="EE11">
        <f t="shared" si="53"/>
        <v>0.32577402834828062</v>
      </c>
      <c r="EF11">
        <f t="shared" si="53"/>
        <v>0.32251628806479782</v>
      </c>
      <c r="EG11">
        <f t="shared" si="53"/>
        <v>0.31929112518414982</v>
      </c>
      <c r="EH11">
        <f t="shared" si="53"/>
        <v>0.3160982139323083</v>
      </c>
      <c r="EI11">
        <f t="shared" si="53"/>
        <v>0.31293723179298522</v>
      </c>
      <c r="EJ11">
        <f t="shared" si="53"/>
        <v>0.30980785947505535</v>
      </c>
      <c r="EK11">
        <f t="shared" si="53"/>
        <v>0.30670978088030482</v>
      </c>
      <c r="EL11">
        <f t="shared" si="53"/>
        <v>0.30364268307150177</v>
      </c>
      <c r="EM11">
        <f t="shared" si="53"/>
        <v>0.30060625624078674</v>
      </c>
      <c r="EN11">
        <f t="shared" si="53"/>
        <v>0.29760019367837887</v>
      </c>
      <c r="EO11">
        <f t="shared" si="53"/>
        <v>0.2946241917415951</v>
      </c>
      <c r="EP11">
        <f t="shared" si="53"/>
        <v>0.29167794982417916</v>
      </c>
      <c r="EQ11">
        <f t="shared" si="53"/>
        <v>0.28876117032593734</v>
      </c>
      <c r="ER11">
        <f t="shared" si="53"/>
        <v>0.28587355862267799</v>
      </c>
      <c r="ES11">
        <f t="shared" si="53"/>
        <v>0.2830148230364512</v>
      </c>
      <c r="ET11">
        <f t="shared" si="53"/>
        <v>0.28018467480608666</v>
      </c>
      <c r="EU11">
        <f t="shared" si="53"/>
        <v>0.27738282805802578</v>
      </c>
      <c r="EV11">
        <f t="shared" si="53"/>
        <v>0.27460899977744552</v>
      </c>
      <c r="EW11">
        <f t="shared" si="53"/>
        <v>0.27186290977967104</v>
      </c>
      <c r="EX11">
        <f t="shared" si="53"/>
        <v>0.26914428068187435</v>
      </c>
      <c r="EY11">
        <f t="shared" si="53"/>
        <v>0.26645283787505558</v>
      </c>
      <c r="EZ11">
        <f t="shared" si="53"/>
        <v>0.263788309496305</v>
      </c>
      <c r="FA11">
        <f t="shared" si="53"/>
        <v>0.26115042640134195</v>
      </c>
      <c r="FB11">
        <f t="shared" si="53"/>
        <v>0.25853892213732854</v>
      </c>
      <c r="FC11">
        <f t="shared" si="53"/>
        <v>0.25595353291595524</v>
      </c>
    </row>
    <row r="12" spans="1:159" x14ac:dyDescent="0.35">
      <c r="A12" t="s">
        <v>41</v>
      </c>
      <c r="B12">
        <f>12*YEAR(inputs!$B$9)+MONTH(inputs!$B$9)-1</f>
        <v>24311</v>
      </c>
      <c r="F12">
        <v>30</v>
      </c>
      <c r="G12">
        <f>1-EXP(-inputs!$B$35-inputs!$B$36*inputs!$B$37^$F12*(inputs!$B$37-1)/LN(inputs!$B$37))</f>
        <v>3.1544586461096369E-4</v>
      </c>
      <c r="H12">
        <f>1-EXP(-inputs!$B$35-inputs!$B$36*inputs!$B$37^($F12-4)*(inputs!$B$37-1)/LN(inputs!$B$37))</f>
        <v>2.7979074682349392E-4</v>
      </c>
      <c r="I12">
        <f t="shared" si="0"/>
        <v>3.0282803002652515E-4</v>
      </c>
      <c r="J12">
        <f t="shared" si="1"/>
        <v>2.6859911695055418E-4</v>
      </c>
      <c r="L12">
        <v>10</v>
      </c>
      <c r="M12">
        <f t="shared" si="2"/>
        <v>0.83333333333333337</v>
      </c>
      <c r="N12">
        <f t="shared" si="3"/>
        <v>2.6199333780560149E-2</v>
      </c>
      <c r="O12">
        <f t="shared" si="4"/>
        <v>0.97840383187070323</v>
      </c>
      <c r="P12">
        <f>O12*EXP(-inputs!$B$27*L12/12)</f>
        <v>0.9743356305430475</v>
      </c>
      <c r="Q12">
        <f t="shared" si="5"/>
        <v>3.1199333780560147E-2</v>
      </c>
      <c r="R12">
        <f t="shared" si="6"/>
        <v>0.9743356305430475</v>
      </c>
      <c r="S12">
        <f>R12*EXP(-inputs!$B$27*L12/12)</f>
        <v>0.97028434478900594</v>
      </c>
      <c r="T12">
        <f>INDEX(P_rec,MATCH(inputs!$B$13+L12,curve_t,0))/INDEX(P_rec,MATCH(inputs!$B$13,curve_t,0))</f>
        <v>0.97221425736607492</v>
      </c>
      <c r="U12">
        <f t="shared" si="15"/>
        <v>0.99711192359153233</v>
      </c>
      <c r="V12">
        <f t="shared" si="16"/>
        <v>2.896441552985296E-3</v>
      </c>
      <c r="X12">
        <v>-14</v>
      </c>
      <c r="Y12">
        <f t="shared" si="7"/>
        <v>95.527358921211473</v>
      </c>
      <c r="AA12">
        <v>-16</v>
      </c>
      <c r="AB12">
        <f t="shared" si="8"/>
        <v>98.701151687428563</v>
      </c>
      <c r="AC12">
        <f t="shared" si="9"/>
        <v>98.701151687428563</v>
      </c>
      <c r="AD12">
        <f t="shared" si="10"/>
        <v>98.701151687428563</v>
      </c>
      <c r="AF12">
        <v>28</v>
      </c>
      <c r="AG12">
        <f t="shared" si="21"/>
        <v>1</v>
      </c>
      <c r="AH12">
        <f>1</f>
        <v>1</v>
      </c>
      <c r="AI12">
        <f t="shared" ref="AI12:BN12" si="54">AH12*(1-$AG12*(0.01+0.01*AI$3))</f>
        <v>0.98</v>
      </c>
      <c r="AJ12">
        <f t="shared" si="54"/>
        <v>0.96047104999999999</v>
      </c>
      <c r="AK12">
        <f t="shared" si="54"/>
        <v>0.941530560894</v>
      </c>
      <c r="AL12">
        <f t="shared" si="54"/>
        <v>0.9232719294918631</v>
      </c>
      <c r="AM12">
        <f t="shared" si="54"/>
        <v>0.90576669370869745</v>
      </c>
      <c r="AN12">
        <f t="shared" si="54"/>
        <v>0.8890666202934433</v>
      </c>
      <c r="AO12">
        <f t="shared" si="54"/>
        <v>0.87320567178740827</v>
      </c>
      <c r="AP12">
        <f t="shared" si="54"/>
        <v>0.85820181533192108</v>
      </c>
      <c r="AQ12">
        <f t="shared" si="54"/>
        <v>0.84405864941525099</v>
      </c>
      <c r="AR12">
        <f t="shared" si="54"/>
        <v>0.83076683583358435</v>
      </c>
      <c r="AS12">
        <f t="shared" si="54"/>
        <v>0.81830533329608057</v>
      </c>
      <c r="AT12">
        <f t="shared" si="54"/>
        <v>0.80664243653327816</v>
      </c>
      <c r="AU12">
        <f t="shared" si="54"/>
        <v>0.79573663079134827</v>
      </c>
      <c r="AV12">
        <f t="shared" si="54"/>
        <v>0.78553727652618011</v>
      </c>
      <c r="AW12">
        <f t="shared" si="54"/>
        <v>0.77598514324362178</v>
      </c>
      <c r="AX12">
        <f t="shared" si="54"/>
        <v>0.7670128150248674</v>
      </c>
      <c r="AY12">
        <f t="shared" si="54"/>
        <v>0.75854499354699279</v>
      </c>
      <c r="AZ12">
        <f t="shared" si="54"/>
        <v>0.75049872752794311</v>
      </c>
      <c r="BA12">
        <f t="shared" si="54"/>
        <v>0.74278360060895587</v>
      </c>
      <c r="BB12">
        <f t="shared" si="54"/>
        <v>0.73530191279182211</v>
      </c>
      <c r="BC12">
        <f t="shared" si="54"/>
        <v>0.72794889366390392</v>
      </c>
      <c r="BD12">
        <f t="shared" si="54"/>
        <v>0.72066940472726482</v>
      </c>
      <c r="BE12">
        <f t="shared" si="54"/>
        <v>0.71346271067999212</v>
      </c>
      <c r="BF12">
        <f t="shared" si="54"/>
        <v>0.70632808357319221</v>
      </c>
      <c r="BG12">
        <f t="shared" si="54"/>
        <v>0.69926480273746028</v>
      </c>
      <c r="BH12">
        <f t="shared" si="54"/>
        <v>0.69227215471008563</v>
      </c>
      <c r="BI12">
        <f t="shared" si="54"/>
        <v>0.6853494331629848</v>
      </c>
      <c r="BJ12">
        <f t="shared" si="54"/>
        <v>0.67849593883135495</v>
      </c>
      <c r="BK12">
        <f t="shared" si="54"/>
        <v>0.67171097944304137</v>
      </c>
      <c r="BL12">
        <f t="shared" si="54"/>
        <v>0.66499386964861096</v>
      </c>
      <c r="BM12">
        <f t="shared" si="54"/>
        <v>0.65834393095212485</v>
      </c>
      <c r="BN12">
        <f t="shared" si="54"/>
        <v>0.65176049164260363</v>
      </c>
      <c r="BO12">
        <f t="shared" ref="BO12:CT12" si="55">BN12*(1-$AG12*(0.01+0.01*BO$3))</f>
        <v>0.64524288672617758</v>
      </c>
      <c r="BP12">
        <f t="shared" si="55"/>
        <v>0.63879045785891575</v>
      </c>
      <c r="BQ12">
        <f t="shared" si="55"/>
        <v>0.63240255328032657</v>
      </c>
      <c r="BR12">
        <f t="shared" si="55"/>
        <v>0.62607852774752326</v>
      </c>
      <c r="BS12">
        <f t="shared" si="55"/>
        <v>0.61981774247004806</v>
      </c>
      <c r="BT12">
        <f t="shared" si="55"/>
        <v>0.61361956504534754</v>
      </c>
      <c r="BU12">
        <f t="shared" si="55"/>
        <v>0.607483369394894</v>
      </c>
      <c r="BV12">
        <f t="shared" si="55"/>
        <v>0.6014085357009451</v>
      </c>
      <c r="BW12">
        <f t="shared" si="55"/>
        <v>0.59539445034393568</v>
      </c>
      <c r="BX12">
        <f t="shared" si="55"/>
        <v>0.58944050584049634</v>
      </c>
      <c r="BY12">
        <f t="shared" si="55"/>
        <v>0.58354610078209135</v>
      </c>
      <c r="BZ12">
        <f t="shared" si="55"/>
        <v>0.5777106397742704</v>
      </c>
      <c r="CA12">
        <f t="shared" si="55"/>
        <v>0.57193353337652764</v>
      </c>
      <c r="CB12">
        <f t="shared" si="55"/>
        <v>0.56621419804276241</v>
      </c>
      <c r="CC12">
        <f t="shared" si="55"/>
        <v>0.56055205606233482</v>
      </c>
      <c r="CD12">
        <f t="shared" si="55"/>
        <v>0.55494653550171147</v>
      </c>
      <c r="CE12">
        <f t="shared" si="55"/>
        <v>0.54939707014669437</v>
      </c>
      <c r="CF12">
        <f t="shared" si="55"/>
        <v>0.54390309944522741</v>
      </c>
      <c r="CG12">
        <f t="shared" si="55"/>
        <v>0.5384640684507751</v>
      </c>
      <c r="CH12">
        <f t="shared" si="55"/>
        <v>0.53307942776626738</v>
      </c>
      <c r="CI12">
        <f t="shared" si="55"/>
        <v>0.52774863348860468</v>
      </c>
      <c r="CJ12">
        <f t="shared" si="55"/>
        <v>0.52247114715371867</v>
      </c>
      <c r="CK12">
        <f t="shared" si="55"/>
        <v>0.51724643568218143</v>
      </c>
      <c r="CL12">
        <f t="shared" si="55"/>
        <v>0.51207397132535959</v>
      </c>
      <c r="CM12">
        <f t="shared" si="55"/>
        <v>0.50695323161210604</v>
      </c>
      <c r="CN12">
        <f t="shared" si="55"/>
        <v>0.50188369929598498</v>
      </c>
      <c r="CO12">
        <f t="shared" si="55"/>
        <v>0.49686486230302512</v>
      </c>
      <c r="CP12">
        <f t="shared" si="55"/>
        <v>0.49189621367999486</v>
      </c>
      <c r="CQ12">
        <f t="shared" si="55"/>
        <v>0.48697725154319493</v>
      </c>
      <c r="CR12">
        <f t="shared" si="55"/>
        <v>0.48210747902776296</v>
      </c>
      <c r="CS12">
        <f t="shared" si="55"/>
        <v>0.47728640423748531</v>
      </c>
      <c r="CT12">
        <f t="shared" si="55"/>
        <v>0.47251354019511044</v>
      </c>
      <c r="CU12">
        <f t="shared" ref="CU12:DZ12" si="56">CT12*(1-$AG12*(0.01+0.01*CU$3))</f>
        <v>0.46778840479315931</v>
      </c>
      <c r="CV12">
        <f t="shared" si="56"/>
        <v>0.46311052074522768</v>
      </c>
      <c r="CW12">
        <f t="shared" si="56"/>
        <v>0.45847941553777538</v>
      </c>
      <c r="CX12">
        <f t="shared" si="56"/>
        <v>0.45389462138239761</v>
      </c>
      <c r="CY12">
        <f t="shared" si="56"/>
        <v>0.44935567516857361</v>
      </c>
      <c r="CZ12">
        <f t="shared" si="56"/>
        <v>0.44486211841688789</v>
      </c>
      <c r="DA12">
        <f t="shared" si="56"/>
        <v>0.440413497232719</v>
      </c>
      <c r="DB12">
        <f t="shared" si="56"/>
        <v>0.43600936226039183</v>
      </c>
      <c r="DC12">
        <f t="shared" si="56"/>
        <v>0.43164926863778791</v>
      </c>
      <c r="DD12">
        <f t="shared" si="56"/>
        <v>0.42733277595141</v>
      </c>
      <c r="DE12">
        <f t="shared" si="56"/>
        <v>0.42305944819189589</v>
      </c>
      <c r="DF12">
        <f t="shared" si="56"/>
        <v>0.41882885370997691</v>
      </c>
      <c r="DG12">
        <f t="shared" si="56"/>
        <v>0.41464056517287712</v>
      </c>
      <c r="DH12">
        <f t="shared" si="56"/>
        <v>0.41049415952114832</v>
      </c>
      <c r="DI12">
        <f t="shared" si="56"/>
        <v>0.40638921792593685</v>
      </c>
      <c r="DJ12">
        <f t="shared" si="56"/>
        <v>0.40232532574667745</v>
      </c>
      <c r="DK12">
        <f t="shared" si="56"/>
        <v>0.39830207248921068</v>
      </c>
      <c r="DL12">
        <f t="shared" si="56"/>
        <v>0.39431905176431858</v>
      </c>
      <c r="DM12">
        <f t="shared" si="56"/>
        <v>0.39037586124667539</v>
      </c>
      <c r="DN12">
        <f t="shared" si="56"/>
        <v>0.38647210263420861</v>
      </c>
      <c r="DO12">
        <f t="shared" si="56"/>
        <v>0.3826073816078665</v>
      </c>
      <c r="DP12">
        <f t="shared" si="56"/>
        <v>0.37878130779178781</v>
      </c>
      <c r="DQ12">
        <f t="shared" si="56"/>
        <v>0.37499349471386995</v>
      </c>
      <c r="DR12">
        <f t="shared" si="56"/>
        <v>0.37124355976673123</v>
      </c>
      <c r="DS12">
        <f t="shared" si="56"/>
        <v>0.36753112416906392</v>
      </c>
      <c r="DT12">
        <f t="shared" si="56"/>
        <v>0.36385581292737329</v>
      </c>
      <c r="DU12">
        <f t="shared" si="56"/>
        <v>0.36021725479809957</v>
      </c>
      <c r="DV12">
        <f t="shared" si="56"/>
        <v>0.35661508225011856</v>
      </c>
      <c r="DW12">
        <f t="shared" si="56"/>
        <v>0.3530489314276174</v>
      </c>
      <c r="DX12">
        <f t="shared" si="56"/>
        <v>0.34951844211334121</v>
      </c>
      <c r="DY12">
        <f t="shared" si="56"/>
        <v>0.34602325769220782</v>
      </c>
      <c r="DZ12">
        <f t="shared" si="56"/>
        <v>0.34256302511528575</v>
      </c>
      <c r="EA12">
        <f t="shared" ref="EA12:FC12" si="57">DZ12*(1-$AG12*(0.01+0.01*EA$3))</f>
        <v>0.33913739486413291</v>
      </c>
      <c r="EB12">
        <f t="shared" si="57"/>
        <v>0.33574602091549161</v>
      </c>
      <c r="EC12">
        <f t="shared" si="57"/>
        <v>0.33238856070633671</v>
      </c>
      <c r="ED12">
        <f t="shared" si="57"/>
        <v>0.32906467509927334</v>
      </c>
      <c r="EE12">
        <f t="shared" si="57"/>
        <v>0.32577402834828062</v>
      </c>
      <c r="EF12">
        <f t="shared" si="57"/>
        <v>0.32251628806479782</v>
      </c>
      <c r="EG12">
        <f t="shared" si="57"/>
        <v>0.31929112518414982</v>
      </c>
      <c r="EH12">
        <f t="shared" si="57"/>
        <v>0.3160982139323083</v>
      </c>
      <c r="EI12">
        <f t="shared" si="57"/>
        <v>0.31293723179298522</v>
      </c>
      <c r="EJ12">
        <f t="shared" si="57"/>
        <v>0.30980785947505535</v>
      </c>
      <c r="EK12">
        <f t="shared" si="57"/>
        <v>0.30670978088030482</v>
      </c>
      <c r="EL12">
        <f t="shared" si="57"/>
        <v>0.30364268307150177</v>
      </c>
      <c r="EM12">
        <f t="shared" si="57"/>
        <v>0.30060625624078674</v>
      </c>
      <c r="EN12">
        <f t="shared" si="57"/>
        <v>0.29760019367837887</v>
      </c>
      <c r="EO12">
        <f t="shared" si="57"/>
        <v>0.2946241917415951</v>
      </c>
      <c r="EP12">
        <f t="shared" si="57"/>
        <v>0.29167794982417916</v>
      </c>
      <c r="EQ12">
        <f t="shared" si="57"/>
        <v>0.28876117032593734</v>
      </c>
      <c r="ER12">
        <f t="shared" si="57"/>
        <v>0.28587355862267799</v>
      </c>
      <c r="ES12">
        <f t="shared" si="57"/>
        <v>0.2830148230364512</v>
      </c>
      <c r="ET12">
        <f t="shared" si="57"/>
        <v>0.28018467480608666</v>
      </c>
      <c r="EU12">
        <f t="shared" si="57"/>
        <v>0.27738282805802578</v>
      </c>
      <c r="EV12">
        <f t="shared" si="57"/>
        <v>0.27460899977744552</v>
      </c>
      <c r="EW12">
        <f t="shared" si="57"/>
        <v>0.27186290977967104</v>
      </c>
      <c r="EX12">
        <f t="shared" si="57"/>
        <v>0.26914428068187435</v>
      </c>
      <c r="EY12">
        <f t="shared" si="57"/>
        <v>0.26645283787505558</v>
      </c>
      <c r="EZ12">
        <f t="shared" si="57"/>
        <v>0.263788309496305</v>
      </c>
      <c r="FA12">
        <f t="shared" si="57"/>
        <v>0.26115042640134195</v>
      </c>
      <c r="FB12">
        <f t="shared" si="57"/>
        <v>0.25853892213732854</v>
      </c>
      <c r="FC12">
        <f t="shared" si="57"/>
        <v>0.25595353291595524</v>
      </c>
    </row>
    <row r="13" spans="1:159" x14ac:dyDescent="0.35">
      <c r="A13" t="s">
        <v>42</v>
      </c>
      <c r="B13">
        <f>inputs!$B$10-inputs!$B$11</f>
        <v>12</v>
      </c>
      <c r="C13" t="s">
        <v>43</v>
      </c>
      <c r="F13">
        <v>31</v>
      </c>
      <c r="G13">
        <f>1-EXP(-inputs!$B$35-inputs!$B$36*inputs!$B$37^$F13*(inputs!$B$37-1)/LN(inputs!$B$37))</f>
        <v>3.2728351707156378E-4</v>
      </c>
      <c r="H13">
        <f>1-EXP(-inputs!$B$35-inputs!$B$36*inputs!$B$37^($F13-4)*(inputs!$B$37-1)/LN(inputs!$B$37))</f>
        <v>2.872075506186178E-4</v>
      </c>
      <c r="I13">
        <f t="shared" si="0"/>
        <v>3.141921763887012E-4</v>
      </c>
      <c r="J13">
        <f t="shared" si="1"/>
        <v>2.7571924859387309E-4</v>
      </c>
      <c r="L13">
        <v>11</v>
      </c>
      <c r="M13">
        <f t="shared" si="2"/>
        <v>0.91666666666666663</v>
      </c>
      <c r="N13">
        <f t="shared" si="3"/>
        <v>2.6313861470903834E-2</v>
      </c>
      <c r="O13">
        <f t="shared" si="4"/>
        <v>0.97616754759768865</v>
      </c>
      <c r="P13">
        <f>O13*EXP(-inputs!$B$27*L13/12)</f>
        <v>0.97170368383998607</v>
      </c>
      <c r="Q13">
        <f t="shared" si="5"/>
        <v>3.1313861470903828E-2</v>
      </c>
      <c r="R13">
        <f t="shared" si="6"/>
        <v>0.97170368383998607</v>
      </c>
      <c r="S13">
        <f>R13*EXP(-inputs!$B$27*L13/12)</f>
        <v>0.96726023264332006</v>
      </c>
      <c r="T13">
        <f>INDEX(P_rec,MATCH(inputs!$B$13+L13,curve_t,0))/INDEX(P_rec,MATCH(inputs!$B$13,curve_t,0))</f>
        <v>0.96939115647423846</v>
      </c>
      <c r="U13">
        <f t="shared" si="15"/>
        <v>0.99709621529364856</v>
      </c>
      <c r="V13">
        <f t="shared" si="16"/>
        <v>2.9122412278901333E-3</v>
      </c>
      <c r="X13">
        <v>-13</v>
      </c>
      <c r="Y13">
        <f t="shared" si="7"/>
        <v>95.840090636400205</v>
      </c>
      <c r="AA13">
        <v>-15</v>
      </c>
      <c r="AB13">
        <f t="shared" si="8"/>
        <v>99.02427357425654</v>
      </c>
      <c r="AC13">
        <f t="shared" si="9"/>
        <v>99.02427357425654</v>
      </c>
      <c r="AD13">
        <f t="shared" si="10"/>
        <v>99.02427357425654</v>
      </c>
      <c r="AF13">
        <v>29</v>
      </c>
      <c r="AG13">
        <f t="shared" si="21"/>
        <v>1</v>
      </c>
      <c r="AH13">
        <f>1</f>
        <v>1</v>
      </c>
      <c r="AI13">
        <f t="shared" ref="AI13:BN13" si="58">AH13*(1-$AG13*(0.01+0.01*AI$3))</f>
        <v>0.98</v>
      </c>
      <c r="AJ13">
        <f t="shared" si="58"/>
        <v>0.96047104999999999</v>
      </c>
      <c r="AK13">
        <f t="shared" si="58"/>
        <v>0.941530560894</v>
      </c>
      <c r="AL13">
        <f t="shared" si="58"/>
        <v>0.9232719294918631</v>
      </c>
      <c r="AM13">
        <f t="shared" si="58"/>
        <v>0.90576669370869745</v>
      </c>
      <c r="AN13">
        <f t="shared" si="58"/>
        <v>0.8890666202934433</v>
      </c>
      <c r="AO13">
        <f t="shared" si="58"/>
        <v>0.87320567178740827</v>
      </c>
      <c r="AP13">
        <f t="shared" si="58"/>
        <v>0.85820181533192108</v>
      </c>
      <c r="AQ13">
        <f t="shared" si="58"/>
        <v>0.84405864941525099</v>
      </c>
      <c r="AR13">
        <f t="shared" si="58"/>
        <v>0.83076683583358435</v>
      </c>
      <c r="AS13">
        <f t="shared" si="58"/>
        <v>0.81830533329608057</v>
      </c>
      <c r="AT13">
        <f t="shared" si="58"/>
        <v>0.80664243653327816</v>
      </c>
      <c r="AU13">
        <f t="shared" si="58"/>
        <v>0.79573663079134827</v>
      </c>
      <c r="AV13">
        <f t="shared" si="58"/>
        <v>0.78553727652618011</v>
      </c>
      <c r="AW13">
        <f t="shared" si="58"/>
        <v>0.77598514324362178</v>
      </c>
      <c r="AX13">
        <f t="shared" si="58"/>
        <v>0.7670128150248674</v>
      </c>
      <c r="AY13">
        <f t="shared" si="58"/>
        <v>0.75854499354699279</v>
      </c>
      <c r="AZ13">
        <f t="shared" si="58"/>
        <v>0.75049872752794311</v>
      </c>
      <c r="BA13">
        <f t="shared" si="58"/>
        <v>0.74278360060895587</v>
      </c>
      <c r="BB13">
        <f t="shared" si="58"/>
        <v>0.73530191279182211</v>
      </c>
      <c r="BC13">
        <f t="shared" si="58"/>
        <v>0.72794889366390392</v>
      </c>
      <c r="BD13">
        <f t="shared" si="58"/>
        <v>0.72066940472726482</v>
      </c>
      <c r="BE13">
        <f t="shared" si="58"/>
        <v>0.71346271067999212</v>
      </c>
      <c r="BF13">
        <f t="shared" si="58"/>
        <v>0.70632808357319221</v>
      </c>
      <c r="BG13">
        <f t="shared" si="58"/>
        <v>0.69926480273746028</v>
      </c>
      <c r="BH13">
        <f t="shared" si="58"/>
        <v>0.69227215471008563</v>
      </c>
      <c r="BI13">
        <f t="shared" si="58"/>
        <v>0.6853494331629848</v>
      </c>
      <c r="BJ13">
        <f t="shared" si="58"/>
        <v>0.67849593883135495</v>
      </c>
      <c r="BK13">
        <f t="shared" si="58"/>
        <v>0.67171097944304137</v>
      </c>
      <c r="BL13">
        <f t="shared" si="58"/>
        <v>0.66499386964861096</v>
      </c>
      <c r="BM13">
        <f t="shared" si="58"/>
        <v>0.65834393095212485</v>
      </c>
      <c r="BN13">
        <f t="shared" si="58"/>
        <v>0.65176049164260363</v>
      </c>
      <c r="BO13">
        <f t="shared" ref="BO13:CT13" si="59">BN13*(1-$AG13*(0.01+0.01*BO$3))</f>
        <v>0.64524288672617758</v>
      </c>
      <c r="BP13">
        <f t="shared" si="59"/>
        <v>0.63879045785891575</v>
      </c>
      <c r="BQ13">
        <f t="shared" si="59"/>
        <v>0.63240255328032657</v>
      </c>
      <c r="BR13">
        <f t="shared" si="59"/>
        <v>0.62607852774752326</v>
      </c>
      <c r="BS13">
        <f t="shared" si="59"/>
        <v>0.61981774247004806</v>
      </c>
      <c r="BT13">
        <f t="shared" si="59"/>
        <v>0.61361956504534754</v>
      </c>
      <c r="BU13">
        <f t="shared" si="59"/>
        <v>0.607483369394894</v>
      </c>
      <c r="BV13">
        <f t="shared" si="59"/>
        <v>0.6014085357009451</v>
      </c>
      <c r="BW13">
        <f t="shared" si="59"/>
        <v>0.59539445034393568</v>
      </c>
      <c r="BX13">
        <f t="shared" si="59"/>
        <v>0.58944050584049634</v>
      </c>
      <c r="BY13">
        <f t="shared" si="59"/>
        <v>0.58354610078209135</v>
      </c>
      <c r="BZ13">
        <f t="shared" si="59"/>
        <v>0.5777106397742704</v>
      </c>
      <c r="CA13">
        <f t="shared" si="59"/>
        <v>0.57193353337652764</v>
      </c>
      <c r="CB13">
        <f t="shared" si="59"/>
        <v>0.56621419804276241</v>
      </c>
      <c r="CC13">
        <f t="shared" si="59"/>
        <v>0.56055205606233482</v>
      </c>
      <c r="CD13">
        <f t="shared" si="59"/>
        <v>0.55494653550171147</v>
      </c>
      <c r="CE13">
        <f t="shared" si="59"/>
        <v>0.54939707014669437</v>
      </c>
      <c r="CF13">
        <f t="shared" si="59"/>
        <v>0.54390309944522741</v>
      </c>
      <c r="CG13">
        <f t="shared" si="59"/>
        <v>0.5384640684507751</v>
      </c>
      <c r="CH13">
        <f t="shared" si="59"/>
        <v>0.53307942776626738</v>
      </c>
      <c r="CI13">
        <f t="shared" si="59"/>
        <v>0.52774863348860468</v>
      </c>
      <c r="CJ13">
        <f t="shared" si="59"/>
        <v>0.52247114715371867</v>
      </c>
      <c r="CK13">
        <f t="shared" si="59"/>
        <v>0.51724643568218143</v>
      </c>
      <c r="CL13">
        <f t="shared" si="59"/>
        <v>0.51207397132535959</v>
      </c>
      <c r="CM13">
        <f t="shared" si="59"/>
        <v>0.50695323161210604</v>
      </c>
      <c r="CN13">
        <f t="shared" si="59"/>
        <v>0.50188369929598498</v>
      </c>
      <c r="CO13">
        <f t="shared" si="59"/>
        <v>0.49686486230302512</v>
      </c>
      <c r="CP13">
        <f t="shared" si="59"/>
        <v>0.49189621367999486</v>
      </c>
      <c r="CQ13">
        <f t="shared" si="59"/>
        <v>0.48697725154319493</v>
      </c>
      <c r="CR13">
        <f t="shared" si="59"/>
        <v>0.48210747902776296</v>
      </c>
      <c r="CS13">
        <f t="shared" si="59"/>
        <v>0.47728640423748531</v>
      </c>
      <c r="CT13">
        <f t="shared" si="59"/>
        <v>0.47251354019511044</v>
      </c>
      <c r="CU13">
        <f t="shared" ref="CU13:DZ13" si="60">CT13*(1-$AG13*(0.01+0.01*CU$3))</f>
        <v>0.46778840479315931</v>
      </c>
      <c r="CV13">
        <f t="shared" si="60"/>
        <v>0.46311052074522768</v>
      </c>
      <c r="CW13">
        <f t="shared" si="60"/>
        <v>0.45847941553777538</v>
      </c>
      <c r="CX13">
        <f t="shared" si="60"/>
        <v>0.45389462138239761</v>
      </c>
      <c r="CY13">
        <f t="shared" si="60"/>
        <v>0.44935567516857361</v>
      </c>
      <c r="CZ13">
        <f t="shared" si="60"/>
        <v>0.44486211841688789</v>
      </c>
      <c r="DA13">
        <f t="shared" si="60"/>
        <v>0.440413497232719</v>
      </c>
      <c r="DB13">
        <f t="shared" si="60"/>
        <v>0.43600936226039183</v>
      </c>
      <c r="DC13">
        <f t="shared" si="60"/>
        <v>0.43164926863778791</v>
      </c>
      <c r="DD13">
        <f t="shared" si="60"/>
        <v>0.42733277595141</v>
      </c>
      <c r="DE13">
        <f t="shared" si="60"/>
        <v>0.42305944819189589</v>
      </c>
      <c r="DF13">
        <f t="shared" si="60"/>
        <v>0.41882885370997691</v>
      </c>
      <c r="DG13">
        <f t="shared" si="60"/>
        <v>0.41464056517287712</v>
      </c>
      <c r="DH13">
        <f t="shared" si="60"/>
        <v>0.41049415952114832</v>
      </c>
      <c r="DI13">
        <f t="shared" si="60"/>
        <v>0.40638921792593685</v>
      </c>
      <c r="DJ13">
        <f t="shared" si="60"/>
        <v>0.40232532574667745</v>
      </c>
      <c r="DK13">
        <f t="shared" si="60"/>
        <v>0.39830207248921068</v>
      </c>
      <c r="DL13">
        <f t="shared" si="60"/>
        <v>0.39431905176431858</v>
      </c>
      <c r="DM13">
        <f t="shared" si="60"/>
        <v>0.39037586124667539</v>
      </c>
      <c r="DN13">
        <f t="shared" si="60"/>
        <v>0.38647210263420861</v>
      </c>
      <c r="DO13">
        <f t="shared" si="60"/>
        <v>0.3826073816078665</v>
      </c>
      <c r="DP13">
        <f t="shared" si="60"/>
        <v>0.37878130779178781</v>
      </c>
      <c r="DQ13">
        <f t="shared" si="60"/>
        <v>0.37499349471386995</v>
      </c>
      <c r="DR13">
        <f t="shared" si="60"/>
        <v>0.37124355976673123</v>
      </c>
      <c r="DS13">
        <f t="shared" si="60"/>
        <v>0.36753112416906392</v>
      </c>
      <c r="DT13">
        <f t="shared" si="60"/>
        <v>0.36385581292737329</v>
      </c>
      <c r="DU13">
        <f t="shared" si="60"/>
        <v>0.36021725479809957</v>
      </c>
      <c r="DV13">
        <f t="shared" si="60"/>
        <v>0.35661508225011856</v>
      </c>
      <c r="DW13">
        <f t="shared" si="60"/>
        <v>0.3530489314276174</v>
      </c>
      <c r="DX13">
        <f t="shared" si="60"/>
        <v>0.34951844211334121</v>
      </c>
      <c r="DY13">
        <f t="shared" si="60"/>
        <v>0.34602325769220782</v>
      </c>
      <c r="DZ13">
        <f t="shared" si="60"/>
        <v>0.34256302511528575</v>
      </c>
      <c r="EA13">
        <f t="shared" ref="EA13:FC13" si="61">DZ13*(1-$AG13*(0.01+0.01*EA$3))</f>
        <v>0.33913739486413291</v>
      </c>
      <c r="EB13">
        <f t="shared" si="61"/>
        <v>0.33574602091549161</v>
      </c>
      <c r="EC13">
        <f t="shared" si="61"/>
        <v>0.33238856070633671</v>
      </c>
      <c r="ED13">
        <f t="shared" si="61"/>
        <v>0.32906467509927334</v>
      </c>
      <c r="EE13">
        <f t="shared" si="61"/>
        <v>0.32577402834828062</v>
      </c>
      <c r="EF13">
        <f t="shared" si="61"/>
        <v>0.32251628806479782</v>
      </c>
      <c r="EG13">
        <f t="shared" si="61"/>
        <v>0.31929112518414982</v>
      </c>
      <c r="EH13">
        <f t="shared" si="61"/>
        <v>0.3160982139323083</v>
      </c>
      <c r="EI13">
        <f t="shared" si="61"/>
        <v>0.31293723179298522</v>
      </c>
      <c r="EJ13">
        <f t="shared" si="61"/>
        <v>0.30980785947505535</v>
      </c>
      <c r="EK13">
        <f t="shared" si="61"/>
        <v>0.30670978088030482</v>
      </c>
      <c r="EL13">
        <f t="shared" si="61"/>
        <v>0.30364268307150177</v>
      </c>
      <c r="EM13">
        <f t="shared" si="61"/>
        <v>0.30060625624078674</v>
      </c>
      <c r="EN13">
        <f t="shared" si="61"/>
        <v>0.29760019367837887</v>
      </c>
      <c r="EO13">
        <f t="shared" si="61"/>
        <v>0.2946241917415951</v>
      </c>
      <c r="EP13">
        <f t="shared" si="61"/>
        <v>0.29167794982417916</v>
      </c>
      <c r="EQ13">
        <f t="shared" si="61"/>
        <v>0.28876117032593734</v>
      </c>
      <c r="ER13">
        <f t="shared" si="61"/>
        <v>0.28587355862267799</v>
      </c>
      <c r="ES13">
        <f t="shared" si="61"/>
        <v>0.2830148230364512</v>
      </c>
      <c r="ET13">
        <f t="shared" si="61"/>
        <v>0.28018467480608666</v>
      </c>
      <c r="EU13">
        <f t="shared" si="61"/>
        <v>0.27738282805802578</v>
      </c>
      <c r="EV13">
        <f t="shared" si="61"/>
        <v>0.27460899977744552</v>
      </c>
      <c r="EW13">
        <f t="shared" si="61"/>
        <v>0.27186290977967104</v>
      </c>
      <c r="EX13">
        <f t="shared" si="61"/>
        <v>0.26914428068187435</v>
      </c>
      <c r="EY13">
        <f t="shared" si="61"/>
        <v>0.26645283787505558</v>
      </c>
      <c r="EZ13">
        <f t="shared" si="61"/>
        <v>0.263788309496305</v>
      </c>
      <c r="FA13">
        <f t="shared" si="61"/>
        <v>0.26115042640134195</v>
      </c>
      <c r="FB13">
        <f t="shared" si="61"/>
        <v>0.25853892213732854</v>
      </c>
      <c r="FC13">
        <f t="shared" si="61"/>
        <v>0.25595353291595524</v>
      </c>
    </row>
    <row r="14" spans="1:159" x14ac:dyDescent="0.35">
      <c r="A14" t="s">
        <v>44</v>
      </c>
      <c r="B14">
        <f>inputs!$B$10-inputs!$B$12</f>
        <v>12</v>
      </c>
      <c r="C14" t="s">
        <v>45</v>
      </c>
      <c r="F14">
        <v>32</v>
      </c>
      <c r="G14">
        <f>1-EXP(-inputs!$B$35-inputs!$B$36*inputs!$B$37^$F14*(inputs!$B$37-1)/LN(inputs!$B$37))</f>
        <v>3.4058887111321212E-4</v>
      </c>
      <c r="H14">
        <f>1-EXP(-inputs!$B$35-inputs!$B$36*inputs!$B$37^($F14-4)*(inputs!$B$37-1)/LN(inputs!$B$37))</f>
        <v>2.9554397240250108E-4</v>
      </c>
      <c r="I14">
        <f t="shared" si="0"/>
        <v>3.2696531626868363E-4</v>
      </c>
      <c r="J14">
        <f t="shared" si="1"/>
        <v>2.8372221350640101E-4</v>
      </c>
      <c r="L14">
        <v>12</v>
      </c>
      <c r="M14">
        <f t="shared" si="2"/>
        <v>1</v>
      </c>
      <c r="N14">
        <f t="shared" si="3"/>
        <v>2.6427438729460608E-2</v>
      </c>
      <c r="O14">
        <f t="shared" si="4"/>
        <v>0.97391871005069219</v>
      </c>
      <c r="P14">
        <f>O14*EXP(-inputs!$B$27*L14/12)</f>
        <v>0.96906127021967836</v>
      </c>
      <c r="Q14">
        <f t="shared" si="5"/>
        <v>3.1427438729460605E-2</v>
      </c>
      <c r="R14">
        <f t="shared" si="6"/>
        <v>0.96906127021967836</v>
      </c>
      <c r="S14">
        <f>R14*EXP(-inputs!$B$27*L14/12)</f>
        <v>0.96422805697089198</v>
      </c>
      <c r="T14">
        <f>INDEX(P_rec,MATCH(inputs!$B$13+L14,curve_t,0))/INDEX(P_rec,MATCH(inputs!$B$13,curve_t,0))</f>
        <v>0.96656122164901048</v>
      </c>
      <c r="U14">
        <f t="shared" si="15"/>
        <v>0.99708070905503132</v>
      </c>
      <c r="V14">
        <f t="shared" si="16"/>
        <v>2.9278381563868638E-3</v>
      </c>
      <c r="X14">
        <v>-12</v>
      </c>
      <c r="Y14">
        <f t="shared" si="7"/>
        <v>96.153846153846146</v>
      </c>
      <c r="AA14">
        <v>-14</v>
      </c>
      <c r="AB14">
        <f t="shared" si="8"/>
        <v>99.348453278059921</v>
      </c>
      <c r="AC14">
        <f t="shared" si="9"/>
        <v>99.348453278059921</v>
      </c>
      <c r="AD14">
        <f t="shared" si="10"/>
        <v>99.348453278059921</v>
      </c>
      <c r="AF14">
        <v>30</v>
      </c>
      <c r="AG14">
        <f t="shared" si="21"/>
        <v>1</v>
      </c>
      <c r="AH14">
        <f>1</f>
        <v>1</v>
      </c>
      <c r="AI14">
        <f t="shared" ref="AI14:BN14" si="62">AH14*(1-$AG14*(0.01+0.01*AI$3))</f>
        <v>0.98</v>
      </c>
      <c r="AJ14">
        <f t="shared" si="62"/>
        <v>0.96047104999999999</v>
      </c>
      <c r="AK14">
        <f t="shared" si="62"/>
        <v>0.941530560894</v>
      </c>
      <c r="AL14">
        <f t="shared" si="62"/>
        <v>0.9232719294918631</v>
      </c>
      <c r="AM14">
        <f t="shared" si="62"/>
        <v>0.90576669370869745</v>
      </c>
      <c r="AN14">
        <f t="shared" si="62"/>
        <v>0.8890666202934433</v>
      </c>
      <c r="AO14">
        <f t="shared" si="62"/>
        <v>0.87320567178740827</v>
      </c>
      <c r="AP14">
        <f t="shared" si="62"/>
        <v>0.85820181533192108</v>
      </c>
      <c r="AQ14">
        <f t="shared" si="62"/>
        <v>0.84405864941525099</v>
      </c>
      <c r="AR14">
        <f t="shared" si="62"/>
        <v>0.83076683583358435</v>
      </c>
      <c r="AS14">
        <f t="shared" si="62"/>
        <v>0.81830533329608057</v>
      </c>
      <c r="AT14">
        <f t="shared" si="62"/>
        <v>0.80664243653327816</v>
      </c>
      <c r="AU14">
        <f t="shared" si="62"/>
        <v>0.79573663079134827</v>
      </c>
      <c r="AV14">
        <f t="shared" si="62"/>
        <v>0.78553727652618011</v>
      </c>
      <c r="AW14">
        <f t="shared" si="62"/>
        <v>0.77598514324362178</v>
      </c>
      <c r="AX14">
        <f t="shared" si="62"/>
        <v>0.7670128150248674</v>
      </c>
      <c r="AY14">
        <f t="shared" si="62"/>
        <v>0.75854499354699279</v>
      </c>
      <c r="AZ14">
        <f t="shared" si="62"/>
        <v>0.75049872752794311</v>
      </c>
      <c r="BA14">
        <f t="shared" si="62"/>
        <v>0.74278360060895587</v>
      </c>
      <c r="BB14">
        <f t="shared" si="62"/>
        <v>0.73530191279182211</v>
      </c>
      <c r="BC14">
        <f t="shared" si="62"/>
        <v>0.72794889366390392</v>
      </c>
      <c r="BD14">
        <f t="shared" si="62"/>
        <v>0.72066940472726482</v>
      </c>
      <c r="BE14">
        <f t="shared" si="62"/>
        <v>0.71346271067999212</v>
      </c>
      <c r="BF14">
        <f t="shared" si="62"/>
        <v>0.70632808357319221</v>
      </c>
      <c r="BG14">
        <f t="shared" si="62"/>
        <v>0.69926480273746028</v>
      </c>
      <c r="BH14">
        <f t="shared" si="62"/>
        <v>0.69227215471008563</v>
      </c>
      <c r="BI14">
        <f t="shared" si="62"/>
        <v>0.6853494331629848</v>
      </c>
      <c r="BJ14">
        <f t="shared" si="62"/>
        <v>0.67849593883135495</v>
      </c>
      <c r="BK14">
        <f t="shared" si="62"/>
        <v>0.67171097944304137</v>
      </c>
      <c r="BL14">
        <f t="shared" si="62"/>
        <v>0.66499386964861096</v>
      </c>
      <c r="BM14">
        <f t="shared" si="62"/>
        <v>0.65834393095212485</v>
      </c>
      <c r="BN14">
        <f t="shared" si="62"/>
        <v>0.65176049164260363</v>
      </c>
      <c r="BO14">
        <f t="shared" ref="BO14:CT14" si="63">BN14*(1-$AG14*(0.01+0.01*BO$3))</f>
        <v>0.64524288672617758</v>
      </c>
      <c r="BP14">
        <f t="shared" si="63"/>
        <v>0.63879045785891575</v>
      </c>
      <c r="BQ14">
        <f t="shared" si="63"/>
        <v>0.63240255328032657</v>
      </c>
      <c r="BR14">
        <f t="shared" si="63"/>
        <v>0.62607852774752326</v>
      </c>
      <c r="BS14">
        <f t="shared" si="63"/>
        <v>0.61981774247004806</v>
      </c>
      <c r="BT14">
        <f t="shared" si="63"/>
        <v>0.61361956504534754</v>
      </c>
      <c r="BU14">
        <f t="shared" si="63"/>
        <v>0.607483369394894</v>
      </c>
      <c r="BV14">
        <f t="shared" si="63"/>
        <v>0.6014085357009451</v>
      </c>
      <c r="BW14">
        <f t="shared" si="63"/>
        <v>0.59539445034393568</v>
      </c>
      <c r="BX14">
        <f t="shared" si="63"/>
        <v>0.58944050584049634</v>
      </c>
      <c r="BY14">
        <f t="shared" si="63"/>
        <v>0.58354610078209135</v>
      </c>
      <c r="BZ14">
        <f t="shared" si="63"/>
        <v>0.5777106397742704</v>
      </c>
      <c r="CA14">
        <f t="shared" si="63"/>
        <v>0.57193353337652764</v>
      </c>
      <c r="CB14">
        <f t="shared" si="63"/>
        <v>0.56621419804276241</v>
      </c>
      <c r="CC14">
        <f t="shared" si="63"/>
        <v>0.56055205606233482</v>
      </c>
      <c r="CD14">
        <f t="shared" si="63"/>
        <v>0.55494653550171147</v>
      </c>
      <c r="CE14">
        <f t="shared" si="63"/>
        <v>0.54939707014669437</v>
      </c>
      <c r="CF14">
        <f t="shared" si="63"/>
        <v>0.54390309944522741</v>
      </c>
      <c r="CG14">
        <f t="shared" si="63"/>
        <v>0.5384640684507751</v>
      </c>
      <c r="CH14">
        <f t="shared" si="63"/>
        <v>0.53307942776626738</v>
      </c>
      <c r="CI14">
        <f t="shared" si="63"/>
        <v>0.52774863348860468</v>
      </c>
      <c r="CJ14">
        <f t="shared" si="63"/>
        <v>0.52247114715371867</v>
      </c>
      <c r="CK14">
        <f t="shared" si="63"/>
        <v>0.51724643568218143</v>
      </c>
      <c r="CL14">
        <f t="shared" si="63"/>
        <v>0.51207397132535959</v>
      </c>
      <c r="CM14">
        <f t="shared" si="63"/>
        <v>0.50695323161210604</v>
      </c>
      <c r="CN14">
        <f t="shared" si="63"/>
        <v>0.50188369929598498</v>
      </c>
      <c r="CO14">
        <f t="shared" si="63"/>
        <v>0.49686486230302512</v>
      </c>
      <c r="CP14">
        <f t="shared" si="63"/>
        <v>0.49189621367999486</v>
      </c>
      <c r="CQ14">
        <f t="shared" si="63"/>
        <v>0.48697725154319493</v>
      </c>
      <c r="CR14">
        <f t="shared" si="63"/>
        <v>0.48210747902776296</v>
      </c>
      <c r="CS14">
        <f t="shared" si="63"/>
        <v>0.47728640423748531</v>
      </c>
      <c r="CT14">
        <f t="shared" si="63"/>
        <v>0.47251354019511044</v>
      </c>
      <c r="CU14">
        <f t="shared" ref="CU14:DZ14" si="64">CT14*(1-$AG14*(0.01+0.01*CU$3))</f>
        <v>0.46778840479315931</v>
      </c>
      <c r="CV14">
        <f t="shared" si="64"/>
        <v>0.46311052074522768</v>
      </c>
      <c r="CW14">
        <f t="shared" si="64"/>
        <v>0.45847941553777538</v>
      </c>
      <c r="CX14">
        <f t="shared" si="64"/>
        <v>0.45389462138239761</v>
      </c>
      <c r="CY14">
        <f t="shared" si="64"/>
        <v>0.44935567516857361</v>
      </c>
      <c r="CZ14">
        <f t="shared" si="64"/>
        <v>0.44486211841688789</v>
      </c>
      <c r="DA14">
        <f t="shared" si="64"/>
        <v>0.440413497232719</v>
      </c>
      <c r="DB14">
        <f t="shared" si="64"/>
        <v>0.43600936226039183</v>
      </c>
      <c r="DC14">
        <f t="shared" si="64"/>
        <v>0.43164926863778791</v>
      </c>
      <c r="DD14">
        <f t="shared" si="64"/>
        <v>0.42733277595141</v>
      </c>
      <c r="DE14">
        <f t="shared" si="64"/>
        <v>0.42305944819189589</v>
      </c>
      <c r="DF14">
        <f t="shared" si="64"/>
        <v>0.41882885370997691</v>
      </c>
      <c r="DG14">
        <f t="shared" si="64"/>
        <v>0.41464056517287712</v>
      </c>
      <c r="DH14">
        <f t="shared" si="64"/>
        <v>0.41049415952114832</v>
      </c>
      <c r="DI14">
        <f t="shared" si="64"/>
        <v>0.40638921792593685</v>
      </c>
      <c r="DJ14">
        <f t="shared" si="64"/>
        <v>0.40232532574667745</v>
      </c>
      <c r="DK14">
        <f t="shared" si="64"/>
        <v>0.39830207248921068</v>
      </c>
      <c r="DL14">
        <f t="shared" si="64"/>
        <v>0.39431905176431858</v>
      </c>
      <c r="DM14">
        <f t="shared" si="64"/>
        <v>0.39037586124667539</v>
      </c>
      <c r="DN14">
        <f t="shared" si="64"/>
        <v>0.38647210263420861</v>
      </c>
      <c r="DO14">
        <f t="shared" si="64"/>
        <v>0.3826073816078665</v>
      </c>
      <c r="DP14">
        <f t="shared" si="64"/>
        <v>0.37878130779178781</v>
      </c>
      <c r="DQ14">
        <f t="shared" si="64"/>
        <v>0.37499349471386995</v>
      </c>
      <c r="DR14">
        <f t="shared" si="64"/>
        <v>0.37124355976673123</v>
      </c>
      <c r="DS14">
        <f t="shared" si="64"/>
        <v>0.36753112416906392</v>
      </c>
      <c r="DT14">
        <f t="shared" si="64"/>
        <v>0.36385581292737329</v>
      </c>
      <c r="DU14">
        <f t="shared" si="64"/>
        <v>0.36021725479809957</v>
      </c>
      <c r="DV14">
        <f t="shared" si="64"/>
        <v>0.35661508225011856</v>
      </c>
      <c r="DW14">
        <f t="shared" si="64"/>
        <v>0.3530489314276174</v>
      </c>
      <c r="DX14">
        <f t="shared" si="64"/>
        <v>0.34951844211334121</v>
      </c>
      <c r="DY14">
        <f t="shared" si="64"/>
        <v>0.34602325769220782</v>
      </c>
      <c r="DZ14">
        <f t="shared" si="64"/>
        <v>0.34256302511528575</v>
      </c>
      <c r="EA14">
        <f t="shared" ref="EA14:FC14" si="65">DZ14*(1-$AG14*(0.01+0.01*EA$3))</f>
        <v>0.33913739486413291</v>
      </c>
      <c r="EB14">
        <f t="shared" si="65"/>
        <v>0.33574602091549161</v>
      </c>
      <c r="EC14">
        <f t="shared" si="65"/>
        <v>0.33238856070633671</v>
      </c>
      <c r="ED14">
        <f t="shared" si="65"/>
        <v>0.32906467509927334</v>
      </c>
      <c r="EE14">
        <f t="shared" si="65"/>
        <v>0.32577402834828062</v>
      </c>
      <c r="EF14">
        <f t="shared" si="65"/>
        <v>0.32251628806479782</v>
      </c>
      <c r="EG14">
        <f t="shared" si="65"/>
        <v>0.31929112518414982</v>
      </c>
      <c r="EH14">
        <f t="shared" si="65"/>
        <v>0.3160982139323083</v>
      </c>
      <c r="EI14">
        <f t="shared" si="65"/>
        <v>0.31293723179298522</v>
      </c>
      <c r="EJ14">
        <f t="shared" si="65"/>
        <v>0.30980785947505535</v>
      </c>
      <c r="EK14">
        <f t="shared" si="65"/>
        <v>0.30670978088030482</v>
      </c>
      <c r="EL14">
        <f t="shared" si="65"/>
        <v>0.30364268307150177</v>
      </c>
      <c r="EM14">
        <f t="shared" si="65"/>
        <v>0.30060625624078674</v>
      </c>
      <c r="EN14">
        <f t="shared" si="65"/>
        <v>0.29760019367837887</v>
      </c>
      <c r="EO14">
        <f t="shared" si="65"/>
        <v>0.2946241917415951</v>
      </c>
      <c r="EP14">
        <f t="shared" si="65"/>
        <v>0.29167794982417916</v>
      </c>
      <c r="EQ14">
        <f t="shared" si="65"/>
        <v>0.28876117032593734</v>
      </c>
      <c r="ER14">
        <f t="shared" si="65"/>
        <v>0.28587355862267799</v>
      </c>
      <c r="ES14">
        <f t="shared" si="65"/>
        <v>0.2830148230364512</v>
      </c>
      <c r="ET14">
        <f t="shared" si="65"/>
        <v>0.28018467480608666</v>
      </c>
      <c r="EU14">
        <f t="shared" si="65"/>
        <v>0.27738282805802578</v>
      </c>
      <c r="EV14">
        <f t="shared" si="65"/>
        <v>0.27460899977744552</v>
      </c>
      <c r="EW14">
        <f t="shared" si="65"/>
        <v>0.27186290977967104</v>
      </c>
      <c r="EX14">
        <f t="shared" si="65"/>
        <v>0.26914428068187435</v>
      </c>
      <c r="EY14">
        <f t="shared" si="65"/>
        <v>0.26645283787505558</v>
      </c>
      <c r="EZ14">
        <f t="shared" si="65"/>
        <v>0.263788309496305</v>
      </c>
      <c r="FA14">
        <f t="shared" si="65"/>
        <v>0.26115042640134195</v>
      </c>
      <c r="FB14">
        <f t="shared" si="65"/>
        <v>0.25853892213732854</v>
      </c>
      <c r="FC14">
        <f t="shared" si="65"/>
        <v>0.25595353291595524</v>
      </c>
    </row>
    <row r="15" spans="1:159" x14ac:dyDescent="0.35">
      <c r="A15" t="s">
        <v>46</v>
      </c>
      <c r="B15">
        <v>3</v>
      </c>
      <c r="C15" t="s">
        <v>47</v>
      </c>
      <c r="F15">
        <v>33</v>
      </c>
      <c r="G15">
        <f>1-EXP(-inputs!$B$35-inputs!$B$36*inputs!$B$37^$F15*(inputs!$B$37-1)/LN(inputs!$B$37))</f>
        <v>3.5554387766534301E-4</v>
      </c>
      <c r="H15">
        <f>1-EXP(-inputs!$B$35-inputs!$B$36*inputs!$B$37^($F15-4)*(inputs!$B$37-1)/LN(inputs!$B$37))</f>
        <v>3.0491402750731922E-4</v>
      </c>
      <c r="I15">
        <f t="shared" si="0"/>
        <v>3.413221225587293E-4</v>
      </c>
      <c r="J15">
        <f t="shared" si="1"/>
        <v>2.9271746640702645E-4</v>
      </c>
      <c r="L15">
        <v>13</v>
      </c>
      <c r="M15">
        <f t="shared" si="2"/>
        <v>1.0833333333333333</v>
      </c>
      <c r="N15">
        <f t="shared" si="3"/>
        <v>2.6540073443585742E-2</v>
      </c>
      <c r="O15">
        <f t="shared" si="4"/>
        <v>0.97165765220225686</v>
      </c>
      <c r="P15">
        <f>O15*EXP(-inputs!$B$27*L15/12)</f>
        <v>0.96640873523666038</v>
      </c>
      <c r="Q15">
        <f t="shared" si="5"/>
        <v>3.1540073443585739E-2</v>
      </c>
      <c r="R15">
        <f t="shared" si="6"/>
        <v>0.96640873523666027</v>
      </c>
      <c r="S15">
        <f>R15*EXP(-inputs!$B$27*L15/12)</f>
        <v>0.96118817304113047</v>
      </c>
      <c r="T15">
        <f>INDEX(P_rec,MATCH(inputs!$B$13+L15,curve_t,0))/INDEX(P_rec,MATCH(inputs!$B$13,curve_t,0))</f>
        <v>0.96372475359959064</v>
      </c>
      <c r="U15">
        <f t="shared" si="15"/>
        <v>0.99706540259852272</v>
      </c>
      <c r="V15">
        <f t="shared" si="16"/>
        <v>2.943234610115919E-3</v>
      </c>
      <c r="X15">
        <v>-11</v>
      </c>
      <c r="Y15">
        <f t="shared" si="7"/>
        <v>96.468628825211425</v>
      </c>
      <c r="AA15">
        <v>-13</v>
      </c>
      <c r="AB15">
        <f t="shared" si="8"/>
        <v>99.673694261856227</v>
      </c>
      <c r="AC15">
        <f t="shared" si="9"/>
        <v>99.673694261856227</v>
      </c>
      <c r="AD15">
        <f t="shared" si="10"/>
        <v>99.673694261856227</v>
      </c>
      <c r="AF15">
        <v>31</v>
      </c>
      <c r="AG15">
        <f t="shared" si="21"/>
        <v>1</v>
      </c>
      <c r="AH15">
        <f>1</f>
        <v>1</v>
      </c>
      <c r="AI15">
        <f t="shared" ref="AI15:BN15" si="66">AH15*(1-$AG15*(0.01+0.01*AI$3))</f>
        <v>0.98</v>
      </c>
      <c r="AJ15">
        <f t="shared" si="66"/>
        <v>0.96047104999999999</v>
      </c>
      <c r="AK15">
        <f t="shared" si="66"/>
        <v>0.941530560894</v>
      </c>
      <c r="AL15">
        <f t="shared" si="66"/>
        <v>0.9232719294918631</v>
      </c>
      <c r="AM15">
        <f t="shared" si="66"/>
        <v>0.90576669370869745</v>
      </c>
      <c r="AN15">
        <f t="shared" si="66"/>
        <v>0.8890666202934433</v>
      </c>
      <c r="AO15">
        <f t="shared" si="66"/>
        <v>0.87320567178740827</v>
      </c>
      <c r="AP15">
        <f t="shared" si="66"/>
        <v>0.85820181533192108</v>
      </c>
      <c r="AQ15">
        <f t="shared" si="66"/>
        <v>0.84405864941525099</v>
      </c>
      <c r="AR15">
        <f t="shared" si="66"/>
        <v>0.83076683583358435</v>
      </c>
      <c r="AS15">
        <f t="shared" si="66"/>
        <v>0.81830533329608057</v>
      </c>
      <c r="AT15">
        <f t="shared" si="66"/>
        <v>0.80664243653327816</v>
      </c>
      <c r="AU15">
        <f t="shared" si="66"/>
        <v>0.79573663079134827</v>
      </c>
      <c r="AV15">
        <f t="shared" si="66"/>
        <v>0.78553727652618011</v>
      </c>
      <c r="AW15">
        <f t="shared" si="66"/>
        <v>0.77598514324362178</v>
      </c>
      <c r="AX15">
        <f t="shared" si="66"/>
        <v>0.7670128150248674</v>
      </c>
      <c r="AY15">
        <f t="shared" si="66"/>
        <v>0.75854499354699279</v>
      </c>
      <c r="AZ15">
        <f t="shared" si="66"/>
        <v>0.75049872752794311</v>
      </c>
      <c r="BA15">
        <f t="shared" si="66"/>
        <v>0.74278360060895587</v>
      </c>
      <c r="BB15">
        <f t="shared" si="66"/>
        <v>0.73530191279182211</v>
      </c>
      <c r="BC15">
        <f t="shared" si="66"/>
        <v>0.72794889366390392</v>
      </c>
      <c r="BD15">
        <f t="shared" si="66"/>
        <v>0.72066940472726482</v>
      </c>
      <c r="BE15">
        <f t="shared" si="66"/>
        <v>0.71346271067999212</v>
      </c>
      <c r="BF15">
        <f t="shared" si="66"/>
        <v>0.70632808357319221</v>
      </c>
      <c r="BG15">
        <f t="shared" si="66"/>
        <v>0.69926480273746028</v>
      </c>
      <c r="BH15">
        <f t="shared" si="66"/>
        <v>0.69227215471008563</v>
      </c>
      <c r="BI15">
        <f t="shared" si="66"/>
        <v>0.6853494331629848</v>
      </c>
      <c r="BJ15">
        <f t="shared" si="66"/>
        <v>0.67849593883135495</v>
      </c>
      <c r="BK15">
        <f t="shared" si="66"/>
        <v>0.67171097944304137</v>
      </c>
      <c r="BL15">
        <f t="shared" si="66"/>
        <v>0.66499386964861096</v>
      </c>
      <c r="BM15">
        <f t="shared" si="66"/>
        <v>0.65834393095212485</v>
      </c>
      <c r="BN15">
        <f t="shared" si="66"/>
        <v>0.65176049164260363</v>
      </c>
      <c r="BO15">
        <f t="shared" ref="BO15:CT15" si="67">BN15*(1-$AG15*(0.01+0.01*BO$3))</f>
        <v>0.64524288672617758</v>
      </c>
      <c r="BP15">
        <f t="shared" si="67"/>
        <v>0.63879045785891575</v>
      </c>
      <c r="BQ15">
        <f t="shared" si="67"/>
        <v>0.63240255328032657</v>
      </c>
      <c r="BR15">
        <f t="shared" si="67"/>
        <v>0.62607852774752326</v>
      </c>
      <c r="BS15">
        <f t="shared" si="67"/>
        <v>0.61981774247004806</v>
      </c>
      <c r="BT15">
        <f t="shared" si="67"/>
        <v>0.61361956504534754</v>
      </c>
      <c r="BU15">
        <f t="shared" si="67"/>
        <v>0.607483369394894</v>
      </c>
      <c r="BV15">
        <f t="shared" si="67"/>
        <v>0.6014085357009451</v>
      </c>
      <c r="BW15">
        <f t="shared" si="67"/>
        <v>0.59539445034393568</v>
      </c>
      <c r="BX15">
        <f t="shared" si="67"/>
        <v>0.58944050584049634</v>
      </c>
      <c r="BY15">
        <f t="shared" si="67"/>
        <v>0.58354610078209135</v>
      </c>
      <c r="BZ15">
        <f t="shared" si="67"/>
        <v>0.5777106397742704</v>
      </c>
      <c r="CA15">
        <f t="shared" si="67"/>
        <v>0.57193353337652764</v>
      </c>
      <c r="CB15">
        <f t="shared" si="67"/>
        <v>0.56621419804276241</v>
      </c>
      <c r="CC15">
        <f t="shared" si="67"/>
        <v>0.56055205606233482</v>
      </c>
      <c r="CD15">
        <f t="shared" si="67"/>
        <v>0.55494653550171147</v>
      </c>
      <c r="CE15">
        <f t="shared" si="67"/>
        <v>0.54939707014669437</v>
      </c>
      <c r="CF15">
        <f t="shared" si="67"/>
        <v>0.54390309944522741</v>
      </c>
      <c r="CG15">
        <f t="shared" si="67"/>
        <v>0.5384640684507751</v>
      </c>
      <c r="CH15">
        <f t="shared" si="67"/>
        <v>0.53307942776626738</v>
      </c>
      <c r="CI15">
        <f t="shared" si="67"/>
        <v>0.52774863348860468</v>
      </c>
      <c r="CJ15">
        <f t="shared" si="67"/>
        <v>0.52247114715371867</v>
      </c>
      <c r="CK15">
        <f t="shared" si="67"/>
        <v>0.51724643568218143</v>
      </c>
      <c r="CL15">
        <f t="shared" si="67"/>
        <v>0.51207397132535959</v>
      </c>
      <c r="CM15">
        <f t="shared" si="67"/>
        <v>0.50695323161210604</v>
      </c>
      <c r="CN15">
        <f t="shared" si="67"/>
        <v>0.50188369929598498</v>
      </c>
      <c r="CO15">
        <f t="shared" si="67"/>
        <v>0.49686486230302512</v>
      </c>
      <c r="CP15">
        <f t="shared" si="67"/>
        <v>0.49189621367999486</v>
      </c>
      <c r="CQ15">
        <f t="shared" si="67"/>
        <v>0.48697725154319493</v>
      </c>
      <c r="CR15">
        <f t="shared" si="67"/>
        <v>0.48210747902776296</v>
      </c>
      <c r="CS15">
        <f t="shared" si="67"/>
        <v>0.47728640423748531</v>
      </c>
      <c r="CT15">
        <f t="shared" si="67"/>
        <v>0.47251354019511044</v>
      </c>
      <c r="CU15">
        <f t="shared" ref="CU15:DZ15" si="68">CT15*(1-$AG15*(0.01+0.01*CU$3))</f>
        <v>0.46778840479315931</v>
      </c>
      <c r="CV15">
        <f t="shared" si="68"/>
        <v>0.46311052074522768</v>
      </c>
      <c r="CW15">
        <f t="shared" si="68"/>
        <v>0.45847941553777538</v>
      </c>
      <c r="CX15">
        <f t="shared" si="68"/>
        <v>0.45389462138239761</v>
      </c>
      <c r="CY15">
        <f t="shared" si="68"/>
        <v>0.44935567516857361</v>
      </c>
      <c r="CZ15">
        <f t="shared" si="68"/>
        <v>0.44486211841688789</v>
      </c>
      <c r="DA15">
        <f t="shared" si="68"/>
        <v>0.440413497232719</v>
      </c>
      <c r="DB15">
        <f t="shared" si="68"/>
        <v>0.43600936226039183</v>
      </c>
      <c r="DC15">
        <f t="shared" si="68"/>
        <v>0.43164926863778791</v>
      </c>
      <c r="DD15">
        <f t="shared" si="68"/>
        <v>0.42733277595141</v>
      </c>
      <c r="DE15">
        <f t="shared" si="68"/>
        <v>0.42305944819189589</v>
      </c>
      <c r="DF15">
        <f t="shared" si="68"/>
        <v>0.41882885370997691</v>
      </c>
      <c r="DG15">
        <f t="shared" si="68"/>
        <v>0.41464056517287712</v>
      </c>
      <c r="DH15">
        <f t="shared" si="68"/>
        <v>0.41049415952114832</v>
      </c>
      <c r="DI15">
        <f t="shared" si="68"/>
        <v>0.40638921792593685</v>
      </c>
      <c r="DJ15">
        <f t="shared" si="68"/>
        <v>0.40232532574667745</v>
      </c>
      <c r="DK15">
        <f t="shared" si="68"/>
        <v>0.39830207248921068</v>
      </c>
      <c r="DL15">
        <f t="shared" si="68"/>
        <v>0.39431905176431858</v>
      </c>
      <c r="DM15">
        <f t="shared" si="68"/>
        <v>0.39037586124667539</v>
      </c>
      <c r="DN15">
        <f t="shared" si="68"/>
        <v>0.38647210263420861</v>
      </c>
      <c r="DO15">
        <f t="shared" si="68"/>
        <v>0.3826073816078665</v>
      </c>
      <c r="DP15">
        <f t="shared" si="68"/>
        <v>0.37878130779178781</v>
      </c>
      <c r="DQ15">
        <f t="shared" si="68"/>
        <v>0.37499349471386995</v>
      </c>
      <c r="DR15">
        <f t="shared" si="68"/>
        <v>0.37124355976673123</v>
      </c>
      <c r="DS15">
        <f t="shared" si="68"/>
        <v>0.36753112416906392</v>
      </c>
      <c r="DT15">
        <f t="shared" si="68"/>
        <v>0.36385581292737329</v>
      </c>
      <c r="DU15">
        <f t="shared" si="68"/>
        <v>0.36021725479809957</v>
      </c>
      <c r="DV15">
        <f t="shared" si="68"/>
        <v>0.35661508225011856</v>
      </c>
      <c r="DW15">
        <f t="shared" si="68"/>
        <v>0.3530489314276174</v>
      </c>
      <c r="DX15">
        <f t="shared" si="68"/>
        <v>0.34951844211334121</v>
      </c>
      <c r="DY15">
        <f t="shared" si="68"/>
        <v>0.34602325769220782</v>
      </c>
      <c r="DZ15">
        <f t="shared" si="68"/>
        <v>0.34256302511528575</v>
      </c>
      <c r="EA15">
        <f t="shared" ref="EA15:FC15" si="69">DZ15*(1-$AG15*(0.01+0.01*EA$3))</f>
        <v>0.33913739486413291</v>
      </c>
      <c r="EB15">
        <f t="shared" si="69"/>
        <v>0.33574602091549161</v>
      </c>
      <c r="EC15">
        <f t="shared" si="69"/>
        <v>0.33238856070633671</v>
      </c>
      <c r="ED15">
        <f t="shared" si="69"/>
        <v>0.32906467509927334</v>
      </c>
      <c r="EE15">
        <f t="shared" si="69"/>
        <v>0.32577402834828062</v>
      </c>
      <c r="EF15">
        <f t="shared" si="69"/>
        <v>0.32251628806479782</v>
      </c>
      <c r="EG15">
        <f t="shared" si="69"/>
        <v>0.31929112518414982</v>
      </c>
      <c r="EH15">
        <f t="shared" si="69"/>
        <v>0.3160982139323083</v>
      </c>
      <c r="EI15">
        <f t="shared" si="69"/>
        <v>0.31293723179298522</v>
      </c>
      <c r="EJ15">
        <f t="shared" si="69"/>
        <v>0.30980785947505535</v>
      </c>
      <c r="EK15">
        <f t="shared" si="69"/>
        <v>0.30670978088030482</v>
      </c>
      <c r="EL15">
        <f t="shared" si="69"/>
        <v>0.30364268307150177</v>
      </c>
      <c r="EM15">
        <f t="shared" si="69"/>
        <v>0.30060625624078674</v>
      </c>
      <c r="EN15">
        <f t="shared" si="69"/>
        <v>0.29760019367837887</v>
      </c>
      <c r="EO15">
        <f t="shared" si="69"/>
        <v>0.2946241917415951</v>
      </c>
      <c r="EP15">
        <f t="shared" si="69"/>
        <v>0.29167794982417916</v>
      </c>
      <c r="EQ15">
        <f t="shared" si="69"/>
        <v>0.28876117032593734</v>
      </c>
      <c r="ER15">
        <f t="shared" si="69"/>
        <v>0.28587355862267799</v>
      </c>
      <c r="ES15">
        <f t="shared" si="69"/>
        <v>0.2830148230364512</v>
      </c>
      <c r="ET15">
        <f t="shared" si="69"/>
        <v>0.28018467480608666</v>
      </c>
      <c r="EU15">
        <f t="shared" si="69"/>
        <v>0.27738282805802578</v>
      </c>
      <c r="EV15">
        <f t="shared" si="69"/>
        <v>0.27460899977744552</v>
      </c>
      <c r="EW15">
        <f t="shared" si="69"/>
        <v>0.27186290977967104</v>
      </c>
      <c r="EX15">
        <f t="shared" si="69"/>
        <v>0.26914428068187435</v>
      </c>
      <c r="EY15">
        <f t="shared" si="69"/>
        <v>0.26645283787505558</v>
      </c>
      <c r="EZ15">
        <f t="shared" si="69"/>
        <v>0.263788309496305</v>
      </c>
      <c r="FA15">
        <f t="shared" si="69"/>
        <v>0.26115042640134195</v>
      </c>
      <c r="FB15">
        <f t="shared" si="69"/>
        <v>0.25853892213732854</v>
      </c>
      <c r="FC15">
        <f t="shared" si="69"/>
        <v>0.25595353291595524</v>
      </c>
    </row>
    <row r="16" spans="1:159" x14ac:dyDescent="0.35">
      <c r="A16" t="s">
        <v>48</v>
      </c>
      <c r="B16" t="b">
        <v>1</v>
      </c>
      <c r="F16">
        <v>34</v>
      </c>
      <c r="G16">
        <f>1-EXP(-inputs!$B$35-inputs!$B$36*inputs!$B$37^$F16*(inputs!$B$37-1)/LN(inputs!$B$37))</f>
        <v>3.7235303796812058E-4</v>
      </c>
      <c r="H16">
        <f>1-EXP(-inputs!$B$35-inputs!$B$36*inputs!$B$37^($F16-4)*(inputs!$B$37-1)/LN(inputs!$B$37))</f>
        <v>3.1544586461096369E-4</v>
      </c>
      <c r="I16">
        <f t="shared" si="0"/>
        <v>3.5745891644939576E-4</v>
      </c>
      <c r="J16">
        <f t="shared" si="1"/>
        <v>3.0282803002652515E-4</v>
      </c>
      <c r="L16">
        <v>14</v>
      </c>
      <c r="M16">
        <f t="shared" si="2"/>
        <v>1.1666666666666667</v>
      </c>
      <c r="N16">
        <f t="shared" si="3"/>
        <v>2.6651773435179646E-2</v>
      </c>
      <c r="O16">
        <f t="shared" si="4"/>
        <v>0.9693847028883481</v>
      </c>
      <c r="P16">
        <f>O16*EXP(-inputs!$B$27*L16/12)</f>
        <v>0.96374641976877617</v>
      </c>
      <c r="Q16">
        <f t="shared" si="5"/>
        <v>3.1651773435179643E-2</v>
      </c>
      <c r="R16">
        <f t="shared" si="6"/>
        <v>0.96374641976877617</v>
      </c>
      <c r="S16">
        <f>R16*EXP(-inputs!$B$27*L16/12)</f>
        <v>0.95814093089120311</v>
      </c>
      <c r="T16">
        <f>INDEX(P_rec,MATCH(inputs!$B$13+L16,curve_t,0))/INDEX(P_rec,MATCH(inputs!$B$13,curve_t,0))</f>
        <v>0.96088204859445236</v>
      </c>
      <c r="U16">
        <f t="shared" si="15"/>
        <v>0.9970502936709672</v>
      </c>
      <c r="V16">
        <f t="shared" si="16"/>
        <v>2.958432837096403E-3</v>
      </c>
      <c r="X16">
        <v>-10</v>
      </c>
      <c r="Y16">
        <f t="shared" si="7"/>
        <v>96.784442013130686</v>
      </c>
      <c r="AA16">
        <v>-12</v>
      </c>
      <c r="AB16">
        <f t="shared" si="8"/>
        <v>100.1</v>
      </c>
      <c r="AC16">
        <f t="shared" si="9"/>
        <v>100.1</v>
      </c>
      <c r="AD16">
        <f t="shared" si="10"/>
        <v>100.1</v>
      </c>
      <c r="AF16">
        <v>32</v>
      </c>
      <c r="AG16">
        <f t="shared" si="21"/>
        <v>1</v>
      </c>
      <c r="AH16">
        <f>1</f>
        <v>1</v>
      </c>
      <c r="AI16">
        <f t="shared" ref="AI16:BN16" si="70">AH16*(1-$AG16*(0.01+0.01*AI$3))</f>
        <v>0.98</v>
      </c>
      <c r="AJ16">
        <f t="shared" si="70"/>
        <v>0.96047104999999999</v>
      </c>
      <c r="AK16">
        <f t="shared" si="70"/>
        <v>0.941530560894</v>
      </c>
      <c r="AL16">
        <f t="shared" si="70"/>
        <v>0.9232719294918631</v>
      </c>
      <c r="AM16">
        <f t="shared" si="70"/>
        <v>0.90576669370869745</v>
      </c>
      <c r="AN16">
        <f t="shared" si="70"/>
        <v>0.8890666202934433</v>
      </c>
      <c r="AO16">
        <f t="shared" si="70"/>
        <v>0.87320567178740827</v>
      </c>
      <c r="AP16">
        <f t="shared" si="70"/>
        <v>0.85820181533192108</v>
      </c>
      <c r="AQ16">
        <f t="shared" si="70"/>
        <v>0.84405864941525099</v>
      </c>
      <c r="AR16">
        <f t="shared" si="70"/>
        <v>0.83076683583358435</v>
      </c>
      <c r="AS16">
        <f t="shared" si="70"/>
        <v>0.81830533329608057</v>
      </c>
      <c r="AT16">
        <f t="shared" si="70"/>
        <v>0.80664243653327816</v>
      </c>
      <c r="AU16">
        <f t="shared" si="70"/>
        <v>0.79573663079134827</v>
      </c>
      <c r="AV16">
        <f t="shared" si="70"/>
        <v>0.78553727652618011</v>
      </c>
      <c r="AW16">
        <f t="shared" si="70"/>
        <v>0.77598514324362178</v>
      </c>
      <c r="AX16">
        <f t="shared" si="70"/>
        <v>0.7670128150248674</v>
      </c>
      <c r="AY16">
        <f t="shared" si="70"/>
        <v>0.75854499354699279</v>
      </c>
      <c r="AZ16">
        <f t="shared" si="70"/>
        <v>0.75049872752794311</v>
      </c>
      <c r="BA16">
        <f t="shared" si="70"/>
        <v>0.74278360060895587</v>
      </c>
      <c r="BB16">
        <f t="shared" si="70"/>
        <v>0.73530191279182211</v>
      </c>
      <c r="BC16">
        <f t="shared" si="70"/>
        <v>0.72794889366390392</v>
      </c>
      <c r="BD16">
        <f t="shared" si="70"/>
        <v>0.72066940472726482</v>
      </c>
      <c r="BE16">
        <f t="shared" si="70"/>
        <v>0.71346271067999212</v>
      </c>
      <c r="BF16">
        <f t="shared" si="70"/>
        <v>0.70632808357319221</v>
      </c>
      <c r="BG16">
        <f t="shared" si="70"/>
        <v>0.69926480273746028</v>
      </c>
      <c r="BH16">
        <f t="shared" si="70"/>
        <v>0.69227215471008563</v>
      </c>
      <c r="BI16">
        <f t="shared" si="70"/>
        <v>0.6853494331629848</v>
      </c>
      <c r="BJ16">
        <f t="shared" si="70"/>
        <v>0.67849593883135495</v>
      </c>
      <c r="BK16">
        <f t="shared" si="70"/>
        <v>0.67171097944304137</v>
      </c>
      <c r="BL16">
        <f t="shared" si="70"/>
        <v>0.66499386964861096</v>
      </c>
      <c r="BM16">
        <f t="shared" si="70"/>
        <v>0.65834393095212485</v>
      </c>
      <c r="BN16">
        <f t="shared" si="70"/>
        <v>0.65176049164260363</v>
      </c>
      <c r="BO16">
        <f t="shared" ref="BO16:CT16" si="71">BN16*(1-$AG16*(0.01+0.01*BO$3))</f>
        <v>0.64524288672617758</v>
      </c>
      <c r="BP16">
        <f t="shared" si="71"/>
        <v>0.63879045785891575</v>
      </c>
      <c r="BQ16">
        <f t="shared" si="71"/>
        <v>0.63240255328032657</v>
      </c>
      <c r="BR16">
        <f t="shared" si="71"/>
        <v>0.62607852774752326</v>
      </c>
      <c r="BS16">
        <f t="shared" si="71"/>
        <v>0.61981774247004806</v>
      </c>
      <c r="BT16">
        <f t="shared" si="71"/>
        <v>0.61361956504534754</v>
      </c>
      <c r="BU16">
        <f t="shared" si="71"/>
        <v>0.607483369394894</v>
      </c>
      <c r="BV16">
        <f t="shared" si="71"/>
        <v>0.6014085357009451</v>
      </c>
      <c r="BW16">
        <f t="shared" si="71"/>
        <v>0.59539445034393568</v>
      </c>
      <c r="BX16">
        <f t="shared" si="71"/>
        <v>0.58944050584049634</v>
      </c>
      <c r="BY16">
        <f t="shared" si="71"/>
        <v>0.58354610078209135</v>
      </c>
      <c r="BZ16">
        <f t="shared" si="71"/>
        <v>0.5777106397742704</v>
      </c>
      <c r="CA16">
        <f t="shared" si="71"/>
        <v>0.57193353337652764</v>
      </c>
      <c r="CB16">
        <f t="shared" si="71"/>
        <v>0.56621419804276241</v>
      </c>
      <c r="CC16">
        <f t="shared" si="71"/>
        <v>0.56055205606233482</v>
      </c>
      <c r="CD16">
        <f t="shared" si="71"/>
        <v>0.55494653550171147</v>
      </c>
      <c r="CE16">
        <f t="shared" si="71"/>
        <v>0.54939707014669437</v>
      </c>
      <c r="CF16">
        <f t="shared" si="71"/>
        <v>0.54390309944522741</v>
      </c>
      <c r="CG16">
        <f t="shared" si="71"/>
        <v>0.5384640684507751</v>
      </c>
      <c r="CH16">
        <f t="shared" si="71"/>
        <v>0.53307942776626738</v>
      </c>
      <c r="CI16">
        <f t="shared" si="71"/>
        <v>0.52774863348860468</v>
      </c>
      <c r="CJ16">
        <f t="shared" si="71"/>
        <v>0.52247114715371867</v>
      </c>
      <c r="CK16">
        <f t="shared" si="71"/>
        <v>0.51724643568218143</v>
      </c>
      <c r="CL16">
        <f t="shared" si="71"/>
        <v>0.51207397132535959</v>
      </c>
      <c r="CM16">
        <f t="shared" si="71"/>
        <v>0.50695323161210604</v>
      </c>
      <c r="CN16">
        <f t="shared" si="71"/>
        <v>0.50188369929598498</v>
      </c>
      <c r="CO16">
        <f t="shared" si="71"/>
        <v>0.49686486230302512</v>
      </c>
      <c r="CP16">
        <f t="shared" si="71"/>
        <v>0.49189621367999486</v>
      </c>
      <c r="CQ16">
        <f t="shared" si="71"/>
        <v>0.48697725154319493</v>
      </c>
      <c r="CR16">
        <f t="shared" si="71"/>
        <v>0.48210747902776296</v>
      </c>
      <c r="CS16">
        <f t="shared" si="71"/>
        <v>0.47728640423748531</v>
      </c>
      <c r="CT16">
        <f t="shared" si="71"/>
        <v>0.47251354019511044</v>
      </c>
      <c r="CU16">
        <f t="shared" ref="CU16:DZ16" si="72">CT16*(1-$AG16*(0.01+0.01*CU$3))</f>
        <v>0.46778840479315931</v>
      </c>
      <c r="CV16">
        <f t="shared" si="72"/>
        <v>0.46311052074522768</v>
      </c>
      <c r="CW16">
        <f t="shared" si="72"/>
        <v>0.45847941553777538</v>
      </c>
      <c r="CX16">
        <f t="shared" si="72"/>
        <v>0.45389462138239761</v>
      </c>
      <c r="CY16">
        <f t="shared" si="72"/>
        <v>0.44935567516857361</v>
      </c>
      <c r="CZ16">
        <f t="shared" si="72"/>
        <v>0.44486211841688789</v>
      </c>
      <c r="DA16">
        <f t="shared" si="72"/>
        <v>0.440413497232719</v>
      </c>
      <c r="DB16">
        <f t="shared" si="72"/>
        <v>0.43600936226039183</v>
      </c>
      <c r="DC16">
        <f t="shared" si="72"/>
        <v>0.43164926863778791</v>
      </c>
      <c r="DD16">
        <f t="shared" si="72"/>
        <v>0.42733277595141</v>
      </c>
      <c r="DE16">
        <f t="shared" si="72"/>
        <v>0.42305944819189589</v>
      </c>
      <c r="DF16">
        <f t="shared" si="72"/>
        <v>0.41882885370997691</v>
      </c>
      <c r="DG16">
        <f t="shared" si="72"/>
        <v>0.41464056517287712</v>
      </c>
      <c r="DH16">
        <f t="shared" si="72"/>
        <v>0.41049415952114832</v>
      </c>
      <c r="DI16">
        <f t="shared" si="72"/>
        <v>0.40638921792593685</v>
      </c>
      <c r="DJ16">
        <f t="shared" si="72"/>
        <v>0.40232532574667745</v>
      </c>
      <c r="DK16">
        <f t="shared" si="72"/>
        <v>0.39830207248921068</v>
      </c>
      <c r="DL16">
        <f t="shared" si="72"/>
        <v>0.39431905176431858</v>
      </c>
      <c r="DM16">
        <f t="shared" si="72"/>
        <v>0.39037586124667539</v>
      </c>
      <c r="DN16">
        <f t="shared" si="72"/>
        <v>0.38647210263420861</v>
      </c>
      <c r="DO16">
        <f t="shared" si="72"/>
        <v>0.3826073816078665</v>
      </c>
      <c r="DP16">
        <f t="shared" si="72"/>
        <v>0.37878130779178781</v>
      </c>
      <c r="DQ16">
        <f t="shared" si="72"/>
        <v>0.37499349471386995</v>
      </c>
      <c r="DR16">
        <f t="shared" si="72"/>
        <v>0.37124355976673123</v>
      </c>
      <c r="DS16">
        <f t="shared" si="72"/>
        <v>0.36753112416906392</v>
      </c>
      <c r="DT16">
        <f t="shared" si="72"/>
        <v>0.36385581292737329</v>
      </c>
      <c r="DU16">
        <f t="shared" si="72"/>
        <v>0.36021725479809957</v>
      </c>
      <c r="DV16">
        <f t="shared" si="72"/>
        <v>0.35661508225011856</v>
      </c>
      <c r="DW16">
        <f t="shared" si="72"/>
        <v>0.3530489314276174</v>
      </c>
      <c r="DX16">
        <f t="shared" si="72"/>
        <v>0.34951844211334121</v>
      </c>
      <c r="DY16">
        <f t="shared" si="72"/>
        <v>0.34602325769220782</v>
      </c>
      <c r="DZ16">
        <f t="shared" si="72"/>
        <v>0.34256302511528575</v>
      </c>
      <c r="EA16">
        <f t="shared" ref="EA16:FC16" si="73">DZ16*(1-$AG16*(0.01+0.01*EA$3))</f>
        <v>0.33913739486413291</v>
      </c>
      <c r="EB16">
        <f t="shared" si="73"/>
        <v>0.33574602091549161</v>
      </c>
      <c r="EC16">
        <f t="shared" si="73"/>
        <v>0.33238856070633671</v>
      </c>
      <c r="ED16">
        <f t="shared" si="73"/>
        <v>0.32906467509927334</v>
      </c>
      <c r="EE16">
        <f t="shared" si="73"/>
        <v>0.32577402834828062</v>
      </c>
      <c r="EF16">
        <f t="shared" si="73"/>
        <v>0.32251628806479782</v>
      </c>
      <c r="EG16">
        <f t="shared" si="73"/>
        <v>0.31929112518414982</v>
      </c>
      <c r="EH16">
        <f t="shared" si="73"/>
        <v>0.3160982139323083</v>
      </c>
      <c r="EI16">
        <f t="shared" si="73"/>
        <v>0.31293723179298522</v>
      </c>
      <c r="EJ16">
        <f t="shared" si="73"/>
        <v>0.30980785947505535</v>
      </c>
      <c r="EK16">
        <f t="shared" si="73"/>
        <v>0.30670978088030482</v>
      </c>
      <c r="EL16">
        <f t="shared" si="73"/>
        <v>0.30364268307150177</v>
      </c>
      <c r="EM16">
        <f t="shared" si="73"/>
        <v>0.30060625624078674</v>
      </c>
      <c r="EN16">
        <f t="shared" si="73"/>
        <v>0.29760019367837887</v>
      </c>
      <c r="EO16">
        <f t="shared" si="73"/>
        <v>0.2946241917415951</v>
      </c>
      <c r="EP16">
        <f t="shared" si="73"/>
        <v>0.29167794982417916</v>
      </c>
      <c r="EQ16">
        <f t="shared" si="73"/>
        <v>0.28876117032593734</v>
      </c>
      <c r="ER16">
        <f t="shared" si="73"/>
        <v>0.28587355862267799</v>
      </c>
      <c r="ES16">
        <f t="shared" si="73"/>
        <v>0.2830148230364512</v>
      </c>
      <c r="ET16">
        <f t="shared" si="73"/>
        <v>0.28018467480608666</v>
      </c>
      <c r="EU16">
        <f t="shared" si="73"/>
        <v>0.27738282805802578</v>
      </c>
      <c r="EV16">
        <f t="shared" si="73"/>
        <v>0.27460899977744552</v>
      </c>
      <c r="EW16">
        <f t="shared" si="73"/>
        <v>0.27186290977967104</v>
      </c>
      <c r="EX16">
        <f t="shared" si="73"/>
        <v>0.26914428068187435</v>
      </c>
      <c r="EY16">
        <f t="shared" si="73"/>
        <v>0.26645283787505558</v>
      </c>
      <c r="EZ16">
        <f t="shared" si="73"/>
        <v>0.263788309496305</v>
      </c>
      <c r="FA16">
        <f t="shared" si="73"/>
        <v>0.26115042640134195</v>
      </c>
      <c r="FB16">
        <f t="shared" si="73"/>
        <v>0.25853892213732854</v>
      </c>
      <c r="FC16">
        <f t="shared" si="73"/>
        <v>0.25595353291595524</v>
      </c>
    </row>
    <row r="17" spans="1:159" x14ac:dyDescent="0.35">
      <c r="A17" t="s">
        <v>49</v>
      </c>
      <c r="B17" t="b">
        <v>1</v>
      </c>
      <c r="C17" t="s">
        <v>50</v>
      </c>
      <c r="F17">
        <v>35</v>
      </c>
      <c r="G17">
        <f>1-EXP(-inputs!$B$35-inputs!$B$36*inputs!$B$37^$F17*(inputs!$B$37-1)/LN(inputs!$B$37))</f>
        <v>3.9124619675490191E-4</v>
      </c>
      <c r="H17">
        <f>1-EXP(-inputs!$B$35-inputs!$B$36*inputs!$B$37^($F17-4)*(inputs!$B$37-1)/LN(inputs!$B$37))</f>
        <v>3.2728351707156378E-4</v>
      </c>
      <c r="I17">
        <f t="shared" si="0"/>
        <v>3.7559634888470581E-4</v>
      </c>
      <c r="J17">
        <f t="shared" si="1"/>
        <v>3.141921763887012E-4</v>
      </c>
      <c r="L17">
        <v>15</v>
      </c>
      <c r="M17">
        <f t="shared" si="2"/>
        <v>1.25</v>
      </c>
      <c r="N17">
        <f t="shared" si="3"/>
        <v>2.6762546461231069E-2</v>
      </c>
      <c r="O17">
        <f t="shared" si="4"/>
        <v>0.96710018682698851</v>
      </c>
      <c r="P17">
        <f>O17*EXP(-inputs!$B$27*L17/12)</f>
        <v>0.96107466004484621</v>
      </c>
      <c r="Q17">
        <f t="shared" si="5"/>
        <v>3.176254646123107E-2</v>
      </c>
      <c r="R17">
        <f t="shared" si="6"/>
        <v>0.96107466004484632</v>
      </c>
      <c r="S17">
        <f>R17*EXP(-inputs!$B$27*L17/12)</f>
        <v>0.95508667536381919</v>
      </c>
      <c r="T17">
        <f>INDEX(P_rec,MATCH(inputs!$B$13+L17,curve_t,0))/INDEX(P_rec,MATCH(inputs!$B$13,curve_t,0))</f>
        <v>0.95803339849683167</v>
      </c>
      <c r="U17">
        <f t="shared" si="15"/>
        <v>0.9970353800429641</v>
      </c>
      <c r="V17">
        <f t="shared" si="16"/>
        <v>2.9734350619616823E-3</v>
      </c>
      <c r="X17">
        <v>-9</v>
      </c>
      <c r="Y17">
        <f t="shared" si="7"/>
        <v>97.101289091247011</v>
      </c>
      <c r="AA17">
        <v>-11</v>
      </c>
      <c r="AB17">
        <f t="shared" si="8"/>
        <v>100.36309652957432</v>
      </c>
      <c r="AC17">
        <f t="shared" si="9"/>
        <v>100.36309652957432</v>
      </c>
      <c r="AD17">
        <f t="shared" si="10"/>
        <v>100.36309652957432</v>
      </c>
      <c r="AF17">
        <v>33</v>
      </c>
      <c r="AG17">
        <f t="shared" si="21"/>
        <v>1</v>
      </c>
      <c r="AH17">
        <f>1</f>
        <v>1</v>
      </c>
      <c r="AI17">
        <f t="shared" ref="AI17:BN17" si="74">AH17*(1-$AG17*(0.01+0.01*AI$3))</f>
        <v>0.98</v>
      </c>
      <c r="AJ17">
        <f t="shared" si="74"/>
        <v>0.96047104999999999</v>
      </c>
      <c r="AK17">
        <f t="shared" si="74"/>
        <v>0.941530560894</v>
      </c>
      <c r="AL17">
        <f t="shared" si="74"/>
        <v>0.9232719294918631</v>
      </c>
      <c r="AM17">
        <f t="shared" si="74"/>
        <v>0.90576669370869745</v>
      </c>
      <c r="AN17">
        <f t="shared" si="74"/>
        <v>0.8890666202934433</v>
      </c>
      <c r="AO17">
        <f t="shared" si="74"/>
        <v>0.87320567178740827</v>
      </c>
      <c r="AP17">
        <f t="shared" si="74"/>
        <v>0.85820181533192108</v>
      </c>
      <c r="AQ17">
        <f t="shared" si="74"/>
        <v>0.84405864941525099</v>
      </c>
      <c r="AR17">
        <f t="shared" si="74"/>
        <v>0.83076683583358435</v>
      </c>
      <c r="AS17">
        <f t="shared" si="74"/>
        <v>0.81830533329608057</v>
      </c>
      <c r="AT17">
        <f t="shared" si="74"/>
        <v>0.80664243653327816</v>
      </c>
      <c r="AU17">
        <f t="shared" si="74"/>
        <v>0.79573663079134827</v>
      </c>
      <c r="AV17">
        <f t="shared" si="74"/>
        <v>0.78553727652618011</v>
      </c>
      <c r="AW17">
        <f t="shared" si="74"/>
        <v>0.77598514324362178</v>
      </c>
      <c r="AX17">
        <f t="shared" si="74"/>
        <v>0.7670128150248674</v>
      </c>
      <c r="AY17">
        <f t="shared" si="74"/>
        <v>0.75854499354699279</v>
      </c>
      <c r="AZ17">
        <f t="shared" si="74"/>
        <v>0.75049872752794311</v>
      </c>
      <c r="BA17">
        <f t="shared" si="74"/>
        <v>0.74278360060895587</v>
      </c>
      <c r="BB17">
        <f t="shared" si="74"/>
        <v>0.73530191279182211</v>
      </c>
      <c r="BC17">
        <f t="shared" si="74"/>
        <v>0.72794889366390392</v>
      </c>
      <c r="BD17">
        <f t="shared" si="74"/>
        <v>0.72066940472726482</v>
      </c>
      <c r="BE17">
        <f t="shared" si="74"/>
        <v>0.71346271067999212</v>
      </c>
      <c r="BF17">
        <f t="shared" si="74"/>
        <v>0.70632808357319221</v>
      </c>
      <c r="BG17">
        <f t="shared" si="74"/>
        <v>0.69926480273746028</v>
      </c>
      <c r="BH17">
        <f t="shared" si="74"/>
        <v>0.69227215471008563</v>
      </c>
      <c r="BI17">
        <f t="shared" si="74"/>
        <v>0.6853494331629848</v>
      </c>
      <c r="BJ17">
        <f t="shared" si="74"/>
        <v>0.67849593883135495</v>
      </c>
      <c r="BK17">
        <f t="shared" si="74"/>
        <v>0.67171097944304137</v>
      </c>
      <c r="BL17">
        <f t="shared" si="74"/>
        <v>0.66499386964861096</v>
      </c>
      <c r="BM17">
        <f t="shared" si="74"/>
        <v>0.65834393095212485</v>
      </c>
      <c r="BN17">
        <f t="shared" si="74"/>
        <v>0.65176049164260363</v>
      </c>
      <c r="BO17">
        <f t="shared" ref="BO17:CT17" si="75">BN17*(1-$AG17*(0.01+0.01*BO$3))</f>
        <v>0.64524288672617758</v>
      </c>
      <c r="BP17">
        <f t="shared" si="75"/>
        <v>0.63879045785891575</v>
      </c>
      <c r="BQ17">
        <f t="shared" si="75"/>
        <v>0.63240255328032657</v>
      </c>
      <c r="BR17">
        <f t="shared" si="75"/>
        <v>0.62607852774752326</v>
      </c>
      <c r="BS17">
        <f t="shared" si="75"/>
        <v>0.61981774247004806</v>
      </c>
      <c r="BT17">
        <f t="shared" si="75"/>
        <v>0.61361956504534754</v>
      </c>
      <c r="BU17">
        <f t="shared" si="75"/>
        <v>0.607483369394894</v>
      </c>
      <c r="BV17">
        <f t="shared" si="75"/>
        <v>0.6014085357009451</v>
      </c>
      <c r="BW17">
        <f t="shared" si="75"/>
        <v>0.59539445034393568</v>
      </c>
      <c r="BX17">
        <f t="shared" si="75"/>
        <v>0.58944050584049634</v>
      </c>
      <c r="BY17">
        <f t="shared" si="75"/>
        <v>0.58354610078209135</v>
      </c>
      <c r="BZ17">
        <f t="shared" si="75"/>
        <v>0.5777106397742704</v>
      </c>
      <c r="CA17">
        <f t="shared" si="75"/>
        <v>0.57193353337652764</v>
      </c>
      <c r="CB17">
        <f t="shared" si="75"/>
        <v>0.56621419804276241</v>
      </c>
      <c r="CC17">
        <f t="shared" si="75"/>
        <v>0.56055205606233482</v>
      </c>
      <c r="CD17">
        <f t="shared" si="75"/>
        <v>0.55494653550171147</v>
      </c>
      <c r="CE17">
        <f t="shared" si="75"/>
        <v>0.54939707014669437</v>
      </c>
      <c r="CF17">
        <f t="shared" si="75"/>
        <v>0.54390309944522741</v>
      </c>
      <c r="CG17">
        <f t="shared" si="75"/>
        <v>0.5384640684507751</v>
      </c>
      <c r="CH17">
        <f t="shared" si="75"/>
        <v>0.53307942776626738</v>
      </c>
      <c r="CI17">
        <f t="shared" si="75"/>
        <v>0.52774863348860468</v>
      </c>
      <c r="CJ17">
        <f t="shared" si="75"/>
        <v>0.52247114715371867</v>
      </c>
      <c r="CK17">
        <f t="shared" si="75"/>
        <v>0.51724643568218143</v>
      </c>
      <c r="CL17">
        <f t="shared" si="75"/>
        <v>0.51207397132535959</v>
      </c>
      <c r="CM17">
        <f t="shared" si="75"/>
        <v>0.50695323161210604</v>
      </c>
      <c r="CN17">
        <f t="shared" si="75"/>
        <v>0.50188369929598498</v>
      </c>
      <c r="CO17">
        <f t="shared" si="75"/>
        <v>0.49686486230302512</v>
      </c>
      <c r="CP17">
        <f t="shared" si="75"/>
        <v>0.49189621367999486</v>
      </c>
      <c r="CQ17">
        <f t="shared" si="75"/>
        <v>0.48697725154319493</v>
      </c>
      <c r="CR17">
        <f t="shared" si="75"/>
        <v>0.48210747902776296</v>
      </c>
      <c r="CS17">
        <f t="shared" si="75"/>
        <v>0.47728640423748531</v>
      </c>
      <c r="CT17">
        <f t="shared" si="75"/>
        <v>0.47251354019511044</v>
      </c>
      <c r="CU17">
        <f t="shared" ref="CU17:DZ17" si="76">CT17*(1-$AG17*(0.01+0.01*CU$3))</f>
        <v>0.46778840479315931</v>
      </c>
      <c r="CV17">
        <f t="shared" si="76"/>
        <v>0.46311052074522768</v>
      </c>
      <c r="CW17">
        <f t="shared" si="76"/>
        <v>0.45847941553777538</v>
      </c>
      <c r="CX17">
        <f t="shared" si="76"/>
        <v>0.45389462138239761</v>
      </c>
      <c r="CY17">
        <f t="shared" si="76"/>
        <v>0.44935567516857361</v>
      </c>
      <c r="CZ17">
        <f t="shared" si="76"/>
        <v>0.44486211841688789</v>
      </c>
      <c r="DA17">
        <f t="shared" si="76"/>
        <v>0.440413497232719</v>
      </c>
      <c r="DB17">
        <f t="shared" si="76"/>
        <v>0.43600936226039183</v>
      </c>
      <c r="DC17">
        <f t="shared" si="76"/>
        <v>0.43164926863778791</v>
      </c>
      <c r="DD17">
        <f t="shared" si="76"/>
        <v>0.42733277595141</v>
      </c>
      <c r="DE17">
        <f t="shared" si="76"/>
        <v>0.42305944819189589</v>
      </c>
      <c r="DF17">
        <f t="shared" si="76"/>
        <v>0.41882885370997691</v>
      </c>
      <c r="DG17">
        <f t="shared" si="76"/>
        <v>0.41464056517287712</v>
      </c>
      <c r="DH17">
        <f t="shared" si="76"/>
        <v>0.41049415952114832</v>
      </c>
      <c r="DI17">
        <f t="shared" si="76"/>
        <v>0.40638921792593685</v>
      </c>
      <c r="DJ17">
        <f t="shared" si="76"/>
        <v>0.40232532574667745</v>
      </c>
      <c r="DK17">
        <f t="shared" si="76"/>
        <v>0.39830207248921068</v>
      </c>
      <c r="DL17">
        <f t="shared" si="76"/>
        <v>0.39431905176431858</v>
      </c>
      <c r="DM17">
        <f t="shared" si="76"/>
        <v>0.39037586124667539</v>
      </c>
      <c r="DN17">
        <f t="shared" si="76"/>
        <v>0.38647210263420861</v>
      </c>
      <c r="DO17">
        <f t="shared" si="76"/>
        <v>0.3826073816078665</v>
      </c>
      <c r="DP17">
        <f t="shared" si="76"/>
        <v>0.37878130779178781</v>
      </c>
      <c r="DQ17">
        <f t="shared" si="76"/>
        <v>0.37499349471386995</v>
      </c>
      <c r="DR17">
        <f t="shared" si="76"/>
        <v>0.37124355976673123</v>
      </c>
      <c r="DS17">
        <f t="shared" si="76"/>
        <v>0.36753112416906392</v>
      </c>
      <c r="DT17">
        <f t="shared" si="76"/>
        <v>0.36385581292737329</v>
      </c>
      <c r="DU17">
        <f t="shared" si="76"/>
        <v>0.36021725479809957</v>
      </c>
      <c r="DV17">
        <f t="shared" si="76"/>
        <v>0.35661508225011856</v>
      </c>
      <c r="DW17">
        <f t="shared" si="76"/>
        <v>0.3530489314276174</v>
      </c>
      <c r="DX17">
        <f t="shared" si="76"/>
        <v>0.34951844211334121</v>
      </c>
      <c r="DY17">
        <f t="shared" si="76"/>
        <v>0.34602325769220782</v>
      </c>
      <c r="DZ17">
        <f t="shared" si="76"/>
        <v>0.34256302511528575</v>
      </c>
      <c r="EA17">
        <f t="shared" ref="EA17:FC17" si="77">DZ17*(1-$AG17*(0.01+0.01*EA$3))</f>
        <v>0.33913739486413291</v>
      </c>
      <c r="EB17">
        <f t="shared" si="77"/>
        <v>0.33574602091549161</v>
      </c>
      <c r="EC17">
        <f t="shared" si="77"/>
        <v>0.33238856070633671</v>
      </c>
      <c r="ED17">
        <f t="shared" si="77"/>
        <v>0.32906467509927334</v>
      </c>
      <c r="EE17">
        <f t="shared" si="77"/>
        <v>0.32577402834828062</v>
      </c>
      <c r="EF17">
        <f t="shared" si="77"/>
        <v>0.32251628806479782</v>
      </c>
      <c r="EG17">
        <f t="shared" si="77"/>
        <v>0.31929112518414982</v>
      </c>
      <c r="EH17">
        <f t="shared" si="77"/>
        <v>0.3160982139323083</v>
      </c>
      <c r="EI17">
        <f t="shared" si="77"/>
        <v>0.31293723179298522</v>
      </c>
      <c r="EJ17">
        <f t="shared" si="77"/>
        <v>0.30980785947505535</v>
      </c>
      <c r="EK17">
        <f t="shared" si="77"/>
        <v>0.30670978088030482</v>
      </c>
      <c r="EL17">
        <f t="shared" si="77"/>
        <v>0.30364268307150177</v>
      </c>
      <c r="EM17">
        <f t="shared" si="77"/>
        <v>0.30060625624078674</v>
      </c>
      <c r="EN17">
        <f t="shared" si="77"/>
        <v>0.29760019367837887</v>
      </c>
      <c r="EO17">
        <f t="shared" si="77"/>
        <v>0.2946241917415951</v>
      </c>
      <c r="EP17">
        <f t="shared" si="77"/>
        <v>0.29167794982417916</v>
      </c>
      <c r="EQ17">
        <f t="shared" si="77"/>
        <v>0.28876117032593734</v>
      </c>
      <c r="ER17">
        <f t="shared" si="77"/>
        <v>0.28587355862267799</v>
      </c>
      <c r="ES17">
        <f t="shared" si="77"/>
        <v>0.2830148230364512</v>
      </c>
      <c r="ET17">
        <f t="shared" si="77"/>
        <v>0.28018467480608666</v>
      </c>
      <c r="EU17">
        <f t="shared" si="77"/>
        <v>0.27738282805802578</v>
      </c>
      <c r="EV17">
        <f t="shared" si="77"/>
        <v>0.27460899977744552</v>
      </c>
      <c r="EW17">
        <f t="shared" si="77"/>
        <v>0.27186290977967104</v>
      </c>
      <c r="EX17">
        <f t="shared" si="77"/>
        <v>0.26914428068187435</v>
      </c>
      <c r="EY17">
        <f t="shared" si="77"/>
        <v>0.26645283787505558</v>
      </c>
      <c r="EZ17">
        <f t="shared" si="77"/>
        <v>0.263788309496305</v>
      </c>
      <c r="FA17">
        <f t="shared" si="77"/>
        <v>0.26115042640134195</v>
      </c>
      <c r="FB17">
        <f t="shared" si="77"/>
        <v>0.25853892213732854</v>
      </c>
      <c r="FC17">
        <f t="shared" si="77"/>
        <v>0.25595353291595524</v>
      </c>
    </row>
    <row r="18" spans="1:159" x14ac:dyDescent="0.35">
      <c r="A18" t="s">
        <v>51</v>
      </c>
      <c r="B18">
        <v>1</v>
      </c>
      <c r="C18" t="s">
        <v>52</v>
      </c>
      <c r="F18">
        <v>36</v>
      </c>
      <c r="G18">
        <f>1-EXP(-inputs!$B$35-inputs!$B$36*inputs!$B$37^$F18*(inputs!$B$37-1)/LN(inputs!$B$37))</f>
        <v>4.1248168098406701E-4</v>
      </c>
      <c r="H18">
        <f>1-EXP(-inputs!$B$35-inputs!$B$36*inputs!$B$37^($F18-4)*(inputs!$B$37-1)/LN(inputs!$B$37))</f>
        <v>3.4058887111321212E-4</v>
      </c>
      <c r="I18">
        <f t="shared" si="0"/>
        <v>3.9598241374470431E-4</v>
      </c>
      <c r="J18">
        <f t="shared" si="1"/>
        <v>3.2696531626868363E-4</v>
      </c>
      <c r="L18">
        <v>16</v>
      </c>
      <c r="M18">
        <f t="shared" si="2"/>
        <v>1.3333333333333333</v>
      </c>
      <c r="N18">
        <f t="shared" si="3"/>
        <v>2.6872400214355788E-2</v>
      </c>
      <c r="O18">
        <f t="shared" si="4"/>
        <v>0.96480442463769023</v>
      </c>
      <c r="P18">
        <f>O18*EXP(-inputs!$B$27*L18/12)</f>
        <v>0.95839378767307004</v>
      </c>
      <c r="Q18">
        <f t="shared" si="5"/>
        <v>3.1872400214355785E-2</v>
      </c>
      <c r="R18">
        <f t="shared" si="6"/>
        <v>0.95839378767306993</v>
      </c>
      <c r="S18">
        <f>R18*EXP(-inputs!$B$27*L18/12)</f>
        <v>0.95202574614566238</v>
      </c>
      <c r="T18">
        <f>INDEX(P_rec,MATCH(inputs!$B$13+L18,curve_t,0))/INDEX(P_rec,MATCH(inputs!$B$13,curve_t,0))</f>
        <v>0.95517909080060226</v>
      </c>
      <c r="U18">
        <f t="shared" si="15"/>
        <v>0.99702065950862684</v>
      </c>
      <c r="V18">
        <f t="shared" si="16"/>
        <v>2.9882434861896456E-3</v>
      </c>
      <c r="X18">
        <v>-8</v>
      </c>
      <c r="Y18">
        <f t="shared" si="7"/>
        <v>97.419173444247818</v>
      </c>
      <c r="AA18">
        <v>-10</v>
      </c>
      <c r="AB18">
        <f t="shared" si="8"/>
        <v>100.62688456548105</v>
      </c>
      <c r="AC18">
        <f t="shared" si="9"/>
        <v>100.62688456548105</v>
      </c>
      <c r="AD18">
        <f t="shared" si="10"/>
        <v>100.62688456548105</v>
      </c>
      <c r="AF18">
        <v>34</v>
      </c>
      <c r="AG18">
        <f t="shared" si="21"/>
        <v>1</v>
      </c>
      <c r="AH18">
        <f>1</f>
        <v>1</v>
      </c>
      <c r="AI18">
        <f t="shared" ref="AI18:BN18" si="78">AH18*(1-$AG18*(0.01+0.01*AI$3))</f>
        <v>0.98</v>
      </c>
      <c r="AJ18">
        <f t="shared" si="78"/>
        <v>0.96047104999999999</v>
      </c>
      <c r="AK18">
        <f t="shared" si="78"/>
        <v>0.941530560894</v>
      </c>
      <c r="AL18">
        <f t="shared" si="78"/>
        <v>0.9232719294918631</v>
      </c>
      <c r="AM18">
        <f t="shared" si="78"/>
        <v>0.90576669370869745</v>
      </c>
      <c r="AN18">
        <f t="shared" si="78"/>
        <v>0.8890666202934433</v>
      </c>
      <c r="AO18">
        <f t="shared" si="78"/>
        <v>0.87320567178740827</v>
      </c>
      <c r="AP18">
        <f t="shared" si="78"/>
        <v>0.85820181533192108</v>
      </c>
      <c r="AQ18">
        <f t="shared" si="78"/>
        <v>0.84405864941525099</v>
      </c>
      <c r="AR18">
        <f t="shared" si="78"/>
        <v>0.83076683583358435</v>
      </c>
      <c r="AS18">
        <f t="shared" si="78"/>
        <v>0.81830533329608057</v>
      </c>
      <c r="AT18">
        <f t="shared" si="78"/>
        <v>0.80664243653327816</v>
      </c>
      <c r="AU18">
        <f t="shared" si="78"/>
        <v>0.79573663079134827</v>
      </c>
      <c r="AV18">
        <f t="shared" si="78"/>
        <v>0.78553727652618011</v>
      </c>
      <c r="AW18">
        <f t="shared" si="78"/>
        <v>0.77598514324362178</v>
      </c>
      <c r="AX18">
        <f t="shared" si="78"/>
        <v>0.7670128150248674</v>
      </c>
      <c r="AY18">
        <f t="shared" si="78"/>
        <v>0.75854499354699279</v>
      </c>
      <c r="AZ18">
        <f t="shared" si="78"/>
        <v>0.75049872752794311</v>
      </c>
      <c r="BA18">
        <f t="shared" si="78"/>
        <v>0.74278360060895587</v>
      </c>
      <c r="BB18">
        <f t="shared" si="78"/>
        <v>0.73530191279182211</v>
      </c>
      <c r="BC18">
        <f t="shared" si="78"/>
        <v>0.72794889366390392</v>
      </c>
      <c r="BD18">
        <f t="shared" si="78"/>
        <v>0.72066940472726482</v>
      </c>
      <c r="BE18">
        <f t="shared" si="78"/>
        <v>0.71346271067999212</v>
      </c>
      <c r="BF18">
        <f t="shared" si="78"/>
        <v>0.70632808357319221</v>
      </c>
      <c r="BG18">
        <f t="shared" si="78"/>
        <v>0.69926480273746028</v>
      </c>
      <c r="BH18">
        <f t="shared" si="78"/>
        <v>0.69227215471008563</v>
      </c>
      <c r="BI18">
        <f t="shared" si="78"/>
        <v>0.6853494331629848</v>
      </c>
      <c r="BJ18">
        <f t="shared" si="78"/>
        <v>0.67849593883135495</v>
      </c>
      <c r="BK18">
        <f t="shared" si="78"/>
        <v>0.67171097944304137</v>
      </c>
      <c r="BL18">
        <f t="shared" si="78"/>
        <v>0.66499386964861096</v>
      </c>
      <c r="BM18">
        <f t="shared" si="78"/>
        <v>0.65834393095212485</v>
      </c>
      <c r="BN18">
        <f t="shared" si="78"/>
        <v>0.65176049164260363</v>
      </c>
      <c r="BO18">
        <f t="shared" ref="BO18:CT18" si="79">BN18*(1-$AG18*(0.01+0.01*BO$3))</f>
        <v>0.64524288672617758</v>
      </c>
      <c r="BP18">
        <f t="shared" si="79"/>
        <v>0.63879045785891575</v>
      </c>
      <c r="BQ18">
        <f t="shared" si="79"/>
        <v>0.63240255328032657</v>
      </c>
      <c r="BR18">
        <f t="shared" si="79"/>
        <v>0.62607852774752326</v>
      </c>
      <c r="BS18">
        <f t="shared" si="79"/>
        <v>0.61981774247004806</v>
      </c>
      <c r="BT18">
        <f t="shared" si="79"/>
        <v>0.61361956504534754</v>
      </c>
      <c r="BU18">
        <f t="shared" si="79"/>
        <v>0.607483369394894</v>
      </c>
      <c r="BV18">
        <f t="shared" si="79"/>
        <v>0.6014085357009451</v>
      </c>
      <c r="BW18">
        <f t="shared" si="79"/>
        <v>0.59539445034393568</v>
      </c>
      <c r="BX18">
        <f t="shared" si="79"/>
        <v>0.58944050584049634</v>
      </c>
      <c r="BY18">
        <f t="shared" si="79"/>
        <v>0.58354610078209135</v>
      </c>
      <c r="BZ18">
        <f t="shared" si="79"/>
        <v>0.5777106397742704</v>
      </c>
      <c r="CA18">
        <f t="shared" si="79"/>
        <v>0.57193353337652764</v>
      </c>
      <c r="CB18">
        <f t="shared" si="79"/>
        <v>0.56621419804276241</v>
      </c>
      <c r="CC18">
        <f t="shared" si="79"/>
        <v>0.56055205606233482</v>
      </c>
      <c r="CD18">
        <f t="shared" si="79"/>
        <v>0.55494653550171147</v>
      </c>
      <c r="CE18">
        <f t="shared" si="79"/>
        <v>0.54939707014669437</v>
      </c>
      <c r="CF18">
        <f t="shared" si="79"/>
        <v>0.54390309944522741</v>
      </c>
      <c r="CG18">
        <f t="shared" si="79"/>
        <v>0.5384640684507751</v>
      </c>
      <c r="CH18">
        <f t="shared" si="79"/>
        <v>0.53307942776626738</v>
      </c>
      <c r="CI18">
        <f t="shared" si="79"/>
        <v>0.52774863348860468</v>
      </c>
      <c r="CJ18">
        <f t="shared" si="79"/>
        <v>0.52247114715371867</v>
      </c>
      <c r="CK18">
        <f t="shared" si="79"/>
        <v>0.51724643568218143</v>
      </c>
      <c r="CL18">
        <f t="shared" si="79"/>
        <v>0.51207397132535959</v>
      </c>
      <c r="CM18">
        <f t="shared" si="79"/>
        <v>0.50695323161210604</v>
      </c>
      <c r="CN18">
        <f t="shared" si="79"/>
        <v>0.50188369929598498</v>
      </c>
      <c r="CO18">
        <f t="shared" si="79"/>
        <v>0.49686486230302512</v>
      </c>
      <c r="CP18">
        <f t="shared" si="79"/>
        <v>0.49189621367999486</v>
      </c>
      <c r="CQ18">
        <f t="shared" si="79"/>
        <v>0.48697725154319493</v>
      </c>
      <c r="CR18">
        <f t="shared" si="79"/>
        <v>0.48210747902776296</v>
      </c>
      <c r="CS18">
        <f t="shared" si="79"/>
        <v>0.47728640423748531</v>
      </c>
      <c r="CT18">
        <f t="shared" si="79"/>
        <v>0.47251354019511044</v>
      </c>
      <c r="CU18">
        <f t="shared" ref="CU18:DZ18" si="80">CT18*(1-$AG18*(0.01+0.01*CU$3))</f>
        <v>0.46778840479315931</v>
      </c>
      <c r="CV18">
        <f t="shared" si="80"/>
        <v>0.46311052074522768</v>
      </c>
      <c r="CW18">
        <f t="shared" si="80"/>
        <v>0.45847941553777538</v>
      </c>
      <c r="CX18">
        <f t="shared" si="80"/>
        <v>0.45389462138239761</v>
      </c>
      <c r="CY18">
        <f t="shared" si="80"/>
        <v>0.44935567516857361</v>
      </c>
      <c r="CZ18">
        <f t="shared" si="80"/>
        <v>0.44486211841688789</v>
      </c>
      <c r="DA18">
        <f t="shared" si="80"/>
        <v>0.440413497232719</v>
      </c>
      <c r="DB18">
        <f t="shared" si="80"/>
        <v>0.43600936226039183</v>
      </c>
      <c r="DC18">
        <f t="shared" si="80"/>
        <v>0.43164926863778791</v>
      </c>
      <c r="DD18">
        <f t="shared" si="80"/>
        <v>0.42733277595141</v>
      </c>
      <c r="DE18">
        <f t="shared" si="80"/>
        <v>0.42305944819189589</v>
      </c>
      <c r="DF18">
        <f t="shared" si="80"/>
        <v>0.41882885370997691</v>
      </c>
      <c r="DG18">
        <f t="shared" si="80"/>
        <v>0.41464056517287712</v>
      </c>
      <c r="DH18">
        <f t="shared" si="80"/>
        <v>0.41049415952114832</v>
      </c>
      <c r="DI18">
        <f t="shared" si="80"/>
        <v>0.40638921792593685</v>
      </c>
      <c r="DJ18">
        <f t="shared" si="80"/>
        <v>0.40232532574667745</v>
      </c>
      <c r="DK18">
        <f t="shared" si="80"/>
        <v>0.39830207248921068</v>
      </c>
      <c r="DL18">
        <f t="shared" si="80"/>
        <v>0.39431905176431858</v>
      </c>
      <c r="DM18">
        <f t="shared" si="80"/>
        <v>0.39037586124667539</v>
      </c>
      <c r="DN18">
        <f t="shared" si="80"/>
        <v>0.38647210263420861</v>
      </c>
      <c r="DO18">
        <f t="shared" si="80"/>
        <v>0.3826073816078665</v>
      </c>
      <c r="DP18">
        <f t="shared" si="80"/>
        <v>0.37878130779178781</v>
      </c>
      <c r="DQ18">
        <f t="shared" si="80"/>
        <v>0.37499349471386995</v>
      </c>
      <c r="DR18">
        <f t="shared" si="80"/>
        <v>0.37124355976673123</v>
      </c>
      <c r="DS18">
        <f t="shared" si="80"/>
        <v>0.36753112416906392</v>
      </c>
      <c r="DT18">
        <f t="shared" si="80"/>
        <v>0.36385581292737329</v>
      </c>
      <c r="DU18">
        <f t="shared" si="80"/>
        <v>0.36021725479809957</v>
      </c>
      <c r="DV18">
        <f t="shared" si="80"/>
        <v>0.35661508225011856</v>
      </c>
      <c r="DW18">
        <f t="shared" si="80"/>
        <v>0.3530489314276174</v>
      </c>
      <c r="DX18">
        <f t="shared" si="80"/>
        <v>0.34951844211334121</v>
      </c>
      <c r="DY18">
        <f t="shared" si="80"/>
        <v>0.34602325769220782</v>
      </c>
      <c r="DZ18">
        <f t="shared" si="80"/>
        <v>0.34256302511528575</v>
      </c>
      <c r="EA18">
        <f t="shared" ref="EA18:FC18" si="81">DZ18*(1-$AG18*(0.01+0.01*EA$3))</f>
        <v>0.33913739486413291</v>
      </c>
      <c r="EB18">
        <f t="shared" si="81"/>
        <v>0.33574602091549161</v>
      </c>
      <c r="EC18">
        <f t="shared" si="81"/>
        <v>0.33238856070633671</v>
      </c>
      <c r="ED18">
        <f t="shared" si="81"/>
        <v>0.32906467509927334</v>
      </c>
      <c r="EE18">
        <f t="shared" si="81"/>
        <v>0.32577402834828062</v>
      </c>
      <c r="EF18">
        <f t="shared" si="81"/>
        <v>0.32251628806479782</v>
      </c>
      <c r="EG18">
        <f t="shared" si="81"/>
        <v>0.31929112518414982</v>
      </c>
      <c r="EH18">
        <f t="shared" si="81"/>
        <v>0.3160982139323083</v>
      </c>
      <c r="EI18">
        <f t="shared" si="81"/>
        <v>0.31293723179298522</v>
      </c>
      <c r="EJ18">
        <f t="shared" si="81"/>
        <v>0.30980785947505535</v>
      </c>
      <c r="EK18">
        <f t="shared" si="81"/>
        <v>0.30670978088030482</v>
      </c>
      <c r="EL18">
        <f t="shared" si="81"/>
        <v>0.30364268307150177</v>
      </c>
      <c r="EM18">
        <f t="shared" si="81"/>
        <v>0.30060625624078674</v>
      </c>
      <c r="EN18">
        <f t="shared" si="81"/>
        <v>0.29760019367837887</v>
      </c>
      <c r="EO18">
        <f t="shared" si="81"/>
        <v>0.2946241917415951</v>
      </c>
      <c r="EP18">
        <f t="shared" si="81"/>
        <v>0.29167794982417916</v>
      </c>
      <c r="EQ18">
        <f t="shared" si="81"/>
        <v>0.28876117032593734</v>
      </c>
      <c r="ER18">
        <f t="shared" si="81"/>
        <v>0.28587355862267799</v>
      </c>
      <c r="ES18">
        <f t="shared" si="81"/>
        <v>0.2830148230364512</v>
      </c>
      <c r="ET18">
        <f t="shared" si="81"/>
        <v>0.28018467480608666</v>
      </c>
      <c r="EU18">
        <f t="shared" si="81"/>
        <v>0.27738282805802578</v>
      </c>
      <c r="EV18">
        <f t="shared" si="81"/>
        <v>0.27460899977744552</v>
      </c>
      <c r="EW18">
        <f t="shared" si="81"/>
        <v>0.27186290977967104</v>
      </c>
      <c r="EX18">
        <f t="shared" si="81"/>
        <v>0.26914428068187435</v>
      </c>
      <c r="EY18">
        <f t="shared" si="81"/>
        <v>0.26645283787505558</v>
      </c>
      <c r="EZ18">
        <f t="shared" si="81"/>
        <v>0.263788309496305</v>
      </c>
      <c r="FA18">
        <f t="shared" si="81"/>
        <v>0.26115042640134195</v>
      </c>
      <c r="FB18">
        <f t="shared" si="81"/>
        <v>0.25853892213732854</v>
      </c>
      <c r="FC18">
        <f t="shared" si="81"/>
        <v>0.25595353291595524</v>
      </c>
    </row>
    <row r="19" spans="1:159" x14ac:dyDescent="0.35">
      <c r="A19" t="s">
        <v>53</v>
      </c>
      <c r="B19">
        <f>12*120+1-MIN(inputs!$B$68,inputs!$C$68)</f>
        <v>501</v>
      </c>
      <c r="C19" t="s">
        <v>54</v>
      </c>
      <c r="F19">
        <v>37</v>
      </c>
      <c r="G19">
        <f>1-EXP(-inputs!$B$35-inputs!$B$36*inputs!$B$37^$F19*(inputs!$B$37-1)/LN(inputs!$B$37))</f>
        <v>4.3634982675888612E-4</v>
      </c>
      <c r="H19">
        <f>1-EXP(-inputs!$B$35-inputs!$B$36*inputs!$B$37^($F19-4)*(inputs!$B$37-1)/LN(inputs!$B$37))</f>
        <v>3.5554387766534301E-4</v>
      </c>
      <c r="I19">
        <f t="shared" si="0"/>
        <v>4.1889583368853067E-4</v>
      </c>
      <c r="J19">
        <f t="shared" si="1"/>
        <v>3.413221225587293E-4</v>
      </c>
      <c r="L19">
        <v>17</v>
      </c>
      <c r="M19">
        <f t="shared" si="2"/>
        <v>1.4166666666666667</v>
      </c>
      <c r="N19">
        <f t="shared" si="3"/>
        <v>2.6981342323330805E-2</v>
      </c>
      <c r="O19">
        <f t="shared" si="4"/>
        <v>0.96249773286165208</v>
      </c>
      <c r="P19">
        <f>O19*EXP(-inputs!$B$27*L19/12)</f>
        <v>0.95570412967012863</v>
      </c>
      <c r="Q19">
        <f t="shared" si="5"/>
        <v>3.1981342323330803E-2</v>
      </c>
      <c r="R19">
        <f t="shared" si="6"/>
        <v>0.95570412967012863</v>
      </c>
      <c r="S19">
        <f>R19*EXP(-inputs!$B$27*L19/12)</f>
        <v>0.94895847780643494</v>
      </c>
      <c r="T19">
        <f>INDEX(P_rec,MATCH(inputs!$B$13+L19,curve_t,0))/INDEX(P_rec,MATCH(inputs!$B$13,curve_t,0))</f>
        <v>0.95231940866651155</v>
      </c>
      <c r="U19">
        <f t="shared" si="15"/>
        <v>0.99700612988534554</v>
      </c>
      <c r="V19">
        <f t="shared" si="16"/>
        <v>3.0028602883300781E-3</v>
      </c>
      <c r="X19">
        <v>-7</v>
      </c>
      <c r="Y19">
        <f t="shared" si="7"/>
        <v>97.738098467901182</v>
      </c>
      <c r="AA19">
        <v>-9</v>
      </c>
      <c r="AB19">
        <f t="shared" si="8"/>
        <v>100.89136592523184</v>
      </c>
      <c r="AC19">
        <f t="shared" si="9"/>
        <v>100.89136592523184</v>
      </c>
      <c r="AD19">
        <f t="shared" si="10"/>
        <v>100.89136592523184</v>
      </c>
      <c r="AF19">
        <v>35</v>
      </c>
      <c r="AG19">
        <f t="shared" si="21"/>
        <v>1</v>
      </c>
      <c r="AH19">
        <f>1</f>
        <v>1</v>
      </c>
      <c r="AI19">
        <f t="shared" ref="AI19:BN19" si="82">AH19*(1-$AG19*(0.01+0.01*AI$3))</f>
        <v>0.98</v>
      </c>
      <c r="AJ19">
        <f t="shared" si="82"/>
        <v>0.96047104999999999</v>
      </c>
      <c r="AK19">
        <f t="shared" si="82"/>
        <v>0.941530560894</v>
      </c>
      <c r="AL19">
        <f t="shared" si="82"/>
        <v>0.9232719294918631</v>
      </c>
      <c r="AM19">
        <f t="shared" si="82"/>
        <v>0.90576669370869745</v>
      </c>
      <c r="AN19">
        <f t="shared" si="82"/>
        <v>0.8890666202934433</v>
      </c>
      <c r="AO19">
        <f t="shared" si="82"/>
        <v>0.87320567178740827</v>
      </c>
      <c r="AP19">
        <f t="shared" si="82"/>
        <v>0.85820181533192108</v>
      </c>
      <c r="AQ19">
        <f t="shared" si="82"/>
        <v>0.84405864941525099</v>
      </c>
      <c r="AR19">
        <f t="shared" si="82"/>
        <v>0.83076683583358435</v>
      </c>
      <c r="AS19">
        <f t="shared" si="82"/>
        <v>0.81830533329608057</v>
      </c>
      <c r="AT19">
        <f t="shared" si="82"/>
        <v>0.80664243653327816</v>
      </c>
      <c r="AU19">
        <f t="shared" si="82"/>
        <v>0.79573663079134827</v>
      </c>
      <c r="AV19">
        <f t="shared" si="82"/>
        <v>0.78553727652618011</v>
      </c>
      <c r="AW19">
        <f t="shared" si="82"/>
        <v>0.77598514324362178</v>
      </c>
      <c r="AX19">
        <f t="shared" si="82"/>
        <v>0.7670128150248674</v>
      </c>
      <c r="AY19">
        <f t="shared" si="82"/>
        <v>0.75854499354699279</v>
      </c>
      <c r="AZ19">
        <f t="shared" si="82"/>
        <v>0.75049872752794311</v>
      </c>
      <c r="BA19">
        <f t="shared" si="82"/>
        <v>0.74278360060895587</v>
      </c>
      <c r="BB19">
        <f t="shared" si="82"/>
        <v>0.73530191279182211</v>
      </c>
      <c r="BC19">
        <f t="shared" si="82"/>
        <v>0.72794889366390392</v>
      </c>
      <c r="BD19">
        <f t="shared" si="82"/>
        <v>0.72066940472726482</v>
      </c>
      <c r="BE19">
        <f t="shared" si="82"/>
        <v>0.71346271067999212</v>
      </c>
      <c r="BF19">
        <f t="shared" si="82"/>
        <v>0.70632808357319221</v>
      </c>
      <c r="BG19">
        <f t="shared" si="82"/>
        <v>0.69926480273746028</v>
      </c>
      <c r="BH19">
        <f t="shared" si="82"/>
        <v>0.69227215471008563</v>
      </c>
      <c r="BI19">
        <f t="shared" si="82"/>
        <v>0.6853494331629848</v>
      </c>
      <c r="BJ19">
        <f t="shared" si="82"/>
        <v>0.67849593883135495</v>
      </c>
      <c r="BK19">
        <f t="shared" si="82"/>
        <v>0.67171097944304137</v>
      </c>
      <c r="BL19">
        <f t="shared" si="82"/>
        <v>0.66499386964861096</v>
      </c>
      <c r="BM19">
        <f t="shared" si="82"/>
        <v>0.65834393095212485</v>
      </c>
      <c r="BN19">
        <f t="shared" si="82"/>
        <v>0.65176049164260363</v>
      </c>
      <c r="BO19">
        <f t="shared" ref="BO19:CT19" si="83">BN19*(1-$AG19*(0.01+0.01*BO$3))</f>
        <v>0.64524288672617758</v>
      </c>
      <c r="BP19">
        <f t="shared" si="83"/>
        <v>0.63879045785891575</v>
      </c>
      <c r="BQ19">
        <f t="shared" si="83"/>
        <v>0.63240255328032657</v>
      </c>
      <c r="BR19">
        <f t="shared" si="83"/>
        <v>0.62607852774752326</v>
      </c>
      <c r="BS19">
        <f t="shared" si="83"/>
        <v>0.61981774247004806</v>
      </c>
      <c r="BT19">
        <f t="shared" si="83"/>
        <v>0.61361956504534754</v>
      </c>
      <c r="BU19">
        <f t="shared" si="83"/>
        <v>0.607483369394894</v>
      </c>
      <c r="BV19">
        <f t="shared" si="83"/>
        <v>0.6014085357009451</v>
      </c>
      <c r="BW19">
        <f t="shared" si="83"/>
        <v>0.59539445034393568</v>
      </c>
      <c r="BX19">
        <f t="shared" si="83"/>
        <v>0.58944050584049634</v>
      </c>
      <c r="BY19">
        <f t="shared" si="83"/>
        <v>0.58354610078209135</v>
      </c>
      <c r="BZ19">
        <f t="shared" si="83"/>
        <v>0.5777106397742704</v>
      </c>
      <c r="CA19">
        <f t="shared" si="83"/>
        <v>0.57193353337652764</v>
      </c>
      <c r="CB19">
        <f t="shared" si="83"/>
        <v>0.56621419804276241</v>
      </c>
      <c r="CC19">
        <f t="shared" si="83"/>
        <v>0.56055205606233482</v>
      </c>
      <c r="CD19">
        <f t="shared" si="83"/>
        <v>0.55494653550171147</v>
      </c>
      <c r="CE19">
        <f t="shared" si="83"/>
        <v>0.54939707014669437</v>
      </c>
      <c r="CF19">
        <f t="shared" si="83"/>
        <v>0.54390309944522741</v>
      </c>
      <c r="CG19">
        <f t="shared" si="83"/>
        <v>0.5384640684507751</v>
      </c>
      <c r="CH19">
        <f t="shared" si="83"/>
        <v>0.53307942776626738</v>
      </c>
      <c r="CI19">
        <f t="shared" si="83"/>
        <v>0.52774863348860468</v>
      </c>
      <c r="CJ19">
        <f t="shared" si="83"/>
        <v>0.52247114715371867</v>
      </c>
      <c r="CK19">
        <f t="shared" si="83"/>
        <v>0.51724643568218143</v>
      </c>
      <c r="CL19">
        <f t="shared" si="83"/>
        <v>0.51207397132535959</v>
      </c>
      <c r="CM19">
        <f t="shared" si="83"/>
        <v>0.50695323161210604</v>
      </c>
      <c r="CN19">
        <f t="shared" si="83"/>
        <v>0.50188369929598498</v>
      </c>
      <c r="CO19">
        <f t="shared" si="83"/>
        <v>0.49686486230302512</v>
      </c>
      <c r="CP19">
        <f t="shared" si="83"/>
        <v>0.49189621367999486</v>
      </c>
      <c r="CQ19">
        <f t="shared" si="83"/>
        <v>0.48697725154319493</v>
      </c>
      <c r="CR19">
        <f t="shared" si="83"/>
        <v>0.48210747902776296</v>
      </c>
      <c r="CS19">
        <f t="shared" si="83"/>
        <v>0.47728640423748531</v>
      </c>
      <c r="CT19">
        <f t="shared" si="83"/>
        <v>0.47251354019511044</v>
      </c>
      <c r="CU19">
        <f t="shared" ref="CU19:DZ19" si="84">CT19*(1-$AG19*(0.01+0.01*CU$3))</f>
        <v>0.46778840479315931</v>
      </c>
      <c r="CV19">
        <f t="shared" si="84"/>
        <v>0.46311052074522768</v>
      </c>
      <c r="CW19">
        <f t="shared" si="84"/>
        <v>0.45847941553777538</v>
      </c>
      <c r="CX19">
        <f t="shared" si="84"/>
        <v>0.45389462138239761</v>
      </c>
      <c r="CY19">
        <f t="shared" si="84"/>
        <v>0.44935567516857361</v>
      </c>
      <c r="CZ19">
        <f t="shared" si="84"/>
        <v>0.44486211841688789</v>
      </c>
      <c r="DA19">
        <f t="shared" si="84"/>
        <v>0.440413497232719</v>
      </c>
      <c r="DB19">
        <f t="shared" si="84"/>
        <v>0.43600936226039183</v>
      </c>
      <c r="DC19">
        <f t="shared" si="84"/>
        <v>0.43164926863778791</v>
      </c>
      <c r="DD19">
        <f t="shared" si="84"/>
        <v>0.42733277595141</v>
      </c>
      <c r="DE19">
        <f t="shared" si="84"/>
        <v>0.42305944819189589</v>
      </c>
      <c r="DF19">
        <f t="shared" si="84"/>
        <v>0.41882885370997691</v>
      </c>
      <c r="DG19">
        <f t="shared" si="84"/>
        <v>0.41464056517287712</v>
      </c>
      <c r="DH19">
        <f t="shared" si="84"/>
        <v>0.41049415952114832</v>
      </c>
      <c r="DI19">
        <f t="shared" si="84"/>
        <v>0.40638921792593685</v>
      </c>
      <c r="DJ19">
        <f t="shared" si="84"/>
        <v>0.40232532574667745</v>
      </c>
      <c r="DK19">
        <f t="shared" si="84"/>
        <v>0.39830207248921068</v>
      </c>
      <c r="DL19">
        <f t="shared" si="84"/>
        <v>0.39431905176431858</v>
      </c>
      <c r="DM19">
        <f t="shared" si="84"/>
        <v>0.39037586124667539</v>
      </c>
      <c r="DN19">
        <f t="shared" si="84"/>
        <v>0.38647210263420861</v>
      </c>
      <c r="DO19">
        <f t="shared" si="84"/>
        <v>0.3826073816078665</v>
      </c>
      <c r="DP19">
        <f t="shared" si="84"/>
        <v>0.37878130779178781</v>
      </c>
      <c r="DQ19">
        <f t="shared" si="84"/>
        <v>0.37499349471386995</v>
      </c>
      <c r="DR19">
        <f t="shared" si="84"/>
        <v>0.37124355976673123</v>
      </c>
      <c r="DS19">
        <f t="shared" si="84"/>
        <v>0.36753112416906392</v>
      </c>
      <c r="DT19">
        <f t="shared" si="84"/>
        <v>0.36385581292737329</v>
      </c>
      <c r="DU19">
        <f t="shared" si="84"/>
        <v>0.36021725479809957</v>
      </c>
      <c r="DV19">
        <f t="shared" si="84"/>
        <v>0.35661508225011856</v>
      </c>
      <c r="DW19">
        <f t="shared" si="84"/>
        <v>0.3530489314276174</v>
      </c>
      <c r="DX19">
        <f t="shared" si="84"/>
        <v>0.34951844211334121</v>
      </c>
      <c r="DY19">
        <f t="shared" si="84"/>
        <v>0.34602325769220782</v>
      </c>
      <c r="DZ19">
        <f t="shared" si="84"/>
        <v>0.34256302511528575</v>
      </c>
      <c r="EA19">
        <f t="shared" ref="EA19:FC19" si="85">DZ19*(1-$AG19*(0.01+0.01*EA$3))</f>
        <v>0.33913739486413291</v>
      </c>
      <c r="EB19">
        <f t="shared" si="85"/>
        <v>0.33574602091549161</v>
      </c>
      <c r="EC19">
        <f t="shared" si="85"/>
        <v>0.33238856070633671</v>
      </c>
      <c r="ED19">
        <f t="shared" si="85"/>
        <v>0.32906467509927334</v>
      </c>
      <c r="EE19">
        <f t="shared" si="85"/>
        <v>0.32577402834828062</v>
      </c>
      <c r="EF19">
        <f t="shared" si="85"/>
        <v>0.32251628806479782</v>
      </c>
      <c r="EG19">
        <f t="shared" si="85"/>
        <v>0.31929112518414982</v>
      </c>
      <c r="EH19">
        <f t="shared" si="85"/>
        <v>0.3160982139323083</v>
      </c>
      <c r="EI19">
        <f t="shared" si="85"/>
        <v>0.31293723179298522</v>
      </c>
      <c r="EJ19">
        <f t="shared" si="85"/>
        <v>0.30980785947505535</v>
      </c>
      <c r="EK19">
        <f t="shared" si="85"/>
        <v>0.30670978088030482</v>
      </c>
      <c r="EL19">
        <f t="shared" si="85"/>
        <v>0.30364268307150177</v>
      </c>
      <c r="EM19">
        <f t="shared" si="85"/>
        <v>0.30060625624078674</v>
      </c>
      <c r="EN19">
        <f t="shared" si="85"/>
        <v>0.29760019367837887</v>
      </c>
      <c r="EO19">
        <f t="shared" si="85"/>
        <v>0.2946241917415951</v>
      </c>
      <c r="EP19">
        <f t="shared" si="85"/>
        <v>0.29167794982417916</v>
      </c>
      <c r="EQ19">
        <f t="shared" si="85"/>
        <v>0.28876117032593734</v>
      </c>
      <c r="ER19">
        <f t="shared" si="85"/>
        <v>0.28587355862267799</v>
      </c>
      <c r="ES19">
        <f t="shared" si="85"/>
        <v>0.2830148230364512</v>
      </c>
      <c r="ET19">
        <f t="shared" si="85"/>
        <v>0.28018467480608666</v>
      </c>
      <c r="EU19">
        <f t="shared" si="85"/>
        <v>0.27738282805802578</v>
      </c>
      <c r="EV19">
        <f t="shared" si="85"/>
        <v>0.27460899977744552</v>
      </c>
      <c r="EW19">
        <f t="shared" si="85"/>
        <v>0.27186290977967104</v>
      </c>
      <c r="EX19">
        <f t="shared" si="85"/>
        <v>0.26914428068187435</v>
      </c>
      <c r="EY19">
        <f t="shared" si="85"/>
        <v>0.26645283787505558</v>
      </c>
      <c r="EZ19">
        <f t="shared" si="85"/>
        <v>0.263788309496305</v>
      </c>
      <c r="FA19">
        <f t="shared" si="85"/>
        <v>0.26115042640134195</v>
      </c>
      <c r="FB19">
        <f t="shared" si="85"/>
        <v>0.25853892213732854</v>
      </c>
      <c r="FC19">
        <f t="shared" si="85"/>
        <v>0.25595353291595524</v>
      </c>
    </row>
    <row r="20" spans="1:159" x14ac:dyDescent="0.35">
      <c r="A20" t="s">
        <v>55</v>
      </c>
      <c r="B20">
        <f>12*120+1-MIN(inputs!$B$69,inputs!$C$69)</f>
        <v>489</v>
      </c>
      <c r="C20" t="s">
        <v>56</v>
      </c>
      <c r="F20">
        <v>38</v>
      </c>
      <c r="G20">
        <f>1-EXP(-inputs!$B$35-inputs!$B$36*inputs!$B$37^$F20*(inputs!$B$37-1)/LN(inputs!$B$37))</f>
        <v>4.6317694229958128E-4</v>
      </c>
      <c r="H20">
        <f>1-EXP(-inputs!$B$35-inputs!$B$36*inputs!$B$37^($F20-4)*(inputs!$B$37-1)/LN(inputs!$B$37))</f>
        <v>3.7235303796812058E-4</v>
      </c>
      <c r="I20">
        <f t="shared" si="0"/>
        <v>4.4464986460759801E-4</v>
      </c>
      <c r="J20">
        <f t="shared" si="1"/>
        <v>3.5745891644939576E-4</v>
      </c>
      <c r="L20">
        <v>18</v>
      </c>
      <c r="M20">
        <f t="shared" si="2"/>
        <v>1.5</v>
      </c>
      <c r="N20">
        <f t="shared" si="3"/>
        <v>2.7089380353624133E-2</v>
      </c>
      <c r="O20">
        <f t="shared" si="4"/>
        <v>0.96018042398269254</v>
      </c>
      <c r="P20">
        <f>O20*EXP(-inputs!$B$27*L20/12)</f>
        <v>0.9530060084909574</v>
      </c>
      <c r="Q20">
        <f t="shared" si="5"/>
        <v>3.2089380353624131E-2</v>
      </c>
      <c r="R20">
        <f t="shared" si="6"/>
        <v>0.9530060084909574</v>
      </c>
      <c r="S20">
        <f>R20*EXP(-inputs!$B$27*L20/12)</f>
        <v>0.94588519983848129</v>
      </c>
      <c r="T20">
        <f>INDEX(P_rec,MATCH(inputs!$B$13+L20,curve_t,0))/INDEX(P_rec,MATCH(inputs!$B$13,curve_t,0))</f>
        <v>0.94945463095874794</v>
      </c>
      <c r="U20">
        <f t="shared" si="15"/>
        <v>0.99699178901354635</v>
      </c>
      <c r="V20">
        <f t="shared" si="16"/>
        <v>3.017287624234033E-3</v>
      </c>
      <c r="X20">
        <v>-6</v>
      </c>
      <c r="Y20">
        <f t="shared" si="7"/>
        <v>98.058067569092017</v>
      </c>
      <c r="AA20">
        <v>-8</v>
      </c>
      <c r="AB20">
        <f t="shared" si="8"/>
        <v>101.15654243111538</v>
      </c>
      <c r="AC20">
        <f t="shared" si="9"/>
        <v>101.15654243111538</v>
      </c>
      <c r="AD20">
        <f t="shared" si="10"/>
        <v>101.15654243111538</v>
      </c>
      <c r="AF20">
        <v>36</v>
      </c>
      <c r="AG20">
        <f t="shared" si="21"/>
        <v>1</v>
      </c>
      <c r="AH20">
        <f>1</f>
        <v>1</v>
      </c>
      <c r="AI20">
        <f t="shared" ref="AI20:BN20" si="86">AH20*(1-$AG20*(0.01+0.01*AI$3))</f>
        <v>0.98</v>
      </c>
      <c r="AJ20">
        <f t="shared" si="86"/>
        <v>0.96047104999999999</v>
      </c>
      <c r="AK20">
        <f t="shared" si="86"/>
        <v>0.941530560894</v>
      </c>
      <c r="AL20">
        <f t="shared" si="86"/>
        <v>0.9232719294918631</v>
      </c>
      <c r="AM20">
        <f t="shared" si="86"/>
        <v>0.90576669370869745</v>
      </c>
      <c r="AN20">
        <f t="shared" si="86"/>
        <v>0.8890666202934433</v>
      </c>
      <c r="AO20">
        <f t="shared" si="86"/>
        <v>0.87320567178740827</v>
      </c>
      <c r="AP20">
        <f t="shared" si="86"/>
        <v>0.85820181533192108</v>
      </c>
      <c r="AQ20">
        <f t="shared" si="86"/>
        <v>0.84405864941525099</v>
      </c>
      <c r="AR20">
        <f t="shared" si="86"/>
        <v>0.83076683583358435</v>
      </c>
      <c r="AS20">
        <f t="shared" si="86"/>
        <v>0.81830533329608057</v>
      </c>
      <c r="AT20">
        <f t="shared" si="86"/>
        <v>0.80664243653327816</v>
      </c>
      <c r="AU20">
        <f t="shared" si="86"/>
        <v>0.79573663079134827</v>
      </c>
      <c r="AV20">
        <f t="shared" si="86"/>
        <v>0.78553727652618011</v>
      </c>
      <c r="AW20">
        <f t="shared" si="86"/>
        <v>0.77598514324362178</v>
      </c>
      <c r="AX20">
        <f t="shared" si="86"/>
        <v>0.7670128150248674</v>
      </c>
      <c r="AY20">
        <f t="shared" si="86"/>
        <v>0.75854499354699279</v>
      </c>
      <c r="AZ20">
        <f t="shared" si="86"/>
        <v>0.75049872752794311</v>
      </c>
      <c r="BA20">
        <f t="shared" si="86"/>
        <v>0.74278360060895587</v>
      </c>
      <c r="BB20">
        <f t="shared" si="86"/>
        <v>0.73530191279182211</v>
      </c>
      <c r="BC20">
        <f t="shared" si="86"/>
        <v>0.72794889366390392</v>
      </c>
      <c r="BD20">
        <f t="shared" si="86"/>
        <v>0.72066940472726482</v>
      </c>
      <c r="BE20">
        <f t="shared" si="86"/>
        <v>0.71346271067999212</v>
      </c>
      <c r="BF20">
        <f t="shared" si="86"/>
        <v>0.70632808357319221</v>
      </c>
      <c r="BG20">
        <f t="shared" si="86"/>
        <v>0.69926480273746028</v>
      </c>
      <c r="BH20">
        <f t="shared" si="86"/>
        <v>0.69227215471008563</v>
      </c>
      <c r="BI20">
        <f t="shared" si="86"/>
        <v>0.6853494331629848</v>
      </c>
      <c r="BJ20">
        <f t="shared" si="86"/>
        <v>0.67849593883135495</v>
      </c>
      <c r="BK20">
        <f t="shared" si="86"/>
        <v>0.67171097944304137</v>
      </c>
      <c r="BL20">
        <f t="shared" si="86"/>
        <v>0.66499386964861096</v>
      </c>
      <c r="BM20">
        <f t="shared" si="86"/>
        <v>0.65834393095212485</v>
      </c>
      <c r="BN20">
        <f t="shared" si="86"/>
        <v>0.65176049164260363</v>
      </c>
      <c r="BO20">
        <f t="shared" ref="BO20:CT20" si="87">BN20*(1-$AG20*(0.01+0.01*BO$3))</f>
        <v>0.64524288672617758</v>
      </c>
      <c r="BP20">
        <f t="shared" si="87"/>
        <v>0.63879045785891575</v>
      </c>
      <c r="BQ20">
        <f t="shared" si="87"/>
        <v>0.63240255328032657</v>
      </c>
      <c r="BR20">
        <f t="shared" si="87"/>
        <v>0.62607852774752326</v>
      </c>
      <c r="BS20">
        <f t="shared" si="87"/>
        <v>0.61981774247004806</v>
      </c>
      <c r="BT20">
        <f t="shared" si="87"/>
        <v>0.61361956504534754</v>
      </c>
      <c r="BU20">
        <f t="shared" si="87"/>
        <v>0.607483369394894</v>
      </c>
      <c r="BV20">
        <f t="shared" si="87"/>
        <v>0.6014085357009451</v>
      </c>
      <c r="BW20">
        <f t="shared" si="87"/>
        <v>0.59539445034393568</v>
      </c>
      <c r="BX20">
        <f t="shared" si="87"/>
        <v>0.58944050584049634</v>
      </c>
      <c r="BY20">
        <f t="shared" si="87"/>
        <v>0.58354610078209135</v>
      </c>
      <c r="BZ20">
        <f t="shared" si="87"/>
        <v>0.5777106397742704</v>
      </c>
      <c r="CA20">
        <f t="shared" si="87"/>
        <v>0.57193353337652764</v>
      </c>
      <c r="CB20">
        <f t="shared" si="87"/>
        <v>0.56621419804276241</v>
      </c>
      <c r="CC20">
        <f t="shared" si="87"/>
        <v>0.56055205606233482</v>
      </c>
      <c r="CD20">
        <f t="shared" si="87"/>
        <v>0.55494653550171147</v>
      </c>
      <c r="CE20">
        <f t="shared" si="87"/>
        <v>0.54939707014669437</v>
      </c>
      <c r="CF20">
        <f t="shared" si="87"/>
        <v>0.54390309944522741</v>
      </c>
      <c r="CG20">
        <f t="shared" si="87"/>
        <v>0.5384640684507751</v>
      </c>
      <c r="CH20">
        <f t="shared" si="87"/>
        <v>0.53307942776626738</v>
      </c>
      <c r="CI20">
        <f t="shared" si="87"/>
        <v>0.52774863348860468</v>
      </c>
      <c r="CJ20">
        <f t="shared" si="87"/>
        <v>0.52247114715371867</v>
      </c>
      <c r="CK20">
        <f t="shared" si="87"/>
        <v>0.51724643568218143</v>
      </c>
      <c r="CL20">
        <f t="shared" si="87"/>
        <v>0.51207397132535959</v>
      </c>
      <c r="CM20">
        <f t="shared" si="87"/>
        <v>0.50695323161210604</v>
      </c>
      <c r="CN20">
        <f t="shared" si="87"/>
        <v>0.50188369929598498</v>
      </c>
      <c r="CO20">
        <f t="shared" si="87"/>
        <v>0.49686486230302512</v>
      </c>
      <c r="CP20">
        <f t="shared" si="87"/>
        <v>0.49189621367999486</v>
      </c>
      <c r="CQ20">
        <f t="shared" si="87"/>
        <v>0.48697725154319493</v>
      </c>
      <c r="CR20">
        <f t="shared" si="87"/>
        <v>0.48210747902776296</v>
      </c>
      <c r="CS20">
        <f t="shared" si="87"/>
        <v>0.47728640423748531</v>
      </c>
      <c r="CT20">
        <f t="shared" si="87"/>
        <v>0.47251354019511044</v>
      </c>
      <c r="CU20">
        <f t="shared" ref="CU20:DZ20" si="88">CT20*(1-$AG20*(0.01+0.01*CU$3))</f>
        <v>0.46778840479315931</v>
      </c>
      <c r="CV20">
        <f t="shared" si="88"/>
        <v>0.46311052074522768</v>
      </c>
      <c r="CW20">
        <f t="shared" si="88"/>
        <v>0.45847941553777538</v>
      </c>
      <c r="CX20">
        <f t="shared" si="88"/>
        <v>0.45389462138239761</v>
      </c>
      <c r="CY20">
        <f t="shared" si="88"/>
        <v>0.44935567516857361</v>
      </c>
      <c r="CZ20">
        <f t="shared" si="88"/>
        <v>0.44486211841688789</v>
      </c>
      <c r="DA20">
        <f t="shared" si="88"/>
        <v>0.440413497232719</v>
      </c>
      <c r="DB20">
        <f t="shared" si="88"/>
        <v>0.43600936226039183</v>
      </c>
      <c r="DC20">
        <f t="shared" si="88"/>
        <v>0.43164926863778791</v>
      </c>
      <c r="DD20">
        <f t="shared" si="88"/>
        <v>0.42733277595141</v>
      </c>
      <c r="DE20">
        <f t="shared" si="88"/>
        <v>0.42305944819189589</v>
      </c>
      <c r="DF20">
        <f t="shared" si="88"/>
        <v>0.41882885370997691</v>
      </c>
      <c r="DG20">
        <f t="shared" si="88"/>
        <v>0.41464056517287712</v>
      </c>
      <c r="DH20">
        <f t="shared" si="88"/>
        <v>0.41049415952114832</v>
      </c>
      <c r="DI20">
        <f t="shared" si="88"/>
        <v>0.40638921792593685</v>
      </c>
      <c r="DJ20">
        <f t="shared" si="88"/>
        <v>0.40232532574667745</v>
      </c>
      <c r="DK20">
        <f t="shared" si="88"/>
        <v>0.39830207248921068</v>
      </c>
      <c r="DL20">
        <f t="shared" si="88"/>
        <v>0.39431905176431858</v>
      </c>
      <c r="DM20">
        <f t="shared" si="88"/>
        <v>0.39037586124667539</v>
      </c>
      <c r="DN20">
        <f t="shared" si="88"/>
        <v>0.38647210263420861</v>
      </c>
      <c r="DO20">
        <f t="shared" si="88"/>
        <v>0.3826073816078665</v>
      </c>
      <c r="DP20">
        <f t="shared" si="88"/>
        <v>0.37878130779178781</v>
      </c>
      <c r="DQ20">
        <f t="shared" si="88"/>
        <v>0.37499349471386995</v>
      </c>
      <c r="DR20">
        <f t="shared" si="88"/>
        <v>0.37124355976673123</v>
      </c>
      <c r="DS20">
        <f t="shared" si="88"/>
        <v>0.36753112416906392</v>
      </c>
      <c r="DT20">
        <f t="shared" si="88"/>
        <v>0.36385581292737329</v>
      </c>
      <c r="DU20">
        <f t="shared" si="88"/>
        <v>0.36021725479809957</v>
      </c>
      <c r="DV20">
        <f t="shared" si="88"/>
        <v>0.35661508225011856</v>
      </c>
      <c r="DW20">
        <f t="shared" si="88"/>
        <v>0.3530489314276174</v>
      </c>
      <c r="DX20">
        <f t="shared" si="88"/>
        <v>0.34951844211334121</v>
      </c>
      <c r="DY20">
        <f t="shared" si="88"/>
        <v>0.34602325769220782</v>
      </c>
      <c r="DZ20">
        <f t="shared" si="88"/>
        <v>0.34256302511528575</v>
      </c>
      <c r="EA20">
        <f t="shared" ref="EA20:FC20" si="89">DZ20*(1-$AG20*(0.01+0.01*EA$3))</f>
        <v>0.33913739486413291</v>
      </c>
      <c r="EB20">
        <f t="shared" si="89"/>
        <v>0.33574602091549161</v>
      </c>
      <c r="EC20">
        <f t="shared" si="89"/>
        <v>0.33238856070633671</v>
      </c>
      <c r="ED20">
        <f t="shared" si="89"/>
        <v>0.32906467509927334</v>
      </c>
      <c r="EE20">
        <f t="shared" si="89"/>
        <v>0.32577402834828062</v>
      </c>
      <c r="EF20">
        <f t="shared" si="89"/>
        <v>0.32251628806479782</v>
      </c>
      <c r="EG20">
        <f t="shared" si="89"/>
        <v>0.31929112518414982</v>
      </c>
      <c r="EH20">
        <f t="shared" si="89"/>
        <v>0.3160982139323083</v>
      </c>
      <c r="EI20">
        <f t="shared" si="89"/>
        <v>0.31293723179298522</v>
      </c>
      <c r="EJ20">
        <f t="shared" si="89"/>
        <v>0.30980785947505535</v>
      </c>
      <c r="EK20">
        <f t="shared" si="89"/>
        <v>0.30670978088030482</v>
      </c>
      <c r="EL20">
        <f t="shared" si="89"/>
        <v>0.30364268307150177</v>
      </c>
      <c r="EM20">
        <f t="shared" si="89"/>
        <v>0.30060625624078674</v>
      </c>
      <c r="EN20">
        <f t="shared" si="89"/>
        <v>0.29760019367837887</v>
      </c>
      <c r="EO20">
        <f t="shared" si="89"/>
        <v>0.2946241917415951</v>
      </c>
      <c r="EP20">
        <f t="shared" si="89"/>
        <v>0.29167794982417916</v>
      </c>
      <c r="EQ20">
        <f t="shared" si="89"/>
        <v>0.28876117032593734</v>
      </c>
      <c r="ER20">
        <f t="shared" si="89"/>
        <v>0.28587355862267799</v>
      </c>
      <c r="ES20">
        <f t="shared" si="89"/>
        <v>0.2830148230364512</v>
      </c>
      <c r="ET20">
        <f t="shared" si="89"/>
        <v>0.28018467480608666</v>
      </c>
      <c r="EU20">
        <f t="shared" si="89"/>
        <v>0.27738282805802578</v>
      </c>
      <c r="EV20">
        <f t="shared" si="89"/>
        <v>0.27460899977744552</v>
      </c>
      <c r="EW20">
        <f t="shared" si="89"/>
        <v>0.27186290977967104</v>
      </c>
      <c r="EX20">
        <f t="shared" si="89"/>
        <v>0.26914428068187435</v>
      </c>
      <c r="EY20">
        <f t="shared" si="89"/>
        <v>0.26645283787505558</v>
      </c>
      <c r="EZ20">
        <f t="shared" si="89"/>
        <v>0.263788309496305</v>
      </c>
      <c r="FA20">
        <f t="shared" si="89"/>
        <v>0.26115042640134195</v>
      </c>
      <c r="FB20">
        <f t="shared" si="89"/>
        <v>0.25853892213732854</v>
      </c>
      <c r="FC20">
        <f t="shared" si="89"/>
        <v>0.25595353291595524</v>
      </c>
    </row>
    <row r="21" spans="1:159" x14ac:dyDescent="0.35">
      <c r="F21">
        <v>39</v>
      </c>
      <c r="G21">
        <f>1-EXP(-inputs!$B$35-inputs!$B$36*inputs!$B$37^$F21*(inputs!$B$37-1)/LN(inputs!$B$37))</f>
        <v>4.9332976070315393E-4</v>
      </c>
      <c r="H21">
        <f>1-EXP(-inputs!$B$35-inputs!$B$36*inputs!$B$37^($F21-4)*(inputs!$B$37-1)/LN(inputs!$B$37))</f>
        <v>3.9124619675490191E-4</v>
      </c>
      <c r="I21">
        <f t="shared" si="0"/>
        <v>4.7359657027502773E-4</v>
      </c>
      <c r="J21">
        <f t="shared" si="1"/>
        <v>3.7559634888470581E-4</v>
      </c>
      <c r="L21">
        <v>19</v>
      </c>
      <c r="M21">
        <f t="shared" si="2"/>
        <v>1.5833333333333333</v>
      </c>
      <c r="N21">
        <f t="shared" si="3"/>
        <v>2.7196521807920183E-2</v>
      </c>
      <c r="O21">
        <f t="shared" si="4"/>
        <v>0.95785280644888371</v>
      </c>
      <c r="P21">
        <f>O21*EXP(-inputs!$B$27*L21/12)</f>
        <v>0.95029974205914991</v>
      </c>
      <c r="Q21">
        <f t="shared" si="5"/>
        <v>3.2196521807920181E-2</v>
      </c>
      <c r="R21">
        <f t="shared" si="6"/>
        <v>0.95029974205914991</v>
      </c>
      <c r="S21">
        <f>R21*EXP(-inputs!$B$27*L21/12)</f>
        <v>0.94280623669695285</v>
      </c>
      <c r="T21">
        <f>INDEX(P_rec,MATCH(inputs!$B$13+L21,curve_t,0))/INDEX(P_rec,MATCH(inputs!$B$13,curve_t,0))</f>
        <v>0.946585032281821</v>
      </c>
      <c r="U21">
        <f t="shared" si="15"/>
        <v>0.99697763475646095</v>
      </c>
      <c r="V21">
        <f t="shared" si="16"/>
        <v>3.0315276272745439E-3</v>
      </c>
      <c r="X21">
        <v>-5</v>
      </c>
      <c r="Y21">
        <f t="shared" si="7"/>
        <v>98.379084165858501</v>
      </c>
      <c r="AA21">
        <v>-7</v>
      </c>
      <c r="AB21">
        <f t="shared" si="8"/>
        <v>101.42241591020993</v>
      </c>
      <c r="AC21">
        <f t="shared" si="9"/>
        <v>101.42241591020993</v>
      </c>
      <c r="AD21">
        <f t="shared" si="10"/>
        <v>101.42241591020993</v>
      </c>
      <c r="AF21">
        <v>37</v>
      </c>
      <c r="AG21">
        <f t="shared" si="21"/>
        <v>1</v>
      </c>
      <c r="AH21">
        <f>1</f>
        <v>1</v>
      </c>
      <c r="AI21">
        <f t="shared" ref="AI21:BN21" si="90">AH21*(1-$AG21*(0.01+0.01*AI$3))</f>
        <v>0.98</v>
      </c>
      <c r="AJ21">
        <f t="shared" si="90"/>
        <v>0.96047104999999999</v>
      </c>
      <c r="AK21">
        <f t="shared" si="90"/>
        <v>0.941530560894</v>
      </c>
      <c r="AL21">
        <f t="shared" si="90"/>
        <v>0.9232719294918631</v>
      </c>
      <c r="AM21">
        <f t="shared" si="90"/>
        <v>0.90576669370869745</v>
      </c>
      <c r="AN21">
        <f t="shared" si="90"/>
        <v>0.8890666202934433</v>
      </c>
      <c r="AO21">
        <f t="shared" si="90"/>
        <v>0.87320567178740827</v>
      </c>
      <c r="AP21">
        <f t="shared" si="90"/>
        <v>0.85820181533192108</v>
      </c>
      <c r="AQ21">
        <f t="shared" si="90"/>
        <v>0.84405864941525099</v>
      </c>
      <c r="AR21">
        <f t="shared" si="90"/>
        <v>0.83076683583358435</v>
      </c>
      <c r="AS21">
        <f t="shared" si="90"/>
        <v>0.81830533329608057</v>
      </c>
      <c r="AT21">
        <f t="shared" si="90"/>
        <v>0.80664243653327816</v>
      </c>
      <c r="AU21">
        <f t="shared" si="90"/>
        <v>0.79573663079134827</v>
      </c>
      <c r="AV21">
        <f t="shared" si="90"/>
        <v>0.78553727652618011</v>
      </c>
      <c r="AW21">
        <f t="shared" si="90"/>
        <v>0.77598514324362178</v>
      </c>
      <c r="AX21">
        <f t="shared" si="90"/>
        <v>0.7670128150248674</v>
      </c>
      <c r="AY21">
        <f t="shared" si="90"/>
        <v>0.75854499354699279</v>
      </c>
      <c r="AZ21">
        <f t="shared" si="90"/>
        <v>0.75049872752794311</v>
      </c>
      <c r="BA21">
        <f t="shared" si="90"/>
        <v>0.74278360060895587</v>
      </c>
      <c r="BB21">
        <f t="shared" si="90"/>
        <v>0.73530191279182211</v>
      </c>
      <c r="BC21">
        <f t="shared" si="90"/>
        <v>0.72794889366390392</v>
      </c>
      <c r="BD21">
        <f t="shared" si="90"/>
        <v>0.72066940472726482</v>
      </c>
      <c r="BE21">
        <f t="shared" si="90"/>
        <v>0.71346271067999212</v>
      </c>
      <c r="BF21">
        <f t="shared" si="90"/>
        <v>0.70632808357319221</v>
      </c>
      <c r="BG21">
        <f t="shared" si="90"/>
        <v>0.69926480273746028</v>
      </c>
      <c r="BH21">
        <f t="shared" si="90"/>
        <v>0.69227215471008563</v>
      </c>
      <c r="BI21">
        <f t="shared" si="90"/>
        <v>0.6853494331629848</v>
      </c>
      <c r="BJ21">
        <f t="shared" si="90"/>
        <v>0.67849593883135495</v>
      </c>
      <c r="BK21">
        <f t="shared" si="90"/>
        <v>0.67171097944304137</v>
      </c>
      <c r="BL21">
        <f t="shared" si="90"/>
        <v>0.66499386964861096</v>
      </c>
      <c r="BM21">
        <f t="shared" si="90"/>
        <v>0.65834393095212485</v>
      </c>
      <c r="BN21">
        <f t="shared" si="90"/>
        <v>0.65176049164260363</v>
      </c>
      <c r="BO21">
        <f t="shared" ref="BO21:CT21" si="91">BN21*(1-$AG21*(0.01+0.01*BO$3))</f>
        <v>0.64524288672617758</v>
      </c>
      <c r="BP21">
        <f t="shared" si="91"/>
        <v>0.63879045785891575</v>
      </c>
      <c r="BQ21">
        <f t="shared" si="91"/>
        <v>0.63240255328032657</v>
      </c>
      <c r="BR21">
        <f t="shared" si="91"/>
        <v>0.62607852774752326</v>
      </c>
      <c r="BS21">
        <f t="shared" si="91"/>
        <v>0.61981774247004806</v>
      </c>
      <c r="BT21">
        <f t="shared" si="91"/>
        <v>0.61361956504534754</v>
      </c>
      <c r="BU21">
        <f t="shared" si="91"/>
        <v>0.607483369394894</v>
      </c>
      <c r="BV21">
        <f t="shared" si="91"/>
        <v>0.6014085357009451</v>
      </c>
      <c r="BW21">
        <f t="shared" si="91"/>
        <v>0.59539445034393568</v>
      </c>
      <c r="BX21">
        <f t="shared" si="91"/>
        <v>0.58944050584049634</v>
      </c>
      <c r="BY21">
        <f t="shared" si="91"/>
        <v>0.58354610078209135</v>
      </c>
      <c r="BZ21">
        <f t="shared" si="91"/>
        <v>0.5777106397742704</v>
      </c>
      <c r="CA21">
        <f t="shared" si="91"/>
        <v>0.57193353337652764</v>
      </c>
      <c r="CB21">
        <f t="shared" si="91"/>
        <v>0.56621419804276241</v>
      </c>
      <c r="CC21">
        <f t="shared" si="91"/>
        <v>0.56055205606233482</v>
      </c>
      <c r="CD21">
        <f t="shared" si="91"/>
        <v>0.55494653550171147</v>
      </c>
      <c r="CE21">
        <f t="shared" si="91"/>
        <v>0.54939707014669437</v>
      </c>
      <c r="CF21">
        <f t="shared" si="91"/>
        <v>0.54390309944522741</v>
      </c>
      <c r="CG21">
        <f t="shared" si="91"/>
        <v>0.5384640684507751</v>
      </c>
      <c r="CH21">
        <f t="shared" si="91"/>
        <v>0.53307942776626738</v>
      </c>
      <c r="CI21">
        <f t="shared" si="91"/>
        <v>0.52774863348860468</v>
      </c>
      <c r="CJ21">
        <f t="shared" si="91"/>
        <v>0.52247114715371867</v>
      </c>
      <c r="CK21">
        <f t="shared" si="91"/>
        <v>0.51724643568218143</v>
      </c>
      <c r="CL21">
        <f t="shared" si="91"/>
        <v>0.51207397132535959</v>
      </c>
      <c r="CM21">
        <f t="shared" si="91"/>
        <v>0.50695323161210604</v>
      </c>
      <c r="CN21">
        <f t="shared" si="91"/>
        <v>0.50188369929598498</v>
      </c>
      <c r="CO21">
        <f t="shared" si="91"/>
        <v>0.49686486230302512</v>
      </c>
      <c r="CP21">
        <f t="shared" si="91"/>
        <v>0.49189621367999486</v>
      </c>
      <c r="CQ21">
        <f t="shared" si="91"/>
        <v>0.48697725154319493</v>
      </c>
      <c r="CR21">
        <f t="shared" si="91"/>
        <v>0.48210747902776296</v>
      </c>
      <c r="CS21">
        <f t="shared" si="91"/>
        <v>0.47728640423748531</v>
      </c>
      <c r="CT21">
        <f t="shared" si="91"/>
        <v>0.47251354019511044</v>
      </c>
      <c r="CU21">
        <f t="shared" ref="CU21:DZ21" si="92">CT21*(1-$AG21*(0.01+0.01*CU$3))</f>
        <v>0.46778840479315931</v>
      </c>
      <c r="CV21">
        <f t="shared" si="92"/>
        <v>0.46311052074522768</v>
      </c>
      <c r="CW21">
        <f t="shared" si="92"/>
        <v>0.45847941553777538</v>
      </c>
      <c r="CX21">
        <f t="shared" si="92"/>
        <v>0.45389462138239761</v>
      </c>
      <c r="CY21">
        <f t="shared" si="92"/>
        <v>0.44935567516857361</v>
      </c>
      <c r="CZ21">
        <f t="shared" si="92"/>
        <v>0.44486211841688789</v>
      </c>
      <c r="DA21">
        <f t="shared" si="92"/>
        <v>0.440413497232719</v>
      </c>
      <c r="DB21">
        <f t="shared" si="92"/>
        <v>0.43600936226039183</v>
      </c>
      <c r="DC21">
        <f t="shared" si="92"/>
        <v>0.43164926863778791</v>
      </c>
      <c r="DD21">
        <f t="shared" si="92"/>
        <v>0.42733277595141</v>
      </c>
      <c r="DE21">
        <f t="shared" si="92"/>
        <v>0.42305944819189589</v>
      </c>
      <c r="DF21">
        <f t="shared" si="92"/>
        <v>0.41882885370997691</v>
      </c>
      <c r="DG21">
        <f t="shared" si="92"/>
        <v>0.41464056517287712</v>
      </c>
      <c r="DH21">
        <f t="shared" si="92"/>
        <v>0.41049415952114832</v>
      </c>
      <c r="DI21">
        <f t="shared" si="92"/>
        <v>0.40638921792593685</v>
      </c>
      <c r="DJ21">
        <f t="shared" si="92"/>
        <v>0.40232532574667745</v>
      </c>
      <c r="DK21">
        <f t="shared" si="92"/>
        <v>0.39830207248921068</v>
      </c>
      <c r="DL21">
        <f t="shared" si="92"/>
        <v>0.39431905176431858</v>
      </c>
      <c r="DM21">
        <f t="shared" si="92"/>
        <v>0.39037586124667539</v>
      </c>
      <c r="DN21">
        <f t="shared" si="92"/>
        <v>0.38647210263420861</v>
      </c>
      <c r="DO21">
        <f t="shared" si="92"/>
        <v>0.3826073816078665</v>
      </c>
      <c r="DP21">
        <f t="shared" si="92"/>
        <v>0.37878130779178781</v>
      </c>
      <c r="DQ21">
        <f t="shared" si="92"/>
        <v>0.37499349471386995</v>
      </c>
      <c r="DR21">
        <f t="shared" si="92"/>
        <v>0.37124355976673123</v>
      </c>
      <c r="DS21">
        <f t="shared" si="92"/>
        <v>0.36753112416906392</v>
      </c>
      <c r="DT21">
        <f t="shared" si="92"/>
        <v>0.36385581292737329</v>
      </c>
      <c r="DU21">
        <f t="shared" si="92"/>
        <v>0.36021725479809957</v>
      </c>
      <c r="DV21">
        <f t="shared" si="92"/>
        <v>0.35661508225011856</v>
      </c>
      <c r="DW21">
        <f t="shared" si="92"/>
        <v>0.3530489314276174</v>
      </c>
      <c r="DX21">
        <f t="shared" si="92"/>
        <v>0.34951844211334121</v>
      </c>
      <c r="DY21">
        <f t="shared" si="92"/>
        <v>0.34602325769220782</v>
      </c>
      <c r="DZ21">
        <f t="shared" si="92"/>
        <v>0.34256302511528575</v>
      </c>
      <c r="EA21">
        <f t="shared" ref="EA21:FC21" si="93">DZ21*(1-$AG21*(0.01+0.01*EA$3))</f>
        <v>0.33913739486413291</v>
      </c>
      <c r="EB21">
        <f t="shared" si="93"/>
        <v>0.33574602091549161</v>
      </c>
      <c r="EC21">
        <f t="shared" si="93"/>
        <v>0.33238856070633671</v>
      </c>
      <c r="ED21">
        <f t="shared" si="93"/>
        <v>0.32906467509927334</v>
      </c>
      <c r="EE21">
        <f t="shared" si="93"/>
        <v>0.32577402834828062</v>
      </c>
      <c r="EF21">
        <f t="shared" si="93"/>
        <v>0.32251628806479782</v>
      </c>
      <c r="EG21">
        <f t="shared" si="93"/>
        <v>0.31929112518414982</v>
      </c>
      <c r="EH21">
        <f t="shared" si="93"/>
        <v>0.3160982139323083</v>
      </c>
      <c r="EI21">
        <f t="shared" si="93"/>
        <v>0.31293723179298522</v>
      </c>
      <c r="EJ21">
        <f t="shared" si="93"/>
        <v>0.30980785947505535</v>
      </c>
      <c r="EK21">
        <f t="shared" si="93"/>
        <v>0.30670978088030482</v>
      </c>
      <c r="EL21">
        <f t="shared" si="93"/>
        <v>0.30364268307150177</v>
      </c>
      <c r="EM21">
        <f t="shared" si="93"/>
        <v>0.30060625624078674</v>
      </c>
      <c r="EN21">
        <f t="shared" si="93"/>
        <v>0.29760019367837887</v>
      </c>
      <c r="EO21">
        <f t="shared" si="93"/>
        <v>0.2946241917415951</v>
      </c>
      <c r="EP21">
        <f t="shared" si="93"/>
        <v>0.29167794982417916</v>
      </c>
      <c r="EQ21">
        <f t="shared" si="93"/>
        <v>0.28876117032593734</v>
      </c>
      <c r="ER21">
        <f t="shared" si="93"/>
        <v>0.28587355862267799</v>
      </c>
      <c r="ES21">
        <f t="shared" si="93"/>
        <v>0.2830148230364512</v>
      </c>
      <c r="ET21">
        <f t="shared" si="93"/>
        <v>0.28018467480608666</v>
      </c>
      <c r="EU21">
        <f t="shared" si="93"/>
        <v>0.27738282805802578</v>
      </c>
      <c r="EV21">
        <f t="shared" si="93"/>
        <v>0.27460899977744552</v>
      </c>
      <c r="EW21">
        <f t="shared" si="93"/>
        <v>0.27186290977967104</v>
      </c>
      <c r="EX21">
        <f t="shared" si="93"/>
        <v>0.26914428068187435</v>
      </c>
      <c r="EY21">
        <f t="shared" si="93"/>
        <v>0.26645283787505558</v>
      </c>
      <c r="EZ21">
        <f t="shared" si="93"/>
        <v>0.263788309496305</v>
      </c>
      <c r="FA21">
        <f t="shared" si="93"/>
        <v>0.26115042640134195</v>
      </c>
      <c r="FB21">
        <f t="shared" si="93"/>
        <v>0.25853892213732854</v>
      </c>
      <c r="FC21">
        <f t="shared" si="93"/>
        <v>0.25595353291595524</v>
      </c>
    </row>
    <row r="22" spans="1:159" x14ac:dyDescent="0.35">
      <c r="A22" s="1" t="s">
        <v>57</v>
      </c>
      <c r="F22">
        <v>40</v>
      </c>
      <c r="G22">
        <f>1-EXP(-inputs!$B$35-inputs!$B$36*inputs!$B$37^$F22*(inputs!$B$37-1)/LN(inputs!$B$37))</f>
        <v>5.2722044279496227E-4</v>
      </c>
      <c r="H22">
        <f>1-EXP(-inputs!$B$35-inputs!$B$36*inputs!$B$37^($F22-4)*(inputs!$B$37-1)/LN(inputs!$B$37))</f>
        <v>4.1248168098406701E-4</v>
      </c>
      <c r="I22">
        <f t="shared" si="0"/>
        <v>5.0613162508316377E-4</v>
      </c>
      <c r="J22">
        <f t="shared" si="1"/>
        <v>3.9598241374470431E-4</v>
      </c>
      <c r="L22">
        <v>20</v>
      </c>
      <c r="M22">
        <f t="shared" si="2"/>
        <v>1.6666666666666667</v>
      </c>
      <c r="N22">
        <f t="shared" si="3"/>
        <v>2.730277412664079E-2</v>
      </c>
      <c r="O22">
        <f t="shared" si="4"/>
        <v>0.95551518469485874</v>
      </c>
      <c r="P22">
        <f>O22*EXP(-inputs!$B$27*L22/12)</f>
        <v>0.94758564379796573</v>
      </c>
      <c r="Q22">
        <f t="shared" si="5"/>
        <v>3.2302774126640788E-2</v>
      </c>
      <c r="R22">
        <f t="shared" si="6"/>
        <v>0.94758564379796573</v>
      </c>
      <c r="S22">
        <f>R22*EXP(-inputs!$B$27*L22/12)</f>
        <v>0.93972190784048404</v>
      </c>
      <c r="T22">
        <f>INDEX(P_rec,MATCH(inputs!$B$13+L22,curve_t,0))/INDEX(P_rec,MATCH(inputs!$B$13,curve_t,0))</f>
        <v>0.94371088301772499</v>
      </c>
      <c r="U22">
        <f t="shared" si="15"/>
        <v>0.99696366499989164</v>
      </c>
      <c r="V22">
        <f t="shared" si="16"/>
        <v>3.0455824085713346E-3</v>
      </c>
      <c r="X22">
        <v>-4</v>
      </c>
      <c r="Y22">
        <f t="shared" si="7"/>
        <v>98.701151687428563</v>
      </c>
      <c r="AA22">
        <v>-6</v>
      </c>
      <c r="AB22">
        <f t="shared" si="8"/>
        <v>101.68898819439595</v>
      </c>
      <c r="AC22">
        <f t="shared" si="9"/>
        <v>101.68898819439595</v>
      </c>
      <c r="AD22">
        <f t="shared" si="10"/>
        <v>101.68898819439595</v>
      </c>
      <c r="AF22">
        <v>38</v>
      </c>
      <c r="AG22">
        <f t="shared" si="21"/>
        <v>1</v>
      </c>
      <c r="AH22">
        <f>1</f>
        <v>1</v>
      </c>
      <c r="AI22">
        <f t="shared" ref="AI22:BN22" si="94">AH22*(1-$AG22*(0.01+0.01*AI$3))</f>
        <v>0.98</v>
      </c>
      <c r="AJ22">
        <f t="shared" si="94"/>
        <v>0.96047104999999999</v>
      </c>
      <c r="AK22">
        <f t="shared" si="94"/>
        <v>0.941530560894</v>
      </c>
      <c r="AL22">
        <f t="shared" si="94"/>
        <v>0.9232719294918631</v>
      </c>
      <c r="AM22">
        <f t="shared" si="94"/>
        <v>0.90576669370869745</v>
      </c>
      <c r="AN22">
        <f t="shared" si="94"/>
        <v>0.8890666202934433</v>
      </c>
      <c r="AO22">
        <f t="shared" si="94"/>
        <v>0.87320567178740827</v>
      </c>
      <c r="AP22">
        <f t="shared" si="94"/>
        <v>0.85820181533192108</v>
      </c>
      <c r="AQ22">
        <f t="shared" si="94"/>
        <v>0.84405864941525099</v>
      </c>
      <c r="AR22">
        <f t="shared" si="94"/>
        <v>0.83076683583358435</v>
      </c>
      <c r="AS22">
        <f t="shared" si="94"/>
        <v>0.81830533329608057</v>
      </c>
      <c r="AT22">
        <f t="shared" si="94"/>
        <v>0.80664243653327816</v>
      </c>
      <c r="AU22">
        <f t="shared" si="94"/>
        <v>0.79573663079134827</v>
      </c>
      <c r="AV22">
        <f t="shared" si="94"/>
        <v>0.78553727652618011</v>
      </c>
      <c r="AW22">
        <f t="shared" si="94"/>
        <v>0.77598514324362178</v>
      </c>
      <c r="AX22">
        <f t="shared" si="94"/>
        <v>0.7670128150248674</v>
      </c>
      <c r="AY22">
        <f t="shared" si="94"/>
        <v>0.75854499354699279</v>
      </c>
      <c r="AZ22">
        <f t="shared" si="94"/>
        <v>0.75049872752794311</v>
      </c>
      <c r="BA22">
        <f t="shared" si="94"/>
        <v>0.74278360060895587</v>
      </c>
      <c r="BB22">
        <f t="shared" si="94"/>
        <v>0.73530191279182211</v>
      </c>
      <c r="BC22">
        <f t="shared" si="94"/>
        <v>0.72794889366390392</v>
      </c>
      <c r="BD22">
        <f t="shared" si="94"/>
        <v>0.72066940472726482</v>
      </c>
      <c r="BE22">
        <f t="shared" si="94"/>
        <v>0.71346271067999212</v>
      </c>
      <c r="BF22">
        <f t="shared" si="94"/>
        <v>0.70632808357319221</v>
      </c>
      <c r="BG22">
        <f t="shared" si="94"/>
        <v>0.69926480273746028</v>
      </c>
      <c r="BH22">
        <f t="shared" si="94"/>
        <v>0.69227215471008563</v>
      </c>
      <c r="BI22">
        <f t="shared" si="94"/>
        <v>0.6853494331629848</v>
      </c>
      <c r="BJ22">
        <f t="shared" si="94"/>
        <v>0.67849593883135495</v>
      </c>
      <c r="BK22">
        <f t="shared" si="94"/>
        <v>0.67171097944304137</v>
      </c>
      <c r="BL22">
        <f t="shared" si="94"/>
        <v>0.66499386964861096</v>
      </c>
      <c r="BM22">
        <f t="shared" si="94"/>
        <v>0.65834393095212485</v>
      </c>
      <c r="BN22">
        <f t="shared" si="94"/>
        <v>0.65176049164260363</v>
      </c>
      <c r="BO22">
        <f t="shared" ref="BO22:CT22" si="95">BN22*(1-$AG22*(0.01+0.01*BO$3))</f>
        <v>0.64524288672617758</v>
      </c>
      <c r="BP22">
        <f t="shared" si="95"/>
        <v>0.63879045785891575</v>
      </c>
      <c r="BQ22">
        <f t="shared" si="95"/>
        <v>0.63240255328032657</v>
      </c>
      <c r="BR22">
        <f t="shared" si="95"/>
        <v>0.62607852774752326</v>
      </c>
      <c r="BS22">
        <f t="shared" si="95"/>
        <v>0.61981774247004806</v>
      </c>
      <c r="BT22">
        <f t="shared" si="95"/>
        <v>0.61361956504534754</v>
      </c>
      <c r="BU22">
        <f t="shared" si="95"/>
        <v>0.607483369394894</v>
      </c>
      <c r="BV22">
        <f t="shared" si="95"/>
        <v>0.6014085357009451</v>
      </c>
      <c r="BW22">
        <f t="shared" si="95"/>
        <v>0.59539445034393568</v>
      </c>
      <c r="BX22">
        <f t="shared" si="95"/>
        <v>0.58944050584049634</v>
      </c>
      <c r="BY22">
        <f t="shared" si="95"/>
        <v>0.58354610078209135</v>
      </c>
      <c r="BZ22">
        <f t="shared" si="95"/>
        <v>0.5777106397742704</v>
      </c>
      <c r="CA22">
        <f t="shared" si="95"/>
        <v>0.57193353337652764</v>
      </c>
      <c r="CB22">
        <f t="shared" si="95"/>
        <v>0.56621419804276241</v>
      </c>
      <c r="CC22">
        <f t="shared" si="95"/>
        <v>0.56055205606233482</v>
      </c>
      <c r="CD22">
        <f t="shared" si="95"/>
        <v>0.55494653550171147</v>
      </c>
      <c r="CE22">
        <f t="shared" si="95"/>
        <v>0.54939707014669437</v>
      </c>
      <c r="CF22">
        <f t="shared" si="95"/>
        <v>0.54390309944522741</v>
      </c>
      <c r="CG22">
        <f t="shared" si="95"/>
        <v>0.5384640684507751</v>
      </c>
      <c r="CH22">
        <f t="shared" si="95"/>
        <v>0.53307942776626738</v>
      </c>
      <c r="CI22">
        <f t="shared" si="95"/>
        <v>0.52774863348860468</v>
      </c>
      <c r="CJ22">
        <f t="shared" si="95"/>
        <v>0.52247114715371867</v>
      </c>
      <c r="CK22">
        <f t="shared" si="95"/>
        <v>0.51724643568218143</v>
      </c>
      <c r="CL22">
        <f t="shared" si="95"/>
        <v>0.51207397132535959</v>
      </c>
      <c r="CM22">
        <f t="shared" si="95"/>
        <v>0.50695323161210604</v>
      </c>
      <c r="CN22">
        <f t="shared" si="95"/>
        <v>0.50188369929598498</v>
      </c>
      <c r="CO22">
        <f t="shared" si="95"/>
        <v>0.49686486230302512</v>
      </c>
      <c r="CP22">
        <f t="shared" si="95"/>
        <v>0.49189621367999486</v>
      </c>
      <c r="CQ22">
        <f t="shared" si="95"/>
        <v>0.48697725154319493</v>
      </c>
      <c r="CR22">
        <f t="shared" si="95"/>
        <v>0.48210747902776296</v>
      </c>
      <c r="CS22">
        <f t="shared" si="95"/>
        <v>0.47728640423748531</v>
      </c>
      <c r="CT22">
        <f t="shared" si="95"/>
        <v>0.47251354019511044</v>
      </c>
      <c r="CU22">
        <f t="shared" ref="CU22:DZ22" si="96">CT22*(1-$AG22*(0.01+0.01*CU$3))</f>
        <v>0.46778840479315931</v>
      </c>
      <c r="CV22">
        <f t="shared" si="96"/>
        <v>0.46311052074522768</v>
      </c>
      <c r="CW22">
        <f t="shared" si="96"/>
        <v>0.45847941553777538</v>
      </c>
      <c r="CX22">
        <f t="shared" si="96"/>
        <v>0.45389462138239761</v>
      </c>
      <c r="CY22">
        <f t="shared" si="96"/>
        <v>0.44935567516857361</v>
      </c>
      <c r="CZ22">
        <f t="shared" si="96"/>
        <v>0.44486211841688789</v>
      </c>
      <c r="DA22">
        <f t="shared" si="96"/>
        <v>0.440413497232719</v>
      </c>
      <c r="DB22">
        <f t="shared" si="96"/>
        <v>0.43600936226039183</v>
      </c>
      <c r="DC22">
        <f t="shared" si="96"/>
        <v>0.43164926863778791</v>
      </c>
      <c r="DD22">
        <f t="shared" si="96"/>
        <v>0.42733277595141</v>
      </c>
      <c r="DE22">
        <f t="shared" si="96"/>
        <v>0.42305944819189589</v>
      </c>
      <c r="DF22">
        <f t="shared" si="96"/>
        <v>0.41882885370997691</v>
      </c>
      <c r="DG22">
        <f t="shared" si="96"/>
        <v>0.41464056517287712</v>
      </c>
      <c r="DH22">
        <f t="shared" si="96"/>
        <v>0.41049415952114832</v>
      </c>
      <c r="DI22">
        <f t="shared" si="96"/>
        <v>0.40638921792593685</v>
      </c>
      <c r="DJ22">
        <f t="shared" si="96"/>
        <v>0.40232532574667745</v>
      </c>
      <c r="DK22">
        <f t="shared" si="96"/>
        <v>0.39830207248921068</v>
      </c>
      <c r="DL22">
        <f t="shared" si="96"/>
        <v>0.39431905176431858</v>
      </c>
      <c r="DM22">
        <f t="shared" si="96"/>
        <v>0.39037586124667539</v>
      </c>
      <c r="DN22">
        <f t="shared" si="96"/>
        <v>0.38647210263420861</v>
      </c>
      <c r="DO22">
        <f t="shared" si="96"/>
        <v>0.3826073816078665</v>
      </c>
      <c r="DP22">
        <f t="shared" si="96"/>
        <v>0.37878130779178781</v>
      </c>
      <c r="DQ22">
        <f t="shared" si="96"/>
        <v>0.37499349471386995</v>
      </c>
      <c r="DR22">
        <f t="shared" si="96"/>
        <v>0.37124355976673123</v>
      </c>
      <c r="DS22">
        <f t="shared" si="96"/>
        <v>0.36753112416906392</v>
      </c>
      <c r="DT22">
        <f t="shared" si="96"/>
        <v>0.36385581292737329</v>
      </c>
      <c r="DU22">
        <f t="shared" si="96"/>
        <v>0.36021725479809957</v>
      </c>
      <c r="DV22">
        <f t="shared" si="96"/>
        <v>0.35661508225011856</v>
      </c>
      <c r="DW22">
        <f t="shared" si="96"/>
        <v>0.3530489314276174</v>
      </c>
      <c r="DX22">
        <f t="shared" si="96"/>
        <v>0.34951844211334121</v>
      </c>
      <c r="DY22">
        <f t="shared" si="96"/>
        <v>0.34602325769220782</v>
      </c>
      <c r="DZ22">
        <f t="shared" si="96"/>
        <v>0.34256302511528575</v>
      </c>
      <c r="EA22">
        <f t="shared" ref="EA22:FC22" si="97">DZ22*(1-$AG22*(0.01+0.01*EA$3))</f>
        <v>0.33913739486413291</v>
      </c>
      <c r="EB22">
        <f t="shared" si="97"/>
        <v>0.33574602091549161</v>
      </c>
      <c r="EC22">
        <f t="shared" si="97"/>
        <v>0.33238856070633671</v>
      </c>
      <c r="ED22">
        <f t="shared" si="97"/>
        <v>0.32906467509927334</v>
      </c>
      <c r="EE22">
        <f t="shared" si="97"/>
        <v>0.32577402834828062</v>
      </c>
      <c r="EF22">
        <f t="shared" si="97"/>
        <v>0.32251628806479782</v>
      </c>
      <c r="EG22">
        <f t="shared" si="97"/>
        <v>0.31929112518414982</v>
      </c>
      <c r="EH22">
        <f t="shared" si="97"/>
        <v>0.3160982139323083</v>
      </c>
      <c r="EI22">
        <f t="shared" si="97"/>
        <v>0.31293723179298522</v>
      </c>
      <c r="EJ22">
        <f t="shared" si="97"/>
        <v>0.30980785947505535</v>
      </c>
      <c r="EK22">
        <f t="shared" si="97"/>
        <v>0.30670978088030482</v>
      </c>
      <c r="EL22">
        <f t="shared" si="97"/>
        <v>0.30364268307150177</v>
      </c>
      <c r="EM22">
        <f t="shared" si="97"/>
        <v>0.30060625624078674</v>
      </c>
      <c r="EN22">
        <f t="shared" si="97"/>
        <v>0.29760019367837887</v>
      </c>
      <c r="EO22">
        <f t="shared" si="97"/>
        <v>0.2946241917415951</v>
      </c>
      <c r="EP22">
        <f t="shared" si="97"/>
        <v>0.29167794982417916</v>
      </c>
      <c r="EQ22">
        <f t="shared" si="97"/>
        <v>0.28876117032593734</v>
      </c>
      <c r="ER22">
        <f t="shared" si="97"/>
        <v>0.28587355862267799</v>
      </c>
      <c r="ES22">
        <f t="shared" si="97"/>
        <v>0.2830148230364512</v>
      </c>
      <c r="ET22">
        <f t="shared" si="97"/>
        <v>0.28018467480608666</v>
      </c>
      <c r="EU22">
        <f t="shared" si="97"/>
        <v>0.27738282805802578</v>
      </c>
      <c r="EV22">
        <f t="shared" si="97"/>
        <v>0.27460899977744552</v>
      </c>
      <c r="EW22">
        <f t="shared" si="97"/>
        <v>0.27186290977967104</v>
      </c>
      <c r="EX22">
        <f t="shared" si="97"/>
        <v>0.26914428068187435</v>
      </c>
      <c r="EY22">
        <f t="shared" si="97"/>
        <v>0.26645283787505558</v>
      </c>
      <c r="EZ22">
        <f t="shared" si="97"/>
        <v>0.263788309496305</v>
      </c>
      <c r="FA22">
        <f t="shared" si="97"/>
        <v>0.26115042640134195</v>
      </c>
      <c r="FB22">
        <f t="shared" si="97"/>
        <v>0.25853892213732854</v>
      </c>
      <c r="FC22">
        <f t="shared" si="97"/>
        <v>0.25595353291595524</v>
      </c>
    </row>
    <row r="23" spans="1:159" x14ac:dyDescent="0.35">
      <c r="A23" t="s">
        <v>58</v>
      </c>
      <c r="B23">
        <v>5</v>
      </c>
      <c r="C23" t="s">
        <v>59</v>
      </c>
      <c r="F23">
        <v>41</v>
      </c>
      <c r="G23">
        <f>1-EXP(-inputs!$B$35-inputs!$B$36*inputs!$B$37^$F23*(inputs!$B$37-1)/LN(inputs!$B$37))</f>
        <v>5.653121977472475E-4</v>
      </c>
      <c r="H23">
        <f>1-EXP(-inputs!$B$35-inputs!$B$36*inputs!$B$37^($F23-4)*(inputs!$B$37-1)/LN(inputs!$B$37))</f>
        <v>4.3634982675888612E-4</v>
      </c>
      <c r="I23">
        <f t="shared" si="0"/>
        <v>5.4269970983735762E-4</v>
      </c>
      <c r="J23">
        <f t="shared" si="1"/>
        <v>4.1889583368853067E-4</v>
      </c>
      <c r="L23">
        <v>21</v>
      </c>
      <c r="M23">
        <f t="shared" si="2"/>
        <v>1.75</v>
      </c>
      <c r="N23">
        <f t="shared" si="3"/>
        <v>2.7408144688461891E-2</v>
      </c>
      <c r="O23">
        <f t="shared" si="4"/>
        <v>0.95316785916476199</v>
      </c>
      <c r="P23">
        <f>O23*EXP(-inputs!$B$27*L23/12)</f>
        <v>0.94486402266190961</v>
      </c>
      <c r="Q23">
        <f t="shared" si="5"/>
        <v>3.2408144688461885E-2</v>
      </c>
      <c r="R23">
        <f t="shared" si="6"/>
        <v>0.94486402266190961</v>
      </c>
      <c r="S23">
        <f>R23*EXP(-inputs!$B$27*L23/12)</f>
        <v>0.93663252777234507</v>
      </c>
      <c r="T23">
        <f>INDEX(P_rec,MATCH(inputs!$B$13+L23,curve_t,0))/INDEX(P_rec,MATCH(inputs!$B$13,curve_t,0))</f>
        <v>0.94083244936336619</v>
      </c>
      <c r="U23">
        <f t="shared" si="15"/>
        <v>0.9969498776519834</v>
      </c>
      <c r="V23">
        <f t="shared" si="16"/>
        <v>3.0594540572090878E-3</v>
      </c>
      <c r="X23">
        <v>-3</v>
      </c>
      <c r="Y23">
        <f t="shared" si="7"/>
        <v>99.02427357425654</v>
      </c>
      <c r="AA23">
        <v>-5</v>
      </c>
      <c r="AB23">
        <f t="shared" si="8"/>
        <v>101.95626112036867</v>
      </c>
      <c r="AC23">
        <f t="shared" si="9"/>
        <v>101.95626112036867</v>
      </c>
      <c r="AD23">
        <f t="shared" si="10"/>
        <v>101.95626112036867</v>
      </c>
      <c r="AF23">
        <v>39</v>
      </c>
      <c r="AG23">
        <f t="shared" si="21"/>
        <v>1</v>
      </c>
      <c r="AH23">
        <f>1</f>
        <v>1</v>
      </c>
      <c r="AI23">
        <f t="shared" ref="AI23:BN23" si="98">AH23*(1-$AG23*(0.01+0.01*AI$3))</f>
        <v>0.98</v>
      </c>
      <c r="AJ23">
        <f t="shared" si="98"/>
        <v>0.96047104999999999</v>
      </c>
      <c r="AK23">
        <f t="shared" si="98"/>
        <v>0.941530560894</v>
      </c>
      <c r="AL23">
        <f t="shared" si="98"/>
        <v>0.9232719294918631</v>
      </c>
      <c r="AM23">
        <f t="shared" si="98"/>
        <v>0.90576669370869745</v>
      </c>
      <c r="AN23">
        <f t="shared" si="98"/>
        <v>0.8890666202934433</v>
      </c>
      <c r="AO23">
        <f t="shared" si="98"/>
        <v>0.87320567178740827</v>
      </c>
      <c r="AP23">
        <f t="shared" si="98"/>
        <v>0.85820181533192108</v>
      </c>
      <c r="AQ23">
        <f t="shared" si="98"/>
        <v>0.84405864941525099</v>
      </c>
      <c r="AR23">
        <f t="shared" si="98"/>
        <v>0.83076683583358435</v>
      </c>
      <c r="AS23">
        <f t="shared" si="98"/>
        <v>0.81830533329608057</v>
      </c>
      <c r="AT23">
        <f t="shared" si="98"/>
        <v>0.80664243653327816</v>
      </c>
      <c r="AU23">
        <f t="shared" si="98"/>
        <v>0.79573663079134827</v>
      </c>
      <c r="AV23">
        <f t="shared" si="98"/>
        <v>0.78553727652618011</v>
      </c>
      <c r="AW23">
        <f t="shared" si="98"/>
        <v>0.77598514324362178</v>
      </c>
      <c r="AX23">
        <f t="shared" si="98"/>
        <v>0.7670128150248674</v>
      </c>
      <c r="AY23">
        <f t="shared" si="98"/>
        <v>0.75854499354699279</v>
      </c>
      <c r="AZ23">
        <f t="shared" si="98"/>
        <v>0.75049872752794311</v>
      </c>
      <c r="BA23">
        <f t="shared" si="98"/>
        <v>0.74278360060895587</v>
      </c>
      <c r="BB23">
        <f t="shared" si="98"/>
        <v>0.73530191279182211</v>
      </c>
      <c r="BC23">
        <f t="shared" si="98"/>
        <v>0.72794889366390392</v>
      </c>
      <c r="BD23">
        <f t="shared" si="98"/>
        <v>0.72066940472726482</v>
      </c>
      <c r="BE23">
        <f t="shared" si="98"/>
        <v>0.71346271067999212</v>
      </c>
      <c r="BF23">
        <f t="shared" si="98"/>
        <v>0.70632808357319221</v>
      </c>
      <c r="BG23">
        <f t="shared" si="98"/>
        <v>0.69926480273746028</v>
      </c>
      <c r="BH23">
        <f t="shared" si="98"/>
        <v>0.69227215471008563</v>
      </c>
      <c r="BI23">
        <f t="shared" si="98"/>
        <v>0.6853494331629848</v>
      </c>
      <c r="BJ23">
        <f t="shared" si="98"/>
        <v>0.67849593883135495</v>
      </c>
      <c r="BK23">
        <f t="shared" si="98"/>
        <v>0.67171097944304137</v>
      </c>
      <c r="BL23">
        <f t="shared" si="98"/>
        <v>0.66499386964861096</v>
      </c>
      <c r="BM23">
        <f t="shared" si="98"/>
        <v>0.65834393095212485</v>
      </c>
      <c r="BN23">
        <f t="shared" si="98"/>
        <v>0.65176049164260363</v>
      </c>
      <c r="BO23">
        <f t="shared" ref="BO23:CT23" si="99">BN23*(1-$AG23*(0.01+0.01*BO$3))</f>
        <v>0.64524288672617758</v>
      </c>
      <c r="BP23">
        <f t="shared" si="99"/>
        <v>0.63879045785891575</v>
      </c>
      <c r="BQ23">
        <f t="shared" si="99"/>
        <v>0.63240255328032657</v>
      </c>
      <c r="BR23">
        <f t="shared" si="99"/>
        <v>0.62607852774752326</v>
      </c>
      <c r="BS23">
        <f t="shared" si="99"/>
        <v>0.61981774247004806</v>
      </c>
      <c r="BT23">
        <f t="shared" si="99"/>
        <v>0.61361956504534754</v>
      </c>
      <c r="BU23">
        <f t="shared" si="99"/>
        <v>0.607483369394894</v>
      </c>
      <c r="BV23">
        <f t="shared" si="99"/>
        <v>0.6014085357009451</v>
      </c>
      <c r="BW23">
        <f t="shared" si="99"/>
        <v>0.59539445034393568</v>
      </c>
      <c r="BX23">
        <f t="shared" si="99"/>
        <v>0.58944050584049634</v>
      </c>
      <c r="BY23">
        <f t="shared" si="99"/>
        <v>0.58354610078209135</v>
      </c>
      <c r="BZ23">
        <f t="shared" si="99"/>
        <v>0.5777106397742704</v>
      </c>
      <c r="CA23">
        <f t="shared" si="99"/>
        <v>0.57193353337652764</v>
      </c>
      <c r="CB23">
        <f t="shared" si="99"/>
        <v>0.56621419804276241</v>
      </c>
      <c r="CC23">
        <f t="shared" si="99"/>
        <v>0.56055205606233482</v>
      </c>
      <c r="CD23">
        <f t="shared" si="99"/>
        <v>0.55494653550171147</v>
      </c>
      <c r="CE23">
        <f t="shared" si="99"/>
        <v>0.54939707014669437</v>
      </c>
      <c r="CF23">
        <f t="shared" si="99"/>
        <v>0.54390309944522741</v>
      </c>
      <c r="CG23">
        <f t="shared" si="99"/>
        <v>0.5384640684507751</v>
      </c>
      <c r="CH23">
        <f t="shared" si="99"/>
        <v>0.53307942776626738</v>
      </c>
      <c r="CI23">
        <f t="shared" si="99"/>
        <v>0.52774863348860468</v>
      </c>
      <c r="CJ23">
        <f t="shared" si="99"/>
        <v>0.52247114715371867</v>
      </c>
      <c r="CK23">
        <f t="shared" si="99"/>
        <v>0.51724643568218143</v>
      </c>
      <c r="CL23">
        <f t="shared" si="99"/>
        <v>0.51207397132535959</v>
      </c>
      <c r="CM23">
        <f t="shared" si="99"/>
        <v>0.50695323161210604</v>
      </c>
      <c r="CN23">
        <f t="shared" si="99"/>
        <v>0.50188369929598498</v>
      </c>
      <c r="CO23">
        <f t="shared" si="99"/>
        <v>0.49686486230302512</v>
      </c>
      <c r="CP23">
        <f t="shared" si="99"/>
        <v>0.49189621367999486</v>
      </c>
      <c r="CQ23">
        <f t="shared" si="99"/>
        <v>0.48697725154319493</v>
      </c>
      <c r="CR23">
        <f t="shared" si="99"/>
        <v>0.48210747902776296</v>
      </c>
      <c r="CS23">
        <f t="shared" si="99"/>
        <v>0.47728640423748531</v>
      </c>
      <c r="CT23">
        <f t="shared" si="99"/>
        <v>0.47251354019511044</v>
      </c>
      <c r="CU23">
        <f t="shared" ref="CU23:DZ23" si="100">CT23*(1-$AG23*(0.01+0.01*CU$3))</f>
        <v>0.46778840479315931</v>
      </c>
      <c r="CV23">
        <f t="shared" si="100"/>
        <v>0.46311052074522768</v>
      </c>
      <c r="CW23">
        <f t="shared" si="100"/>
        <v>0.45847941553777538</v>
      </c>
      <c r="CX23">
        <f t="shared" si="100"/>
        <v>0.45389462138239761</v>
      </c>
      <c r="CY23">
        <f t="shared" si="100"/>
        <v>0.44935567516857361</v>
      </c>
      <c r="CZ23">
        <f t="shared" si="100"/>
        <v>0.44486211841688789</v>
      </c>
      <c r="DA23">
        <f t="shared" si="100"/>
        <v>0.440413497232719</v>
      </c>
      <c r="DB23">
        <f t="shared" si="100"/>
        <v>0.43600936226039183</v>
      </c>
      <c r="DC23">
        <f t="shared" si="100"/>
        <v>0.43164926863778791</v>
      </c>
      <c r="DD23">
        <f t="shared" si="100"/>
        <v>0.42733277595141</v>
      </c>
      <c r="DE23">
        <f t="shared" si="100"/>
        <v>0.42305944819189589</v>
      </c>
      <c r="DF23">
        <f t="shared" si="100"/>
        <v>0.41882885370997691</v>
      </c>
      <c r="DG23">
        <f t="shared" si="100"/>
        <v>0.41464056517287712</v>
      </c>
      <c r="DH23">
        <f t="shared" si="100"/>
        <v>0.41049415952114832</v>
      </c>
      <c r="DI23">
        <f t="shared" si="100"/>
        <v>0.40638921792593685</v>
      </c>
      <c r="DJ23">
        <f t="shared" si="100"/>
        <v>0.40232532574667745</v>
      </c>
      <c r="DK23">
        <f t="shared" si="100"/>
        <v>0.39830207248921068</v>
      </c>
      <c r="DL23">
        <f t="shared" si="100"/>
        <v>0.39431905176431858</v>
      </c>
      <c r="DM23">
        <f t="shared" si="100"/>
        <v>0.39037586124667539</v>
      </c>
      <c r="DN23">
        <f t="shared" si="100"/>
        <v>0.38647210263420861</v>
      </c>
      <c r="DO23">
        <f t="shared" si="100"/>
        <v>0.3826073816078665</v>
      </c>
      <c r="DP23">
        <f t="shared" si="100"/>
        <v>0.37878130779178781</v>
      </c>
      <c r="DQ23">
        <f t="shared" si="100"/>
        <v>0.37499349471386995</v>
      </c>
      <c r="DR23">
        <f t="shared" si="100"/>
        <v>0.37124355976673123</v>
      </c>
      <c r="DS23">
        <f t="shared" si="100"/>
        <v>0.36753112416906392</v>
      </c>
      <c r="DT23">
        <f t="shared" si="100"/>
        <v>0.36385581292737329</v>
      </c>
      <c r="DU23">
        <f t="shared" si="100"/>
        <v>0.36021725479809957</v>
      </c>
      <c r="DV23">
        <f t="shared" si="100"/>
        <v>0.35661508225011856</v>
      </c>
      <c r="DW23">
        <f t="shared" si="100"/>
        <v>0.3530489314276174</v>
      </c>
      <c r="DX23">
        <f t="shared" si="100"/>
        <v>0.34951844211334121</v>
      </c>
      <c r="DY23">
        <f t="shared" si="100"/>
        <v>0.34602325769220782</v>
      </c>
      <c r="DZ23">
        <f t="shared" si="100"/>
        <v>0.34256302511528575</v>
      </c>
      <c r="EA23">
        <f t="shared" ref="EA23:FC23" si="101">DZ23*(1-$AG23*(0.01+0.01*EA$3))</f>
        <v>0.33913739486413291</v>
      </c>
      <c r="EB23">
        <f t="shared" si="101"/>
        <v>0.33574602091549161</v>
      </c>
      <c r="EC23">
        <f t="shared" si="101"/>
        <v>0.33238856070633671</v>
      </c>
      <c r="ED23">
        <f t="shared" si="101"/>
        <v>0.32906467509927334</v>
      </c>
      <c r="EE23">
        <f t="shared" si="101"/>
        <v>0.32577402834828062</v>
      </c>
      <c r="EF23">
        <f t="shared" si="101"/>
        <v>0.32251628806479782</v>
      </c>
      <c r="EG23">
        <f t="shared" si="101"/>
        <v>0.31929112518414982</v>
      </c>
      <c r="EH23">
        <f t="shared" si="101"/>
        <v>0.3160982139323083</v>
      </c>
      <c r="EI23">
        <f t="shared" si="101"/>
        <v>0.31293723179298522</v>
      </c>
      <c r="EJ23">
        <f t="shared" si="101"/>
        <v>0.30980785947505535</v>
      </c>
      <c r="EK23">
        <f t="shared" si="101"/>
        <v>0.30670978088030482</v>
      </c>
      <c r="EL23">
        <f t="shared" si="101"/>
        <v>0.30364268307150177</v>
      </c>
      <c r="EM23">
        <f t="shared" si="101"/>
        <v>0.30060625624078674</v>
      </c>
      <c r="EN23">
        <f t="shared" si="101"/>
        <v>0.29760019367837887</v>
      </c>
      <c r="EO23">
        <f t="shared" si="101"/>
        <v>0.2946241917415951</v>
      </c>
      <c r="EP23">
        <f t="shared" si="101"/>
        <v>0.29167794982417916</v>
      </c>
      <c r="EQ23">
        <f t="shared" si="101"/>
        <v>0.28876117032593734</v>
      </c>
      <c r="ER23">
        <f t="shared" si="101"/>
        <v>0.28587355862267799</v>
      </c>
      <c r="ES23">
        <f t="shared" si="101"/>
        <v>0.2830148230364512</v>
      </c>
      <c r="ET23">
        <f t="shared" si="101"/>
        <v>0.28018467480608666</v>
      </c>
      <c r="EU23">
        <f t="shared" si="101"/>
        <v>0.27738282805802578</v>
      </c>
      <c r="EV23">
        <f t="shared" si="101"/>
        <v>0.27460899977744552</v>
      </c>
      <c r="EW23">
        <f t="shared" si="101"/>
        <v>0.27186290977967104</v>
      </c>
      <c r="EX23">
        <f t="shared" si="101"/>
        <v>0.26914428068187435</v>
      </c>
      <c r="EY23">
        <f t="shared" si="101"/>
        <v>0.26645283787505558</v>
      </c>
      <c r="EZ23">
        <f t="shared" si="101"/>
        <v>0.263788309496305</v>
      </c>
      <c r="FA23">
        <f t="shared" si="101"/>
        <v>0.26115042640134195</v>
      </c>
      <c r="FB23">
        <f t="shared" si="101"/>
        <v>0.25853892213732854</v>
      </c>
      <c r="FC23">
        <f t="shared" si="101"/>
        <v>0.25595353291595524</v>
      </c>
    </row>
    <row r="24" spans="1:159" x14ac:dyDescent="0.35">
      <c r="A24" t="s">
        <v>60</v>
      </c>
      <c r="B24">
        <v>5.3</v>
      </c>
      <c r="C24" t="s">
        <v>61</v>
      </c>
      <c r="F24">
        <v>42</v>
      </c>
      <c r="G24">
        <f>1-EXP(-inputs!$B$35-inputs!$B$36*inputs!$B$37^$F24*(inputs!$B$37-1)/LN(inputs!$B$37))</f>
        <v>6.0812559738310235E-4</v>
      </c>
      <c r="H24">
        <f>1-EXP(-inputs!$B$35-inputs!$B$36*inputs!$B$37^($F24-4)*(inputs!$B$37-1)/LN(inputs!$B$37))</f>
        <v>4.6317694229958128E-4</v>
      </c>
      <c r="I24">
        <f t="shared" si="0"/>
        <v>5.838005734877782E-4</v>
      </c>
      <c r="J24">
        <f t="shared" si="1"/>
        <v>4.4464986460759801E-4</v>
      </c>
      <c r="L24">
        <v>22</v>
      </c>
      <c r="M24">
        <f t="shared" si="2"/>
        <v>1.8333333333333333</v>
      </c>
      <c r="N24">
        <f t="shared" si="3"/>
        <v>2.751264081082596E-2</v>
      </c>
      <c r="O24">
        <f t="shared" si="4"/>
        <v>0.95081112633581255</v>
      </c>
      <c r="P24">
        <f>O24*EXP(-inputs!$B$27*L24/12)</f>
        <v>0.94213518316884981</v>
      </c>
      <c r="Q24">
        <f t="shared" si="5"/>
        <v>3.2512640810825957E-2</v>
      </c>
      <c r="R24">
        <f t="shared" si="6"/>
        <v>0.94213518316884981</v>
      </c>
      <c r="S24">
        <f>R24*EXP(-inputs!$B$27*L24/12)</f>
        <v>0.93353840608203853</v>
      </c>
      <c r="T24">
        <f>INDEX(P_rec,MATCH(inputs!$B$13+L24,curve_t,0))/INDEX(P_rec,MATCH(inputs!$B$13,curve_t,0))</f>
        <v>0.93794999336822826</v>
      </c>
      <c r="U24">
        <f t="shared" si="15"/>
        <v>0.9969362706429945</v>
      </c>
      <c r="V24">
        <f t="shared" si="16"/>
        <v>3.0731446404588247E-3</v>
      </c>
      <c r="X24">
        <v>-2</v>
      </c>
      <c r="Y24">
        <f t="shared" si="7"/>
        <v>99.348453278059921</v>
      </c>
      <c r="AA24">
        <v>-4</v>
      </c>
      <c r="AB24">
        <f t="shared" si="8"/>
        <v>102.22423652965082</v>
      </c>
      <c r="AC24">
        <f t="shared" si="9"/>
        <v>102.22423652965082</v>
      </c>
      <c r="AD24">
        <f t="shared" si="10"/>
        <v>102.22423652965082</v>
      </c>
      <c r="AF24">
        <v>40</v>
      </c>
      <c r="AG24">
        <f t="shared" si="21"/>
        <v>1</v>
      </c>
      <c r="AH24">
        <f>1</f>
        <v>1</v>
      </c>
      <c r="AI24">
        <f t="shared" ref="AI24:BN24" si="102">AH24*(1-$AG24*(0.01+0.01*AI$3))</f>
        <v>0.98</v>
      </c>
      <c r="AJ24">
        <f t="shared" si="102"/>
        <v>0.96047104999999999</v>
      </c>
      <c r="AK24">
        <f t="shared" si="102"/>
        <v>0.941530560894</v>
      </c>
      <c r="AL24">
        <f t="shared" si="102"/>
        <v>0.9232719294918631</v>
      </c>
      <c r="AM24">
        <f t="shared" si="102"/>
        <v>0.90576669370869745</v>
      </c>
      <c r="AN24">
        <f t="shared" si="102"/>
        <v>0.8890666202934433</v>
      </c>
      <c r="AO24">
        <f t="shared" si="102"/>
        <v>0.87320567178740827</v>
      </c>
      <c r="AP24">
        <f t="shared" si="102"/>
        <v>0.85820181533192108</v>
      </c>
      <c r="AQ24">
        <f t="shared" si="102"/>
        <v>0.84405864941525099</v>
      </c>
      <c r="AR24">
        <f t="shared" si="102"/>
        <v>0.83076683583358435</v>
      </c>
      <c r="AS24">
        <f t="shared" si="102"/>
        <v>0.81830533329608057</v>
      </c>
      <c r="AT24">
        <f t="shared" si="102"/>
        <v>0.80664243653327816</v>
      </c>
      <c r="AU24">
        <f t="shared" si="102"/>
        <v>0.79573663079134827</v>
      </c>
      <c r="AV24">
        <f t="shared" si="102"/>
        <v>0.78553727652618011</v>
      </c>
      <c r="AW24">
        <f t="shared" si="102"/>
        <v>0.77598514324362178</v>
      </c>
      <c r="AX24">
        <f t="shared" si="102"/>
        <v>0.7670128150248674</v>
      </c>
      <c r="AY24">
        <f t="shared" si="102"/>
        <v>0.75854499354699279</v>
      </c>
      <c r="AZ24">
        <f t="shared" si="102"/>
        <v>0.75049872752794311</v>
      </c>
      <c r="BA24">
        <f t="shared" si="102"/>
        <v>0.74278360060895587</v>
      </c>
      <c r="BB24">
        <f t="shared" si="102"/>
        <v>0.73530191279182211</v>
      </c>
      <c r="BC24">
        <f t="shared" si="102"/>
        <v>0.72794889366390392</v>
      </c>
      <c r="BD24">
        <f t="shared" si="102"/>
        <v>0.72066940472726482</v>
      </c>
      <c r="BE24">
        <f t="shared" si="102"/>
        <v>0.71346271067999212</v>
      </c>
      <c r="BF24">
        <f t="shared" si="102"/>
        <v>0.70632808357319221</v>
      </c>
      <c r="BG24">
        <f t="shared" si="102"/>
        <v>0.69926480273746028</v>
      </c>
      <c r="BH24">
        <f t="shared" si="102"/>
        <v>0.69227215471008563</v>
      </c>
      <c r="BI24">
        <f t="shared" si="102"/>
        <v>0.6853494331629848</v>
      </c>
      <c r="BJ24">
        <f t="shared" si="102"/>
        <v>0.67849593883135495</v>
      </c>
      <c r="BK24">
        <f t="shared" si="102"/>
        <v>0.67171097944304137</v>
      </c>
      <c r="BL24">
        <f t="shared" si="102"/>
        <v>0.66499386964861096</v>
      </c>
      <c r="BM24">
        <f t="shared" si="102"/>
        <v>0.65834393095212485</v>
      </c>
      <c r="BN24">
        <f t="shared" si="102"/>
        <v>0.65176049164260363</v>
      </c>
      <c r="BO24">
        <f t="shared" ref="BO24:CT24" si="103">BN24*(1-$AG24*(0.01+0.01*BO$3))</f>
        <v>0.64524288672617758</v>
      </c>
      <c r="BP24">
        <f t="shared" si="103"/>
        <v>0.63879045785891575</v>
      </c>
      <c r="BQ24">
        <f t="shared" si="103"/>
        <v>0.63240255328032657</v>
      </c>
      <c r="BR24">
        <f t="shared" si="103"/>
        <v>0.62607852774752326</v>
      </c>
      <c r="BS24">
        <f t="shared" si="103"/>
        <v>0.61981774247004806</v>
      </c>
      <c r="BT24">
        <f t="shared" si="103"/>
        <v>0.61361956504534754</v>
      </c>
      <c r="BU24">
        <f t="shared" si="103"/>
        <v>0.607483369394894</v>
      </c>
      <c r="BV24">
        <f t="shared" si="103"/>
        <v>0.6014085357009451</v>
      </c>
      <c r="BW24">
        <f t="shared" si="103"/>
        <v>0.59539445034393568</v>
      </c>
      <c r="BX24">
        <f t="shared" si="103"/>
        <v>0.58944050584049634</v>
      </c>
      <c r="BY24">
        <f t="shared" si="103"/>
        <v>0.58354610078209135</v>
      </c>
      <c r="BZ24">
        <f t="shared" si="103"/>
        <v>0.5777106397742704</v>
      </c>
      <c r="CA24">
        <f t="shared" si="103"/>
        <v>0.57193353337652764</v>
      </c>
      <c r="CB24">
        <f t="shared" si="103"/>
        <v>0.56621419804276241</v>
      </c>
      <c r="CC24">
        <f t="shared" si="103"/>
        <v>0.56055205606233482</v>
      </c>
      <c r="CD24">
        <f t="shared" si="103"/>
        <v>0.55494653550171147</v>
      </c>
      <c r="CE24">
        <f t="shared" si="103"/>
        <v>0.54939707014669437</v>
      </c>
      <c r="CF24">
        <f t="shared" si="103"/>
        <v>0.54390309944522741</v>
      </c>
      <c r="CG24">
        <f t="shared" si="103"/>
        <v>0.5384640684507751</v>
      </c>
      <c r="CH24">
        <f t="shared" si="103"/>
        <v>0.53307942776626738</v>
      </c>
      <c r="CI24">
        <f t="shared" si="103"/>
        <v>0.52774863348860468</v>
      </c>
      <c r="CJ24">
        <f t="shared" si="103"/>
        <v>0.52247114715371867</v>
      </c>
      <c r="CK24">
        <f t="shared" si="103"/>
        <v>0.51724643568218143</v>
      </c>
      <c r="CL24">
        <f t="shared" si="103"/>
        <v>0.51207397132535959</v>
      </c>
      <c r="CM24">
        <f t="shared" si="103"/>
        <v>0.50695323161210604</v>
      </c>
      <c r="CN24">
        <f t="shared" si="103"/>
        <v>0.50188369929598498</v>
      </c>
      <c r="CO24">
        <f t="shared" si="103"/>
        <v>0.49686486230302512</v>
      </c>
      <c r="CP24">
        <f t="shared" si="103"/>
        <v>0.49189621367999486</v>
      </c>
      <c r="CQ24">
        <f t="shared" si="103"/>
        <v>0.48697725154319493</v>
      </c>
      <c r="CR24">
        <f t="shared" si="103"/>
        <v>0.48210747902776296</v>
      </c>
      <c r="CS24">
        <f t="shared" si="103"/>
        <v>0.47728640423748531</v>
      </c>
      <c r="CT24">
        <f t="shared" si="103"/>
        <v>0.47251354019511044</v>
      </c>
      <c r="CU24">
        <f t="shared" ref="CU24:DZ24" si="104">CT24*(1-$AG24*(0.01+0.01*CU$3))</f>
        <v>0.46778840479315931</v>
      </c>
      <c r="CV24">
        <f t="shared" si="104"/>
        <v>0.46311052074522768</v>
      </c>
      <c r="CW24">
        <f t="shared" si="104"/>
        <v>0.45847941553777538</v>
      </c>
      <c r="CX24">
        <f t="shared" si="104"/>
        <v>0.45389462138239761</v>
      </c>
      <c r="CY24">
        <f t="shared" si="104"/>
        <v>0.44935567516857361</v>
      </c>
      <c r="CZ24">
        <f t="shared" si="104"/>
        <v>0.44486211841688789</v>
      </c>
      <c r="DA24">
        <f t="shared" si="104"/>
        <v>0.440413497232719</v>
      </c>
      <c r="DB24">
        <f t="shared" si="104"/>
        <v>0.43600936226039183</v>
      </c>
      <c r="DC24">
        <f t="shared" si="104"/>
        <v>0.43164926863778791</v>
      </c>
      <c r="DD24">
        <f t="shared" si="104"/>
        <v>0.42733277595141</v>
      </c>
      <c r="DE24">
        <f t="shared" si="104"/>
        <v>0.42305944819189589</v>
      </c>
      <c r="DF24">
        <f t="shared" si="104"/>
        <v>0.41882885370997691</v>
      </c>
      <c r="DG24">
        <f t="shared" si="104"/>
        <v>0.41464056517287712</v>
      </c>
      <c r="DH24">
        <f t="shared" si="104"/>
        <v>0.41049415952114832</v>
      </c>
      <c r="DI24">
        <f t="shared" si="104"/>
        <v>0.40638921792593685</v>
      </c>
      <c r="DJ24">
        <f t="shared" si="104"/>
        <v>0.40232532574667745</v>
      </c>
      <c r="DK24">
        <f t="shared" si="104"/>
        <v>0.39830207248921068</v>
      </c>
      <c r="DL24">
        <f t="shared" si="104"/>
        <v>0.39431905176431858</v>
      </c>
      <c r="DM24">
        <f t="shared" si="104"/>
        <v>0.39037586124667539</v>
      </c>
      <c r="DN24">
        <f t="shared" si="104"/>
        <v>0.38647210263420861</v>
      </c>
      <c r="DO24">
        <f t="shared" si="104"/>
        <v>0.3826073816078665</v>
      </c>
      <c r="DP24">
        <f t="shared" si="104"/>
        <v>0.37878130779178781</v>
      </c>
      <c r="DQ24">
        <f t="shared" si="104"/>
        <v>0.37499349471386995</v>
      </c>
      <c r="DR24">
        <f t="shared" si="104"/>
        <v>0.37124355976673123</v>
      </c>
      <c r="DS24">
        <f t="shared" si="104"/>
        <v>0.36753112416906392</v>
      </c>
      <c r="DT24">
        <f t="shared" si="104"/>
        <v>0.36385581292737329</v>
      </c>
      <c r="DU24">
        <f t="shared" si="104"/>
        <v>0.36021725479809957</v>
      </c>
      <c r="DV24">
        <f t="shared" si="104"/>
        <v>0.35661508225011856</v>
      </c>
      <c r="DW24">
        <f t="shared" si="104"/>
        <v>0.3530489314276174</v>
      </c>
      <c r="DX24">
        <f t="shared" si="104"/>
        <v>0.34951844211334121</v>
      </c>
      <c r="DY24">
        <f t="shared" si="104"/>
        <v>0.34602325769220782</v>
      </c>
      <c r="DZ24">
        <f t="shared" si="104"/>
        <v>0.34256302511528575</v>
      </c>
      <c r="EA24">
        <f t="shared" ref="EA24:FC24" si="105">DZ24*(1-$AG24*(0.01+0.01*EA$3))</f>
        <v>0.33913739486413291</v>
      </c>
      <c r="EB24">
        <f t="shared" si="105"/>
        <v>0.33574602091549161</v>
      </c>
      <c r="EC24">
        <f t="shared" si="105"/>
        <v>0.33238856070633671</v>
      </c>
      <c r="ED24">
        <f t="shared" si="105"/>
        <v>0.32906467509927334</v>
      </c>
      <c r="EE24">
        <f t="shared" si="105"/>
        <v>0.32577402834828062</v>
      </c>
      <c r="EF24">
        <f t="shared" si="105"/>
        <v>0.32251628806479782</v>
      </c>
      <c r="EG24">
        <f t="shared" si="105"/>
        <v>0.31929112518414982</v>
      </c>
      <c r="EH24">
        <f t="shared" si="105"/>
        <v>0.3160982139323083</v>
      </c>
      <c r="EI24">
        <f t="shared" si="105"/>
        <v>0.31293723179298522</v>
      </c>
      <c r="EJ24">
        <f t="shared" si="105"/>
        <v>0.30980785947505535</v>
      </c>
      <c r="EK24">
        <f t="shared" si="105"/>
        <v>0.30670978088030482</v>
      </c>
      <c r="EL24">
        <f t="shared" si="105"/>
        <v>0.30364268307150177</v>
      </c>
      <c r="EM24">
        <f t="shared" si="105"/>
        <v>0.30060625624078674</v>
      </c>
      <c r="EN24">
        <f t="shared" si="105"/>
        <v>0.29760019367837887</v>
      </c>
      <c r="EO24">
        <f t="shared" si="105"/>
        <v>0.2946241917415951</v>
      </c>
      <c r="EP24">
        <f t="shared" si="105"/>
        <v>0.29167794982417916</v>
      </c>
      <c r="EQ24">
        <f t="shared" si="105"/>
        <v>0.28876117032593734</v>
      </c>
      <c r="ER24">
        <f t="shared" si="105"/>
        <v>0.28587355862267799</v>
      </c>
      <c r="ES24">
        <f t="shared" si="105"/>
        <v>0.2830148230364512</v>
      </c>
      <c r="ET24">
        <f t="shared" si="105"/>
        <v>0.28018467480608666</v>
      </c>
      <c r="EU24">
        <f t="shared" si="105"/>
        <v>0.27738282805802578</v>
      </c>
      <c r="EV24">
        <f t="shared" si="105"/>
        <v>0.27460899977744552</v>
      </c>
      <c r="EW24">
        <f t="shared" si="105"/>
        <v>0.27186290977967104</v>
      </c>
      <c r="EX24">
        <f t="shared" si="105"/>
        <v>0.26914428068187435</v>
      </c>
      <c r="EY24">
        <f t="shared" si="105"/>
        <v>0.26645283787505558</v>
      </c>
      <c r="EZ24">
        <f t="shared" si="105"/>
        <v>0.263788309496305</v>
      </c>
      <c r="FA24">
        <f t="shared" si="105"/>
        <v>0.26115042640134195</v>
      </c>
      <c r="FB24">
        <f t="shared" si="105"/>
        <v>0.25853892213732854</v>
      </c>
      <c r="FC24">
        <f t="shared" si="105"/>
        <v>0.25595353291595524</v>
      </c>
    </row>
    <row r="25" spans="1:159" x14ac:dyDescent="0.35">
      <c r="A25" t="s">
        <v>62</v>
      </c>
      <c r="B25">
        <f>inputs!$B$23*INDEX(I_act,MATCH(0,cpi_u,0))/INDEX(I_act,MATCH(-inputs!$B$14,cpi_u,0))</f>
        <v>5.160000000000001</v>
      </c>
      <c r="C25" t="s">
        <v>63</v>
      </c>
      <c r="F25">
        <v>43</v>
      </c>
      <c r="G25">
        <f>1-EXP(-inputs!$B$35-inputs!$B$36*inputs!$B$37^$F25*(inputs!$B$37-1)/LN(inputs!$B$37))</f>
        <v>6.5624566932531714E-4</v>
      </c>
      <c r="H25">
        <f>1-EXP(-inputs!$B$35-inputs!$B$36*inputs!$B$37^($F25-4)*(inputs!$B$37-1)/LN(inputs!$B$37))</f>
        <v>4.9332976070315393E-4</v>
      </c>
      <c r="I25">
        <f t="shared" si="0"/>
        <v>6.2999584255230446E-4</v>
      </c>
      <c r="J25">
        <f t="shared" si="1"/>
        <v>4.7359657027502773E-4</v>
      </c>
      <c r="L25">
        <v>23</v>
      </c>
      <c r="M25">
        <f t="shared" si="2"/>
        <v>1.9166666666666667</v>
      </c>
      <c r="N25">
        <f t="shared" si="3"/>
        <v>2.7616269750450159E-2</v>
      </c>
      <c r="O25">
        <f t="shared" si="4"/>
        <v>0.94844527874245355</v>
      </c>
      <c r="P25">
        <f>O25*EXP(-inputs!$B$27*L25/12)</f>
        <v>0.93939942543264854</v>
      </c>
      <c r="Q25">
        <f t="shared" si="5"/>
        <v>3.2616269750450157E-2</v>
      </c>
      <c r="R25">
        <f t="shared" si="6"/>
        <v>0.93939942543264865</v>
      </c>
      <c r="S25">
        <f>R25*EXP(-inputs!$B$27*L25/12)</f>
        <v>0.93043984748731279</v>
      </c>
      <c r="T25">
        <f>INDEX(P_rec,MATCH(inputs!$B$13+L25,curve_t,0))/INDEX(P_rec,MATCH(inputs!$B$13,curve_t,0))</f>
        <v>0.93506377297225829</v>
      </c>
      <c r="U25">
        <f t="shared" si="15"/>
        <v>0.99692284192507385</v>
      </c>
      <c r="V25">
        <f t="shared" si="16"/>
        <v>3.0866562039888468E-3</v>
      </c>
      <c r="X25">
        <v>-1</v>
      </c>
      <c r="Y25">
        <f t="shared" si="7"/>
        <v>99.673694261856227</v>
      </c>
      <c r="AA25">
        <v>-3</v>
      </c>
      <c r="AB25">
        <f t="shared" si="8"/>
        <v>102.49291626860524</v>
      </c>
      <c r="AC25">
        <f t="shared" si="9"/>
        <v>102.49291626860524</v>
      </c>
      <c r="AD25">
        <f t="shared" si="10"/>
        <v>102.49291626860524</v>
      </c>
      <c r="AF25">
        <v>41</v>
      </c>
      <c r="AG25">
        <f t="shared" si="21"/>
        <v>1</v>
      </c>
      <c r="AH25">
        <f>1</f>
        <v>1</v>
      </c>
      <c r="AI25">
        <f t="shared" ref="AI25:BN25" si="106">AH25*(1-$AG25*(0.01+0.01*AI$3))</f>
        <v>0.98</v>
      </c>
      <c r="AJ25">
        <f t="shared" si="106"/>
        <v>0.96047104999999999</v>
      </c>
      <c r="AK25">
        <f t="shared" si="106"/>
        <v>0.941530560894</v>
      </c>
      <c r="AL25">
        <f t="shared" si="106"/>
        <v>0.9232719294918631</v>
      </c>
      <c r="AM25">
        <f t="shared" si="106"/>
        <v>0.90576669370869745</v>
      </c>
      <c r="AN25">
        <f t="shared" si="106"/>
        <v>0.8890666202934433</v>
      </c>
      <c r="AO25">
        <f t="shared" si="106"/>
        <v>0.87320567178740827</v>
      </c>
      <c r="AP25">
        <f t="shared" si="106"/>
        <v>0.85820181533192108</v>
      </c>
      <c r="AQ25">
        <f t="shared" si="106"/>
        <v>0.84405864941525099</v>
      </c>
      <c r="AR25">
        <f t="shared" si="106"/>
        <v>0.83076683583358435</v>
      </c>
      <c r="AS25">
        <f t="shared" si="106"/>
        <v>0.81830533329608057</v>
      </c>
      <c r="AT25">
        <f t="shared" si="106"/>
        <v>0.80664243653327816</v>
      </c>
      <c r="AU25">
        <f t="shared" si="106"/>
        <v>0.79573663079134827</v>
      </c>
      <c r="AV25">
        <f t="shared" si="106"/>
        <v>0.78553727652618011</v>
      </c>
      <c r="AW25">
        <f t="shared" si="106"/>
        <v>0.77598514324362178</v>
      </c>
      <c r="AX25">
        <f t="shared" si="106"/>
        <v>0.7670128150248674</v>
      </c>
      <c r="AY25">
        <f t="shared" si="106"/>
        <v>0.75854499354699279</v>
      </c>
      <c r="AZ25">
        <f t="shared" si="106"/>
        <v>0.75049872752794311</v>
      </c>
      <c r="BA25">
        <f t="shared" si="106"/>
        <v>0.74278360060895587</v>
      </c>
      <c r="BB25">
        <f t="shared" si="106"/>
        <v>0.73530191279182211</v>
      </c>
      <c r="BC25">
        <f t="shared" si="106"/>
        <v>0.72794889366390392</v>
      </c>
      <c r="BD25">
        <f t="shared" si="106"/>
        <v>0.72066940472726482</v>
      </c>
      <c r="BE25">
        <f t="shared" si="106"/>
        <v>0.71346271067999212</v>
      </c>
      <c r="BF25">
        <f t="shared" si="106"/>
        <v>0.70632808357319221</v>
      </c>
      <c r="BG25">
        <f t="shared" si="106"/>
        <v>0.69926480273746028</v>
      </c>
      <c r="BH25">
        <f t="shared" si="106"/>
        <v>0.69227215471008563</v>
      </c>
      <c r="BI25">
        <f t="shared" si="106"/>
        <v>0.6853494331629848</v>
      </c>
      <c r="BJ25">
        <f t="shared" si="106"/>
        <v>0.67849593883135495</v>
      </c>
      <c r="BK25">
        <f t="shared" si="106"/>
        <v>0.67171097944304137</v>
      </c>
      <c r="BL25">
        <f t="shared" si="106"/>
        <v>0.66499386964861096</v>
      </c>
      <c r="BM25">
        <f t="shared" si="106"/>
        <v>0.65834393095212485</v>
      </c>
      <c r="BN25">
        <f t="shared" si="106"/>
        <v>0.65176049164260363</v>
      </c>
      <c r="BO25">
        <f t="shared" ref="BO25:CT25" si="107">BN25*(1-$AG25*(0.01+0.01*BO$3))</f>
        <v>0.64524288672617758</v>
      </c>
      <c r="BP25">
        <f t="shared" si="107"/>
        <v>0.63879045785891575</v>
      </c>
      <c r="BQ25">
        <f t="shared" si="107"/>
        <v>0.63240255328032657</v>
      </c>
      <c r="BR25">
        <f t="shared" si="107"/>
        <v>0.62607852774752326</v>
      </c>
      <c r="BS25">
        <f t="shared" si="107"/>
        <v>0.61981774247004806</v>
      </c>
      <c r="BT25">
        <f t="shared" si="107"/>
        <v>0.61361956504534754</v>
      </c>
      <c r="BU25">
        <f t="shared" si="107"/>
        <v>0.607483369394894</v>
      </c>
      <c r="BV25">
        <f t="shared" si="107"/>
        <v>0.6014085357009451</v>
      </c>
      <c r="BW25">
        <f t="shared" si="107"/>
        <v>0.59539445034393568</v>
      </c>
      <c r="BX25">
        <f t="shared" si="107"/>
        <v>0.58944050584049634</v>
      </c>
      <c r="BY25">
        <f t="shared" si="107"/>
        <v>0.58354610078209135</v>
      </c>
      <c r="BZ25">
        <f t="shared" si="107"/>
        <v>0.5777106397742704</v>
      </c>
      <c r="CA25">
        <f t="shared" si="107"/>
        <v>0.57193353337652764</v>
      </c>
      <c r="CB25">
        <f t="shared" si="107"/>
        <v>0.56621419804276241</v>
      </c>
      <c r="CC25">
        <f t="shared" si="107"/>
        <v>0.56055205606233482</v>
      </c>
      <c r="CD25">
        <f t="shared" si="107"/>
        <v>0.55494653550171147</v>
      </c>
      <c r="CE25">
        <f t="shared" si="107"/>
        <v>0.54939707014669437</v>
      </c>
      <c r="CF25">
        <f t="shared" si="107"/>
        <v>0.54390309944522741</v>
      </c>
      <c r="CG25">
        <f t="shared" si="107"/>
        <v>0.5384640684507751</v>
      </c>
      <c r="CH25">
        <f t="shared" si="107"/>
        <v>0.53307942776626738</v>
      </c>
      <c r="CI25">
        <f t="shared" si="107"/>
        <v>0.52774863348860468</v>
      </c>
      <c r="CJ25">
        <f t="shared" si="107"/>
        <v>0.52247114715371867</v>
      </c>
      <c r="CK25">
        <f t="shared" si="107"/>
        <v>0.51724643568218143</v>
      </c>
      <c r="CL25">
        <f t="shared" si="107"/>
        <v>0.51207397132535959</v>
      </c>
      <c r="CM25">
        <f t="shared" si="107"/>
        <v>0.50695323161210604</v>
      </c>
      <c r="CN25">
        <f t="shared" si="107"/>
        <v>0.50188369929598498</v>
      </c>
      <c r="CO25">
        <f t="shared" si="107"/>
        <v>0.49686486230302512</v>
      </c>
      <c r="CP25">
        <f t="shared" si="107"/>
        <v>0.49189621367999486</v>
      </c>
      <c r="CQ25">
        <f t="shared" si="107"/>
        <v>0.48697725154319493</v>
      </c>
      <c r="CR25">
        <f t="shared" si="107"/>
        <v>0.48210747902776296</v>
      </c>
      <c r="CS25">
        <f t="shared" si="107"/>
        <v>0.47728640423748531</v>
      </c>
      <c r="CT25">
        <f t="shared" si="107"/>
        <v>0.47251354019511044</v>
      </c>
      <c r="CU25">
        <f t="shared" ref="CU25:DZ25" si="108">CT25*(1-$AG25*(0.01+0.01*CU$3))</f>
        <v>0.46778840479315931</v>
      </c>
      <c r="CV25">
        <f t="shared" si="108"/>
        <v>0.46311052074522768</v>
      </c>
      <c r="CW25">
        <f t="shared" si="108"/>
        <v>0.45847941553777538</v>
      </c>
      <c r="CX25">
        <f t="shared" si="108"/>
        <v>0.45389462138239761</v>
      </c>
      <c r="CY25">
        <f t="shared" si="108"/>
        <v>0.44935567516857361</v>
      </c>
      <c r="CZ25">
        <f t="shared" si="108"/>
        <v>0.44486211841688789</v>
      </c>
      <c r="DA25">
        <f t="shared" si="108"/>
        <v>0.440413497232719</v>
      </c>
      <c r="DB25">
        <f t="shared" si="108"/>
        <v>0.43600936226039183</v>
      </c>
      <c r="DC25">
        <f t="shared" si="108"/>
        <v>0.43164926863778791</v>
      </c>
      <c r="DD25">
        <f t="shared" si="108"/>
        <v>0.42733277595141</v>
      </c>
      <c r="DE25">
        <f t="shared" si="108"/>
        <v>0.42305944819189589</v>
      </c>
      <c r="DF25">
        <f t="shared" si="108"/>
        <v>0.41882885370997691</v>
      </c>
      <c r="DG25">
        <f t="shared" si="108"/>
        <v>0.41464056517287712</v>
      </c>
      <c r="DH25">
        <f t="shared" si="108"/>
        <v>0.41049415952114832</v>
      </c>
      <c r="DI25">
        <f t="shared" si="108"/>
        <v>0.40638921792593685</v>
      </c>
      <c r="DJ25">
        <f t="shared" si="108"/>
        <v>0.40232532574667745</v>
      </c>
      <c r="DK25">
        <f t="shared" si="108"/>
        <v>0.39830207248921068</v>
      </c>
      <c r="DL25">
        <f t="shared" si="108"/>
        <v>0.39431905176431858</v>
      </c>
      <c r="DM25">
        <f t="shared" si="108"/>
        <v>0.39037586124667539</v>
      </c>
      <c r="DN25">
        <f t="shared" si="108"/>
        <v>0.38647210263420861</v>
      </c>
      <c r="DO25">
        <f t="shared" si="108"/>
        <v>0.3826073816078665</v>
      </c>
      <c r="DP25">
        <f t="shared" si="108"/>
        <v>0.37878130779178781</v>
      </c>
      <c r="DQ25">
        <f t="shared" si="108"/>
        <v>0.37499349471386995</v>
      </c>
      <c r="DR25">
        <f t="shared" si="108"/>
        <v>0.37124355976673123</v>
      </c>
      <c r="DS25">
        <f t="shared" si="108"/>
        <v>0.36753112416906392</v>
      </c>
      <c r="DT25">
        <f t="shared" si="108"/>
        <v>0.36385581292737329</v>
      </c>
      <c r="DU25">
        <f t="shared" si="108"/>
        <v>0.36021725479809957</v>
      </c>
      <c r="DV25">
        <f t="shared" si="108"/>
        <v>0.35661508225011856</v>
      </c>
      <c r="DW25">
        <f t="shared" si="108"/>
        <v>0.3530489314276174</v>
      </c>
      <c r="DX25">
        <f t="shared" si="108"/>
        <v>0.34951844211334121</v>
      </c>
      <c r="DY25">
        <f t="shared" si="108"/>
        <v>0.34602325769220782</v>
      </c>
      <c r="DZ25">
        <f t="shared" si="108"/>
        <v>0.34256302511528575</v>
      </c>
      <c r="EA25">
        <f t="shared" ref="EA25:FC25" si="109">DZ25*(1-$AG25*(0.01+0.01*EA$3))</f>
        <v>0.33913739486413291</v>
      </c>
      <c r="EB25">
        <f t="shared" si="109"/>
        <v>0.33574602091549161</v>
      </c>
      <c r="EC25">
        <f t="shared" si="109"/>
        <v>0.33238856070633671</v>
      </c>
      <c r="ED25">
        <f t="shared" si="109"/>
        <v>0.32906467509927334</v>
      </c>
      <c r="EE25">
        <f t="shared" si="109"/>
        <v>0.32577402834828062</v>
      </c>
      <c r="EF25">
        <f t="shared" si="109"/>
        <v>0.32251628806479782</v>
      </c>
      <c r="EG25">
        <f t="shared" si="109"/>
        <v>0.31929112518414982</v>
      </c>
      <c r="EH25">
        <f t="shared" si="109"/>
        <v>0.3160982139323083</v>
      </c>
      <c r="EI25">
        <f t="shared" si="109"/>
        <v>0.31293723179298522</v>
      </c>
      <c r="EJ25">
        <f t="shared" si="109"/>
        <v>0.30980785947505535</v>
      </c>
      <c r="EK25">
        <f t="shared" si="109"/>
        <v>0.30670978088030482</v>
      </c>
      <c r="EL25">
        <f t="shared" si="109"/>
        <v>0.30364268307150177</v>
      </c>
      <c r="EM25">
        <f t="shared" si="109"/>
        <v>0.30060625624078674</v>
      </c>
      <c r="EN25">
        <f t="shared" si="109"/>
        <v>0.29760019367837887</v>
      </c>
      <c r="EO25">
        <f t="shared" si="109"/>
        <v>0.2946241917415951</v>
      </c>
      <c r="EP25">
        <f t="shared" si="109"/>
        <v>0.29167794982417916</v>
      </c>
      <c r="EQ25">
        <f t="shared" si="109"/>
        <v>0.28876117032593734</v>
      </c>
      <c r="ER25">
        <f t="shared" si="109"/>
        <v>0.28587355862267799</v>
      </c>
      <c r="ES25">
        <f t="shared" si="109"/>
        <v>0.2830148230364512</v>
      </c>
      <c r="ET25">
        <f t="shared" si="109"/>
        <v>0.28018467480608666</v>
      </c>
      <c r="EU25">
        <f t="shared" si="109"/>
        <v>0.27738282805802578</v>
      </c>
      <c r="EV25">
        <f t="shared" si="109"/>
        <v>0.27460899977744552</v>
      </c>
      <c r="EW25">
        <f t="shared" si="109"/>
        <v>0.27186290977967104</v>
      </c>
      <c r="EX25">
        <f t="shared" si="109"/>
        <v>0.26914428068187435</v>
      </c>
      <c r="EY25">
        <f t="shared" si="109"/>
        <v>0.26645283787505558</v>
      </c>
      <c r="EZ25">
        <f t="shared" si="109"/>
        <v>0.263788309496305</v>
      </c>
      <c r="FA25">
        <f t="shared" si="109"/>
        <v>0.26115042640134195</v>
      </c>
      <c r="FB25">
        <f t="shared" si="109"/>
        <v>0.25853892213732854</v>
      </c>
      <c r="FC25">
        <f t="shared" si="109"/>
        <v>0.25595353291595524</v>
      </c>
    </row>
    <row r="26" spans="1:159" x14ac:dyDescent="0.35">
      <c r="A26" t="s">
        <v>64</v>
      </c>
      <c r="B26">
        <v>1.5E-3</v>
      </c>
      <c r="C26" t="s">
        <v>65</v>
      </c>
      <c r="F26">
        <v>44</v>
      </c>
      <c r="G26">
        <f>1-EXP(-inputs!$B$35-inputs!$B$36*inputs!$B$37^$F26*(inputs!$B$37-1)/LN(inputs!$B$37))</f>
        <v>7.1032986447805424E-4</v>
      </c>
      <c r="H26">
        <f>1-EXP(-inputs!$B$35-inputs!$B$36*inputs!$B$37^($F26-4)*(inputs!$B$37-1)/LN(inputs!$B$37))</f>
        <v>5.2722044279496227E-4</v>
      </c>
      <c r="I26">
        <f t="shared" si="0"/>
        <v>6.8191666989893208E-4</v>
      </c>
      <c r="J26">
        <f t="shared" si="1"/>
        <v>5.0613162508316377E-4</v>
      </c>
      <c r="L26">
        <v>24</v>
      </c>
      <c r="M26">
        <f t="shared" si="2"/>
        <v>2</v>
      </c>
      <c r="N26">
        <f t="shared" si="3"/>
        <v>2.7719038703830273E-2</v>
      </c>
      <c r="O26">
        <f t="shared" si="4"/>
        <v>0.94607060500105977</v>
      </c>
      <c r="P26">
        <f>O26*EXP(-inputs!$B$27*L26/12)</f>
        <v>0.93665704519627413</v>
      </c>
      <c r="Q26">
        <f t="shared" si="5"/>
        <v>3.2719038703830271E-2</v>
      </c>
      <c r="R26">
        <f t="shared" si="6"/>
        <v>0.93665704519627413</v>
      </c>
      <c r="S26">
        <f>R26*EXP(-inputs!$B$27*L26/12)</f>
        <v>0.92733715187655819</v>
      </c>
      <c r="T26">
        <f>INDEX(P_rec,MATCH(inputs!$B$13+L26,curve_t,0))/INDEX(P_rec,MATCH(inputs!$B$13,curve_t,0))</f>
        <v>0.93217404204394616</v>
      </c>
      <c r="U26">
        <f t="shared" si="15"/>
        <v>0.99690958947203501</v>
      </c>
      <c r="V26">
        <f t="shared" si="16"/>
        <v>3.0999907720836717E-3</v>
      </c>
      <c r="X26">
        <v>0</v>
      </c>
      <c r="Y26">
        <f t="shared" si="7"/>
        <v>100</v>
      </c>
      <c r="AA26">
        <v>-2</v>
      </c>
      <c r="AB26">
        <f t="shared" si="8"/>
        <v>102.76230218844762</v>
      </c>
      <c r="AC26">
        <f t="shared" si="9"/>
        <v>102.76230218844762</v>
      </c>
      <c r="AD26">
        <f t="shared" si="10"/>
        <v>102.76230218844762</v>
      </c>
      <c r="AF26">
        <v>42</v>
      </c>
      <c r="AG26">
        <f t="shared" si="21"/>
        <v>1</v>
      </c>
      <c r="AH26">
        <f>1</f>
        <v>1</v>
      </c>
      <c r="AI26">
        <f t="shared" ref="AI26:BN26" si="110">AH26*(1-$AG26*(0.01+0.01*AI$3))</f>
        <v>0.98</v>
      </c>
      <c r="AJ26">
        <f t="shared" si="110"/>
        <v>0.96047104999999999</v>
      </c>
      <c r="AK26">
        <f t="shared" si="110"/>
        <v>0.941530560894</v>
      </c>
      <c r="AL26">
        <f t="shared" si="110"/>
        <v>0.9232719294918631</v>
      </c>
      <c r="AM26">
        <f t="shared" si="110"/>
        <v>0.90576669370869745</v>
      </c>
      <c r="AN26">
        <f t="shared" si="110"/>
        <v>0.8890666202934433</v>
      </c>
      <c r="AO26">
        <f t="shared" si="110"/>
        <v>0.87320567178740827</v>
      </c>
      <c r="AP26">
        <f t="shared" si="110"/>
        <v>0.85820181533192108</v>
      </c>
      <c r="AQ26">
        <f t="shared" si="110"/>
        <v>0.84405864941525099</v>
      </c>
      <c r="AR26">
        <f t="shared" si="110"/>
        <v>0.83076683583358435</v>
      </c>
      <c r="AS26">
        <f t="shared" si="110"/>
        <v>0.81830533329608057</v>
      </c>
      <c r="AT26">
        <f t="shared" si="110"/>
        <v>0.80664243653327816</v>
      </c>
      <c r="AU26">
        <f t="shared" si="110"/>
        <v>0.79573663079134827</v>
      </c>
      <c r="AV26">
        <f t="shared" si="110"/>
        <v>0.78553727652618011</v>
      </c>
      <c r="AW26">
        <f t="shared" si="110"/>
        <v>0.77598514324362178</v>
      </c>
      <c r="AX26">
        <f t="shared" si="110"/>
        <v>0.7670128150248674</v>
      </c>
      <c r="AY26">
        <f t="shared" si="110"/>
        <v>0.75854499354699279</v>
      </c>
      <c r="AZ26">
        <f t="shared" si="110"/>
        <v>0.75049872752794311</v>
      </c>
      <c r="BA26">
        <f t="shared" si="110"/>
        <v>0.74278360060895587</v>
      </c>
      <c r="BB26">
        <f t="shared" si="110"/>
        <v>0.73530191279182211</v>
      </c>
      <c r="BC26">
        <f t="shared" si="110"/>
        <v>0.72794889366390392</v>
      </c>
      <c r="BD26">
        <f t="shared" si="110"/>
        <v>0.72066940472726482</v>
      </c>
      <c r="BE26">
        <f t="shared" si="110"/>
        <v>0.71346271067999212</v>
      </c>
      <c r="BF26">
        <f t="shared" si="110"/>
        <v>0.70632808357319221</v>
      </c>
      <c r="BG26">
        <f t="shared" si="110"/>
        <v>0.69926480273746028</v>
      </c>
      <c r="BH26">
        <f t="shared" si="110"/>
        <v>0.69227215471008563</v>
      </c>
      <c r="BI26">
        <f t="shared" si="110"/>
        <v>0.6853494331629848</v>
      </c>
      <c r="BJ26">
        <f t="shared" si="110"/>
        <v>0.67849593883135495</v>
      </c>
      <c r="BK26">
        <f t="shared" si="110"/>
        <v>0.67171097944304137</v>
      </c>
      <c r="BL26">
        <f t="shared" si="110"/>
        <v>0.66499386964861096</v>
      </c>
      <c r="BM26">
        <f t="shared" si="110"/>
        <v>0.65834393095212485</v>
      </c>
      <c r="BN26">
        <f t="shared" si="110"/>
        <v>0.65176049164260363</v>
      </c>
      <c r="BO26">
        <f t="shared" ref="BO26:CT26" si="111">BN26*(1-$AG26*(0.01+0.01*BO$3))</f>
        <v>0.64524288672617758</v>
      </c>
      <c r="BP26">
        <f t="shared" si="111"/>
        <v>0.63879045785891575</v>
      </c>
      <c r="BQ26">
        <f t="shared" si="111"/>
        <v>0.63240255328032657</v>
      </c>
      <c r="BR26">
        <f t="shared" si="111"/>
        <v>0.62607852774752326</v>
      </c>
      <c r="BS26">
        <f t="shared" si="111"/>
        <v>0.61981774247004806</v>
      </c>
      <c r="BT26">
        <f t="shared" si="111"/>
        <v>0.61361956504534754</v>
      </c>
      <c r="BU26">
        <f t="shared" si="111"/>
        <v>0.607483369394894</v>
      </c>
      <c r="BV26">
        <f t="shared" si="111"/>
        <v>0.6014085357009451</v>
      </c>
      <c r="BW26">
        <f t="shared" si="111"/>
        <v>0.59539445034393568</v>
      </c>
      <c r="BX26">
        <f t="shared" si="111"/>
        <v>0.58944050584049634</v>
      </c>
      <c r="BY26">
        <f t="shared" si="111"/>
        <v>0.58354610078209135</v>
      </c>
      <c r="BZ26">
        <f t="shared" si="111"/>
        <v>0.5777106397742704</v>
      </c>
      <c r="CA26">
        <f t="shared" si="111"/>
        <v>0.57193353337652764</v>
      </c>
      <c r="CB26">
        <f t="shared" si="111"/>
        <v>0.56621419804276241</v>
      </c>
      <c r="CC26">
        <f t="shared" si="111"/>
        <v>0.56055205606233482</v>
      </c>
      <c r="CD26">
        <f t="shared" si="111"/>
        <v>0.55494653550171147</v>
      </c>
      <c r="CE26">
        <f t="shared" si="111"/>
        <v>0.54939707014669437</v>
      </c>
      <c r="CF26">
        <f t="shared" si="111"/>
        <v>0.54390309944522741</v>
      </c>
      <c r="CG26">
        <f t="shared" si="111"/>
        <v>0.5384640684507751</v>
      </c>
      <c r="CH26">
        <f t="shared" si="111"/>
        <v>0.53307942776626738</v>
      </c>
      <c r="CI26">
        <f t="shared" si="111"/>
        <v>0.52774863348860468</v>
      </c>
      <c r="CJ26">
        <f t="shared" si="111"/>
        <v>0.52247114715371867</v>
      </c>
      <c r="CK26">
        <f t="shared" si="111"/>
        <v>0.51724643568218143</v>
      </c>
      <c r="CL26">
        <f t="shared" si="111"/>
        <v>0.51207397132535959</v>
      </c>
      <c r="CM26">
        <f t="shared" si="111"/>
        <v>0.50695323161210604</v>
      </c>
      <c r="CN26">
        <f t="shared" si="111"/>
        <v>0.50188369929598498</v>
      </c>
      <c r="CO26">
        <f t="shared" si="111"/>
        <v>0.49686486230302512</v>
      </c>
      <c r="CP26">
        <f t="shared" si="111"/>
        <v>0.49189621367999486</v>
      </c>
      <c r="CQ26">
        <f t="shared" si="111"/>
        <v>0.48697725154319493</v>
      </c>
      <c r="CR26">
        <f t="shared" si="111"/>
        <v>0.48210747902776296</v>
      </c>
      <c r="CS26">
        <f t="shared" si="111"/>
        <v>0.47728640423748531</v>
      </c>
      <c r="CT26">
        <f t="shared" si="111"/>
        <v>0.47251354019511044</v>
      </c>
      <c r="CU26">
        <f t="shared" ref="CU26:DZ26" si="112">CT26*(1-$AG26*(0.01+0.01*CU$3))</f>
        <v>0.46778840479315931</v>
      </c>
      <c r="CV26">
        <f t="shared" si="112"/>
        <v>0.46311052074522768</v>
      </c>
      <c r="CW26">
        <f t="shared" si="112"/>
        <v>0.45847941553777538</v>
      </c>
      <c r="CX26">
        <f t="shared" si="112"/>
        <v>0.45389462138239761</v>
      </c>
      <c r="CY26">
        <f t="shared" si="112"/>
        <v>0.44935567516857361</v>
      </c>
      <c r="CZ26">
        <f t="shared" si="112"/>
        <v>0.44486211841688789</v>
      </c>
      <c r="DA26">
        <f t="shared" si="112"/>
        <v>0.440413497232719</v>
      </c>
      <c r="DB26">
        <f t="shared" si="112"/>
        <v>0.43600936226039183</v>
      </c>
      <c r="DC26">
        <f t="shared" si="112"/>
        <v>0.43164926863778791</v>
      </c>
      <c r="DD26">
        <f t="shared" si="112"/>
        <v>0.42733277595141</v>
      </c>
      <c r="DE26">
        <f t="shared" si="112"/>
        <v>0.42305944819189589</v>
      </c>
      <c r="DF26">
        <f t="shared" si="112"/>
        <v>0.41882885370997691</v>
      </c>
      <c r="DG26">
        <f t="shared" si="112"/>
        <v>0.41464056517287712</v>
      </c>
      <c r="DH26">
        <f t="shared" si="112"/>
        <v>0.41049415952114832</v>
      </c>
      <c r="DI26">
        <f t="shared" si="112"/>
        <v>0.40638921792593685</v>
      </c>
      <c r="DJ26">
        <f t="shared" si="112"/>
        <v>0.40232532574667745</v>
      </c>
      <c r="DK26">
        <f t="shared" si="112"/>
        <v>0.39830207248921068</v>
      </c>
      <c r="DL26">
        <f t="shared" si="112"/>
        <v>0.39431905176431858</v>
      </c>
      <c r="DM26">
        <f t="shared" si="112"/>
        <v>0.39037586124667539</v>
      </c>
      <c r="DN26">
        <f t="shared" si="112"/>
        <v>0.38647210263420861</v>
      </c>
      <c r="DO26">
        <f t="shared" si="112"/>
        <v>0.3826073816078665</v>
      </c>
      <c r="DP26">
        <f t="shared" si="112"/>
        <v>0.37878130779178781</v>
      </c>
      <c r="DQ26">
        <f t="shared" si="112"/>
        <v>0.37499349471386995</v>
      </c>
      <c r="DR26">
        <f t="shared" si="112"/>
        <v>0.37124355976673123</v>
      </c>
      <c r="DS26">
        <f t="shared" si="112"/>
        <v>0.36753112416906392</v>
      </c>
      <c r="DT26">
        <f t="shared" si="112"/>
        <v>0.36385581292737329</v>
      </c>
      <c r="DU26">
        <f t="shared" si="112"/>
        <v>0.36021725479809957</v>
      </c>
      <c r="DV26">
        <f t="shared" si="112"/>
        <v>0.35661508225011856</v>
      </c>
      <c r="DW26">
        <f t="shared" si="112"/>
        <v>0.3530489314276174</v>
      </c>
      <c r="DX26">
        <f t="shared" si="112"/>
        <v>0.34951844211334121</v>
      </c>
      <c r="DY26">
        <f t="shared" si="112"/>
        <v>0.34602325769220782</v>
      </c>
      <c r="DZ26">
        <f t="shared" si="112"/>
        <v>0.34256302511528575</v>
      </c>
      <c r="EA26">
        <f t="shared" ref="EA26:FC26" si="113">DZ26*(1-$AG26*(0.01+0.01*EA$3))</f>
        <v>0.33913739486413291</v>
      </c>
      <c r="EB26">
        <f t="shared" si="113"/>
        <v>0.33574602091549161</v>
      </c>
      <c r="EC26">
        <f t="shared" si="113"/>
        <v>0.33238856070633671</v>
      </c>
      <c r="ED26">
        <f t="shared" si="113"/>
        <v>0.32906467509927334</v>
      </c>
      <c r="EE26">
        <f t="shared" si="113"/>
        <v>0.32577402834828062</v>
      </c>
      <c r="EF26">
        <f t="shared" si="113"/>
        <v>0.32251628806479782</v>
      </c>
      <c r="EG26">
        <f t="shared" si="113"/>
        <v>0.31929112518414982</v>
      </c>
      <c r="EH26">
        <f t="shared" si="113"/>
        <v>0.3160982139323083</v>
      </c>
      <c r="EI26">
        <f t="shared" si="113"/>
        <v>0.31293723179298522</v>
      </c>
      <c r="EJ26">
        <f t="shared" si="113"/>
        <v>0.30980785947505535</v>
      </c>
      <c r="EK26">
        <f t="shared" si="113"/>
        <v>0.30670978088030482</v>
      </c>
      <c r="EL26">
        <f t="shared" si="113"/>
        <v>0.30364268307150177</v>
      </c>
      <c r="EM26">
        <f t="shared" si="113"/>
        <v>0.30060625624078674</v>
      </c>
      <c r="EN26">
        <f t="shared" si="113"/>
        <v>0.29760019367837887</v>
      </c>
      <c r="EO26">
        <f t="shared" si="113"/>
        <v>0.2946241917415951</v>
      </c>
      <c r="EP26">
        <f t="shared" si="113"/>
        <v>0.29167794982417916</v>
      </c>
      <c r="EQ26">
        <f t="shared" si="113"/>
        <v>0.28876117032593734</v>
      </c>
      <c r="ER26">
        <f t="shared" si="113"/>
        <v>0.28587355862267799</v>
      </c>
      <c r="ES26">
        <f t="shared" si="113"/>
        <v>0.2830148230364512</v>
      </c>
      <c r="ET26">
        <f t="shared" si="113"/>
        <v>0.28018467480608666</v>
      </c>
      <c r="EU26">
        <f t="shared" si="113"/>
        <v>0.27738282805802578</v>
      </c>
      <c r="EV26">
        <f t="shared" si="113"/>
        <v>0.27460899977744552</v>
      </c>
      <c r="EW26">
        <f t="shared" si="113"/>
        <v>0.27186290977967104</v>
      </c>
      <c r="EX26">
        <f t="shared" si="113"/>
        <v>0.26914428068187435</v>
      </c>
      <c r="EY26">
        <f t="shared" si="113"/>
        <v>0.26645283787505558</v>
      </c>
      <c r="EZ26">
        <f t="shared" si="113"/>
        <v>0.263788309496305</v>
      </c>
      <c r="FA26">
        <f t="shared" si="113"/>
        <v>0.26115042640134195</v>
      </c>
      <c r="FB26">
        <f t="shared" si="113"/>
        <v>0.25853892213732854</v>
      </c>
      <c r="FC26">
        <f t="shared" si="113"/>
        <v>0.25595353291595524</v>
      </c>
    </row>
    <row r="27" spans="1:159" x14ac:dyDescent="0.35">
      <c r="A27" t="s">
        <v>66</v>
      </c>
      <c r="B27">
        <v>5.0000000000000001E-3</v>
      </c>
      <c r="C27" t="s">
        <v>67</v>
      </c>
      <c r="F27">
        <v>45</v>
      </c>
      <c r="G27">
        <f>1-EXP(-inputs!$B$35-inputs!$B$36*inputs!$B$37^$F27*(inputs!$B$37-1)/LN(inputs!$B$37))</f>
        <v>7.7111700588772258E-4</v>
      </c>
      <c r="H27">
        <f>1-EXP(-inputs!$B$35-inputs!$B$36*inputs!$B$37^($F27-4)*(inputs!$B$37-1)/LN(inputs!$B$37))</f>
        <v>5.653121977472475E-4</v>
      </c>
      <c r="I27">
        <f t="shared" si="0"/>
        <v>7.4027232565221368E-4</v>
      </c>
      <c r="J27">
        <f t="shared" si="1"/>
        <v>5.4269970983735762E-4</v>
      </c>
      <c r="L27">
        <v>25</v>
      </c>
      <c r="M27">
        <f t="shared" si="2"/>
        <v>2.0833333333333335</v>
      </c>
      <c r="N27">
        <f t="shared" si="3"/>
        <v>2.7820954807740477E-2</v>
      </c>
      <c r="O27">
        <f t="shared" si="4"/>
        <v>0.94368738983517586</v>
      </c>
      <c r="P27">
        <f>O27*EXP(-inputs!$B$27*L27/12)</f>
        <v>0.93390833386536587</v>
      </c>
      <c r="Q27">
        <f t="shared" si="5"/>
        <v>3.2820954807740471E-2</v>
      </c>
      <c r="R27">
        <f t="shared" si="6"/>
        <v>0.93390833386536587</v>
      </c>
      <c r="S27">
        <f>R27*EXP(-inputs!$B$27*L27/12)</f>
        <v>0.92423061435155884</v>
      </c>
      <c r="T27">
        <f>INDEX(P_rec,MATCH(inputs!$B$13+L27,curve_t,0))/INDEX(P_rec,MATCH(inputs!$B$13,curve_t,0))</f>
        <v>0.92928105041858267</v>
      </c>
      <c r="U27">
        <f t="shared" si="15"/>
        <v>0.99689651127913825</v>
      </c>
      <c r="V27">
        <f t="shared" si="16"/>
        <v>3.1131503478527556E-3</v>
      </c>
      <c r="X27">
        <v>1</v>
      </c>
      <c r="Y27">
        <f t="shared" si="7"/>
        <v>100.20598362698428</v>
      </c>
      <c r="AA27">
        <v>-1</v>
      </c>
      <c r="AB27">
        <f t="shared" si="8"/>
        <v>103.0323961452593</v>
      </c>
      <c r="AC27">
        <f t="shared" si="9"/>
        <v>103.0323961452593</v>
      </c>
      <c r="AD27">
        <f t="shared" si="10"/>
        <v>103.0323961452593</v>
      </c>
      <c r="AF27">
        <v>43</v>
      </c>
      <c r="AG27">
        <f t="shared" si="21"/>
        <v>1</v>
      </c>
      <c r="AH27">
        <f>1</f>
        <v>1</v>
      </c>
      <c r="AI27">
        <f t="shared" ref="AI27:BN27" si="114">AH27*(1-$AG27*(0.01+0.01*AI$3))</f>
        <v>0.98</v>
      </c>
      <c r="AJ27">
        <f t="shared" si="114"/>
        <v>0.96047104999999999</v>
      </c>
      <c r="AK27">
        <f t="shared" si="114"/>
        <v>0.941530560894</v>
      </c>
      <c r="AL27">
        <f t="shared" si="114"/>
        <v>0.9232719294918631</v>
      </c>
      <c r="AM27">
        <f t="shared" si="114"/>
        <v>0.90576669370869745</v>
      </c>
      <c r="AN27">
        <f t="shared" si="114"/>
        <v>0.8890666202934433</v>
      </c>
      <c r="AO27">
        <f t="shared" si="114"/>
        <v>0.87320567178740827</v>
      </c>
      <c r="AP27">
        <f t="shared" si="114"/>
        <v>0.85820181533192108</v>
      </c>
      <c r="AQ27">
        <f t="shared" si="114"/>
        <v>0.84405864941525099</v>
      </c>
      <c r="AR27">
        <f t="shared" si="114"/>
        <v>0.83076683583358435</v>
      </c>
      <c r="AS27">
        <f t="shared" si="114"/>
        <v>0.81830533329608057</v>
      </c>
      <c r="AT27">
        <f t="shared" si="114"/>
        <v>0.80664243653327816</v>
      </c>
      <c r="AU27">
        <f t="shared" si="114"/>
        <v>0.79573663079134827</v>
      </c>
      <c r="AV27">
        <f t="shared" si="114"/>
        <v>0.78553727652618011</v>
      </c>
      <c r="AW27">
        <f t="shared" si="114"/>
        <v>0.77598514324362178</v>
      </c>
      <c r="AX27">
        <f t="shared" si="114"/>
        <v>0.7670128150248674</v>
      </c>
      <c r="AY27">
        <f t="shared" si="114"/>
        <v>0.75854499354699279</v>
      </c>
      <c r="AZ27">
        <f t="shared" si="114"/>
        <v>0.75049872752794311</v>
      </c>
      <c r="BA27">
        <f t="shared" si="114"/>
        <v>0.74278360060895587</v>
      </c>
      <c r="BB27">
        <f t="shared" si="114"/>
        <v>0.73530191279182211</v>
      </c>
      <c r="BC27">
        <f t="shared" si="114"/>
        <v>0.72794889366390392</v>
      </c>
      <c r="BD27">
        <f t="shared" si="114"/>
        <v>0.72066940472726482</v>
      </c>
      <c r="BE27">
        <f t="shared" si="114"/>
        <v>0.71346271067999212</v>
      </c>
      <c r="BF27">
        <f t="shared" si="114"/>
        <v>0.70632808357319221</v>
      </c>
      <c r="BG27">
        <f t="shared" si="114"/>
        <v>0.69926480273746028</v>
      </c>
      <c r="BH27">
        <f t="shared" si="114"/>
        <v>0.69227215471008563</v>
      </c>
      <c r="BI27">
        <f t="shared" si="114"/>
        <v>0.6853494331629848</v>
      </c>
      <c r="BJ27">
        <f t="shared" si="114"/>
        <v>0.67849593883135495</v>
      </c>
      <c r="BK27">
        <f t="shared" si="114"/>
        <v>0.67171097944304137</v>
      </c>
      <c r="BL27">
        <f t="shared" si="114"/>
        <v>0.66499386964861096</v>
      </c>
      <c r="BM27">
        <f t="shared" si="114"/>
        <v>0.65834393095212485</v>
      </c>
      <c r="BN27">
        <f t="shared" si="114"/>
        <v>0.65176049164260363</v>
      </c>
      <c r="BO27">
        <f t="shared" ref="BO27:CT27" si="115">BN27*(1-$AG27*(0.01+0.01*BO$3))</f>
        <v>0.64524288672617758</v>
      </c>
      <c r="BP27">
        <f t="shared" si="115"/>
        <v>0.63879045785891575</v>
      </c>
      <c r="BQ27">
        <f t="shared" si="115"/>
        <v>0.63240255328032657</v>
      </c>
      <c r="BR27">
        <f t="shared" si="115"/>
        <v>0.62607852774752326</v>
      </c>
      <c r="BS27">
        <f t="shared" si="115"/>
        <v>0.61981774247004806</v>
      </c>
      <c r="BT27">
        <f t="shared" si="115"/>
        <v>0.61361956504534754</v>
      </c>
      <c r="BU27">
        <f t="shared" si="115"/>
        <v>0.607483369394894</v>
      </c>
      <c r="BV27">
        <f t="shared" si="115"/>
        <v>0.6014085357009451</v>
      </c>
      <c r="BW27">
        <f t="shared" si="115"/>
        <v>0.59539445034393568</v>
      </c>
      <c r="BX27">
        <f t="shared" si="115"/>
        <v>0.58944050584049634</v>
      </c>
      <c r="BY27">
        <f t="shared" si="115"/>
        <v>0.58354610078209135</v>
      </c>
      <c r="BZ27">
        <f t="shared" si="115"/>
        <v>0.5777106397742704</v>
      </c>
      <c r="CA27">
        <f t="shared" si="115"/>
        <v>0.57193353337652764</v>
      </c>
      <c r="CB27">
        <f t="shared" si="115"/>
        <v>0.56621419804276241</v>
      </c>
      <c r="CC27">
        <f t="shared" si="115"/>
        <v>0.56055205606233482</v>
      </c>
      <c r="CD27">
        <f t="shared" si="115"/>
        <v>0.55494653550171147</v>
      </c>
      <c r="CE27">
        <f t="shared" si="115"/>
        <v>0.54939707014669437</v>
      </c>
      <c r="CF27">
        <f t="shared" si="115"/>
        <v>0.54390309944522741</v>
      </c>
      <c r="CG27">
        <f t="shared" si="115"/>
        <v>0.5384640684507751</v>
      </c>
      <c r="CH27">
        <f t="shared" si="115"/>
        <v>0.53307942776626738</v>
      </c>
      <c r="CI27">
        <f t="shared" si="115"/>
        <v>0.52774863348860468</v>
      </c>
      <c r="CJ27">
        <f t="shared" si="115"/>
        <v>0.52247114715371867</v>
      </c>
      <c r="CK27">
        <f t="shared" si="115"/>
        <v>0.51724643568218143</v>
      </c>
      <c r="CL27">
        <f t="shared" si="115"/>
        <v>0.51207397132535959</v>
      </c>
      <c r="CM27">
        <f t="shared" si="115"/>
        <v>0.50695323161210604</v>
      </c>
      <c r="CN27">
        <f t="shared" si="115"/>
        <v>0.50188369929598498</v>
      </c>
      <c r="CO27">
        <f t="shared" si="115"/>
        <v>0.49686486230302512</v>
      </c>
      <c r="CP27">
        <f t="shared" si="115"/>
        <v>0.49189621367999486</v>
      </c>
      <c r="CQ27">
        <f t="shared" si="115"/>
        <v>0.48697725154319493</v>
      </c>
      <c r="CR27">
        <f t="shared" si="115"/>
        <v>0.48210747902776296</v>
      </c>
      <c r="CS27">
        <f t="shared" si="115"/>
        <v>0.47728640423748531</v>
      </c>
      <c r="CT27">
        <f t="shared" si="115"/>
        <v>0.47251354019511044</v>
      </c>
      <c r="CU27">
        <f t="shared" ref="CU27:DZ27" si="116">CT27*(1-$AG27*(0.01+0.01*CU$3))</f>
        <v>0.46778840479315931</v>
      </c>
      <c r="CV27">
        <f t="shared" si="116"/>
        <v>0.46311052074522768</v>
      </c>
      <c r="CW27">
        <f t="shared" si="116"/>
        <v>0.45847941553777538</v>
      </c>
      <c r="CX27">
        <f t="shared" si="116"/>
        <v>0.45389462138239761</v>
      </c>
      <c r="CY27">
        <f t="shared" si="116"/>
        <v>0.44935567516857361</v>
      </c>
      <c r="CZ27">
        <f t="shared" si="116"/>
        <v>0.44486211841688789</v>
      </c>
      <c r="DA27">
        <f t="shared" si="116"/>
        <v>0.440413497232719</v>
      </c>
      <c r="DB27">
        <f t="shared" si="116"/>
        <v>0.43600936226039183</v>
      </c>
      <c r="DC27">
        <f t="shared" si="116"/>
        <v>0.43164926863778791</v>
      </c>
      <c r="DD27">
        <f t="shared" si="116"/>
        <v>0.42733277595141</v>
      </c>
      <c r="DE27">
        <f t="shared" si="116"/>
        <v>0.42305944819189589</v>
      </c>
      <c r="DF27">
        <f t="shared" si="116"/>
        <v>0.41882885370997691</v>
      </c>
      <c r="DG27">
        <f t="shared" si="116"/>
        <v>0.41464056517287712</v>
      </c>
      <c r="DH27">
        <f t="shared" si="116"/>
        <v>0.41049415952114832</v>
      </c>
      <c r="DI27">
        <f t="shared" si="116"/>
        <v>0.40638921792593685</v>
      </c>
      <c r="DJ27">
        <f t="shared" si="116"/>
        <v>0.40232532574667745</v>
      </c>
      <c r="DK27">
        <f t="shared" si="116"/>
        <v>0.39830207248921068</v>
      </c>
      <c r="DL27">
        <f t="shared" si="116"/>
        <v>0.39431905176431858</v>
      </c>
      <c r="DM27">
        <f t="shared" si="116"/>
        <v>0.39037586124667539</v>
      </c>
      <c r="DN27">
        <f t="shared" si="116"/>
        <v>0.38647210263420861</v>
      </c>
      <c r="DO27">
        <f t="shared" si="116"/>
        <v>0.3826073816078665</v>
      </c>
      <c r="DP27">
        <f t="shared" si="116"/>
        <v>0.37878130779178781</v>
      </c>
      <c r="DQ27">
        <f t="shared" si="116"/>
        <v>0.37499349471386995</v>
      </c>
      <c r="DR27">
        <f t="shared" si="116"/>
        <v>0.37124355976673123</v>
      </c>
      <c r="DS27">
        <f t="shared" si="116"/>
        <v>0.36753112416906392</v>
      </c>
      <c r="DT27">
        <f t="shared" si="116"/>
        <v>0.36385581292737329</v>
      </c>
      <c r="DU27">
        <f t="shared" si="116"/>
        <v>0.36021725479809957</v>
      </c>
      <c r="DV27">
        <f t="shared" si="116"/>
        <v>0.35661508225011856</v>
      </c>
      <c r="DW27">
        <f t="shared" si="116"/>
        <v>0.3530489314276174</v>
      </c>
      <c r="DX27">
        <f t="shared" si="116"/>
        <v>0.34951844211334121</v>
      </c>
      <c r="DY27">
        <f t="shared" si="116"/>
        <v>0.34602325769220782</v>
      </c>
      <c r="DZ27">
        <f t="shared" si="116"/>
        <v>0.34256302511528575</v>
      </c>
      <c r="EA27">
        <f t="shared" ref="EA27:FC27" si="117">DZ27*(1-$AG27*(0.01+0.01*EA$3))</f>
        <v>0.33913739486413291</v>
      </c>
      <c r="EB27">
        <f t="shared" si="117"/>
        <v>0.33574602091549161</v>
      </c>
      <c r="EC27">
        <f t="shared" si="117"/>
        <v>0.33238856070633671</v>
      </c>
      <c r="ED27">
        <f t="shared" si="117"/>
        <v>0.32906467509927334</v>
      </c>
      <c r="EE27">
        <f t="shared" si="117"/>
        <v>0.32577402834828062</v>
      </c>
      <c r="EF27">
        <f t="shared" si="117"/>
        <v>0.32251628806479782</v>
      </c>
      <c r="EG27">
        <f t="shared" si="117"/>
        <v>0.31929112518414982</v>
      </c>
      <c r="EH27">
        <f t="shared" si="117"/>
        <v>0.3160982139323083</v>
      </c>
      <c r="EI27">
        <f t="shared" si="117"/>
        <v>0.31293723179298522</v>
      </c>
      <c r="EJ27">
        <f t="shared" si="117"/>
        <v>0.30980785947505535</v>
      </c>
      <c r="EK27">
        <f t="shared" si="117"/>
        <v>0.30670978088030482</v>
      </c>
      <c r="EL27">
        <f t="shared" si="117"/>
        <v>0.30364268307150177</v>
      </c>
      <c r="EM27">
        <f t="shared" si="117"/>
        <v>0.30060625624078674</v>
      </c>
      <c r="EN27">
        <f t="shared" si="117"/>
        <v>0.29760019367837887</v>
      </c>
      <c r="EO27">
        <f t="shared" si="117"/>
        <v>0.2946241917415951</v>
      </c>
      <c r="EP27">
        <f t="shared" si="117"/>
        <v>0.29167794982417916</v>
      </c>
      <c r="EQ27">
        <f t="shared" si="117"/>
        <v>0.28876117032593734</v>
      </c>
      <c r="ER27">
        <f t="shared" si="117"/>
        <v>0.28587355862267799</v>
      </c>
      <c r="ES27">
        <f t="shared" si="117"/>
        <v>0.2830148230364512</v>
      </c>
      <c r="ET27">
        <f t="shared" si="117"/>
        <v>0.28018467480608666</v>
      </c>
      <c r="EU27">
        <f t="shared" si="117"/>
        <v>0.27738282805802578</v>
      </c>
      <c r="EV27">
        <f t="shared" si="117"/>
        <v>0.27460899977744552</v>
      </c>
      <c r="EW27">
        <f t="shared" si="117"/>
        <v>0.27186290977967104</v>
      </c>
      <c r="EX27">
        <f t="shared" si="117"/>
        <v>0.26914428068187435</v>
      </c>
      <c r="EY27">
        <f t="shared" si="117"/>
        <v>0.26645283787505558</v>
      </c>
      <c r="EZ27">
        <f t="shared" si="117"/>
        <v>0.263788309496305</v>
      </c>
      <c r="FA27">
        <f t="shared" si="117"/>
        <v>0.26115042640134195</v>
      </c>
      <c r="FB27">
        <f t="shared" si="117"/>
        <v>0.25853892213732854</v>
      </c>
      <c r="FC27">
        <f t="shared" si="117"/>
        <v>0.25595353291595524</v>
      </c>
    </row>
    <row r="28" spans="1:159" x14ac:dyDescent="0.35">
      <c r="A28" t="s">
        <v>68</v>
      </c>
      <c r="B28">
        <v>0.75</v>
      </c>
      <c r="F28">
        <v>46</v>
      </c>
      <c r="G28">
        <f>1-EXP(-inputs!$B$35-inputs!$B$36*inputs!$B$37^$F28*(inputs!$B$37-1)/LN(inputs!$B$37))</f>
        <v>8.3943733893943051E-4</v>
      </c>
      <c r="H28">
        <f>1-EXP(-inputs!$B$35-inputs!$B$36*inputs!$B$37^($F28-4)*(inputs!$B$37-1)/LN(inputs!$B$37))</f>
        <v>6.0812559738310235E-4</v>
      </c>
      <c r="I28">
        <f t="shared" si="0"/>
        <v>8.058598453818533E-4</v>
      </c>
      <c r="J28">
        <f t="shared" si="1"/>
        <v>5.838005734877782E-4</v>
      </c>
      <c r="L28">
        <v>26</v>
      </c>
      <c r="M28">
        <f t="shared" si="2"/>
        <v>2.1666666666666665</v>
      </c>
      <c r="N28">
        <f t="shared" si="3"/>
        <v>2.7922025139728943E-2</v>
      </c>
      <c r="O28">
        <f t="shared" si="4"/>
        <v>0.94129591410125879</v>
      </c>
      <c r="P28">
        <f>O28*EXP(-inputs!$B$27*L28/12)</f>
        <v>0.93115357854222669</v>
      </c>
      <c r="Q28">
        <f t="shared" si="5"/>
        <v>3.2922025139728944E-2</v>
      </c>
      <c r="R28">
        <f t="shared" si="6"/>
        <v>0.93115357854222669</v>
      </c>
      <c r="S28">
        <f>R28*EXP(-inputs!$B$27*L28/12)</f>
        <v>0.92112052527057209</v>
      </c>
      <c r="T28">
        <f>INDEX(P_rec,MATCH(inputs!$B$13+L28,curve_t,0))/INDEX(P_rec,MATCH(inputs!$B$13,curve_t,0))</f>
        <v>0.92638504393667198</v>
      </c>
      <c r="U28">
        <f t="shared" si="15"/>
        <v>0.99688360536287035</v>
      </c>
      <c r="V28">
        <f t="shared" si="16"/>
        <v>3.1261369134416572E-3</v>
      </c>
      <c r="X28">
        <v>2</v>
      </c>
      <c r="Y28">
        <f t="shared" si="7"/>
        <v>100.41239154651443</v>
      </c>
      <c r="AA28">
        <v>0</v>
      </c>
      <c r="AB28">
        <f t="shared" si="8"/>
        <v>103.3032</v>
      </c>
      <c r="AC28">
        <f t="shared" si="9"/>
        <v>103.3032</v>
      </c>
      <c r="AD28">
        <f t="shared" si="10"/>
        <v>103.3032</v>
      </c>
      <c r="AF28">
        <v>44</v>
      </c>
      <c r="AG28">
        <f t="shared" si="21"/>
        <v>1</v>
      </c>
      <c r="AH28">
        <f>1</f>
        <v>1</v>
      </c>
      <c r="AI28">
        <f t="shared" ref="AI28:BN28" si="118">AH28*(1-$AG28*(0.01+0.01*AI$3))</f>
        <v>0.98</v>
      </c>
      <c r="AJ28">
        <f t="shared" si="118"/>
        <v>0.96047104999999999</v>
      </c>
      <c r="AK28">
        <f t="shared" si="118"/>
        <v>0.941530560894</v>
      </c>
      <c r="AL28">
        <f t="shared" si="118"/>
        <v>0.9232719294918631</v>
      </c>
      <c r="AM28">
        <f t="shared" si="118"/>
        <v>0.90576669370869745</v>
      </c>
      <c r="AN28">
        <f t="shared" si="118"/>
        <v>0.8890666202934433</v>
      </c>
      <c r="AO28">
        <f t="shared" si="118"/>
        <v>0.87320567178740827</v>
      </c>
      <c r="AP28">
        <f t="shared" si="118"/>
        <v>0.85820181533192108</v>
      </c>
      <c r="AQ28">
        <f t="shared" si="118"/>
        <v>0.84405864941525099</v>
      </c>
      <c r="AR28">
        <f t="shared" si="118"/>
        <v>0.83076683583358435</v>
      </c>
      <c r="AS28">
        <f t="shared" si="118"/>
        <v>0.81830533329608057</v>
      </c>
      <c r="AT28">
        <f t="shared" si="118"/>
        <v>0.80664243653327816</v>
      </c>
      <c r="AU28">
        <f t="shared" si="118"/>
        <v>0.79573663079134827</v>
      </c>
      <c r="AV28">
        <f t="shared" si="118"/>
        <v>0.78553727652618011</v>
      </c>
      <c r="AW28">
        <f t="shared" si="118"/>
        <v>0.77598514324362178</v>
      </c>
      <c r="AX28">
        <f t="shared" si="118"/>
        <v>0.7670128150248674</v>
      </c>
      <c r="AY28">
        <f t="shared" si="118"/>
        <v>0.75854499354699279</v>
      </c>
      <c r="AZ28">
        <f t="shared" si="118"/>
        <v>0.75049872752794311</v>
      </c>
      <c r="BA28">
        <f t="shared" si="118"/>
        <v>0.74278360060895587</v>
      </c>
      <c r="BB28">
        <f t="shared" si="118"/>
        <v>0.73530191279182211</v>
      </c>
      <c r="BC28">
        <f t="shared" si="118"/>
        <v>0.72794889366390392</v>
      </c>
      <c r="BD28">
        <f t="shared" si="118"/>
        <v>0.72066940472726482</v>
      </c>
      <c r="BE28">
        <f t="shared" si="118"/>
        <v>0.71346271067999212</v>
      </c>
      <c r="BF28">
        <f t="shared" si="118"/>
        <v>0.70632808357319221</v>
      </c>
      <c r="BG28">
        <f t="shared" si="118"/>
        <v>0.69926480273746028</v>
      </c>
      <c r="BH28">
        <f t="shared" si="118"/>
        <v>0.69227215471008563</v>
      </c>
      <c r="BI28">
        <f t="shared" si="118"/>
        <v>0.6853494331629848</v>
      </c>
      <c r="BJ28">
        <f t="shared" si="118"/>
        <v>0.67849593883135495</v>
      </c>
      <c r="BK28">
        <f t="shared" si="118"/>
        <v>0.67171097944304137</v>
      </c>
      <c r="BL28">
        <f t="shared" si="118"/>
        <v>0.66499386964861096</v>
      </c>
      <c r="BM28">
        <f t="shared" si="118"/>
        <v>0.65834393095212485</v>
      </c>
      <c r="BN28">
        <f t="shared" si="118"/>
        <v>0.65176049164260363</v>
      </c>
      <c r="BO28">
        <f t="shared" ref="BO28:CT28" si="119">BN28*(1-$AG28*(0.01+0.01*BO$3))</f>
        <v>0.64524288672617758</v>
      </c>
      <c r="BP28">
        <f t="shared" si="119"/>
        <v>0.63879045785891575</v>
      </c>
      <c r="BQ28">
        <f t="shared" si="119"/>
        <v>0.63240255328032657</v>
      </c>
      <c r="BR28">
        <f t="shared" si="119"/>
        <v>0.62607852774752326</v>
      </c>
      <c r="BS28">
        <f t="shared" si="119"/>
        <v>0.61981774247004806</v>
      </c>
      <c r="BT28">
        <f t="shared" si="119"/>
        <v>0.61361956504534754</v>
      </c>
      <c r="BU28">
        <f t="shared" si="119"/>
        <v>0.607483369394894</v>
      </c>
      <c r="BV28">
        <f t="shared" si="119"/>
        <v>0.6014085357009451</v>
      </c>
      <c r="BW28">
        <f t="shared" si="119"/>
        <v>0.59539445034393568</v>
      </c>
      <c r="BX28">
        <f t="shared" si="119"/>
        <v>0.58944050584049634</v>
      </c>
      <c r="BY28">
        <f t="shared" si="119"/>
        <v>0.58354610078209135</v>
      </c>
      <c r="BZ28">
        <f t="shared" si="119"/>
        <v>0.5777106397742704</v>
      </c>
      <c r="CA28">
        <f t="shared" si="119"/>
        <v>0.57193353337652764</v>
      </c>
      <c r="CB28">
        <f t="shared" si="119"/>
        <v>0.56621419804276241</v>
      </c>
      <c r="CC28">
        <f t="shared" si="119"/>
        <v>0.56055205606233482</v>
      </c>
      <c r="CD28">
        <f t="shared" si="119"/>
        <v>0.55494653550171147</v>
      </c>
      <c r="CE28">
        <f t="shared" si="119"/>
        <v>0.54939707014669437</v>
      </c>
      <c r="CF28">
        <f t="shared" si="119"/>
        <v>0.54390309944522741</v>
      </c>
      <c r="CG28">
        <f t="shared" si="119"/>
        <v>0.5384640684507751</v>
      </c>
      <c r="CH28">
        <f t="shared" si="119"/>
        <v>0.53307942776626738</v>
      </c>
      <c r="CI28">
        <f t="shared" si="119"/>
        <v>0.52774863348860468</v>
      </c>
      <c r="CJ28">
        <f t="shared" si="119"/>
        <v>0.52247114715371867</v>
      </c>
      <c r="CK28">
        <f t="shared" si="119"/>
        <v>0.51724643568218143</v>
      </c>
      <c r="CL28">
        <f t="shared" si="119"/>
        <v>0.51207397132535959</v>
      </c>
      <c r="CM28">
        <f t="shared" si="119"/>
        <v>0.50695323161210604</v>
      </c>
      <c r="CN28">
        <f t="shared" si="119"/>
        <v>0.50188369929598498</v>
      </c>
      <c r="CO28">
        <f t="shared" si="119"/>
        <v>0.49686486230302512</v>
      </c>
      <c r="CP28">
        <f t="shared" si="119"/>
        <v>0.49189621367999486</v>
      </c>
      <c r="CQ28">
        <f t="shared" si="119"/>
        <v>0.48697725154319493</v>
      </c>
      <c r="CR28">
        <f t="shared" si="119"/>
        <v>0.48210747902776296</v>
      </c>
      <c r="CS28">
        <f t="shared" si="119"/>
        <v>0.47728640423748531</v>
      </c>
      <c r="CT28">
        <f t="shared" si="119"/>
        <v>0.47251354019511044</v>
      </c>
      <c r="CU28">
        <f t="shared" ref="CU28:DZ28" si="120">CT28*(1-$AG28*(0.01+0.01*CU$3))</f>
        <v>0.46778840479315931</v>
      </c>
      <c r="CV28">
        <f t="shared" si="120"/>
        <v>0.46311052074522768</v>
      </c>
      <c r="CW28">
        <f t="shared" si="120"/>
        <v>0.45847941553777538</v>
      </c>
      <c r="CX28">
        <f t="shared" si="120"/>
        <v>0.45389462138239761</v>
      </c>
      <c r="CY28">
        <f t="shared" si="120"/>
        <v>0.44935567516857361</v>
      </c>
      <c r="CZ28">
        <f t="shared" si="120"/>
        <v>0.44486211841688789</v>
      </c>
      <c r="DA28">
        <f t="shared" si="120"/>
        <v>0.440413497232719</v>
      </c>
      <c r="DB28">
        <f t="shared" si="120"/>
        <v>0.43600936226039183</v>
      </c>
      <c r="DC28">
        <f t="shared" si="120"/>
        <v>0.43164926863778791</v>
      </c>
      <c r="DD28">
        <f t="shared" si="120"/>
        <v>0.42733277595141</v>
      </c>
      <c r="DE28">
        <f t="shared" si="120"/>
        <v>0.42305944819189589</v>
      </c>
      <c r="DF28">
        <f t="shared" si="120"/>
        <v>0.41882885370997691</v>
      </c>
      <c r="DG28">
        <f t="shared" si="120"/>
        <v>0.41464056517287712</v>
      </c>
      <c r="DH28">
        <f t="shared" si="120"/>
        <v>0.41049415952114832</v>
      </c>
      <c r="DI28">
        <f t="shared" si="120"/>
        <v>0.40638921792593685</v>
      </c>
      <c r="DJ28">
        <f t="shared" si="120"/>
        <v>0.40232532574667745</v>
      </c>
      <c r="DK28">
        <f t="shared" si="120"/>
        <v>0.39830207248921068</v>
      </c>
      <c r="DL28">
        <f t="shared" si="120"/>
        <v>0.39431905176431858</v>
      </c>
      <c r="DM28">
        <f t="shared" si="120"/>
        <v>0.39037586124667539</v>
      </c>
      <c r="DN28">
        <f t="shared" si="120"/>
        <v>0.38647210263420861</v>
      </c>
      <c r="DO28">
        <f t="shared" si="120"/>
        <v>0.3826073816078665</v>
      </c>
      <c r="DP28">
        <f t="shared" si="120"/>
        <v>0.37878130779178781</v>
      </c>
      <c r="DQ28">
        <f t="shared" si="120"/>
        <v>0.37499349471386995</v>
      </c>
      <c r="DR28">
        <f t="shared" si="120"/>
        <v>0.37124355976673123</v>
      </c>
      <c r="DS28">
        <f t="shared" si="120"/>
        <v>0.36753112416906392</v>
      </c>
      <c r="DT28">
        <f t="shared" si="120"/>
        <v>0.36385581292737329</v>
      </c>
      <c r="DU28">
        <f t="shared" si="120"/>
        <v>0.36021725479809957</v>
      </c>
      <c r="DV28">
        <f t="shared" si="120"/>
        <v>0.35661508225011856</v>
      </c>
      <c r="DW28">
        <f t="shared" si="120"/>
        <v>0.3530489314276174</v>
      </c>
      <c r="DX28">
        <f t="shared" si="120"/>
        <v>0.34951844211334121</v>
      </c>
      <c r="DY28">
        <f t="shared" si="120"/>
        <v>0.34602325769220782</v>
      </c>
      <c r="DZ28">
        <f t="shared" si="120"/>
        <v>0.34256302511528575</v>
      </c>
      <c r="EA28">
        <f t="shared" ref="EA28:FC28" si="121">DZ28*(1-$AG28*(0.01+0.01*EA$3))</f>
        <v>0.33913739486413291</v>
      </c>
      <c r="EB28">
        <f t="shared" si="121"/>
        <v>0.33574602091549161</v>
      </c>
      <c r="EC28">
        <f t="shared" si="121"/>
        <v>0.33238856070633671</v>
      </c>
      <c r="ED28">
        <f t="shared" si="121"/>
        <v>0.32906467509927334</v>
      </c>
      <c r="EE28">
        <f t="shared" si="121"/>
        <v>0.32577402834828062</v>
      </c>
      <c r="EF28">
        <f t="shared" si="121"/>
        <v>0.32251628806479782</v>
      </c>
      <c r="EG28">
        <f t="shared" si="121"/>
        <v>0.31929112518414982</v>
      </c>
      <c r="EH28">
        <f t="shared" si="121"/>
        <v>0.3160982139323083</v>
      </c>
      <c r="EI28">
        <f t="shared" si="121"/>
        <v>0.31293723179298522</v>
      </c>
      <c r="EJ28">
        <f t="shared" si="121"/>
        <v>0.30980785947505535</v>
      </c>
      <c r="EK28">
        <f t="shared" si="121"/>
        <v>0.30670978088030482</v>
      </c>
      <c r="EL28">
        <f t="shared" si="121"/>
        <v>0.30364268307150177</v>
      </c>
      <c r="EM28">
        <f t="shared" si="121"/>
        <v>0.30060625624078674</v>
      </c>
      <c r="EN28">
        <f t="shared" si="121"/>
        <v>0.29760019367837887</v>
      </c>
      <c r="EO28">
        <f t="shared" si="121"/>
        <v>0.2946241917415951</v>
      </c>
      <c r="EP28">
        <f t="shared" si="121"/>
        <v>0.29167794982417916</v>
      </c>
      <c r="EQ28">
        <f t="shared" si="121"/>
        <v>0.28876117032593734</v>
      </c>
      <c r="ER28">
        <f t="shared" si="121"/>
        <v>0.28587355862267799</v>
      </c>
      <c r="ES28">
        <f t="shared" si="121"/>
        <v>0.2830148230364512</v>
      </c>
      <c r="ET28">
        <f t="shared" si="121"/>
        <v>0.28018467480608666</v>
      </c>
      <c r="EU28">
        <f t="shared" si="121"/>
        <v>0.27738282805802578</v>
      </c>
      <c r="EV28">
        <f t="shared" si="121"/>
        <v>0.27460899977744552</v>
      </c>
      <c r="EW28">
        <f t="shared" si="121"/>
        <v>0.27186290977967104</v>
      </c>
      <c r="EX28">
        <f t="shared" si="121"/>
        <v>0.26914428068187435</v>
      </c>
      <c r="EY28">
        <f t="shared" si="121"/>
        <v>0.26645283787505558</v>
      </c>
      <c r="EZ28">
        <f t="shared" si="121"/>
        <v>0.263788309496305</v>
      </c>
      <c r="FA28">
        <f t="shared" si="121"/>
        <v>0.26115042640134195</v>
      </c>
      <c r="FB28">
        <f t="shared" si="121"/>
        <v>0.25853892213732854</v>
      </c>
      <c r="FC28">
        <f t="shared" si="121"/>
        <v>0.25595353291595524</v>
      </c>
    </row>
    <row r="29" spans="1:159" x14ac:dyDescent="0.35">
      <c r="A29" t="s">
        <v>69</v>
      </c>
      <c r="B29">
        <v>0.67448975019608171</v>
      </c>
      <c r="F29">
        <v>47</v>
      </c>
      <c r="G29">
        <f>1-EXP(-inputs!$B$35-inputs!$B$36*inputs!$B$37^$F29*(inputs!$B$37-1)/LN(inputs!$B$37))</f>
        <v>9.1622381726630397E-4</v>
      </c>
      <c r="H29">
        <f>1-EXP(-inputs!$B$35-inputs!$B$36*inputs!$B$37^($F29-4)*(inputs!$B$37-1)/LN(inputs!$B$37))</f>
        <v>6.5624566932531714E-4</v>
      </c>
      <c r="I29">
        <f t="shared" si="0"/>
        <v>8.7957486457565179E-4</v>
      </c>
      <c r="J29">
        <f t="shared" si="1"/>
        <v>6.2999584255230446E-4</v>
      </c>
      <c r="L29">
        <v>27</v>
      </c>
      <c r="M29">
        <f t="shared" si="2"/>
        <v>2.25</v>
      </c>
      <c r="N29">
        <f t="shared" si="3"/>
        <v>2.8022256718609345E-2</v>
      </c>
      <c r="O29">
        <f t="shared" si="4"/>
        <v>0.93889645481490069</v>
      </c>
      <c r="P29">
        <f>O29*EXP(-inputs!$B$27*L29/12)</f>
        <v>0.92839306206021499</v>
      </c>
      <c r="Q29">
        <f t="shared" si="5"/>
        <v>3.3022256718609339E-2</v>
      </c>
      <c r="R29">
        <f t="shared" si="6"/>
        <v>0.92839306206021499</v>
      </c>
      <c r="S29">
        <f>R29*EXP(-inputs!$B$27*L29/12)</f>
        <v>0.91800717029170664</v>
      </c>
      <c r="T29">
        <f>INDEX(P_rec,MATCH(inputs!$B$13+L29,curve_t,0))/INDEX(P_rec,MATCH(inputs!$B$13,curve_t,0))</f>
        <v>0.9234862644824815</v>
      </c>
      <c r="U29">
        <f t="shared" si="15"/>
        <v>0.99687086976072914</v>
      </c>
      <c r="V29">
        <f t="shared" si="16"/>
        <v>3.1389524302398719E-3</v>
      </c>
      <c r="X29">
        <v>3</v>
      </c>
      <c r="Y29">
        <f t="shared" si="7"/>
        <v>100.61922463256361</v>
      </c>
      <c r="AA29">
        <v>1</v>
      </c>
      <c r="AC29">
        <f>$AB$28*INDEX(I_rec,MATCH(inputs!$B$13+AA29,cpi_rec_u,0))/INDEX(I_rec,MATCH(inputs!$B$13,cpi_rec_u,0))</f>
        <v>103.51598767815085</v>
      </c>
      <c r="AD29">
        <f t="shared" ref="AD29:AD92" si="122">$AB$28*1.03^(AA29/12)</f>
        <v>103.55797355954225</v>
      </c>
      <c r="AF29">
        <v>45</v>
      </c>
      <c r="AG29">
        <f t="shared" si="21"/>
        <v>1</v>
      </c>
      <c r="AH29">
        <f>1</f>
        <v>1</v>
      </c>
      <c r="AI29">
        <f t="shared" ref="AI29:BN29" si="123">AH29*(1-$AG29*(0.01+0.01*AI$3))</f>
        <v>0.98</v>
      </c>
      <c r="AJ29">
        <f t="shared" si="123"/>
        <v>0.96047104999999999</v>
      </c>
      <c r="AK29">
        <f t="shared" si="123"/>
        <v>0.941530560894</v>
      </c>
      <c r="AL29">
        <f t="shared" si="123"/>
        <v>0.9232719294918631</v>
      </c>
      <c r="AM29">
        <f t="shared" si="123"/>
        <v>0.90576669370869745</v>
      </c>
      <c r="AN29">
        <f t="shared" si="123"/>
        <v>0.8890666202934433</v>
      </c>
      <c r="AO29">
        <f t="shared" si="123"/>
        <v>0.87320567178740827</v>
      </c>
      <c r="AP29">
        <f t="shared" si="123"/>
        <v>0.85820181533192108</v>
      </c>
      <c r="AQ29">
        <f t="shared" si="123"/>
        <v>0.84405864941525099</v>
      </c>
      <c r="AR29">
        <f t="shared" si="123"/>
        <v>0.83076683583358435</v>
      </c>
      <c r="AS29">
        <f t="shared" si="123"/>
        <v>0.81830533329608057</v>
      </c>
      <c r="AT29">
        <f t="shared" si="123"/>
        <v>0.80664243653327816</v>
      </c>
      <c r="AU29">
        <f t="shared" si="123"/>
        <v>0.79573663079134827</v>
      </c>
      <c r="AV29">
        <f t="shared" si="123"/>
        <v>0.78553727652618011</v>
      </c>
      <c r="AW29">
        <f t="shared" si="123"/>
        <v>0.77598514324362178</v>
      </c>
      <c r="AX29">
        <f t="shared" si="123"/>
        <v>0.7670128150248674</v>
      </c>
      <c r="AY29">
        <f t="shared" si="123"/>
        <v>0.75854499354699279</v>
      </c>
      <c r="AZ29">
        <f t="shared" si="123"/>
        <v>0.75049872752794311</v>
      </c>
      <c r="BA29">
        <f t="shared" si="123"/>
        <v>0.74278360060895587</v>
      </c>
      <c r="BB29">
        <f t="shared" si="123"/>
        <v>0.73530191279182211</v>
      </c>
      <c r="BC29">
        <f t="shared" si="123"/>
        <v>0.72794889366390392</v>
      </c>
      <c r="BD29">
        <f t="shared" si="123"/>
        <v>0.72066940472726482</v>
      </c>
      <c r="BE29">
        <f t="shared" si="123"/>
        <v>0.71346271067999212</v>
      </c>
      <c r="BF29">
        <f t="shared" si="123"/>
        <v>0.70632808357319221</v>
      </c>
      <c r="BG29">
        <f t="shared" si="123"/>
        <v>0.69926480273746028</v>
      </c>
      <c r="BH29">
        <f t="shared" si="123"/>
        <v>0.69227215471008563</v>
      </c>
      <c r="BI29">
        <f t="shared" si="123"/>
        <v>0.6853494331629848</v>
      </c>
      <c r="BJ29">
        <f t="shared" si="123"/>
        <v>0.67849593883135495</v>
      </c>
      <c r="BK29">
        <f t="shared" si="123"/>
        <v>0.67171097944304137</v>
      </c>
      <c r="BL29">
        <f t="shared" si="123"/>
        <v>0.66499386964861096</v>
      </c>
      <c r="BM29">
        <f t="shared" si="123"/>
        <v>0.65834393095212485</v>
      </c>
      <c r="BN29">
        <f t="shared" si="123"/>
        <v>0.65176049164260363</v>
      </c>
      <c r="BO29">
        <f t="shared" ref="BO29:CT29" si="124">BN29*(1-$AG29*(0.01+0.01*BO$3))</f>
        <v>0.64524288672617758</v>
      </c>
      <c r="BP29">
        <f t="shared" si="124"/>
        <v>0.63879045785891575</v>
      </c>
      <c r="BQ29">
        <f t="shared" si="124"/>
        <v>0.63240255328032657</v>
      </c>
      <c r="BR29">
        <f t="shared" si="124"/>
        <v>0.62607852774752326</v>
      </c>
      <c r="BS29">
        <f t="shared" si="124"/>
        <v>0.61981774247004806</v>
      </c>
      <c r="BT29">
        <f t="shared" si="124"/>
        <v>0.61361956504534754</v>
      </c>
      <c r="BU29">
        <f t="shared" si="124"/>
        <v>0.607483369394894</v>
      </c>
      <c r="BV29">
        <f t="shared" si="124"/>
        <v>0.6014085357009451</v>
      </c>
      <c r="BW29">
        <f t="shared" si="124"/>
        <v>0.59539445034393568</v>
      </c>
      <c r="BX29">
        <f t="shared" si="124"/>
        <v>0.58944050584049634</v>
      </c>
      <c r="BY29">
        <f t="shared" si="124"/>
        <v>0.58354610078209135</v>
      </c>
      <c r="BZ29">
        <f t="shared" si="124"/>
        <v>0.5777106397742704</v>
      </c>
      <c r="CA29">
        <f t="shared" si="124"/>
        <v>0.57193353337652764</v>
      </c>
      <c r="CB29">
        <f t="shared" si="124"/>
        <v>0.56621419804276241</v>
      </c>
      <c r="CC29">
        <f t="shared" si="124"/>
        <v>0.56055205606233482</v>
      </c>
      <c r="CD29">
        <f t="shared" si="124"/>
        <v>0.55494653550171147</v>
      </c>
      <c r="CE29">
        <f t="shared" si="124"/>
        <v>0.54939707014669437</v>
      </c>
      <c r="CF29">
        <f t="shared" si="124"/>
        <v>0.54390309944522741</v>
      </c>
      <c r="CG29">
        <f t="shared" si="124"/>
        <v>0.5384640684507751</v>
      </c>
      <c r="CH29">
        <f t="shared" si="124"/>
        <v>0.53307942776626738</v>
      </c>
      <c r="CI29">
        <f t="shared" si="124"/>
        <v>0.52774863348860468</v>
      </c>
      <c r="CJ29">
        <f t="shared" si="124"/>
        <v>0.52247114715371867</v>
      </c>
      <c r="CK29">
        <f t="shared" si="124"/>
        <v>0.51724643568218143</v>
      </c>
      <c r="CL29">
        <f t="shared" si="124"/>
        <v>0.51207397132535959</v>
      </c>
      <c r="CM29">
        <f t="shared" si="124"/>
        <v>0.50695323161210604</v>
      </c>
      <c r="CN29">
        <f t="shared" si="124"/>
        <v>0.50188369929598498</v>
      </c>
      <c r="CO29">
        <f t="shared" si="124"/>
        <v>0.49686486230302512</v>
      </c>
      <c r="CP29">
        <f t="shared" si="124"/>
        <v>0.49189621367999486</v>
      </c>
      <c r="CQ29">
        <f t="shared" si="124"/>
        <v>0.48697725154319493</v>
      </c>
      <c r="CR29">
        <f t="shared" si="124"/>
        <v>0.48210747902776296</v>
      </c>
      <c r="CS29">
        <f t="shared" si="124"/>
        <v>0.47728640423748531</v>
      </c>
      <c r="CT29">
        <f t="shared" si="124"/>
        <v>0.47251354019511044</v>
      </c>
      <c r="CU29">
        <f t="shared" ref="CU29:DZ29" si="125">CT29*(1-$AG29*(0.01+0.01*CU$3))</f>
        <v>0.46778840479315931</v>
      </c>
      <c r="CV29">
        <f t="shared" si="125"/>
        <v>0.46311052074522768</v>
      </c>
      <c r="CW29">
        <f t="shared" si="125"/>
        <v>0.45847941553777538</v>
      </c>
      <c r="CX29">
        <f t="shared" si="125"/>
        <v>0.45389462138239761</v>
      </c>
      <c r="CY29">
        <f t="shared" si="125"/>
        <v>0.44935567516857361</v>
      </c>
      <c r="CZ29">
        <f t="shared" si="125"/>
        <v>0.44486211841688789</v>
      </c>
      <c r="DA29">
        <f t="shared" si="125"/>
        <v>0.440413497232719</v>
      </c>
      <c r="DB29">
        <f t="shared" si="125"/>
        <v>0.43600936226039183</v>
      </c>
      <c r="DC29">
        <f t="shared" si="125"/>
        <v>0.43164926863778791</v>
      </c>
      <c r="DD29">
        <f t="shared" si="125"/>
        <v>0.42733277595141</v>
      </c>
      <c r="DE29">
        <f t="shared" si="125"/>
        <v>0.42305944819189589</v>
      </c>
      <c r="DF29">
        <f t="shared" si="125"/>
        <v>0.41882885370997691</v>
      </c>
      <c r="DG29">
        <f t="shared" si="125"/>
        <v>0.41464056517287712</v>
      </c>
      <c r="DH29">
        <f t="shared" si="125"/>
        <v>0.41049415952114832</v>
      </c>
      <c r="DI29">
        <f t="shared" si="125"/>
        <v>0.40638921792593685</v>
      </c>
      <c r="DJ29">
        <f t="shared" si="125"/>
        <v>0.40232532574667745</v>
      </c>
      <c r="DK29">
        <f t="shared" si="125"/>
        <v>0.39830207248921068</v>
      </c>
      <c r="DL29">
        <f t="shared" si="125"/>
        <v>0.39431905176431858</v>
      </c>
      <c r="DM29">
        <f t="shared" si="125"/>
        <v>0.39037586124667539</v>
      </c>
      <c r="DN29">
        <f t="shared" si="125"/>
        <v>0.38647210263420861</v>
      </c>
      <c r="DO29">
        <f t="shared" si="125"/>
        <v>0.3826073816078665</v>
      </c>
      <c r="DP29">
        <f t="shared" si="125"/>
        <v>0.37878130779178781</v>
      </c>
      <c r="DQ29">
        <f t="shared" si="125"/>
        <v>0.37499349471386995</v>
      </c>
      <c r="DR29">
        <f t="shared" si="125"/>
        <v>0.37124355976673123</v>
      </c>
      <c r="DS29">
        <f t="shared" si="125"/>
        <v>0.36753112416906392</v>
      </c>
      <c r="DT29">
        <f t="shared" si="125"/>
        <v>0.36385581292737329</v>
      </c>
      <c r="DU29">
        <f t="shared" si="125"/>
        <v>0.36021725479809957</v>
      </c>
      <c r="DV29">
        <f t="shared" si="125"/>
        <v>0.35661508225011856</v>
      </c>
      <c r="DW29">
        <f t="shared" si="125"/>
        <v>0.3530489314276174</v>
      </c>
      <c r="DX29">
        <f t="shared" si="125"/>
        <v>0.34951844211334121</v>
      </c>
      <c r="DY29">
        <f t="shared" si="125"/>
        <v>0.34602325769220782</v>
      </c>
      <c r="DZ29">
        <f t="shared" si="125"/>
        <v>0.34256302511528575</v>
      </c>
      <c r="EA29">
        <f t="shared" ref="EA29:FC29" si="126">DZ29*(1-$AG29*(0.01+0.01*EA$3))</f>
        <v>0.33913739486413291</v>
      </c>
      <c r="EB29">
        <f t="shared" si="126"/>
        <v>0.33574602091549161</v>
      </c>
      <c r="EC29">
        <f t="shared" si="126"/>
        <v>0.33238856070633671</v>
      </c>
      <c r="ED29">
        <f t="shared" si="126"/>
        <v>0.32906467509927334</v>
      </c>
      <c r="EE29">
        <f t="shared" si="126"/>
        <v>0.32577402834828062</v>
      </c>
      <c r="EF29">
        <f t="shared" si="126"/>
        <v>0.32251628806479782</v>
      </c>
      <c r="EG29">
        <f t="shared" si="126"/>
        <v>0.31929112518414982</v>
      </c>
      <c r="EH29">
        <f t="shared" si="126"/>
        <v>0.3160982139323083</v>
      </c>
      <c r="EI29">
        <f t="shared" si="126"/>
        <v>0.31293723179298522</v>
      </c>
      <c r="EJ29">
        <f t="shared" si="126"/>
        <v>0.30980785947505535</v>
      </c>
      <c r="EK29">
        <f t="shared" si="126"/>
        <v>0.30670978088030482</v>
      </c>
      <c r="EL29">
        <f t="shared" si="126"/>
        <v>0.30364268307150177</v>
      </c>
      <c r="EM29">
        <f t="shared" si="126"/>
        <v>0.30060625624078674</v>
      </c>
      <c r="EN29">
        <f t="shared" si="126"/>
        <v>0.29760019367837887</v>
      </c>
      <c r="EO29">
        <f t="shared" si="126"/>
        <v>0.2946241917415951</v>
      </c>
      <c r="EP29">
        <f t="shared" si="126"/>
        <v>0.29167794982417916</v>
      </c>
      <c r="EQ29">
        <f t="shared" si="126"/>
        <v>0.28876117032593734</v>
      </c>
      <c r="ER29">
        <f t="shared" si="126"/>
        <v>0.28587355862267799</v>
      </c>
      <c r="ES29">
        <f t="shared" si="126"/>
        <v>0.2830148230364512</v>
      </c>
      <c r="ET29">
        <f t="shared" si="126"/>
        <v>0.28018467480608666</v>
      </c>
      <c r="EU29">
        <f t="shared" si="126"/>
        <v>0.27738282805802578</v>
      </c>
      <c r="EV29">
        <f t="shared" si="126"/>
        <v>0.27460899977744552</v>
      </c>
      <c r="EW29">
        <f t="shared" si="126"/>
        <v>0.27186290977967104</v>
      </c>
      <c r="EX29">
        <f t="shared" si="126"/>
        <v>0.26914428068187435</v>
      </c>
      <c r="EY29">
        <f t="shared" si="126"/>
        <v>0.26645283787505558</v>
      </c>
      <c r="EZ29">
        <f t="shared" si="126"/>
        <v>0.263788309496305</v>
      </c>
      <c r="FA29">
        <f t="shared" si="126"/>
        <v>0.26115042640134195</v>
      </c>
      <c r="FB29">
        <f t="shared" si="126"/>
        <v>0.25853892213732854</v>
      </c>
      <c r="FC29">
        <f t="shared" si="126"/>
        <v>0.25595353291595524</v>
      </c>
    </row>
    <row r="30" spans="1:159" x14ac:dyDescent="0.35">
      <c r="A30" t="s">
        <v>70</v>
      </c>
      <c r="B30">
        <v>0.1</v>
      </c>
      <c r="F30">
        <v>48</v>
      </c>
      <c r="G30">
        <f>1-EXP(-inputs!$B$35-inputs!$B$36*inputs!$B$37^$F30*(inputs!$B$37-1)/LN(inputs!$B$37))</f>
        <v>1.0025247748356447E-3</v>
      </c>
      <c r="H30">
        <f>1-EXP(-inputs!$B$35-inputs!$B$36*inputs!$B$37^($F30-4)*(inputs!$B$37-1)/LN(inputs!$B$37))</f>
        <v>7.1032986447805424E-4</v>
      </c>
      <c r="I30">
        <f t="shared" si="0"/>
        <v>9.624237838422189E-4</v>
      </c>
      <c r="J30">
        <f t="shared" si="1"/>
        <v>6.8191666989893208E-4</v>
      </c>
      <c r="L30">
        <v>28</v>
      </c>
      <c r="M30">
        <f t="shared" si="2"/>
        <v>2.3333333333333335</v>
      </c>
      <c r="N30">
        <f t="shared" si="3"/>
        <v>2.8121656504948276E-2</v>
      </c>
      <c r="O30">
        <f t="shared" si="4"/>
        <v>0.93648928517750485</v>
      </c>
      <c r="P30">
        <f>O30*EXP(-inputs!$B$27*L30/12)</f>
        <v>0.92562706301850917</v>
      </c>
      <c r="Q30">
        <f t="shared" si="5"/>
        <v>3.3121656504948277E-2</v>
      </c>
      <c r="R30">
        <f t="shared" si="6"/>
        <v>0.92562706301850928</v>
      </c>
      <c r="S30">
        <f>R30*EXP(-inputs!$B$27*L30/12)</f>
        <v>0.91489083041657404</v>
      </c>
      <c r="T30">
        <f>INDEX(P_rec,MATCH(inputs!$B$13+L30,curve_t,0))/INDEX(P_rec,MATCH(inputs!$B$13,curve_t,0))</f>
        <v>0.92058495002270857</v>
      </c>
      <c r="U30">
        <f t="shared" si="15"/>
        <v>0.9968583025310086</v>
      </c>
      <c r="V30">
        <f t="shared" si="16"/>
        <v>3.1515988390873328E-3</v>
      </c>
      <c r="X30">
        <v>4</v>
      </c>
      <c r="Y30">
        <f t="shared" si="7"/>
        <v>100.82648376090522</v>
      </c>
      <c r="AA30">
        <v>2</v>
      </c>
      <c r="AC30">
        <f>$AB$28*INDEX(I_rec,MATCH(inputs!$B$13+AA30,cpi_rec_u,0))/INDEX(I_rec,MATCH(inputs!$B$13,cpi_rec_u,0))</f>
        <v>103.72921366407888</v>
      </c>
      <c r="AD30">
        <f t="shared" si="122"/>
        <v>103.81337545941314</v>
      </c>
      <c r="AF30">
        <v>46</v>
      </c>
      <c r="AG30">
        <f t="shared" si="21"/>
        <v>1</v>
      </c>
      <c r="AH30">
        <f>1</f>
        <v>1</v>
      </c>
      <c r="AI30">
        <f t="shared" ref="AI30:BN30" si="127">AH30*(1-$AG30*(0.01+0.01*AI$3))</f>
        <v>0.98</v>
      </c>
      <c r="AJ30">
        <f t="shared" si="127"/>
        <v>0.96047104999999999</v>
      </c>
      <c r="AK30">
        <f t="shared" si="127"/>
        <v>0.941530560894</v>
      </c>
      <c r="AL30">
        <f t="shared" si="127"/>
        <v>0.9232719294918631</v>
      </c>
      <c r="AM30">
        <f t="shared" si="127"/>
        <v>0.90576669370869745</v>
      </c>
      <c r="AN30">
        <f t="shared" si="127"/>
        <v>0.8890666202934433</v>
      </c>
      <c r="AO30">
        <f t="shared" si="127"/>
        <v>0.87320567178740827</v>
      </c>
      <c r="AP30">
        <f t="shared" si="127"/>
        <v>0.85820181533192108</v>
      </c>
      <c r="AQ30">
        <f t="shared" si="127"/>
        <v>0.84405864941525099</v>
      </c>
      <c r="AR30">
        <f t="shared" si="127"/>
        <v>0.83076683583358435</v>
      </c>
      <c r="AS30">
        <f t="shared" si="127"/>
        <v>0.81830533329608057</v>
      </c>
      <c r="AT30">
        <f t="shared" si="127"/>
        <v>0.80664243653327816</v>
      </c>
      <c r="AU30">
        <f t="shared" si="127"/>
        <v>0.79573663079134827</v>
      </c>
      <c r="AV30">
        <f t="shared" si="127"/>
        <v>0.78553727652618011</v>
      </c>
      <c r="AW30">
        <f t="shared" si="127"/>
        <v>0.77598514324362178</v>
      </c>
      <c r="AX30">
        <f t="shared" si="127"/>
        <v>0.7670128150248674</v>
      </c>
      <c r="AY30">
        <f t="shared" si="127"/>
        <v>0.75854499354699279</v>
      </c>
      <c r="AZ30">
        <f t="shared" si="127"/>
        <v>0.75049872752794311</v>
      </c>
      <c r="BA30">
        <f t="shared" si="127"/>
        <v>0.74278360060895587</v>
      </c>
      <c r="BB30">
        <f t="shared" si="127"/>
        <v>0.73530191279182211</v>
      </c>
      <c r="BC30">
        <f t="shared" si="127"/>
        <v>0.72794889366390392</v>
      </c>
      <c r="BD30">
        <f t="shared" si="127"/>
        <v>0.72066940472726482</v>
      </c>
      <c r="BE30">
        <f t="shared" si="127"/>
        <v>0.71346271067999212</v>
      </c>
      <c r="BF30">
        <f t="shared" si="127"/>
        <v>0.70632808357319221</v>
      </c>
      <c r="BG30">
        <f t="shared" si="127"/>
        <v>0.69926480273746028</v>
      </c>
      <c r="BH30">
        <f t="shared" si="127"/>
        <v>0.69227215471008563</v>
      </c>
      <c r="BI30">
        <f t="shared" si="127"/>
        <v>0.6853494331629848</v>
      </c>
      <c r="BJ30">
        <f t="shared" si="127"/>
        <v>0.67849593883135495</v>
      </c>
      <c r="BK30">
        <f t="shared" si="127"/>
        <v>0.67171097944304137</v>
      </c>
      <c r="BL30">
        <f t="shared" si="127"/>
        <v>0.66499386964861096</v>
      </c>
      <c r="BM30">
        <f t="shared" si="127"/>
        <v>0.65834393095212485</v>
      </c>
      <c r="BN30">
        <f t="shared" si="127"/>
        <v>0.65176049164260363</v>
      </c>
      <c r="BO30">
        <f t="shared" ref="BO30:CT30" si="128">BN30*(1-$AG30*(0.01+0.01*BO$3))</f>
        <v>0.64524288672617758</v>
      </c>
      <c r="BP30">
        <f t="shared" si="128"/>
        <v>0.63879045785891575</v>
      </c>
      <c r="BQ30">
        <f t="shared" si="128"/>
        <v>0.63240255328032657</v>
      </c>
      <c r="BR30">
        <f t="shared" si="128"/>
        <v>0.62607852774752326</v>
      </c>
      <c r="BS30">
        <f t="shared" si="128"/>
        <v>0.61981774247004806</v>
      </c>
      <c r="BT30">
        <f t="shared" si="128"/>
        <v>0.61361956504534754</v>
      </c>
      <c r="BU30">
        <f t="shared" si="128"/>
        <v>0.607483369394894</v>
      </c>
      <c r="BV30">
        <f t="shared" si="128"/>
        <v>0.6014085357009451</v>
      </c>
      <c r="BW30">
        <f t="shared" si="128"/>
        <v>0.59539445034393568</v>
      </c>
      <c r="BX30">
        <f t="shared" si="128"/>
        <v>0.58944050584049634</v>
      </c>
      <c r="BY30">
        <f t="shared" si="128"/>
        <v>0.58354610078209135</v>
      </c>
      <c r="BZ30">
        <f t="shared" si="128"/>
        <v>0.5777106397742704</v>
      </c>
      <c r="CA30">
        <f t="shared" si="128"/>
        <v>0.57193353337652764</v>
      </c>
      <c r="CB30">
        <f t="shared" si="128"/>
        <v>0.56621419804276241</v>
      </c>
      <c r="CC30">
        <f t="shared" si="128"/>
        <v>0.56055205606233482</v>
      </c>
      <c r="CD30">
        <f t="shared" si="128"/>
        <v>0.55494653550171147</v>
      </c>
      <c r="CE30">
        <f t="shared" si="128"/>
        <v>0.54939707014669437</v>
      </c>
      <c r="CF30">
        <f t="shared" si="128"/>
        <v>0.54390309944522741</v>
      </c>
      <c r="CG30">
        <f t="shared" si="128"/>
        <v>0.5384640684507751</v>
      </c>
      <c r="CH30">
        <f t="shared" si="128"/>
        <v>0.53307942776626738</v>
      </c>
      <c r="CI30">
        <f t="shared" si="128"/>
        <v>0.52774863348860468</v>
      </c>
      <c r="CJ30">
        <f t="shared" si="128"/>
        <v>0.52247114715371867</v>
      </c>
      <c r="CK30">
        <f t="shared" si="128"/>
        <v>0.51724643568218143</v>
      </c>
      <c r="CL30">
        <f t="shared" si="128"/>
        <v>0.51207397132535959</v>
      </c>
      <c r="CM30">
        <f t="shared" si="128"/>
        <v>0.50695323161210604</v>
      </c>
      <c r="CN30">
        <f t="shared" si="128"/>
        <v>0.50188369929598498</v>
      </c>
      <c r="CO30">
        <f t="shared" si="128"/>
        <v>0.49686486230302512</v>
      </c>
      <c r="CP30">
        <f t="shared" si="128"/>
        <v>0.49189621367999486</v>
      </c>
      <c r="CQ30">
        <f t="shared" si="128"/>
        <v>0.48697725154319493</v>
      </c>
      <c r="CR30">
        <f t="shared" si="128"/>
        <v>0.48210747902776296</v>
      </c>
      <c r="CS30">
        <f t="shared" si="128"/>
        <v>0.47728640423748531</v>
      </c>
      <c r="CT30">
        <f t="shared" si="128"/>
        <v>0.47251354019511044</v>
      </c>
      <c r="CU30">
        <f t="shared" ref="CU30:DZ30" si="129">CT30*(1-$AG30*(0.01+0.01*CU$3))</f>
        <v>0.46778840479315931</v>
      </c>
      <c r="CV30">
        <f t="shared" si="129"/>
        <v>0.46311052074522768</v>
      </c>
      <c r="CW30">
        <f t="shared" si="129"/>
        <v>0.45847941553777538</v>
      </c>
      <c r="CX30">
        <f t="shared" si="129"/>
        <v>0.45389462138239761</v>
      </c>
      <c r="CY30">
        <f t="shared" si="129"/>
        <v>0.44935567516857361</v>
      </c>
      <c r="CZ30">
        <f t="shared" si="129"/>
        <v>0.44486211841688789</v>
      </c>
      <c r="DA30">
        <f t="shared" si="129"/>
        <v>0.440413497232719</v>
      </c>
      <c r="DB30">
        <f t="shared" si="129"/>
        <v>0.43600936226039183</v>
      </c>
      <c r="DC30">
        <f t="shared" si="129"/>
        <v>0.43164926863778791</v>
      </c>
      <c r="DD30">
        <f t="shared" si="129"/>
        <v>0.42733277595141</v>
      </c>
      <c r="DE30">
        <f t="shared" si="129"/>
        <v>0.42305944819189589</v>
      </c>
      <c r="DF30">
        <f t="shared" si="129"/>
        <v>0.41882885370997691</v>
      </c>
      <c r="DG30">
        <f t="shared" si="129"/>
        <v>0.41464056517287712</v>
      </c>
      <c r="DH30">
        <f t="shared" si="129"/>
        <v>0.41049415952114832</v>
      </c>
      <c r="DI30">
        <f t="shared" si="129"/>
        <v>0.40638921792593685</v>
      </c>
      <c r="DJ30">
        <f t="shared" si="129"/>
        <v>0.40232532574667745</v>
      </c>
      <c r="DK30">
        <f t="shared" si="129"/>
        <v>0.39830207248921068</v>
      </c>
      <c r="DL30">
        <f t="shared" si="129"/>
        <v>0.39431905176431858</v>
      </c>
      <c r="DM30">
        <f t="shared" si="129"/>
        <v>0.39037586124667539</v>
      </c>
      <c r="DN30">
        <f t="shared" si="129"/>
        <v>0.38647210263420861</v>
      </c>
      <c r="DO30">
        <f t="shared" si="129"/>
        <v>0.3826073816078665</v>
      </c>
      <c r="DP30">
        <f t="shared" si="129"/>
        <v>0.37878130779178781</v>
      </c>
      <c r="DQ30">
        <f t="shared" si="129"/>
        <v>0.37499349471386995</v>
      </c>
      <c r="DR30">
        <f t="shared" si="129"/>
        <v>0.37124355976673123</v>
      </c>
      <c r="DS30">
        <f t="shared" si="129"/>
        <v>0.36753112416906392</v>
      </c>
      <c r="DT30">
        <f t="shared" si="129"/>
        <v>0.36385581292737329</v>
      </c>
      <c r="DU30">
        <f t="shared" si="129"/>
        <v>0.36021725479809957</v>
      </c>
      <c r="DV30">
        <f t="shared" si="129"/>
        <v>0.35661508225011856</v>
      </c>
      <c r="DW30">
        <f t="shared" si="129"/>
        <v>0.3530489314276174</v>
      </c>
      <c r="DX30">
        <f t="shared" si="129"/>
        <v>0.34951844211334121</v>
      </c>
      <c r="DY30">
        <f t="shared" si="129"/>
        <v>0.34602325769220782</v>
      </c>
      <c r="DZ30">
        <f t="shared" si="129"/>
        <v>0.34256302511528575</v>
      </c>
      <c r="EA30">
        <f t="shared" ref="EA30:FC30" si="130">DZ30*(1-$AG30*(0.01+0.01*EA$3))</f>
        <v>0.33913739486413291</v>
      </c>
      <c r="EB30">
        <f t="shared" si="130"/>
        <v>0.33574602091549161</v>
      </c>
      <c r="EC30">
        <f t="shared" si="130"/>
        <v>0.33238856070633671</v>
      </c>
      <c r="ED30">
        <f t="shared" si="130"/>
        <v>0.32906467509927334</v>
      </c>
      <c r="EE30">
        <f t="shared" si="130"/>
        <v>0.32577402834828062</v>
      </c>
      <c r="EF30">
        <f t="shared" si="130"/>
        <v>0.32251628806479782</v>
      </c>
      <c r="EG30">
        <f t="shared" si="130"/>
        <v>0.31929112518414982</v>
      </c>
      <c r="EH30">
        <f t="shared" si="130"/>
        <v>0.3160982139323083</v>
      </c>
      <c r="EI30">
        <f t="shared" si="130"/>
        <v>0.31293723179298522</v>
      </c>
      <c r="EJ30">
        <f t="shared" si="130"/>
        <v>0.30980785947505535</v>
      </c>
      <c r="EK30">
        <f t="shared" si="130"/>
        <v>0.30670978088030482</v>
      </c>
      <c r="EL30">
        <f t="shared" si="130"/>
        <v>0.30364268307150177</v>
      </c>
      <c r="EM30">
        <f t="shared" si="130"/>
        <v>0.30060625624078674</v>
      </c>
      <c r="EN30">
        <f t="shared" si="130"/>
        <v>0.29760019367837887</v>
      </c>
      <c r="EO30">
        <f t="shared" si="130"/>
        <v>0.2946241917415951</v>
      </c>
      <c r="EP30">
        <f t="shared" si="130"/>
        <v>0.29167794982417916</v>
      </c>
      <c r="EQ30">
        <f t="shared" si="130"/>
        <v>0.28876117032593734</v>
      </c>
      <c r="ER30">
        <f t="shared" si="130"/>
        <v>0.28587355862267799</v>
      </c>
      <c r="ES30">
        <f t="shared" si="130"/>
        <v>0.2830148230364512</v>
      </c>
      <c r="ET30">
        <f t="shared" si="130"/>
        <v>0.28018467480608666</v>
      </c>
      <c r="EU30">
        <f t="shared" si="130"/>
        <v>0.27738282805802578</v>
      </c>
      <c r="EV30">
        <f t="shared" si="130"/>
        <v>0.27460899977744552</v>
      </c>
      <c r="EW30">
        <f t="shared" si="130"/>
        <v>0.27186290977967104</v>
      </c>
      <c r="EX30">
        <f t="shared" si="130"/>
        <v>0.26914428068187435</v>
      </c>
      <c r="EY30">
        <f t="shared" si="130"/>
        <v>0.26645283787505558</v>
      </c>
      <c r="EZ30">
        <f t="shared" si="130"/>
        <v>0.263788309496305</v>
      </c>
      <c r="FA30">
        <f t="shared" si="130"/>
        <v>0.26115042640134195</v>
      </c>
      <c r="FB30">
        <f t="shared" si="130"/>
        <v>0.25853892213732854</v>
      </c>
      <c r="FC30">
        <f t="shared" si="130"/>
        <v>0.25595353291595524</v>
      </c>
    </row>
    <row r="31" spans="1:159" x14ac:dyDescent="0.35">
      <c r="A31" t="s">
        <v>71</v>
      </c>
      <c r="B31">
        <v>0.1</v>
      </c>
      <c r="F31">
        <v>49</v>
      </c>
      <c r="G31">
        <f>1-EXP(-inputs!$B$35-inputs!$B$36*inputs!$B$37^$F31*(inputs!$B$37-1)/LN(inputs!$B$37))</f>
        <v>1.0995181526068931E-3</v>
      </c>
      <c r="H31">
        <f>1-EXP(-inputs!$B$35-inputs!$B$36*inputs!$B$37^($F31-4)*(inputs!$B$37-1)/LN(inputs!$B$37))</f>
        <v>7.7111700588772258E-4</v>
      </c>
      <c r="I31">
        <f t="shared" si="0"/>
        <v>1.0555374265026173E-3</v>
      </c>
      <c r="J31">
        <f t="shared" si="1"/>
        <v>7.4027232565221368E-4</v>
      </c>
      <c r="L31">
        <v>29</v>
      </c>
      <c r="M31">
        <f t="shared" si="2"/>
        <v>2.4166666666666665</v>
      </c>
      <c r="N31">
        <f t="shared" si="3"/>
        <v>2.8220231401548623E-2</v>
      </c>
      <c r="O31">
        <f t="shared" si="4"/>
        <v>0.93407467460339177</v>
      </c>
      <c r="P31">
        <f>O31*EXP(-inputs!$B$27*L31/12)</f>
        <v>0.92285585581722263</v>
      </c>
      <c r="Q31">
        <f t="shared" si="5"/>
        <v>3.3220231401548617E-2</v>
      </c>
      <c r="R31">
        <f t="shared" si="6"/>
        <v>0.92285585581722274</v>
      </c>
      <c r="S31">
        <f>R31*EXP(-inputs!$B$27*L31/12)</f>
        <v>0.91177178203418774</v>
      </c>
      <c r="T31">
        <f>INDEX(P_rec,MATCH(inputs!$B$13+L31,curve_t,0))/INDEX(P_rec,MATCH(inputs!$B$13,curve_t,0))</f>
        <v>0.91768133464524859</v>
      </c>
      <c r="U31">
        <f t="shared" si="15"/>
        <v>0.99684590175258858</v>
      </c>
      <c r="V31">
        <f t="shared" si="16"/>
        <v>3.1640780604766938E-3</v>
      </c>
      <c r="X31">
        <v>5</v>
      </c>
      <c r="Y31">
        <f t="shared" si="7"/>
        <v>101.03416980911666</v>
      </c>
      <c r="AA31">
        <v>3</v>
      </c>
      <c r="AC31">
        <f>$AB$28*INDEX(I_rec,MATCH(inputs!$B$13+AA31,cpi_rec_u,0))/INDEX(I_rec,MATCH(inputs!$B$13,cpi_rec_u,0))</f>
        <v>103.94287886062646</v>
      </c>
      <c r="AD31">
        <f t="shared" si="122"/>
        <v>104.0694072492695</v>
      </c>
      <c r="AF31">
        <v>47</v>
      </c>
      <c r="AG31">
        <f t="shared" si="21"/>
        <v>1</v>
      </c>
      <c r="AH31">
        <f>1</f>
        <v>1</v>
      </c>
      <c r="AI31">
        <f t="shared" ref="AI31:BN31" si="131">AH31*(1-$AG31*(0.01+0.01*AI$3))</f>
        <v>0.98</v>
      </c>
      <c r="AJ31">
        <f t="shared" si="131"/>
        <v>0.96047104999999999</v>
      </c>
      <c r="AK31">
        <f t="shared" si="131"/>
        <v>0.941530560894</v>
      </c>
      <c r="AL31">
        <f t="shared" si="131"/>
        <v>0.9232719294918631</v>
      </c>
      <c r="AM31">
        <f t="shared" si="131"/>
        <v>0.90576669370869745</v>
      </c>
      <c r="AN31">
        <f t="shared" si="131"/>
        <v>0.8890666202934433</v>
      </c>
      <c r="AO31">
        <f t="shared" si="131"/>
        <v>0.87320567178740827</v>
      </c>
      <c r="AP31">
        <f t="shared" si="131"/>
        <v>0.85820181533192108</v>
      </c>
      <c r="AQ31">
        <f t="shared" si="131"/>
        <v>0.84405864941525099</v>
      </c>
      <c r="AR31">
        <f t="shared" si="131"/>
        <v>0.83076683583358435</v>
      </c>
      <c r="AS31">
        <f t="shared" si="131"/>
        <v>0.81830533329608057</v>
      </c>
      <c r="AT31">
        <f t="shared" si="131"/>
        <v>0.80664243653327816</v>
      </c>
      <c r="AU31">
        <f t="shared" si="131"/>
        <v>0.79573663079134827</v>
      </c>
      <c r="AV31">
        <f t="shared" si="131"/>
        <v>0.78553727652618011</v>
      </c>
      <c r="AW31">
        <f t="shared" si="131"/>
        <v>0.77598514324362178</v>
      </c>
      <c r="AX31">
        <f t="shared" si="131"/>
        <v>0.7670128150248674</v>
      </c>
      <c r="AY31">
        <f t="shared" si="131"/>
        <v>0.75854499354699279</v>
      </c>
      <c r="AZ31">
        <f t="shared" si="131"/>
        <v>0.75049872752794311</v>
      </c>
      <c r="BA31">
        <f t="shared" si="131"/>
        <v>0.74278360060895587</v>
      </c>
      <c r="BB31">
        <f t="shared" si="131"/>
        <v>0.73530191279182211</v>
      </c>
      <c r="BC31">
        <f t="shared" si="131"/>
        <v>0.72794889366390392</v>
      </c>
      <c r="BD31">
        <f t="shared" si="131"/>
        <v>0.72066940472726482</v>
      </c>
      <c r="BE31">
        <f t="shared" si="131"/>
        <v>0.71346271067999212</v>
      </c>
      <c r="BF31">
        <f t="shared" si="131"/>
        <v>0.70632808357319221</v>
      </c>
      <c r="BG31">
        <f t="shared" si="131"/>
        <v>0.69926480273746028</v>
      </c>
      <c r="BH31">
        <f t="shared" si="131"/>
        <v>0.69227215471008563</v>
      </c>
      <c r="BI31">
        <f t="shared" si="131"/>
        <v>0.6853494331629848</v>
      </c>
      <c r="BJ31">
        <f t="shared" si="131"/>
        <v>0.67849593883135495</v>
      </c>
      <c r="BK31">
        <f t="shared" si="131"/>
        <v>0.67171097944304137</v>
      </c>
      <c r="BL31">
        <f t="shared" si="131"/>
        <v>0.66499386964861096</v>
      </c>
      <c r="BM31">
        <f t="shared" si="131"/>
        <v>0.65834393095212485</v>
      </c>
      <c r="BN31">
        <f t="shared" si="131"/>
        <v>0.65176049164260363</v>
      </c>
      <c r="BO31">
        <f t="shared" ref="BO31:CT31" si="132">BN31*(1-$AG31*(0.01+0.01*BO$3))</f>
        <v>0.64524288672617758</v>
      </c>
      <c r="BP31">
        <f t="shared" si="132"/>
        <v>0.63879045785891575</v>
      </c>
      <c r="BQ31">
        <f t="shared" si="132"/>
        <v>0.63240255328032657</v>
      </c>
      <c r="BR31">
        <f t="shared" si="132"/>
        <v>0.62607852774752326</v>
      </c>
      <c r="BS31">
        <f t="shared" si="132"/>
        <v>0.61981774247004806</v>
      </c>
      <c r="BT31">
        <f t="shared" si="132"/>
        <v>0.61361956504534754</v>
      </c>
      <c r="BU31">
        <f t="shared" si="132"/>
        <v>0.607483369394894</v>
      </c>
      <c r="BV31">
        <f t="shared" si="132"/>
        <v>0.6014085357009451</v>
      </c>
      <c r="BW31">
        <f t="shared" si="132"/>
        <v>0.59539445034393568</v>
      </c>
      <c r="BX31">
        <f t="shared" si="132"/>
        <v>0.58944050584049634</v>
      </c>
      <c r="BY31">
        <f t="shared" si="132"/>
        <v>0.58354610078209135</v>
      </c>
      <c r="BZ31">
        <f t="shared" si="132"/>
        <v>0.5777106397742704</v>
      </c>
      <c r="CA31">
        <f t="shared" si="132"/>
        <v>0.57193353337652764</v>
      </c>
      <c r="CB31">
        <f t="shared" si="132"/>
        <v>0.56621419804276241</v>
      </c>
      <c r="CC31">
        <f t="shared" si="132"/>
        <v>0.56055205606233482</v>
      </c>
      <c r="CD31">
        <f t="shared" si="132"/>
        <v>0.55494653550171147</v>
      </c>
      <c r="CE31">
        <f t="shared" si="132"/>
        <v>0.54939707014669437</v>
      </c>
      <c r="CF31">
        <f t="shared" si="132"/>
        <v>0.54390309944522741</v>
      </c>
      <c r="CG31">
        <f t="shared" si="132"/>
        <v>0.5384640684507751</v>
      </c>
      <c r="CH31">
        <f t="shared" si="132"/>
        <v>0.53307942776626738</v>
      </c>
      <c r="CI31">
        <f t="shared" si="132"/>
        <v>0.52774863348860468</v>
      </c>
      <c r="CJ31">
        <f t="shared" si="132"/>
        <v>0.52247114715371867</v>
      </c>
      <c r="CK31">
        <f t="shared" si="132"/>
        <v>0.51724643568218143</v>
      </c>
      <c r="CL31">
        <f t="shared" si="132"/>
        <v>0.51207397132535959</v>
      </c>
      <c r="CM31">
        <f t="shared" si="132"/>
        <v>0.50695323161210604</v>
      </c>
      <c r="CN31">
        <f t="shared" si="132"/>
        <v>0.50188369929598498</v>
      </c>
      <c r="CO31">
        <f t="shared" si="132"/>
        <v>0.49686486230302512</v>
      </c>
      <c r="CP31">
        <f t="shared" si="132"/>
        <v>0.49189621367999486</v>
      </c>
      <c r="CQ31">
        <f t="shared" si="132"/>
        <v>0.48697725154319493</v>
      </c>
      <c r="CR31">
        <f t="shared" si="132"/>
        <v>0.48210747902776296</v>
      </c>
      <c r="CS31">
        <f t="shared" si="132"/>
        <v>0.47728640423748531</v>
      </c>
      <c r="CT31">
        <f t="shared" si="132"/>
        <v>0.47251354019511044</v>
      </c>
      <c r="CU31">
        <f t="shared" ref="CU31:DZ31" si="133">CT31*(1-$AG31*(0.01+0.01*CU$3))</f>
        <v>0.46778840479315931</v>
      </c>
      <c r="CV31">
        <f t="shared" si="133"/>
        <v>0.46311052074522768</v>
      </c>
      <c r="CW31">
        <f t="shared" si="133"/>
        <v>0.45847941553777538</v>
      </c>
      <c r="CX31">
        <f t="shared" si="133"/>
        <v>0.45389462138239761</v>
      </c>
      <c r="CY31">
        <f t="shared" si="133"/>
        <v>0.44935567516857361</v>
      </c>
      <c r="CZ31">
        <f t="shared" si="133"/>
        <v>0.44486211841688789</v>
      </c>
      <c r="DA31">
        <f t="shared" si="133"/>
        <v>0.440413497232719</v>
      </c>
      <c r="DB31">
        <f t="shared" si="133"/>
        <v>0.43600936226039183</v>
      </c>
      <c r="DC31">
        <f t="shared" si="133"/>
        <v>0.43164926863778791</v>
      </c>
      <c r="DD31">
        <f t="shared" si="133"/>
        <v>0.42733277595141</v>
      </c>
      <c r="DE31">
        <f t="shared" si="133"/>
        <v>0.42305944819189589</v>
      </c>
      <c r="DF31">
        <f t="shared" si="133"/>
        <v>0.41882885370997691</v>
      </c>
      <c r="DG31">
        <f t="shared" si="133"/>
        <v>0.41464056517287712</v>
      </c>
      <c r="DH31">
        <f t="shared" si="133"/>
        <v>0.41049415952114832</v>
      </c>
      <c r="DI31">
        <f t="shared" si="133"/>
        <v>0.40638921792593685</v>
      </c>
      <c r="DJ31">
        <f t="shared" si="133"/>
        <v>0.40232532574667745</v>
      </c>
      <c r="DK31">
        <f t="shared" si="133"/>
        <v>0.39830207248921068</v>
      </c>
      <c r="DL31">
        <f t="shared" si="133"/>
        <v>0.39431905176431858</v>
      </c>
      <c r="DM31">
        <f t="shared" si="133"/>
        <v>0.39037586124667539</v>
      </c>
      <c r="DN31">
        <f t="shared" si="133"/>
        <v>0.38647210263420861</v>
      </c>
      <c r="DO31">
        <f t="shared" si="133"/>
        <v>0.3826073816078665</v>
      </c>
      <c r="DP31">
        <f t="shared" si="133"/>
        <v>0.37878130779178781</v>
      </c>
      <c r="DQ31">
        <f t="shared" si="133"/>
        <v>0.37499349471386995</v>
      </c>
      <c r="DR31">
        <f t="shared" si="133"/>
        <v>0.37124355976673123</v>
      </c>
      <c r="DS31">
        <f t="shared" si="133"/>
        <v>0.36753112416906392</v>
      </c>
      <c r="DT31">
        <f t="shared" si="133"/>
        <v>0.36385581292737329</v>
      </c>
      <c r="DU31">
        <f t="shared" si="133"/>
        <v>0.36021725479809957</v>
      </c>
      <c r="DV31">
        <f t="shared" si="133"/>
        <v>0.35661508225011856</v>
      </c>
      <c r="DW31">
        <f t="shared" si="133"/>
        <v>0.3530489314276174</v>
      </c>
      <c r="DX31">
        <f t="shared" si="133"/>
        <v>0.34951844211334121</v>
      </c>
      <c r="DY31">
        <f t="shared" si="133"/>
        <v>0.34602325769220782</v>
      </c>
      <c r="DZ31">
        <f t="shared" si="133"/>
        <v>0.34256302511528575</v>
      </c>
      <c r="EA31">
        <f t="shared" ref="EA31:FC31" si="134">DZ31*(1-$AG31*(0.01+0.01*EA$3))</f>
        <v>0.33913739486413291</v>
      </c>
      <c r="EB31">
        <f t="shared" si="134"/>
        <v>0.33574602091549161</v>
      </c>
      <c r="EC31">
        <f t="shared" si="134"/>
        <v>0.33238856070633671</v>
      </c>
      <c r="ED31">
        <f t="shared" si="134"/>
        <v>0.32906467509927334</v>
      </c>
      <c r="EE31">
        <f t="shared" si="134"/>
        <v>0.32577402834828062</v>
      </c>
      <c r="EF31">
        <f t="shared" si="134"/>
        <v>0.32251628806479782</v>
      </c>
      <c r="EG31">
        <f t="shared" si="134"/>
        <v>0.31929112518414982</v>
      </c>
      <c r="EH31">
        <f t="shared" si="134"/>
        <v>0.3160982139323083</v>
      </c>
      <c r="EI31">
        <f t="shared" si="134"/>
        <v>0.31293723179298522</v>
      </c>
      <c r="EJ31">
        <f t="shared" si="134"/>
        <v>0.30980785947505535</v>
      </c>
      <c r="EK31">
        <f t="shared" si="134"/>
        <v>0.30670978088030482</v>
      </c>
      <c r="EL31">
        <f t="shared" si="134"/>
        <v>0.30364268307150177</v>
      </c>
      <c r="EM31">
        <f t="shared" si="134"/>
        <v>0.30060625624078674</v>
      </c>
      <c r="EN31">
        <f t="shared" si="134"/>
        <v>0.29760019367837887</v>
      </c>
      <c r="EO31">
        <f t="shared" si="134"/>
        <v>0.2946241917415951</v>
      </c>
      <c r="EP31">
        <f t="shared" si="134"/>
        <v>0.29167794982417916</v>
      </c>
      <c r="EQ31">
        <f t="shared" si="134"/>
        <v>0.28876117032593734</v>
      </c>
      <c r="ER31">
        <f t="shared" si="134"/>
        <v>0.28587355862267799</v>
      </c>
      <c r="ES31">
        <f t="shared" si="134"/>
        <v>0.2830148230364512</v>
      </c>
      <c r="ET31">
        <f t="shared" si="134"/>
        <v>0.28018467480608666</v>
      </c>
      <c r="EU31">
        <f t="shared" si="134"/>
        <v>0.27738282805802578</v>
      </c>
      <c r="EV31">
        <f t="shared" si="134"/>
        <v>0.27460899977744552</v>
      </c>
      <c r="EW31">
        <f t="shared" si="134"/>
        <v>0.27186290977967104</v>
      </c>
      <c r="EX31">
        <f t="shared" si="134"/>
        <v>0.26914428068187435</v>
      </c>
      <c r="EY31">
        <f t="shared" si="134"/>
        <v>0.26645283787505558</v>
      </c>
      <c r="EZ31">
        <f t="shared" si="134"/>
        <v>0.263788309496305</v>
      </c>
      <c r="FA31">
        <f t="shared" si="134"/>
        <v>0.26115042640134195</v>
      </c>
      <c r="FB31">
        <f t="shared" si="134"/>
        <v>0.25853892213732854</v>
      </c>
      <c r="FC31">
        <f t="shared" si="134"/>
        <v>0.25595353291595524</v>
      </c>
    </row>
    <row r="32" spans="1:159" x14ac:dyDescent="0.35">
      <c r="A32" t="s">
        <v>72</v>
      </c>
      <c r="B32">
        <f>(1+inputs!$B$26)^(1/12)-1</f>
        <v>1.2491414476678564E-4</v>
      </c>
      <c r="F32">
        <v>50</v>
      </c>
      <c r="G32">
        <f>1-EXP(-inputs!$B$35-inputs!$B$36*inputs!$B$37^$F32*(inputs!$B$37-1)/LN(inputs!$B$37))</f>
        <v>1.2085274681203906E-3</v>
      </c>
      <c r="H32">
        <f>1-EXP(-inputs!$B$35-inputs!$B$36*inputs!$B$37^($F32-4)*(inputs!$B$37-1)/LN(inputs!$B$37))</f>
        <v>8.3943733893943051E-4</v>
      </c>
      <c r="I32">
        <f t="shared" si="0"/>
        <v>1.160186369395575E-3</v>
      </c>
      <c r="J32">
        <f t="shared" si="1"/>
        <v>8.058598453818533E-4</v>
      </c>
      <c r="L32">
        <v>30</v>
      </c>
      <c r="M32">
        <f t="shared" si="2"/>
        <v>2.5</v>
      </c>
      <c r="N32">
        <f t="shared" si="3"/>
        <v>2.8317988253928929E-2</v>
      </c>
      <c r="O32">
        <f t="shared" si="4"/>
        <v>0.931652888747311</v>
      </c>
      <c r="P32">
        <f>O32*EXP(-inputs!$B$27*L32/12)</f>
        <v>0.92007971069284022</v>
      </c>
      <c r="Q32">
        <f t="shared" si="5"/>
        <v>3.3317988253928926E-2</v>
      </c>
      <c r="R32">
        <f t="shared" si="6"/>
        <v>0.92007971069284022</v>
      </c>
      <c r="S32">
        <f>R32*EXP(-inputs!$B$27*L32/12)</f>
        <v>0.90865029696508193</v>
      </c>
      <c r="T32">
        <f>INDEX(P_rec,MATCH(inputs!$B$13+L32,curve_t,0))/INDEX(P_rec,MATCH(inputs!$B$13,curve_t,0))</f>
        <v>0.91477564859804239</v>
      </c>
      <c r="U32">
        <f t="shared" si="15"/>
        <v>0.99683366552472219</v>
      </c>
      <c r="V32">
        <f t="shared" si="16"/>
        <v>3.1763919947578323E-3</v>
      </c>
      <c r="X32">
        <v>6</v>
      </c>
      <c r="Y32">
        <f t="shared" si="7"/>
        <v>101.24228365658293</v>
      </c>
      <c r="AA32">
        <v>4</v>
      </c>
      <c r="AC32">
        <f>$AB$28*INDEX(I_rec,MATCH(inputs!$B$13+AA32,cpi_rec_u,0))/INDEX(I_rec,MATCH(inputs!$B$13,cpi_rec_u,0))</f>
        <v>104.15698417249544</v>
      </c>
      <c r="AD32">
        <f t="shared" si="122"/>
        <v>104.32607048258993</v>
      </c>
      <c r="AF32">
        <v>48</v>
      </c>
      <c r="AG32">
        <f t="shared" si="21"/>
        <v>1</v>
      </c>
      <c r="AH32">
        <f>1</f>
        <v>1</v>
      </c>
      <c r="AI32">
        <f t="shared" ref="AI32:BN32" si="135">AH32*(1-$AG32*(0.01+0.01*AI$3))</f>
        <v>0.98</v>
      </c>
      <c r="AJ32">
        <f t="shared" si="135"/>
        <v>0.96047104999999999</v>
      </c>
      <c r="AK32">
        <f t="shared" si="135"/>
        <v>0.941530560894</v>
      </c>
      <c r="AL32">
        <f t="shared" si="135"/>
        <v>0.9232719294918631</v>
      </c>
      <c r="AM32">
        <f t="shared" si="135"/>
        <v>0.90576669370869745</v>
      </c>
      <c r="AN32">
        <f t="shared" si="135"/>
        <v>0.8890666202934433</v>
      </c>
      <c r="AO32">
        <f t="shared" si="135"/>
        <v>0.87320567178740827</v>
      </c>
      <c r="AP32">
        <f t="shared" si="135"/>
        <v>0.85820181533192108</v>
      </c>
      <c r="AQ32">
        <f t="shared" si="135"/>
        <v>0.84405864941525099</v>
      </c>
      <c r="AR32">
        <f t="shared" si="135"/>
        <v>0.83076683583358435</v>
      </c>
      <c r="AS32">
        <f t="shared" si="135"/>
        <v>0.81830533329608057</v>
      </c>
      <c r="AT32">
        <f t="shared" si="135"/>
        <v>0.80664243653327816</v>
      </c>
      <c r="AU32">
        <f t="shared" si="135"/>
        <v>0.79573663079134827</v>
      </c>
      <c r="AV32">
        <f t="shared" si="135"/>
        <v>0.78553727652618011</v>
      </c>
      <c r="AW32">
        <f t="shared" si="135"/>
        <v>0.77598514324362178</v>
      </c>
      <c r="AX32">
        <f t="shared" si="135"/>
        <v>0.7670128150248674</v>
      </c>
      <c r="AY32">
        <f t="shared" si="135"/>
        <v>0.75854499354699279</v>
      </c>
      <c r="AZ32">
        <f t="shared" si="135"/>
        <v>0.75049872752794311</v>
      </c>
      <c r="BA32">
        <f t="shared" si="135"/>
        <v>0.74278360060895587</v>
      </c>
      <c r="BB32">
        <f t="shared" si="135"/>
        <v>0.73530191279182211</v>
      </c>
      <c r="BC32">
        <f t="shared" si="135"/>
        <v>0.72794889366390392</v>
      </c>
      <c r="BD32">
        <f t="shared" si="135"/>
        <v>0.72066940472726482</v>
      </c>
      <c r="BE32">
        <f t="shared" si="135"/>
        <v>0.71346271067999212</v>
      </c>
      <c r="BF32">
        <f t="shared" si="135"/>
        <v>0.70632808357319221</v>
      </c>
      <c r="BG32">
        <f t="shared" si="135"/>
        <v>0.69926480273746028</v>
      </c>
      <c r="BH32">
        <f t="shared" si="135"/>
        <v>0.69227215471008563</v>
      </c>
      <c r="BI32">
        <f t="shared" si="135"/>
        <v>0.6853494331629848</v>
      </c>
      <c r="BJ32">
        <f t="shared" si="135"/>
        <v>0.67849593883135495</v>
      </c>
      <c r="BK32">
        <f t="shared" si="135"/>
        <v>0.67171097944304137</v>
      </c>
      <c r="BL32">
        <f t="shared" si="135"/>
        <v>0.66499386964861096</v>
      </c>
      <c r="BM32">
        <f t="shared" si="135"/>
        <v>0.65834393095212485</v>
      </c>
      <c r="BN32">
        <f t="shared" si="135"/>
        <v>0.65176049164260363</v>
      </c>
      <c r="BO32">
        <f t="shared" ref="BO32:CT32" si="136">BN32*(1-$AG32*(0.01+0.01*BO$3))</f>
        <v>0.64524288672617758</v>
      </c>
      <c r="BP32">
        <f t="shared" si="136"/>
        <v>0.63879045785891575</v>
      </c>
      <c r="BQ32">
        <f t="shared" si="136"/>
        <v>0.63240255328032657</v>
      </c>
      <c r="BR32">
        <f t="shared" si="136"/>
        <v>0.62607852774752326</v>
      </c>
      <c r="BS32">
        <f t="shared" si="136"/>
        <v>0.61981774247004806</v>
      </c>
      <c r="BT32">
        <f t="shared" si="136"/>
        <v>0.61361956504534754</v>
      </c>
      <c r="BU32">
        <f t="shared" si="136"/>
        <v>0.607483369394894</v>
      </c>
      <c r="BV32">
        <f t="shared" si="136"/>
        <v>0.6014085357009451</v>
      </c>
      <c r="BW32">
        <f t="shared" si="136"/>
        <v>0.59539445034393568</v>
      </c>
      <c r="BX32">
        <f t="shared" si="136"/>
        <v>0.58944050584049634</v>
      </c>
      <c r="BY32">
        <f t="shared" si="136"/>
        <v>0.58354610078209135</v>
      </c>
      <c r="BZ32">
        <f t="shared" si="136"/>
        <v>0.5777106397742704</v>
      </c>
      <c r="CA32">
        <f t="shared" si="136"/>
        <v>0.57193353337652764</v>
      </c>
      <c r="CB32">
        <f t="shared" si="136"/>
        <v>0.56621419804276241</v>
      </c>
      <c r="CC32">
        <f t="shared" si="136"/>
        <v>0.56055205606233482</v>
      </c>
      <c r="CD32">
        <f t="shared" si="136"/>
        <v>0.55494653550171147</v>
      </c>
      <c r="CE32">
        <f t="shared" si="136"/>
        <v>0.54939707014669437</v>
      </c>
      <c r="CF32">
        <f t="shared" si="136"/>
        <v>0.54390309944522741</v>
      </c>
      <c r="CG32">
        <f t="shared" si="136"/>
        <v>0.5384640684507751</v>
      </c>
      <c r="CH32">
        <f t="shared" si="136"/>
        <v>0.53307942776626738</v>
      </c>
      <c r="CI32">
        <f t="shared" si="136"/>
        <v>0.52774863348860468</v>
      </c>
      <c r="CJ32">
        <f t="shared" si="136"/>
        <v>0.52247114715371867</v>
      </c>
      <c r="CK32">
        <f t="shared" si="136"/>
        <v>0.51724643568218143</v>
      </c>
      <c r="CL32">
        <f t="shared" si="136"/>
        <v>0.51207397132535959</v>
      </c>
      <c r="CM32">
        <f t="shared" si="136"/>
        <v>0.50695323161210604</v>
      </c>
      <c r="CN32">
        <f t="shared" si="136"/>
        <v>0.50188369929598498</v>
      </c>
      <c r="CO32">
        <f t="shared" si="136"/>
        <v>0.49686486230302512</v>
      </c>
      <c r="CP32">
        <f t="shared" si="136"/>
        <v>0.49189621367999486</v>
      </c>
      <c r="CQ32">
        <f t="shared" si="136"/>
        <v>0.48697725154319493</v>
      </c>
      <c r="CR32">
        <f t="shared" si="136"/>
        <v>0.48210747902776296</v>
      </c>
      <c r="CS32">
        <f t="shared" si="136"/>
        <v>0.47728640423748531</v>
      </c>
      <c r="CT32">
        <f t="shared" si="136"/>
        <v>0.47251354019511044</v>
      </c>
      <c r="CU32">
        <f t="shared" ref="CU32:DZ32" si="137">CT32*(1-$AG32*(0.01+0.01*CU$3))</f>
        <v>0.46778840479315931</v>
      </c>
      <c r="CV32">
        <f t="shared" si="137"/>
        <v>0.46311052074522768</v>
      </c>
      <c r="CW32">
        <f t="shared" si="137"/>
        <v>0.45847941553777538</v>
      </c>
      <c r="CX32">
        <f t="shared" si="137"/>
        <v>0.45389462138239761</v>
      </c>
      <c r="CY32">
        <f t="shared" si="137"/>
        <v>0.44935567516857361</v>
      </c>
      <c r="CZ32">
        <f t="shared" si="137"/>
        <v>0.44486211841688789</v>
      </c>
      <c r="DA32">
        <f t="shared" si="137"/>
        <v>0.440413497232719</v>
      </c>
      <c r="DB32">
        <f t="shared" si="137"/>
        <v>0.43600936226039183</v>
      </c>
      <c r="DC32">
        <f t="shared" si="137"/>
        <v>0.43164926863778791</v>
      </c>
      <c r="DD32">
        <f t="shared" si="137"/>
        <v>0.42733277595141</v>
      </c>
      <c r="DE32">
        <f t="shared" si="137"/>
        <v>0.42305944819189589</v>
      </c>
      <c r="DF32">
        <f t="shared" si="137"/>
        <v>0.41882885370997691</v>
      </c>
      <c r="DG32">
        <f t="shared" si="137"/>
        <v>0.41464056517287712</v>
      </c>
      <c r="DH32">
        <f t="shared" si="137"/>
        <v>0.41049415952114832</v>
      </c>
      <c r="DI32">
        <f t="shared" si="137"/>
        <v>0.40638921792593685</v>
      </c>
      <c r="DJ32">
        <f t="shared" si="137"/>
        <v>0.40232532574667745</v>
      </c>
      <c r="DK32">
        <f t="shared" si="137"/>
        <v>0.39830207248921068</v>
      </c>
      <c r="DL32">
        <f t="shared" si="137"/>
        <v>0.39431905176431858</v>
      </c>
      <c r="DM32">
        <f t="shared" si="137"/>
        <v>0.39037586124667539</v>
      </c>
      <c r="DN32">
        <f t="shared" si="137"/>
        <v>0.38647210263420861</v>
      </c>
      <c r="DO32">
        <f t="shared" si="137"/>
        <v>0.3826073816078665</v>
      </c>
      <c r="DP32">
        <f t="shared" si="137"/>
        <v>0.37878130779178781</v>
      </c>
      <c r="DQ32">
        <f t="shared" si="137"/>
        <v>0.37499349471386995</v>
      </c>
      <c r="DR32">
        <f t="shared" si="137"/>
        <v>0.37124355976673123</v>
      </c>
      <c r="DS32">
        <f t="shared" si="137"/>
        <v>0.36753112416906392</v>
      </c>
      <c r="DT32">
        <f t="shared" si="137"/>
        <v>0.36385581292737329</v>
      </c>
      <c r="DU32">
        <f t="shared" si="137"/>
        <v>0.36021725479809957</v>
      </c>
      <c r="DV32">
        <f t="shared" si="137"/>
        <v>0.35661508225011856</v>
      </c>
      <c r="DW32">
        <f t="shared" si="137"/>
        <v>0.3530489314276174</v>
      </c>
      <c r="DX32">
        <f t="shared" si="137"/>
        <v>0.34951844211334121</v>
      </c>
      <c r="DY32">
        <f t="shared" si="137"/>
        <v>0.34602325769220782</v>
      </c>
      <c r="DZ32">
        <f t="shared" si="137"/>
        <v>0.34256302511528575</v>
      </c>
      <c r="EA32">
        <f t="shared" ref="EA32:FC32" si="138">DZ32*(1-$AG32*(0.01+0.01*EA$3))</f>
        <v>0.33913739486413291</v>
      </c>
      <c r="EB32">
        <f t="shared" si="138"/>
        <v>0.33574602091549161</v>
      </c>
      <c r="EC32">
        <f t="shared" si="138"/>
        <v>0.33238856070633671</v>
      </c>
      <c r="ED32">
        <f t="shared" si="138"/>
        <v>0.32906467509927334</v>
      </c>
      <c r="EE32">
        <f t="shared" si="138"/>
        <v>0.32577402834828062</v>
      </c>
      <c r="EF32">
        <f t="shared" si="138"/>
        <v>0.32251628806479782</v>
      </c>
      <c r="EG32">
        <f t="shared" si="138"/>
        <v>0.31929112518414982</v>
      </c>
      <c r="EH32">
        <f t="shared" si="138"/>
        <v>0.3160982139323083</v>
      </c>
      <c r="EI32">
        <f t="shared" si="138"/>
        <v>0.31293723179298522</v>
      </c>
      <c r="EJ32">
        <f t="shared" si="138"/>
        <v>0.30980785947505535</v>
      </c>
      <c r="EK32">
        <f t="shared" si="138"/>
        <v>0.30670978088030482</v>
      </c>
      <c r="EL32">
        <f t="shared" si="138"/>
        <v>0.30364268307150177</v>
      </c>
      <c r="EM32">
        <f t="shared" si="138"/>
        <v>0.30060625624078674</v>
      </c>
      <c r="EN32">
        <f t="shared" si="138"/>
        <v>0.29760019367837887</v>
      </c>
      <c r="EO32">
        <f t="shared" si="138"/>
        <v>0.2946241917415951</v>
      </c>
      <c r="EP32">
        <f t="shared" si="138"/>
        <v>0.29167794982417916</v>
      </c>
      <c r="EQ32">
        <f t="shared" si="138"/>
        <v>0.28876117032593734</v>
      </c>
      <c r="ER32">
        <f t="shared" si="138"/>
        <v>0.28587355862267799</v>
      </c>
      <c r="ES32">
        <f t="shared" si="138"/>
        <v>0.2830148230364512</v>
      </c>
      <c r="ET32">
        <f t="shared" si="138"/>
        <v>0.28018467480608666</v>
      </c>
      <c r="EU32">
        <f t="shared" si="138"/>
        <v>0.27738282805802578</v>
      </c>
      <c r="EV32">
        <f t="shared" si="138"/>
        <v>0.27460899977744552</v>
      </c>
      <c r="EW32">
        <f t="shared" si="138"/>
        <v>0.27186290977967104</v>
      </c>
      <c r="EX32">
        <f t="shared" si="138"/>
        <v>0.26914428068187435</v>
      </c>
      <c r="EY32">
        <f t="shared" si="138"/>
        <v>0.26645283787505558</v>
      </c>
      <c r="EZ32">
        <f t="shared" si="138"/>
        <v>0.263788309496305</v>
      </c>
      <c r="FA32">
        <f t="shared" si="138"/>
        <v>0.26115042640134195</v>
      </c>
      <c r="FB32">
        <f t="shared" si="138"/>
        <v>0.25853892213732854</v>
      </c>
      <c r="FC32">
        <f t="shared" si="138"/>
        <v>0.25595353291595524</v>
      </c>
    </row>
    <row r="33" spans="1:159" x14ac:dyDescent="0.35">
      <c r="A33" t="s">
        <v>73</v>
      </c>
      <c r="B33">
        <f>EXP(-inputs!$B$30*inputs!$B$29-inputs!$B$30*inputs!$B$30/2)</f>
        <v>0.93011320445752121</v>
      </c>
      <c r="F33">
        <v>51</v>
      </c>
      <c r="G33">
        <f>1-EXP(-inputs!$B$35-inputs!$B$36*inputs!$B$37^$F33*(inputs!$B$37-1)/LN(inputs!$B$37))</f>
        <v>1.3310397385768447E-3</v>
      </c>
      <c r="H33">
        <f>1-EXP(-inputs!$B$35-inputs!$B$36*inputs!$B$37^($F33-4)*(inputs!$B$37-1)/LN(inputs!$B$37))</f>
        <v>9.1622381726630397E-4</v>
      </c>
      <c r="I33">
        <f t="shared" si="0"/>
        <v>1.2777981490337709E-3</v>
      </c>
      <c r="J33">
        <f t="shared" si="1"/>
        <v>8.7957486457565179E-4</v>
      </c>
      <c r="L33">
        <v>31</v>
      </c>
      <c r="M33">
        <f t="shared" si="2"/>
        <v>2.5833333333333335</v>
      </c>
      <c r="N33">
        <f t="shared" si="3"/>
        <v>2.8414933850798789E-2</v>
      </c>
      <c r="O33">
        <f t="shared" si="4"/>
        <v>0.92922418953233665</v>
      </c>
      <c r="P33">
        <f>O33*EXP(-inputs!$B$27*L33/12)</f>
        <v>0.91729889375395668</v>
      </c>
      <c r="Q33">
        <f t="shared" si="5"/>
        <v>3.3414933850798786E-2</v>
      </c>
      <c r="R33">
        <f t="shared" si="6"/>
        <v>0.91729889375395668</v>
      </c>
      <c r="S33">
        <f>R33*EXP(-inputs!$B$27*L33/12)</f>
        <v>0.90552664250563075</v>
      </c>
      <c r="T33">
        <f>INDEX(P_rec,MATCH(inputs!$B$13+L33,curve_t,0))/INDEX(P_rec,MATCH(inputs!$B$13,curve_t,0))</f>
        <v>0.91186811832799086</v>
      </c>
      <c r="U33">
        <f t="shared" si="15"/>
        <v>0.99682159196683084</v>
      </c>
      <c r="V33">
        <f t="shared" si="16"/>
        <v>3.1885425223361352E-3</v>
      </c>
      <c r="X33">
        <v>7</v>
      </c>
      <c r="Y33">
        <f t="shared" si="7"/>
        <v>101.45082618450047</v>
      </c>
      <c r="AA33">
        <v>5</v>
      </c>
      <c r="AC33">
        <f>$AB$28*INDEX(I_rec,MATCH(inputs!$B$13+AA33,cpi_rec_u,0))/INDEX(I_rec,MATCH(inputs!$B$13,cpi_rec_u,0))</f>
        <v>104.37153050625142</v>
      </c>
      <c r="AD33">
        <f t="shared" si="122"/>
        <v>104.58336671668435</v>
      </c>
      <c r="AF33">
        <v>49</v>
      </c>
      <c r="AG33">
        <f t="shared" si="21"/>
        <v>1</v>
      </c>
      <c r="AH33">
        <f>1</f>
        <v>1</v>
      </c>
      <c r="AI33">
        <f t="shared" ref="AI33:BN33" si="139">AH33*(1-$AG33*(0.01+0.01*AI$3))</f>
        <v>0.98</v>
      </c>
      <c r="AJ33">
        <f t="shared" si="139"/>
        <v>0.96047104999999999</v>
      </c>
      <c r="AK33">
        <f t="shared" si="139"/>
        <v>0.941530560894</v>
      </c>
      <c r="AL33">
        <f t="shared" si="139"/>
        <v>0.9232719294918631</v>
      </c>
      <c r="AM33">
        <f t="shared" si="139"/>
        <v>0.90576669370869745</v>
      </c>
      <c r="AN33">
        <f t="shared" si="139"/>
        <v>0.8890666202934433</v>
      </c>
      <c r="AO33">
        <f t="shared" si="139"/>
        <v>0.87320567178740827</v>
      </c>
      <c r="AP33">
        <f t="shared" si="139"/>
        <v>0.85820181533192108</v>
      </c>
      <c r="AQ33">
        <f t="shared" si="139"/>
        <v>0.84405864941525099</v>
      </c>
      <c r="AR33">
        <f t="shared" si="139"/>
        <v>0.83076683583358435</v>
      </c>
      <c r="AS33">
        <f t="shared" si="139"/>
        <v>0.81830533329608057</v>
      </c>
      <c r="AT33">
        <f t="shared" si="139"/>
        <v>0.80664243653327816</v>
      </c>
      <c r="AU33">
        <f t="shared" si="139"/>
        <v>0.79573663079134827</v>
      </c>
      <c r="AV33">
        <f t="shared" si="139"/>
        <v>0.78553727652618011</v>
      </c>
      <c r="AW33">
        <f t="shared" si="139"/>
        <v>0.77598514324362178</v>
      </c>
      <c r="AX33">
        <f t="shared" si="139"/>
        <v>0.7670128150248674</v>
      </c>
      <c r="AY33">
        <f t="shared" si="139"/>
        <v>0.75854499354699279</v>
      </c>
      <c r="AZ33">
        <f t="shared" si="139"/>
        <v>0.75049872752794311</v>
      </c>
      <c r="BA33">
        <f t="shared" si="139"/>
        <v>0.74278360060895587</v>
      </c>
      <c r="BB33">
        <f t="shared" si="139"/>
        <v>0.73530191279182211</v>
      </c>
      <c r="BC33">
        <f t="shared" si="139"/>
        <v>0.72794889366390392</v>
      </c>
      <c r="BD33">
        <f t="shared" si="139"/>
        <v>0.72066940472726482</v>
      </c>
      <c r="BE33">
        <f t="shared" si="139"/>
        <v>0.71346271067999212</v>
      </c>
      <c r="BF33">
        <f t="shared" si="139"/>
        <v>0.70632808357319221</v>
      </c>
      <c r="BG33">
        <f t="shared" si="139"/>
        <v>0.69926480273746028</v>
      </c>
      <c r="BH33">
        <f t="shared" si="139"/>
        <v>0.69227215471008563</v>
      </c>
      <c r="BI33">
        <f t="shared" si="139"/>
        <v>0.6853494331629848</v>
      </c>
      <c r="BJ33">
        <f t="shared" si="139"/>
        <v>0.67849593883135495</v>
      </c>
      <c r="BK33">
        <f t="shared" si="139"/>
        <v>0.67171097944304137</v>
      </c>
      <c r="BL33">
        <f t="shared" si="139"/>
        <v>0.66499386964861096</v>
      </c>
      <c r="BM33">
        <f t="shared" si="139"/>
        <v>0.65834393095212485</v>
      </c>
      <c r="BN33">
        <f t="shared" si="139"/>
        <v>0.65176049164260363</v>
      </c>
      <c r="BO33">
        <f t="shared" ref="BO33:CT33" si="140">BN33*(1-$AG33*(0.01+0.01*BO$3))</f>
        <v>0.64524288672617758</v>
      </c>
      <c r="BP33">
        <f t="shared" si="140"/>
        <v>0.63879045785891575</v>
      </c>
      <c r="BQ33">
        <f t="shared" si="140"/>
        <v>0.63240255328032657</v>
      </c>
      <c r="BR33">
        <f t="shared" si="140"/>
        <v>0.62607852774752326</v>
      </c>
      <c r="BS33">
        <f t="shared" si="140"/>
        <v>0.61981774247004806</v>
      </c>
      <c r="BT33">
        <f t="shared" si="140"/>
        <v>0.61361956504534754</v>
      </c>
      <c r="BU33">
        <f t="shared" si="140"/>
        <v>0.607483369394894</v>
      </c>
      <c r="BV33">
        <f t="shared" si="140"/>
        <v>0.6014085357009451</v>
      </c>
      <c r="BW33">
        <f t="shared" si="140"/>
        <v>0.59539445034393568</v>
      </c>
      <c r="BX33">
        <f t="shared" si="140"/>
        <v>0.58944050584049634</v>
      </c>
      <c r="BY33">
        <f t="shared" si="140"/>
        <v>0.58354610078209135</v>
      </c>
      <c r="BZ33">
        <f t="shared" si="140"/>
        <v>0.5777106397742704</v>
      </c>
      <c r="CA33">
        <f t="shared" si="140"/>
        <v>0.57193353337652764</v>
      </c>
      <c r="CB33">
        <f t="shared" si="140"/>
        <v>0.56621419804276241</v>
      </c>
      <c r="CC33">
        <f t="shared" si="140"/>
        <v>0.56055205606233482</v>
      </c>
      <c r="CD33">
        <f t="shared" si="140"/>
        <v>0.55494653550171147</v>
      </c>
      <c r="CE33">
        <f t="shared" si="140"/>
        <v>0.54939707014669437</v>
      </c>
      <c r="CF33">
        <f t="shared" si="140"/>
        <v>0.54390309944522741</v>
      </c>
      <c r="CG33">
        <f t="shared" si="140"/>
        <v>0.5384640684507751</v>
      </c>
      <c r="CH33">
        <f t="shared" si="140"/>
        <v>0.53307942776626738</v>
      </c>
      <c r="CI33">
        <f t="shared" si="140"/>
        <v>0.52774863348860468</v>
      </c>
      <c r="CJ33">
        <f t="shared" si="140"/>
        <v>0.52247114715371867</v>
      </c>
      <c r="CK33">
        <f t="shared" si="140"/>
        <v>0.51724643568218143</v>
      </c>
      <c r="CL33">
        <f t="shared" si="140"/>
        <v>0.51207397132535959</v>
      </c>
      <c r="CM33">
        <f t="shared" si="140"/>
        <v>0.50695323161210604</v>
      </c>
      <c r="CN33">
        <f t="shared" si="140"/>
        <v>0.50188369929598498</v>
      </c>
      <c r="CO33">
        <f t="shared" si="140"/>
        <v>0.49686486230302512</v>
      </c>
      <c r="CP33">
        <f t="shared" si="140"/>
        <v>0.49189621367999486</v>
      </c>
      <c r="CQ33">
        <f t="shared" si="140"/>
        <v>0.48697725154319493</v>
      </c>
      <c r="CR33">
        <f t="shared" si="140"/>
        <v>0.48210747902776296</v>
      </c>
      <c r="CS33">
        <f t="shared" si="140"/>
        <v>0.47728640423748531</v>
      </c>
      <c r="CT33">
        <f t="shared" si="140"/>
        <v>0.47251354019511044</v>
      </c>
      <c r="CU33">
        <f t="shared" ref="CU33:DZ33" si="141">CT33*(1-$AG33*(0.01+0.01*CU$3))</f>
        <v>0.46778840479315931</v>
      </c>
      <c r="CV33">
        <f t="shared" si="141"/>
        <v>0.46311052074522768</v>
      </c>
      <c r="CW33">
        <f t="shared" si="141"/>
        <v>0.45847941553777538</v>
      </c>
      <c r="CX33">
        <f t="shared" si="141"/>
        <v>0.45389462138239761</v>
      </c>
      <c r="CY33">
        <f t="shared" si="141"/>
        <v>0.44935567516857361</v>
      </c>
      <c r="CZ33">
        <f t="shared" si="141"/>
        <v>0.44486211841688789</v>
      </c>
      <c r="DA33">
        <f t="shared" si="141"/>
        <v>0.440413497232719</v>
      </c>
      <c r="DB33">
        <f t="shared" si="141"/>
        <v>0.43600936226039183</v>
      </c>
      <c r="DC33">
        <f t="shared" si="141"/>
        <v>0.43164926863778791</v>
      </c>
      <c r="DD33">
        <f t="shared" si="141"/>
        <v>0.42733277595141</v>
      </c>
      <c r="DE33">
        <f t="shared" si="141"/>
        <v>0.42305944819189589</v>
      </c>
      <c r="DF33">
        <f t="shared" si="141"/>
        <v>0.41882885370997691</v>
      </c>
      <c r="DG33">
        <f t="shared" si="141"/>
        <v>0.41464056517287712</v>
      </c>
      <c r="DH33">
        <f t="shared" si="141"/>
        <v>0.41049415952114832</v>
      </c>
      <c r="DI33">
        <f t="shared" si="141"/>
        <v>0.40638921792593685</v>
      </c>
      <c r="DJ33">
        <f t="shared" si="141"/>
        <v>0.40232532574667745</v>
      </c>
      <c r="DK33">
        <f t="shared" si="141"/>
        <v>0.39830207248921068</v>
      </c>
      <c r="DL33">
        <f t="shared" si="141"/>
        <v>0.39431905176431858</v>
      </c>
      <c r="DM33">
        <f t="shared" si="141"/>
        <v>0.39037586124667539</v>
      </c>
      <c r="DN33">
        <f t="shared" si="141"/>
        <v>0.38647210263420861</v>
      </c>
      <c r="DO33">
        <f t="shared" si="141"/>
        <v>0.3826073816078665</v>
      </c>
      <c r="DP33">
        <f t="shared" si="141"/>
        <v>0.37878130779178781</v>
      </c>
      <c r="DQ33">
        <f t="shared" si="141"/>
        <v>0.37499349471386995</v>
      </c>
      <c r="DR33">
        <f t="shared" si="141"/>
        <v>0.37124355976673123</v>
      </c>
      <c r="DS33">
        <f t="shared" si="141"/>
        <v>0.36753112416906392</v>
      </c>
      <c r="DT33">
        <f t="shared" si="141"/>
        <v>0.36385581292737329</v>
      </c>
      <c r="DU33">
        <f t="shared" si="141"/>
        <v>0.36021725479809957</v>
      </c>
      <c r="DV33">
        <f t="shared" si="141"/>
        <v>0.35661508225011856</v>
      </c>
      <c r="DW33">
        <f t="shared" si="141"/>
        <v>0.3530489314276174</v>
      </c>
      <c r="DX33">
        <f t="shared" si="141"/>
        <v>0.34951844211334121</v>
      </c>
      <c r="DY33">
        <f t="shared" si="141"/>
        <v>0.34602325769220782</v>
      </c>
      <c r="DZ33">
        <f t="shared" si="141"/>
        <v>0.34256302511528575</v>
      </c>
      <c r="EA33">
        <f t="shared" ref="EA33:FC33" si="142">DZ33*(1-$AG33*(0.01+0.01*EA$3))</f>
        <v>0.33913739486413291</v>
      </c>
      <c r="EB33">
        <f t="shared" si="142"/>
        <v>0.33574602091549161</v>
      </c>
      <c r="EC33">
        <f t="shared" si="142"/>
        <v>0.33238856070633671</v>
      </c>
      <c r="ED33">
        <f t="shared" si="142"/>
        <v>0.32906467509927334</v>
      </c>
      <c r="EE33">
        <f t="shared" si="142"/>
        <v>0.32577402834828062</v>
      </c>
      <c r="EF33">
        <f t="shared" si="142"/>
        <v>0.32251628806479782</v>
      </c>
      <c r="EG33">
        <f t="shared" si="142"/>
        <v>0.31929112518414982</v>
      </c>
      <c r="EH33">
        <f t="shared" si="142"/>
        <v>0.3160982139323083</v>
      </c>
      <c r="EI33">
        <f t="shared" si="142"/>
        <v>0.31293723179298522</v>
      </c>
      <c r="EJ33">
        <f t="shared" si="142"/>
        <v>0.30980785947505535</v>
      </c>
      <c r="EK33">
        <f t="shared" si="142"/>
        <v>0.30670978088030482</v>
      </c>
      <c r="EL33">
        <f t="shared" si="142"/>
        <v>0.30364268307150177</v>
      </c>
      <c r="EM33">
        <f t="shared" si="142"/>
        <v>0.30060625624078674</v>
      </c>
      <c r="EN33">
        <f t="shared" si="142"/>
        <v>0.29760019367837887</v>
      </c>
      <c r="EO33">
        <f t="shared" si="142"/>
        <v>0.2946241917415951</v>
      </c>
      <c r="EP33">
        <f t="shared" si="142"/>
        <v>0.29167794982417916</v>
      </c>
      <c r="EQ33">
        <f t="shared" si="142"/>
        <v>0.28876117032593734</v>
      </c>
      <c r="ER33">
        <f t="shared" si="142"/>
        <v>0.28587355862267799</v>
      </c>
      <c r="ES33">
        <f t="shared" si="142"/>
        <v>0.2830148230364512</v>
      </c>
      <c r="ET33">
        <f t="shared" si="142"/>
        <v>0.28018467480608666</v>
      </c>
      <c r="EU33">
        <f t="shared" si="142"/>
        <v>0.27738282805802578</v>
      </c>
      <c r="EV33">
        <f t="shared" si="142"/>
        <v>0.27460899977744552</v>
      </c>
      <c r="EW33">
        <f t="shared" si="142"/>
        <v>0.27186290977967104</v>
      </c>
      <c r="EX33">
        <f t="shared" si="142"/>
        <v>0.26914428068187435</v>
      </c>
      <c r="EY33">
        <f t="shared" si="142"/>
        <v>0.26645283787505558</v>
      </c>
      <c r="EZ33">
        <f t="shared" si="142"/>
        <v>0.263788309496305</v>
      </c>
      <c r="FA33">
        <f t="shared" si="142"/>
        <v>0.26115042640134195</v>
      </c>
      <c r="FB33">
        <f t="shared" si="142"/>
        <v>0.25853892213732854</v>
      </c>
      <c r="FC33">
        <f t="shared" si="142"/>
        <v>0.25595353291595524</v>
      </c>
    </row>
    <row r="34" spans="1:159" x14ac:dyDescent="0.35">
      <c r="A34" t="s">
        <v>74</v>
      </c>
      <c r="B34">
        <f>EXP(inputs!$B$31*inputs!$B$29-inputs!$B$31*inputs!$B$31/2)</f>
        <v>1.0644401444946738</v>
      </c>
      <c r="F34">
        <v>52</v>
      </c>
      <c r="G34">
        <f>1-EXP(-inputs!$B$35-inputs!$B$36*inputs!$B$37^$F34*(inputs!$B$37-1)/LN(inputs!$B$37))</f>
        <v>1.4687255926130183E-3</v>
      </c>
      <c r="H34">
        <f>1-EXP(-inputs!$B$35-inputs!$B$36*inputs!$B$37^($F34-4)*(inputs!$B$37-1)/LN(inputs!$B$37))</f>
        <v>1.0025247748356447E-3</v>
      </c>
      <c r="I34">
        <f t="shared" ref="I34:I65" si="143">0.96*G34</f>
        <v>1.4099765689084974E-3</v>
      </c>
      <c r="J34">
        <f t="shared" ref="J34:J65" si="144">0.96*H34</f>
        <v>9.624237838422189E-4</v>
      </c>
      <c r="L34">
        <v>32</v>
      </c>
      <c r="M34">
        <f t="shared" si="2"/>
        <v>2.6666666666666665</v>
      </c>
      <c r="N34">
        <f t="shared" si="3"/>
        <v>2.8511074924530269E-2</v>
      </c>
      <c r="O34">
        <f t="shared" si="4"/>
        <v>0.92678883517812272</v>
      </c>
      <c r="P34">
        <f>O34*EXP(-inputs!$B$27*L34/12)</f>
        <v>0.91451366701729087</v>
      </c>
      <c r="Q34">
        <f t="shared" si="5"/>
        <v>3.3511074924530267E-2</v>
      </c>
      <c r="R34">
        <f t="shared" si="6"/>
        <v>0.91451366701729087</v>
      </c>
      <c r="S34">
        <f>R34*EXP(-inputs!$B$27*L34/12)</f>
        <v>0.90240108147253872</v>
      </c>
      <c r="T34">
        <f>INDEX(P_rec,MATCH(inputs!$B$13+L34,curve_t,0))/INDEX(P_rec,MATCH(inputs!$B$13,curve_t,0))</f>
        <v>0.9089589665199167</v>
      </c>
      <c r="U34">
        <f t="shared" si="15"/>
        <v>0.996809679218297</v>
      </c>
      <c r="V34">
        <f t="shared" si="16"/>
        <v>3.2005315038723392E-3</v>
      </c>
      <c r="X34">
        <v>8</v>
      </c>
      <c r="Y34">
        <f t="shared" si="7"/>
        <v>101.65979827588083</v>
      </c>
      <c r="AA34">
        <v>6</v>
      </c>
      <c r="AC34">
        <f>$AB$28*INDEX(I_rec,MATCH(inputs!$B$13+AA34,cpi_rec_u,0))/INDEX(I_rec,MATCH(inputs!$B$13,cpi_rec_u,0))</f>
        <v>104.58651877032719</v>
      </c>
      <c r="AD34">
        <f t="shared" si="122"/>
        <v>104.84129751270346</v>
      </c>
      <c r="AF34">
        <v>50</v>
      </c>
      <c r="AG34">
        <f t="shared" si="21"/>
        <v>1</v>
      </c>
      <c r="AH34">
        <f>1</f>
        <v>1</v>
      </c>
      <c r="AI34">
        <f t="shared" ref="AI34:BN34" si="145">AH34*(1-$AG34*(0.01+0.01*AI$3))</f>
        <v>0.98</v>
      </c>
      <c r="AJ34">
        <f t="shared" si="145"/>
        <v>0.96047104999999999</v>
      </c>
      <c r="AK34">
        <f t="shared" si="145"/>
        <v>0.941530560894</v>
      </c>
      <c r="AL34">
        <f t="shared" si="145"/>
        <v>0.9232719294918631</v>
      </c>
      <c r="AM34">
        <f t="shared" si="145"/>
        <v>0.90576669370869745</v>
      </c>
      <c r="AN34">
        <f t="shared" si="145"/>
        <v>0.8890666202934433</v>
      </c>
      <c r="AO34">
        <f t="shared" si="145"/>
        <v>0.87320567178740827</v>
      </c>
      <c r="AP34">
        <f t="shared" si="145"/>
        <v>0.85820181533192108</v>
      </c>
      <c r="AQ34">
        <f t="shared" si="145"/>
        <v>0.84405864941525099</v>
      </c>
      <c r="AR34">
        <f t="shared" si="145"/>
        <v>0.83076683583358435</v>
      </c>
      <c r="AS34">
        <f t="shared" si="145"/>
        <v>0.81830533329608057</v>
      </c>
      <c r="AT34">
        <f t="shared" si="145"/>
        <v>0.80664243653327816</v>
      </c>
      <c r="AU34">
        <f t="shared" si="145"/>
        <v>0.79573663079134827</v>
      </c>
      <c r="AV34">
        <f t="shared" si="145"/>
        <v>0.78553727652618011</v>
      </c>
      <c r="AW34">
        <f t="shared" si="145"/>
        <v>0.77598514324362178</v>
      </c>
      <c r="AX34">
        <f t="shared" si="145"/>
        <v>0.7670128150248674</v>
      </c>
      <c r="AY34">
        <f t="shared" si="145"/>
        <v>0.75854499354699279</v>
      </c>
      <c r="AZ34">
        <f t="shared" si="145"/>
        <v>0.75049872752794311</v>
      </c>
      <c r="BA34">
        <f t="shared" si="145"/>
        <v>0.74278360060895587</v>
      </c>
      <c r="BB34">
        <f t="shared" si="145"/>
        <v>0.73530191279182211</v>
      </c>
      <c r="BC34">
        <f t="shared" si="145"/>
        <v>0.72794889366390392</v>
      </c>
      <c r="BD34">
        <f t="shared" si="145"/>
        <v>0.72066940472726482</v>
      </c>
      <c r="BE34">
        <f t="shared" si="145"/>
        <v>0.71346271067999212</v>
      </c>
      <c r="BF34">
        <f t="shared" si="145"/>
        <v>0.70632808357319221</v>
      </c>
      <c r="BG34">
        <f t="shared" si="145"/>
        <v>0.69926480273746028</v>
      </c>
      <c r="BH34">
        <f t="shared" si="145"/>
        <v>0.69227215471008563</v>
      </c>
      <c r="BI34">
        <f t="shared" si="145"/>
        <v>0.6853494331629848</v>
      </c>
      <c r="BJ34">
        <f t="shared" si="145"/>
        <v>0.67849593883135495</v>
      </c>
      <c r="BK34">
        <f t="shared" si="145"/>
        <v>0.67171097944304137</v>
      </c>
      <c r="BL34">
        <f t="shared" si="145"/>
        <v>0.66499386964861096</v>
      </c>
      <c r="BM34">
        <f t="shared" si="145"/>
        <v>0.65834393095212485</v>
      </c>
      <c r="BN34">
        <f t="shared" si="145"/>
        <v>0.65176049164260363</v>
      </c>
      <c r="BO34">
        <f t="shared" ref="BO34:CT34" si="146">BN34*(1-$AG34*(0.01+0.01*BO$3))</f>
        <v>0.64524288672617758</v>
      </c>
      <c r="BP34">
        <f t="shared" si="146"/>
        <v>0.63879045785891575</v>
      </c>
      <c r="BQ34">
        <f t="shared" si="146"/>
        <v>0.63240255328032657</v>
      </c>
      <c r="BR34">
        <f t="shared" si="146"/>
        <v>0.62607852774752326</v>
      </c>
      <c r="BS34">
        <f t="shared" si="146"/>
        <v>0.61981774247004806</v>
      </c>
      <c r="BT34">
        <f t="shared" si="146"/>
        <v>0.61361956504534754</v>
      </c>
      <c r="BU34">
        <f t="shared" si="146"/>
        <v>0.607483369394894</v>
      </c>
      <c r="BV34">
        <f t="shared" si="146"/>
        <v>0.6014085357009451</v>
      </c>
      <c r="BW34">
        <f t="shared" si="146"/>
        <v>0.59539445034393568</v>
      </c>
      <c r="BX34">
        <f t="shared" si="146"/>
        <v>0.58944050584049634</v>
      </c>
      <c r="BY34">
        <f t="shared" si="146"/>
        <v>0.58354610078209135</v>
      </c>
      <c r="BZ34">
        <f t="shared" si="146"/>
        <v>0.5777106397742704</v>
      </c>
      <c r="CA34">
        <f t="shared" si="146"/>
        <v>0.57193353337652764</v>
      </c>
      <c r="CB34">
        <f t="shared" si="146"/>
        <v>0.56621419804276241</v>
      </c>
      <c r="CC34">
        <f t="shared" si="146"/>
        <v>0.56055205606233482</v>
      </c>
      <c r="CD34">
        <f t="shared" si="146"/>
        <v>0.55494653550171147</v>
      </c>
      <c r="CE34">
        <f t="shared" si="146"/>
        <v>0.54939707014669437</v>
      </c>
      <c r="CF34">
        <f t="shared" si="146"/>
        <v>0.54390309944522741</v>
      </c>
      <c r="CG34">
        <f t="shared" si="146"/>
        <v>0.5384640684507751</v>
      </c>
      <c r="CH34">
        <f t="shared" si="146"/>
        <v>0.53307942776626738</v>
      </c>
      <c r="CI34">
        <f t="shared" si="146"/>
        <v>0.52774863348860468</v>
      </c>
      <c r="CJ34">
        <f t="shared" si="146"/>
        <v>0.52247114715371867</v>
      </c>
      <c r="CK34">
        <f t="shared" si="146"/>
        <v>0.51724643568218143</v>
      </c>
      <c r="CL34">
        <f t="shared" si="146"/>
        <v>0.51207397132535959</v>
      </c>
      <c r="CM34">
        <f t="shared" si="146"/>
        <v>0.50695323161210604</v>
      </c>
      <c r="CN34">
        <f t="shared" si="146"/>
        <v>0.50188369929598498</v>
      </c>
      <c r="CO34">
        <f t="shared" si="146"/>
        <v>0.49686486230302512</v>
      </c>
      <c r="CP34">
        <f t="shared" si="146"/>
        <v>0.49189621367999486</v>
      </c>
      <c r="CQ34">
        <f t="shared" si="146"/>
        <v>0.48697725154319493</v>
      </c>
      <c r="CR34">
        <f t="shared" si="146"/>
        <v>0.48210747902776296</v>
      </c>
      <c r="CS34">
        <f t="shared" si="146"/>
        <v>0.47728640423748531</v>
      </c>
      <c r="CT34">
        <f t="shared" si="146"/>
        <v>0.47251354019511044</v>
      </c>
      <c r="CU34">
        <f t="shared" ref="CU34:DZ34" si="147">CT34*(1-$AG34*(0.01+0.01*CU$3))</f>
        <v>0.46778840479315931</v>
      </c>
      <c r="CV34">
        <f t="shared" si="147"/>
        <v>0.46311052074522768</v>
      </c>
      <c r="CW34">
        <f t="shared" si="147"/>
        <v>0.45847941553777538</v>
      </c>
      <c r="CX34">
        <f t="shared" si="147"/>
        <v>0.45389462138239761</v>
      </c>
      <c r="CY34">
        <f t="shared" si="147"/>
        <v>0.44935567516857361</v>
      </c>
      <c r="CZ34">
        <f t="shared" si="147"/>
        <v>0.44486211841688789</v>
      </c>
      <c r="DA34">
        <f t="shared" si="147"/>
        <v>0.440413497232719</v>
      </c>
      <c r="DB34">
        <f t="shared" si="147"/>
        <v>0.43600936226039183</v>
      </c>
      <c r="DC34">
        <f t="shared" si="147"/>
        <v>0.43164926863778791</v>
      </c>
      <c r="DD34">
        <f t="shared" si="147"/>
        <v>0.42733277595141</v>
      </c>
      <c r="DE34">
        <f t="shared" si="147"/>
        <v>0.42305944819189589</v>
      </c>
      <c r="DF34">
        <f t="shared" si="147"/>
        <v>0.41882885370997691</v>
      </c>
      <c r="DG34">
        <f t="shared" si="147"/>
        <v>0.41464056517287712</v>
      </c>
      <c r="DH34">
        <f t="shared" si="147"/>
        <v>0.41049415952114832</v>
      </c>
      <c r="DI34">
        <f t="shared" si="147"/>
        <v>0.40638921792593685</v>
      </c>
      <c r="DJ34">
        <f t="shared" si="147"/>
        <v>0.40232532574667745</v>
      </c>
      <c r="DK34">
        <f t="shared" si="147"/>
        <v>0.39830207248921068</v>
      </c>
      <c r="DL34">
        <f t="shared" si="147"/>
        <v>0.39431905176431858</v>
      </c>
      <c r="DM34">
        <f t="shared" si="147"/>
        <v>0.39037586124667539</v>
      </c>
      <c r="DN34">
        <f t="shared" si="147"/>
        <v>0.38647210263420861</v>
      </c>
      <c r="DO34">
        <f t="shared" si="147"/>
        <v>0.3826073816078665</v>
      </c>
      <c r="DP34">
        <f t="shared" si="147"/>
        <v>0.37878130779178781</v>
      </c>
      <c r="DQ34">
        <f t="shared" si="147"/>
        <v>0.37499349471386995</v>
      </c>
      <c r="DR34">
        <f t="shared" si="147"/>
        <v>0.37124355976673123</v>
      </c>
      <c r="DS34">
        <f t="shared" si="147"/>
        <v>0.36753112416906392</v>
      </c>
      <c r="DT34">
        <f t="shared" si="147"/>
        <v>0.36385581292737329</v>
      </c>
      <c r="DU34">
        <f t="shared" si="147"/>
        <v>0.36021725479809957</v>
      </c>
      <c r="DV34">
        <f t="shared" si="147"/>
        <v>0.35661508225011856</v>
      </c>
      <c r="DW34">
        <f t="shared" si="147"/>
        <v>0.3530489314276174</v>
      </c>
      <c r="DX34">
        <f t="shared" si="147"/>
        <v>0.34951844211334121</v>
      </c>
      <c r="DY34">
        <f t="shared" si="147"/>
        <v>0.34602325769220782</v>
      </c>
      <c r="DZ34">
        <f t="shared" si="147"/>
        <v>0.34256302511528575</v>
      </c>
      <c r="EA34">
        <f t="shared" ref="EA34:FC34" si="148">DZ34*(1-$AG34*(0.01+0.01*EA$3))</f>
        <v>0.33913739486413291</v>
      </c>
      <c r="EB34">
        <f t="shared" si="148"/>
        <v>0.33574602091549161</v>
      </c>
      <c r="EC34">
        <f t="shared" si="148"/>
        <v>0.33238856070633671</v>
      </c>
      <c r="ED34">
        <f t="shared" si="148"/>
        <v>0.32906467509927334</v>
      </c>
      <c r="EE34">
        <f t="shared" si="148"/>
        <v>0.32577402834828062</v>
      </c>
      <c r="EF34">
        <f t="shared" si="148"/>
        <v>0.32251628806479782</v>
      </c>
      <c r="EG34">
        <f t="shared" si="148"/>
        <v>0.31929112518414982</v>
      </c>
      <c r="EH34">
        <f t="shared" si="148"/>
        <v>0.3160982139323083</v>
      </c>
      <c r="EI34">
        <f t="shared" si="148"/>
        <v>0.31293723179298522</v>
      </c>
      <c r="EJ34">
        <f t="shared" si="148"/>
        <v>0.30980785947505535</v>
      </c>
      <c r="EK34">
        <f t="shared" si="148"/>
        <v>0.30670978088030482</v>
      </c>
      <c r="EL34">
        <f t="shared" si="148"/>
        <v>0.30364268307150177</v>
      </c>
      <c r="EM34">
        <f t="shared" si="148"/>
        <v>0.30060625624078674</v>
      </c>
      <c r="EN34">
        <f t="shared" si="148"/>
        <v>0.29760019367837887</v>
      </c>
      <c r="EO34">
        <f t="shared" si="148"/>
        <v>0.2946241917415951</v>
      </c>
      <c r="EP34">
        <f t="shared" si="148"/>
        <v>0.29167794982417916</v>
      </c>
      <c r="EQ34">
        <f t="shared" si="148"/>
        <v>0.28876117032593734</v>
      </c>
      <c r="ER34">
        <f t="shared" si="148"/>
        <v>0.28587355862267799</v>
      </c>
      <c r="ES34">
        <f t="shared" si="148"/>
        <v>0.2830148230364512</v>
      </c>
      <c r="ET34">
        <f t="shared" si="148"/>
        <v>0.28018467480608666</v>
      </c>
      <c r="EU34">
        <f t="shared" si="148"/>
        <v>0.27738282805802578</v>
      </c>
      <c r="EV34">
        <f t="shared" si="148"/>
        <v>0.27460899977744552</v>
      </c>
      <c r="EW34">
        <f t="shared" si="148"/>
        <v>0.27186290977967104</v>
      </c>
      <c r="EX34">
        <f t="shared" si="148"/>
        <v>0.26914428068187435</v>
      </c>
      <c r="EY34">
        <f t="shared" si="148"/>
        <v>0.26645283787505558</v>
      </c>
      <c r="EZ34">
        <f t="shared" si="148"/>
        <v>0.263788309496305</v>
      </c>
      <c r="FA34">
        <f t="shared" si="148"/>
        <v>0.26115042640134195</v>
      </c>
      <c r="FB34">
        <f t="shared" si="148"/>
        <v>0.25853892213732854</v>
      </c>
      <c r="FC34">
        <f t="shared" si="148"/>
        <v>0.25595353291595524</v>
      </c>
    </row>
    <row r="35" spans="1:159" x14ac:dyDescent="0.35">
      <c r="A35" t="s">
        <v>75</v>
      </c>
      <c r="B35">
        <v>2.2000000000000001E-4</v>
      </c>
      <c r="F35">
        <v>53</v>
      </c>
      <c r="G35">
        <f>1-EXP(-inputs!$B$35-inputs!$B$36*inputs!$B$37^$F35*(inputs!$B$37-1)/LN(inputs!$B$37))</f>
        <v>1.6234618333039741E-3</v>
      </c>
      <c r="H35">
        <f>1-EXP(-inputs!$B$35-inputs!$B$36*inputs!$B$37^($F35-4)*(inputs!$B$37-1)/LN(inputs!$B$37))</f>
        <v>1.0995181526068931E-3</v>
      </c>
      <c r="I35">
        <f t="shared" si="143"/>
        <v>1.558523359971815E-3</v>
      </c>
      <c r="J35">
        <f t="shared" si="144"/>
        <v>1.0555374265026173E-3</v>
      </c>
      <c r="L35">
        <v>33</v>
      </c>
      <c r="M35">
        <f t="shared" si="2"/>
        <v>2.75</v>
      </c>
      <c r="N35">
        <f t="shared" si="3"/>
        <v>2.8606418151625474E-2</v>
      </c>
      <c r="O35">
        <f t="shared" si="4"/>
        <v>0.92434708022949708</v>
      </c>
      <c r="P35">
        <f>O35*EXP(-inputs!$B$27*L35/12)</f>
        <v>0.91172428844395481</v>
      </c>
      <c r="Q35">
        <f t="shared" si="5"/>
        <v>3.3606418151625475E-2</v>
      </c>
      <c r="R35">
        <f t="shared" si="6"/>
        <v>0.9117242884439547</v>
      </c>
      <c r="S35">
        <f>R35*EXP(-inputs!$B$27*L35/12)</f>
        <v>0.89927387224748401</v>
      </c>
      <c r="T35">
        <f>INDEX(P_rec,MATCH(inputs!$B$13+L35,curve_t,0))/INDEX(P_rec,MATCH(inputs!$B$13,curve_t,0))</f>
        <v>0.90604841213555898</v>
      </c>
      <c r="U35">
        <f t="shared" si="15"/>
        <v>0.99679792543826129</v>
      </c>
      <c r="V35">
        <f t="shared" si="16"/>
        <v>3.2123607804770415E-3</v>
      </c>
      <c r="X35">
        <v>9</v>
      </c>
      <c r="Y35">
        <f t="shared" si="7"/>
        <v>101.86920081555439</v>
      </c>
      <c r="AA35">
        <v>7</v>
      </c>
      <c r="AC35">
        <f>$AB$28*INDEX(I_rec,MATCH(inputs!$B$13+AA35,cpi_rec_u,0))/INDEX(I_rec,MATCH(inputs!$B$13,cpi_rec_u,0))</f>
        <v>104.80194987502691</v>
      </c>
      <c r="AD35">
        <f t="shared" si="122"/>
        <v>105.09986443564813</v>
      </c>
      <c r="AF35">
        <v>51</v>
      </c>
      <c r="AG35">
        <f t="shared" si="21"/>
        <v>1</v>
      </c>
      <c r="AH35">
        <f>1</f>
        <v>1</v>
      </c>
      <c r="AI35">
        <f t="shared" ref="AI35:BN35" si="149">AH35*(1-$AG35*(0.01+0.01*AI$3))</f>
        <v>0.98</v>
      </c>
      <c r="AJ35">
        <f t="shared" si="149"/>
        <v>0.96047104999999999</v>
      </c>
      <c r="AK35">
        <f t="shared" si="149"/>
        <v>0.941530560894</v>
      </c>
      <c r="AL35">
        <f t="shared" si="149"/>
        <v>0.9232719294918631</v>
      </c>
      <c r="AM35">
        <f t="shared" si="149"/>
        <v>0.90576669370869745</v>
      </c>
      <c r="AN35">
        <f t="shared" si="149"/>
        <v>0.8890666202934433</v>
      </c>
      <c r="AO35">
        <f t="shared" si="149"/>
        <v>0.87320567178740827</v>
      </c>
      <c r="AP35">
        <f t="shared" si="149"/>
        <v>0.85820181533192108</v>
      </c>
      <c r="AQ35">
        <f t="shared" si="149"/>
        <v>0.84405864941525099</v>
      </c>
      <c r="AR35">
        <f t="shared" si="149"/>
        <v>0.83076683583358435</v>
      </c>
      <c r="AS35">
        <f t="shared" si="149"/>
        <v>0.81830533329608057</v>
      </c>
      <c r="AT35">
        <f t="shared" si="149"/>
        <v>0.80664243653327816</v>
      </c>
      <c r="AU35">
        <f t="shared" si="149"/>
        <v>0.79573663079134827</v>
      </c>
      <c r="AV35">
        <f t="shared" si="149"/>
        <v>0.78553727652618011</v>
      </c>
      <c r="AW35">
        <f t="shared" si="149"/>
        <v>0.77598514324362178</v>
      </c>
      <c r="AX35">
        <f t="shared" si="149"/>
        <v>0.7670128150248674</v>
      </c>
      <c r="AY35">
        <f t="shared" si="149"/>
        <v>0.75854499354699279</v>
      </c>
      <c r="AZ35">
        <f t="shared" si="149"/>
        <v>0.75049872752794311</v>
      </c>
      <c r="BA35">
        <f t="shared" si="149"/>
        <v>0.74278360060895587</v>
      </c>
      <c r="BB35">
        <f t="shared" si="149"/>
        <v>0.73530191279182211</v>
      </c>
      <c r="BC35">
        <f t="shared" si="149"/>
        <v>0.72794889366390392</v>
      </c>
      <c r="BD35">
        <f t="shared" si="149"/>
        <v>0.72066940472726482</v>
      </c>
      <c r="BE35">
        <f t="shared" si="149"/>
        <v>0.71346271067999212</v>
      </c>
      <c r="BF35">
        <f t="shared" si="149"/>
        <v>0.70632808357319221</v>
      </c>
      <c r="BG35">
        <f t="shared" si="149"/>
        <v>0.69926480273746028</v>
      </c>
      <c r="BH35">
        <f t="shared" si="149"/>
        <v>0.69227215471008563</v>
      </c>
      <c r="BI35">
        <f t="shared" si="149"/>
        <v>0.6853494331629848</v>
      </c>
      <c r="BJ35">
        <f t="shared" si="149"/>
        <v>0.67849593883135495</v>
      </c>
      <c r="BK35">
        <f t="shared" si="149"/>
        <v>0.67171097944304137</v>
      </c>
      <c r="BL35">
        <f t="shared" si="149"/>
        <v>0.66499386964861096</v>
      </c>
      <c r="BM35">
        <f t="shared" si="149"/>
        <v>0.65834393095212485</v>
      </c>
      <c r="BN35">
        <f t="shared" si="149"/>
        <v>0.65176049164260363</v>
      </c>
      <c r="BO35">
        <f t="shared" ref="BO35:CT35" si="150">BN35*(1-$AG35*(0.01+0.01*BO$3))</f>
        <v>0.64524288672617758</v>
      </c>
      <c r="BP35">
        <f t="shared" si="150"/>
        <v>0.63879045785891575</v>
      </c>
      <c r="BQ35">
        <f t="shared" si="150"/>
        <v>0.63240255328032657</v>
      </c>
      <c r="BR35">
        <f t="shared" si="150"/>
        <v>0.62607852774752326</v>
      </c>
      <c r="BS35">
        <f t="shared" si="150"/>
        <v>0.61981774247004806</v>
      </c>
      <c r="BT35">
        <f t="shared" si="150"/>
        <v>0.61361956504534754</v>
      </c>
      <c r="BU35">
        <f t="shared" si="150"/>
        <v>0.607483369394894</v>
      </c>
      <c r="BV35">
        <f t="shared" si="150"/>
        <v>0.6014085357009451</v>
      </c>
      <c r="BW35">
        <f t="shared" si="150"/>
        <v>0.59539445034393568</v>
      </c>
      <c r="BX35">
        <f t="shared" si="150"/>
        <v>0.58944050584049634</v>
      </c>
      <c r="BY35">
        <f t="shared" si="150"/>
        <v>0.58354610078209135</v>
      </c>
      <c r="BZ35">
        <f t="shared" si="150"/>
        <v>0.5777106397742704</v>
      </c>
      <c r="CA35">
        <f t="shared" si="150"/>
        <v>0.57193353337652764</v>
      </c>
      <c r="CB35">
        <f t="shared" si="150"/>
        <v>0.56621419804276241</v>
      </c>
      <c r="CC35">
        <f t="shared" si="150"/>
        <v>0.56055205606233482</v>
      </c>
      <c r="CD35">
        <f t="shared" si="150"/>
        <v>0.55494653550171147</v>
      </c>
      <c r="CE35">
        <f t="shared" si="150"/>
        <v>0.54939707014669437</v>
      </c>
      <c r="CF35">
        <f t="shared" si="150"/>
        <v>0.54390309944522741</v>
      </c>
      <c r="CG35">
        <f t="shared" si="150"/>
        <v>0.5384640684507751</v>
      </c>
      <c r="CH35">
        <f t="shared" si="150"/>
        <v>0.53307942776626738</v>
      </c>
      <c r="CI35">
        <f t="shared" si="150"/>
        <v>0.52774863348860468</v>
      </c>
      <c r="CJ35">
        <f t="shared" si="150"/>
        <v>0.52247114715371867</v>
      </c>
      <c r="CK35">
        <f t="shared" si="150"/>
        <v>0.51724643568218143</v>
      </c>
      <c r="CL35">
        <f t="shared" si="150"/>
        <v>0.51207397132535959</v>
      </c>
      <c r="CM35">
        <f t="shared" si="150"/>
        <v>0.50695323161210604</v>
      </c>
      <c r="CN35">
        <f t="shared" si="150"/>
        <v>0.50188369929598498</v>
      </c>
      <c r="CO35">
        <f t="shared" si="150"/>
        <v>0.49686486230302512</v>
      </c>
      <c r="CP35">
        <f t="shared" si="150"/>
        <v>0.49189621367999486</v>
      </c>
      <c r="CQ35">
        <f t="shared" si="150"/>
        <v>0.48697725154319493</v>
      </c>
      <c r="CR35">
        <f t="shared" si="150"/>
        <v>0.48210747902776296</v>
      </c>
      <c r="CS35">
        <f t="shared" si="150"/>
        <v>0.47728640423748531</v>
      </c>
      <c r="CT35">
        <f t="shared" si="150"/>
        <v>0.47251354019511044</v>
      </c>
      <c r="CU35">
        <f t="shared" ref="CU35:DZ35" si="151">CT35*(1-$AG35*(0.01+0.01*CU$3))</f>
        <v>0.46778840479315931</v>
      </c>
      <c r="CV35">
        <f t="shared" si="151"/>
        <v>0.46311052074522768</v>
      </c>
      <c r="CW35">
        <f t="shared" si="151"/>
        <v>0.45847941553777538</v>
      </c>
      <c r="CX35">
        <f t="shared" si="151"/>
        <v>0.45389462138239761</v>
      </c>
      <c r="CY35">
        <f t="shared" si="151"/>
        <v>0.44935567516857361</v>
      </c>
      <c r="CZ35">
        <f t="shared" si="151"/>
        <v>0.44486211841688789</v>
      </c>
      <c r="DA35">
        <f t="shared" si="151"/>
        <v>0.440413497232719</v>
      </c>
      <c r="DB35">
        <f t="shared" si="151"/>
        <v>0.43600936226039183</v>
      </c>
      <c r="DC35">
        <f t="shared" si="151"/>
        <v>0.43164926863778791</v>
      </c>
      <c r="DD35">
        <f t="shared" si="151"/>
        <v>0.42733277595141</v>
      </c>
      <c r="DE35">
        <f t="shared" si="151"/>
        <v>0.42305944819189589</v>
      </c>
      <c r="DF35">
        <f t="shared" si="151"/>
        <v>0.41882885370997691</v>
      </c>
      <c r="DG35">
        <f t="shared" si="151"/>
        <v>0.41464056517287712</v>
      </c>
      <c r="DH35">
        <f t="shared" si="151"/>
        <v>0.41049415952114832</v>
      </c>
      <c r="DI35">
        <f t="shared" si="151"/>
        <v>0.40638921792593685</v>
      </c>
      <c r="DJ35">
        <f t="shared" si="151"/>
        <v>0.40232532574667745</v>
      </c>
      <c r="DK35">
        <f t="shared" si="151"/>
        <v>0.39830207248921068</v>
      </c>
      <c r="DL35">
        <f t="shared" si="151"/>
        <v>0.39431905176431858</v>
      </c>
      <c r="DM35">
        <f t="shared" si="151"/>
        <v>0.39037586124667539</v>
      </c>
      <c r="DN35">
        <f t="shared" si="151"/>
        <v>0.38647210263420861</v>
      </c>
      <c r="DO35">
        <f t="shared" si="151"/>
        <v>0.3826073816078665</v>
      </c>
      <c r="DP35">
        <f t="shared" si="151"/>
        <v>0.37878130779178781</v>
      </c>
      <c r="DQ35">
        <f t="shared" si="151"/>
        <v>0.37499349471386995</v>
      </c>
      <c r="DR35">
        <f t="shared" si="151"/>
        <v>0.37124355976673123</v>
      </c>
      <c r="DS35">
        <f t="shared" si="151"/>
        <v>0.36753112416906392</v>
      </c>
      <c r="DT35">
        <f t="shared" si="151"/>
        <v>0.36385581292737329</v>
      </c>
      <c r="DU35">
        <f t="shared" si="151"/>
        <v>0.36021725479809957</v>
      </c>
      <c r="DV35">
        <f t="shared" si="151"/>
        <v>0.35661508225011856</v>
      </c>
      <c r="DW35">
        <f t="shared" si="151"/>
        <v>0.3530489314276174</v>
      </c>
      <c r="DX35">
        <f t="shared" si="151"/>
        <v>0.34951844211334121</v>
      </c>
      <c r="DY35">
        <f t="shared" si="151"/>
        <v>0.34602325769220782</v>
      </c>
      <c r="DZ35">
        <f t="shared" si="151"/>
        <v>0.34256302511528575</v>
      </c>
      <c r="EA35">
        <f t="shared" ref="EA35:FC35" si="152">DZ35*(1-$AG35*(0.01+0.01*EA$3))</f>
        <v>0.33913739486413291</v>
      </c>
      <c r="EB35">
        <f t="shared" si="152"/>
        <v>0.33574602091549161</v>
      </c>
      <c r="EC35">
        <f t="shared" si="152"/>
        <v>0.33238856070633671</v>
      </c>
      <c r="ED35">
        <f t="shared" si="152"/>
        <v>0.32906467509927334</v>
      </c>
      <c r="EE35">
        <f t="shared" si="152"/>
        <v>0.32577402834828062</v>
      </c>
      <c r="EF35">
        <f t="shared" si="152"/>
        <v>0.32251628806479782</v>
      </c>
      <c r="EG35">
        <f t="shared" si="152"/>
        <v>0.31929112518414982</v>
      </c>
      <c r="EH35">
        <f t="shared" si="152"/>
        <v>0.3160982139323083</v>
      </c>
      <c r="EI35">
        <f t="shared" si="152"/>
        <v>0.31293723179298522</v>
      </c>
      <c r="EJ35">
        <f t="shared" si="152"/>
        <v>0.30980785947505535</v>
      </c>
      <c r="EK35">
        <f t="shared" si="152"/>
        <v>0.30670978088030482</v>
      </c>
      <c r="EL35">
        <f t="shared" si="152"/>
        <v>0.30364268307150177</v>
      </c>
      <c r="EM35">
        <f t="shared" si="152"/>
        <v>0.30060625624078674</v>
      </c>
      <c r="EN35">
        <f t="shared" si="152"/>
        <v>0.29760019367837887</v>
      </c>
      <c r="EO35">
        <f t="shared" si="152"/>
        <v>0.2946241917415951</v>
      </c>
      <c r="EP35">
        <f t="shared" si="152"/>
        <v>0.29167794982417916</v>
      </c>
      <c r="EQ35">
        <f t="shared" si="152"/>
        <v>0.28876117032593734</v>
      </c>
      <c r="ER35">
        <f t="shared" si="152"/>
        <v>0.28587355862267799</v>
      </c>
      <c r="ES35">
        <f t="shared" si="152"/>
        <v>0.2830148230364512</v>
      </c>
      <c r="ET35">
        <f t="shared" si="152"/>
        <v>0.28018467480608666</v>
      </c>
      <c r="EU35">
        <f t="shared" si="152"/>
        <v>0.27738282805802578</v>
      </c>
      <c r="EV35">
        <f t="shared" si="152"/>
        <v>0.27460899977744552</v>
      </c>
      <c r="EW35">
        <f t="shared" si="152"/>
        <v>0.27186290977967104</v>
      </c>
      <c r="EX35">
        <f t="shared" si="152"/>
        <v>0.26914428068187435</v>
      </c>
      <c r="EY35">
        <f t="shared" si="152"/>
        <v>0.26645283787505558</v>
      </c>
      <c r="EZ35">
        <f t="shared" si="152"/>
        <v>0.263788309496305</v>
      </c>
      <c r="FA35">
        <f t="shared" si="152"/>
        <v>0.26115042640134195</v>
      </c>
      <c r="FB35">
        <f t="shared" si="152"/>
        <v>0.25853892213732854</v>
      </c>
      <c r="FC35">
        <f t="shared" si="152"/>
        <v>0.25595353291595524</v>
      </c>
    </row>
    <row r="36" spans="1:159" x14ac:dyDescent="0.35">
      <c r="A36" t="s">
        <v>76</v>
      </c>
      <c r="B36">
        <v>2.7E-6</v>
      </c>
      <c r="F36">
        <v>54</v>
      </c>
      <c r="G36">
        <f>1-EXP(-inputs!$B$35-inputs!$B$36*inputs!$B$37^$F36*(inputs!$B$37-1)/LN(inputs!$B$37))</f>
        <v>1.797356745150025E-3</v>
      </c>
      <c r="H36">
        <f>1-EXP(-inputs!$B$35-inputs!$B$36*inputs!$B$37^($F36-4)*(inputs!$B$37-1)/LN(inputs!$B$37))</f>
        <v>1.2085274681203906E-3</v>
      </c>
      <c r="I36">
        <f t="shared" si="143"/>
        <v>1.725462475344024E-3</v>
      </c>
      <c r="J36">
        <f t="shared" si="144"/>
        <v>1.160186369395575E-3</v>
      </c>
      <c r="L36">
        <v>34</v>
      </c>
      <c r="M36">
        <f t="shared" si="2"/>
        <v>2.8333333333333335</v>
      </c>
      <c r="N36">
        <f t="shared" si="3"/>
        <v>2.8700970153180148E-2</v>
      </c>
      <c r="O36">
        <f t="shared" si="4"/>
        <v>0.92189917558537315</v>
      </c>
      <c r="P36">
        <f>O36*EXP(-inputs!$B$27*L36/12)</f>
        <v>0.90893101197595416</v>
      </c>
      <c r="Q36">
        <f t="shared" si="5"/>
        <v>3.3700970153180146E-2</v>
      </c>
      <c r="R36">
        <f t="shared" si="6"/>
        <v>0.90893101197595416</v>
      </c>
      <c r="S36">
        <f>R36*EXP(-inputs!$B$27*L36/12)</f>
        <v>0.89614526882188905</v>
      </c>
      <c r="T36">
        <f>INDEX(P_rec,MATCH(inputs!$B$13+L36,curve_t,0))/INDEX(P_rec,MATCH(inputs!$B$13,curve_t,0))</f>
        <v>0.90313667045258417</v>
      </c>
      <c r="U36">
        <f t="shared" si="15"/>
        <v>0.99678632880542017</v>
      </c>
      <c r="V36">
        <f t="shared" si="16"/>
        <v>3.2240321739074318E-3</v>
      </c>
      <c r="X36">
        <v>10</v>
      </c>
      <c r="Y36">
        <f t="shared" si="7"/>
        <v>102.07903469017418</v>
      </c>
      <c r="AA36">
        <v>8</v>
      </c>
      <c r="AC36">
        <f>$AB$28*INDEX(I_rec,MATCH(inputs!$B$13+AA36,cpi_rec_u,0))/INDEX(I_rec,MATCH(inputs!$B$13,cpi_rec_u,0))</f>
        <v>105.01782473252973</v>
      </c>
      <c r="AD36">
        <f t="shared" si="122"/>
        <v>105.35906905437898</v>
      </c>
      <c r="AF36">
        <v>52</v>
      </c>
      <c r="AG36">
        <f t="shared" ref="AG36:AG67" si="153">IF($AF36&lt;=85,1,IF($AF36&lt;110,(110-$AF36)/25,0))</f>
        <v>1</v>
      </c>
      <c r="AH36">
        <f>1</f>
        <v>1</v>
      </c>
      <c r="AI36">
        <f t="shared" ref="AI36:BN36" si="154">AH36*(1-$AG36*(0.01+0.01*AI$3))</f>
        <v>0.98</v>
      </c>
      <c r="AJ36">
        <f t="shared" si="154"/>
        <v>0.96047104999999999</v>
      </c>
      <c r="AK36">
        <f t="shared" si="154"/>
        <v>0.941530560894</v>
      </c>
      <c r="AL36">
        <f t="shared" si="154"/>
        <v>0.9232719294918631</v>
      </c>
      <c r="AM36">
        <f t="shared" si="154"/>
        <v>0.90576669370869745</v>
      </c>
      <c r="AN36">
        <f t="shared" si="154"/>
        <v>0.8890666202934433</v>
      </c>
      <c r="AO36">
        <f t="shared" si="154"/>
        <v>0.87320567178740827</v>
      </c>
      <c r="AP36">
        <f t="shared" si="154"/>
        <v>0.85820181533192108</v>
      </c>
      <c r="AQ36">
        <f t="shared" si="154"/>
        <v>0.84405864941525099</v>
      </c>
      <c r="AR36">
        <f t="shared" si="154"/>
        <v>0.83076683583358435</v>
      </c>
      <c r="AS36">
        <f t="shared" si="154"/>
        <v>0.81830533329608057</v>
      </c>
      <c r="AT36">
        <f t="shared" si="154"/>
        <v>0.80664243653327816</v>
      </c>
      <c r="AU36">
        <f t="shared" si="154"/>
        <v>0.79573663079134827</v>
      </c>
      <c r="AV36">
        <f t="shared" si="154"/>
        <v>0.78553727652618011</v>
      </c>
      <c r="AW36">
        <f t="shared" si="154"/>
        <v>0.77598514324362178</v>
      </c>
      <c r="AX36">
        <f t="shared" si="154"/>
        <v>0.7670128150248674</v>
      </c>
      <c r="AY36">
        <f t="shared" si="154"/>
        <v>0.75854499354699279</v>
      </c>
      <c r="AZ36">
        <f t="shared" si="154"/>
        <v>0.75049872752794311</v>
      </c>
      <c r="BA36">
        <f t="shared" si="154"/>
        <v>0.74278360060895587</v>
      </c>
      <c r="BB36">
        <f t="shared" si="154"/>
        <v>0.73530191279182211</v>
      </c>
      <c r="BC36">
        <f t="shared" si="154"/>
        <v>0.72794889366390392</v>
      </c>
      <c r="BD36">
        <f t="shared" si="154"/>
        <v>0.72066940472726482</v>
      </c>
      <c r="BE36">
        <f t="shared" si="154"/>
        <v>0.71346271067999212</v>
      </c>
      <c r="BF36">
        <f t="shared" si="154"/>
        <v>0.70632808357319221</v>
      </c>
      <c r="BG36">
        <f t="shared" si="154"/>
        <v>0.69926480273746028</v>
      </c>
      <c r="BH36">
        <f t="shared" si="154"/>
        <v>0.69227215471008563</v>
      </c>
      <c r="BI36">
        <f t="shared" si="154"/>
        <v>0.6853494331629848</v>
      </c>
      <c r="BJ36">
        <f t="shared" si="154"/>
        <v>0.67849593883135495</v>
      </c>
      <c r="BK36">
        <f t="shared" si="154"/>
        <v>0.67171097944304137</v>
      </c>
      <c r="BL36">
        <f t="shared" si="154"/>
        <v>0.66499386964861096</v>
      </c>
      <c r="BM36">
        <f t="shared" si="154"/>
        <v>0.65834393095212485</v>
      </c>
      <c r="BN36">
        <f t="shared" si="154"/>
        <v>0.65176049164260363</v>
      </c>
      <c r="BO36">
        <f t="shared" ref="BO36:CT36" si="155">BN36*(1-$AG36*(0.01+0.01*BO$3))</f>
        <v>0.64524288672617758</v>
      </c>
      <c r="BP36">
        <f t="shared" si="155"/>
        <v>0.63879045785891575</v>
      </c>
      <c r="BQ36">
        <f t="shared" si="155"/>
        <v>0.63240255328032657</v>
      </c>
      <c r="BR36">
        <f t="shared" si="155"/>
        <v>0.62607852774752326</v>
      </c>
      <c r="BS36">
        <f t="shared" si="155"/>
        <v>0.61981774247004806</v>
      </c>
      <c r="BT36">
        <f t="shared" si="155"/>
        <v>0.61361956504534754</v>
      </c>
      <c r="BU36">
        <f t="shared" si="155"/>
        <v>0.607483369394894</v>
      </c>
      <c r="BV36">
        <f t="shared" si="155"/>
        <v>0.6014085357009451</v>
      </c>
      <c r="BW36">
        <f t="shared" si="155"/>
        <v>0.59539445034393568</v>
      </c>
      <c r="BX36">
        <f t="shared" si="155"/>
        <v>0.58944050584049634</v>
      </c>
      <c r="BY36">
        <f t="shared" si="155"/>
        <v>0.58354610078209135</v>
      </c>
      <c r="BZ36">
        <f t="shared" si="155"/>
        <v>0.5777106397742704</v>
      </c>
      <c r="CA36">
        <f t="shared" si="155"/>
        <v>0.57193353337652764</v>
      </c>
      <c r="CB36">
        <f t="shared" si="155"/>
        <v>0.56621419804276241</v>
      </c>
      <c r="CC36">
        <f t="shared" si="155"/>
        <v>0.56055205606233482</v>
      </c>
      <c r="CD36">
        <f t="shared" si="155"/>
        <v>0.55494653550171147</v>
      </c>
      <c r="CE36">
        <f t="shared" si="155"/>
        <v>0.54939707014669437</v>
      </c>
      <c r="CF36">
        <f t="shared" si="155"/>
        <v>0.54390309944522741</v>
      </c>
      <c r="CG36">
        <f t="shared" si="155"/>
        <v>0.5384640684507751</v>
      </c>
      <c r="CH36">
        <f t="shared" si="155"/>
        <v>0.53307942776626738</v>
      </c>
      <c r="CI36">
        <f t="shared" si="155"/>
        <v>0.52774863348860468</v>
      </c>
      <c r="CJ36">
        <f t="shared" si="155"/>
        <v>0.52247114715371867</v>
      </c>
      <c r="CK36">
        <f t="shared" si="155"/>
        <v>0.51724643568218143</v>
      </c>
      <c r="CL36">
        <f t="shared" si="155"/>
        <v>0.51207397132535959</v>
      </c>
      <c r="CM36">
        <f t="shared" si="155"/>
        <v>0.50695323161210604</v>
      </c>
      <c r="CN36">
        <f t="shared" si="155"/>
        <v>0.50188369929598498</v>
      </c>
      <c r="CO36">
        <f t="shared" si="155"/>
        <v>0.49686486230302512</v>
      </c>
      <c r="CP36">
        <f t="shared" si="155"/>
        <v>0.49189621367999486</v>
      </c>
      <c r="CQ36">
        <f t="shared" si="155"/>
        <v>0.48697725154319493</v>
      </c>
      <c r="CR36">
        <f t="shared" si="155"/>
        <v>0.48210747902776296</v>
      </c>
      <c r="CS36">
        <f t="shared" si="155"/>
        <v>0.47728640423748531</v>
      </c>
      <c r="CT36">
        <f t="shared" si="155"/>
        <v>0.47251354019511044</v>
      </c>
      <c r="CU36">
        <f t="shared" ref="CU36:DZ36" si="156">CT36*(1-$AG36*(0.01+0.01*CU$3))</f>
        <v>0.46778840479315931</v>
      </c>
      <c r="CV36">
        <f t="shared" si="156"/>
        <v>0.46311052074522768</v>
      </c>
      <c r="CW36">
        <f t="shared" si="156"/>
        <v>0.45847941553777538</v>
      </c>
      <c r="CX36">
        <f t="shared" si="156"/>
        <v>0.45389462138239761</v>
      </c>
      <c r="CY36">
        <f t="shared" si="156"/>
        <v>0.44935567516857361</v>
      </c>
      <c r="CZ36">
        <f t="shared" si="156"/>
        <v>0.44486211841688789</v>
      </c>
      <c r="DA36">
        <f t="shared" si="156"/>
        <v>0.440413497232719</v>
      </c>
      <c r="DB36">
        <f t="shared" si="156"/>
        <v>0.43600936226039183</v>
      </c>
      <c r="DC36">
        <f t="shared" si="156"/>
        <v>0.43164926863778791</v>
      </c>
      <c r="DD36">
        <f t="shared" si="156"/>
        <v>0.42733277595141</v>
      </c>
      <c r="DE36">
        <f t="shared" si="156"/>
        <v>0.42305944819189589</v>
      </c>
      <c r="DF36">
        <f t="shared" si="156"/>
        <v>0.41882885370997691</v>
      </c>
      <c r="DG36">
        <f t="shared" si="156"/>
        <v>0.41464056517287712</v>
      </c>
      <c r="DH36">
        <f t="shared" si="156"/>
        <v>0.41049415952114832</v>
      </c>
      <c r="DI36">
        <f t="shared" si="156"/>
        <v>0.40638921792593685</v>
      </c>
      <c r="DJ36">
        <f t="shared" si="156"/>
        <v>0.40232532574667745</v>
      </c>
      <c r="DK36">
        <f t="shared" si="156"/>
        <v>0.39830207248921068</v>
      </c>
      <c r="DL36">
        <f t="shared" si="156"/>
        <v>0.39431905176431858</v>
      </c>
      <c r="DM36">
        <f t="shared" si="156"/>
        <v>0.39037586124667539</v>
      </c>
      <c r="DN36">
        <f t="shared" si="156"/>
        <v>0.38647210263420861</v>
      </c>
      <c r="DO36">
        <f t="shared" si="156"/>
        <v>0.3826073816078665</v>
      </c>
      <c r="DP36">
        <f t="shared" si="156"/>
        <v>0.37878130779178781</v>
      </c>
      <c r="DQ36">
        <f t="shared" si="156"/>
        <v>0.37499349471386995</v>
      </c>
      <c r="DR36">
        <f t="shared" si="156"/>
        <v>0.37124355976673123</v>
      </c>
      <c r="DS36">
        <f t="shared" si="156"/>
        <v>0.36753112416906392</v>
      </c>
      <c r="DT36">
        <f t="shared" si="156"/>
        <v>0.36385581292737329</v>
      </c>
      <c r="DU36">
        <f t="shared" si="156"/>
        <v>0.36021725479809957</v>
      </c>
      <c r="DV36">
        <f t="shared" si="156"/>
        <v>0.35661508225011856</v>
      </c>
      <c r="DW36">
        <f t="shared" si="156"/>
        <v>0.3530489314276174</v>
      </c>
      <c r="DX36">
        <f t="shared" si="156"/>
        <v>0.34951844211334121</v>
      </c>
      <c r="DY36">
        <f t="shared" si="156"/>
        <v>0.34602325769220782</v>
      </c>
      <c r="DZ36">
        <f t="shared" si="156"/>
        <v>0.34256302511528575</v>
      </c>
      <c r="EA36">
        <f t="shared" ref="EA36:FC36" si="157">DZ36*(1-$AG36*(0.01+0.01*EA$3))</f>
        <v>0.33913739486413291</v>
      </c>
      <c r="EB36">
        <f t="shared" si="157"/>
        <v>0.33574602091549161</v>
      </c>
      <c r="EC36">
        <f t="shared" si="157"/>
        <v>0.33238856070633671</v>
      </c>
      <c r="ED36">
        <f t="shared" si="157"/>
        <v>0.32906467509927334</v>
      </c>
      <c r="EE36">
        <f t="shared" si="157"/>
        <v>0.32577402834828062</v>
      </c>
      <c r="EF36">
        <f t="shared" si="157"/>
        <v>0.32251628806479782</v>
      </c>
      <c r="EG36">
        <f t="shared" si="157"/>
        <v>0.31929112518414982</v>
      </c>
      <c r="EH36">
        <f t="shared" si="157"/>
        <v>0.3160982139323083</v>
      </c>
      <c r="EI36">
        <f t="shared" si="157"/>
        <v>0.31293723179298522</v>
      </c>
      <c r="EJ36">
        <f t="shared" si="157"/>
        <v>0.30980785947505535</v>
      </c>
      <c r="EK36">
        <f t="shared" si="157"/>
        <v>0.30670978088030482</v>
      </c>
      <c r="EL36">
        <f t="shared" si="157"/>
        <v>0.30364268307150177</v>
      </c>
      <c r="EM36">
        <f t="shared" si="157"/>
        <v>0.30060625624078674</v>
      </c>
      <c r="EN36">
        <f t="shared" si="157"/>
        <v>0.29760019367837887</v>
      </c>
      <c r="EO36">
        <f t="shared" si="157"/>
        <v>0.2946241917415951</v>
      </c>
      <c r="EP36">
        <f t="shared" si="157"/>
        <v>0.29167794982417916</v>
      </c>
      <c r="EQ36">
        <f t="shared" si="157"/>
        <v>0.28876117032593734</v>
      </c>
      <c r="ER36">
        <f t="shared" si="157"/>
        <v>0.28587355862267799</v>
      </c>
      <c r="ES36">
        <f t="shared" si="157"/>
        <v>0.2830148230364512</v>
      </c>
      <c r="ET36">
        <f t="shared" si="157"/>
        <v>0.28018467480608666</v>
      </c>
      <c r="EU36">
        <f t="shared" si="157"/>
        <v>0.27738282805802578</v>
      </c>
      <c r="EV36">
        <f t="shared" si="157"/>
        <v>0.27460899977744552</v>
      </c>
      <c r="EW36">
        <f t="shared" si="157"/>
        <v>0.27186290977967104</v>
      </c>
      <c r="EX36">
        <f t="shared" si="157"/>
        <v>0.26914428068187435</v>
      </c>
      <c r="EY36">
        <f t="shared" si="157"/>
        <v>0.26645283787505558</v>
      </c>
      <c r="EZ36">
        <f t="shared" si="157"/>
        <v>0.263788309496305</v>
      </c>
      <c r="FA36">
        <f t="shared" si="157"/>
        <v>0.26115042640134195</v>
      </c>
      <c r="FB36">
        <f t="shared" si="157"/>
        <v>0.25853892213732854</v>
      </c>
      <c r="FC36">
        <f t="shared" si="157"/>
        <v>0.25595353291595524</v>
      </c>
    </row>
    <row r="37" spans="1:159" x14ac:dyDescent="0.35">
      <c r="A37" t="s">
        <v>77</v>
      </c>
      <c r="B37">
        <v>1.1240000000000001</v>
      </c>
      <c r="F37">
        <v>55</v>
      </c>
      <c r="G37">
        <f>1-EXP(-inputs!$B$35-inputs!$B$36*inputs!$B$37^$F37*(inputs!$B$37-1)/LN(inputs!$B$37))</f>
        <v>1.9927784711716301E-3</v>
      </c>
      <c r="H37">
        <f>1-EXP(-inputs!$B$35-inputs!$B$36*inputs!$B$37^($F37-4)*(inputs!$B$37-1)/LN(inputs!$B$37))</f>
        <v>1.3310397385768447E-3</v>
      </c>
      <c r="I37">
        <f t="shared" si="143"/>
        <v>1.9130673323247648E-3</v>
      </c>
      <c r="J37">
        <f t="shared" si="144"/>
        <v>1.2777981490337709E-3</v>
      </c>
      <c r="L37">
        <v>35</v>
      </c>
      <c r="M37">
        <f t="shared" si="2"/>
        <v>2.9166666666666665</v>
      </c>
      <c r="N37">
        <f t="shared" si="3"/>
        <v>2.8794737495343514E-2</v>
      </c>
      <c r="O37">
        <f t="shared" si="4"/>
        <v>0.91944536852795744</v>
      </c>
      <c r="P37">
        <f>O37*EXP(-inputs!$B$27*L37/12)</f>
        <v>0.90613408757290159</v>
      </c>
      <c r="Q37">
        <f t="shared" si="5"/>
        <v>3.3794737495343508E-2</v>
      </c>
      <c r="R37">
        <f t="shared" si="6"/>
        <v>0.90613408757290159</v>
      </c>
      <c r="S37">
        <f>R37*EXP(-inputs!$B$27*L37/12)</f>
        <v>0.89301552084180025</v>
      </c>
      <c r="T37">
        <f>INDEX(P_rec,MATCH(inputs!$B$13+L37,curve_t,0))/INDEX(P_rec,MATCH(inputs!$B$13,curve_t,0))</f>
        <v>0.90022395310359959</v>
      </c>
      <c r="U37">
        <f t="shared" si="15"/>
        <v>0.99677488751782728</v>
      </c>
      <c r="V37">
        <f t="shared" si="16"/>
        <v>3.2355474867589162E-3</v>
      </c>
      <c r="X37">
        <v>11</v>
      </c>
      <c r="Y37">
        <f t="shared" si="7"/>
        <v>102.28930078821956</v>
      </c>
      <c r="AA37">
        <v>9</v>
      </c>
      <c r="AC37">
        <f>$AB$28*INDEX(I_rec,MATCH(inputs!$B$13+AA37,cpi_rec_u,0))/INDEX(I_rec,MATCH(inputs!$B$13,cpi_rec_u,0))</f>
        <v>105.2341442568938</v>
      </c>
      <c r="AD37">
        <f t="shared" si="122"/>
        <v>105.61891294162584</v>
      </c>
      <c r="AF37">
        <v>53</v>
      </c>
      <c r="AG37">
        <f t="shared" si="153"/>
        <v>1</v>
      </c>
      <c r="AH37">
        <f>1</f>
        <v>1</v>
      </c>
      <c r="AI37">
        <f t="shared" ref="AI37:BN37" si="158">AH37*(1-$AG37*(0.01+0.01*AI$3))</f>
        <v>0.98</v>
      </c>
      <c r="AJ37">
        <f t="shared" si="158"/>
        <v>0.96047104999999999</v>
      </c>
      <c r="AK37">
        <f t="shared" si="158"/>
        <v>0.941530560894</v>
      </c>
      <c r="AL37">
        <f t="shared" si="158"/>
        <v>0.9232719294918631</v>
      </c>
      <c r="AM37">
        <f t="shared" si="158"/>
        <v>0.90576669370869745</v>
      </c>
      <c r="AN37">
        <f t="shared" si="158"/>
        <v>0.8890666202934433</v>
      </c>
      <c r="AO37">
        <f t="shared" si="158"/>
        <v>0.87320567178740827</v>
      </c>
      <c r="AP37">
        <f t="shared" si="158"/>
        <v>0.85820181533192108</v>
      </c>
      <c r="AQ37">
        <f t="shared" si="158"/>
        <v>0.84405864941525099</v>
      </c>
      <c r="AR37">
        <f t="shared" si="158"/>
        <v>0.83076683583358435</v>
      </c>
      <c r="AS37">
        <f t="shared" si="158"/>
        <v>0.81830533329608057</v>
      </c>
      <c r="AT37">
        <f t="shared" si="158"/>
        <v>0.80664243653327816</v>
      </c>
      <c r="AU37">
        <f t="shared" si="158"/>
        <v>0.79573663079134827</v>
      </c>
      <c r="AV37">
        <f t="shared" si="158"/>
        <v>0.78553727652618011</v>
      </c>
      <c r="AW37">
        <f t="shared" si="158"/>
        <v>0.77598514324362178</v>
      </c>
      <c r="AX37">
        <f t="shared" si="158"/>
        <v>0.7670128150248674</v>
      </c>
      <c r="AY37">
        <f t="shared" si="158"/>
        <v>0.75854499354699279</v>
      </c>
      <c r="AZ37">
        <f t="shared" si="158"/>
        <v>0.75049872752794311</v>
      </c>
      <c r="BA37">
        <f t="shared" si="158"/>
        <v>0.74278360060895587</v>
      </c>
      <c r="BB37">
        <f t="shared" si="158"/>
        <v>0.73530191279182211</v>
      </c>
      <c r="BC37">
        <f t="shared" si="158"/>
        <v>0.72794889366390392</v>
      </c>
      <c r="BD37">
        <f t="shared" si="158"/>
        <v>0.72066940472726482</v>
      </c>
      <c r="BE37">
        <f t="shared" si="158"/>
        <v>0.71346271067999212</v>
      </c>
      <c r="BF37">
        <f t="shared" si="158"/>
        <v>0.70632808357319221</v>
      </c>
      <c r="BG37">
        <f t="shared" si="158"/>
        <v>0.69926480273746028</v>
      </c>
      <c r="BH37">
        <f t="shared" si="158"/>
        <v>0.69227215471008563</v>
      </c>
      <c r="BI37">
        <f t="shared" si="158"/>
        <v>0.6853494331629848</v>
      </c>
      <c r="BJ37">
        <f t="shared" si="158"/>
        <v>0.67849593883135495</v>
      </c>
      <c r="BK37">
        <f t="shared" si="158"/>
        <v>0.67171097944304137</v>
      </c>
      <c r="BL37">
        <f t="shared" si="158"/>
        <v>0.66499386964861096</v>
      </c>
      <c r="BM37">
        <f t="shared" si="158"/>
        <v>0.65834393095212485</v>
      </c>
      <c r="BN37">
        <f t="shared" si="158"/>
        <v>0.65176049164260363</v>
      </c>
      <c r="BO37">
        <f t="shared" ref="BO37:CT37" si="159">BN37*(1-$AG37*(0.01+0.01*BO$3))</f>
        <v>0.64524288672617758</v>
      </c>
      <c r="BP37">
        <f t="shared" si="159"/>
        <v>0.63879045785891575</v>
      </c>
      <c r="BQ37">
        <f t="shared" si="159"/>
        <v>0.63240255328032657</v>
      </c>
      <c r="BR37">
        <f t="shared" si="159"/>
        <v>0.62607852774752326</v>
      </c>
      <c r="BS37">
        <f t="shared" si="159"/>
        <v>0.61981774247004806</v>
      </c>
      <c r="BT37">
        <f t="shared" si="159"/>
        <v>0.61361956504534754</v>
      </c>
      <c r="BU37">
        <f t="shared" si="159"/>
        <v>0.607483369394894</v>
      </c>
      <c r="BV37">
        <f t="shared" si="159"/>
        <v>0.6014085357009451</v>
      </c>
      <c r="BW37">
        <f t="shared" si="159"/>
        <v>0.59539445034393568</v>
      </c>
      <c r="BX37">
        <f t="shared" si="159"/>
        <v>0.58944050584049634</v>
      </c>
      <c r="BY37">
        <f t="shared" si="159"/>
        <v>0.58354610078209135</v>
      </c>
      <c r="BZ37">
        <f t="shared" si="159"/>
        <v>0.5777106397742704</v>
      </c>
      <c r="CA37">
        <f t="shared" si="159"/>
        <v>0.57193353337652764</v>
      </c>
      <c r="CB37">
        <f t="shared" si="159"/>
        <v>0.56621419804276241</v>
      </c>
      <c r="CC37">
        <f t="shared" si="159"/>
        <v>0.56055205606233482</v>
      </c>
      <c r="CD37">
        <f t="shared" si="159"/>
        <v>0.55494653550171147</v>
      </c>
      <c r="CE37">
        <f t="shared" si="159"/>
        <v>0.54939707014669437</v>
      </c>
      <c r="CF37">
        <f t="shared" si="159"/>
        <v>0.54390309944522741</v>
      </c>
      <c r="CG37">
        <f t="shared" si="159"/>
        <v>0.5384640684507751</v>
      </c>
      <c r="CH37">
        <f t="shared" si="159"/>
        <v>0.53307942776626738</v>
      </c>
      <c r="CI37">
        <f t="shared" si="159"/>
        <v>0.52774863348860468</v>
      </c>
      <c r="CJ37">
        <f t="shared" si="159"/>
        <v>0.52247114715371867</v>
      </c>
      <c r="CK37">
        <f t="shared" si="159"/>
        <v>0.51724643568218143</v>
      </c>
      <c r="CL37">
        <f t="shared" si="159"/>
        <v>0.51207397132535959</v>
      </c>
      <c r="CM37">
        <f t="shared" si="159"/>
        <v>0.50695323161210604</v>
      </c>
      <c r="CN37">
        <f t="shared" si="159"/>
        <v>0.50188369929598498</v>
      </c>
      <c r="CO37">
        <f t="shared" si="159"/>
        <v>0.49686486230302512</v>
      </c>
      <c r="CP37">
        <f t="shared" si="159"/>
        <v>0.49189621367999486</v>
      </c>
      <c r="CQ37">
        <f t="shared" si="159"/>
        <v>0.48697725154319493</v>
      </c>
      <c r="CR37">
        <f t="shared" si="159"/>
        <v>0.48210747902776296</v>
      </c>
      <c r="CS37">
        <f t="shared" si="159"/>
        <v>0.47728640423748531</v>
      </c>
      <c r="CT37">
        <f t="shared" si="159"/>
        <v>0.47251354019511044</v>
      </c>
      <c r="CU37">
        <f t="shared" ref="CU37:DZ37" si="160">CT37*(1-$AG37*(0.01+0.01*CU$3))</f>
        <v>0.46778840479315931</v>
      </c>
      <c r="CV37">
        <f t="shared" si="160"/>
        <v>0.46311052074522768</v>
      </c>
      <c r="CW37">
        <f t="shared" si="160"/>
        <v>0.45847941553777538</v>
      </c>
      <c r="CX37">
        <f t="shared" si="160"/>
        <v>0.45389462138239761</v>
      </c>
      <c r="CY37">
        <f t="shared" si="160"/>
        <v>0.44935567516857361</v>
      </c>
      <c r="CZ37">
        <f t="shared" si="160"/>
        <v>0.44486211841688789</v>
      </c>
      <c r="DA37">
        <f t="shared" si="160"/>
        <v>0.440413497232719</v>
      </c>
      <c r="DB37">
        <f t="shared" si="160"/>
        <v>0.43600936226039183</v>
      </c>
      <c r="DC37">
        <f t="shared" si="160"/>
        <v>0.43164926863778791</v>
      </c>
      <c r="DD37">
        <f t="shared" si="160"/>
        <v>0.42733277595141</v>
      </c>
      <c r="DE37">
        <f t="shared" si="160"/>
        <v>0.42305944819189589</v>
      </c>
      <c r="DF37">
        <f t="shared" si="160"/>
        <v>0.41882885370997691</v>
      </c>
      <c r="DG37">
        <f t="shared" si="160"/>
        <v>0.41464056517287712</v>
      </c>
      <c r="DH37">
        <f t="shared" si="160"/>
        <v>0.41049415952114832</v>
      </c>
      <c r="DI37">
        <f t="shared" si="160"/>
        <v>0.40638921792593685</v>
      </c>
      <c r="DJ37">
        <f t="shared" si="160"/>
        <v>0.40232532574667745</v>
      </c>
      <c r="DK37">
        <f t="shared" si="160"/>
        <v>0.39830207248921068</v>
      </c>
      <c r="DL37">
        <f t="shared" si="160"/>
        <v>0.39431905176431858</v>
      </c>
      <c r="DM37">
        <f t="shared" si="160"/>
        <v>0.39037586124667539</v>
      </c>
      <c r="DN37">
        <f t="shared" si="160"/>
        <v>0.38647210263420861</v>
      </c>
      <c r="DO37">
        <f t="shared" si="160"/>
        <v>0.3826073816078665</v>
      </c>
      <c r="DP37">
        <f t="shared" si="160"/>
        <v>0.37878130779178781</v>
      </c>
      <c r="DQ37">
        <f t="shared" si="160"/>
        <v>0.37499349471386995</v>
      </c>
      <c r="DR37">
        <f t="shared" si="160"/>
        <v>0.37124355976673123</v>
      </c>
      <c r="DS37">
        <f t="shared" si="160"/>
        <v>0.36753112416906392</v>
      </c>
      <c r="DT37">
        <f t="shared" si="160"/>
        <v>0.36385581292737329</v>
      </c>
      <c r="DU37">
        <f t="shared" si="160"/>
        <v>0.36021725479809957</v>
      </c>
      <c r="DV37">
        <f t="shared" si="160"/>
        <v>0.35661508225011856</v>
      </c>
      <c r="DW37">
        <f t="shared" si="160"/>
        <v>0.3530489314276174</v>
      </c>
      <c r="DX37">
        <f t="shared" si="160"/>
        <v>0.34951844211334121</v>
      </c>
      <c r="DY37">
        <f t="shared" si="160"/>
        <v>0.34602325769220782</v>
      </c>
      <c r="DZ37">
        <f t="shared" si="160"/>
        <v>0.34256302511528575</v>
      </c>
      <c r="EA37">
        <f t="shared" ref="EA37:FC37" si="161">DZ37*(1-$AG37*(0.01+0.01*EA$3))</f>
        <v>0.33913739486413291</v>
      </c>
      <c r="EB37">
        <f t="shared" si="161"/>
        <v>0.33574602091549161</v>
      </c>
      <c r="EC37">
        <f t="shared" si="161"/>
        <v>0.33238856070633671</v>
      </c>
      <c r="ED37">
        <f t="shared" si="161"/>
        <v>0.32906467509927334</v>
      </c>
      <c r="EE37">
        <f t="shared" si="161"/>
        <v>0.32577402834828062</v>
      </c>
      <c r="EF37">
        <f t="shared" si="161"/>
        <v>0.32251628806479782</v>
      </c>
      <c r="EG37">
        <f t="shared" si="161"/>
        <v>0.31929112518414982</v>
      </c>
      <c r="EH37">
        <f t="shared" si="161"/>
        <v>0.3160982139323083</v>
      </c>
      <c r="EI37">
        <f t="shared" si="161"/>
        <v>0.31293723179298522</v>
      </c>
      <c r="EJ37">
        <f t="shared" si="161"/>
        <v>0.30980785947505535</v>
      </c>
      <c r="EK37">
        <f t="shared" si="161"/>
        <v>0.30670978088030482</v>
      </c>
      <c r="EL37">
        <f t="shared" si="161"/>
        <v>0.30364268307150177</v>
      </c>
      <c r="EM37">
        <f t="shared" si="161"/>
        <v>0.30060625624078674</v>
      </c>
      <c r="EN37">
        <f t="shared" si="161"/>
        <v>0.29760019367837887</v>
      </c>
      <c r="EO37">
        <f t="shared" si="161"/>
        <v>0.2946241917415951</v>
      </c>
      <c r="EP37">
        <f t="shared" si="161"/>
        <v>0.29167794982417916</v>
      </c>
      <c r="EQ37">
        <f t="shared" si="161"/>
        <v>0.28876117032593734</v>
      </c>
      <c r="ER37">
        <f t="shared" si="161"/>
        <v>0.28587355862267799</v>
      </c>
      <c r="ES37">
        <f t="shared" si="161"/>
        <v>0.2830148230364512</v>
      </c>
      <c r="ET37">
        <f t="shared" si="161"/>
        <v>0.28018467480608666</v>
      </c>
      <c r="EU37">
        <f t="shared" si="161"/>
        <v>0.27738282805802578</v>
      </c>
      <c r="EV37">
        <f t="shared" si="161"/>
        <v>0.27460899977744552</v>
      </c>
      <c r="EW37">
        <f t="shared" si="161"/>
        <v>0.27186290977967104</v>
      </c>
      <c r="EX37">
        <f t="shared" si="161"/>
        <v>0.26914428068187435</v>
      </c>
      <c r="EY37">
        <f t="shared" si="161"/>
        <v>0.26645283787505558</v>
      </c>
      <c r="EZ37">
        <f t="shared" si="161"/>
        <v>0.263788309496305</v>
      </c>
      <c r="FA37">
        <f t="shared" si="161"/>
        <v>0.26115042640134195</v>
      </c>
      <c r="FB37">
        <f t="shared" si="161"/>
        <v>0.25853892213732854</v>
      </c>
      <c r="FC37">
        <f t="shared" si="161"/>
        <v>0.25595353291595524</v>
      </c>
    </row>
    <row r="38" spans="1:159" x14ac:dyDescent="0.35">
      <c r="F38">
        <v>56</v>
      </c>
      <c r="G38">
        <f>1-EXP(-inputs!$B$35-inputs!$B$36*inputs!$B$37^$F38*(inputs!$B$37-1)/LN(inputs!$B$37))</f>
        <v>2.2123868229786403E-3</v>
      </c>
      <c r="H38">
        <f>1-EXP(-inputs!$B$35-inputs!$B$36*inputs!$B$37^($F38-4)*(inputs!$B$37-1)/LN(inputs!$B$37))</f>
        <v>1.4687255926130183E-3</v>
      </c>
      <c r="I38">
        <f t="shared" si="143"/>
        <v>2.1238913500594946E-3</v>
      </c>
      <c r="J38">
        <f t="shared" si="144"/>
        <v>1.4099765689084974E-3</v>
      </c>
      <c r="L38">
        <v>36</v>
      </c>
      <c r="M38">
        <f t="shared" si="2"/>
        <v>3</v>
      </c>
      <c r="N38">
        <f t="shared" si="3"/>
        <v>2.8887726689774233E-2</v>
      </c>
      <c r="O38">
        <f t="shared" si="4"/>
        <v>0.91698590275223368</v>
      </c>
      <c r="P38">
        <f>O38*EXP(-inputs!$B$27*L38/12)</f>
        <v>0.90333376124891829</v>
      </c>
      <c r="Q38">
        <f t="shared" si="5"/>
        <v>3.3887726689774231E-2</v>
      </c>
      <c r="R38">
        <f t="shared" si="6"/>
        <v>0.90333376124891829</v>
      </c>
      <c r="S38">
        <f>R38*EXP(-inputs!$B$27*L38/12)</f>
        <v>0.88988487365285185</v>
      </c>
      <c r="T38">
        <f>INDEX(P_rec,MATCH(inputs!$B$13+L38,curve_t,0))/INDEX(P_rec,MATCH(inputs!$B$13,curve_t,0))</f>
        <v>0.89731046811515458</v>
      </c>
      <c r="U38">
        <f t="shared" si="15"/>
        <v>0.99676359979269546</v>
      </c>
      <c r="V38">
        <f t="shared" si="16"/>
        <v>3.2469085026556321E-3</v>
      </c>
      <c r="X38">
        <v>12</v>
      </c>
      <c r="Y38">
        <f t="shared" si="7"/>
        <v>102.49999999999999</v>
      </c>
      <c r="AA38">
        <v>10</v>
      </c>
      <c r="AC38">
        <f>$AB$28*INDEX(I_rec,MATCH(inputs!$B$13+AA38,cpi_rec_u,0))/INDEX(I_rec,MATCH(inputs!$B$13,cpi_rec_u,0))</f>
        <v>105.45090936406004</v>
      </c>
      <c r="AD38">
        <f t="shared" si="122"/>
        <v>105.87939767399733</v>
      </c>
      <c r="AF38">
        <v>54</v>
      </c>
      <c r="AG38">
        <f t="shared" si="153"/>
        <v>1</v>
      </c>
      <c r="AH38">
        <f>1</f>
        <v>1</v>
      </c>
      <c r="AI38">
        <f t="shared" ref="AI38:BN38" si="162">AH38*(1-$AG38*(0.01+0.01*AI$3))</f>
        <v>0.98</v>
      </c>
      <c r="AJ38">
        <f t="shared" si="162"/>
        <v>0.96047104999999999</v>
      </c>
      <c r="AK38">
        <f t="shared" si="162"/>
        <v>0.941530560894</v>
      </c>
      <c r="AL38">
        <f t="shared" si="162"/>
        <v>0.9232719294918631</v>
      </c>
      <c r="AM38">
        <f t="shared" si="162"/>
        <v>0.90576669370869745</v>
      </c>
      <c r="AN38">
        <f t="shared" si="162"/>
        <v>0.8890666202934433</v>
      </c>
      <c r="AO38">
        <f t="shared" si="162"/>
        <v>0.87320567178740827</v>
      </c>
      <c r="AP38">
        <f t="shared" si="162"/>
        <v>0.85820181533192108</v>
      </c>
      <c r="AQ38">
        <f t="shared" si="162"/>
        <v>0.84405864941525099</v>
      </c>
      <c r="AR38">
        <f t="shared" si="162"/>
        <v>0.83076683583358435</v>
      </c>
      <c r="AS38">
        <f t="shared" si="162"/>
        <v>0.81830533329608057</v>
      </c>
      <c r="AT38">
        <f t="shared" si="162"/>
        <v>0.80664243653327816</v>
      </c>
      <c r="AU38">
        <f t="shared" si="162"/>
        <v>0.79573663079134827</v>
      </c>
      <c r="AV38">
        <f t="shared" si="162"/>
        <v>0.78553727652618011</v>
      </c>
      <c r="AW38">
        <f t="shared" si="162"/>
        <v>0.77598514324362178</v>
      </c>
      <c r="AX38">
        <f t="shared" si="162"/>
        <v>0.7670128150248674</v>
      </c>
      <c r="AY38">
        <f t="shared" si="162"/>
        <v>0.75854499354699279</v>
      </c>
      <c r="AZ38">
        <f t="shared" si="162"/>
        <v>0.75049872752794311</v>
      </c>
      <c r="BA38">
        <f t="shared" si="162"/>
        <v>0.74278360060895587</v>
      </c>
      <c r="BB38">
        <f t="shared" si="162"/>
        <v>0.73530191279182211</v>
      </c>
      <c r="BC38">
        <f t="shared" si="162"/>
        <v>0.72794889366390392</v>
      </c>
      <c r="BD38">
        <f t="shared" si="162"/>
        <v>0.72066940472726482</v>
      </c>
      <c r="BE38">
        <f t="shared" si="162"/>
        <v>0.71346271067999212</v>
      </c>
      <c r="BF38">
        <f t="shared" si="162"/>
        <v>0.70632808357319221</v>
      </c>
      <c r="BG38">
        <f t="shared" si="162"/>
        <v>0.69926480273746028</v>
      </c>
      <c r="BH38">
        <f t="shared" si="162"/>
        <v>0.69227215471008563</v>
      </c>
      <c r="BI38">
        <f t="shared" si="162"/>
        <v>0.6853494331629848</v>
      </c>
      <c r="BJ38">
        <f t="shared" si="162"/>
        <v>0.67849593883135495</v>
      </c>
      <c r="BK38">
        <f t="shared" si="162"/>
        <v>0.67171097944304137</v>
      </c>
      <c r="BL38">
        <f t="shared" si="162"/>
        <v>0.66499386964861096</v>
      </c>
      <c r="BM38">
        <f t="shared" si="162"/>
        <v>0.65834393095212485</v>
      </c>
      <c r="BN38">
        <f t="shared" si="162"/>
        <v>0.65176049164260363</v>
      </c>
      <c r="BO38">
        <f t="shared" ref="BO38:CT38" si="163">BN38*(1-$AG38*(0.01+0.01*BO$3))</f>
        <v>0.64524288672617758</v>
      </c>
      <c r="BP38">
        <f t="shared" si="163"/>
        <v>0.63879045785891575</v>
      </c>
      <c r="BQ38">
        <f t="shared" si="163"/>
        <v>0.63240255328032657</v>
      </c>
      <c r="BR38">
        <f t="shared" si="163"/>
        <v>0.62607852774752326</v>
      </c>
      <c r="BS38">
        <f t="shared" si="163"/>
        <v>0.61981774247004806</v>
      </c>
      <c r="BT38">
        <f t="shared" si="163"/>
        <v>0.61361956504534754</v>
      </c>
      <c r="BU38">
        <f t="shared" si="163"/>
        <v>0.607483369394894</v>
      </c>
      <c r="BV38">
        <f t="shared" si="163"/>
        <v>0.6014085357009451</v>
      </c>
      <c r="BW38">
        <f t="shared" si="163"/>
        <v>0.59539445034393568</v>
      </c>
      <c r="BX38">
        <f t="shared" si="163"/>
        <v>0.58944050584049634</v>
      </c>
      <c r="BY38">
        <f t="shared" si="163"/>
        <v>0.58354610078209135</v>
      </c>
      <c r="BZ38">
        <f t="shared" si="163"/>
        <v>0.5777106397742704</v>
      </c>
      <c r="CA38">
        <f t="shared" si="163"/>
        <v>0.57193353337652764</v>
      </c>
      <c r="CB38">
        <f t="shared" si="163"/>
        <v>0.56621419804276241</v>
      </c>
      <c r="CC38">
        <f t="shared" si="163"/>
        <v>0.56055205606233482</v>
      </c>
      <c r="CD38">
        <f t="shared" si="163"/>
        <v>0.55494653550171147</v>
      </c>
      <c r="CE38">
        <f t="shared" si="163"/>
        <v>0.54939707014669437</v>
      </c>
      <c r="CF38">
        <f t="shared" si="163"/>
        <v>0.54390309944522741</v>
      </c>
      <c r="CG38">
        <f t="shared" si="163"/>
        <v>0.5384640684507751</v>
      </c>
      <c r="CH38">
        <f t="shared" si="163"/>
        <v>0.53307942776626738</v>
      </c>
      <c r="CI38">
        <f t="shared" si="163"/>
        <v>0.52774863348860468</v>
      </c>
      <c r="CJ38">
        <f t="shared" si="163"/>
        <v>0.52247114715371867</v>
      </c>
      <c r="CK38">
        <f t="shared" si="163"/>
        <v>0.51724643568218143</v>
      </c>
      <c r="CL38">
        <f t="shared" si="163"/>
        <v>0.51207397132535959</v>
      </c>
      <c r="CM38">
        <f t="shared" si="163"/>
        <v>0.50695323161210604</v>
      </c>
      <c r="CN38">
        <f t="shared" si="163"/>
        <v>0.50188369929598498</v>
      </c>
      <c r="CO38">
        <f t="shared" si="163"/>
        <v>0.49686486230302512</v>
      </c>
      <c r="CP38">
        <f t="shared" si="163"/>
        <v>0.49189621367999486</v>
      </c>
      <c r="CQ38">
        <f t="shared" si="163"/>
        <v>0.48697725154319493</v>
      </c>
      <c r="CR38">
        <f t="shared" si="163"/>
        <v>0.48210747902776296</v>
      </c>
      <c r="CS38">
        <f t="shared" si="163"/>
        <v>0.47728640423748531</v>
      </c>
      <c r="CT38">
        <f t="shared" si="163"/>
        <v>0.47251354019511044</v>
      </c>
      <c r="CU38">
        <f t="shared" ref="CU38:DZ38" si="164">CT38*(1-$AG38*(0.01+0.01*CU$3))</f>
        <v>0.46778840479315931</v>
      </c>
      <c r="CV38">
        <f t="shared" si="164"/>
        <v>0.46311052074522768</v>
      </c>
      <c r="CW38">
        <f t="shared" si="164"/>
        <v>0.45847941553777538</v>
      </c>
      <c r="CX38">
        <f t="shared" si="164"/>
        <v>0.45389462138239761</v>
      </c>
      <c r="CY38">
        <f t="shared" si="164"/>
        <v>0.44935567516857361</v>
      </c>
      <c r="CZ38">
        <f t="shared" si="164"/>
        <v>0.44486211841688789</v>
      </c>
      <c r="DA38">
        <f t="shared" si="164"/>
        <v>0.440413497232719</v>
      </c>
      <c r="DB38">
        <f t="shared" si="164"/>
        <v>0.43600936226039183</v>
      </c>
      <c r="DC38">
        <f t="shared" si="164"/>
        <v>0.43164926863778791</v>
      </c>
      <c r="DD38">
        <f t="shared" si="164"/>
        <v>0.42733277595141</v>
      </c>
      <c r="DE38">
        <f t="shared" si="164"/>
        <v>0.42305944819189589</v>
      </c>
      <c r="DF38">
        <f t="shared" si="164"/>
        <v>0.41882885370997691</v>
      </c>
      <c r="DG38">
        <f t="shared" si="164"/>
        <v>0.41464056517287712</v>
      </c>
      <c r="DH38">
        <f t="shared" si="164"/>
        <v>0.41049415952114832</v>
      </c>
      <c r="DI38">
        <f t="shared" si="164"/>
        <v>0.40638921792593685</v>
      </c>
      <c r="DJ38">
        <f t="shared" si="164"/>
        <v>0.40232532574667745</v>
      </c>
      <c r="DK38">
        <f t="shared" si="164"/>
        <v>0.39830207248921068</v>
      </c>
      <c r="DL38">
        <f t="shared" si="164"/>
        <v>0.39431905176431858</v>
      </c>
      <c r="DM38">
        <f t="shared" si="164"/>
        <v>0.39037586124667539</v>
      </c>
      <c r="DN38">
        <f t="shared" si="164"/>
        <v>0.38647210263420861</v>
      </c>
      <c r="DO38">
        <f t="shared" si="164"/>
        <v>0.3826073816078665</v>
      </c>
      <c r="DP38">
        <f t="shared" si="164"/>
        <v>0.37878130779178781</v>
      </c>
      <c r="DQ38">
        <f t="shared" si="164"/>
        <v>0.37499349471386995</v>
      </c>
      <c r="DR38">
        <f t="shared" si="164"/>
        <v>0.37124355976673123</v>
      </c>
      <c r="DS38">
        <f t="shared" si="164"/>
        <v>0.36753112416906392</v>
      </c>
      <c r="DT38">
        <f t="shared" si="164"/>
        <v>0.36385581292737329</v>
      </c>
      <c r="DU38">
        <f t="shared" si="164"/>
        <v>0.36021725479809957</v>
      </c>
      <c r="DV38">
        <f t="shared" si="164"/>
        <v>0.35661508225011856</v>
      </c>
      <c r="DW38">
        <f t="shared" si="164"/>
        <v>0.3530489314276174</v>
      </c>
      <c r="DX38">
        <f t="shared" si="164"/>
        <v>0.34951844211334121</v>
      </c>
      <c r="DY38">
        <f t="shared" si="164"/>
        <v>0.34602325769220782</v>
      </c>
      <c r="DZ38">
        <f t="shared" si="164"/>
        <v>0.34256302511528575</v>
      </c>
      <c r="EA38">
        <f t="shared" ref="EA38:FC38" si="165">DZ38*(1-$AG38*(0.01+0.01*EA$3))</f>
        <v>0.33913739486413291</v>
      </c>
      <c r="EB38">
        <f t="shared" si="165"/>
        <v>0.33574602091549161</v>
      </c>
      <c r="EC38">
        <f t="shared" si="165"/>
        <v>0.33238856070633671</v>
      </c>
      <c r="ED38">
        <f t="shared" si="165"/>
        <v>0.32906467509927334</v>
      </c>
      <c r="EE38">
        <f t="shared" si="165"/>
        <v>0.32577402834828062</v>
      </c>
      <c r="EF38">
        <f t="shared" si="165"/>
        <v>0.32251628806479782</v>
      </c>
      <c r="EG38">
        <f t="shared" si="165"/>
        <v>0.31929112518414982</v>
      </c>
      <c r="EH38">
        <f t="shared" si="165"/>
        <v>0.3160982139323083</v>
      </c>
      <c r="EI38">
        <f t="shared" si="165"/>
        <v>0.31293723179298522</v>
      </c>
      <c r="EJ38">
        <f t="shared" si="165"/>
        <v>0.30980785947505535</v>
      </c>
      <c r="EK38">
        <f t="shared" si="165"/>
        <v>0.30670978088030482</v>
      </c>
      <c r="EL38">
        <f t="shared" si="165"/>
        <v>0.30364268307150177</v>
      </c>
      <c r="EM38">
        <f t="shared" si="165"/>
        <v>0.30060625624078674</v>
      </c>
      <c r="EN38">
        <f t="shared" si="165"/>
        <v>0.29760019367837887</v>
      </c>
      <c r="EO38">
        <f t="shared" si="165"/>
        <v>0.2946241917415951</v>
      </c>
      <c r="EP38">
        <f t="shared" si="165"/>
        <v>0.29167794982417916</v>
      </c>
      <c r="EQ38">
        <f t="shared" si="165"/>
        <v>0.28876117032593734</v>
      </c>
      <c r="ER38">
        <f t="shared" si="165"/>
        <v>0.28587355862267799</v>
      </c>
      <c r="ES38">
        <f t="shared" si="165"/>
        <v>0.2830148230364512</v>
      </c>
      <c r="ET38">
        <f t="shared" si="165"/>
        <v>0.28018467480608666</v>
      </c>
      <c r="EU38">
        <f t="shared" si="165"/>
        <v>0.27738282805802578</v>
      </c>
      <c r="EV38">
        <f t="shared" si="165"/>
        <v>0.27460899977744552</v>
      </c>
      <c r="EW38">
        <f t="shared" si="165"/>
        <v>0.27186290977967104</v>
      </c>
      <c r="EX38">
        <f t="shared" si="165"/>
        <v>0.26914428068187435</v>
      </c>
      <c r="EY38">
        <f t="shared" si="165"/>
        <v>0.26645283787505558</v>
      </c>
      <c r="EZ38">
        <f t="shared" si="165"/>
        <v>0.263788309496305</v>
      </c>
      <c r="FA38">
        <f t="shared" si="165"/>
        <v>0.26115042640134195</v>
      </c>
      <c r="FB38">
        <f t="shared" si="165"/>
        <v>0.25853892213732854</v>
      </c>
      <c r="FC38">
        <f t="shared" si="165"/>
        <v>0.25595353291595524</v>
      </c>
    </row>
    <row r="39" spans="1:159" x14ac:dyDescent="0.35">
      <c r="A39" s="1" t="s">
        <v>78</v>
      </c>
      <c r="F39">
        <v>57</v>
      </c>
      <c r="G39">
        <f>1-EXP(-inputs!$B$35-inputs!$B$36*inputs!$B$37^$F39*(inputs!$B$37-1)/LN(inputs!$B$37))</f>
        <v>2.4591689270031525E-3</v>
      </c>
      <c r="H39">
        <f>1-EXP(-inputs!$B$35-inputs!$B$36*inputs!$B$37^($F39-4)*(inputs!$B$37-1)/LN(inputs!$B$37))</f>
        <v>1.6234618333039741E-3</v>
      </c>
      <c r="I39">
        <f t="shared" si="143"/>
        <v>2.3608021699230261E-3</v>
      </c>
      <c r="J39">
        <f t="shared" si="144"/>
        <v>1.558523359971815E-3</v>
      </c>
      <c r="L39">
        <v>37</v>
      </c>
      <c r="M39">
        <f t="shared" si="2"/>
        <v>3.0833333333333335</v>
      </c>
      <c r="N39">
        <f t="shared" si="3"/>
        <v>2.8979944194092624E-2</v>
      </c>
      <c r="O39">
        <f t="shared" si="4"/>
        <v>0.91452101839570399</v>
      </c>
      <c r="P39">
        <f>O39*EXP(-inputs!$B$27*L39/12)</f>
        <v>0.90053027510970873</v>
      </c>
      <c r="Q39">
        <f t="shared" si="5"/>
        <v>3.3979944194092622E-2</v>
      </c>
      <c r="R39">
        <f t="shared" si="6"/>
        <v>0.90053027510970873</v>
      </c>
      <c r="S39">
        <f>R39*EXP(-inputs!$B$27*L39/12)</f>
        <v>0.88675356834529939</v>
      </c>
      <c r="T39">
        <f>INDEX(P_rec,MATCH(inputs!$B$13+L39,curve_t,0))/INDEX(P_rec,MATCH(inputs!$B$13,curve_t,0))</f>
        <v>0.89439641994671515</v>
      </c>
      <c r="U39">
        <f t="shared" si="15"/>
        <v>0.99675246386620175</v>
      </c>
      <c r="V39">
        <f t="shared" si="16"/>
        <v>3.2581169864398518E-3</v>
      </c>
      <c r="X39">
        <v>13</v>
      </c>
      <c r="Y39">
        <f t="shared" si="7"/>
        <v>102.71113321765888</v>
      </c>
      <c r="AA39">
        <v>11</v>
      </c>
      <c r="AC39">
        <f>$AB$28*INDEX(I_rec,MATCH(inputs!$B$13+AA39,cpi_rec_u,0))/INDEX(I_rec,MATCH(inputs!$B$13,cpi_rec_u,0))</f>
        <v>105.66812097185604</v>
      </c>
      <c r="AD39">
        <f t="shared" si="122"/>
        <v>106.14052483199043</v>
      </c>
      <c r="AF39">
        <v>55</v>
      </c>
      <c r="AG39">
        <f t="shared" si="153"/>
        <v>1</v>
      </c>
      <c r="AH39">
        <f>1</f>
        <v>1</v>
      </c>
      <c r="AI39">
        <f t="shared" ref="AI39:BN39" si="166">AH39*(1-$AG39*(0.01+0.01*AI$3))</f>
        <v>0.98</v>
      </c>
      <c r="AJ39">
        <f t="shared" si="166"/>
        <v>0.96047104999999999</v>
      </c>
      <c r="AK39">
        <f t="shared" si="166"/>
        <v>0.941530560894</v>
      </c>
      <c r="AL39">
        <f t="shared" si="166"/>
        <v>0.9232719294918631</v>
      </c>
      <c r="AM39">
        <f t="shared" si="166"/>
        <v>0.90576669370869745</v>
      </c>
      <c r="AN39">
        <f t="shared" si="166"/>
        <v>0.8890666202934433</v>
      </c>
      <c r="AO39">
        <f t="shared" si="166"/>
        <v>0.87320567178740827</v>
      </c>
      <c r="AP39">
        <f t="shared" si="166"/>
        <v>0.85820181533192108</v>
      </c>
      <c r="AQ39">
        <f t="shared" si="166"/>
        <v>0.84405864941525099</v>
      </c>
      <c r="AR39">
        <f t="shared" si="166"/>
        <v>0.83076683583358435</v>
      </c>
      <c r="AS39">
        <f t="shared" si="166"/>
        <v>0.81830533329608057</v>
      </c>
      <c r="AT39">
        <f t="shared" si="166"/>
        <v>0.80664243653327816</v>
      </c>
      <c r="AU39">
        <f t="shared" si="166"/>
        <v>0.79573663079134827</v>
      </c>
      <c r="AV39">
        <f t="shared" si="166"/>
        <v>0.78553727652618011</v>
      </c>
      <c r="AW39">
        <f t="shared" si="166"/>
        <v>0.77598514324362178</v>
      </c>
      <c r="AX39">
        <f t="shared" si="166"/>
        <v>0.7670128150248674</v>
      </c>
      <c r="AY39">
        <f t="shared" si="166"/>
        <v>0.75854499354699279</v>
      </c>
      <c r="AZ39">
        <f t="shared" si="166"/>
        <v>0.75049872752794311</v>
      </c>
      <c r="BA39">
        <f t="shared" si="166"/>
        <v>0.74278360060895587</v>
      </c>
      <c r="BB39">
        <f t="shared" si="166"/>
        <v>0.73530191279182211</v>
      </c>
      <c r="BC39">
        <f t="shared" si="166"/>
        <v>0.72794889366390392</v>
      </c>
      <c r="BD39">
        <f t="shared" si="166"/>
        <v>0.72066940472726482</v>
      </c>
      <c r="BE39">
        <f t="shared" si="166"/>
        <v>0.71346271067999212</v>
      </c>
      <c r="BF39">
        <f t="shared" si="166"/>
        <v>0.70632808357319221</v>
      </c>
      <c r="BG39">
        <f t="shared" si="166"/>
        <v>0.69926480273746028</v>
      </c>
      <c r="BH39">
        <f t="shared" si="166"/>
        <v>0.69227215471008563</v>
      </c>
      <c r="BI39">
        <f t="shared" si="166"/>
        <v>0.6853494331629848</v>
      </c>
      <c r="BJ39">
        <f t="shared" si="166"/>
        <v>0.67849593883135495</v>
      </c>
      <c r="BK39">
        <f t="shared" si="166"/>
        <v>0.67171097944304137</v>
      </c>
      <c r="BL39">
        <f t="shared" si="166"/>
        <v>0.66499386964861096</v>
      </c>
      <c r="BM39">
        <f t="shared" si="166"/>
        <v>0.65834393095212485</v>
      </c>
      <c r="BN39">
        <f t="shared" si="166"/>
        <v>0.65176049164260363</v>
      </c>
      <c r="BO39">
        <f t="shared" ref="BO39:CT39" si="167">BN39*(1-$AG39*(0.01+0.01*BO$3))</f>
        <v>0.64524288672617758</v>
      </c>
      <c r="BP39">
        <f t="shared" si="167"/>
        <v>0.63879045785891575</v>
      </c>
      <c r="BQ39">
        <f t="shared" si="167"/>
        <v>0.63240255328032657</v>
      </c>
      <c r="BR39">
        <f t="shared" si="167"/>
        <v>0.62607852774752326</v>
      </c>
      <c r="BS39">
        <f t="shared" si="167"/>
        <v>0.61981774247004806</v>
      </c>
      <c r="BT39">
        <f t="shared" si="167"/>
        <v>0.61361956504534754</v>
      </c>
      <c r="BU39">
        <f t="shared" si="167"/>
        <v>0.607483369394894</v>
      </c>
      <c r="BV39">
        <f t="shared" si="167"/>
        <v>0.6014085357009451</v>
      </c>
      <c r="BW39">
        <f t="shared" si="167"/>
        <v>0.59539445034393568</v>
      </c>
      <c r="BX39">
        <f t="shared" si="167"/>
        <v>0.58944050584049634</v>
      </c>
      <c r="BY39">
        <f t="shared" si="167"/>
        <v>0.58354610078209135</v>
      </c>
      <c r="BZ39">
        <f t="shared" si="167"/>
        <v>0.5777106397742704</v>
      </c>
      <c r="CA39">
        <f t="shared" si="167"/>
        <v>0.57193353337652764</v>
      </c>
      <c r="CB39">
        <f t="shared" si="167"/>
        <v>0.56621419804276241</v>
      </c>
      <c r="CC39">
        <f t="shared" si="167"/>
        <v>0.56055205606233482</v>
      </c>
      <c r="CD39">
        <f t="shared" si="167"/>
        <v>0.55494653550171147</v>
      </c>
      <c r="CE39">
        <f t="shared" si="167"/>
        <v>0.54939707014669437</v>
      </c>
      <c r="CF39">
        <f t="shared" si="167"/>
        <v>0.54390309944522741</v>
      </c>
      <c r="CG39">
        <f t="shared" si="167"/>
        <v>0.5384640684507751</v>
      </c>
      <c r="CH39">
        <f t="shared" si="167"/>
        <v>0.53307942776626738</v>
      </c>
      <c r="CI39">
        <f t="shared" si="167"/>
        <v>0.52774863348860468</v>
      </c>
      <c r="CJ39">
        <f t="shared" si="167"/>
        <v>0.52247114715371867</v>
      </c>
      <c r="CK39">
        <f t="shared" si="167"/>
        <v>0.51724643568218143</v>
      </c>
      <c r="CL39">
        <f t="shared" si="167"/>
        <v>0.51207397132535959</v>
      </c>
      <c r="CM39">
        <f t="shared" si="167"/>
        <v>0.50695323161210604</v>
      </c>
      <c r="CN39">
        <f t="shared" si="167"/>
        <v>0.50188369929598498</v>
      </c>
      <c r="CO39">
        <f t="shared" si="167"/>
        <v>0.49686486230302512</v>
      </c>
      <c r="CP39">
        <f t="shared" si="167"/>
        <v>0.49189621367999486</v>
      </c>
      <c r="CQ39">
        <f t="shared" si="167"/>
        <v>0.48697725154319493</v>
      </c>
      <c r="CR39">
        <f t="shared" si="167"/>
        <v>0.48210747902776296</v>
      </c>
      <c r="CS39">
        <f t="shared" si="167"/>
        <v>0.47728640423748531</v>
      </c>
      <c r="CT39">
        <f t="shared" si="167"/>
        <v>0.47251354019511044</v>
      </c>
      <c r="CU39">
        <f t="shared" ref="CU39:DZ39" si="168">CT39*(1-$AG39*(0.01+0.01*CU$3))</f>
        <v>0.46778840479315931</v>
      </c>
      <c r="CV39">
        <f t="shared" si="168"/>
        <v>0.46311052074522768</v>
      </c>
      <c r="CW39">
        <f t="shared" si="168"/>
        <v>0.45847941553777538</v>
      </c>
      <c r="CX39">
        <f t="shared" si="168"/>
        <v>0.45389462138239761</v>
      </c>
      <c r="CY39">
        <f t="shared" si="168"/>
        <v>0.44935567516857361</v>
      </c>
      <c r="CZ39">
        <f t="shared" si="168"/>
        <v>0.44486211841688789</v>
      </c>
      <c r="DA39">
        <f t="shared" si="168"/>
        <v>0.440413497232719</v>
      </c>
      <c r="DB39">
        <f t="shared" si="168"/>
        <v>0.43600936226039183</v>
      </c>
      <c r="DC39">
        <f t="shared" si="168"/>
        <v>0.43164926863778791</v>
      </c>
      <c r="DD39">
        <f t="shared" si="168"/>
        <v>0.42733277595141</v>
      </c>
      <c r="DE39">
        <f t="shared" si="168"/>
        <v>0.42305944819189589</v>
      </c>
      <c r="DF39">
        <f t="shared" si="168"/>
        <v>0.41882885370997691</v>
      </c>
      <c r="DG39">
        <f t="shared" si="168"/>
        <v>0.41464056517287712</v>
      </c>
      <c r="DH39">
        <f t="shared" si="168"/>
        <v>0.41049415952114832</v>
      </c>
      <c r="DI39">
        <f t="shared" si="168"/>
        <v>0.40638921792593685</v>
      </c>
      <c r="DJ39">
        <f t="shared" si="168"/>
        <v>0.40232532574667745</v>
      </c>
      <c r="DK39">
        <f t="shared" si="168"/>
        <v>0.39830207248921068</v>
      </c>
      <c r="DL39">
        <f t="shared" si="168"/>
        <v>0.39431905176431858</v>
      </c>
      <c r="DM39">
        <f t="shared" si="168"/>
        <v>0.39037586124667539</v>
      </c>
      <c r="DN39">
        <f t="shared" si="168"/>
        <v>0.38647210263420861</v>
      </c>
      <c r="DO39">
        <f t="shared" si="168"/>
        <v>0.3826073816078665</v>
      </c>
      <c r="DP39">
        <f t="shared" si="168"/>
        <v>0.37878130779178781</v>
      </c>
      <c r="DQ39">
        <f t="shared" si="168"/>
        <v>0.37499349471386995</v>
      </c>
      <c r="DR39">
        <f t="shared" si="168"/>
        <v>0.37124355976673123</v>
      </c>
      <c r="DS39">
        <f t="shared" si="168"/>
        <v>0.36753112416906392</v>
      </c>
      <c r="DT39">
        <f t="shared" si="168"/>
        <v>0.36385581292737329</v>
      </c>
      <c r="DU39">
        <f t="shared" si="168"/>
        <v>0.36021725479809957</v>
      </c>
      <c r="DV39">
        <f t="shared" si="168"/>
        <v>0.35661508225011856</v>
      </c>
      <c r="DW39">
        <f t="shared" si="168"/>
        <v>0.3530489314276174</v>
      </c>
      <c r="DX39">
        <f t="shared" si="168"/>
        <v>0.34951844211334121</v>
      </c>
      <c r="DY39">
        <f t="shared" si="168"/>
        <v>0.34602325769220782</v>
      </c>
      <c r="DZ39">
        <f t="shared" si="168"/>
        <v>0.34256302511528575</v>
      </c>
      <c r="EA39">
        <f t="shared" ref="EA39:FC39" si="169">DZ39*(1-$AG39*(0.01+0.01*EA$3))</f>
        <v>0.33913739486413291</v>
      </c>
      <c r="EB39">
        <f t="shared" si="169"/>
        <v>0.33574602091549161</v>
      </c>
      <c r="EC39">
        <f t="shared" si="169"/>
        <v>0.33238856070633671</v>
      </c>
      <c r="ED39">
        <f t="shared" si="169"/>
        <v>0.32906467509927334</v>
      </c>
      <c r="EE39">
        <f t="shared" si="169"/>
        <v>0.32577402834828062</v>
      </c>
      <c r="EF39">
        <f t="shared" si="169"/>
        <v>0.32251628806479782</v>
      </c>
      <c r="EG39">
        <f t="shared" si="169"/>
        <v>0.31929112518414982</v>
      </c>
      <c r="EH39">
        <f t="shared" si="169"/>
        <v>0.3160982139323083</v>
      </c>
      <c r="EI39">
        <f t="shared" si="169"/>
        <v>0.31293723179298522</v>
      </c>
      <c r="EJ39">
        <f t="shared" si="169"/>
        <v>0.30980785947505535</v>
      </c>
      <c r="EK39">
        <f t="shared" si="169"/>
        <v>0.30670978088030482</v>
      </c>
      <c r="EL39">
        <f t="shared" si="169"/>
        <v>0.30364268307150177</v>
      </c>
      <c r="EM39">
        <f t="shared" si="169"/>
        <v>0.30060625624078674</v>
      </c>
      <c r="EN39">
        <f t="shared" si="169"/>
        <v>0.29760019367837887</v>
      </c>
      <c r="EO39">
        <f t="shared" si="169"/>
        <v>0.2946241917415951</v>
      </c>
      <c r="EP39">
        <f t="shared" si="169"/>
        <v>0.29167794982417916</v>
      </c>
      <c r="EQ39">
        <f t="shared" si="169"/>
        <v>0.28876117032593734</v>
      </c>
      <c r="ER39">
        <f t="shared" si="169"/>
        <v>0.28587355862267799</v>
      </c>
      <c r="ES39">
        <f t="shared" si="169"/>
        <v>0.2830148230364512</v>
      </c>
      <c r="ET39">
        <f t="shared" si="169"/>
        <v>0.28018467480608666</v>
      </c>
      <c r="EU39">
        <f t="shared" si="169"/>
        <v>0.27738282805802578</v>
      </c>
      <c r="EV39">
        <f t="shared" si="169"/>
        <v>0.27460899977744552</v>
      </c>
      <c r="EW39">
        <f t="shared" si="169"/>
        <v>0.27186290977967104</v>
      </c>
      <c r="EX39">
        <f t="shared" si="169"/>
        <v>0.26914428068187435</v>
      </c>
      <c r="EY39">
        <f t="shared" si="169"/>
        <v>0.26645283787505558</v>
      </c>
      <c r="EZ39">
        <f t="shared" si="169"/>
        <v>0.263788309496305</v>
      </c>
      <c r="FA39">
        <f t="shared" si="169"/>
        <v>0.26115042640134195</v>
      </c>
      <c r="FB39">
        <f t="shared" si="169"/>
        <v>0.25853892213732854</v>
      </c>
      <c r="FC39">
        <f t="shared" si="169"/>
        <v>0.25595353291595524</v>
      </c>
    </row>
    <row r="40" spans="1:159" x14ac:dyDescent="0.35">
      <c r="A40" t="s">
        <v>79</v>
      </c>
      <c r="B40" t="str">
        <f>inputs!$B$64</f>
        <v>IA</v>
      </c>
      <c r="F40">
        <v>58</v>
      </c>
      <c r="G40">
        <f>1-EXP(-inputs!$B$35-inputs!$B$36*inputs!$B$37^$F40*(inputs!$B$37-1)/LN(inputs!$B$37))</f>
        <v>2.7364791542020539E-3</v>
      </c>
      <c r="H40">
        <f>1-EXP(-inputs!$B$35-inputs!$B$36*inputs!$B$37^($F40-4)*(inputs!$B$37-1)/LN(inputs!$B$37))</f>
        <v>1.797356745150025E-3</v>
      </c>
      <c r="I40">
        <f t="shared" si="143"/>
        <v>2.6270199880339714E-3</v>
      </c>
      <c r="J40">
        <f t="shared" si="144"/>
        <v>1.725462475344024E-3</v>
      </c>
      <c r="L40">
        <v>38</v>
      </c>
      <c r="M40">
        <f t="shared" si="2"/>
        <v>3.1666666666666665</v>
      </c>
      <c r="N40">
        <f t="shared" si="3"/>
        <v>2.9071396412329108E-2</v>
      </c>
      <c r="O40">
        <f t="shared" si="4"/>
        <v>0.91205095206836706</v>
      </c>
      <c r="P40">
        <f>O40*EXP(-inputs!$B$27*L40/12)</f>
        <v>0.89772386738978394</v>
      </c>
      <c r="Q40">
        <f t="shared" si="5"/>
        <v>3.4071396412329105E-2</v>
      </c>
      <c r="R40">
        <f t="shared" si="6"/>
        <v>0.89772386738978394</v>
      </c>
      <c r="S40">
        <f>R40*EXP(-inputs!$B$27*L40/12)</f>
        <v>0.88362184179909697</v>
      </c>
      <c r="T40">
        <f>INDEX(P_rec,MATCH(inputs!$B$13+L40,curve_t,0))/INDEX(P_rec,MATCH(inputs!$B$13,curve_t,0))</f>
        <v>0.89148200952959811</v>
      </c>
      <c r="U40">
        <f t="shared" si="15"/>
        <v>0.99674147799329216</v>
      </c>
      <c r="V40">
        <f t="shared" si="16"/>
        <v>3.2691746843604985E-3</v>
      </c>
      <c r="X40">
        <v>14</v>
      </c>
      <c r="Y40">
        <f t="shared" si="7"/>
        <v>102.92270133517727</v>
      </c>
      <c r="AA40">
        <v>12</v>
      </c>
      <c r="AC40">
        <f>$AB$28*INDEX(I_rec,MATCH(inputs!$B$13+AA40,cpi_rec_u,0))/INDEX(I_rec,MATCH(inputs!$B$13,cpi_rec_u,0))</f>
        <v>105.88578000000001</v>
      </c>
      <c r="AD40">
        <f t="shared" si="122"/>
        <v>106.40229600000001</v>
      </c>
      <c r="AF40">
        <v>56</v>
      </c>
      <c r="AG40">
        <f t="shared" si="153"/>
        <v>1</v>
      </c>
      <c r="AH40">
        <f>1</f>
        <v>1</v>
      </c>
      <c r="AI40">
        <f t="shared" ref="AI40:BN40" si="170">AH40*(1-$AG40*(0.01+0.01*AI$3))</f>
        <v>0.98</v>
      </c>
      <c r="AJ40">
        <f t="shared" si="170"/>
        <v>0.96047104999999999</v>
      </c>
      <c r="AK40">
        <f t="shared" si="170"/>
        <v>0.941530560894</v>
      </c>
      <c r="AL40">
        <f t="shared" si="170"/>
        <v>0.9232719294918631</v>
      </c>
      <c r="AM40">
        <f t="shared" si="170"/>
        <v>0.90576669370869745</v>
      </c>
      <c r="AN40">
        <f t="shared" si="170"/>
        <v>0.8890666202934433</v>
      </c>
      <c r="AO40">
        <f t="shared" si="170"/>
        <v>0.87320567178740827</v>
      </c>
      <c r="AP40">
        <f t="shared" si="170"/>
        <v>0.85820181533192108</v>
      </c>
      <c r="AQ40">
        <f t="shared" si="170"/>
        <v>0.84405864941525099</v>
      </c>
      <c r="AR40">
        <f t="shared" si="170"/>
        <v>0.83076683583358435</v>
      </c>
      <c r="AS40">
        <f t="shared" si="170"/>
        <v>0.81830533329608057</v>
      </c>
      <c r="AT40">
        <f t="shared" si="170"/>
        <v>0.80664243653327816</v>
      </c>
      <c r="AU40">
        <f t="shared" si="170"/>
        <v>0.79573663079134827</v>
      </c>
      <c r="AV40">
        <f t="shared" si="170"/>
        <v>0.78553727652618011</v>
      </c>
      <c r="AW40">
        <f t="shared" si="170"/>
        <v>0.77598514324362178</v>
      </c>
      <c r="AX40">
        <f t="shared" si="170"/>
        <v>0.7670128150248674</v>
      </c>
      <c r="AY40">
        <f t="shared" si="170"/>
        <v>0.75854499354699279</v>
      </c>
      <c r="AZ40">
        <f t="shared" si="170"/>
        <v>0.75049872752794311</v>
      </c>
      <c r="BA40">
        <f t="shared" si="170"/>
        <v>0.74278360060895587</v>
      </c>
      <c r="BB40">
        <f t="shared" si="170"/>
        <v>0.73530191279182211</v>
      </c>
      <c r="BC40">
        <f t="shared" si="170"/>
        <v>0.72794889366390392</v>
      </c>
      <c r="BD40">
        <f t="shared" si="170"/>
        <v>0.72066940472726482</v>
      </c>
      <c r="BE40">
        <f t="shared" si="170"/>
        <v>0.71346271067999212</v>
      </c>
      <c r="BF40">
        <f t="shared" si="170"/>
        <v>0.70632808357319221</v>
      </c>
      <c r="BG40">
        <f t="shared" si="170"/>
        <v>0.69926480273746028</v>
      </c>
      <c r="BH40">
        <f t="shared" si="170"/>
        <v>0.69227215471008563</v>
      </c>
      <c r="BI40">
        <f t="shared" si="170"/>
        <v>0.6853494331629848</v>
      </c>
      <c r="BJ40">
        <f t="shared" si="170"/>
        <v>0.67849593883135495</v>
      </c>
      <c r="BK40">
        <f t="shared" si="170"/>
        <v>0.67171097944304137</v>
      </c>
      <c r="BL40">
        <f t="shared" si="170"/>
        <v>0.66499386964861096</v>
      </c>
      <c r="BM40">
        <f t="shared" si="170"/>
        <v>0.65834393095212485</v>
      </c>
      <c r="BN40">
        <f t="shared" si="170"/>
        <v>0.65176049164260363</v>
      </c>
      <c r="BO40">
        <f t="shared" ref="BO40:CT40" si="171">BN40*(1-$AG40*(0.01+0.01*BO$3))</f>
        <v>0.64524288672617758</v>
      </c>
      <c r="BP40">
        <f t="shared" si="171"/>
        <v>0.63879045785891575</v>
      </c>
      <c r="BQ40">
        <f t="shared" si="171"/>
        <v>0.63240255328032657</v>
      </c>
      <c r="BR40">
        <f t="shared" si="171"/>
        <v>0.62607852774752326</v>
      </c>
      <c r="BS40">
        <f t="shared" si="171"/>
        <v>0.61981774247004806</v>
      </c>
      <c r="BT40">
        <f t="shared" si="171"/>
        <v>0.61361956504534754</v>
      </c>
      <c r="BU40">
        <f t="shared" si="171"/>
        <v>0.607483369394894</v>
      </c>
      <c r="BV40">
        <f t="shared" si="171"/>
        <v>0.6014085357009451</v>
      </c>
      <c r="BW40">
        <f t="shared" si="171"/>
        <v>0.59539445034393568</v>
      </c>
      <c r="BX40">
        <f t="shared" si="171"/>
        <v>0.58944050584049634</v>
      </c>
      <c r="BY40">
        <f t="shared" si="171"/>
        <v>0.58354610078209135</v>
      </c>
      <c r="BZ40">
        <f t="shared" si="171"/>
        <v>0.5777106397742704</v>
      </c>
      <c r="CA40">
        <f t="shared" si="171"/>
        <v>0.57193353337652764</v>
      </c>
      <c r="CB40">
        <f t="shared" si="171"/>
        <v>0.56621419804276241</v>
      </c>
      <c r="CC40">
        <f t="shared" si="171"/>
        <v>0.56055205606233482</v>
      </c>
      <c r="CD40">
        <f t="shared" si="171"/>
        <v>0.55494653550171147</v>
      </c>
      <c r="CE40">
        <f t="shared" si="171"/>
        <v>0.54939707014669437</v>
      </c>
      <c r="CF40">
        <f t="shared" si="171"/>
        <v>0.54390309944522741</v>
      </c>
      <c r="CG40">
        <f t="shared" si="171"/>
        <v>0.5384640684507751</v>
      </c>
      <c r="CH40">
        <f t="shared" si="171"/>
        <v>0.53307942776626738</v>
      </c>
      <c r="CI40">
        <f t="shared" si="171"/>
        <v>0.52774863348860468</v>
      </c>
      <c r="CJ40">
        <f t="shared" si="171"/>
        <v>0.52247114715371867</v>
      </c>
      <c r="CK40">
        <f t="shared" si="171"/>
        <v>0.51724643568218143</v>
      </c>
      <c r="CL40">
        <f t="shared" si="171"/>
        <v>0.51207397132535959</v>
      </c>
      <c r="CM40">
        <f t="shared" si="171"/>
        <v>0.50695323161210604</v>
      </c>
      <c r="CN40">
        <f t="shared" si="171"/>
        <v>0.50188369929598498</v>
      </c>
      <c r="CO40">
        <f t="shared" si="171"/>
        <v>0.49686486230302512</v>
      </c>
      <c r="CP40">
        <f t="shared" si="171"/>
        <v>0.49189621367999486</v>
      </c>
      <c r="CQ40">
        <f t="shared" si="171"/>
        <v>0.48697725154319493</v>
      </c>
      <c r="CR40">
        <f t="shared" si="171"/>
        <v>0.48210747902776296</v>
      </c>
      <c r="CS40">
        <f t="shared" si="171"/>
        <v>0.47728640423748531</v>
      </c>
      <c r="CT40">
        <f t="shared" si="171"/>
        <v>0.47251354019511044</v>
      </c>
      <c r="CU40">
        <f t="shared" ref="CU40:DZ40" si="172">CT40*(1-$AG40*(0.01+0.01*CU$3))</f>
        <v>0.46778840479315931</v>
      </c>
      <c r="CV40">
        <f t="shared" si="172"/>
        <v>0.46311052074522768</v>
      </c>
      <c r="CW40">
        <f t="shared" si="172"/>
        <v>0.45847941553777538</v>
      </c>
      <c r="CX40">
        <f t="shared" si="172"/>
        <v>0.45389462138239761</v>
      </c>
      <c r="CY40">
        <f t="shared" si="172"/>
        <v>0.44935567516857361</v>
      </c>
      <c r="CZ40">
        <f t="shared" si="172"/>
        <v>0.44486211841688789</v>
      </c>
      <c r="DA40">
        <f t="shared" si="172"/>
        <v>0.440413497232719</v>
      </c>
      <c r="DB40">
        <f t="shared" si="172"/>
        <v>0.43600936226039183</v>
      </c>
      <c r="DC40">
        <f t="shared" si="172"/>
        <v>0.43164926863778791</v>
      </c>
      <c r="DD40">
        <f t="shared" si="172"/>
        <v>0.42733277595141</v>
      </c>
      <c r="DE40">
        <f t="shared" si="172"/>
        <v>0.42305944819189589</v>
      </c>
      <c r="DF40">
        <f t="shared" si="172"/>
        <v>0.41882885370997691</v>
      </c>
      <c r="DG40">
        <f t="shared" si="172"/>
        <v>0.41464056517287712</v>
      </c>
      <c r="DH40">
        <f t="shared" si="172"/>
        <v>0.41049415952114832</v>
      </c>
      <c r="DI40">
        <f t="shared" si="172"/>
        <v>0.40638921792593685</v>
      </c>
      <c r="DJ40">
        <f t="shared" si="172"/>
        <v>0.40232532574667745</v>
      </c>
      <c r="DK40">
        <f t="shared" si="172"/>
        <v>0.39830207248921068</v>
      </c>
      <c r="DL40">
        <f t="shared" si="172"/>
        <v>0.39431905176431858</v>
      </c>
      <c r="DM40">
        <f t="shared" si="172"/>
        <v>0.39037586124667539</v>
      </c>
      <c r="DN40">
        <f t="shared" si="172"/>
        <v>0.38647210263420861</v>
      </c>
      <c r="DO40">
        <f t="shared" si="172"/>
        <v>0.3826073816078665</v>
      </c>
      <c r="DP40">
        <f t="shared" si="172"/>
        <v>0.37878130779178781</v>
      </c>
      <c r="DQ40">
        <f t="shared" si="172"/>
        <v>0.37499349471386995</v>
      </c>
      <c r="DR40">
        <f t="shared" si="172"/>
        <v>0.37124355976673123</v>
      </c>
      <c r="DS40">
        <f t="shared" si="172"/>
        <v>0.36753112416906392</v>
      </c>
      <c r="DT40">
        <f t="shared" si="172"/>
        <v>0.36385581292737329</v>
      </c>
      <c r="DU40">
        <f t="shared" si="172"/>
        <v>0.36021725479809957</v>
      </c>
      <c r="DV40">
        <f t="shared" si="172"/>
        <v>0.35661508225011856</v>
      </c>
      <c r="DW40">
        <f t="shared" si="172"/>
        <v>0.3530489314276174</v>
      </c>
      <c r="DX40">
        <f t="shared" si="172"/>
        <v>0.34951844211334121</v>
      </c>
      <c r="DY40">
        <f t="shared" si="172"/>
        <v>0.34602325769220782</v>
      </c>
      <c r="DZ40">
        <f t="shared" si="172"/>
        <v>0.34256302511528575</v>
      </c>
      <c r="EA40">
        <f t="shared" ref="EA40:FC40" si="173">DZ40*(1-$AG40*(0.01+0.01*EA$3))</f>
        <v>0.33913739486413291</v>
      </c>
      <c r="EB40">
        <f t="shared" si="173"/>
        <v>0.33574602091549161</v>
      </c>
      <c r="EC40">
        <f t="shared" si="173"/>
        <v>0.33238856070633671</v>
      </c>
      <c r="ED40">
        <f t="shared" si="173"/>
        <v>0.32906467509927334</v>
      </c>
      <c r="EE40">
        <f t="shared" si="173"/>
        <v>0.32577402834828062</v>
      </c>
      <c r="EF40">
        <f t="shared" si="173"/>
        <v>0.32251628806479782</v>
      </c>
      <c r="EG40">
        <f t="shared" si="173"/>
        <v>0.31929112518414982</v>
      </c>
      <c r="EH40">
        <f t="shared" si="173"/>
        <v>0.3160982139323083</v>
      </c>
      <c r="EI40">
        <f t="shared" si="173"/>
        <v>0.31293723179298522</v>
      </c>
      <c r="EJ40">
        <f t="shared" si="173"/>
        <v>0.30980785947505535</v>
      </c>
      <c r="EK40">
        <f t="shared" si="173"/>
        <v>0.30670978088030482</v>
      </c>
      <c r="EL40">
        <f t="shared" si="173"/>
        <v>0.30364268307150177</v>
      </c>
      <c r="EM40">
        <f t="shared" si="173"/>
        <v>0.30060625624078674</v>
      </c>
      <c r="EN40">
        <f t="shared" si="173"/>
        <v>0.29760019367837887</v>
      </c>
      <c r="EO40">
        <f t="shared" si="173"/>
        <v>0.2946241917415951</v>
      </c>
      <c r="EP40">
        <f t="shared" si="173"/>
        <v>0.29167794982417916</v>
      </c>
      <c r="EQ40">
        <f t="shared" si="173"/>
        <v>0.28876117032593734</v>
      </c>
      <c r="ER40">
        <f t="shared" si="173"/>
        <v>0.28587355862267799</v>
      </c>
      <c r="ES40">
        <f t="shared" si="173"/>
        <v>0.2830148230364512</v>
      </c>
      <c r="ET40">
        <f t="shared" si="173"/>
        <v>0.28018467480608666</v>
      </c>
      <c r="EU40">
        <f t="shared" si="173"/>
        <v>0.27738282805802578</v>
      </c>
      <c r="EV40">
        <f t="shared" si="173"/>
        <v>0.27460899977744552</v>
      </c>
      <c r="EW40">
        <f t="shared" si="173"/>
        <v>0.27186290977967104</v>
      </c>
      <c r="EX40">
        <f t="shared" si="173"/>
        <v>0.26914428068187435</v>
      </c>
      <c r="EY40">
        <f t="shared" si="173"/>
        <v>0.26645283787505558</v>
      </c>
      <c r="EZ40">
        <f t="shared" si="173"/>
        <v>0.263788309496305</v>
      </c>
      <c r="FA40">
        <f t="shared" si="173"/>
        <v>0.26115042640134195</v>
      </c>
      <c r="FB40">
        <f t="shared" si="173"/>
        <v>0.25853892213732854</v>
      </c>
      <c r="FC40">
        <f t="shared" si="173"/>
        <v>0.25595353291595524</v>
      </c>
    </row>
    <row r="41" spans="1:159" x14ac:dyDescent="0.35">
      <c r="A41" t="s">
        <v>80</v>
      </c>
      <c r="B41">
        <f>inputs!$B$65</f>
        <v>2025</v>
      </c>
      <c r="F41">
        <v>59</v>
      </c>
      <c r="G41">
        <f>1-EXP(-inputs!$B$35-inputs!$B$36*inputs!$B$37^$F41*(inputs!$B$37-1)/LN(inputs!$B$37))</f>
        <v>3.0480838285775746E-3</v>
      </c>
      <c r="H41">
        <f>1-EXP(-inputs!$B$35-inputs!$B$36*inputs!$B$37^($F41-4)*(inputs!$B$37-1)/LN(inputs!$B$37))</f>
        <v>1.9927784711716301E-3</v>
      </c>
      <c r="I41">
        <f t="shared" si="143"/>
        <v>2.9261604754344714E-3</v>
      </c>
      <c r="J41">
        <f t="shared" si="144"/>
        <v>1.9130673323247648E-3</v>
      </c>
      <c r="L41">
        <v>39</v>
      </c>
      <c r="M41">
        <f t="shared" si="2"/>
        <v>3.25</v>
      </c>
      <c r="N41">
        <f t="shared" si="3"/>
        <v>2.9162089695368917E-2</v>
      </c>
      <c r="O41">
        <f t="shared" si="4"/>
        <v>0.90957593688291571</v>
      </c>
      <c r="P41">
        <f>O41*EXP(-inputs!$B$27*L41/12)</f>
        <v>0.89491477248981932</v>
      </c>
      <c r="Q41">
        <f t="shared" si="5"/>
        <v>3.4162089695368915E-2</v>
      </c>
      <c r="R41">
        <f t="shared" si="6"/>
        <v>0.89491477248981932</v>
      </c>
      <c r="S41">
        <f>R41*EXP(-inputs!$B$27*L41/12)</f>
        <v>0.88048992672900561</v>
      </c>
      <c r="T41">
        <f>INDEX(P_rec,MATCH(inputs!$B$13+L41,curve_t,0))/INDEX(P_rec,MATCH(inputs!$B$13,curve_t,0))</f>
        <v>0.8885674343058545</v>
      </c>
      <c r="U41">
        <f t="shared" si="15"/>
        <v>0.99673064044749315</v>
      </c>
      <c r="V41">
        <f t="shared" si="16"/>
        <v>3.2800833242561112E-3</v>
      </c>
      <c r="X41">
        <v>15</v>
      </c>
      <c r="Y41">
        <f t="shared" si="7"/>
        <v>103.13470524837768</v>
      </c>
      <c r="AA41">
        <v>13</v>
      </c>
      <c r="AC41">
        <f>$AB$28*INDEX(I_rec,MATCH(inputs!$B$13+AA41,cpi_rec_u,0))/INDEX(I_rec,MATCH(inputs!$B$13,cpi_rec_u,0))</f>
        <v>106.10388737010459</v>
      </c>
      <c r="AD41">
        <f t="shared" si="122"/>
        <v>106.66471276632851</v>
      </c>
      <c r="AF41">
        <v>57</v>
      </c>
      <c r="AG41">
        <f t="shared" si="153"/>
        <v>1</v>
      </c>
      <c r="AH41">
        <f>1</f>
        <v>1</v>
      </c>
      <c r="AI41">
        <f t="shared" ref="AI41:BN41" si="174">AH41*(1-$AG41*(0.01+0.01*AI$3))</f>
        <v>0.98</v>
      </c>
      <c r="AJ41">
        <f t="shared" si="174"/>
        <v>0.96047104999999999</v>
      </c>
      <c r="AK41">
        <f t="shared" si="174"/>
        <v>0.941530560894</v>
      </c>
      <c r="AL41">
        <f t="shared" si="174"/>
        <v>0.9232719294918631</v>
      </c>
      <c r="AM41">
        <f t="shared" si="174"/>
        <v>0.90576669370869745</v>
      </c>
      <c r="AN41">
        <f t="shared" si="174"/>
        <v>0.8890666202934433</v>
      </c>
      <c r="AO41">
        <f t="shared" si="174"/>
        <v>0.87320567178740827</v>
      </c>
      <c r="AP41">
        <f t="shared" si="174"/>
        <v>0.85820181533192108</v>
      </c>
      <c r="AQ41">
        <f t="shared" si="174"/>
        <v>0.84405864941525099</v>
      </c>
      <c r="AR41">
        <f t="shared" si="174"/>
        <v>0.83076683583358435</v>
      </c>
      <c r="AS41">
        <f t="shared" si="174"/>
        <v>0.81830533329608057</v>
      </c>
      <c r="AT41">
        <f t="shared" si="174"/>
        <v>0.80664243653327816</v>
      </c>
      <c r="AU41">
        <f t="shared" si="174"/>
        <v>0.79573663079134827</v>
      </c>
      <c r="AV41">
        <f t="shared" si="174"/>
        <v>0.78553727652618011</v>
      </c>
      <c r="AW41">
        <f t="shared" si="174"/>
        <v>0.77598514324362178</v>
      </c>
      <c r="AX41">
        <f t="shared" si="174"/>
        <v>0.7670128150248674</v>
      </c>
      <c r="AY41">
        <f t="shared" si="174"/>
        <v>0.75854499354699279</v>
      </c>
      <c r="AZ41">
        <f t="shared" si="174"/>
        <v>0.75049872752794311</v>
      </c>
      <c r="BA41">
        <f t="shared" si="174"/>
        <v>0.74278360060895587</v>
      </c>
      <c r="BB41">
        <f t="shared" si="174"/>
        <v>0.73530191279182211</v>
      </c>
      <c r="BC41">
        <f t="shared" si="174"/>
        <v>0.72794889366390392</v>
      </c>
      <c r="BD41">
        <f t="shared" si="174"/>
        <v>0.72066940472726482</v>
      </c>
      <c r="BE41">
        <f t="shared" si="174"/>
        <v>0.71346271067999212</v>
      </c>
      <c r="BF41">
        <f t="shared" si="174"/>
        <v>0.70632808357319221</v>
      </c>
      <c r="BG41">
        <f t="shared" si="174"/>
        <v>0.69926480273746028</v>
      </c>
      <c r="BH41">
        <f t="shared" si="174"/>
        <v>0.69227215471008563</v>
      </c>
      <c r="BI41">
        <f t="shared" si="174"/>
        <v>0.6853494331629848</v>
      </c>
      <c r="BJ41">
        <f t="shared" si="174"/>
        <v>0.67849593883135495</v>
      </c>
      <c r="BK41">
        <f t="shared" si="174"/>
        <v>0.67171097944304137</v>
      </c>
      <c r="BL41">
        <f t="shared" si="174"/>
        <v>0.66499386964861096</v>
      </c>
      <c r="BM41">
        <f t="shared" si="174"/>
        <v>0.65834393095212485</v>
      </c>
      <c r="BN41">
        <f t="shared" si="174"/>
        <v>0.65176049164260363</v>
      </c>
      <c r="BO41">
        <f t="shared" ref="BO41:CT41" si="175">BN41*(1-$AG41*(0.01+0.01*BO$3))</f>
        <v>0.64524288672617758</v>
      </c>
      <c r="BP41">
        <f t="shared" si="175"/>
        <v>0.63879045785891575</v>
      </c>
      <c r="BQ41">
        <f t="shared" si="175"/>
        <v>0.63240255328032657</v>
      </c>
      <c r="BR41">
        <f t="shared" si="175"/>
        <v>0.62607852774752326</v>
      </c>
      <c r="BS41">
        <f t="shared" si="175"/>
        <v>0.61981774247004806</v>
      </c>
      <c r="BT41">
        <f t="shared" si="175"/>
        <v>0.61361956504534754</v>
      </c>
      <c r="BU41">
        <f t="shared" si="175"/>
        <v>0.607483369394894</v>
      </c>
      <c r="BV41">
        <f t="shared" si="175"/>
        <v>0.6014085357009451</v>
      </c>
      <c r="BW41">
        <f t="shared" si="175"/>
        <v>0.59539445034393568</v>
      </c>
      <c r="BX41">
        <f t="shared" si="175"/>
        <v>0.58944050584049634</v>
      </c>
      <c r="BY41">
        <f t="shared" si="175"/>
        <v>0.58354610078209135</v>
      </c>
      <c r="BZ41">
        <f t="shared" si="175"/>
        <v>0.5777106397742704</v>
      </c>
      <c r="CA41">
        <f t="shared" si="175"/>
        <v>0.57193353337652764</v>
      </c>
      <c r="CB41">
        <f t="shared" si="175"/>
        <v>0.56621419804276241</v>
      </c>
      <c r="CC41">
        <f t="shared" si="175"/>
        <v>0.56055205606233482</v>
      </c>
      <c r="CD41">
        <f t="shared" si="175"/>
        <v>0.55494653550171147</v>
      </c>
      <c r="CE41">
        <f t="shared" si="175"/>
        <v>0.54939707014669437</v>
      </c>
      <c r="CF41">
        <f t="shared" si="175"/>
        <v>0.54390309944522741</v>
      </c>
      <c r="CG41">
        <f t="shared" si="175"/>
        <v>0.5384640684507751</v>
      </c>
      <c r="CH41">
        <f t="shared" si="175"/>
        <v>0.53307942776626738</v>
      </c>
      <c r="CI41">
        <f t="shared" si="175"/>
        <v>0.52774863348860468</v>
      </c>
      <c r="CJ41">
        <f t="shared" si="175"/>
        <v>0.52247114715371867</v>
      </c>
      <c r="CK41">
        <f t="shared" si="175"/>
        <v>0.51724643568218143</v>
      </c>
      <c r="CL41">
        <f t="shared" si="175"/>
        <v>0.51207397132535959</v>
      </c>
      <c r="CM41">
        <f t="shared" si="175"/>
        <v>0.50695323161210604</v>
      </c>
      <c r="CN41">
        <f t="shared" si="175"/>
        <v>0.50188369929598498</v>
      </c>
      <c r="CO41">
        <f t="shared" si="175"/>
        <v>0.49686486230302512</v>
      </c>
      <c r="CP41">
        <f t="shared" si="175"/>
        <v>0.49189621367999486</v>
      </c>
      <c r="CQ41">
        <f t="shared" si="175"/>
        <v>0.48697725154319493</v>
      </c>
      <c r="CR41">
        <f t="shared" si="175"/>
        <v>0.48210747902776296</v>
      </c>
      <c r="CS41">
        <f t="shared" si="175"/>
        <v>0.47728640423748531</v>
      </c>
      <c r="CT41">
        <f t="shared" si="175"/>
        <v>0.47251354019511044</v>
      </c>
      <c r="CU41">
        <f t="shared" ref="CU41:DZ41" si="176">CT41*(1-$AG41*(0.01+0.01*CU$3))</f>
        <v>0.46778840479315931</v>
      </c>
      <c r="CV41">
        <f t="shared" si="176"/>
        <v>0.46311052074522768</v>
      </c>
      <c r="CW41">
        <f t="shared" si="176"/>
        <v>0.45847941553777538</v>
      </c>
      <c r="CX41">
        <f t="shared" si="176"/>
        <v>0.45389462138239761</v>
      </c>
      <c r="CY41">
        <f t="shared" si="176"/>
        <v>0.44935567516857361</v>
      </c>
      <c r="CZ41">
        <f t="shared" si="176"/>
        <v>0.44486211841688789</v>
      </c>
      <c r="DA41">
        <f t="shared" si="176"/>
        <v>0.440413497232719</v>
      </c>
      <c r="DB41">
        <f t="shared" si="176"/>
        <v>0.43600936226039183</v>
      </c>
      <c r="DC41">
        <f t="shared" si="176"/>
        <v>0.43164926863778791</v>
      </c>
      <c r="DD41">
        <f t="shared" si="176"/>
        <v>0.42733277595141</v>
      </c>
      <c r="DE41">
        <f t="shared" si="176"/>
        <v>0.42305944819189589</v>
      </c>
      <c r="DF41">
        <f t="shared" si="176"/>
        <v>0.41882885370997691</v>
      </c>
      <c r="DG41">
        <f t="shared" si="176"/>
        <v>0.41464056517287712</v>
      </c>
      <c r="DH41">
        <f t="shared" si="176"/>
        <v>0.41049415952114832</v>
      </c>
      <c r="DI41">
        <f t="shared" si="176"/>
        <v>0.40638921792593685</v>
      </c>
      <c r="DJ41">
        <f t="shared" si="176"/>
        <v>0.40232532574667745</v>
      </c>
      <c r="DK41">
        <f t="shared" si="176"/>
        <v>0.39830207248921068</v>
      </c>
      <c r="DL41">
        <f t="shared" si="176"/>
        <v>0.39431905176431858</v>
      </c>
      <c r="DM41">
        <f t="shared" si="176"/>
        <v>0.39037586124667539</v>
      </c>
      <c r="DN41">
        <f t="shared" si="176"/>
        <v>0.38647210263420861</v>
      </c>
      <c r="DO41">
        <f t="shared" si="176"/>
        <v>0.3826073816078665</v>
      </c>
      <c r="DP41">
        <f t="shared" si="176"/>
        <v>0.37878130779178781</v>
      </c>
      <c r="DQ41">
        <f t="shared" si="176"/>
        <v>0.37499349471386995</v>
      </c>
      <c r="DR41">
        <f t="shared" si="176"/>
        <v>0.37124355976673123</v>
      </c>
      <c r="DS41">
        <f t="shared" si="176"/>
        <v>0.36753112416906392</v>
      </c>
      <c r="DT41">
        <f t="shared" si="176"/>
        <v>0.36385581292737329</v>
      </c>
      <c r="DU41">
        <f t="shared" si="176"/>
        <v>0.36021725479809957</v>
      </c>
      <c r="DV41">
        <f t="shared" si="176"/>
        <v>0.35661508225011856</v>
      </c>
      <c r="DW41">
        <f t="shared" si="176"/>
        <v>0.3530489314276174</v>
      </c>
      <c r="DX41">
        <f t="shared" si="176"/>
        <v>0.34951844211334121</v>
      </c>
      <c r="DY41">
        <f t="shared" si="176"/>
        <v>0.34602325769220782</v>
      </c>
      <c r="DZ41">
        <f t="shared" si="176"/>
        <v>0.34256302511528575</v>
      </c>
      <c r="EA41">
        <f t="shared" ref="EA41:FC41" si="177">DZ41*(1-$AG41*(0.01+0.01*EA$3))</f>
        <v>0.33913739486413291</v>
      </c>
      <c r="EB41">
        <f t="shared" si="177"/>
        <v>0.33574602091549161</v>
      </c>
      <c r="EC41">
        <f t="shared" si="177"/>
        <v>0.33238856070633671</v>
      </c>
      <c r="ED41">
        <f t="shared" si="177"/>
        <v>0.32906467509927334</v>
      </c>
      <c r="EE41">
        <f t="shared" si="177"/>
        <v>0.32577402834828062</v>
      </c>
      <c r="EF41">
        <f t="shared" si="177"/>
        <v>0.32251628806479782</v>
      </c>
      <c r="EG41">
        <f t="shared" si="177"/>
        <v>0.31929112518414982</v>
      </c>
      <c r="EH41">
        <f t="shared" si="177"/>
        <v>0.3160982139323083</v>
      </c>
      <c r="EI41">
        <f t="shared" si="177"/>
        <v>0.31293723179298522</v>
      </c>
      <c r="EJ41">
        <f t="shared" si="177"/>
        <v>0.30980785947505535</v>
      </c>
      <c r="EK41">
        <f t="shared" si="177"/>
        <v>0.30670978088030482</v>
      </c>
      <c r="EL41">
        <f t="shared" si="177"/>
        <v>0.30364268307150177</v>
      </c>
      <c r="EM41">
        <f t="shared" si="177"/>
        <v>0.30060625624078674</v>
      </c>
      <c r="EN41">
        <f t="shared" si="177"/>
        <v>0.29760019367837887</v>
      </c>
      <c r="EO41">
        <f t="shared" si="177"/>
        <v>0.2946241917415951</v>
      </c>
      <c r="EP41">
        <f t="shared" si="177"/>
        <v>0.29167794982417916</v>
      </c>
      <c r="EQ41">
        <f t="shared" si="177"/>
        <v>0.28876117032593734</v>
      </c>
      <c r="ER41">
        <f t="shared" si="177"/>
        <v>0.28587355862267799</v>
      </c>
      <c r="ES41">
        <f t="shared" si="177"/>
        <v>0.2830148230364512</v>
      </c>
      <c r="ET41">
        <f t="shared" si="177"/>
        <v>0.28018467480608666</v>
      </c>
      <c r="EU41">
        <f t="shared" si="177"/>
        <v>0.27738282805802578</v>
      </c>
      <c r="EV41">
        <f t="shared" si="177"/>
        <v>0.27460899977744552</v>
      </c>
      <c r="EW41">
        <f t="shared" si="177"/>
        <v>0.27186290977967104</v>
      </c>
      <c r="EX41">
        <f t="shared" si="177"/>
        <v>0.26914428068187435</v>
      </c>
      <c r="EY41">
        <f t="shared" si="177"/>
        <v>0.26645283787505558</v>
      </c>
      <c r="EZ41">
        <f t="shared" si="177"/>
        <v>0.263788309496305</v>
      </c>
      <c r="FA41">
        <f t="shared" si="177"/>
        <v>0.26115042640134195</v>
      </c>
      <c r="FB41">
        <f t="shared" si="177"/>
        <v>0.25853892213732854</v>
      </c>
      <c r="FC41">
        <f t="shared" si="177"/>
        <v>0.25595353291595524</v>
      </c>
    </row>
    <row r="42" spans="1:159" x14ac:dyDescent="0.35">
      <c r="A42" t="s">
        <v>81</v>
      </c>
      <c r="B42" t="str">
        <f>inputs!$B$66</f>
        <v>ONEROUS</v>
      </c>
      <c r="F42">
        <v>60</v>
      </c>
      <c r="G42">
        <f>1-EXP(-inputs!$B$35-inputs!$B$36*inputs!$B$37^$F42*(inputs!$B$37-1)/LN(inputs!$B$37))</f>
        <v>3.3982112619489468E-3</v>
      </c>
      <c r="H42">
        <f>1-EXP(-inputs!$B$35-inputs!$B$36*inputs!$B$37^($F42-4)*(inputs!$B$37-1)/LN(inputs!$B$37))</f>
        <v>2.2123868229786403E-3</v>
      </c>
      <c r="I42">
        <f t="shared" si="143"/>
        <v>3.262282811470989E-3</v>
      </c>
      <c r="J42">
        <f t="shared" si="144"/>
        <v>2.1238913500594946E-3</v>
      </c>
      <c r="L42">
        <v>40</v>
      </c>
      <c r="M42">
        <f t="shared" si="2"/>
        <v>3.3333333333333335</v>
      </c>
      <c r="N42">
        <f t="shared" si="3"/>
        <v>2.9252030341393162E-2</v>
      </c>
      <c r="O42">
        <f t="shared" si="4"/>
        <v>0.90709620248513612</v>
      </c>
      <c r="P42">
        <f>O42*EXP(-inputs!$B$27*L42/12)</f>
        <v>0.89210322101412509</v>
      </c>
      <c r="Q42">
        <f t="shared" si="5"/>
        <v>3.425203034139316E-2</v>
      </c>
      <c r="R42">
        <f t="shared" si="6"/>
        <v>0.89210322101412509</v>
      </c>
      <c r="S42">
        <f>R42*EXP(-inputs!$B$27*L42/12)</f>
        <v>0.87735805172970938</v>
      </c>
      <c r="T42">
        <f>INDEX(P_rec,MATCH(inputs!$B$13+L42,curve_t,0))/INDEX(P_rec,MATCH(inputs!$B$13,curve_t,0))</f>
        <v>0.88565288826708499</v>
      </c>
      <c r="U42">
        <f t="shared" si="15"/>
        <v>0.99671994952071774</v>
      </c>
      <c r="V42">
        <f t="shared" si="16"/>
        <v>3.2908446157413618E-3</v>
      </c>
      <c r="X42">
        <v>16</v>
      </c>
      <c r="Y42">
        <f t="shared" si="7"/>
        <v>103.34714585492783</v>
      </c>
      <c r="AA42">
        <v>14</v>
      </c>
      <c r="AC42">
        <f>$AB$28*INDEX(I_rec,MATCH(inputs!$B$13+AA42,cpi_rec_u,0))/INDEX(I_rec,MATCH(inputs!$B$13,cpi_rec_u,0))</f>
        <v>106.32244400568086</v>
      </c>
      <c r="AD42">
        <f t="shared" si="122"/>
        <v>106.92777672319555</v>
      </c>
      <c r="AF42">
        <v>58</v>
      </c>
      <c r="AG42">
        <f t="shared" si="153"/>
        <v>1</v>
      </c>
      <c r="AH42">
        <f>1</f>
        <v>1</v>
      </c>
      <c r="AI42">
        <f t="shared" ref="AI42:BN42" si="178">AH42*(1-$AG42*(0.01+0.01*AI$3))</f>
        <v>0.98</v>
      </c>
      <c r="AJ42">
        <f t="shared" si="178"/>
        <v>0.96047104999999999</v>
      </c>
      <c r="AK42">
        <f t="shared" si="178"/>
        <v>0.941530560894</v>
      </c>
      <c r="AL42">
        <f t="shared" si="178"/>
        <v>0.9232719294918631</v>
      </c>
      <c r="AM42">
        <f t="shared" si="178"/>
        <v>0.90576669370869745</v>
      </c>
      <c r="AN42">
        <f t="shared" si="178"/>
        <v>0.8890666202934433</v>
      </c>
      <c r="AO42">
        <f t="shared" si="178"/>
        <v>0.87320567178740827</v>
      </c>
      <c r="AP42">
        <f t="shared" si="178"/>
        <v>0.85820181533192108</v>
      </c>
      <c r="AQ42">
        <f t="shared" si="178"/>
        <v>0.84405864941525099</v>
      </c>
      <c r="AR42">
        <f t="shared" si="178"/>
        <v>0.83076683583358435</v>
      </c>
      <c r="AS42">
        <f t="shared" si="178"/>
        <v>0.81830533329608057</v>
      </c>
      <c r="AT42">
        <f t="shared" si="178"/>
        <v>0.80664243653327816</v>
      </c>
      <c r="AU42">
        <f t="shared" si="178"/>
        <v>0.79573663079134827</v>
      </c>
      <c r="AV42">
        <f t="shared" si="178"/>
        <v>0.78553727652618011</v>
      </c>
      <c r="AW42">
        <f t="shared" si="178"/>
        <v>0.77598514324362178</v>
      </c>
      <c r="AX42">
        <f t="shared" si="178"/>
        <v>0.7670128150248674</v>
      </c>
      <c r="AY42">
        <f t="shared" si="178"/>
        <v>0.75854499354699279</v>
      </c>
      <c r="AZ42">
        <f t="shared" si="178"/>
        <v>0.75049872752794311</v>
      </c>
      <c r="BA42">
        <f t="shared" si="178"/>
        <v>0.74278360060895587</v>
      </c>
      <c r="BB42">
        <f t="shared" si="178"/>
        <v>0.73530191279182211</v>
      </c>
      <c r="BC42">
        <f t="shared" si="178"/>
        <v>0.72794889366390392</v>
      </c>
      <c r="BD42">
        <f t="shared" si="178"/>
        <v>0.72066940472726482</v>
      </c>
      <c r="BE42">
        <f t="shared" si="178"/>
        <v>0.71346271067999212</v>
      </c>
      <c r="BF42">
        <f t="shared" si="178"/>
        <v>0.70632808357319221</v>
      </c>
      <c r="BG42">
        <f t="shared" si="178"/>
        <v>0.69926480273746028</v>
      </c>
      <c r="BH42">
        <f t="shared" si="178"/>
        <v>0.69227215471008563</v>
      </c>
      <c r="BI42">
        <f t="shared" si="178"/>
        <v>0.6853494331629848</v>
      </c>
      <c r="BJ42">
        <f t="shared" si="178"/>
        <v>0.67849593883135495</v>
      </c>
      <c r="BK42">
        <f t="shared" si="178"/>
        <v>0.67171097944304137</v>
      </c>
      <c r="BL42">
        <f t="shared" si="178"/>
        <v>0.66499386964861096</v>
      </c>
      <c r="BM42">
        <f t="shared" si="178"/>
        <v>0.65834393095212485</v>
      </c>
      <c r="BN42">
        <f t="shared" si="178"/>
        <v>0.65176049164260363</v>
      </c>
      <c r="BO42">
        <f t="shared" ref="BO42:CT42" si="179">BN42*(1-$AG42*(0.01+0.01*BO$3))</f>
        <v>0.64524288672617758</v>
      </c>
      <c r="BP42">
        <f t="shared" si="179"/>
        <v>0.63879045785891575</v>
      </c>
      <c r="BQ42">
        <f t="shared" si="179"/>
        <v>0.63240255328032657</v>
      </c>
      <c r="BR42">
        <f t="shared" si="179"/>
        <v>0.62607852774752326</v>
      </c>
      <c r="BS42">
        <f t="shared" si="179"/>
        <v>0.61981774247004806</v>
      </c>
      <c r="BT42">
        <f t="shared" si="179"/>
        <v>0.61361956504534754</v>
      </c>
      <c r="BU42">
        <f t="shared" si="179"/>
        <v>0.607483369394894</v>
      </c>
      <c r="BV42">
        <f t="shared" si="179"/>
        <v>0.6014085357009451</v>
      </c>
      <c r="BW42">
        <f t="shared" si="179"/>
        <v>0.59539445034393568</v>
      </c>
      <c r="BX42">
        <f t="shared" si="179"/>
        <v>0.58944050584049634</v>
      </c>
      <c r="BY42">
        <f t="shared" si="179"/>
        <v>0.58354610078209135</v>
      </c>
      <c r="BZ42">
        <f t="shared" si="179"/>
        <v>0.5777106397742704</v>
      </c>
      <c r="CA42">
        <f t="shared" si="179"/>
        <v>0.57193353337652764</v>
      </c>
      <c r="CB42">
        <f t="shared" si="179"/>
        <v>0.56621419804276241</v>
      </c>
      <c r="CC42">
        <f t="shared" si="179"/>
        <v>0.56055205606233482</v>
      </c>
      <c r="CD42">
        <f t="shared" si="179"/>
        <v>0.55494653550171147</v>
      </c>
      <c r="CE42">
        <f t="shared" si="179"/>
        <v>0.54939707014669437</v>
      </c>
      <c r="CF42">
        <f t="shared" si="179"/>
        <v>0.54390309944522741</v>
      </c>
      <c r="CG42">
        <f t="shared" si="179"/>
        <v>0.5384640684507751</v>
      </c>
      <c r="CH42">
        <f t="shared" si="179"/>
        <v>0.53307942776626738</v>
      </c>
      <c r="CI42">
        <f t="shared" si="179"/>
        <v>0.52774863348860468</v>
      </c>
      <c r="CJ42">
        <f t="shared" si="179"/>
        <v>0.52247114715371867</v>
      </c>
      <c r="CK42">
        <f t="shared" si="179"/>
        <v>0.51724643568218143</v>
      </c>
      <c r="CL42">
        <f t="shared" si="179"/>
        <v>0.51207397132535959</v>
      </c>
      <c r="CM42">
        <f t="shared" si="179"/>
        <v>0.50695323161210604</v>
      </c>
      <c r="CN42">
        <f t="shared" si="179"/>
        <v>0.50188369929598498</v>
      </c>
      <c r="CO42">
        <f t="shared" si="179"/>
        <v>0.49686486230302512</v>
      </c>
      <c r="CP42">
        <f t="shared" si="179"/>
        <v>0.49189621367999486</v>
      </c>
      <c r="CQ42">
        <f t="shared" si="179"/>
        <v>0.48697725154319493</v>
      </c>
      <c r="CR42">
        <f t="shared" si="179"/>
        <v>0.48210747902776296</v>
      </c>
      <c r="CS42">
        <f t="shared" si="179"/>
        <v>0.47728640423748531</v>
      </c>
      <c r="CT42">
        <f t="shared" si="179"/>
        <v>0.47251354019511044</v>
      </c>
      <c r="CU42">
        <f t="shared" ref="CU42:DZ42" si="180">CT42*(1-$AG42*(0.01+0.01*CU$3))</f>
        <v>0.46778840479315931</v>
      </c>
      <c r="CV42">
        <f t="shared" si="180"/>
        <v>0.46311052074522768</v>
      </c>
      <c r="CW42">
        <f t="shared" si="180"/>
        <v>0.45847941553777538</v>
      </c>
      <c r="CX42">
        <f t="shared" si="180"/>
        <v>0.45389462138239761</v>
      </c>
      <c r="CY42">
        <f t="shared" si="180"/>
        <v>0.44935567516857361</v>
      </c>
      <c r="CZ42">
        <f t="shared" si="180"/>
        <v>0.44486211841688789</v>
      </c>
      <c r="DA42">
        <f t="shared" si="180"/>
        <v>0.440413497232719</v>
      </c>
      <c r="DB42">
        <f t="shared" si="180"/>
        <v>0.43600936226039183</v>
      </c>
      <c r="DC42">
        <f t="shared" si="180"/>
        <v>0.43164926863778791</v>
      </c>
      <c r="DD42">
        <f t="shared" si="180"/>
        <v>0.42733277595141</v>
      </c>
      <c r="DE42">
        <f t="shared" si="180"/>
        <v>0.42305944819189589</v>
      </c>
      <c r="DF42">
        <f t="shared" si="180"/>
        <v>0.41882885370997691</v>
      </c>
      <c r="DG42">
        <f t="shared" si="180"/>
        <v>0.41464056517287712</v>
      </c>
      <c r="DH42">
        <f t="shared" si="180"/>
        <v>0.41049415952114832</v>
      </c>
      <c r="DI42">
        <f t="shared" si="180"/>
        <v>0.40638921792593685</v>
      </c>
      <c r="DJ42">
        <f t="shared" si="180"/>
        <v>0.40232532574667745</v>
      </c>
      <c r="DK42">
        <f t="shared" si="180"/>
        <v>0.39830207248921068</v>
      </c>
      <c r="DL42">
        <f t="shared" si="180"/>
        <v>0.39431905176431858</v>
      </c>
      <c r="DM42">
        <f t="shared" si="180"/>
        <v>0.39037586124667539</v>
      </c>
      <c r="DN42">
        <f t="shared" si="180"/>
        <v>0.38647210263420861</v>
      </c>
      <c r="DO42">
        <f t="shared" si="180"/>
        <v>0.3826073816078665</v>
      </c>
      <c r="DP42">
        <f t="shared" si="180"/>
        <v>0.37878130779178781</v>
      </c>
      <c r="DQ42">
        <f t="shared" si="180"/>
        <v>0.37499349471386995</v>
      </c>
      <c r="DR42">
        <f t="shared" si="180"/>
        <v>0.37124355976673123</v>
      </c>
      <c r="DS42">
        <f t="shared" si="180"/>
        <v>0.36753112416906392</v>
      </c>
      <c r="DT42">
        <f t="shared" si="180"/>
        <v>0.36385581292737329</v>
      </c>
      <c r="DU42">
        <f t="shared" si="180"/>
        <v>0.36021725479809957</v>
      </c>
      <c r="DV42">
        <f t="shared" si="180"/>
        <v>0.35661508225011856</v>
      </c>
      <c r="DW42">
        <f t="shared" si="180"/>
        <v>0.3530489314276174</v>
      </c>
      <c r="DX42">
        <f t="shared" si="180"/>
        <v>0.34951844211334121</v>
      </c>
      <c r="DY42">
        <f t="shared" si="180"/>
        <v>0.34602325769220782</v>
      </c>
      <c r="DZ42">
        <f t="shared" si="180"/>
        <v>0.34256302511528575</v>
      </c>
      <c r="EA42">
        <f t="shared" ref="EA42:FC42" si="181">DZ42*(1-$AG42*(0.01+0.01*EA$3))</f>
        <v>0.33913739486413291</v>
      </c>
      <c r="EB42">
        <f t="shared" si="181"/>
        <v>0.33574602091549161</v>
      </c>
      <c r="EC42">
        <f t="shared" si="181"/>
        <v>0.33238856070633671</v>
      </c>
      <c r="ED42">
        <f t="shared" si="181"/>
        <v>0.32906467509927334</v>
      </c>
      <c r="EE42">
        <f t="shared" si="181"/>
        <v>0.32577402834828062</v>
      </c>
      <c r="EF42">
        <f t="shared" si="181"/>
        <v>0.32251628806479782</v>
      </c>
      <c r="EG42">
        <f t="shared" si="181"/>
        <v>0.31929112518414982</v>
      </c>
      <c r="EH42">
        <f t="shared" si="181"/>
        <v>0.3160982139323083</v>
      </c>
      <c r="EI42">
        <f t="shared" si="181"/>
        <v>0.31293723179298522</v>
      </c>
      <c r="EJ42">
        <f t="shared" si="181"/>
        <v>0.30980785947505535</v>
      </c>
      <c r="EK42">
        <f t="shared" si="181"/>
        <v>0.30670978088030482</v>
      </c>
      <c r="EL42">
        <f t="shared" si="181"/>
        <v>0.30364268307150177</v>
      </c>
      <c r="EM42">
        <f t="shared" si="181"/>
        <v>0.30060625624078674</v>
      </c>
      <c r="EN42">
        <f t="shared" si="181"/>
        <v>0.29760019367837887</v>
      </c>
      <c r="EO42">
        <f t="shared" si="181"/>
        <v>0.2946241917415951</v>
      </c>
      <c r="EP42">
        <f t="shared" si="181"/>
        <v>0.29167794982417916</v>
      </c>
      <c r="EQ42">
        <f t="shared" si="181"/>
        <v>0.28876117032593734</v>
      </c>
      <c r="ER42">
        <f t="shared" si="181"/>
        <v>0.28587355862267799</v>
      </c>
      <c r="ES42">
        <f t="shared" si="181"/>
        <v>0.2830148230364512</v>
      </c>
      <c r="ET42">
        <f t="shared" si="181"/>
        <v>0.28018467480608666</v>
      </c>
      <c r="EU42">
        <f t="shared" si="181"/>
        <v>0.27738282805802578</v>
      </c>
      <c r="EV42">
        <f t="shared" si="181"/>
        <v>0.27460899977744552</v>
      </c>
      <c r="EW42">
        <f t="shared" si="181"/>
        <v>0.27186290977967104</v>
      </c>
      <c r="EX42">
        <f t="shared" si="181"/>
        <v>0.26914428068187435</v>
      </c>
      <c r="EY42">
        <f t="shared" si="181"/>
        <v>0.26645283787505558</v>
      </c>
      <c r="EZ42">
        <f t="shared" si="181"/>
        <v>0.263788309496305</v>
      </c>
      <c r="FA42">
        <f t="shared" si="181"/>
        <v>0.26115042640134195</v>
      </c>
      <c r="FB42">
        <f t="shared" si="181"/>
        <v>0.25853892213732854</v>
      </c>
      <c r="FC42">
        <f t="shared" si="181"/>
        <v>0.25595353291595524</v>
      </c>
    </row>
    <row r="43" spans="1:159" x14ac:dyDescent="0.35">
      <c r="A43" t="s">
        <v>82</v>
      </c>
      <c r="B43" s="2">
        <f>inputs!$B$8</f>
        <v>46022</v>
      </c>
      <c r="F43">
        <v>61</v>
      </c>
      <c r="G43">
        <f>1-EXP(-inputs!$B$35-inputs!$B$36*inputs!$B$37^$F43*(inputs!$B$37-1)/LN(inputs!$B$37))</f>
        <v>3.7916077185089492E-3</v>
      </c>
      <c r="H43">
        <f>1-EXP(-inputs!$B$35-inputs!$B$36*inputs!$B$37^($F43-4)*(inputs!$B$37-1)/LN(inputs!$B$37))</f>
        <v>2.4591689270031525E-3</v>
      </c>
      <c r="I43">
        <f t="shared" si="143"/>
        <v>3.6399434097685911E-3</v>
      </c>
      <c r="J43">
        <f t="shared" si="144"/>
        <v>2.3608021699230261E-3</v>
      </c>
      <c r="L43">
        <v>41</v>
      </c>
      <c r="M43">
        <f t="shared" si="2"/>
        <v>3.4166666666666665</v>
      </c>
      <c r="N43">
        <f t="shared" si="3"/>
        <v>2.9341224596316183E-2</v>
      </c>
      <c r="O43">
        <f t="shared" si="4"/>
        <v>0.90461197508448943</v>
      </c>
      <c r="P43">
        <f>O43*EXP(-inputs!$B$27*L43/12)</f>
        <v>0.88928943980821429</v>
      </c>
      <c r="Q43">
        <f t="shared" si="5"/>
        <v>3.4341224596316181E-2</v>
      </c>
      <c r="R43">
        <f t="shared" si="6"/>
        <v>0.88928943980821429</v>
      </c>
      <c r="S43">
        <f>R43*EXP(-inputs!$B$27*L43/12)</f>
        <v>0.87422644132092631</v>
      </c>
      <c r="T43">
        <f>INDEX(P_rec,MATCH(inputs!$B$13+L43,curve_t,0))/INDEX(P_rec,MATCH(inputs!$B$13,curve_t,0))</f>
        <v>0.88273856199318113</v>
      </c>
      <c r="U43">
        <f t="shared" si="15"/>
        <v>0.99670940352308202</v>
      </c>
      <c r="V43">
        <f t="shared" si="16"/>
        <v>3.3014602503864676E-3</v>
      </c>
      <c r="X43">
        <v>17</v>
      </c>
      <c r="Y43">
        <f t="shared" si="7"/>
        <v>103.56002405434457</v>
      </c>
      <c r="AA43">
        <v>15</v>
      </c>
      <c r="AC43">
        <f>$AB$28*INDEX(I_rec,MATCH(inputs!$B$13+AA43,cpi_rec_u,0))/INDEX(I_rec,MATCH(inputs!$B$13,cpi_rec_u,0))</f>
        <v>106.54145083214209</v>
      </c>
      <c r="AD43">
        <f t="shared" si="122"/>
        <v>107.1914894667476</v>
      </c>
      <c r="AF43">
        <v>59</v>
      </c>
      <c r="AG43">
        <f t="shared" si="153"/>
        <v>1</v>
      </c>
      <c r="AH43">
        <f>1</f>
        <v>1</v>
      </c>
      <c r="AI43">
        <f t="shared" ref="AI43:BN43" si="182">AH43*(1-$AG43*(0.01+0.01*AI$3))</f>
        <v>0.98</v>
      </c>
      <c r="AJ43">
        <f t="shared" si="182"/>
        <v>0.96047104999999999</v>
      </c>
      <c r="AK43">
        <f t="shared" si="182"/>
        <v>0.941530560894</v>
      </c>
      <c r="AL43">
        <f t="shared" si="182"/>
        <v>0.9232719294918631</v>
      </c>
      <c r="AM43">
        <f t="shared" si="182"/>
        <v>0.90576669370869745</v>
      </c>
      <c r="AN43">
        <f t="shared" si="182"/>
        <v>0.8890666202934433</v>
      </c>
      <c r="AO43">
        <f t="shared" si="182"/>
        <v>0.87320567178740827</v>
      </c>
      <c r="AP43">
        <f t="shared" si="182"/>
        <v>0.85820181533192108</v>
      </c>
      <c r="AQ43">
        <f t="shared" si="182"/>
        <v>0.84405864941525099</v>
      </c>
      <c r="AR43">
        <f t="shared" si="182"/>
        <v>0.83076683583358435</v>
      </c>
      <c r="AS43">
        <f t="shared" si="182"/>
        <v>0.81830533329608057</v>
      </c>
      <c r="AT43">
        <f t="shared" si="182"/>
        <v>0.80664243653327816</v>
      </c>
      <c r="AU43">
        <f t="shared" si="182"/>
        <v>0.79573663079134827</v>
      </c>
      <c r="AV43">
        <f t="shared" si="182"/>
        <v>0.78553727652618011</v>
      </c>
      <c r="AW43">
        <f t="shared" si="182"/>
        <v>0.77598514324362178</v>
      </c>
      <c r="AX43">
        <f t="shared" si="182"/>
        <v>0.7670128150248674</v>
      </c>
      <c r="AY43">
        <f t="shared" si="182"/>
        <v>0.75854499354699279</v>
      </c>
      <c r="AZ43">
        <f t="shared" si="182"/>
        <v>0.75049872752794311</v>
      </c>
      <c r="BA43">
        <f t="shared" si="182"/>
        <v>0.74278360060895587</v>
      </c>
      <c r="BB43">
        <f t="shared" si="182"/>
        <v>0.73530191279182211</v>
      </c>
      <c r="BC43">
        <f t="shared" si="182"/>
        <v>0.72794889366390392</v>
      </c>
      <c r="BD43">
        <f t="shared" si="182"/>
        <v>0.72066940472726482</v>
      </c>
      <c r="BE43">
        <f t="shared" si="182"/>
        <v>0.71346271067999212</v>
      </c>
      <c r="BF43">
        <f t="shared" si="182"/>
        <v>0.70632808357319221</v>
      </c>
      <c r="BG43">
        <f t="shared" si="182"/>
        <v>0.69926480273746028</v>
      </c>
      <c r="BH43">
        <f t="shared" si="182"/>
        <v>0.69227215471008563</v>
      </c>
      <c r="BI43">
        <f t="shared" si="182"/>
        <v>0.6853494331629848</v>
      </c>
      <c r="BJ43">
        <f t="shared" si="182"/>
        <v>0.67849593883135495</v>
      </c>
      <c r="BK43">
        <f t="shared" si="182"/>
        <v>0.67171097944304137</v>
      </c>
      <c r="BL43">
        <f t="shared" si="182"/>
        <v>0.66499386964861096</v>
      </c>
      <c r="BM43">
        <f t="shared" si="182"/>
        <v>0.65834393095212485</v>
      </c>
      <c r="BN43">
        <f t="shared" si="182"/>
        <v>0.65176049164260363</v>
      </c>
      <c r="BO43">
        <f t="shared" ref="BO43:CT43" si="183">BN43*(1-$AG43*(0.01+0.01*BO$3))</f>
        <v>0.64524288672617758</v>
      </c>
      <c r="BP43">
        <f t="shared" si="183"/>
        <v>0.63879045785891575</v>
      </c>
      <c r="BQ43">
        <f t="shared" si="183"/>
        <v>0.63240255328032657</v>
      </c>
      <c r="BR43">
        <f t="shared" si="183"/>
        <v>0.62607852774752326</v>
      </c>
      <c r="BS43">
        <f t="shared" si="183"/>
        <v>0.61981774247004806</v>
      </c>
      <c r="BT43">
        <f t="shared" si="183"/>
        <v>0.61361956504534754</v>
      </c>
      <c r="BU43">
        <f t="shared" si="183"/>
        <v>0.607483369394894</v>
      </c>
      <c r="BV43">
        <f t="shared" si="183"/>
        <v>0.6014085357009451</v>
      </c>
      <c r="BW43">
        <f t="shared" si="183"/>
        <v>0.59539445034393568</v>
      </c>
      <c r="BX43">
        <f t="shared" si="183"/>
        <v>0.58944050584049634</v>
      </c>
      <c r="BY43">
        <f t="shared" si="183"/>
        <v>0.58354610078209135</v>
      </c>
      <c r="BZ43">
        <f t="shared" si="183"/>
        <v>0.5777106397742704</v>
      </c>
      <c r="CA43">
        <f t="shared" si="183"/>
        <v>0.57193353337652764</v>
      </c>
      <c r="CB43">
        <f t="shared" si="183"/>
        <v>0.56621419804276241</v>
      </c>
      <c r="CC43">
        <f t="shared" si="183"/>
        <v>0.56055205606233482</v>
      </c>
      <c r="CD43">
        <f t="shared" si="183"/>
        <v>0.55494653550171147</v>
      </c>
      <c r="CE43">
        <f t="shared" si="183"/>
        <v>0.54939707014669437</v>
      </c>
      <c r="CF43">
        <f t="shared" si="183"/>
        <v>0.54390309944522741</v>
      </c>
      <c r="CG43">
        <f t="shared" si="183"/>
        <v>0.5384640684507751</v>
      </c>
      <c r="CH43">
        <f t="shared" si="183"/>
        <v>0.53307942776626738</v>
      </c>
      <c r="CI43">
        <f t="shared" si="183"/>
        <v>0.52774863348860468</v>
      </c>
      <c r="CJ43">
        <f t="shared" si="183"/>
        <v>0.52247114715371867</v>
      </c>
      <c r="CK43">
        <f t="shared" si="183"/>
        <v>0.51724643568218143</v>
      </c>
      <c r="CL43">
        <f t="shared" si="183"/>
        <v>0.51207397132535959</v>
      </c>
      <c r="CM43">
        <f t="shared" si="183"/>
        <v>0.50695323161210604</v>
      </c>
      <c r="CN43">
        <f t="shared" si="183"/>
        <v>0.50188369929598498</v>
      </c>
      <c r="CO43">
        <f t="shared" si="183"/>
        <v>0.49686486230302512</v>
      </c>
      <c r="CP43">
        <f t="shared" si="183"/>
        <v>0.49189621367999486</v>
      </c>
      <c r="CQ43">
        <f t="shared" si="183"/>
        <v>0.48697725154319493</v>
      </c>
      <c r="CR43">
        <f t="shared" si="183"/>
        <v>0.48210747902776296</v>
      </c>
      <c r="CS43">
        <f t="shared" si="183"/>
        <v>0.47728640423748531</v>
      </c>
      <c r="CT43">
        <f t="shared" si="183"/>
        <v>0.47251354019511044</v>
      </c>
      <c r="CU43">
        <f t="shared" ref="CU43:DZ43" si="184">CT43*(1-$AG43*(0.01+0.01*CU$3))</f>
        <v>0.46778840479315931</v>
      </c>
      <c r="CV43">
        <f t="shared" si="184"/>
        <v>0.46311052074522768</v>
      </c>
      <c r="CW43">
        <f t="shared" si="184"/>
        <v>0.45847941553777538</v>
      </c>
      <c r="CX43">
        <f t="shared" si="184"/>
        <v>0.45389462138239761</v>
      </c>
      <c r="CY43">
        <f t="shared" si="184"/>
        <v>0.44935567516857361</v>
      </c>
      <c r="CZ43">
        <f t="shared" si="184"/>
        <v>0.44486211841688789</v>
      </c>
      <c r="DA43">
        <f t="shared" si="184"/>
        <v>0.440413497232719</v>
      </c>
      <c r="DB43">
        <f t="shared" si="184"/>
        <v>0.43600936226039183</v>
      </c>
      <c r="DC43">
        <f t="shared" si="184"/>
        <v>0.43164926863778791</v>
      </c>
      <c r="DD43">
        <f t="shared" si="184"/>
        <v>0.42733277595141</v>
      </c>
      <c r="DE43">
        <f t="shared" si="184"/>
        <v>0.42305944819189589</v>
      </c>
      <c r="DF43">
        <f t="shared" si="184"/>
        <v>0.41882885370997691</v>
      </c>
      <c r="DG43">
        <f t="shared" si="184"/>
        <v>0.41464056517287712</v>
      </c>
      <c r="DH43">
        <f t="shared" si="184"/>
        <v>0.41049415952114832</v>
      </c>
      <c r="DI43">
        <f t="shared" si="184"/>
        <v>0.40638921792593685</v>
      </c>
      <c r="DJ43">
        <f t="shared" si="184"/>
        <v>0.40232532574667745</v>
      </c>
      <c r="DK43">
        <f t="shared" si="184"/>
        <v>0.39830207248921068</v>
      </c>
      <c r="DL43">
        <f t="shared" si="184"/>
        <v>0.39431905176431858</v>
      </c>
      <c r="DM43">
        <f t="shared" si="184"/>
        <v>0.39037586124667539</v>
      </c>
      <c r="DN43">
        <f t="shared" si="184"/>
        <v>0.38647210263420861</v>
      </c>
      <c r="DO43">
        <f t="shared" si="184"/>
        <v>0.3826073816078665</v>
      </c>
      <c r="DP43">
        <f t="shared" si="184"/>
        <v>0.37878130779178781</v>
      </c>
      <c r="DQ43">
        <f t="shared" si="184"/>
        <v>0.37499349471386995</v>
      </c>
      <c r="DR43">
        <f t="shared" si="184"/>
        <v>0.37124355976673123</v>
      </c>
      <c r="DS43">
        <f t="shared" si="184"/>
        <v>0.36753112416906392</v>
      </c>
      <c r="DT43">
        <f t="shared" si="184"/>
        <v>0.36385581292737329</v>
      </c>
      <c r="DU43">
        <f t="shared" si="184"/>
        <v>0.36021725479809957</v>
      </c>
      <c r="DV43">
        <f t="shared" si="184"/>
        <v>0.35661508225011856</v>
      </c>
      <c r="DW43">
        <f t="shared" si="184"/>
        <v>0.3530489314276174</v>
      </c>
      <c r="DX43">
        <f t="shared" si="184"/>
        <v>0.34951844211334121</v>
      </c>
      <c r="DY43">
        <f t="shared" si="184"/>
        <v>0.34602325769220782</v>
      </c>
      <c r="DZ43">
        <f t="shared" si="184"/>
        <v>0.34256302511528575</v>
      </c>
      <c r="EA43">
        <f t="shared" ref="EA43:FC43" si="185">DZ43*(1-$AG43*(0.01+0.01*EA$3))</f>
        <v>0.33913739486413291</v>
      </c>
      <c r="EB43">
        <f t="shared" si="185"/>
        <v>0.33574602091549161</v>
      </c>
      <c r="EC43">
        <f t="shared" si="185"/>
        <v>0.33238856070633671</v>
      </c>
      <c r="ED43">
        <f t="shared" si="185"/>
        <v>0.32906467509927334</v>
      </c>
      <c r="EE43">
        <f t="shared" si="185"/>
        <v>0.32577402834828062</v>
      </c>
      <c r="EF43">
        <f t="shared" si="185"/>
        <v>0.32251628806479782</v>
      </c>
      <c r="EG43">
        <f t="shared" si="185"/>
        <v>0.31929112518414982</v>
      </c>
      <c r="EH43">
        <f t="shared" si="185"/>
        <v>0.3160982139323083</v>
      </c>
      <c r="EI43">
        <f t="shared" si="185"/>
        <v>0.31293723179298522</v>
      </c>
      <c r="EJ43">
        <f t="shared" si="185"/>
        <v>0.30980785947505535</v>
      </c>
      <c r="EK43">
        <f t="shared" si="185"/>
        <v>0.30670978088030482</v>
      </c>
      <c r="EL43">
        <f t="shared" si="185"/>
        <v>0.30364268307150177</v>
      </c>
      <c r="EM43">
        <f t="shared" si="185"/>
        <v>0.30060625624078674</v>
      </c>
      <c r="EN43">
        <f t="shared" si="185"/>
        <v>0.29760019367837887</v>
      </c>
      <c r="EO43">
        <f t="shared" si="185"/>
        <v>0.2946241917415951</v>
      </c>
      <c r="EP43">
        <f t="shared" si="185"/>
        <v>0.29167794982417916</v>
      </c>
      <c r="EQ43">
        <f t="shared" si="185"/>
        <v>0.28876117032593734</v>
      </c>
      <c r="ER43">
        <f t="shared" si="185"/>
        <v>0.28587355862267799</v>
      </c>
      <c r="ES43">
        <f t="shared" si="185"/>
        <v>0.2830148230364512</v>
      </c>
      <c r="ET43">
        <f t="shared" si="185"/>
        <v>0.28018467480608666</v>
      </c>
      <c r="EU43">
        <f t="shared" si="185"/>
        <v>0.27738282805802578</v>
      </c>
      <c r="EV43">
        <f t="shared" si="185"/>
        <v>0.27460899977744552</v>
      </c>
      <c r="EW43">
        <f t="shared" si="185"/>
        <v>0.27186290977967104</v>
      </c>
      <c r="EX43">
        <f t="shared" si="185"/>
        <v>0.26914428068187435</v>
      </c>
      <c r="EY43">
        <f t="shared" si="185"/>
        <v>0.26645283787505558</v>
      </c>
      <c r="EZ43">
        <f t="shared" si="185"/>
        <v>0.263788309496305</v>
      </c>
      <c r="FA43">
        <f t="shared" si="185"/>
        <v>0.26115042640134195</v>
      </c>
      <c r="FB43">
        <f t="shared" si="185"/>
        <v>0.25853892213732854</v>
      </c>
      <c r="FC43">
        <f t="shared" si="185"/>
        <v>0.25595353291595524</v>
      </c>
    </row>
    <row r="44" spans="1:159" x14ac:dyDescent="0.35">
      <c r="A44" t="s">
        <v>83</v>
      </c>
      <c r="B44" s="2">
        <f>inputs!$B$9</f>
        <v>46022</v>
      </c>
      <c r="F44">
        <v>62</v>
      </c>
      <c r="G44">
        <f>1-EXP(-inputs!$B$35-inputs!$B$36*inputs!$B$37^$F44*(inputs!$B$37-1)/LN(inputs!$B$37))</f>
        <v>4.233599972717883E-3</v>
      </c>
      <c r="H44">
        <f>1-EXP(-inputs!$B$35-inputs!$B$36*inputs!$B$37^($F44-4)*(inputs!$B$37-1)/LN(inputs!$B$37))</f>
        <v>2.7364791542020539E-3</v>
      </c>
      <c r="I44">
        <f t="shared" si="143"/>
        <v>4.064255973809168E-3</v>
      </c>
      <c r="J44">
        <f t="shared" si="144"/>
        <v>2.6270199880339714E-3</v>
      </c>
      <c r="L44">
        <v>42</v>
      </c>
      <c r="M44">
        <f t="shared" si="2"/>
        <v>3.5</v>
      </c>
      <c r="N44">
        <f t="shared" si="3"/>
        <v>2.9429678654219298E-2</v>
      </c>
      <c r="O44">
        <f t="shared" si="4"/>
        <v>0.9021234774848611</v>
      </c>
      <c r="P44">
        <f>O44*EXP(-inputs!$B$27*L44/12)</f>
        <v>0.88647365199644912</v>
      </c>
      <c r="Q44">
        <f t="shared" si="5"/>
        <v>3.4429678654219295E-2</v>
      </c>
      <c r="R44">
        <f t="shared" si="6"/>
        <v>0.88647365199644912</v>
      </c>
      <c r="S44">
        <f>R44*EXP(-inputs!$B$27*L44/12)</f>
        <v>0.87109531599249279</v>
      </c>
      <c r="T44">
        <f>INDEX(P_rec,MATCH(inputs!$B$13+L44,curve_t,0))/INDEX(P_rec,MATCH(inputs!$B$13,curve_t,0))</f>
        <v>0.87982464269097527</v>
      </c>
      <c r="U44">
        <f t="shared" si="15"/>
        <v>0.996699000782716</v>
      </c>
      <c r="V44">
        <f t="shared" si="16"/>
        <v>3.3119319018999338E-3</v>
      </c>
      <c r="X44">
        <v>18</v>
      </c>
      <c r="Y44">
        <f t="shared" si="7"/>
        <v>103.77334074799749</v>
      </c>
      <c r="AA44">
        <v>16</v>
      </c>
      <c r="AC44">
        <f>$AB$28*INDEX(I_rec,MATCH(inputs!$B$13+AA44,cpi_rec_u,0))/INDEX(I_rec,MATCH(inputs!$B$13,cpi_rec_u,0))</f>
        <v>106.76090877680782</v>
      </c>
      <c r="AD44">
        <f t="shared" si="122"/>
        <v>107.45585259706763</v>
      </c>
      <c r="AF44">
        <v>60</v>
      </c>
      <c r="AG44">
        <f t="shared" si="153"/>
        <v>1</v>
      </c>
      <c r="AH44">
        <f>1</f>
        <v>1</v>
      </c>
      <c r="AI44">
        <f t="shared" ref="AI44:BN44" si="186">AH44*(1-$AG44*(0.01+0.01*AI$3))</f>
        <v>0.98</v>
      </c>
      <c r="AJ44">
        <f t="shared" si="186"/>
        <v>0.96047104999999999</v>
      </c>
      <c r="AK44">
        <f t="shared" si="186"/>
        <v>0.941530560894</v>
      </c>
      <c r="AL44">
        <f t="shared" si="186"/>
        <v>0.9232719294918631</v>
      </c>
      <c r="AM44">
        <f t="shared" si="186"/>
        <v>0.90576669370869745</v>
      </c>
      <c r="AN44">
        <f t="shared" si="186"/>
        <v>0.8890666202934433</v>
      </c>
      <c r="AO44">
        <f t="shared" si="186"/>
        <v>0.87320567178740827</v>
      </c>
      <c r="AP44">
        <f t="shared" si="186"/>
        <v>0.85820181533192108</v>
      </c>
      <c r="AQ44">
        <f t="shared" si="186"/>
        <v>0.84405864941525099</v>
      </c>
      <c r="AR44">
        <f t="shared" si="186"/>
        <v>0.83076683583358435</v>
      </c>
      <c r="AS44">
        <f t="shared" si="186"/>
        <v>0.81830533329608057</v>
      </c>
      <c r="AT44">
        <f t="shared" si="186"/>
        <v>0.80664243653327816</v>
      </c>
      <c r="AU44">
        <f t="shared" si="186"/>
        <v>0.79573663079134827</v>
      </c>
      <c r="AV44">
        <f t="shared" si="186"/>
        <v>0.78553727652618011</v>
      </c>
      <c r="AW44">
        <f t="shared" si="186"/>
        <v>0.77598514324362178</v>
      </c>
      <c r="AX44">
        <f t="shared" si="186"/>
        <v>0.7670128150248674</v>
      </c>
      <c r="AY44">
        <f t="shared" si="186"/>
        <v>0.75854499354699279</v>
      </c>
      <c r="AZ44">
        <f t="shared" si="186"/>
        <v>0.75049872752794311</v>
      </c>
      <c r="BA44">
        <f t="shared" si="186"/>
        <v>0.74278360060895587</v>
      </c>
      <c r="BB44">
        <f t="shared" si="186"/>
        <v>0.73530191279182211</v>
      </c>
      <c r="BC44">
        <f t="shared" si="186"/>
        <v>0.72794889366390392</v>
      </c>
      <c r="BD44">
        <f t="shared" si="186"/>
        <v>0.72066940472726482</v>
      </c>
      <c r="BE44">
        <f t="shared" si="186"/>
        <v>0.71346271067999212</v>
      </c>
      <c r="BF44">
        <f t="shared" si="186"/>
        <v>0.70632808357319221</v>
      </c>
      <c r="BG44">
        <f t="shared" si="186"/>
        <v>0.69926480273746028</v>
      </c>
      <c r="BH44">
        <f t="shared" si="186"/>
        <v>0.69227215471008563</v>
      </c>
      <c r="BI44">
        <f t="shared" si="186"/>
        <v>0.6853494331629848</v>
      </c>
      <c r="BJ44">
        <f t="shared" si="186"/>
        <v>0.67849593883135495</v>
      </c>
      <c r="BK44">
        <f t="shared" si="186"/>
        <v>0.67171097944304137</v>
      </c>
      <c r="BL44">
        <f t="shared" si="186"/>
        <v>0.66499386964861096</v>
      </c>
      <c r="BM44">
        <f t="shared" si="186"/>
        <v>0.65834393095212485</v>
      </c>
      <c r="BN44">
        <f t="shared" si="186"/>
        <v>0.65176049164260363</v>
      </c>
      <c r="BO44">
        <f t="shared" ref="BO44:CT44" si="187">BN44*(1-$AG44*(0.01+0.01*BO$3))</f>
        <v>0.64524288672617758</v>
      </c>
      <c r="BP44">
        <f t="shared" si="187"/>
        <v>0.63879045785891575</v>
      </c>
      <c r="BQ44">
        <f t="shared" si="187"/>
        <v>0.63240255328032657</v>
      </c>
      <c r="BR44">
        <f t="shared" si="187"/>
        <v>0.62607852774752326</v>
      </c>
      <c r="BS44">
        <f t="shared" si="187"/>
        <v>0.61981774247004806</v>
      </c>
      <c r="BT44">
        <f t="shared" si="187"/>
        <v>0.61361956504534754</v>
      </c>
      <c r="BU44">
        <f t="shared" si="187"/>
        <v>0.607483369394894</v>
      </c>
      <c r="BV44">
        <f t="shared" si="187"/>
        <v>0.6014085357009451</v>
      </c>
      <c r="BW44">
        <f t="shared" si="187"/>
        <v>0.59539445034393568</v>
      </c>
      <c r="BX44">
        <f t="shared" si="187"/>
        <v>0.58944050584049634</v>
      </c>
      <c r="BY44">
        <f t="shared" si="187"/>
        <v>0.58354610078209135</v>
      </c>
      <c r="BZ44">
        <f t="shared" si="187"/>
        <v>0.5777106397742704</v>
      </c>
      <c r="CA44">
        <f t="shared" si="187"/>
        <v>0.57193353337652764</v>
      </c>
      <c r="CB44">
        <f t="shared" si="187"/>
        <v>0.56621419804276241</v>
      </c>
      <c r="CC44">
        <f t="shared" si="187"/>
        <v>0.56055205606233482</v>
      </c>
      <c r="CD44">
        <f t="shared" si="187"/>
        <v>0.55494653550171147</v>
      </c>
      <c r="CE44">
        <f t="shared" si="187"/>
        <v>0.54939707014669437</v>
      </c>
      <c r="CF44">
        <f t="shared" si="187"/>
        <v>0.54390309944522741</v>
      </c>
      <c r="CG44">
        <f t="shared" si="187"/>
        <v>0.5384640684507751</v>
      </c>
      <c r="CH44">
        <f t="shared" si="187"/>
        <v>0.53307942776626738</v>
      </c>
      <c r="CI44">
        <f t="shared" si="187"/>
        <v>0.52774863348860468</v>
      </c>
      <c r="CJ44">
        <f t="shared" si="187"/>
        <v>0.52247114715371867</v>
      </c>
      <c r="CK44">
        <f t="shared" si="187"/>
        <v>0.51724643568218143</v>
      </c>
      <c r="CL44">
        <f t="shared" si="187"/>
        <v>0.51207397132535959</v>
      </c>
      <c r="CM44">
        <f t="shared" si="187"/>
        <v>0.50695323161210604</v>
      </c>
      <c r="CN44">
        <f t="shared" si="187"/>
        <v>0.50188369929598498</v>
      </c>
      <c r="CO44">
        <f t="shared" si="187"/>
        <v>0.49686486230302512</v>
      </c>
      <c r="CP44">
        <f t="shared" si="187"/>
        <v>0.49189621367999486</v>
      </c>
      <c r="CQ44">
        <f t="shared" si="187"/>
        <v>0.48697725154319493</v>
      </c>
      <c r="CR44">
        <f t="shared" si="187"/>
        <v>0.48210747902776296</v>
      </c>
      <c r="CS44">
        <f t="shared" si="187"/>
        <v>0.47728640423748531</v>
      </c>
      <c r="CT44">
        <f t="shared" si="187"/>
        <v>0.47251354019511044</v>
      </c>
      <c r="CU44">
        <f t="shared" ref="CU44:DZ44" si="188">CT44*(1-$AG44*(0.01+0.01*CU$3))</f>
        <v>0.46778840479315931</v>
      </c>
      <c r="CV44">
        <f t="shared" si="188"/>
        <v>0.46311052074522768</v>
      </c>
      <c r="CW44">
        <f t="shared" si="188"/>
        <v>0.45847941553777538</v>
      </c>
      <c r="CX44">
        <f t="shared" si="188"/>
        <v>0.45389462138239761</v>
      </c>
      <c r="CY44">
        <f t="shared" si="188"/>
        <v>0.44935567516857361</v>
      </c>
      <c r="CZ44">
        <f t="shared" si="188"/>
        <v>0.44486211841688789</v>
      </c>
      <c r="DA44">
        <f t="shared" si="188"/>
        <v>0.440413497232719</v>
      </c>
      <c r="DB44">
        <f t="shared" si="188"/>
        <v>0.43600936226039183</v>
      </c>
      <c r="DC44">
        <f t="shared" si="188"/>
        <v>0.43164926863778791</v>
      </c>
      <c r="DD44">
        <f t="shared" si="188"/>
        <v>0.42733277595141</v>
      </c>
      <c r="DE44">
        <f t="shared" si="188"/>
        <v>0.42305944819189589</v>
      </c>
      <c r="DF44">
        <f t="shared" si="188"/>
        <v>0.41882885370997691</v>
      </c>
      <c r="DG44">
        <f t="shared" si="188"/>
        <v>0.41464056517287712</v>
      </c>
      <c r="DH44">
        <f t="shared" si="188"/>
        <v>0.41049415952114832</v>
      </c>
      <c r="DI44">
        <f t="shared" si="188"/>
        <v>0.40638921792593685</v>
      </c>
      <c r="DJ44">
        <f t="shared" si="188"/>
        <v>0.40232532574667745</v>
      </c>
      <c r="DK44">
        <f t="shared" si="188"/>
        <v>0.39830207248921068</v>
      </c>
      <c r="DL44">
        <f t="shared" si="188"/>
        <v>0.39431905176431858</v>
      </c>
      <c r="DM44">
        <f t="shared" si="188"/>
        <v>0.39037586124667539</v>
      </c>
      <c r="DN44">
        <f t="shared" si="188"/>
        <v>0.38647210263420861</v>
      </c>
      <c r="DO44">
        <f t="shared" si="188"/>
        <v>0.3826073816078665</v>
      </c>
      <c r="DP44">
        <f t="shared" si="188"/>
        <v>0.37878130779178781</v>
      </c>
      <c r="DQ44">
        <f t="shared" si="188"/>
        <v>0.37499349471386995</v>
      </c>
      <c r="DR44">
        <f t="shared" si="188"/>
        <v>0.37124355976673123</v>
      </c>
      <c r="DS44">
        <f t="shared" si="188"/>
        <v>0.36753112416906392</v>
      </c>
      <c r="DT44">
        <f t="shared" si="188"/>
        <v>0.36385581292737329</v>
      </c>
      <c r="DU44">
        <f t="shared" si="188"/>
        <v>0.36021725479809957</v>
      </c>
      <c r="DV44">
        <f t="shared" si="188"/>
        <v>0.35661508225011856</v>
      </c>
      <c r="DW44">
        <f t="shared" si="188"/>
        <v>0.3530489314276174</v>
      </c>
      <c r="DX44">
        <f t="shared" si="188"/>
        <v>0.34951844211334121</v>
      </c>
      <c r="DY44">
        <f t="shared" si="188"/>
        <v>0.34602325769220782</v>
      </c>
      <c r="DZ44">
        <f t="shared" si="188"/>
        <v>0.34256302511528575</v>
      </c>
      <c r="EA44">
        <f t="shared" ref="EA44:FC44" si="189">DZ44*(1-$AG44*(0.01+0.01*EA$3))</f>
        <v>0.33913739486413291</v>
      </c>
      <c r="EB44">
        <f t="shared" si="189"/>
        <v>0.33574602091549161</v>
      </c>
      <c r="EC44">
        <f t="shared" si="189"/>
        <v>0.33238856070633671</v>
      </c>
      <c r="ED44">
        <f t="shared" si="189"/>
        <v>0.32906467509927334</v>
      </c>
      <c r="EE44">
        <f t="shared" si="189"/>
        <v>0.32577402834828062</v>
      </c>
      <c r="EF44">
        <f t="shared" si="189"/>
        <v>0.32251628806479782</v>
      </c>
      <c r="EG44">
        <f t="shared" si="189"/>
        <v>0.31929112518414982</v>
      </c>
      <c r="EH44">
        <f t="shared" si="189"/>
        <v>0.3160982139323083</v>
      </c>
      <c r="EI44">
        <f t="shared" si="189"/>
        <v>0.31293723179298522</v>
      </c>
      <c r="EJ44">
        <f t="shared" si="189"/>
        <v>0.30980785947505535</v>
      </c>
      <c r="EK44">
        <f t="shared" si="189"/>
        <v>0.30670978088030482</v>
      </c>
      <c r="EL44">
        <f t="shared" si="189"/>
        <v>0.30364268307150177</v>
      </c>
      <c r="EM44">
        <f t="shared" si="189"/>
        <v>0.30060625624078674</v>
      </c>
      <c r="EN44">
        <f t="shared" si="189"/>
        <v>0.29760019367837887</v>
      </c>
      <c r="EO44">
        <f t="shared" si="189"/>
        <v>0.2946241917415951</v>
      </c>
      <c r="EP44">
        <f t="shared" si="189"/>
        <v>0.29167794982417916</v>
      </c>
      <c r="EQ44">
        <f t="shared" si="189"/>
        <v>0.28876117032593734</v>
      </c>
      <c r="ER44">
        <f t="shared" si="189"/>
        <v>0.28587355862267799</v>
      </c>
      <c r="ES44">
        <f t="shared" si="189"/>
        <v>0.2830148230364512</v>
      </c>
      <c r="ET44">
        <f t="shared" si="189"/>
        <v>0.28018467480608666</v>
      </c>
      <c r="EU44">
        <f t="shared" si="189"/>
        <v>0.27738282805802578</v>
      </c>
      <c r="EV44">
        <f t="shared" si="189"/>
        <v>0.27460899977744552</v>
      </c>
      <c r="EW44">
        <f t="shared" si="189"/>
        <v>0.27186290977967104</v>
      </c>
      <c r="EX44">
        <f t="shared" si="189"/>
        <v>0.26914428068187435</v>
      </c>
      <c r="EY44">
        <f t="shared" si="189"/>
        <v>0.26645283787505558</v>
      </c>
      <c r="EZ44">
        <f t="shared" si="189"/>
        <v>0.263788309496305</v>
      </c>
      <c r="FA44">
        <f t="shared" si="189"/>
        <v>0.26115042640134195</v>
      </c>
      <c r="FB44">
        <f t="shared" si="189"/>
        <v>0.25853892213732854</v>
      </c>
      <c r="FC44">
        <f t="shared" si="189"/>
        <v>0.25595353291595524</v>
      </c>
    </row>
    <row r="45" spans="1:159" x14ac:dyDescent="0.35">
      <c r="A45" t="s">
        <v>84</v>
      </c>
      <c r="B45">
        <f>group!$AJ$6</f>
        <v>0</v>
      </c>
      <c r="C45" t="s">
        <v>85</v>
      </c>
      <c r="F45">
        <v>63</v>
      </c>
      <c r="G45">
        <f>1-EXP(-inputs!$B$35-inputs!$B$36*inputs!$B$37^$F45*(inputs!$B$37-1)/LN(inputs!$B$37))</f>
        <v>4.7301651877017514E-3</v>
      </c>
      <c r="H45">
        <f>1-EXP(-inputs!$B$35-inputs!$B$36*inputs!$B$37^($F45-4)*(inputs!$B$37-1)/LN(inputs!$B$37))</f>
        <v>3.0480838285775746E-3</v>
      </c>
      <c r="I45">
        <f t="shared" si="143"/>
        <v>4.5409585801936816E-3</v>
      </c>
      <c r="J45">
        <f t="shared" si="144"/>
        <v>2.9261604754344714E-3</v>
      </c>
      <c r="L45">
        <v>43</v>
      </c>
      <c r="M45">
        <f t="shared" si="2"/>
        <v>3.5833333333333335</v>
      </c>
      <c r="N45">
        <f t="shared" si="3"/>
        <v>2.9517398657780976E-2</v>
      </c>
      <c r="O45">
        <f t="shared" si="4"/>
        <v>0.89963092911546005</v>
      </c>
      <c r="P45">
        <f>O45*EXP(-inputs!$B$27*L45/12)</f>
        <v>0.8836560770197508</v>
      </c>
      <c r="Q45">
        <f t="shared" si="5"/>
        <v>3.4517398657780973E-2</v>
      </c>
      <c r="R45">
        <f t="shared" si="6"/>
        <v>0.8836560770197508</v>
      </c>
      <c r="S45">
        <f>R45*EXP(-inputs!$B$27*L45/12)</f>
        <v>0.86796489224940876</v>
      </c>
      <c r="T45">
        <f>INDEX(P_rec,MATCH(inputs!$B$13+L45,curve_t,0))/INDEX(P_rec,MATCH(inputs!$B$13,curve_t,0))</f>
        <v>0.87691131423279201</v>
      </c>
      <c r="U45">
        <f t="shared" si="15"/>
        <v>0.99668873964558125</v>
      </c>
      <c r="V45">
        <f t="shared" si="16"/>
        <v>3.3222612263044127E-3</v>
      </c>
      <c r="X45">
        <v>19</v>
      </c>
      <c r="Y45">
        <f t="shared" si="7"/>
        <v>103.98709683911298</v>
      </c>
      <c r="AA45">
        <v>17</v>
      </c>
      <c r="AC45">
        <f>$AB$28*INDEX(I_rec,MATCH(inputs!$B$13+AA45,cpi_rec_u,0))/INDEX(I_rec,MATCH(inputs!$B$13,cpi_rec_u,0))</f>
        <v>106.98081876890768</v>
      </c>
      <c r="AD45">
        <f t="shared" si="122"/>
        <v>107.72086771818489</v>
      </c>
      <c r="AF45">
        <v>61</v>
      </c>
      <c r="AG45">
        <f t="shared" si="153"/>
        <v>1</v>
      </c>
      <c r="AH45">
        <f>1</f>
        <v>1</v>
      </c>
      <c r="AI45">
        <f t="shared" ref="AI45:BN45" si="190">AH45*(1-$AG45*(0.01+0.01*AI$3))</f>
        <v>0.98</v>
      </c>
      <c r="AJ45">
        <f t="shared" si="190"/>
        <v>0.96047104999999999</v>
      </c>
      <c r="AK45">
        <f t="shared" si="190"/>
        <v>0.941530560894</v>
      </c>
      <c r="AL45">
        <f t="shared" si="190"/>
        <v>0.9232719294918631</v>
      </c>
      <c r="AM45">
        <f t="shared" si="190"/>
        <v>0.90576669370869745</v>
      </c>
      <c r="AN45">
        <f t="shared" si="190"/>
        <v>0.8890666202934433</v>
      </c>
      <c r="AO45">
        <f t="shared" si="190"/>
        <v>0.87320567178740827</v>
      </c>
      <c r="AP45">
        <f t="shared" si="190"/>
        <v>0.85820181533192108</v>
      </c>
      <c r="AQ45">
        <f t="shared" si="190"/>
        <v>0.84405864941525099</v>
      </c>
      <c r="AR45">
        <f t="shared" si="190"/>
        <v>0.83076683583358435</v>
      </c>
      <c r="AS45">
        <f t="shared" si="190"/>
        <v>0.81830533329608057</v>
      </c>
      <c r="AT45">
        <f t="shared" si="190"/>
        <v>0.80664243653327816</v>
      </c>
      <c r="AU45">
        <f t="shared" si="190"/>
        <v>0.79573663079134827</v>
      </c>
      <c r="AV45">
        <f t="shared" si="190"/>
        <v>0.78553727652618011</v>
      </c>
      <c r="AW45">
        <f t="shared" si="190"/>
        <v>0.77598514324362178</v>
      </c>
      <c r="AX45">
        <f t="shared" si="190"/>
        <v>0.7670128150248674</v>
      </c>
      <c r="AY45">
        <f t="shared" si="190"/>
        <v>0.75854499354699279</v>
      </c>
      <c r="AZ45">
        <f t="shared" si="190"/>
        <v>0.75049872752794311</v>
      </c>
      <c r="BA45">
        <f t="shared" si="190"/>
        <v>0.74278360060895587</v>
      </c>
      <c r="BB45">
        <f t="shared" si="190"/>
        <v>0.73530191279182211</v>
      </c>
      <c r="BC45">
        <f t="shared" si="190"/>
        <v>0.72794889366390392</v>
      </c>
      <c r="BD45">
        <f t="shared" si="190"/>
        <v>0.72066940472726482</v>
      </c>
      <c r="BE45">
        <f t="shared" si="190"/>
        <v>0.71346271067999212</v>
      </c>
      <c r="BF45">
        <f t="shared" si="190"/>
        <v>0.70632808357319221</v>
      </c>
      <c r="BG45">
        <f t="shared" si="190"/>
        <v>0.69926480273746028</v>
      </c>
      <c r="BH45">
        <f t="shared" si="190"/>
        <v>0.69227215471008563</v>
      </c>
      <c r="BI45">
        <f t="shared" si="190"/>
        <v>0.6853494331629848</v>
      </c>
      <c r="BJ45">
        <f t="shared" si="190"/>
        <v>0.67849593883135495</v>
      </c>
      <c r="BK45">
        <f t="shared" si="190"/>
        <v>0.67171097944304137</v>
      </c>
      <c r="BL45">
        <f t="shared" si="190"/>
        <v>0.66499386964861096</v>
      </c>
      <c r="BM45">
        <f t="shared" si="190"/>
        <v>0.65834393095212485</v>
      </c>
      <c r="BN45">
        <f t="shared" si="190"/>
        <v>0.65176049164260363</v>
      </c>
      <c r="BO45">
        <f t="shared" ref="BO45:CT45" si="191">BN45*(1-$AG45*(0.01+0.01*BO$3))</f>
        <v>0.64524288672617758</v>
      </c>
      <c r="BP45">
        <f t="shared" si="191"/>
        <v>0.63879045785891575</v>
      </c>
      <c r="BQ45">
        <f t="shared" si="191"/>
        <v>0.63240255328032657</v>
      </c>
      <c r="BR45">
        <f t="shared" si="191"/>
        <v>0.62607852774752326</v>
      </c>
      <c r="BS45">
        <f t="shared" si="191"/>
        <v>0.61981774247004806</v>
      </c>
      <c r="BT45">
        <f t="shared" si="191"/>
        <v>0.61361956504534754</v>
      </c>
      <c r="BU45">
        <f t="shared" si="191"/>
        <v>0.607483369394894</v>
      </c>
      <c r="BV45">
        <f t="shared" si="191"/>
        <v>0.6014085357009451</v>
      </c>
      <c r="BW45">
        <f t="shared" si="191"/>
        <v>0.59539445034393568</v>
      </c>
      <c r="BX45">
        <f t="shared" si="191"/>
        <v>0.58944050584049634</v>
      </c>
      <c r="BY45">
        <f t="shared" si="191"/>
        <v>0.58354610078209135</v>
      </c>
      <c r="BZ45">
        <f t="shared" si="191"/>
        <v>0.5777106397742704</v>
      </c>
      <c r="CA45">
        <f t="shared" si="191"/>
        <v>0.57193353337652764</v>
      </c>
      <c r="CB45">
        <f t="shared" si="191"/>
        <v>0.56621419804276241</v>
      </c>
      <c r="CC45">
        <f t="shared" si="191"/>
        <v>0.56055205606233482</v>
      </c>
      <c r="CD45">
        <f t="shared" si="191"/>
        <v>0.55494653550171147</v>
      </c>
      <c r="CE45">
        <f t="shared" si="191"/>
        <v>0.54939707014669437</v>
      </c>
      <c r="CF45">
        <f t="shared" si="191"/>
        <v>0.54390309944522741</v>
      </c>
      <c r="CG45">
        <f t="shared" si="191"/>
        <v>0.5384640684507751</v>
      </c>
      <c r="CH45">
        <f t="shared" si="191"/>
        <v>0.53307942776626738</v>
      </c>
      <c r="CI45">
        <f t="shared" si="191"/>
        <v>0.52774863348860468</v>
      </c>
      <c r="CJ45">
        <f t="shared" si="191"/>
        <v>0.52247114715371867</v>
      </c>
      <c r="CK45">
        <f t="shared" si="191"/>
        <v>0.51724643568218143</v>
      </c>
      <c r="CL45">
        <f t="shared" si="191"/>
        <v>0.51207397132535959</v>
      </c>
      <c r="CM45">
        <f t="shared" si="191"/>
        <v>0.50695323161210604</v>
      </c>
      <c r="CN45">
        <f t="shared" si="191"/>
        <v>0.50188369929598498</v>
      </c>
      <c r="CO45">
        <f t="shared" si="191"/>
        <v>0.49686486230302512</v>
      </c>
      <c r="CP45">
        <f t="shared" si="191"/>
        <v>0.49189621367999486</v>
      </c>
      <c r="CQ45">
        <f t="shared" si="191"/>
        <v>0.48697725154319493</v>
      </c>
      <c r="CR45">
        <f t="shared" si="191"/>
        <v>0.48210747902776296</v>
      </c>
      <c r="CS45">
        <f t="shared" si="191"/>
        <v>0.47728640423748531</v>
      </c>
      <c r="CT45">
        <f t="shared" si="191"/>
        <v>0.47251354019511044</v>
      </c>
      <c r="CU45">
        <f t="shared" ref="CU45:DZ45" si="192">CT45*(1-$AG45*(0.01+0.01*CU$3))</f>
        <v>0.46778840479315931</v>
      </c>
      <c r="CV45">
        <f t="shared" si="192"/>
        <v>0.46311052074522768</v>
      </c>
      <c r="CW45">
        <f t="shared" si="192"/>
        <v>0.45847941553777538</v>
      </c>
      <c r="CX45">
        <f t="shared" si="192"/>
        <v>0.45389462138239761</v>
      </c>
      <c r="CY45">
        <f t="shared" si="192"/>
        <v>0.44935567516857361</v>
      </c>
      <c r="CZ45">
        <f t="shared" si="192"/>
        <v>0.44486211841688789</v>
      </c>
      <c r="DA45">
        <f t="shared" si="192"/>
        <v>0.440413497232719</v>
      </c>
      <c r="DB45">
        <f t="shared" si="192"/>
        <v>0.43600936226039183</v>
      </c>
      <c r="DC45">
        <f t="shared" si="192"/>
        <v>0.43164926863778791</v>
      </c>
      <c r="DD45">
        <f t="shared" si="192"/>
        <v>0.42733277595141</v>
      </c>
      <c r="DE45">
        <f t="shared" si="192"/>
        <v>0.42305944819189589</v>
      </c>
      <c r="DF45">
        <f t="shared" si="192"/>
        <v>0.41882885370997691</v>
      </c>
      <c r="DG45">
        <f t="shared" si="192"/>
        <v>0.41464056517287712</v>
      </c>
      <c r="DH45">
        <f t="shared" si="192"/>
        <v>0.41049415952114832</v>
      </c>
      <c r="DI45">
        <f t="shared" si="192"/>
        <v>0.40638921792593685</v>
      </c>
      <c r="DJ45">
        <f t="shared" si="192"/>
        <v>0.40232532574667745</v>
      </c>
      <c r="DK45">
        <f t="shared" si="192"/>
        <v>0.39830207248921068</v>
      </c>
      <c r="DL45">
        <f t="shared" si="192"/>
        <v>0.39431905176431858</v>
      </c>
      <c r="DM45">
        <f t="shared" si="192"/>
        <v>0.39037586124667539</v>
      </c>
      <c r="DN45">
        <f t="shared" si="192"/>
        <v>0.38647210263420861</v>
      </c>
      <c r="DO45">
        <f t="shared" si="192"/>
        <v>0.3826073816078665</v>
      </c>
      <c r="DP45">
        <f t="shared" si="192"/>
        <v>0.37878130779178781</v>
      </c>
      <c r="DQ45">
        <f t="shared" si="192"/>
        <v>0.37499349471386995</v>
      </c>
      <c r="DR45">
        <f t="shared" si="192"/>
        <v>0.37124355976673123</v>
      </c>
      <c r="DS45">
        <f t="shared" si="192"/>
        <v>0.36753112416906392</v>
      </c>
      <c r="DT45">
        <f t="shared" si="192"/>
        <v>0.36385581292737329</v>
      </c>
      <c r="DU45">
        <f t="shared" si="192"/>
        <v>0.36021725479809957</v>
      </c>
      <c r="DV45">
        <f t="shared" si="192"/>
        <v>0.35661508225011856</v>
      </c>
      <c r="DW45">
        <f t="shared" si="192"/>
        <v>0.3530489314276174</v>
      </c>
      <c r="DX45">
        <f t="shared" si="192"/>
        <v>0.34951844211334121</v>
      </c>
      <c r="DY45">
        <f t="shared" si="192"/>
        <v>0.34602325769220782</v>
      </c>
      <c r="DZ45">
        <f t="shared" si="192"/>
        <v>0.34256302511528575</v>
      </c>
      <c r="EA45">
        <f t="shared" ref="EA45:FC45" si="193">DZ45*(1-$AG45*(0.01+0.01*EA$3))</f>
        <v>0.33913739486413291</v>
      </c>
      <c r="EB45">
        <f t="shared" si="193"/>
        <v>0.33574602091549161</v>
      </c>
      <c r="EC45">
        <f t="shared" si="193"/>
        <v>0.33238856070633671</v>
      </c>
      <c r="ED45">
        <f t="shared" si="193"/>
        <v>0.32906467509927334</v>
      </c>
      <c r="EE45">
        <f t="shared" si="193"/>
        <v>0.32577402834828062</v>
      </c>
      <c r="EF45">
        <f t="shared" si="193"/>
        <v>0.32251628806479782</v>
      </c>
      <c r="EG45">
        <f t="shared" si="193"/>
        <v>0.31929112518414982</v>
      </c>
      <c r="EH45">
        <f t="shared" si="193"/>
        <v>0.3160982139323083</v>
      </c>
      <c r="EI45">
        <f t="shared" si="193"/>
        <v>0.31293723179298522</v>
      </c>
      <c r="EJ45">
        <f t="shared" si="193"/>
        <v>0.30980785947505535</v>
      </c>
      <c r="EK45">
        <f t="shared" si="193"/>
        <v>0.30670978088030482</v>
      </c>
      <c r="EL45">
        <f t="shared" si="193"/>
        <v>0.30364268307150177</v>
      </c>
      <c r="EM45">
        <f t="shared" si="193"/>
        <v>0.30060625624078674</v>
      </c>
      <c r="EN45">
        <f t="shared" si="193"/>
        <v>0.29760019367837887</v>
      </c>
      <c r="EO45">
        <f t="shared" si="193"/>
        <v>0.2946241917415951</v>
      </c>
      <c r="EP45">
        <f t="shared" si="193"/>
        <v>0.29167794982417916</v>
      </c>
      <c r="EQ45">
        <f t="shared" si="193"/>
        <v>0.28876117032593734</v>
      </c>
      <c r="ER45">
        <f t="shared" si="193"/>
        <v>0.28587355862267799</v>
      </c>
      <c r="ES45">
        <f t="shared" si="193"/>
        <v>0.2830148230364512</v>
      </c>
      <c r="ET45">
        <f t="shared" si="193"/>
        <v>0.28018467480608666</v>
      </c>
      <c r="EU45">
        <f t="shared" si="193"/>
        <v>0.27738282805802578</v>
      </c>
      <c r="EV45">
        <f t="shared" si="193"/>
        <v>0.27460899977744552</v>
      </c>
      <c r="EW45">
        <f t="shared" si="193"/>
        <v>0.27186290977967104</v>
      </c>
      <c r="EX45">
        <f t="shared" si="193"/>
        <v>0.26914428068187435</v>
      </c>
      <c r="EY45">
        <f t="shared" si="193"/>
        <v>0.26645283787505558</v>
      </c>
      <c r="EZ45">
        <f t="shared" si="193"/>
        <v>0.263788309496305</v>
      </c>
      <c r="FA45">
        <f t="shared" si="193"/>
        <v>0.26115042640134195</v>
      </c>
      <c r="FB45">
        <f t="shared" si="193"/>
        <v>0.25853892213732854</v>
      </c>
      <c r="FC45">
        <f t="shared" si="193"/>
        <v>0.25595353291595524</v>
      </c>
    </row>
    <row r="46" spans="1:159" x14ac:dyDescent="0.35">
      <c r="A46" t="s">
        <v>86</v>
      </c>
      <c r="B46">
        <f>group!$AJ$7</f>
        <v>370593.23796157539</v>
      </c>
      <c r="C46" t="s">
        <v>85</v>
      </c>
      <c r="F46">
        <v>64</v>
      </c>
      <c r="G46">
        <f>1-EXP(-inputs!$B$35-inputs!$B$36*inputs!$B$37^$F46*(inputs!$B$37-1)/LN(inputs!$B$37))</f>
        <v>5.2880089080169501E-3</v>
      </c>
      <c r="H46">
        <f>1-EXP(-inputs!$B$35-inputs!$B$36*inputs!$B$37^($F46-4)*(inputs!$B$37-1)/LN(inputs!$B$37))</f>
        <v>3.3982112619489468E-3</v>
      </c>
      <c r="I46">
        <f t="shared" si="143"/>
        <v>5.0764885516962717E-3</v>
      </c>
      <c r="J46">
        <f t="shared" si="144"/>
        <v>3.262282811470989E-3</v>
      </c>
      <c r="L46">
        <v>44</v>
      </c>
      <c r="M46">
        <f t="shared" si="2"/>
        <v>3.6666666666666665</v>
      </c>
      <c r="N46">
        <f t="shared" si="3"/>
        <v>2.9604390698703378E-2</v>
      </c>
      <c r="O46">
        <f t="shared" si="4"/>
        <v>0.89713454606185172</v>
      </c>
      <c r="P46">
        <f>O46*EXP(-inputs!$B$27*L46/12)</f>
        <v>0.88083693067335656</v>
      </c>
      <c r="Q46">
        <f t="shared" si="5"/>
        <v>3.4604390698703372E-2</v>
      </c>
      <c r="R46">
        <f t="shared" si="6"/>
        <v>0.88083693067335667</v>
      </c>
      <c r="S46">
        <f>R46*EXP(-inputs!$B$27*L46/12)</f>
        <v>0.86483538265682625</v>
      </c>
      <c r="T46">
        <f>INDEX(P_rec,MATCH(inputs!$B$13+L46,curve_t,0))/INDEX(P_rec,MATCH(inputs!$B$13,curve_t,0))</f>
        <v>0.87399875719488762</v>
      </c>
      <c r="U46">
        <f t="shared" si="15"/>
        <v>0.99667861847528727</v>
      </c>
      <c r="V46">
        <f t="shared" si="16"/>
        <v>3.332449862116782E-3</v>
      </c>
      <c r="X46">
        <v>20</v>
      </c>
      <c r="Y46">
        <f t="shared" si="7"/>
        <v>104.20129323277784</v>
      </c>
      <c r="AA46">
        <v>18</v>
      </c>
      <c r="AC46">
        <f>$AB$28*INDEX(I_rec,MATCH(inputs!$B$13+AA46,cpi_rec_u,0))/INDEX(I_rec,MATCH(inputs!$B$13,cpi_rec_u,0))</f>
        <v>107.20118173958535</v>
      </c>
      <c r="AD46">
        <f t="shared" si="122"/>
        <v>107.98653643808457</v>
      </c>
      <c r="AF46">
        <v>62</v>
      </c>
      <c r="AG46">
        <f t="shared" si="153"/>
        <v>1</v>
      </c>
      <c r="AH46">
        <f>1</f>
        <v>1</v>
      </c>
      <c r="AI46">
        <f t="shared" ref="AI46:BN46" si="194">AH46*(1-$AG46*(0.01+0.01*AI$3))</f>
        <v>0.98</v>
      </c>
      <c r="AJ46">
        <f t="shared" si="194"/>
        <v>0.96047104999999999</v>
      </c>
      <c r="AK46">
        <f t="shared" si="194"/>
        <v>0.941530560894</v>
      </c>
      <c r="AL46">
        <f t="shared" si="194"/>
        <v>0.9232719294918631</v>
      </c>
      <c r="AM46">
        <f t="shared" si="194"/>
        <v>0.90576669370869745</v>
      </c>
      <c r="AN46">
        <f t="shared" si="194"/>
        <v>0.8890666202934433</v>
      </c>
      <c r="AO46">
        <f t="shared" si="194"/>
        <v>0.87320567178740827</v>
      </c>
      <c r="AP46">
        <f t="shared" si="194"/>
        <v>0.85820181533192108</v>
      </c>
      <c r="AQ46">
        <f t="shared" si="194"/>
        <v>0.84405864941525099</v>
      </c>
      <c r="AR46">
        <f t="shared" si="194"/>
        <v>0.83076683583358435</v>
      </c>
      <c r="AS46">
        <f t="shared" si="194"/>
        <v>0.81830533329608057</v>
      </c>
      <c r="AT46">
        <f t="shared" si="194"/>
        <v>0.80664243653327816</v>
      </c>
      <c r="AU46">
        <f t="shared" si="194"/>
        <v>0.79573663079134827</v>
      </c>
      <c r="AV46">
        <f t="shared" si="194"/>
        <v>0.78553727652618011</v>
      </c>
      <c r="AW46">
        <f t="shared" si="194"/>
        <v>0.77598514324362178</v>
      </c>
      <c r="AX46">
        <f t="shared" si="194"/>
        <v>0.7670128150248674</v>
      </c>
      <c r="AY46">
        <f t="shared" si="194"/>
        <v>0.75854499354699279</v>
      </c>
      <c r="AZ46">
        <f t="shared" si="194"/>
        <v>0.75049872752794311</v>
      </c>
      <c r="BA46">
        <f t="shared" si="194"/>
        <v>0.74278360060895587</v>
      </c>
      <c r="BB46">
        <f t="shared" si="194"/>
        <v>0.73530191279182211</v>
      </c>
      <c r="BC46">
        <f t="shared" si="194"/>
        <v>0.72794889366390392</v>
      </c>
      <c r="BD46">
        <f t="shared" si="194"/>
        <v>0.72066940472726482</v>
      </c>
      <c r="BE46">
        <f t="shared" si="194"/>
        <v>0.71346271067999212</v>
      </c>
      <c r="BF46">
        <f t="shared" si="194"/>
        <v>0.70632808357319221</v>
      </c>
      <c r="BG46">
        <f t="shared" si="194"/>
        <v>0.69926480273746028</v>
      </c>
      <c r="BH46">
        <f t="shared" si="194"/>
        <v>0.69227215471008563</v>
      </c>
      <c r="BI46">
        <f t="shared" si="194"/>
        <v>0.6853494331629848</v>
      </c>
      <c r="BJ46">
        <f t="shared" si="194"/>
        <v>0.67849593883135495</v>
      </c>
      <c r="BK46">
        <f t="shared" si="194"/>
        <v>0.67171097944304137</v>
      </c>
      <c r="BL46">
        <f t="shared" si="194"/>
        <v>0.66499386964861096</v>
      </c>
      <c r="BM46">
        <f t="shared" si="194"/>
        <v>0.65834393095212485</v>
      </c>
      <c r="BN46">
        <f t="shared" si="194"/>
        <v>0.65176049164260363</v>
      </c>
      <c r="BO46">
        <f t="shared" ref="BO46:CT46" si="195">BN46*(1-$AG46*(0.01+0.01*BO$3))</f>
        <v>0.64524288672617758</v>
      </c>
      <c r="BP46">
        <f t="shared" si="195"/>
        <v>0.63879045785891575</v>
      </c>
      <c r="BQ46">
        <f t="shared" si="195"/>
        <v>0.63240255328032657</v>
      </c>
      <c r="BR46">
        <f t="shared" si="195"/>
        <v>0.62607852774752326</v>
      </c>
      <c r="BS46">
        <f t="shared" si="195"/>
        <v>0.61981774247004806</v>
      </c>
      <c r="BT46">
        <f t="shared" si="195"/>
        <v>0.61361956504534754</v>
      </c>
      <c r="BU46">
        <f t="shared" si="195"/>
        <v>0.607483369394894</v>
      </c>
      <c r="BV46">
        <f t="shared" si="195"/>
        <v>0.6014085357009451</v>
      </c>
      <c r="BW46">
        <f t="shared" si="195"/>
        <v>0.59539445034393568</v>
      </c>
      <c r="BX46">
        <f t="shared" si="195"/>
        <v>0.58944050584049634</v>
      </c>
      <c r="BY46">
        <f t="shared" si="195"/>
        <v>0.58354610078209135</v>
      </c>
      <c r="BZ46">
        <f t="shared" si="195"/>
        <v>0.5777106397742704</v>
      </c>
      <c r="CA46">
        <f t="shared" si="195"/>
        <v>0.57193353337652764</v>
      </c>
      <c r="CB46">
        <f t="shared" si="195"/>
        <v>0.56621419804276241</v>
      </c>
      <c r="CC46">
        <f t="shared" si="195"/>
        <v>0.56055205606233482</v>
      </c>
      <c r="CD46">
        <f t="shared" si="195"/>
        <v>0.55494653550171147</v>
      </c>
      <c r="CE46">
        <f t="shared" si="195"/>
        <v>0.54939707014669437</v>
      </c>
      <c r="CF46">
        <f t="shared" si="195"/>
        <v>0.54390309944522741</v>
      </c>
      <c r="CG46">
        <f t="shared" si="195"/>
        <v>0.5384640684507751</v>
      </c>
      <c r="CH46">
        <f t="shared" si="195"/>
        <v>0.53307942776626738</v>
      </c>
      <c r="CI46">
        <f t="shared" si="195"/>
        <v>0.52774863348860468</v>
      </c>
      <c r="CJ46">
        <f t="shared" si="195"/>
        <v>0.52247114715371867</v>
      </c>
      <c r="CK46">
        <f t="shared" si="195"/>
        <v>0.51724643568218143</v>
      </c>
      <c r="CL46">
        <f t="shared" si="195"/>
        <v>0.51207397132535959</v>
      </c>
      <c r="CM46">
        <f t="shared" si="195"/>
        <v>0.50695323161210604</v>
      </c>
      <c r="CN46">
        <f t="shared" si="195"/>
        <v>0.50188369929598498</v>
      </c>
      <c r="CO46">
        <f t="shared" si="195"/>
        <v>0.49686486230302512</v>
      </c>
      <c r="CP46">
        <f t="shared" si="195"/>
        <v>0.49189621367999486</v>
      </c>
      <c r="CQ46">
        <f t="shared" si="195"/>
        <v>0.48697725154319493</v>
      </c>
      <c r="CR46">
        <f t="shared" si="195"/>
        <v>0.48210747902776296</v>
      </c>
      <c r="CS46">
        <f t="shared" si="195"/>
        <v>0.47728640423748531</v>
      </c>
      <c r="CT46">
        <f t="shared" si="195"/>
        <v>0.47251354019511044</v>
      </c>
      <c r="CU46">
        <f t="shared" ref="CU46:DZ46" si="196">CT46*(1-$AG46*(0.01+0.01*CU$3))</f>
        <v>0.46778840479315931</v>
      </c>
      <c r="CV46">
        <f t="shared" si="196"/>
        <v>0.46311052074522768</v>
      </c>
      <c r="CW46">
        <f t="shared" si="196"/>
        <v>0.45847941553777538</v>
      </c>
      <c r="CX46">
        <f t="shared" si="196"/>
        <v>0.45389462138239761</v>
      </c>
      <c r="CY46">
        <f t="shared" si="196"/>
        <v>0.44935567516857361</v>
      </c>
      <c r="CZ46">
        <f t="shared" si="196"/>
        <v>0.44486211841688789</v>
      </c>
      <c r="DA46">
        <f t="shared" si="196"/>
        <v>0.440413497232719</v>
      </c>
      <c r="DB46">
        <f t="shared" si="196"/>
        <v>0.43600936226039183</v>
      </c>
      <c r="DC46">
        <f t="shared" si="196"/>
        <v>0.43164926863778791</v>
      </c>
      <c r="DD46">
        <f t="shared" si="196"/>
        <v>0.42733277595141</v>
      </c>
      <c r="DE46">
        <f t="shared" si="196"/>
        <v>0.42305944819189589</v>
      </c>
      <c r="DF46">
        <f t="shared" si="196"/>
        <v>0.41882885370997691</v>
      </c>
      <c r="DG46">
        <f t="shared" si="196"/>
        <v>0.41464056517287712</v>
      </c>
      <c r="DH46">
        <f t="shared" si="196"/>
        <v>0.41049415952114832</v>
      </c>
      <c r="DI46">
        <f t="shared" si="196"/>
        <v>0.40638921792593685</v>
      </c>
      <c r="DJ46">
        <f t="shared" si="196"/>
        <v>0.40232532574667745</v>
      </c>
      <c r="DK46">
        <f t="shared" si="196"/>
        <v>0.39830207248921068</v>
      </c>
      <c r="DL46">
        <f t="shared" si="196"/>
        <v>0.39431905176431858</v>
      </c>
      <c r="DM46">
        <f t="shared" si="196"/>
        <v>0.39037586124667539</v>
      </c>
      <c r="DN46">
        <f t="shared" si="196"/>
        <v>0.38647210263420861</v>
      </c>
      <c r="DO46">
        <f t="shared" si="196"/>
        <v>0.3826073816078665</v>
      </c>
      <c r="DP46">
        <f t="shared" si="196"/>
        <v>0.37878130779178781</v>
      </c>
      <c r="DQ46">
        <f t="shared" si="196"/>
        <v>0.37499349471386995</v>
      </c>
      <c r="DR46">
        <f t="shared" si="196"/>
        <v>0.37124355976673123</v>
      </c>
      <c r="DS46">
        <f t="shared" si="196"/>
        <v>0.36753112416906392</v>
      </c>
      <c r="DT46">
        <f t="shared" si="196"/>
        <v>0.36385581292737329</v>
      </c>
      <c r="DU46">
        <f t="shared" si="196"/>
        <v>0.36021725479809957</v>
      </c>
      <c r="DV46">
        <f t="shared" si="196"/>
        <v>0.35661508225011856</v>
      </c>
      <c r="DW46">
        <f t="shared" si="196"/>
        <v>0.3530489314276174</v>
      </c>
      <c r="DX46">
        <f t="shared" si="196"/>
        <v>0.34951844211334121</v>
      </c>
      <c r="DY46">
        <f t="shared" si="196"/>
        <v>0.34602325769220782</v>
      </c>
      <c r="DZ46">
        <f t="shared" si="196"/>
        <v>0.34256302511528575</v>
      </c>
      <c r="EA46">
        <f t="shared" ref="EA46:FC46" si="197">DZ46*(1-$AG46*(0.01+0.01*EA$3))</f>
        <v>0.33913739486413291</v>
      </c>
      <c r="EB46">
        <f t="shared" si="197"/>
        <v>0.33574602091549161</v>
      </c>
      <c r="EC46">
        <f t="shared" si="197"/>
        <v>0.33238856070633671</v>
      </c>
      <c r="ED46">
        <f t="shared" si="197"/>
        <v>0.32906467509927334</v>
      </c>
      <c r="EE46">
        <f t="shared" si="197"/>
        <v>0.32577402834828062</v>
      </c>
      <c r="EF46">
        <f t="shared" si="197"/>
        <v>0.32251628806479782</v>
      </c>
      <c r="EG46">
        <f t="shared" si="197"/>
        <v>0.31929112518414982</v>
      </c>
      <c r="EH46">
        <f t="shared" si="197"/>
        <v>0.3160982139323083</v>
      </c>
      <c r="EI46">
        <f t="shared" si="197"/>
        <v>0.31293723179298522</v>
      </c>
      <c r="EJ46">
        <f t="shared" si="197"/>
        <v>0.30980785947505535</v>
      </c>
      <c r="EK46">
        <f t="shared" si="197"/>
        <v>0.30670978088030482</v>
      </c>
      <c r="EL46">
        <f t="shared" si="197"/>
        <v>0.30364268307150177</v>
      </c>
      <c r="EM46">
        <f t="shared" si="197"/>
        <v>0.30060625624078674</v>
      </c>
      <c r="EN46">
        <f t="shared" si="197"/>
        <v>0.29760019367837887</v>
      </c>
      <c r="EO46">
        <f t="shared" si="197"/>
        <v>0.2946241917415951</v>
      </c>
      <c r="EP46">
        <f t="shared" si="197"/>
        <v>0.29167794982417916</v>
      </c>
      <c r="EQ46">
        <f t="shared" si="197"/>
        <v>0.28876117032593734</v>
      </c>
      <c r="ER46">
        <f t="shared" si="197"/>
        <v>0.28587355862267799</v>
      </c>
      <c r="ES46">
        <f t="shared" si="197"/>
        <v>0.2830148230364512</v>
      </c>
      <c r="ET46">
        <f t="shared" si="197"/>
        <v>0.28018467480608666</v>
      </c>
      <c r="EU46">
        <f t="shared" si="197"/>
        <v>0.27738282805802578</v>
      </c>
      <c r="EV46">
        <f t="shared" si="197"/>
        <v>0.27460899977744552</v>
      </c>
      <c r="EW46">
        <f t="shared" si="197"/>
        <v>0.27186290977967104</v>
      </c>
      <c r="EX46">
        <f t="shared" si="197"/>
        <v>0.26914428068187435</v>
      </c>
      <c r="EY46">
        <f t="shared" si="197"/>
        <v>0.26645283787505558</v>
      </c>
      <c r="EZ46">
        <f t="shared" si="197"/>
        <v>0.263788309496305</v>
      </c>
      <c r="FA46">
        <f t="shared" si="197"/>
        <v>0.26115042640134195</v>
      </c>
      <c r="FB46">
        <f t="shared" si="197"/>
        <v>0.25853892213732854</v>
      </c>
      <c r="FC46">
        <f t="shared" si="197"/>
        <v>0.25595353291595524</v>
      </c>
    </row>
    <row r="47" spans="1:159" x14ac:dyDescent="0.35">
      <c r="A47" t="s">
        <v>87</v>
      </c>
      <c r="B47">
        <v>1640400</v>
      </c>
      <c r="C47" t="s">
        <v>88</v>
      </c>
      <c r="F47">
        <v>65</v>
      </c>
      <c r="G47">
        <f>1-EXP(-inputs!$B$35-inputs!$B$36*inputs!$B$37^$F47*(inputs!$B$37-1)/LN(inputs!$B$37))</f>
        <v>5.9146520295545457E-3</v>
      </c>
      <c r="H47">
        <f>1-EXP(-inputs!$B$35-inputs!$B$36*inputs!$B$37^($F47-4)*(inputs!$B$37-1)/LN(inputs!$B$37))</f>
        <v>3.7916077185089492E-3</v>
      </c>
      <c r="I47">
        <f t="shared" si="143"/>
        <v>5.6780659483723636E-3</v>
      </c>
      <c r="J47">
        <f t="shared" si="144"/>
        <v>3.6399434097685911E-3</v>
      </c>
      <c r="L47">
        <v>45</v>
      </c>
      <c r="M47">
        <f t="shared" si="2"/>
        <v>3.75</v>
      </c>
      <c r="N47">
        <f t="shared" si="3"/>
        <v>2.9690660818135418E-2</v>
      </c>
      <c r="O47">
        <f t="shared" si="4"/>
        <v>0.89463454109711038</v>
      </c>
      <c r="P47">
        <f>O47*EXP(-inputs!$B$27*L47/12)</f>
        <v>0.87801642514460743</v>
      </c>
      <c r="Q47">
        <f t="shared" si="5"/>
        <v>3.4690660818135419E-2</v>
      </c>
      <c r="R47">
        <f t="shared" si="6"/>
        <v>0.87801642514460743</v>
      </c>
      <c r="S47">
        <f>R47*EXP(-inputs!$B$27*L47/12)</f>
        <v>0.86170699588496591</v>
      </c>
      <c r="T47">
        <f>INDEX(P_rec,MATCH(inputs!$B$13+L47,curve_t,0))/INDEX(P_rec,MATCH(inputs!$B$13,curve_t,0))</f>
        <v>0.87108714889577044</v>
      </c>
      <c r="U47">
        <f t="shared" si="15"/>
        <v>0.99666863565291319</v>
      </c>
      <c r="V47">
        <f t="shared" si="16"/>
        <v>3.3424994305197853E-3</v>
      </c>
      <c r="X47">
        <v>21</v>
      </c>
      <c r="Y47">
        <f t="shared" si="7"/>
        <v>104.41593083594324</v>
      </c>
      <c r="AA47">
        <v>19</v>
      </c>
      <c r="AC47">
        <f>$AB$28*INDEX(I_rec,MATCH(inputs!$B$13+AA47,cpi_rec_u,0))/INDEX(I_rec,MATCH(inputs!$B$13,cpi_rec_u,0))</f>
        <v>107.42199862190257</v>
      </c>
      <c r="AD47">
        <f t="shared" si="122"/>
        <v>108.25286036871759</v>
      </c>
      <c r="AF47">
        <v>63</v>
      </c>
      <c r="AG47">
        <f t="shared" si="153"/>
        <v>1</v>
      </c>
      <c r="AH47">
        <f>1</f>
        <v>1</v>
      </c>
      <c r="AI47">
        <f t="shared" ref="AI47:BN47" si="198">AH47*(1-$AG47*(0.01+0.01*AI$3))</f>
        <v>0.98</v>
      </c>
      <c r="AJ47">
        <f t="shared" si="198"/>
        <v>0.96047104999999999</v>
      </c>
      <c r="AK47">
        <f t="shared" si="198"/>
        <v>0.941530560894</v>
      </c>
      <c r="AL47">
        <f t="shared" si="198"/>
        <v>0.9232719294918631</v>
      </c>
      <c r="AM47">
        <f t="shared" si="198"/>
        <v>0.90576669370869745</v>
      </c>
      <c r="AN47">
        <f t="shared" si="198"/>
        <v>0.8890666202934433</v>
      </c>
      <c r="AO47">
        <f t="shared" si="198"/>
        <v>0.87320567178740827</v>
      </c>
      <c r="AP47">
        <f t="shared" si="198"/>
        <v>0.85820181533192108</v>
      </c>
      <c r="AQ47">
        <f t="shared" si="198"/>
        <v>0.84405864941525099</v>
      </c>
      <c r="AR47">
        <f t="shared" si="198"/>
        <v>0.83076683583358435</v>
      </c>
      <c r="AS47">
        <f t="shared" si="198"/>
        <v>0.81830533329608057</v>
      </c>
      <c r="AT47">
        <f t="shared" si="198"/>
        <v>0.80664243653327816</v>
      </c>
      <c r="AU47">
        <f t="shared" si="198"/>
        <v>0.79573663079134827</v>
      </c>
      <c r="AV47">
        <f t="shared" si="198"/>
        <v>0.78553727652618011</v>
      </c>
      <c r="AW47">
        <f t="shared" si="198"/>
        <v>0.77598514324362178</v>
      </c>
      <c r="AX47">
        <f t="shared" si="198"/>
        <v>0.7670128150248674</v>
      </c>
      <c r="AY47">
        <f t="shared" si="198"/>
        <v>0.75854499354699279</v>
      </c>
      <c r="AZ47">
        <f t="shared" si="198"/>
        <v>0.75049872752794311</v>
      </c>
      <c r="BA47">
        <f t="shared" si="198"/>
        <v>0.74278360060895587</v>
      </c>
      <c r="BB47">
        <f t="shared" si="198"/>
        <v>0.73530191279182211</v>
      </c>
      <c r="BC47">
        <f t="shared" si="198"/>
        <v>0.72794889366390392</v>
      </c>
      <c r="BD47">
        <f t="shared" si="198"/>
        <v>0.72066940472726482</v>
      </c>
      <c r="BE47">
        <f t="shared" si="198"/>
        <v>0.71346271067999212</v>
      </c>
      <c r="BF47">
        <f t="shared" si="198"/>
        <v>0.70632808357319221</v>
      </c>
      <c r="BG47">
        <f t="shared" si="198"/>
        <v>0.69926480273746028</v>
      </c>
      <c r="BH47">
        <f t="shared" si="198"/>
        <v>0.69227215471008563</v>
      </c>
      <c r="BI47">
        <f t="shared" si="198"/>
        <v>0.6853494331629848</v>
      </c>
      <c r="BJ47">
        <f t="shared" si="198"/>
        <v>0.67849593883135495</v>
      </c>
      <c r="BK47">
        <f t="shared" si="198"/>
        <v>0.67171097944304137</v>
      </c>
      <c r="BL47">
        <f t="shared" si="198"/>
        <v>0.66499386964861096</v>
      </c>
      <c r="BM47">
        <f t="shared" si="198"/>
        <v>0.65834393095212485</v>
      </c>
      <c r="BN47">
        <f t="shared" si="198"/>
        <v>0.65176049164260363</v>
      </c>
      <c r="BO47">
        <f t="shared" ref="BO47:CT47" si="199">BN47*(1-$AG47*(0.01+0.01*BO$3))</f>
        <v>0.64524288672617758</v>
      </c>
      <c r="BP47">
        <f t="shared" si="199"/>
        <v>0.63879045785891575</v>
      </c>
      <c r="BQ47">
        <f t="shared" si="199"/>
        <v>0.63240255328032657</v>
      </c>
      <c r="BR47">
        <f t="shared" si="199"/>
        <v>0.62607852774752326</v>
      </c>
      <c r="BS47">
        <f t="shared" si="199"/>
        <v>0.61981774247004806</v>
      </c>
      <c r="BT47">
        <f t="shared" si="199"/>
        <v>0.61361956504534754</v>
      </c>
      <c r="BU47">
        <f t="shared" si="199"/>
        <v>0.607483369394894</v>
      </c>
      <c r="BV47">
        <f t="shared" si="199"/>
        <v>0.6014085357009451</v>
      </c>
      <c r="BW47">
        <f t="shared" si="199"/>
        <v>0.59539445034393568</v>
      </c>
      <c r="BX47">
        <f t="shared" si="199"/>
        <v>0.58944050584049634</v>
      </c>
      <c r="BY47">
        <f t="shared" si="199"/>
        <v>0.58354610078209135</v>
      </c>
      <c r="BZ47">
        <f t="shared" si="199"/>
        <v>0.5777106397742704</v>
      </c>
      <c r="CA47">
        <f t="shared" si="199"/>
        <v>0.57193353337652764</v>
      </c>
      <c r="CB47">
        <f t="shared" si="199"/>
        <v>0.56621419804276241</v>
      </c>
      <c r="CC47">
        <f t="shared" si="199"/>
        <v>0.56055205606233482</v>
      </c>
      <c r="CD47">
        <f t="shared" si="199"/>
        <v>0.55494653550171147</v>
      </c>
      <c r="CE47">
        <f t="shared" si="199"/>
        <v>0.54939707014669437</v>
      </c>
      <c r="CF47">
        <f t="shared" si="199"/>
        <v>0.54390309944522741</v>
      </c>
      <c r="CG47">
        <f t="shared" si="199"/>
        <v>0.5384640684507751</v>
      </c>
      <c r="CH47">
        <f t="shared" si="199"/>
        <v>0.53307942776626738</v>
      </c>
      <c r="CI47">
        <f t="shared" si="199"/>
        <v>0.52774863348860468</v>
      </c>
      <c r="CJ47">
        <f t="shared" si="199"/>
        <v>0.52247114715371867</v>
      </c>
      <c r="CK47">
        <f t="shared" si="199"/>
        <v>0.51724643568218143</v>
      </c>
      <c r="CL47">
        <f t="shared" si="199"/>
        <v>0.51207397132535959</v>
      </c>
      <c r="CM47">
        <f t="shared" si="199"/>
        <v>0.50695323161210604</v>
      </c>
      <c r="CN47">
        <f t="shared" si="199"/>
        <v>0.50188369929598498</v>
      </c>
      <c r="CO47">
        <f t="shared" si="199"/>
        <v>0.49686486230302512</v>
      </c>
      <c r="CP47">
        <f t="shared" si="199"/>
        <v>0.49189621367999486</v>
      </c>
      <c r="CQ47">
        <f t="shared" si="199"/>
        <v>0.48697725154319493</v>
      </c>
      <c r="CR47">
        <f t="shared" si="199"/>
        <v>0.48210747902776296</v>
      </c>
      <c r="CS47">
        <f t="shared" si="199"/>
        <v>0.47728640423748531</v>
      </c>
      <c r="CT47">
        <f t="shared" si="199"/>
        <v>0.47251354019511044</v>
      </c>
      <c r="CU47">
        <f t="shared" ref="CU47:DZ47" si="200">CT47*(1-$AG47*(0.01+0.01*CU$3))</f>
        <v>0.46778840479315931</v>
      </c>
      <c r="CV47">
        <f t="shared" si="200"/>
        <v>0.46311052074522768</v>
      </c>
      <c r="CW47">
        <f t="shared" si="200"/>
        <v>0.45847941553777538</v>
      </c>
      <c r="CX47">
        <f t="shared" si="200"/>
        <v>0.45389462138239761</v>
      </c>
      <c r="CY47">
        <f t="shared" si="200"/>
        <v>0.44935567516857361</v>
      </c>
      <c r="CZ47">
        <f t="shared" si="200"/>
        <v>0.44486211841688789</v>
      </c>
      <c r="DA47">
        <f t="shared" si="200"/>
        <v>0.440413497232719</v>
      </c>
      <c r="DB47">
        <f t="shared" si="200"/>
        <v>0.43600936226039183</v>
      </c>
      <c r="DC47">
        <f t="shared" si="200"/>
        <v>0.43164926863778791</v>
      </c>
      <c r="DD47">
        <f t="shared" si="200"/>
        <v>0.42733277595141</v>
      </c>
      <c r="DE47">
        <f t="shared" si="200"/>
        <v>0.42305944819189589</v>
      </c>
      <c r="DF47">
        <f t="shared" si="200"/>
        <v>0.41882885370997691</v>
      </c>
      <c r="DG47">
        <f t="shared" si="200"/>
        <v>0.41464056517287712</v>
      </c>
      <c r="DH47">
        <f t="shared" si="200"/>
        <v>0.41049415952114832</v>
      </c>
      <c r="DI47">
        <f t="shared" si="200"/>
        <v>0.40638921792593685</v>
      </c>
      <c r="DJ47">
        <f t="shared" si="200"/>
        <v>0.40232532574667745</v>
      </c>
      <c r="DK47">
        <f t="shared" si="200"/>
        <v>0.39830207248921068</v>
      </c>
      <c r="DL47">
        <f t="shared" si="200"/>
        <v>0.39431905176431858</v>
      </c>
      <c r="DM47">
        <f t="shared" si="200"/>
        <v>0.39037586124667539</v>
      </c>
      <c r="DN47">
        <f t="shared" si="200"/>
        <v>0.38647210263420861</v>
      </c>
      <c r="DO47">
        <f t="shared" si="200"/>
        <v>0.3826073816078665</v>
      </c>
      <c r="DP47">
        <f t="shared" si="200"/>
        <v>0.37878130779178781</v>
      </c>
      <c r="DQ47">
        <f t="shared" si="200"/>
        <v>0.37499349471386995</v>
      </c>
      <c r="DR47">
        <f t="shared" si="200"/>
        <v>0.37124355976673123</v>
      </c>
      <c r="DS47">
        <f t="shared" si="200"/>
        <v>0.36753112416906392</v>
      </c>
      <c r="DT47">
        <f t="shared" si="200"/>
        <v>0.36385581292737329</v>
      </c>
      <c r="DU47">
        <f t="shared" si="200"/>
        <v>0.36021725479809957</v>
      </c>
      <c r="DV47">
        <f t="shared" si="200"/>
        <v>0.35661508225011856</v>
      </c>
      <c r="DW47">
        <f t="shared" si="200"/>
        <v>0.3530489314276174</v>
      </c>
      <c r="DX47">
        <f t="shared" si="200"/>
        <v>0.34951844211334121</v>
      </c>
      <c r="DY47">
        <f t="shared" si="200"/>
        <v>0.34602325769220782</v>
      </c>
      <c r="DZ47">
        <f t="shared" si="200"/>
        <v>0.34256302511528575</v>
      </c>
      <c r="EA47">
        <f t="shared" ref="EA47:FC47" si="201">DZ47*(1-$AG47*(0.01+0.01*EA$3))</f>
        <v>0.33913739486413291</v>
      </c>
      <c r="EB47">
        <f t="shared" si="201"/>
        <v>0.33574602091549161</v>
      </c>
      <c r="EC47">
        <f t="shared" si="201"/>
        <v>0.33238856070633671</v>
      </c>
      <c r="ED47">
        <f t="shared" si="201"/>
        <v>0.32906467509927334</v>
      </c>
      <c r="EE47">
        <f t="shared" si="201"/>
        <v>0.32577402834828062</v>
      </c>
      <c r="EF47">
        <f t="shared" si="201"/>
        <v>0.32251628806479782</v>
      </c>
      <c r="EG47">
        <f t="shared" si="201"/>
        <v>0.31929112518414982</v>
      </c>
      <c r="EH47">
        <f t="shared" si="201"/>
        <v>0.3160982139323083</v>
      </c>
      <c r="EI47">
        <f t="shared" si="201"/>
        <v>0.31293723179298522</v>
      </c>
      <c r="EJ47">
        <f t="shared" si="201"/>
        <v>0.30980785947505535</v>
      </c>
      <c r="EK47">
        <f t="shared" si="201"/>
        <v>0.30670978088030482</v>
      </c>
      <c r="EL47">
        <f t="shared" si="201"/>
        <v>0.30364268307150177</v>
      </c>
      <c r="EM47">
        <f t="shared" si="201"/>
        <v>0.30060625624078674</v>
      </c>
      <c r="EN47">
        <f t="shared" si="201"/>
        <v>0.29760019367837887</v>
      </c>
      <c r="EO47">
        <f t="shared" si="201"/>
        <v>0.2946241917415951</v>
      </c>
      <c r="EP47">
        <f t="shared" si="201"/>
        <v>0.29167794982417916</v>
      </c>
      <c r="EQ47">
        <f t="shared" si="201"/>
        <v>0.28876117032593734</v>
      </c>
      <c r="ER47">
        <f t="shared" si="201"/>
        <v>0.28587355862267799</v>
      </c>
      <c r="ES47">
        <f t="shared" si="201"/>
        <v>0.2830148230364512</v>
      </c>
      <c r="ET47">
        <f t="shared" si="201"/>
        <v>0.28018467480608666</v>
      </c>
      <c r="EU47">
        <f t="shared" si="201"/>
        <v>0.27738282805802578</v>
      </c>
      <c r="EV47">
        <f t="shared" si="201"/>
        <v>0.27460899977744552</v>
      </c>
      <c r="EW47">
        <f t="shared" si="201"/>
        <v>0.27186290977967104</v>
      </c>
      <c r="EX47">
        <f t="shared" si="201"/>
        <v>0.26914428068187435</v>
      </c>
      <c r="EY47">
        <f t="shared" si="201"/>
        <v>0.26645283787505558</v>
      </c>
      <c r="EZ47">
        <f t="shared" si="201"/>
        <v>0.263788309496305</v>
      </c>
      <c r="FA47">
        <f t="shared" si="201"/>
        <v>0.26115042640134195</v>
      </c>
      <c r="FB47">
        <f t="shared" si="201"/>
        <v>0.25853892213732854</v>
      </c>
      <c r="FC47">
        <f t="shared" si="201"/>
        <v>0.25595353291595524</v>
      </c>
    </row>
    <row r="48" spans="1:159" x14ac:dyDescent="0.35">
      <c r="A48" t="s">
        <v>89</v>
      </c>
      <c r="B48" t="s">
        <v>90</v>
      </c>
      <c r="C48" t="s">
        <v>91</v>
      </c>
      <c r="F48">
        <v>66</v>
      </c>
      <c r="G48">
        <f>1-EXP(-inputs!$B$35-inputs!$B$36*inputs!$B$37^$F48*(inputs!$B$37-1)/LN(inputs!$B$37))</f>
        <v>6.6185276792443126E-3</v>
      </c>
      <c r="H48">
        <f>1-EXP(-inputs!$B$35-inputs!$B$36*inputs!$B$37^($F48-4)*(inputs!$B$37-1)/LN(inputs!$B$37))</f>
        <v>4.233599972717883E-3</v>
      </c>
      <c r="I48">
        <f t="shared" si="143"/>
        <v>6.3537865720745398E-3</v>
      </c>
      <c r="J48">
        <f t="shared" si="144"/>
        <v>4.064255973809168E-3</v>
      </c>
      <c r="L48">
        <v>46</v>
      </c>
      <c r="M48">
        <f t="shared" si="2"/>
        <v>3.8333333333333335</v>
      </c>
      <c r="N48">
        <f t="shared" si="3"/>
        <v>2.9776215007092283E-2</v>
      </c>
      <c r="O48">
        <f t="shared" si="4"/>
        <v>0.89213112371307446</v>
      </c>
      <c r="P48">
        <f>O48*EXP(-inputs!$B$27*L48/12)</f>
        <v>0.87519476905075222</v>
      </c>
      <c r="Q48">
        <f t="shared" si="5"/>
        <v>3.4776215007092284E-2</v>
      </c>
      <c r="R48">
        <f t="shared" si="6"/>
        <v>0.87519476905075222</v>
      </c>
      <c r="S48">
        <f>R48*EXP(-inputs!$B$27*L48/12)</f>
        <v>0.85857993675394739</v>
      </c>
      <c r="T48">
        <f>INDEX(P_rec,MATCH(inputs!$B$13+L48,curve_t,0))/INDEX(P_rec,MATCH(inputs!$B$13,curve_t,0))</f>
        <v>0.86817666343438782</v>
      </c>
      <c r="U48">
        <f t="shared" si="15"/>
        <v>0.99665878957682696</v>
      </c>
      <c r="V48">
        <f t="shared" si="16"/>
        <v>3.3524115355383355E-3</v>
      </c>
      <c r="X48">
        <v>22</v>
      </c>
      <c r="Y48">
        <f t="shared" si="7"/>
        <v>104.63101055742854</v>
      </c>
      <c r="AA48">
        <v>20</v>
      </c>
      <c r="AC48">
        <f>$AB$28*INDEX(I_rec,MATCH(inputs!$B$13+AA48,cpi_rec_u,0))/INDEX(I_rec,MATCH(inputs!$B$13,cpi_rec_u,0))</f>
        <v>107.64327035084297</v>
      </c>
      <c r="AD48">
        <f t="shared" si="122"/>
        <v>108.51984112601035</v>
      </c>
      <c r="AF48">
        <v>64</v>
      </c>
      <c r="AG48">
        <f t="shared" si="153"/>
        <v>1</v>
      </c>
      <c r="AH48">
        <f>1</f>
        <v>1</v>
      </c>
      <c r="AI48">
        <f t="shared" ref="AI48:BN48" si="202">AH48*(1-$AG48*(0.01+0.01*AI$3))</f>
        <v>0.98</v>
      </c>
      <c r="AJ48">
        <f t="shared" si="202"/>
        <v>0.96047104999999999</v>
      </c>
      <c r="AK48">
        <f t="shared" si="202"/>
        <v>0.941530560894</v>
      </c>
      <c r="AL48">
        <f t="shared" si="202"/>
        <v>0.9232719294918631</v>
      </c>
      <c r="AM48">
        <f t="shared" si="202"/>
        <v>0.90576669370869745</v>
      </c>
      <c r="AN48">
        <f t="shared" si="202"/>
        <v>0.8890666202934433</v>
      </c>
      <c r="AO48">
        <f t="shared" si="202"/>
        <v>0.87320567178740827</v>
      </c>
      <c r="AP48">
        <f t="shared" si="202"/>
        <v>0.85820181533192108</v>
      </c>
      <c r="AQ48">
        <f t="shared" si="202"/>
        <v>0.84405864941525099</v>
      </c>
      <c r="AR48">
        <f t="shared" si="202"/>
        <v>0.83076683583358435</v>
      </c>
      <c r="AS48">
        <f t="shared" si="202"/>
        <v>0.81830533329608057</v>
      </c>
      <c r="AT48">
        <f t="shared" si="202"/>
        <v>0.80664243653327816</v>
      </c>
      <c r="AU48">
        <f t="shared" si="202"/>
        <v>0.79573663079134827</v>
      </c>
      <c r="AV48">
        <f t="shared" si="202"/>
        <v>0.78553727652618011</v>
      </c>
      <c r="AW48">
        <f t="shared" si="202"/>
        <v>0.77598514324362178</v>
      </c>
      <c r="AX48">
        <f t="shared" si="202"/>
        <v>0.7670128150248674</v>
      </c>
      <c r="AY48">
        <f t="shared" si="202"/>
        <v>0.75854499354699279</v>
      </c>
      <c r="AZ48">
        <f t="shared" si="202"/>
        <v>0.75049872752794311</v>
      </c>
      <c r="BA48">
        <f t="shared" si="202"/>
        <v>0.74278360060895587</v>
      </c>
      <c r="BB48">
        <f t="shared" si="202"/>
        <v>0.73530191279182211</v>
      </c>
      <c r="BC48">
        <f t="shared" si="202"/>
        <v>0.72794889366390392</v>
      </c>
      <c r="BD48">
        <f t="shared" si="202"/>
        <v>0.72066940472726482</v>
      </c>
      <c r="BE48">
        <f t="shared" si="202"/>
        <v>0.71346271067999212</v>
      </c>
      <c r="BF48">
        <f t="shared" si="202"/>
        <v>0.70632808357319221</v>
      </c>
      <c r="BG48">
        <f t="shared" si="202"/>
        <v>0.69926480273746028</v>
      </c>
      <c r="BH48">
        <f t="shared" si="202"/>
        <v>0.69227215471008563</v>
      </c>
      <c r="BI48">
        <f t="shared" si="202"/>
        <v>0.6853494331629848</v>
      </c>
      <c r="BJ48">
        <f t="shared" si="202"/>
        <v>0.67849593883135495</v>
      </c>
      <c r="BK48">
        <f t="shared" si="202"/>
        <v>0.67171097944304137</v>
      </c>
      <c r="BL48">
        <f t="shared" si="202"/>
        <v>0.66499386964861096</v>
      </c>
      <c r="BM48">
        <f t="shared" si="202"/>
        <v>0.65834393095212485</v>
      </c>
      <c r="BN48">
        <f t="shared" si="202"/>
        <v>0.65176049164260363</v>
      </c>
      <c r="BO48">
        <f t="shared" ref="BO48:CT48" si="203">BN48*(1-$AG48*(0.01+0.01*BO$3))</f>
        <v>0.64524288672617758</v>
      </c>
      <c r="BP48">
        <f t="shared" si="203"/>
        <v>0.63879045785891575</v>
      </c>
      <c r="BQ48">
        <f t="shared" si="203"/>
        <v>0.63240255328032657</v>
      </c>
      <c r="BR48">
        <f t="shared" si="203"/>
        <v>0.62607852774752326</v>
      </c>
      <c r="BS48">
        <f t="shared" si="203"/>
        <v>0.61981774247004806</v>
      </c>
      <c r="BT48">
        <f t="shared" si="203"/>
        <v>0.61361956504534754</v>
      </c>
      <c r="BU48">
        <f t="shared" si="203"/>
        <v>0.607483369394894</v>
      </c>
      <c r="BV48">
        <f t="shared" si="203"/>
        <v>0.6014085357009451</v>
      </c>
      <c r="BW48">
        <f t="shared" si="203"/>
        <v>0.59539445034393568</v>
      </c>
      <c r="BX48">
        <f t="shared" si="203"/>
        <v>0.58944050584049634</v>
      </c>
      <c r="BY48">
        <f t="shared" si="203"/>
        <v>0.58354610078209135</v>
      </c>
      <c r="BZ48">
        <f t="shared" si="203"/>
        <v>0.5777106397742704</v>
      </c>
      <c r="CA48">
        <f t="shared" si="203"/>
        <v>0.57193353337652764</v>
      </c>
      <c r="CB48">
        <f t="shared" si="203"/>
        <v>0.56621419804276241</v>
      </c>
      <c r="CC48">
        <f t="shared" si="203"/>
        <v>0.56055205606233482</v>
      </c>
      <c r="CD48">
        <f t="shared" si="203"/>
        <v>0.55494653550171147</v>
      </c>
      <c r="CE48">
        <f t="shared" si="203"/>
        <v>0.54939707014669437</v>
      </c>
      <c r="CF48">
        <f t="shared" si="203"/>
        <v>0.54390309944522741</v>
      </c>
      <c r="CG48">
        <f t="shared" si="203"/>
        <v>0.5384640684507751</v>
      </c>
      <c r="CH48">
        <f t="shared" si="203"/>
        <v>0.53307942776626738</v>
      </c>
      <c r="CI48">
        <f t="shared" si="203"/>
        <v>0.52774863348860468</v>
      </c>
      <c r="CJ48">
        <f t="shared" si="203"/>
        <v>0.52247114715371867</v>
      </c>
      <c r="CK48">
        <f t="shared" si="203"/>
        <v>0.51724643568218143</v>
      </c>
      <c r="CL48">
        <f t="shared" si="203"/>
        <v>0.51207397132535959</v>
      </c>
      <c r="CM48">
        <f t="shared" si="203"/>
        <v>0.50695323161210604</v>
      </c>
      <c r="CN48">
        <f t="shared" si="203"/>
        <v>0.50188369929598498</v>
      </c>
      <c r="CO48">
        <f t="shared" si="203"/>
        <v>0.49686486230302512</v>
      </c>
      <c r="CP48">
        <f t="shared" si="203"/>
        <v>0.49189621367999486</v>
      </c>
      <c r="CQ48">
        <f t="shared" si="203"/>
        <v>0.48697725154319493</v>
      </c>
      <c r="CR48">
        <f t="shared" si="203"/>
        <v>0.48210747902776296</v>
      </c>
      <c r="CS48">
        <f t="shared" si="203"/>
        <v>0.47728640423748531</v>
      </c>
      <c r="CT48">
        <f t="shared" si="203"/>
        <v>0.47251354019511044</v>
      </c>
      <c r="CU48">
        <f t="shared" ref="CU48:DZ48" si="204">CT48*(1-$AG48*(0.01+0.01*CU$3))</f>
        <v>0.46778840479315931</v>
      </c>
      <c r="CV48">
        <f t="shared" si="204"/>
        <v>0.46311052074522768</v>
      </c>
      <c r="CW48">
        <f t="shared" si="204"/>
        <v>0.45847941553777538</v>
      </c>
      <c r="CX48">
        <f t="shared" si="204"/>
        <v>0.45389462138239761</v>
      </c>
      <c r="CY48">
        <f t="shared" si="204"/>
        <v>0.44935567516857361</v>
      </c>
      <c r="CZ48">
        <f t="shared" si="204"/>
        <v>0.44486211841688789</v>
      </c>
      <c r="DA48">
        <f t="shared" si="204"/>
        <v>0.440413497232719</v>
      </c>
      <c r="DB48">
        <f t="shared" si="204"/>
        <v>0.43600936226039183</v>
      </c>
      <c r="DC48">
        <f t="shared" si="204"/>
        <v>0.43164926863778791</v>
      </c>
      <c r="DD48">
        <f t="shared" si="204"/>
        <v>0.42733277595141</v>
      </c>
      <c r="DE48">
        <f t="shared" si="204"/>
        <v>0.42305944819189589</v>
      </c>
      <c r="DF48">
        <f t="shared" si="204"/>
        <v>0.41882885370997691</v>
      </c>
      <c r="DG48">
        <f t="shared" si="204"/>
        <v>0.41464056517287712</v>
      </c>
      <c r="DH48">
        <f t="shared" si="204"/>
        <v>0.41049415952114832</v>
      </c>
      <c r="DI48">
        <f t="shared" si="204"/>
        <v>0.40638921792593685</v>
      </c>
      <c r="DJ48">
        <f t="shared" si="204"/>
        <v>0.40232532574667745</v>
      </c>
      <c r="DK48">
        <f t="shared" si="204"/>
        <v>0.39830207248921068</v>
      </c>
      <c r="DL48">
        <f t="shared" si="204"/>
        <v>0.39431905176431858</v>
      </c>
      <c r="DM48">
        <f t="shared" si="204"/>
        <v>0.39037586124667539</v>
      </c>
      <c r="DN48">
        <f t="shared" si="204"/>
        <v>0.38647210263420861</v>
      </c>
      <c r="DO48">
        <f t="shared" si="204"/>
        <v>0.3826073816078665</v>
      </c>
      <c r="DP48">
        <f t="shared" si="204"/>
        <v>0.37878130779178781</v>
      </c>
      <c r="DQ48">
        <f t="shared" si="204"/>
        <v>0.37499349471386995</v>
      </c>
      <c r="DR48">
        <f t="shared" si="204"/>
        <v>0.37124355976673123</v>
      </c>
      <c r="DS48">
        <f t="shared" si="204"/>
        <v>0.36753112416906392</v>
      </c>
      <c r="DT48">
        <f t="shared" si="204"/>
        <v>0.36385581292737329</v>
      </c>
      <c r="DU48">
        <f t="shared" si="204"/>
        <v>0.36021725479809957</v>
      </c>
      <c r="DV48">
        <f t="shared" si="204"/>
        <v>0.35661508225011856</v>
      </c>
      <c r="DW48">
        <f t="shared" si="204"/>
        <v>0.3530489314276174</v>
      </c>
      <c r="DX48">
        <f t="shared" si="204"/>
        <v>0.34951844211334121</v>
      </c>
      <c r="DY48">
        <f t="shared" si="204"/>
        <v>0.34602325769220782</v>
      </c>
      <c r="DZ48">
        <f t="shared" si="204"/>
        <v>0.34256302511528575</v>
      </c>
      <c r="EA48">
        <f t="shared" ref="EA48:FC48" si="205">DZ48*(1-$AG48*(0.01+0.01*EA$3))</f>
        <v>0.33913739486413291</v>
      </c>
      <c r="EB48">
        <f t="shared" si="205"/>
        <v>0.33574602091549161</v>
      </c>
      <c r="EC48">
        <f t="shared" si="205"/>
        <v>0.33238856070633671</v>
      </c>
      <c r="ED48">
        <f t="shared" si="205"/>
        <v>0.32906467509927334</v>
      </c>
      <c r="EE48">
        <f t="shared" si="205"/>
        <v>0.32577402834828062</v>
      </c>
      <c r="EF48">
        <f t="shared" si="205"/>
        <v>0.32251628806479782</v>
      </c>
      <c r="EG48">
        <f t="shared" si="205"/>
        <v>0.31929112518414982</v>
      </c>
      <c r="EH48">
        <f t="shared" si="205"/>
        <v>0.3160982139323083</v>
      </c>
      <c r="EI48">
        <f t="shared" si="205"/>
        <v>0.31293723179298522</v>
      </c>
      <c r="EJ48">
        <f t="shared" si="205"/>
        <v>0.30980785947505535</v>
      </c>
      <c r="EK48">
        <f t="shared" si="205"/>
        <v>0.30670978088030482</v>
      </c>
      <c r="EL48">
        <f t="shared" si="205"/>
        <v>0.30364268307150177</v>
      </c>
      <c r="EM48">
        <f t="shared" si="205"/>
        <v>0.30060625624078674</v>
      </c>
      <c r="EN48">
        <f t="shared" si="205"/>
        <v>0.29760019367837887</v>
      </c>
      <c r="EO48">
        <f t="shared" si="205"/>
        <v>0.2946241917415951</v>
      </c>
      <c r="EP48">
        <f t="shared" si="205"/>
        <v>0.29167794982417916</v>
      </c>
      <c r="EQ48">
        <f t="shared" si="205"/>
        <v>0.28876117032593734</v>
      </c>
      <c r="ER48">
        <f t="shared" si="205"/>
        <v>0.28587355862267799</v>
      </c>
      <c r="ES48">
        <f t="shared" si="205"/>
        <v>0.2830148230364512</v>
      </c>
      <c r="ET48">
        <f t="shared" si="205"/>
        <v>0.28018467480608666</v>
      </c>
      <c r="EU48">
        <f t="shared" si="205"/>
        <v>0.27738282805802578</v>
      </c>
      <c r="EV48">
        <f t="shared" si="205"/>
        <v>0.27460899977744552</v>
      </c>
      <c r="EW48">
        <f t="shared" si="205"/>
        <v>0.27186290977967104</v>
      </c>
      <c r="EX48">
        <f t="shared" si="205"/>
        <v>0.26914428068187435</v>
      </c>
      <c r="EY48">
        <f t="shared" si="205"/>
        <v>0.26645283787505558</v>
      </c>
      <c r="EZ48">
        <f t="shared" si="205"/>
        <v>0.263788309496305</v>
      </c>
      <c r="FA48">
        <f t="shared" si="205"/>
        <v>0.26115042640134195</v>
      </c>
      <c r="FB48">
        <f t="shared" si="205"/>
        <v>0.25853892213732854</v>
      </c>
      <c r="FC48">
        <f t="shared" si="205"/>
        <v>0.25595353291595524</v>
      </c>
    </row>
    <row r="49" spans="1:159" x14ac:dyDescent="0.35">
      <c r="A49" t="s">
        <v>92</v>
      </c>
      <c r="B49">
        <f>INDEX(group!$D$2:$D$503,MATCH(0,group!$A$2:$A$503,0))</f>
        <v>18529681.237961575</v>
      </c>
      <c r="C49" t="s">
        <v>93</v>
      </c>
      <c r="F49">
        <v>67</v>
      </c>
      <c r="G49">
        <f>1-EXP(-inputs!$B$35-inputs!$B$36*inputs!$B$37^$F49*(inputs!$B$37-1)/LN(inputs!$B$37))</f>
        <v>7.4090890062679104E-3</v>
      </c>
      <c r="H49">
        <f>1-EXP(-inputs!$B$35-inputs!$B$36*inputs!$B$37^($F49-4)*(inputs!$B$37-1)/LN(inputs!$B$37))</f>
        <v>4.7301651877017514E-3</v>
      </c>
      <c r="I49">
        <f t="shared" si="143"/>
        <v>7.112725446017194E-3</v>
      </c>
      <c r="J49">
        <f t="shared" si="144"/>
        <v>4.5409585801936816E-3</v>
      </c>
      <c r="L49">
        <v>47</v>
      </c>
      <c r="M49">
        <f t="shared" si="2"/>
        <v>3.9166666666666665</v>
      </c>
      <c r="N49">
        <f t="shared" si="3"/>
        <v>2.9861059206871474E-2</v>
      </c>
      <c r="O49">
        <f t="shared" si="4"/>
        <v>0.88962450015169137</v>
      </c>
      <c r="P49">
        <f>O49*EXP(-inputs!$B$27*L49/12)</f>
        <v>0.87237216747675439</v>
      </c>
      <c r="Q49">
        <f t="shared" si="5"/>
        <v>3.4861059206871471E-2</v>
      </c>
      <c r="R49">
        <f t="shared" si="6"/>
        <v>0.87237216747675439</v>
      </c>
      <c r="S49">
        <f>R49*EXP(-inputs!$B$27*L49/12)</f>
        <v>0.85545440627852021</v>
      </c>
      <c r="T49">
        <f>INDEX(P_rec,MATCH(inputs!$B$13+L49,curve_t,0))/INDEX(P_rec,MATCH(inputs!$B$13,curve_t,0))</f>
        <v>0.8652674717281752</v>
      </c>
      <c r="U49">
        <f t="shared" si="15"/>
        <v>0.99664907866251062</v>
      </c>
      <c r="V49">
        <f t="shared" si="16"/>
        <v>3.3621877642091569E-3</v>
      </c>
      <c r="X49">
        <v>23</v>
      </c>
      <c r="Y49">
        <f t="shared" si="7"/>
        <v>104.84653330792504</v>
      </c>
      <c r="AA49">
        <v>21</v>
      </c>
      <c r="AC49">
        <f>$AB$28*INDEX(I_rec,MATCH(inputs!$B$13+AA49,cpi_rec_u,0))/INDEX(I_rec,MATCH(inputs!$B$13,cpi_rec_u,0))</f>
        <v>107.86499786331615</v>
      </c>
      <c r="AD49">
        <f t="shared" si="122"/>
        <v>108.78748032987461</v>
      </c>
      <c r="AF49">
        <v>65</v>
      </c>
      <c r="AG49">
        <f t="shared" si="153"/>
        <v>1</v>
      </c>
      <c r="AH49">
        <f>1</f>
        <v>1</v>
      </c>
      <c r="AI49">
        <f t="shared" ref="AI49:BN49" si="206">AH49*(1-$AG49*(0.01+0.01*AI$3))</f>
        <v>0.98</v>
      </c>
      <c r="AJ49">
        <f t="shared" si="206"/>
        <v>0.96047104999999999</v>
      </c>
      <c r="AK49">
        <f t="shared" si="206"/>
        <v>0.941530560894</v>
      </c>
      <c r="AL49">
        <f t="shared" si="206"/>
        <v>0.9232719294918631</v>
      </c>
      <c r="AM49">
        <f t="shared" si="206"/>
        <v>0.90576669370869745</v>
      </c>
      <c r="AN49">
        <f t="shared" si="206"/>
        <v>0.8890666202934433</v>
      </c>
      <c r="AO49">
        <f t="shared" si="206"/>
        <v>0.87320567178740827</v>
      </c>
      <c r="AP49">
        <f t="shared" si="206"/>
        <v>0.85820181533192108</v>
      </c>
      <c r="AQ49">
        <f t="shared" si="206"/>
        <v>0.84405864941525099</v>
      </c>
      <c r="AR49">
        <f t="shared" si="206"/>
        <v>0.83076683583358435</v>
      </c>
      <c r="AS49">
        <f t="shared" si="206"/>
        <v>0.81830533329608057</v>
      </c>
      <c r="AT49">
        <f t="shared" si="206"/>
        <v>0.80664243653327816</v>
      </c>
      <c r="AU49">
        <f t="shared" si="206"/>
        <v>0.79573663079134827</v>
      </c>
      <c r="AV49">
        <f t="shared" si="206"/>
        <v>0.78553727652618011</v>
      </c>
      <c r="AW49">
        <f t="shared" si="206"/>
        <v>0.77598514324362178</v>
      </c>
      <c r="AX49">
        <f t="shared" si="206"/>
        <v>0.7670128150248674</v>
      </c>
      <c r="AY49">
        <f t="shared" si="206"/>
        <v>0.75854499354699279</v>
      </c>
      <c r="AZ49">
        <f t="shared" si="206"/>
        <v>0.75049872752794311</v>
      </c>
      <c r="BA49">
        <f t="shared" si="206"/>
        <v>0.74278360060895587</v>
      </c>
      <c r="BB49">
        <f t="shared" si="206"/>
        <v>0.73530191279182211</v>
      </c>
      <c r="BC49">
        <f t="shared" si="206"/>
        <v>0.72794889366390392</v>
      </c>
      <c r="BD49">
        <f t="shared" si="206"/>
        <v>0.72066940472726482</v>
      </c>
      <c r="BE49">
        <f t="shared" si="206"/>
        <v>0.71346271067999212</v>
      </c>
      <c r="BF49">
        <f t="shared" si="206"/>
        <v>0.70632808357319221</v>
      </c>
      <c r="BG49">
        <f t="shared" si="206"/>
        <v>0.69926480273746028</v>
      </c>
      <c r="BH49">
        <f t="shared" si="206"/>
        <v>0.69227215471008563</v>
      </c>
      <c r="BI49">
        <f t="shared" si="206"/>
        <v>0.6853494331629848</v>
      </c>
      <c r="BJ49">
        <f t="shared" si="206"/>
        <v>0.67849593883135495</v>
      </c>
      <c r="BK49">
        <f t="shared" si="206"/>
        <v>0.67171097944304137</v>
      </c>
      <c r="BL49">
        <f t="shared" si="206"/>
        <v>0.66499386964861096</v>
      </c>
      <c r="BM49">
        <f t="shared" si="206"/>
        <v>0.65834393095212485</v>
      </c>
      <c r="BN49">
        <f t="shared" si="206"/>
        <v>0.65176049164260363</v>
      </c>
      <c r="BO49">
        <f t="shared" ref="BO49:CT49" si="207">BN49*(1-$AG49*(0.01+0.01*BO$3))</f>
        <v>0.64524288672617758</v>
      </c>
      <c r="BP49">
        <f t="shared" si="207"/>
        <v>0.63879045785891575</v>
      </c>
      <c r="BQ49">
        <f t="shared" si="207"/>
        <v>0.63240255328032657</v>
      </c>
      <c r="BR49">
        <f t="shared" si="207"/>
        <v>0.62607852774752326</v>
      </c>
      <c r="BS49">
        <f t="shared" si="207"/>
        <v>0.61981774247004806</v>
      </c>
      <c r="BT49">
        <f t="shared" si="207"/>
        <v>0.61361956504534754</v>
      </c>
      <c r="BU49">
        <f t="shared" si="207"/>
        <v>0.607483369394894</v>
      </c>
      <c r="BV49">
        <f t="shared" si="207"/>
        <v>0.6014085357009451</v>
      </c>
      <c r="BW49">
        <f t="shared" si="207"/>
        <v>0.59539445034393568</v>
      </c>
      <c r="BX49">
        <f t="shared" si="207"/>
        <v>0.58944050584049634</v>
      </c>
      <c r="BY49">
        <f t="shared" si="207"/>
        <v>0.58354610078209135</v>
      </c>
      <c r="BZ49">
        <f t="shared" si="207"/>
        <v>0.5777106397742704</v>
      </c>
      <c r="CA49">
        <f t="shared" si="207"/>
        <v>0.57193353337652764</v>
      </c>
      <c r="CB49">
        <f t="shared" si="207"/>
        <v>0.56621419804276241</v>
      </c>
      <c r="CC49">
        <f t="shared" si="207"/>
        <v>0.56055205606233482</v>
      </c>
      <c r="CD49">
        <f t="shared" si="207"/>
        <v>0.55494653550171147</v>
      </c>
      <c r="CE49">
        <f t="shared" si="207"/>
        <v>0.54939707014669437</v>
      </c>
      <c r="CF49">
        <f t="shared" si="207"/>
        <v>0.54390309944522741</v>
      </c>
      <c r="CG49">
        <f t="shared" si="207"/>
        <v>0.5384640684507751</v>
      </c>
      <c r="CH49">
        <f t="shared" si="207"/>
        <v>0.53307942776626738</v>
      </c>
      <c r="CI49">
        <f t="shared" si="207"/>
        <v>0.52774863348860468</v>
      </c>
      <c r="CJ49">
        <f t="shared" si="207"/>
        <v>0.52247114715371867</v>
      </c>
      <c r="CK49">
        <f t="shared" si="207"/>
        <v>0.51724643568218143</v>
      </c>
      <c r="CL49">
        <f t="shared" si="207"/>
        <v>0.51207397132535959</v>
      </c>
      <c r="CM49">
        <f t="shared" si="207"/>
        <v>0.50695323161210604</v>
      </c>
      <c r="CN49">
        <f t="shared" si="207"/>
        <v>0.50188369929598498</v>
      </c>
      <c r="CO49">
        <f t="shared" si="207"/>
        <v>0.49686486230302512</v>
      </c>
      <c r="CP49">
        <f t="shared" si="207"/>
        <v>0.49189621367999486</v>
      </c>
      <c r="CQ49">
        <f t="shared" si="207"/>
        <v>0.48697725154319493</v>
      </c>
      <c r="CR49">
        <f t="shared" si="207"/>
        <v>0.48210747902776296</v>
      </c>
      <c r="CS49">
        <f t="shared" si="207"/>
        <v>0.47728640423748531</v>
      </c>
      <c r="CT49">
        <f t="shared" si="207"/>
        <v>0.47251354019511044</v>
      </c>
      <c r="CU49">
        <f t="shared" ref="CU49:DZ49" si="208">CT49*(1-$AG49*(0.01+0.01*CU$3))</f>
        <v>0.46778840479315931</v>
      </c>
      <c r="CV49">
        <f t="shared" si="208"/>
        <v>0.46311052074522768</v>
      </c>
      <c r="CW49">
        <f t="shared" si="208"/>
        <v>0.45847941553777538</v>
      </c>
      <c r="CX49">
        <f t="shared" si="208"/>
        <v>0.45389462138239761</v>
      </c>
      <c r="CY49">
        <f t="shared" si="208"/>
        <v>0.44935567516857361</v>
      </c>
      <c r="CZ49">
        <f t="shared" si="208"/>
        <v>0.44486211841688789</v>
      </c>
      <c r="DA49">
        <f t="shared" si="208"/>
        <v>0.440413497232719</v>
      </c>
      <c r="DB49">
        <f t="shared" si="208"/>
        <v>0.43600936226039183</v>
      </c>
      <c r="DC49">
        <f t="shared" si="208"/>
        <v>0.43164926863778791</v>
      </c>
      <c r="DD49">
        <f t="shared" si="208"/>
        <v>0.42733277595141</v>
      </c>
      <c r="DE49">
        <f t="shared" si="208"/>
        <v>0.42305944819189589</v>
      </c>
      <c r="DF49">
        <f t="shared" si="208"/>
        <v>0.41882885370997691</v>
      </c>
      <c r="DG49">
        <f t="shared" si="208"/>
        <v>0.41464056517287712</v>
      </c>
      <c r="DH49">
        <f t="shared" si="208"/>
        <v>0.41049415952114832</v>
      </c>
      <c r="DI49">
        <f t="shared" si="208"/>
        <v>0.40638921792593685</v>
      </c>
      <c r="DJ49">
        <f t="shared" si="208"/>
        <v>0.40232532574667745</v>
      </c>
      <c r="DK49">
        <f t="shared" si="208"/>
        <v>0.39830207248921068</v>
      </c>
      <c r="DL49">
        <f t="shared" si="208"/>
        <v>0.39431905176431858</v>
      </c>
      <c r="DM49">
        <f t="shared" si="208"/>
        <v>0.39037586124667539</v>
      </c>
      <c r="DN49">
        <f t="shared" si="208"/>
        <v>0.38647210263420861</v>
      </c>
      <c r="DO49">
        <f t="shared" si="208"/>
        <v>0.3826073816078665</v>
      </c>
      <c r="DP49">
        <f t="shared" si="208"/>
        <v>0.37878130779178781</v>
      </c>
      <c r="DQ49">
        <f t="shared" si="208"/>
        <v>0.37499349471386995</v>
      </c>
      <c r="DR49">
        <f t="shared" si="208"/>
        <v>0.37124355976673123</v>
      </c>
      <c r="DS49">
        <f t="shared" si="208"/>
        <v>0.36753112416906392</v>
      </c>
      <c r="DT49">
        <f t="shared" si="208"/>
        <v>0.36385581292737329</v>
      </c>
      <c r="DU49">
        <f t="shared" si="208"/>
        <v>0.36021725479809957</v>
      </c>
      <c r="DV49">
        <f t="shared" si="208"/>
        <v>0.35661508225011856</v>
      </c>
      <c r="DW49">
        <f t="shared" si="208"/>
        <v>0.3530489314276174</v>
      </c>
      <c r="DX49">
        <f t="shared" si="208"/>
        <v>0.34951844211334121</v>
      </c>
      <c r="DY49">
        <f t="shared" si="208"/>
        <v>0.34602325769220782</v>
      </c>
      <c r="DZ49">
        <f t="shared" si="208"/>
        <v>0.34256302511528575</v>
      </c>
      <c r="EA49">
        <f t="shared" ref="EA49:FC49" si="209">DZ49*(1-$AG49*(0.01+0.01*EA$3))</f>
        <v>0.33913739486413291</v>
      </c>
      <c r="EB49">
        <f t="shared" si="209"/>
        <v>0.33574602091549161</v>
      </c>
      <c r="EC49">
        <f t="shared" si="209"/>
        <v>0.33238856070633671</v>
      </c>
      <c r="ED49">
        <f t="shared" si="209"/>
        <v>0.32906467509927334</v>
      </c>
      <c r="EE49">
        <f t="shared" si="209"/>
        <v>0.32577402834828062</v>
      </c>
      <c r="EF49">
        <f t="shared" si="209"/>
        <v>0.32251628806479782</v>
      </c>
      <c r="EG49">
        <f t="shared" si="209"/>
        <v>0.31929112518414982</v>
      </c>
      <c r="EH49">
        <f t="shared" si="209"/>
        <v>0.3160982139323083</v>
      </c>
      <c r="EI49">
        <f t="shared" si="209"/>
        <v>0.31293723179298522</v>
      </c>
      <c r="EJ49">
        <f t="shared" si="209"/>
        <v>0.30980785947505535</v>
      </c>
      <c r="EK49">
        <f t="shared" si="209"/>
        <v>0.30670978088030482</v>
      </c>
      <c r="EL49">
        <f t="shared" si="209"/>
        <v>0.30364268307150177</v>
      </c>
      <c r="EM49">
        <f t="shared" si="209"/>
        <v>0.30060625624078674</v>
      </c>
      <c r="EN49">
        <f t="shared" si="209"/>
        <v>0.29760019367837887</v>
      </c>
      <c r="EO49">
        <f t="shared" si="209"/>
        <v>0.2946241917415951</v>
      </c>
      <c r="EP49">
        <f t="shared" si="209"/>
        <v>0.29167794982417916</v>
      </c>
      <c r="EQ49">
        <f t="shared" si="209"/>
        <v>0.28876117032593734</v>
      </c>
      <c r="ER49">
        <f t="shared" si="209"/>
        <v>0.28587355862267799</v>
      </c>
      <c r="ES49">
        <f t="shared" si="209"/>
        <v>0.2830148230364512</v>
      </c>
      <c r="ET49">
        <f t="shared" si="209"/>
        <v>0.28018467480608666</v>
      </c>
      <c r="EU49">
        <f t="shared" si="209"/>
        <v>0.27738282805802578</v>
      </c>
      <c r="EV49">
        <f t="shared" si="209"/>
        <v>0.27460899977744552</v>
      </c>
      <c r="EW49">
        <f t="shared" si="209"/>
        <v>0.27186290977967104</v>
      </c>
      <c r="EX49">
        <f t="shared" si="209"/>
        <v>0.26914428068187435</v>
      </c>
      <c r="EY49">
        <f t="shared" si="209"/>
        <v>0.26645283787505558</v>
      </c>
      <c r="EZ49">
        <f t="shared" si="209"/>
        <v>0.263788309496305</v>
      </c>
      <c r="FA49">
        <f t="shared" si="209"/>
        <v>0.26115042640134195</v>
      </c>
      <c r="FB49">
        <f t="shared" si="209"/>
        <v>0.25853892213732854</v>
      </c>
      <c r="FC49">
        <f t="shared" si="209"/>
        <v>0.25595353291595524</v>
      </c>
    </row>
    <row r="50" spans="1:159" x14ac:dyDescent="0.35">
      <c r="A50" t="s">
        <v>94</v>
      </c>
      <c r="B50">
        <f>INDEX(group!$D$2:$D$503,MATCH(inputs!$B$14,group!$A$2:$A$503,0))</f>
        <v>17362216.290460519</v>
      </c>
      <c r="C50" t="s">
        <v>95</v>
      </c>
      <c r="F50">
        <v>68</v>
      </c>
      <c r="G50">
        <f>1-EXP(-inputs!$B$35-inputs!$B$36*inputs!$B$37^$F50*(inputs!$B$37-1)/LN(inputs!$B$37))</f>
        <v>8.2969289522332179E-3</v>
      </c>
      <c r="H50">
        <f>1-EXP(-inputs!$B$35-inputs!$B$36*inputs!$B$37^($F50-4)*(inputs!$B$37-1)/LN(inputs!$B$37))</f>
        <v>5.2880089080169501E-3</v>
      </c>
      <c r="I50">
        <f t="shared" si="143"/>
        <v>7.9650517941438886E-3</v>
      </c>
      <c r="J50">
        <f t="shared" si="144"/>
        <v>5.0764885516962717E-3</v>
      </c>
      <c r="L50">
        <v>48</v>
      </c>
      <c r="M50">
        <f t="shared" si="2"/>
        <v>4</v>
      </c>
      <c r="N50">
        <f t="shared" si="3"/>
        <v>2.994519930946541E-2</v>
      </c>
      <c r="O50">
        <f t="shared" si="4"/>
        <v>0.88711487343643725</v>
      </c>
      <c r="P50">
        <f>O50*EXP(-inputs!$B$27*L50/12)</f>
        <v>0.86954882201308592</v>
      </c>
      <c r="Q50">
        <f t="shared" si="5"/>
        <v>3.4945199309465408E-2</v>
      </c>
      <c r="R50">
        <f t="shared" si="6"/>
        <v>0.86954882201308603</v>
      </c>
      <c r="S50">
        <f>R50*EXP(-inputs!$B$27*L50/12)</f>
        <v>0.85233060171267883</v>
      </c>
      <c r="T50">
        <f>INDEX(P_rec,MATCH(inputs!$B$13+L50,curve_t,0))/INDEX(P_rec,MATCH(inputs!$B$13,curve_t,0))</f>
        <v>0.86235974155095274</v>
      </c>
      <c r="U50">
        <f t="shared" si="15"/>
        <v>0.99663950134238266</v>
      </c>
      <c r="V50">
        <f t="shared" si="16"/>
        <v>3.3718296867533137E-3</v>
      </c>
      <c r="X50">
        <v>24</v>
      </c>
      <c r="Y50">
        <f t="shared" si="7"/>
        <v>105.06249999999999</v>
      </c>
      <c r="AA50">
        <v>22</v>
      </c>
      <c r="AC50">
        <f>$AB$28*INDEX(I_rec,MATCH(inputs!$B$13+AA50,cpi_rec_u,0))/INDEX(I_rec,MATCH(inputs!$B$13,cpi_rec_u,0))</f>
        <v>108.08718209816153</v>
      </c>
      <c r="AD50">
        <f t="shared" si="122"/>
        <v>109.05577960421726</v>
      </c>
      <c r="AF50">
        <v>66</v>
      </c>
      <c r="AG50">
        <f t="shared" si="153"/>
        <v>1</v>
      </c>
      <c r="AH50">
        <f>1</f>
        <v>1</v>
      </c>
      <c r="AI50">
        <f t="shared" ref="AI50:BN50" si="210">AH50*(1-$AG50*(0.01+0.01*AI$3))</f>
        <v>0.98</v>
      </c>
      <c r="AJ50">
        <f t="shared" si="210"/>
        <v>0.96047104999999999</v>
      </c>
      <c r="AK50">
        <f t="shared" si="210"/>
        <v>0.941530560894</v>
      </c>
      <c r="AL50">
        <f t="shared" si="210"/>
        <v>0.9232719294918631</v>
      </c>
      <c r="AM50">
        <f t="shared" si="210"/>
        <v>0.90576669370869745</v>
      </c>
      <c r="AN50">
        <f t="shared" si="210"/>
        <v>0.8890666202934433</v>
      </c>
      <c r="AO50">
        <f t="shared" si="210"/>
        <v>0.87320567178740827</v>
      </c>
      <c r="AP50">
        <f t="shared" si="210"/>
        <v>0.85820181533192108</v>
      </c>
      <c r="AQ50">
        <f t="shared" si="210"/>
        <v>0.84405864941525099</v>
      </c>
      <c r="AR50">
        <f t="shared" si="210"/>
        <v>0.83076683583358435</v>
      </c>
      <c r="AS50">
        <f t="shared" si="210"/>
        <v>0.81830533329608057</v>
      </c>
      <c r="AT50">
        <f t="shared" si="210"/>
        <v>0.80664243653327816</v>
      </c>
      <c r="AU50">
        <f t="shared" si="210"/>
        <v>0.79573663079134827</v>
      </c>
      <c r="AV50">
        <f t="shared" si="210"/>
        <v>0.78553727652618011</v>
      </c>
      <c r="AW50">
        <f t="shared" si="210"/>
        <v>0.77598514324362178</v>
      </c>
      <c r="AX50">
        <f t="shared" si="210"/>
        <v>0.7670128150248674</v>
      </c>
      <c r="AY50">
        <f t="shared" si="210"/>
        <v>0.75854499354699279</v>
      </c>
      <c r="AZ50">
        <f t="shared" si="210"/>
        <v>0.75049872752794311</v>
      </c>
      <c r="BA50">
        <f t="shared" si="210"/>
        <v>0.74278360060895587</v>
      </c>
      <c r="BB50">
        <f t="shared" si="210"/>
        <v>0.73530191279182211</v>
      </c>
      <c r="BC50">
        <f t="shared" si="210"/>
        <v>0.72794889366390392</v>
      </c>
      <c r="BD50">
        <f t="shared" si="210"/>
        <v>0.72066940472726482</v>
      </c>
      <c r="BE50">
        <f t="shared" si="210"/>
        <v>0.71346271067999212</v>
      </c>
      <c r="BF50">
        <f t="shared" si="210"/>
        <v>0.70632808357319221</v>
      </c>
      <c r="BG50">
        <f t="shared" si="210"/>
        <v>0.69926480273746028</v>
      </c>
      <c r="BH50">
        <f t="shared" si="210"/>
        <v>0.69227215471008563</v>
      </c>
      <c r="BI50">
        <f t="shared" si="210"/>
        <v>0.6853494331629848</v>
      </c>
      <c r="BJ50">
        <f t="shared" si="210"/>
        <v>0.67849593883135495</v>
      </c>
      <c r="BK50">
        <f t="shared" si="210"/>
        <v>0.67171097944304137</v>
      </c>
      <c r="BL50">
        <f t="shared" si="210"/>
        <v>0.66499386964861096</v>
      </c>
      <c r="BM50">
        <f t="shared" si="210"/>
        <v>0.65834393095212485</v>
      </c>
      <c r="BN50">
        <f t="shared" si="210"/>
        <v>0.65176049164260363</v>
      </c>
      <c r="BO50">
        <f t="shared" ref="BO50:CT50" si="211">BN50*(1-$AG50*(0.01+0.01*BO$3))</f>
        <v>0.64524288672617758</v>
      </c>
      <c r="BP50">
        <f t="shared" si="211"/>
        <v>0.63879045785891575</v>
      </c>
      <c r="BQ50">
        <f t="shared" si="211"/>
        <v>0.63240255328032657</v>
      </c>
      <c r="BR50">
        <f t="shared" si="211"/>
        <v>0.62607852774752326</v>
      </c>
      <c r="BS50">
        <f t="shared" si="211"/>
        <v>0.61981774247004806</v>
      </c>
      <c r="BT50">
        <f t="shared" si="211"/>
        <v>0.61361956504534754</v>
      </c>
      <c r="BU50">
        <f t="shared" si="211"/>
        <v>0.607483369394894</v>
      </c>
      <c r="BV50">
        <f t="shared" si="211"/>
        <v>0.6014085357009451</v>
      </c>
      <c r="BW50">
        <f t="shared" si="211"/>
        <v>0.59539445034393568</v>
      </c>
      <c r="BX50">
        <f t="shared" si="211"/>
        <v>0.58944050584049634</v>
      </c>
      <c r="BY50">
        <f t="shared" si="211"/>
        <v>0.58354610078209135</v>
      </c>
      <c r="BZ50">
        <f t="shared" si="211"/>
        <v>0.5777106397742704</v>
      </c>
      <c r="CA50">
        <f t="shared" si="211"/>
        <v>0.57193353337652764</v>
      </c>
      <c r="CB50">
        <f t="shared" si="211"/>
        <v>0.56621419804276241</v>
      </c>
      <c r="CC50">
        <f t="shared" si="211"/>
        <v>0.56055205606233482</v>
      </c>
      <c r="CD50">
        <f t="shared" si="211"/>
        <v>0.55494653550171147</v>
      </c>
      <c r="CE50">
        <f t="shared" si="211"/>
        <v>0.54939707014669437</v>
      </c>
      <c r="CF50">
        <f t="shared" si="211"/>
        <v>0.54390309944522741</v>
      </c>
      <c r="CG50">
        <f t="shared" si="211"/>
        <v>0.5384640684507751</v>
      </c>
      <c r="CH50">
        <f t="shared" si="211"/>
        <v>0.53307942776626738</v>
      </c>
      <c r="CI50">
        <f t="shared" si="211"/>
        <v>0.52774863348860468</v>
      </c>
      <c r="CJ50">
        <f t="shared" si="211"/>
        <v>0.52247114715371867</v>
      </c>
      <c r="CK50">
        <f t="shared" si="211"/>
        <v>0.51724643568218143</v>
      </c>
      <c r="CL50">
        <f t="shared" si="211"/>
        <v>0.51207397132535959</v>
      </c>
      <c r="CM50">
        <f t="shared" si="211"/>
        <v>0.50695323161210604</v>
      </c>
      <c r="CN50">
        <f t="shared" si="211"/>
        <v>0.50188369929598498</v>
      </c>
      <c r="CO50">
        <f t="shared" si="211"/>
        <v>0.49686486230302512</v>
      </c>
      <c r="CP50">
        <f t="shared" si="211"/>
        <v>0.49189621367999486</v>
      </c>
      <c r="CQ50">
        <f t="shared" si="211"/>
        <v>0.48697725154319493</v>
      </c>
      <c r="CR50">
        <f t="shared" si="211"/>
        <v>0.48210747902776296</v>
      </c>
      <c r="CS50">
        <f t="shared" si="211"/>
        <v>0.47728640423748531</v>
      </c>
      <c r="CT50">
        <f t="shared" si="211"/>
        <v>0.47251354019511044</v>
      </c>
      <c r="CU50">
        <f t="shared" ref="CU50:DZ50" si="212">CT50*(1-$AG50*(0.01+0.01*CU$3))</f>
        <v>0.46778840479315931</v>
      </c>
      <c r="CV50">
        <f t="shared" si="212"/>
        <v>0.46311052074522768</v>
      </c>
      <c r="CW50">
        <f t="shared" si="212"/>
        <v>0.45847941553777538</v>
      </c>
      <c r="CX50">
        <f t="shared" si="212"/>
        <v>0.45389462138239761</v>
      </c>
      <c r="CY50">
        <f t="shared" si="212"/>
        <v>0.44935567516857361</v>
      </c>
      <c r="CZ50">
        <f t="shared" si="212"/>
        <v>0.44486211841688789</v>
      </c>
      <c r="DA50">
        <f t="shared" si="212"/>
        <v>0.440413497232719</v>
      </c>
      <c r="DB50">
        <f t="shared" si="212"/>
        <v>0.43600936226039183</v>
      </c>
      <c r="DC50">
        <f t="shared" si="212"/>
        <v>0.43164926863778791</v>
      </c>
      <c r="DD50">
        <f t="shared" si="212"/>
        <v>0.42733277595141</v>
      </c>
      <c r="DE50">
        <f t="shared" si="212"/>
        <v>0.42305944819189589</v>
      </c>
      <c r="DF50">
        <f t="shared" si="212"/>
        <v>0.41882885370997691</v>
      </c>
      <c r="DG50">
        <f t="shared" si="212"/>
        <v>0.41464056517287712</v>
      </c>
      <c r="DH50">
        <f t="shared" si="212"/>
        <v>0.41049415952114832</v>
      </c>
      <c r="DI50">
        <f t="shared" si="212"/>
        <v>0.40638921792593685</v>
      </c>
      <c r="DJ50">
        <f t="shared" si="212"/>
        <v>0.40232532574667745</v>
      </c>
      <c r="DK50">
        <f t="shared" si="212"/>
        <v>0.39830207248921068</v>
      </c>
      <c r="DL50">
        <f t="shared" si="212"/>
        <v>0.39431905176431858</v>
      </c>
      <c r="DM50">
        <f t="shared" si="212"/>
        <v>0.39037586124667539</v>
      </c>
      <c r="DN50">
        <f t="shared" si="212"/>
        <v>0.38647210263420861</v>
      </c>
      <c r="DO50">
        <f t="shared" si="212"/>
        <v>0.3826073816078665</v>
      </c>
      <c r="DP50">
        <f t="shared" si="212"/>
        <v>0.37878130779178781</v>
      </c>
      <c r="DQ50">
        <f t="shared" si="212"/>
        <v>0.37499349471386995</v>
      </c>
      <c r="DR50">
        <f t="shared" si="212"/>
        <v>0.37124355976673123</v>
      </c>
      <c r="DS50">
        <f t="shared" si="212"/>
        <v>0.36753112416906392</v>
      </c>
      <c r="DT50">
        <f t="shared" si="212"/>
        <v>0.36385581292737329</v>
      </c>
      <c r="DU50">
        <f t="shared" si="212"/>
        <v>0.36021725479809957</v>
      </c>
      <c r="DV50">
        <f t="shared" si="212"/>
        <v>0.35661508225011856</v>
      </c>
      <c r="DW50">
        <f t="shared" si="212"/>
        <v>0.3530489314276174</v>
      </c>
      <c r="DX50">
        <f t="shared" si="212"/>
        <v>0.34951844211334121</v>
      </c>
      <c r="DY50">
        <f t="shared" si="212"/>
        <v>0.34602325769220782</v>
      </c>
      <c r="DZ50">
        <f t="shared" si="212"/>
        <v>0.34256302511528575</v>
      </c>
      <c r="EA50">
        <f t="shared" ref="EA50:FC50" si="213">DZ50*(1-$AG50*(0.01+0.01*EA$3))</f>
        <v>0.33913739486413291</v>
      </c>
      <c r="EB50">
        <f t="shared" si="213"/>
        <v>0.33574602091549161</v>
      </c>
      <c r="EC50">
        <f t="shared" si="213"/>
        <v>0.33238856070633671</v>
      </c>
      <c r="ED50">
        <f t="shared" si="213"/>
        <v>0.32906467509927334</v>
      </c>
      <c r="EE50">
        <f t="shared" si="213"/>
        <v>0.32577402834828062</v>
      </c>
      <c r="EF50">
        <f t="shared" si="213"/>
        <v>0.32251628806479782</v>
      </c>
      <c r="EG50">
        <f t="shared" si="213"/>
        <v>0.31929112518414982</v>
      </c>
      <c r="EH50">
        <f t="shared" si="213"/>
        <v>0.3160982139323083</v>
      </c>
      <c r="EI50">
        <f t="shared" si="213"/>
        <v>0.31293723179298522</v>
      </c>
      <c r="EJ50">
        <f t="shared" si="213"/>
        <v>0.30980785947505535</v>
      </c>
      <c r="EK50">
        <f t="shared" si="213"/>
        <v>0.30670978088030482</v>
      </c>
      <c r="EL50">
        <f t="shared" si="213"/>
        <v>0.30364268307150177</v>
      </c>
      <c r="EM50">
        <f t="shared" si="213"/>
        <v>0.30060625624078674</v>
      </c>
      <c r="EN50">
        <f t="shared" si="213"/>
        <v>0.29760019367837887</v>
      </c>
      <c r="EO50">
        <f t="shared" si="213"/>
        <v>0.2946241917415951</v>
      </c>
      <c r="EP50">
        <f t="shared" si="213"/>
        <v>0.29167794982417916</v>
      </c>
      <c r="EQ50">
        <f t="shared" si="213"/>
        <v>0.28876117032593734</v>
      </c>
      <c r="ER50">
        <f t="shared" si="213"/>
        <v>0.28587355862267799</v>
      </c>
      <c r="ES50">
        <f t="shared" si="213"/>
        <v>0.2830148230364512</v>
      </c>
      <c r="ET50">
        <f t="shared" si="213"/>
        <v>0.28018467480608666</v>
      </c>
      <c r="EU50">
        <f t="shared" si="213"/>
        <v>0.27738282805802578</v>
      </c>
      <c r="EV50">
        <f t="shared" si="213"/>
        <v>0.27460899977744552</v>
      </c>
      <c r="EW50">
        <f t="shared" si="213"/>
        <v>0.27186290977967104</v>
      </c>
      <c r="EX50">
        <f t="shared" si="213"/>
        <v>0.26914428068187435</v>
      </c>
      <c r="EY50">
        <f t="shared" si="213"/>
        <v>0.26645283787505558</v>
      </c>
      <c r="EZ50">
        <f t="shared" si="213"/>
        <v>0.263788309496305</v>
      </c>
      <c r="FA50">
        <f t="shared" si="213"/>
        <v>0.26115042640134195</v>
      </c>
      <c r="FB50">
        <f t="shared" si="213"/>
        <v>0.25853892213732854</v>
      </c>
      <c r="FC50">
        <f t="shared" si="213"/>
        <v>0.25595353291595524</v>
      </c>
    </row>
    <row r="51" spans="1:159" x14ac:dyDescent="0.35">
      <c r="F51">
        <v>69</v>
      </c>
      <c r="G51">
        <f>1-EXP(-inputs!$B$35-inputs!$B$36*inputs!$B$37^$F51*(inputs!$B$37-1)/LN(inputs!$B$37))</f>
        <v>9.2939131268063857E-3</v>
      </c>
      <c r="H51">
        <f>1-EXP(-inputs!$B$35-inputs!$B$36*inputs!$B$37^($F51-4)*(inputs!$B$37-1)/LN(inputs!$B$37))</f>
        <v>5.9146520295545457E-3</v>
      </c>
      <c r="I51">
        <f t="shared" si="143"/>
        <v>8.9221566017341301E-3</v>
      </c>
      <c r="J51">
        <f t="shared" si="144"/>
        <v>5.6780659483723636E-3</v>
      </c>
      <c r="L51">
        <v>49</v>
      </c>
      <c r="M51">
        <f t="shared" si="2"/>
        <v>4.083333333333333</v>
      </c>
      <c r="N51">
        <f t="shared" si="3"/>
        <v>3.0028641157970586E-2</v>
      </c>
      <c r="O51">
        <f t="shared" si="4"/>
        <v>0.88460244340379812</v>
      </c>
      <c r="P51">
        <f>O51*EXP(-inputs!$B$27*L51/12)</f>
        <v>0.86672493079349666</v>
      </c>
      <c r="Q51">
        <f t="shared" si="5"/>
        <v>3.502864115797058E-2</v>
      </c>
      <c r="R51">
        <f t="shared" si="6"/>
        <v>0.86672493079349666</v>
      </c>
      <c r="S51">
        <f>R51*EXP(-inputs!$B$27*L51/12)</f>
        <v>0.84920871659415331</v>
      </c>
      <c r="T51">
        <f>INDEX(P_rec,MATCH(inputs!$B$13+L51,curve_t,0))/INDEX(P_rec,MATCH(inputs!$B$13,curve_t,0))</f>
        <v>0.85945363757066617</v>
      </c>
      <c r="U51">
        <f t="shared" si="15"/>
        <v>0.9966300560656276</v>
      </c>
      <c r="V51">
        <f t="shared" si="16"/>
        <v>3.3813388567427438E-3</v>
      </c>
      <c r="X51">
        <v>25</v>
      </c>
      <c r="Y51">
        <f t="shared" si="7"/>
        <v>105.27891154810034</v>
      </c>
      <c r="AA51">
        <v>23</v>
      </c>
      <c r="AC51">
        <f>$AB$28*INDEX(I_rec,MATCH(inputs!$B$13+AA51,cpi_rec_u,0))/INDEX(I_rec,MATCH(inputs!$B$13,cpi_rec_u,0))</f>
        <v>108.30982399615242</v>
      </c>
      <c r="AD51">
        <f t="shared" si="122"/>
        <v>109.32474057695013</v>
      </c>
      <c r="AF51">
        <v>67</v>
      </c>
      <c r="AG51">
        <f t="shared" si="153"/>
        <v>1</v>
      </c>
      <c r="AH51">
        <f>1</f>
        <v>1</v>
      </c>
      <c r="AI51">
        <f t="shared" ref="AI51:BN51" si="214">AH51*(1-$AG51*(0.01+0.01*AI$3))</f>
        <v>0.98</v>
      </c>
      <c r="AJ51">
        <f t="shared" si="214"/>
        <v>0.96047104999999999</v>
      </c>
      <c r="AK51">
        <f t="shared" si="214"/>
        <v>0.941530560894</v>
      </c>
      <c r="AL51">
        <f t="shared" si="214"/>
        <v>0.9232719294918631</v>
      </c>
      <c r="AM51">
        <f t="shared" si="214"/>
        <v>0.90576669370869745</v>
      </c>
      <c r="AN51">
        <f t="shared" si="214"/>
        <v>0.8890666202934433</v>
      </c>
      <c r="AO51">
        <f t="shared" si="214"/>
        <v>0.87320567178740827</v>
      </c>
      <c r="AP51">
        <f t="shared" si="214"/>
        <v>0.85820181533192108</v>
      </c>
      <c r="AQ51">
        <f t="shared" si="214"/>
        <v>0.84405864941525099</v>
      </c>
      <c r="AR51">
        <f t="shared" si="214"/>
        <v>0.83076683583358435</v>
      </c>
      <c r="AS51">
        <f t="shared" si="214"/>
        <v>0.81830533329608057</v>
      </c>
      <c r="AT51">
        <f t="shared" si="214"/>
        <v>0.80664243653327816</v>
      </c>
      <c r="AU51">
        <f t="shared" si="214"/>
        <v>0.79573663079134827</v>
      </c>
      <c r="AV51">
        <f t="shared" si="214"/>
        <v>0.78553727652618011</v>
      </c>
      <c r="AW51">
        <f t="shared" si="214"/>
        <v>0.77598514324362178</v>
      </c>
      <c r="AX51">
        <f t="shared" si="214"/>
        <v>0.7670128150248674</v>
      </c>
      <c r="AY51">
        <f t="shared" si="214"/>
        <v>0.75854499354699279</v>
      </c>
      <c r="AZ51">
        <f t="shared" si="214"/>
        <v>0.75049872752794311</v>
      </c>
      <c r="BA51">
        <f t="shared" si="214"/>
        <v>0.74278360060895587</v>
      </c>
      <c r="BB51">
        <f t="shared" si="214"/>
        <v>0.73530191279182211</v>
      </c>
      <c r="BC51">
        <f t="shared" si="214"/>
        <v>0.72794889366390392</v>
      </c>
      <c r="BD51">
        <f t="shared" si="214"/>
        <v>0.72066940472726482</v>
      </c>
      <c r="BE51">
        <f t="shared" si="214"/>
        <v>0.71346271067999212</v>
      </c>
      <c r="BF51">
        <f t="shared" si="214"/>
        <v>0.70632808357319221</v>
      </c>
      <c r="BG51">
        <f t="shared" si="214"/>
        <v>0.69926480273746028</v>
      </c>
      <c r="BH51">
        <f t="shared" si="214"/>
        <v>0.69227215471008563</v>
      </c>
      <c r="BI51">
        <f t="shared" si="214"/>
        <v>0.6853494331629848</v>
      </c>
      <c r="BJ51">
        <f t="shared" si="214"/>
        <v>0.67849593883135495</v>
      </c>
      <c r="BK51">
        <f t="shared" si="214"/>
        <v>0.67171097944304137</v>
      </c>
      <c r="BL51">
        <f t="shared" si="214"/>
        <v>0.66499386964861096</v>
      </c>
      <c r="BM51">
        <f t="shared" si="214"/>
        <v>0.65834393095212485</v>
      </c>
      <c r="BN51">
        <f t="shared" si="214"/>
        <v>0.65176049164260363</v>
      </c>
      <c r="BO51">
        <f t="shared" ref="BO51:CT51" si="215">BN51*(1-$AG51*(0.01+0.01*BO$3))</f>
        <v>0.64524288672617758</v>
      </c>
      <c r="BP51">
        <f t="shared" si="215"/>
        <v>0.63879045785891575</v>
      </c>
      <c r="BQ51">
        <f t="shared" si="215"/>
        <v>0.63240255328032657</v>
      </c>
      <c r="BR51">
        <f t="shared" si="215"/>
        <v>0.62607852774752326</v>
      </c>
      <c r="BS51">
        <f t="shared" si="215"/>
        <v>0.61981774247004806</v>
      </c>
      <c r="BT51">
        <f t="shared" si="215"/>
        <v>0.61361956504534754</v>
      </c>
      <c r="BU51">
        <f t="shared" si="215"/>
        <v>0.607483369394894</v>
      </c>
      <c r="BV51">
        <f t="shared" si="215"/>
        <v>0.6014085357009451</v>
      </c>
      <c r="BW51">
        <f t="shared" si="215"/>
        <v>0.59539445034393568</v>
      </c>
      <c r="BX51">
        <f t="shared" si="215"/>
        <v>0.58944050584049634</v>
      </c>
      <c r="BY51">
        <f t="shared" si="215"/>
        <v>0.58354610078209135</v>
      </c>
      <c r="BZ51">
        <f t="shared" si="215"/>
        <v>0.5777106397742704</v>
      </c>
      <c r="CA51">
        <f t="shared" si="215"/>
        <v>0.57193353337652764</v>
      </c>
      <c r="CB51">
        <f t="shared" si="215"/>
        <v>0.56621419804276241</v>
      </c>
      <c r="CC51">
        <f t="shared" si="215"/>
        <v>0.56055205606233482</v>
      </c>
      <c r="CD51">
        <f t="shared" si="215"/>
        <v>0.55494653550171147</v>
      </c>
      <c r="CE51">
        <f t="shared" si="215"/>
        <v>0.54939707014669437</v>
      </c>
      <c r="CF51">
        <f t="shared" si="215"/>
        <v>0.54390309944522741</v>
      </c>
      <c r="CG51">
        <f t="shared" si="215"/>
        <v>0.5384640684507751</v>
      </c>
      <c r="CH51">
        <f t="shared" si="215"/>
        <v>0.53307942776626738</v>
      </c>
      <c r="CI51">
        <f t="shared" si="215"/>
        <v>0.52774863348860468</v>
      </c>
      <c r="CJ51">
        <f t="shared" si="215"/>
        <v>0.52247114715371867</v>
      </c>
      <c r="CK51">
        <f t="shared" si="215"/>
        <v>0.51724643568218143</v>
      </c>
      <c r="CL51">
        <f t="shared" si="215"/>
        <v>0.51207397132535959</v>
      </c>
      <c r="CM51">
        <f t="shared" si="215"/>
        <v>0.50695323161210604</v>
      </c>
      <c r="CN51">
        <f t="shared" si="215"/>
        <v>0.50188369929598498</v>
      </c>
      <c r="CO51">
        <f t="shared" si="215"/>
        <v>0.49686486230302512</v>
      </c>
      <c r="CP51">
        <f t="shared" si="215"/>
        <v>0.49189621367999486</v>
      </c>
      <c r="CQ51">
        <f t="shared" si="215"/>
        <v>0.48697725154319493</v>
      </c>
      <c r="CR51">
        <f t="shared" si="215"/>
        <v>0.48210747902776296</v>
      </c>
      <c r="CS51">
        <f t="shared" si="215"/>
        <v>0.47728640423748531</v>
      </c>
      <c r="CT51">
        <f t="shared" si="215"/>
        <v>0.47251354019511044</v>
      </c>
      <c r="CU51">
        <f t="shared" ref="CU51:DZ51" si="216">CT51*(1-$AG51*(0.01+0.01*CU$3))</f>
        <v>0.46778840479315931</v>
      </c>
      <c r="CV51">
        <f t="shared" si="216"/>
        <v>0.46311052074522768</v>
      </c>
      <c r="CW51">
        <f t="shared" si="216"/>
        <v>0.45847941553777538</v>
      </c>
      <c r="CX51">
        <f t="shared" si="216"/>
        <v>0.45389462138239761</v>
      </c>
      <c r="CY51">
        <f t="shared" si="216"/>
        <v>0.44935567516857361</v>
      </c>
      <c r="CZ51">
        <f t="shared" si="216"/>
        <v>0.44486211841688789</v>
      </c>
      <c r="DA51">
        <f t="shared" si="216"/>
        <v>0.440413497232719</v>
      </c>
      <c r="DB51">
        <f t="shared" si="216"/>
        <v>0.43600936226039183</v>
      </c>
      <c r="DC51">
        <f t="shared" si="216"/>
        <v>0.43164926863778791</v>
      </c>
      <c r="DD51">
        <f t="shared" si="216"/>
        <v>0.42733277595141</v>
      </c>
      <c r="DE51">
        <f t="shared" si="216"/>
        <v>0.42305944819189589</v>
      </c>
      <c r="DF51">
        <f t="shared" si="216"/>
        <v>0.41882885370997691</v>
      </c>
      <c r="DG51">
        <f t="shared" si="216"/>
        <v>0.41464056517287712</v>
      </c>
      <c r="DH51">
        <f t="shared" si="216"/>
        <v>0.41049415952114832</v>
      </c>
      <c r="DI51">
        <f t="shared" si="216"/>
        <v>0.40638921792593685</v>
      </c>
      <c r="DJ51">
        <f t="shared" si="216"/>
        <v>0.40232532574667745</v>
      </c>
      <c r="DK51">
        <f t="shared" si="216"/>
        <v>0.39830207248921068</v>
      </c>
      <c r="DL51">
        <f t="shared" si="216"/>
        <v>0.39431905176431858</v>
      </c>
      <c r="DM51">
        <f t="shared" si="216"/>
        <v>0.39037586124667539</v>
      </c>
      <c r="DN51">
        <f t="shared" si="216"/>
        <v>0.38647210263420861</v>
      </c>
      <c r="DO51">
        <f t="shared" si="216"/>
        <v>0.3826073816078665</v>
      </c>
      <c r="DP51">
        <f t="shared" si="216"/>
        <v>0.37878130779178781</v>
      </c>
      <c r="DQ51">
        <f t="shared" si="216"/>
        <v>0.37499349471386995</v>
      </c>
      <c r="DR51">
        <f t="shared" si="216"/>
        <v>0.37124355976673123</v>
      </c>
      <c r="DS51">
        <f t="shared" si="216"/>
        <v>0.36753112416906392</v>
      </c>
      <c r="DT51">
        <f t="shared" si="216"/>
        <v>0.36385581292737329</v>
      </c>
      <c r="DU51">
        <f t="shared" si="216"/>
        <v>0.36021725479809957</v>
      </c>
      <c r="DV51">
        <f t="shared" si="216"/>
        <v>0.35661508225011856</v>
      </c>
      <c r="DW51">
        <f t="shared" si="216"/>
        <v>0.3530489314276174</v>
      </c>
      <c r="DX51">
        <f t="shared" si="216"/>
        <v>0.34951844211334121</v>
      </c>
      <c r="DY51">
        <f t="shared" si="216"/>
        <v>0.34602325769220782</v>
      </c>
      <c r="DZ51">
        <f t="shared" si="216"/>
        <v>0.34256302511528575</v>
      </c>
      <c r="EA51">
        <f t="shared" ref="EA51:FC51" si="217">DZ51*(1-$AG51*(0.01+0.01*EA$3))</f>
        <v>0.33913739486413291</v>
      </c>
      <c r="EB51">
        <f t="shared" si="217"/>
        <v>0.33574602091549161</v>
      </c>
      <c r="EC51">
        <f t="shared" si="217"/>
        <v>0.33238856070633671</v>
      </c>
      <c r="ED51">
        <f t="shared" si="217"/>
        <v>0.32906467509927334</v>
      </c>
      <c r="EE51">
        <f t="shared" si="217"/>
        <v>0.32577402834828062</v>
      </c>
      <c r="EF51">
        <f t="shared" si="217"/>
        <v>0.32251628806479782</v>
      </c>
      <c r="EG51">
        <f t="shared" si="217"/>
        <v>0.31929112518414982</v>
      </c>
      <c r="EH51">
        <f t="shared" si="217"/>
        <v>0.3160982139323083</v>
      </c>
      <c r="EI51">
        <f t="shared" si="217"/>
        <v>0.31293723179298522</v>
      </c>
      <c r="EJ51">
        <f t="shared" si="217"/>
        <v>0.30980785947505535</v>
      </c>
      <c r="EK51">
        <f t="shared" si="217"/>
        <v>0.30670978088030482</v>
      </c>
      <c r="EL51">
        <f t="shared" si="217"/>
        <v>0.30364268307150177</v>
      </c>
      <c r="EM51">
        <f t="shared" si="217"/>
        <v>0.30060625624078674</v>
      </c>
      <c r="EN51">
        <f t="shared" si="217"/>
        <v>0.29760019367837887</v>
      </c>
      <c r="EO51">
        <f t="shared" si="217"/>
        <v>0.2946241917415951</v>
      </c>
      <c r="EP51">
        <f t="shared" si="217"/>
        <v>0.29167794982417916</v>
      </c>
      <c r="EQ51">
        <f t="shared" si="217"/>
        <v>0.28876117032593734</v>
      </c>
      <c r="ER51">
        <f t="shared" si="217"/>
        <v>0.28587355862267799</v>
      </c>
      <c r="ES51">
        <f t="shared" si="217"/>
        <v>0.2830148230364512</v>
      </c>
      <c r="ET51">
        <f t="shared" si="217"/>
        <v>0.28018467480608666</v>
      </c>
      <c r="EU51">
        <f t="shared" si="217"/>
        <v>0.27738282805802578</v>
      </c>
      <c r="EV51">
        <f t="shared" si="217"/>
        <v>0.27460899977744552</v>
      </c>
      <c r="EW51">
        <f t="shared" si="217"/>
        <v>0.27186290977967104</v>
      </c>
      <c r="EX51">
        <f t="shared" si="217"/>
        <v>0.26914428068187435</v>
      </c>
      <c r="EY51">
        <f t="shared" si="217"/>
        <v>0.26645283787505558</v>
      </c>
      <c r="EZ51">
        <f t="shared" si="217"/>
        <v>0.263788309496305</v>
      </c>
      <c r="FA51">
        <f t="shared" si="217"/>
        <v>0.26115042640134195</v>
      </c>
      <c r="FB51">
        <f t="shared" si="217"/>
        <v>0.25853892213732854</v>
      </c>
      <c r="FC51">
        <f t="shared" si="217"/>
        <v>0.25595353291595524</v>
      </c>
    </row>
    <row r="52" spans="1:159" x14ac:dyDescent="0.35">
      <c r="A52" s="1" t="s">
        <v>96</v>
      </c>
      <c r="B52" s="1" t="s">
        <v>97</v>
      </c>
      <c r="C52" s="1" t="s">
        <v>98</v>
      </c>
      <c r="F52">
        <v>70</v>
      </c>
      <c r="G52">
        <f>1-EXP(-inputs!$B$35-inputs!$B$36*inputs!$B$37^$F52*(inputs!$B$37-1)/LN(inputs!$B$37))</f>
        <v>1.041332696314734E-2</v>
      </c>
      <c r="H52">
        <f>1-EXP(-inputs!$B$35-inputs!$B$36*inputs!$B$37^($F52-4)*(inputs!$B$37-1)/LN(inputs!$B$37))</f>
        <v>6.6185276792443126E-3</v>
      </c>
      <c r="I52">
        <f t="shared" si="143"/>
        <v>9.9967938846214459E-3</v>
      </c>
      <c r="J52">
        <f t="shared" si="144"/>
        <v>6.3537865720745398E-3</v>
      </c>
      <c r="L52">
        <v>50</v>
      </c>
      <c r="M52">
        <f t="shared" si="2"/>
        <v>4.166666666666667</v>
      </c>
      <c r="N52">
        <f t="shared" si="3"/>
        <v>3.0111390546993345E-2</v>
      </c>
      <c r="O52">
        <f t="shared" si="4"/>
        <v>0.88208740673479846</v>
      </c>
      <c r="P52">
        <f>O52*EXP(-inputs!$B$27*L52/12)</f>
        <v>0.86390068853274371</v>
      </c>
      <c r="Q52">
        <f t="shared" si="5"/>
        <v>3.5111390546993346E-2</v>
      </c>
      <c r="R52">
        <f t="shared" si="6"/>
        <v>0.86390068853274382</v>
      </c>
      <c r="S52">
        <f>R52*EXP(-inputs!$B$27*L52/12)</f>
        <v>0.84608894078875885</v>
      </c>
      <c r="T52">
        <f>INDEX(P_rec,MATCH(inputs!$B$13+L52,curve_t,0))/INDEX(P_rec,MATCH(inputs!$B$13,curve_t,0))</f>
        <v>0.85654932138695949</v>
      </c>
      <c r="U52">
        <f t="shared" si="15"/>
        <v>0.99662074129802269</v>
      </c>
      <c r="V52">
        <f t="shared" si="16"/>
        <v>3.39071681126768E-3</v>
      </c>
      <c r="X52">
        <v>26</v>
      </c>
      <c r="Y52">
        <f t="shared" si="7"/>
        <v>105.49576886855669</v>
      </c>
      <c r="AA52">
        <v>24</v>
      </c>
      <c r="AC52">
        <f>$AB$28*INDEX(I_rec,MATCH(inputs!$B$13+AA52,cpi_rec_u,0))/INDEX(I_rec,MATCH(inputs!$B$13,cpi_rec_u,0))</f>
        <v>108.53292450000001</v>
      </c>
      <c r="AD52">
        <f t="shared" si="122"/>
        <v>109.59436488</v>
      </c>
      <c r="AF52">
        <v>68</v>
      </c>
      <c r="AG52">
        <f t="shared" si="153"/>
        <v>1</v>
      </c>
      <c r="AH52">
        <f>1</f>
        <v>1</v>
      </c>
      <c r="AI52">
        <f t="shared" ref="AI52:BN52" si="218">AH52*(1-$AG52*(0.01+0.01*AI$3))</f>
        <v>0.98</v>
      </c>
      <c r="AJ52">
        <f t="shared" si="218"/>
        <v>0.96047104999999999</v>
      </c>
      <c r="AK52">
        <f t="shared" si="218"/>
        <v>0.941530560894</v>
      </c>
      <c r="AL52">
        <f t="shared" si="218"/>
        <v>0.9232719294918631</v>
      </c>
      <c r="AM52">
        <f t="shared" si="218"/>
        <v>0.90576669370869745</v>
      </c>
      <c r="AN52">
        <f t="shared" si="218"/>
        <v>0.8890666202934433</v>
      </c>
      <c r="AO52">
        <f t="shared" si="218"/>
        <v>0.87320567178740827</v>
      </c>
      <c r="AP52">
        <f t="shared" si="218"/>
        <v>0.85820181533192108</v>
      </c>
      <c r="AQ52">
        <f t="shared" si="218"/>
        <v>0.84405864941525099</v>
      </c>
      <c r="AR52">
        <f t="shared" si="218"/>
        <v>0.83076683583358435</v>
      </c>
      <c r="AS52">
        <f t="shared" si="218"/>
        <v>0.81830533329608057</v>
      </c>
      <c r="AT52">
        <f t="shared" si="218"/>
        <v>0.80664243653327816</v>
      </c>
      <c r="AU52">
        <f t="shared" si="218"/>
        <v>0.79573663079134827</v>
      </c>
      <c r="AV52">
        <f t="shared" si="218"/>
        <v>0.78553727652618011</v>
      </c>
      <c r="AW52">
        <f t="shared" si="218"/>
        <v>0.77598514324362178</v>
      </c>
      <c r="AX52">
        <f t="shared" si="218"/>
        <v>0.7670128150248674</v>
      </c>
      <c r="AY52">
        <f t="shared" si="218"/>
        <v>0.75854499354699279</v>
      </c>
      <c r="AZ52">
        <f t="shared" si="218"/>
        <v>0.75049872752794311</v>
      </c>
      <c r="BA52">
        <f t="shared" si="218"/>
        <v>0.74278360060895587</v>
      </c>
      <c r="BB52">
        <f t="shared" si="218"/>
        <v>0.73530191279182211</v>
      </c>
      <c r="BC52">
        <f t="shared" si="218"/>
        <v>0.72794889366390392</v>
      </c>
      <c r="BD52">
        <f t="shared" si="218"/>
        <v>0.72066940472726482</v>
      </c>
      <c r="BE52">
        <f t="shared" si="218"/>
        <v>0.71346271067999212</v>
      </c>
      <c r="BF52">
        <f t="shared" si="218"/>
        <v>0.70632808357319221</v>
      </c>
      <c r="BG52">
        <f t="shared" si="218"/>
        <v>0.69926480273746028</v>
      </c>
      <c r="BH52">
        <f t="shared" si="218"/>
        <v>0.69227215471008563</v>
      </c>
      <c r="BI52">
        <f t="shared" si="218"/>
        <v>0.6853494331629848</v>
      </c>
      <c r="BJ52">
        <f t="shared" si="218"/>
        <v>0.67849593883135495</v>
      </c>
      <c r="BK52">
        <f t="shared" si="218"/>
        <v>0.67171097944304137</v>
      </c>
      <c r="BL52">
        <f t="shared" si="218"/>
        <v>0.66499386964861096</v>
      </c>
      <c r="BM52">
        <f t="shared" si="218"/>
        <v>0.65834393095212485</v>
      </c>
      <c r="BN52">
        <f t="shared" si="218"/>
        <v>0.65176049164260363</v>
      </c>
      <c r="BO52">
        <f t="shared" ref="BO52:CT52" si="219">BN52*(1-$AG52*(0.01+0.01*BO$3))</f>
        <v>0.64524288672617758</v>
      </c>
      <c r="BP52">
        <f t="shared" si="219"/>
        <v>0.63879045785891575</v>
      </c>
      <c r="BQ52">
        <f t="shared" si="219"/>
        <v>0.63240255328032657</v>
      </c>
      <c r="BR52">
        <f t="shared" si="219"/>
        <v>0.62607852774752326</v>
      </c>
      <c r="BS52">
        <f t="shared" si="219"/>
        <v>0.61981774247004806</v>
      </c>
      <c r="BT52">
        <f t="shared" si="219"/>
        <v>0.61361956504534754</v>
      </c>
      <c r="BU52">
        <f t="shared" si="219"/>
        <v>0.607483369394894</v>
      </c>
      <c r="BV52">
        <f t="shared" si="219"/>
        <v>0.6014085357009451</v>
      </c>
      <c r="BW52">
        <f t="shared" si="219"/>
        <v>0.59539445034393568</v>
      </c>
      <c r="BX52">
        <f t="shared" si="219"/>
        <v>0.58944050584049634</v>
      </c>
      <c r="BY52">
        <f t="shared" si="219"/>
        <v>0.58354610078209135</v>
      </c>
      <c r="BZ52">
        <f t="shared" si="219"/>
        <v>0.5777106397742704</v>
      </c>
      <c r="CA52">
        <f t="shared" si="219"/>
        <v>0.57193353337652764</v>
      </c>
      <c r="CB52">
        <f t="shared" si="219"/>
        <v>0.56621419804276241</v>
      </c>
      <c r="CC52">
        <f t="shared" si="219"/>
        <v>0.56055205606233482</v>
      </c>
      <c r="CD52">
        <f t="shared" si="219"/>
        <v>0.55494653550171147</v>
      </c>
      <c r="CE52">
        <f t="shared" si="219"/>
        <v>0.54939707014669437</v>
      </c>
      <c r="CF52">
        <f t="shared" si="219"/>
        <v>0.54390309944522741</v>
      </c>
      <c r="CG52">
        <f t="shared" si="219"/>
        <v>0.5384640684507751</v>
      </c>
      <c r="CH52">
        <f t="shared" si="219"/>
        <v>0.53307942776626738</v>
      </c>
      <c r="CI52">
        <f t="shared" si="219"/>
        <v>0.52774863348860468</v>
      </c>
      <c r="CJ52">
        <f t="shared" si="219"/>
        <v>0.52247114715371867</v>
      </c>
      <c r="CK52">
        <f t="shared" si="219"/>
        <v>0.51724643568218143</v>
      </c>
      <c r="CL52">
        <f t="shared" si="219"/>
        <v>0.51207397132535959</v>
      </c>
      <c r="CM52">
        <f t="shared" si="219"/>
        <v>0.50695323161210604</v>
      </c>
      <c r="CN52">
        <f t="shared" si="219"/>
        <v>0.50188369929598498</v>
      </c>
      <c r="CO52">
        <f t="shared" si="219"/>
        <v>0.49686486230302512</v>
      </c>
      <c r="CP52">
        <f t="shared" si="219"/>
        <v>0.49189621367999486</v>
      </c>
      <c r="CQ52">
        <f t="shared" si="219"/>
        <v>0.48697725154319493</v>
      </c>
      <c r="CR52">
        <f t="shared" si="219"/>
        <v>0.48210747902776296</v>
      </c>
      <c r="CS52">
        <f t="shared" si="219"/>
        <v>0.47728640423748531</v>
      </c>
      <c r="CT52">
        <f t="shared" si="219"/>
        <v>0.47251354019511044</v>
      </c>
      <c r="CU52">
        <f t="shared" ref="CU52:DZ52" si="220">CT52*(1-$AG52*(0.01+0.01*CU$3))</f>
        <v>0.46778840479315931</v>
      </c>
      <c r="CV52">
        <f t="shared" si="220"/>
        <v>0.46311052074522768</v>
      </c>
      <c r="CW52">
        <f t="shared" si="220"/>
        <v>0.45847941553777538</v>
      </c>
      <c r="CX52">
        <f t="shared" si="220"/>
        <v>0.45389462138239761</v>
      </c>
      <c r="CY52">
        <f t="shared" si="220"/>
        <v>0.44935567516857361</v>
      </c>
      <c r="CZ52">
        <f t="shared" si="220"/>
        <v>0.44486211841688789</v>
      </c>
      <c r="DA52">
        <f t="shared" si="220"/>
        <v>0.440413497232719</v>
      </c>
      <c r="DB52">
        <f t="shared" si="220"/>
        <v>0.43600936226039183</v>
      </c>
      <c r="DC52">
        <f t="shared" si="220"/>
        <v>0.43164926863778791</v>
      </c>
      <c r="DD52">
        <f t="shared" si="220"/>
        <v>0.42733277595141</v>
      </c>
      <c r="DE52">
        <f t="shared" si="220"/>
        <v>0.42305944819189589</v>
      </c>
      <c r="DF52">
        <f t="shared" si="220"/>
        <v>0.41882885370997691</v>
      </c>
      <c r="DG52">
        <f t="shared" si="220"/>
        <v>0.41464056517287712</v>
      </c>
      <c r="DH52">
        <f t="shared" si="220"/>
        <v>0.41049415952114832</v>
      </c>
      <c r="DI52">
        <f t="shared" si="220"/>
        <v>0.40638921792593685</v>
      </c>
      <c r="DJ52">
        <f t="shared" si="220"/>
        <v>0.40232532574667745</v>
      </c>
      <c r="DK52">
        <f t="shared" si="220"/>
        <v>0.39830207248921068</v>
      </c>
      <c r="DL52">
        <f t="shared" si="220"/>
        <v>0.39431905176431858</v>
      </c>
      <c r="DM52">
        <f t="shared" si="220"/>
        <v>0.39037586124667539</v>
      </c>
      <c r="DN52">
        <f t="shared" si="220"/>
        <v>0.38647210263420861</v>
      </c>
      <c r="DO52">
        <f t="shared" si="220"/>
        <v>0.3826073816078665</v>
      </c>
      <c r="DP52">
        <f t="shared" si="220"/>
        <v>0.37878130779178781</v>
      </c>
      <c r="DQ52">
        <f t="shared" si="220"/>
        <v>0.37499349471386995</v>
      </c>
      <c r="DR52">
        <f t="shared" si="220"/>
        <v>0.37124355976673123</v>
      </c>
      <c r="DS52">
        <f t="shared" si="220"/>
        <v>0.36753112416906392</v>
      </c>
      <c r="DT52">
        <f t="shared" si="220"/>
        <v>0.36385581292737329</v>
      </c>
      <c r="DU52">
        <f t="shared" si="220"/>
        <v>0.36021725479809957</v>
      </c>
      <c r="DV52">
        <f t="shared" si="220"/>
        <v>0.35661508225011856</v>
      </c>
      <c r="DW52">
        <f t="shared" si="220"/>
        <v>0.3530489314276174</v>
      </c>
      <c r="DX52">
        <f t="shared" si="220"/>
        <v>0.34951844211334121</v>
      </c>
      <c r="DY52">
        <f t="shared" si="220"/>
        <v>0.34602325769220782</v>
      </c>
      <c r="DZ52">
        <f t="shared" si="220"/>
        <v>0.34256302511528575</v>
      </c>
      <c r="EA52">
        <f t="shared" ref="EA52:FC52" si="221">DZ52*(1-$AG52*(0.01+0.01*EA$3))</f>
        <v>0.33913739486413291</v>
      </c>
      <c r="EB52">
        <f t="shared" si="221"/>
        <v>0.33574602091549161</v>
      </c>
      <c r="EC52">
        <f t="shared" si="221"/>
        <v>0.33238856070633671</v>
      </c>
      <c r="ED52">
        <f t="shared" si="221"/>
        <v>0.32906467509927334</v>
      </c>
      <c r="EE52">
        <f t="shared" si="221"/>
        <v>0.32577402834828062</v>
      </c>
      <c r="EF52">
        <f t="shared" si="221"/>
        <v>0.32251628806479782</v>
      </c>
      <c r="EG52">
        <f t="shared" si="221"/>
        <v>0.31929112518414982</v>
      </c>
      <c r="EH52">
        <f t="shared" si="221"/>
        <v>0.3160982139323083</v>
      </c>
      <c r="EI52">
        <f t="shared" si="221"/>
        <v>0.31293723179298522</v>
      </c>
      <c r="EJ52">
        <f t="shared" si="221"/>
        <v>0.30980785947505535</v>
      </c>
      <c r="EK52">
        <f t="shared" si="221"/>
        <v>0.30670978088030482</v>
      </c>
      <c r="EL52">
        <f t="shared" si="221"/>
        <v>0.30364268307150177</v>
      </c>
      <c r="EM52">
        <f t="shared" si="221"/>
        <v>0.30060625624078674</v>
      </c>
      <c r="EN52">
        <f t="shared" si="221"/>
        <v>0.29760019367837887</v>
      </c>
      <c r="EO52">
        <f t="shared" si="221"/>
        <v>0.2946241917415951</v>
      </c>
      <c r="EP52">
        <f t="shared" si="221"/>
        <v>0.29167794982417916</v>
      </c>
      <c r="EQ52">
        <f t="shared" si="221"/>
        <v>0.28876117032593734</v>
      </c>
      <c r="ER52">
        <f t="shared" si="221"/>
        <v>0.28587355862267799</v>
      </c>
      <c r="ES52">
        <f t="shared" si="221"/>
        <v>0.2830148230364512</v>
      </c>
      <c r="ET52">
        <f t="shared" si="221"/>
        <v>0.28018467480608666</v>
      </c>
      <c r="EU52">
        <f t="shared" si="221"/>
        <v>0.27738282805802578</v>
      </c>
      <c r="EV52">
        <f t="shared" si="221"/>
        <v>0.27460899977744552</v>
      </c>
      <c r="EW52">
        <f t="shared" si="221"/>
        <v>0.27186290977967104</v>
      </c>
      <c r="EX52">
        <f t="shared" si="221"/>
        <v>0.26914428068187435</v>
      </c>
      <c r="EY52">
        <f t="shared" si="221"/>
        <v>0.26645283787505558</v>
      </c>
      <c r="EZ52">
        <f t="shared" si="221"/>
        <v>0.263788309496305</v>
      </c>
      <c r="FA52">
        <f t="shared" si="221"/>
        <v>0.26115042640134195</v>
      </c>
      <c r="FB52">
        <f t="shared" si="221"/>
        <v>0.25853892213732854</v>
      </c>
      <c r="FC52">
        <f t="shared" si="221"/>
        <v>0.25595353291595524</v>
      </c>
    </row>
    <row r="53" spans="1:159" x14ac:dyDescent="0.35">
      <c r="A53" t="s">
        <v>99</v>
      </c>
      <c r="B53">
        <v>21</v>
      </c>
      <c r="C53">
        <v>22</v>
      </c>
      <c r="F53">
        <v>71</v>
      </c>
      <c r="G53">
        <f>1-EXP(-inputs!$B$35-inputs!$B$36*inputs!$B$37^$F53*(inputs!$B$37-1)/LN(inputs!$B$37))</f>
        <v>1.1670038358202683E-2</v>
      </c>
      <c r="H53">
        <f>1-EXP(-inputs!$B$35-inputs!$B$36*inputs!$B$37^($F53-4)*(inputs!$B$37-1)/LN(inputs!$B$37))</f>
        <v>7.4090890062679104E-3</v>
      </c>
      <c r="I53">
        <f t="shared" si="143"/>
        <v>1.1203236823874576E-2</v>
      </c>
      <c r="J53">
        <f t="shared" si="144"/>
        <v>7.112725446017194E-3</v>
      </c>
      <c r="L53">
        <v>51</v>
      </c>
      <c r="M53">
        <f t="shared" si="2"/>
        <v>4.25</v>
      </c>
      <c r="N53">
        <f t="shared" si="3"/>
        <v>3.0193453223052294E-2</v>
      </c>
      <c r="O53">
        <f t="shared" si="4"/>
        <v>0.87956995698656615</v>
      </c>
      <c r="P53">
        <f>O53*EXP(-inputs!$B$27*L53/12)</f>
        <v>0.86107628656427193</v>
      </c>
      <c r="Q53">
        <f t="shared" si="5"/>
        <v>3.5193453223052291E-2</v>
      </c>
      <c r="R53">
        <f t="shared" si="6"/>
        <v>0.86107628656427193</v>
      </c>
      <c r="S53">
        <f>R53*EXP(-inputs!$B$27*L53/12)</f>
        <v>0.84297146053459449</v>
      </c>
      <c r="T53">
        <f>INDEX(P_rec,MATCH(inputs!$B$13+L53,curve_t,0))/INDEX(P_rec,MATCH(inputs!$B$13,curve_t,0))</f>
        <v>0.85364695156857318</v>
      </c>
      <c r="U53">
        <f t="shared" si="15"/>
        <v>0.99661155552176883</v>
      </c>
      <c r="V53">
        <f t="shared" si="16"/>
        <v>3.3999650711025176E-3</v>
      </c>
      <c r="X53">
        <v>27</v>
      </c>
      <c r="Y53">
        <f t="shared" si="7"/>
        <v>105.71307287958712</v>
      </c>
      <c r="AA53">
        <v>25</v>
      </c>
      <c r="AC53">
        <f>$AB$28*INDEX(I_rec,MATCH(inputs!$B$13+AA53,cpi_rec_u,0))/INDEX(I_rec,MATCH(inputs!$B$13,cpi_rec_u,0))</f>
        <v>108.75648455435721</v>
      </c>
      <c r="AD53">
        <f t="shared" si="122"/>
        <v>109.86465414931835</v>
      </c>
      <c r="AF53">
        <v>69</v>
      </c>
      <c r="AG53">
        <f t="shared" si="153"/>
        <v>1</v>
      </c>
      <c r="AH53">
        <f>1</f>
        <v>1</v>
      </c>
      <c r="AI53">
        <f t="shared" ref="AI53:BN53" si="222">AH53*(1-$AG53*(0.01+0.01*AI$3))</f>
        <v>0.98</v>
      </c>
      <c r="AJ53">
        <f t="shared" si="222"/>
        <v>0.96047104999999999</v>
      </c>
      <c r="AK53">
        <f t="shared" si="222"/>
        <v>0.941530560894</v>
      </c>
      <c r="AL53">
        <f t="shared" si="222"/>
        <v>0.9232719294918631</v>
      </c>
      <c r="AM53">
        <f t="shared" si="222"/>
        <v>0.90576669370869745</v>
      </c>
      <c r="AN53">
        <f t="shared" si="222"/>
        <v>0.8890666202934433</v>
      </c>
      <c r="AO53">
        <f t="shared" si="222"/>
        <v>0.87320567178740827</v>
      </c>
      <c r="AP53">
        <f t="shared" si="222"/>
        <v>0.85820181533192108</v>
      </c>
      <c r="AQ53">
        <f t="shared" si="222"/>
        <v>0.84405864941525099</v>
      </c>
      <c r="AR53">
        <f t="shared" si="222"/>
        <v>0.83076683583358435</v>
      </c>
      <c r="AS53">
        <f t="shared" si="222"/>
        <v>0.81830533329608057</v>
      </c>
      <c r="AT53">
        <f t="shared" si="222"/>
        <v>0.80664243653327816</v>
      </c>
      <c r="AU53">
        <f t="shared" si="222"/>
        <v>0.79573663079134827</v>
      </c>
      <c r="AV53">
        <f t="shared" si="222"/>
        <v>0.78553727652618011</v>
      </c>
      <c r="AW53">
        <f t="shared" si="222"/>
        <v>0.77598514324362178</v>
      </c>
      <c r="AX53">
        <f t="shared" si="222"/>
        <v>0.7670128150248674</v>
      </c>
      <c r="AY53">
        <f t="shared" si="222"/>
        <v>0.75854499354699279</v>
      </c>
      <c r="AZ53">
        <f t="shared" si="222"/>
        <v>0.75049872752794311</v>
      </c>
      <c r="BA53">
        <f t="shared" si="222"/>
        <v>0.74278360060895587</v>
      </c>
      <c r="BB53">
        <f t="shared" si="222"/>
        <v>0.73530191279182211</v>
      </c>
      <c r="BC53">
        <f t="shared" si="222"/>
        <v>0.72794889366390392</v>
      </c>
      <c r="BD53">
        <f t="shared" si="222"/>
        <v>0.72066940472726482</v>
      </c>
      <c r="BE53">
        <f t="shared" si="222"/>
        <v>0.71346271067999212</v>
      </c>
      <c r="BF53">
        <f t="shared" si="222"/>
        <v>0.70632808357319221</v>
      </c>
      <c r="BG53">
        <f t="shared" si="222"/>
        <v>0.69926480273746028</v>
      </c>
      <c r="BH53">
        <f t="shared" si="222"/>
        <v>0.69227215471008563</v>
      </c>
      <c r="BI53">
        <f t="shared" si="222"/>
        <v>0.6853494331629848</v>
      </c>
      <c r="BJ53">
        <f t="shared" si="222"/>
        <v>0.67849593883135495</v>
      </c>
      <c r="BK53">
        <f t="shared" si="222"/>
        <v>0.67171097944304137</v>
      </c>
      <c r="BL53">
        <f t="shared" si="222"/>
        <v>0.66499386964861096</v>
      </c>
      <c r="BM53">
        <f t="shared" si="222"/>
        <v>0.65834393095212485</v>
      </c>
      <c r="BN53">
        <f t="shared" si="222"/>
        <v>0.65176049164260363</v>
      </c>
      <c r="BO53">
        <f t="shared" ref="BO53:CT53" si="223">BN53*(1-$AG53*(0.01+0.01*BO$3))</f>
        <v>0.64524288672617758</v>
      </c>
      <c r="BP53">
        <f t="shared" si="223"/>
        <v>0.63879045785891575</v>
      </c>
      <c r="BQ53">
        <f t="shared" si="223"/>
        <v>0.63240255328032657</v>
      </c>
      <c r="BR53">
        <f t="shared" si="223"/>
        <v>0.62607852774752326</v>
      </c>
      <c r="BS53">
        <f t="shared" si="223"/>
        <v>0.61981774247004806</v>
      </c>
      <c r="BT53">
        <f t="shared" si="223"/>
        <v>0.61361956504534754</v>
      </c>
      <c r="BU53">
        <f t="shared" si="223"/>
        <v>0.607483369394894</v>
      </c>
      <c r="BV53">
        <f t="shared" si="223"/>
        <v>0.6014085357009451</v>
      </c>
      <c r="BW53">
        <f t="shared" si="223"/>
        <v>0.59539445034393568</v>
      </c>
      <c r="BX53">
        <f t="shared" si="223"/>
        <v>0.58944050584049634</v>
      </c>
      <c r="BY53">
        <f t="shared" si="223"/>
        <v>0.58354610078209135</v>
      </c>
      <c r="BZ53">
        <f t="shared" si="223"/>
        <v>0.5777106397742704</v>
      </c>
      <c r="CA53">
        <f t="shared" si="223"/>
        <v>0.57193353337652764</v>
      </c>
      <c r="CB53">
        <f t="shared" si="223"/>
        <v>0.56621419804276241</v>
      </c>
      <c r="CC53">
        <f t="shared" si="223"/>
        <v>0.56055205606233482</v>
      </c>
      <c r="CD53">
        <f t="shared" si="223"/>
        <v>0.55494653550171147</v>
      </c>
      <c r="CE53">
        <f t="shared" si="223"/>
        <v>0.54939707014669437</v>
      </c>
      <c r="CF53">
        <f t="shared" si="223"/>
        <v>0.54390309944522741</v>
      </c>
      <c r="CG53">
        <f t="shared" si="223"/>
        <v>0.5384640684507751</v>
      </c>
      <c r="CH53">
        <f t="shared" si="223"/>
        <v>0.53307942776626738</v>
      </c>
      <c r="CI53">
        <f t="shared" si="223"/>
        <v>0.52774863348860468</v>
      </c>
      <c r="CJ53">
        <f t="shared" si="223"/>
        <v>0.52247114715371867</v>
      </c>
      <c r="CK53">
        <f t="shared" si="223"/>
        <v>0.51724643568218143</v>
      </c>
      <c r="CL53">
        <f t="shared" si="223"/>
        <v>0.51207397132535959</v>
      </c>
      <c r="CM53">
        <f t="shared" si="223"/>
        <v>0.50695323161210604</v>
      </c>
      <c r="CN53">
        <f t="shared" si="223"/>
        <v>0.50188369929598498</v>
      </c>
      <c r="CO53">
        <f t="shared" si="223"/>
        <v>0.49686486230302512</v>
      </c>
      <c r="CP53">
        <f t="shared" si="223"/>
        <v>0.49189621367999486</v>
      </c>
      <c r="CQ53">
        <f t="shared" si="223"/>
        <v>0.48697725154319493</v>
      </c>
      <c r="CR53">
        <f t="shared" si="223"/>
        <v>0.48210747902776296</v>
      </c>
      <c r="CS53">
        <f t="shared" si="223"/>
        <v>0.47728640423748531</v>
      </c>
      <c r="CT53">
        <f t="shared" si="223"/>
        <v>0.47251354019511044</v>
      </c>
      <c r="CU53">
        <f t="shared" ref="CU53:DZ53" si="224">CT53*(1-$AG53*(0.01+0.01*CU$3))</f>
        <v>0.46778840479315931</v>
      </c>
      <c r="CV53">
        <f t="shared" si="224"/>
        <v>0.46311052074522768</v>
      </c>
      <c r="CW53">
        <f t="shared" si="224"/>
        <v>0.45847941553777538</v>
      </c>
      <c r="CX53">
        <f t="shared" si="224"/>
        <v>0.45389462138239761</v>
      </c>
      <c r="CY53">
        <f t="shared" si="224"/>
        <v>0.44935567516857361</v>
      </c>
      <c r="CZ53">
        <f t="shared" si="224"/>
        <v>0.44486211841688789</v>
      </c>
      <c r="DA53">
        <f t="shared" si="224"/>
        <v>0.440413497232719</v>
      </c>
      <c r="DB53">
        <f t="shared" si="224"/>
        <v>0.43600936226039183</v>
      </c>
      <c r="DC53">
        <f t="shared" si="224"/>
        <v>0.43164926863778791</v>
      </c>
      <c r="DD53">
        <f t="shared" si="224"/>
        <v>0.42733277595141</v>
      </c>
      <c r="DE53">
        <f t="shared" si="224"/>
        <v>0.42305944819189589</v>
      </c>
      <c r="DF53">
        <f t="shared" si="224"/>
        <v>0.41882885370997691</v>
      </c>
      <c r="DG53">
        <f t="shared" si="224"/>
        <v>0.41464056517287712</v>
      </c>
      <c r="DH53">
        <f t="shared" si="224"/>
        <v>0.41049415952114832</v>
      </c>
      <c r="DI53">
        <f t="shared" si="224"/>
        <v>0.40638921792593685</v>
      </c>
      <c r="DJ53">
        <f t="shared" si="224"/>
        <v>0.40232532574667745</v>
      </c>
      <c r="DK53">
        <f t="shared" si="224"/>
        <v>0.39830207248921068</v>
      </c>
      <c r="DL53">
        <f t="shared" si="224"/>
        <v>0.39431905176431858</v>
      </c>
      <c r="DM53">
        <f t="shared" si="224"/>
        <v>0.39037586124667539</v>
      </c>
      <c r="DN53">
        <f t="shared" si="224"/>
        <v>0.38647210263420861</v>
      </c>
      <c r="DO53">
        <f t="shared" si="224"/>
        <v>0.3826073816078665</v>
      </c>
      <c r="DP53">
        <f t="shared" si="224"/>
        <v>0.37878130779178781</v>
      </c>
      <c r="DQ53">
        <f t="shared" si="224"/>
        <v>0.37499349471386995</v>
      </c>
      <c r="DR53">
        <f t="shared" si="224"/>
        <v>0.37124355976673123</v>
      </c>
      <c r="DS53">
        <f t="shared" si="224"/>
        <v>0.36753112416906392</v>
      </c>
      <c r="DT53">
        <f t="shared" si="224"/>
        <v>0.36385581292737329</v>
      </c>
      <c r="DU53">
        <f t="shared" si="224"/>
        <v>0.36021725479809957</v>
      </c>
      <c r="DV53">
        <f t="shared" si="224"/>
        <v>0.35661508225011856</v>
      </c>
      <c r="DW53">
        <f t="shared" si="224"/>
        <v>0.3530489314276174</v>
      </c>
      <c r="DX53">
        <f t="shared" si="224"/>
        <v>0.34951844211334121</v>
      </c>
      <c r="DY53">
        <f t="shared" si="224"/>
        <v>0.34602325769220782</v>
      </c>
      <c r="DZ53">
        <f t="shared" si="224"/>
        <v>0.34256302511528575</v>
      </c>
      <c r="EA53">
        <f t="shared" ref="EA53:FC53" si="225">DZ53*(1-$AG53*(0.01+0.01*EA$3))</f>
        <v>0.33913739486413291</v>
      </c>
      <c r="EB53">
        <f t="shared" si="225"/>
        <v>0.33574602091549161</v>
      </c>
      <c r="EC53">
        <f t="shared" si="225"/>
        <v>0.33238856070633671</v>
      </c>
      <c r="ED53">
        <f t="shared" si="225"/>
        <v>0.32906467509927334</v>
      </c>
      <c r="EE53">
        <f t="shared" si="225"/>
        <v>0.32577402834828062</v>
      </c>
      <c r="EF53">
        <f t="shared" si="225"/>
        <v>0.32251628806479782</v>
      </c>
      <c r="EG53">
        <f t="shared" si="225"/>
        <v>0.31929112518414982</v>
      </c>
      <c r="EH53">
        <f t="shared" si="225"/>
        <v>0.3160982139323083</v>
      </c>
      <c r="EI53">
        <f t="shared" si="225"/>
        <v>0.31293723179298522</v>
      </c>
      <c r="EJ53">
        <f t="shared" si="225"/>
        <v>0.30980785947505535</v>
      </c>
      <c r="EK53">
        <f t="shared" si="225"/>
        <v>0.30670978088030482</v>
      </c>
      <c r="EL53">
        <f t="shared" si="225"/>
        <v>0.30364268307150177</v>
      </c>
      <c r="EM53">
        <f t="shared" si="225"/>
        <v>0.30060625624078674</v>
      </c>
      <c r="EN53">
        <f t="shared" si="225"/>
        <v>0.29760019367837887</v>
      </c>
      <c r="EO53">
        <f t="shared" si="225"/>
        <v>0.2946241917415951</v>
      </c>
      <c r="EP53">
        <f t="shared" si="225"/>
        <v>0.29167794982417916</v>
      </c>
      <c r="EQ53">
        <f t="shared" si="225"/>
        <v>0.28876117032593734</v>
      </c>
      <c r="ER53">
        <f t="shared" si="225"/>
        <v>0.28587355862267799</v>
      </c>
      <c r="ES53">
        <f t="shared" si="225"/>
        <v>0.2830148230364512</v>
      </c>
      <c r="ET53">
        <f t="shared" si="225"/>
        <v>0.28018467480608666</v>
      </c>
      <c r="EU53">
        <f t="shared" si="225"/>
        <v>0.27738282805802578</v>
      </c>
      <c r="EV53">
        <f t="shared" si="225"/>
        <v>0.27460899977744552</v>
      </c>
      <c r="EW53">
        <f t="shared" si="225"/>
        <v>0.27186290977967104</v>
      </c>
      <c r="EX53">
        <f t="shared" si="225"/>
        <v>0.26914428068187435</v>
      </c>
      <c r="EY53">
        <f t="shared" si="225"/>
        <v>0.26645283787505558</v>
      </c>
      <c r="EZ53">
        <f t="shared" si="225"/>
        <v>0.263788309496305</v>
      </c>
      <c r="FA53">
        <f t="shared" si="225"/>
        <v>0.26115042640134195</v>
      </c>
      <c r="FB53">
        <f t="shared" si="225"/>
        <v>0.25853892213732854</v>
      </c>
      <c r="FC53">
        <f t="shared" si="225"/>
        <v>0.25595353291595524</v>
      </c>
    </row>
    <row r="54" spans="1:159" x14ac:dyDescent="0.35">
      <c r="A54" t="s">
        <v>100</v>
      </c>
      <c r="B54" t="s">
        <v>101</v>
      </c>
      <c r="C54" t="s">
        <v>102</v>
      </c>
      <c r="F54">
        <v>72</v>
      </c>
      <c r="G54">
        <f>1-EXP(-inputs!$B$35-inputs!$B$36*inputs!$B$37^$F54*(inputs!$B$37-1)/LN(inputs!$B$37))</f>
        <v>1.3080677008737163E-2</v>
      </c>
      <c r="H54">
        <f>1-EXP(-inputs!$B$35-inputs!$B$36*inputs!$B$37^($F54-4)*(inputs!$B$37-1)/LN(inputs!$B$37))</f>
        <v>8.2969289522332179E-3</v>
      </c>
      <c r="I54">
        <f t="shared" si="143"/>
        <v>1.2557449928387676E-2</v>
      </c>
      <c r="J54">
        <f t="shared" si="144"/>
        <v>7.9650517941438886E-3</v>
      </c>
      <c r="L54">
        <v>52</v>
      </c>
      <c r="M54">
        <f t="shared" si="2"/>
        <v>4.333333333333333</v>
      </c>
      <c r="N54">
        <f t="shared" si="3"/>
        <v>3.0274834884977356E-2</v>
      </c>
      <c r="O54">
        <f t="shared" si="4"/>
        <v>0.87705028462391921</v>
      </c>
      <c r="P54">
        <f>O54*EXP(-inputs!$B$27*L54/12)</f>
        <v>0.8582519128778282</v>
      </c>
      <c r="Q54">
        <f t="shared" si="5"/>
        <v>3.5274834884977353E-2</v>
      </c>
      <c r="R54">
        <f t="shared" si="6"/>
        <v>0.8582519128778282</v>
      </c>
      <c r="S54">
        <f>R54*EXP(-inputs!$B$27*L54/12)</f>
        <v>0.83985645848607771</v>
      </c>
      <c r="T54">
        <f>INDEX(P_rec,MATCH(inputs!$B$13+L54,curve_t,0))/INDEX(P_rec,MATCH(inputs!$B$13,curve_t,0))</f>
        <v>0.8507466836905595</v>
      </c>
      <c r="U54">
        <f t="shared" si="15"/>
        <v>0.99660249723532146</v>
      </c>
      <c r="V54">
        <f t="shared" si="16"/>
        <v>3.4090851408696832E-3</v>
      </c>
      <c r="X54">
        <v>28</v>
      </c>
      <c r="Y54">
        <f t="shared" si="7"/>
        <v>105.93082450130102</v>
      </c>
      <c r="AA54">
        <v>26</v>
      </c>
      <c r="AC54">
        <f>$AB$28*INDEX(I_rec,MATCH(inputs!$B$13+AA54,cpi_rec_u,0))/INDEX(I_rec,MATCH(inputs!$B$13,cpi_rec_u,0))</f>
        <v>108.98050510582287</v>
      </c>
      <c r="AD54">
        <f t="shared" si="122"/>
        <v>110.13561002489142</v>
      </c>
      <c r="AF54">
        <v>70</v>
      </c>
      <c r="AG54">
        <f t="shared" si="153"/>
        <v>1</v>
      </c>
      <c r="AH54">
        <f>1</f>
        <v>1</v>
      </c>
      <c r="AI54">
        <f t="shared" ref="AI54:BN54" si="226">AH54*(1-$AG54*(0.01+0.01*AI$3))</f>
        <v>0.98</v>
      </c>
      <c r="AJ54">
        <f t="shared" si="226"/>
        <v>0.96047104999999999</v>
      </c>
      <c r="AK54">
        <f t="shared" si="226"/>
        <v>0.941530560894</v>
      </c>
      <c r="AL54">
        <f t="shared" si="226"/>
        <v>0.9232719294918631</v>
      </c>
      <c r="AM54">
        <f t="shared" si="226"/>
        <v>0.90576669370869745</v>
      </c>
      <c r="AN54">
        <f t="shared" si="226"/>
        <v>0.8890666202934433</v>
      </c>
      <c r="AO54">
        <f t="shared" si="226"/>
        <v>0.87320567178740827</v>
      </c>
      <c r="AP54">
        <f t="shared" si="226"/>
        <v>0.85820181533192108</v>
      </c>
      <c r="AQ54">
        <f t="shared" si="226"/>
        <v>0.84405864941525099</v>
      </c>
      <c r="AR54">
        <f t="shared" si="226"/>
        <v>0.83076683583358435</v>
      </c>
      <c r="AS54">
        <f t="shared" si="226"/>
        <v>0.81830533329608057</v>
      </c>
      <c r="AT54">
        <f t="shared" si="226"/>
        <v>0.80664243653327816</v>
      </c>
      <c r="AU54">
        <f t="shared" si="226"/>
        <v>0.79573663079134827</v>
      </c>
      <c r="AV54">
        <f t="shared" si="226"/>
        <v>0.78553727652618011</v>
      </c>
      <c r="AW54">
        <f t="shared" si="226"/>
        <v>0.77598514324362178</v>
      </c>
      <c r="AX54">
        <f t="shared" si="226"/>
        <v>0.7670128150248674</v>
      </c>
      <c r="AY54">
        <f t="shared" si="226"/>
        <v>0.75854499354699279</v>
      </c>
      <c r="AZ54">
        <f t="shared" si="226"/>
        <v>0.75049872752794311</v>
      </c>
      <c r="BA54">
        <f t="shared" si="226"/>
        <v>0.74278360060895587</v>
      </c>
      <c r="BB54">
        <f t="shared" si="226"/>
        <v>0.73530191279182211</v>
      </c>
      <c r="BC54">
        <f t="shared" si="226"/>
        <v>0.72794889366390392</v>
      </c>
      <c r="BD54">
        <f t="shared" si="226"/>
        <v>0.72066940472726482</v>
      </c>
      <c r="BE54">
        <f t="shared" si="226"/>
        <v>0.71346271067999212</v>
      </c>
      <c r="BF54">
        <f t="shared" si="226"/>
        <v>0.70632808357319221</v>
      </c>
      <c r="BG54">
        <f t="shared" si="226"/>
        <v>0.69926480273746028</v>
      </c>
      <c r="BH54">
        <f t="shared" si="226"/>
        <v>0.69227215471008563</v>
      </c>
      <c r="BI54">
        <f t="shared" si="226"/>
        <v>0.6853494331629848</v>
      </c>
      <c r="BJ54">
        <f t="shared" si="226"/>
        <v>0.67849593883135495</v>
      </c>
      <c r="BK54">
        <f t="shared" si="226"/>
        <v>0.67171097944304137</v>
      </c>
      <c r="BL54">
        <f t="shared" si="226"/>
        <v>0.66499386964861096</v>
      </c>
      <c r="BM54">
        <f t="shared" si="226"/>
        <v>0.65834393095212485</v>
      </c>
      <c r="BN54">
        <f t="shared" si="226"/>
        <v>0.65176049164260363</v>
      </c>
      <c r="BO54">
        <f t="shared" ref="BO54:CT54" si="227">BN54*(1-$AG54*(0.01+0.01*BO$3))</f>
        <v>0.64524288672617758</v>
      </c>
      <c r="BP54">
        <f t="shared" si="227"/>
        <v>0.63879045785891575</v>
      </c>
      <c r="BQ54">
        <f t="shared" si="227"/>
        <v>0.63240255328032657</v>
      </c>
      <c r="BR54">
        <f t="shared" si="227"/>
        <v>0.62607852774752326</v>
      </c>
      <c r="BS54">
        <f t="shared" si="227"/>
        <v>0.61981774247004806</v>
      </c>
      <c r="BT54">
        <f t="shared" si="227"/>
        <v>0.61361956504534754</v>
      </c>
      <c r="BU54">
        <f t="shared" si="227"/>
        <v>0.607483369394894</v>
      </c>
      <c r="BV54">
        <f t="shared" si="227"/>
        <v>0.6014085357009451</v>
      </c>
      <c r="BW54">
        <f t="shared" si="227"/>
        <v>0.59539445034393568</v>
      </c>
      <c r="BX54">
        <f t="shared" si="227"/>
        <v>0.58944050584049634</v>
      </c>
      <c r="BY54">
        <f t="shared" si="227"/>
        <v>0.58354610078209135</v>
      </c>
      <c r="BZ54">
        <f t="shared" si="227"/>
        <v>0.5777106397742704</v>
      </c>
      <c r="CA54">
        <f t="shared" si="227"/>
        <v>0.57193353337652764</v>
      </c>
      <c r="CB54">
        <f t="shared" si="227"/>
        <v>0.56621419804276241</v>
      </c>
      <c r="CC54">
        <f t="shared" si="227"/>
        <v>0.56055205606233482</v>
      </c>
      <c r="CD54">
        <f t="shared" si="227"/>
        <v>0.55494653550171147</v>
      </c>
      <c r="CE54">
        <f t="shared" si="227"/>
        <v>0.54939707014669437</v>
      </c>
      <c r="CF54">
        <f t="shared" si="227"/>
        <v>0.54390309944522741</v>
      </c>
      <c r="CG54">
        <f t="shared" si="227"/>
        <v>0.5384640684507751</v>
      </c>
      <c r="CH54">
        <f t="shared" si="227"/>
        <v>0.53307942776626738</v>
      </c>
      <c r="CI54">
        <f t="shared" si="227"/>
        <v>0.52774863348860468</v>
      </c>
      <c r="CJ54">
        <f t="shared" si="227"/>
        <v>0.52247114715371867</v>
      </c>
      <c r="CK54">
        <f t="shared" si="227"/>
        <v>0.51724643568218143</v>
      </c>
      <c r="CL54">
        <f t="shared" si="227"/>
        <v>0.51207397132535959</v>
      </c>
      <c r="CM54">
        <f t="shared" si="227"/>
        <v>0.50695323161210604</v>
      </c>
      <c r="CN54">
        <f t="shared" si="227"/>
        <v>0.50188369929598498</v>
      </c>
      <c r="CO54">
        <f t="shared" si="227"/>
        <v>0.49686486230302512</v>
      </c>
      <c r="CP54">
        <f t="shared" si="227"/>
        <v>0.49189621367999486</v>
      </c>
      <c r="CQ54">
        <f t="shared" si="227"/>
        <v>0.48697725154319493</v>
      </c>
      <c r="CR54">
        <f t="shared" si="227"/>
        <v>0.48210747902776296</v>
      </c>
      <c r="CS54">
        <f t="shared" si="227"/>
        <v>0.47728640423748531</v>
      </c>
      <c r="CT54">
        <f t="shared" si="227"/>
        <v>0.47251354019511044</v>
      </c>
      <c r="CU54">
        <f t="shared" ref="CU54:DZ54" si="228">CT54*(1-$AG54*(0.01+0.01*CU$3))</f>
        <v>0.46778840479315931</v>
      </c>
      <c r="CV54">
        <f t="shared" si="228"/>
        <v>0.46311052074522768</v>
      </c>
      <c r="CW54">
        <f t="shared" si="228"/>
        <v>0.45847941553777538</v>
      </c>
      <c r="CX54">
        <f t="shared" si="228"/>
        <v>0.45389462138239761</v>
      </c>
      <c r="CY54">
        <f t="shared" si="228"/>
        <v>0.44935567516857361</v>
      </c>
      <c r="CZ54">
        <f t="shared" si="228"/>
        <v>0.44486211841688789</v>
      </c>
      <c r="DA54">
        <f t="shared" si="228"/>
        <v>0.440413497232719</v>
      </c>
      <c r="DB54">
        <f t="shared" si="228"/>
        <v>0.43600936226039183</v>
      </c>
      <c r="DC54">
        <f t="shared" si="228"/>
        <v>0.43164926863778791</v>
      </c>
      <c r="DD54">
        <f t="shared" si="228"/>
        <v>0.42733277595141</v>
      </c>
      <c r="DE54">
        <f t="shared" si="228"/>
        <v>0.42305944819189589</v>
      </c>
      <c r="DF54">
        <f t="shared" si="228"/>
        <v>0.41882885370997691</v>
      </c>
      <c r="DG54">
        <f t="shared" si="228"/>
        <v>0.41464056517287712</v>
      </c>
      <c r="DH54">
        <f t="shared" si="228"/>
        <v>0.41049415952114832</v>
      </c>
      <c r="DI54">
        <f t="shared" si="228"/>
        <v>0.40638921792593685</v>
      </c>
      <c r="DJ54">
        <f t="shared" si="228"/>
        <v>0.40232532574667745</v>
      </c>
      <c r="DK54">
        <f t="shared" si="228"/>
        <v>0.39830207248921068</v>
      </c>
      <c r="DL54">
        <f t="shared" si="228"/>
        <v>0.39431905176431858</v>
      </c>
      <c r="DM54">
        <f t="shared" si="228"/>
        <v>0.39037586124667539</v>
      </c>
      <c r="DN54">
        <f t="shared" si="228"/>
        <v>0.38647210263420861</v>
      </c>
      <c r="DO54">
        <f t="shared" si="228"/>
        <v>0.3826073816078665</v>
      </c>
      <c r="DP54">
        <f t="shared" si="228"/>
        <v>0.37878130779178781</v>
      </c>
      <c r="DQ54">
        <f t="shared" si="228"/>
        <v>0.37499349471386995</v>
      </c>
      <c r="DR54">
        <f t="shared" si="228"/>
        <v>0.37124355976673123</v>
      </c>
      <c r="DS54">
        <f t="shared" si="228"/>
        <v>0.36753112416906392</v>
      </c>
      <c r="DT54">
        <f t="shared" si="228"/>
        <v>0.36385581292737329</v>
      </c>
      <c r="DU54">
        <f t="shared" si="228"/>
        <v>0.36021725479809957</v>
      </c>
      <c r="DV54">
        <f t="shared" si="228"/>
        <v>0.35661508225011856</v>
      </c>
      <c r="DW54">
        <f t="shared" si="228"/>
        <v>0.3530489314276174</v>
      </c>
      <c r="DX54">
        <f t="shared" si="228"/>
        <v>0.34951844211334121</v>
      </c>
      <c r="DY54">
        <f t="shared" si="228"/>
        <v>0.34602325769220782</v>
      </c>
      <c r="DZ54">
        <f t="shared" si="228"/>
        <v>0.34256302511528575</v>
      </c>
      <c r="EA54">
        <f t="shared" ref="EA54:FC54" si="229">DZ54*(1-$AG54*(0.01+0.01*EA$3))</f>
        <v>0.33913739486413291</v>
      </c>
      <c r="EB54">
        <f t="shared" si="229"/>
        <v>0.33574602091549161</v>
      </c>
      <c r="EC54">
        <f t="shared" si="229"/>
        <v>0.33238856070633671</v>
      </c>
      <c r="ED54">
        <f t="shared" si="229"/>
        <v>0.32906467509927334</v>
      </c>
      <c r="EE54">
        <f t="shared" si="229"/>
        <v>0.32577402834828062</v>
      </c>
      <c r="EF54">
        <f t="shared" si="229"/>
        <v>0.32251628806479782</v>
      </c>
      <c r="EG54">
        <f t="shared" si="229"/>
        <v>0.31929112518414982</v>
      </c>
      <c r="EH54">
        <f t="shared" si="229"/>
        <v>0.3160982139323083</v>
      </c>
      <c r="EI54">
        <f t="shared" si="229"/>
        <v>0.31293723179298522</v>
      </c>
      <c r="EJ54">
        <f t="shared" si="229"/>
        <v>0.30980785947505535</v>
      </c>
      <c r="EK54">
        <f t="shared" si="229"/>
        <v>0.30670978088030482</v>
      </c>
      <c r="EL54">
        <f t="shared" si="229"/>
        <v>0.30364268307150177</v>
      </c>
      <c r="EM54">
        <f t="shared" si="229"/>
        <v>0.30060625624078674</v>
      </c>
      <c r="EN54">
        <f t="shared" si="229"/>
        <v>0.29760019367837887</v>
      </c>
      <c r="EO54">
        <f t="shared" si="229"/>
        <v>0.2946241917415951</v>
      </c>
      <c r="EP54">
        <f t="shared" si="229"/>
        <v>0.29167794982417916</v>
      </c>
      <c r="EQ54">
        <f t="shared" si="229"/>
        <v>0.28876117032593734</v>
      </c>
      <c r="ER54">
        <f t="shared" si="229"/>
        <v>0.28587355862267799</v>
      </c>
      <c r="ES54">
        <f t="shared" si="229"/>
        <v>0.2830148230364512</v>
      </c>
      <c r="ET54">
        <f t="shared" si="229"/>
        <v>0.28018467480608666</v>
      </c>
      <c r="EU54">
        <f t="shared" si="229"/>
        <v>0.27738282805802578</v>
      </c>
      <c r="EV54">
        <f t="shared" si="229"/>
        <v>0.27460899977744552</v>
      </c>
      <c r="EW54">
        <f t="shared" si="229"/>
        <v>0.27186290977967104</v>
      </c>
      <c r="EX54">
        <f t="shared" si="229"/>
        <v>0.26914428068187435</v>
      </c>
      <c r="EY54">
        <f t="shared" si="229"/>
        <v>0.26645283787505558</v>
      </c>
      <c r="EZ54">
        <f t="shared" si="229"/>
        <v>0.263788309496305</v>
      </c>
      <c r="FA54">
        <f t="shared" si="229"/>
        <v>0.26115042640134195</v>
      </c>
      <c r="FB54">
        <f t="shared" si="229"/>
        <v>0.25853892213732854</v>
      </c>
      <c r="FC54">
        <f t="shared" si="229"/>
        <v>0.25595353291595524</v>
      </c>
    </row>
    <row r="55" spans="1:159" x14ac:dyDescent="0.35">
      <c r="A55" t="s">
        <v>103</v>
      </c>
      <c r="B55" t="s">
        <v>104</v>
      </c>
      <c r="C55" t="s">
        <v>105</v>
      </c>
      <c r="F55">
        <v>73</v>
      </c>
      <c r="G55">
        <f>1-EXP(-inputs!$B$35-inputs!$B$36*inputs!$B$37^$F55*(inputs!$B$37-1)/LN(inputs!$B$37))</f>
        <v>1.4663831624937118E-2</v>
      </c>
      <c r="H55">
        <f>1-EXP(-inputs!$B$35-inputs!$B$36*inputs!$B$37^($F55-4)*(inputs!$B$37-1)/LN(inputs!$B$37))</f>
        <v>9.2939131268063857E-3</v>
      </c>
      <c r="I55">
        <f t="shared" si="143"/>
        <v>1.4077278359939632E-2</v>
      </c>
      <c r="J55">
        <f t="shared" si="144"/>
        <v>8.9221566017341301E-3</v>
      </c>
      <c r="L55">
        <v>53</v>
      </c>
      <c r="M55">
        <f t="shared" si="2"/>
        <v>4.416666666666667</v>
      </c>
      <c r="N55">
        <f t="shared" si="3"/>
        <v>3.0355541184305539E-2</v>
      </c>
      <c r="O55">
        <f t="shared" si="4"/>
        <v>0.87452857705096398</v>
      </c>
      <c r="P55">
        <f>O55*EXP(-inputs!$B$27*L55/12)</f>
        <v>0.8554277521570044</v>
      </c>
      <c r="Q55">
        <f t="shared" si="5"/>
        <v>3.5355541184305533E-2</v>
      </c>
      <c r="R55">
        <f t="shared" si="6"/>
        <v>0.8554277521570044</v>
      </c>
      <c r="S55">
        <f>R55*EXP(-inputs!$B$27*L55/12)</f>
        <v>0.83674411375780755</v>
      </c>
      <c r="T55">
        <f>INDEX(P_rec,MATCH(inputs!$B$13+L55,curve_t,0))/INDEX(P_rec,MATCH(inputs!$B$13,curve_t,0))</f>
        <v>0.84784867037130895</v>
      </c>
      <c r="U55">
        <f t="shared" si="15"/>
        <v>0.99659356495322571</v>
      </c>
      <c r="V55">
        <f t="shared" si="16"/>
        <v>3.4180785092006172E-3</v>
      </c>
      <c r="X55">
        <v>29</v>
      </c>
      <c r="Y55">
        <f t="shared" si="7"/>
        <v>106.14902465570317</v>
      </c>
      <c r="AA55">
        <v>27</v>
      </c>
      <c r="AC55">
        <f>$AB$28*INDEX(I_rec,MATCH(inputs!$B$13+AA55,cpi_rec_u,0))/INDEX(I_rec,MATCH(inputs!$B$13,cpi_rec_u,0))</f>
        <v>109.20498710294564</v>
      </c>
      <c r="AD55">
        <f t="shared" si="122"/>
        <v>110.40723415075001</v>
      </c>
      <c r="AF55">
        <v>71</v>
      </c>
      <c r="AG55">
        <f t="shared" si="153"/>
        <v>1</v>
      </c>
      <c r="AH55">
        <f>1</f>
        <v>1</v>
      </c>
      <c r="AI55">
        <f t="shared" ref="AI55:BN55" si="230">AH55*(1-$AG55*(0.01+0.01*AI$3))</f>
        <v>0.98</v>
      </c>
      <c r="AJ55">
        <f t="shared" si="230"/>
        <v>0.96047104999999999</v>
      </c>
      <c r="AK55">
        <f t="shared" si="230"/>
        <v>0.941530560894</v>
      </c>
      <c r="AL55">
        <f t="shared" si="230"/>
        <v>0.9232719294918631</v>
      </c>
      <c r="AM55">
        <f t="shared" si="230"/>
        <v>0.90576669370869745</v>
      </c>
      <c r="AN55">
        <f t="shared" si="230"/>
        <v>0.8890666202934433</v>
      </c>
      <c r="AO55">
        <f t="shared" si="230"/>
        <v>0.87320567178740827</v>
      </c>
      <c r="AP55">
        <f t="shared" si="230"/>
        <v>0.85820181533192108</v>
      </c>
      <c r="AQ55">
        <f t="shared" si="230"/>
        <v>0.84405864941525099</v>
      </c>
      <c r="AR55">
        <f t="shared" si="230"/>
        <v>0.83076683583358435</v>
      </c>
      <c r="AS55">
        <f t="shared" si="230"/>
        <v>0.81830533329608057</v>
      </c>
      <c r="AT55">
        <f t="shared" si="230"/>
        <v>0.80664243653327816</v>
      </c>
      <c r="AU55">
        <f t="shared" si="230"/>
        <v>0.79573663079134827</v>
      </c>
      <c r="AV55">
        <f t="shared" si="230"/>
        <v>0.78553727652618011</v>
      </c>
      <c r="AW55">
        <f t="shared" si="230"/>
        <v>0.77598514324362178</v>
      </c>
      <c r="AX55">
        <f t="shared" si="230"/>
        <v>0.7670128150248674</v>
      </c>
      <c r="AY55">
        <f t="shared" si="230"/>
        <v>0.75854499354699279</v>
      </c>
      <c r="AZ55">
        <f t="shared" si="230"/>
        <v>0.75049872752794311</v>
      </c>
      <c r="BA55">
        <f t="shared" si="230"/>
        <v>0.74278360060895587</v>
      </c>
      <c r="BB55">
        <f t="shared" si="230"/>
        <v>0.73530191279182211</v>
      </c>
      <c r="BC55">
        <f t="shared" si="230"/>
        <v>0.72794889366390392</v>
      </c>
      <c r="BD55">
        <f t="shared" si="230"/>
        <v>0.72066940472726482</v>
      </c>
      <c r="BE55">
        <f t="shared" si="230"/>
        <v>0.71346271067999212</v>
      </c>
      <c r="BF55">
        <f t="shared" si="230"/>
        <v>0.70632808357319221</v>
      </c>
      <c r="BG55">
        <f t="shared" si="230"/>
        <v>0.69926480273746028</v>
      </c>
      <c r="BH55">
        <f t="shared" si="230"/>
        <v>0.69227215471008563</v>
      </c>
      <c r="BI55">
        <f t="shared" si="230"/>
        <v>0.6853494331629848</v>
      </c>
      <c r="BJ55">
        <f t="shared" si="230"/>
        <v>0.67849593883135495</v>
      </c>
      <c r="BK55">
        <f t="shared" si="230"/>
        <v>0.67171097944304137</v>
      </c>
      <c r="BL55">
        <f t="shared" si="230"/>
        <v>0.66499386964861096</v>
      </c>
      <c r="BM55">
        <f t="shared" si="230"/>
        <v>0.65834393095212485</v>
      </c>
      <c r="BN55">
        <f t="shared" si="230"/>
        <v>0.65176049164260363</v>
      </c>
      <c r="BO55">
        <f t="shared" ref="BO55:CT55" si="231">BN55*(1-$AG55*(0.01+0.01*BO$3))</f>
        <v>0.64524288672617758</v>
      </c>
      <c r="BP55">
        <f t="shared" si="231"/>
        <v>0.63879045785891575</v>
      </c>
      <c r="BQ55">
        <f t="shared" si="231"/>
        <v>0.63240255328032657</v>
      </c>
      <c r="BR55">
        <f t="shared" si="231"/>
        <v>0.62607852774752326</v>
      </c>
      <c r="BS55">
        <f t="shared" si="231"/>
        <v>0.61981774247004806</v>
      </c>
      <c r="BT55">
        <f t="shared" si="231"/>
        <v>0.61361956504534754</v>
      </c>
      <c r="BU55">
        <f t="shared" si="231"/>
        <v>0.607483369394894</v>
      </c>
      <c r="BV55">
        <f t="shared" si="231"/>
        <v>0.6014085357009451</v>
      </c>
      <c r="BW55">
        <f t="shared" si="231"/>
        <v>0.59539445034393568</v>
      </c>
      <c r="BX55">
        <f t="shared" si="231"/>
        <v>0.58944050584049634</v>
      </c>
      <c r="BY55">
        <f t="shared" si="231"/>
        <v>0.58354610078209135</v>
      </c>
      <c r="BZ55">
        <f t="shared" si="231"/>
        <v>0.5777106397742704</v>
      </c>
      <c r="CA55">
        <f t="shared" si="231"/>
        <v>0.57193353337652764</v>
      </c>
      <c r="CB55">
        <f t="shared" si="231"/>
        <v>0.56621419804276241</v>
      </c>
      <c r="CC55">
        <f t="shared" si="231"/>
        <v>0.56055205606233482</v>
      </c>
      <c r="CD55">
        <f t="shared" si="231"/>
        <v>0.55494653550171147</v>
      </c>
      <c r="CE55">
        <f t="shared" si="231"/>
        <v>0.54939707014669437</v>
      </c>
      <c r="CF55">
        <f t="shared" si="231"/>
        <v>0.54390309944522741</v>
      </c>
      <c r="CG55">
        <f t="shared" si="231"/>
        <v>0.5384640684507751</v>
      </c>
      <c r="CH55">
        <f t="shared" si="231"/>
        <v>0.53307942776626738</v>
      </c>
      <c r="CI55">
        <f t="shared" si="231"/>
        <v>0.52774863348860468</v>
      </c>
      <c r="CJ55">
        <f t="shared" si="231"/>
        <v>0.52247114715371867</v>
      </c>
      <c r="CK55">
        <f t="shared" si="231"/>
        <v>0.51724643568218143</v>
      </c>
      <c r="CL55">
        <f t="shared" si="231"/>
        <v>0.51207397132535959</v>
      </c>
      <c r="CM55">
        <f t="shared" si="231"/>
        <v>0.50695323161210604</v>
      </c>
      <c r="CN55">
        <f t="shared" si="231"/>
        <v>0.50188369929598498</v>
      </c>
      <c r="CO55">
        <f t="shared" si="231"/>
        <v>0.49686486230302512</v>
      </c>
      <c r="CP55">
        <f t="shared" si="231"/>
        <v>0.49189621367999486</v>
      </c>
      <c r="CQ55">
        <f t="shared" si="231"/>
        <v>0.48697725154319493</v>
      </c>
      <c r="CR55">
        <f t="shared" si="231"/>
        <v>0.48210747902776296</v>
      </c>
      <c r="CS55">
        <f t="shared" si="231"/>
        <v>0.47728640423748531</v>
      </c>
      <c r="CT55">
        <f t="shared" si="231"/>
        <v>0.47251354019511044</v>
      </c>
      <c r="CU55">
        <f t="shared" ref="CU55:DZ55" si="232">CT55*(1-$AG55*(0.01+0.01*CU$3))</f>
        <v>0.46778840479315931</v>
      </c>
      <c r="CV55">
        <f t="shared" si="232"/>
        <v>0.46311052074522768</v>
      </c>
      <c r="CW55">
        <f t="shared" si="232"/>
        <v>0.45847941553777538</v>
      </c>
      <c r="CX55">
        <f t="shared" si="232"/>
        <v>0.45389462138239761</v>
      </c>
      <c r="CY55">
        <f t="shared" si="232"/>
        <v>0.44935567516857361</v>
      </c>
      <c r="CZ55">
        <f t="shared" si="232"/>
        <v>0.44486211841688789</v>
      </c>
      <c r="DA55">
        <f t="shared" si="232"/>
        <v>0.440413497232719</v>
      </c>
      <c r="DB55">
        <f t="shared" si="232"/>
        <v>0.43600936226039183</v>
      </c>
      <c r="DC55">
        <f t="shared" si="232"/>
        <v>0.43164926863778791</v>
      </c>
      <c r="DD55">
        <f t="shared" si="232"/>
        <v>0.42733277595141</v>
      </c>
      <c r="DE55">
        <f t="shared" si="232"/>
        <v>0.42305944819189589</v>
      </c>
      <c r="DF55">
        <f t="shared" si="232"/>
        <v>0.41882885370997691</v>
      </c>
      <c r="DG55">
        <f t="shared" si="232"/>
        <v>0.41464056517287712</v>
      </c>
      <c r="DH55">
        <f t="shared" si="232"/>
        <v>0.41049415952114832</v>
      </c>
      <c r="DI55">
        <f t="shared" si="232"/>
        <v>0.40638921792593685</v>
      </c>
      <c r="DJ55">
        <f t="shared" si="232"/>
        <v>0.40232532574667745</v>
      </c>
      <c r="DK55">
        <f t="shared" si="232"/>
        <v>0.39830207248921068</v>
      </c>
      <c r="DL55">
        <f t="shared" si="232"/>
        <v>0.39431905176431858</v>
      </c>
      <c r="DM55">
        <f t="shared" si="232"/>
        <v>0.39037586124667539</v>
      </c>
      <c r="DN55">
        <f t="shared" si="232"/>
        <v>0.38647210263420861</v>
      </c>
      <c r="DO55">
        <f t="shared" si="232"/>
        <v>0.3826073816078665</v>
      </c>
      <c r="DP55">
        <f t="shared" si="232"/>
        <v>0.37878130779178781</v>
      </c>
      <c r="DQ55">
        <f t="shared" si="232"/>
        <v>0.37499349471386995</v>
      </c>
      <c r="DR55">
        <f t="shared" si="232"/>
        <v>0.37124355976673123</v>
      </c>
      <c r="DS55">
        <f t="shared" si="232"/>
        <v>0.36753112416906392</v>
      </c>
      <c r="DT55">
        <f t="shared" si="232"/>
        <v>0.36385581292737329</v>
      </c>
      <c r="DU55">
        <f t="shared" si="232"/>
        <v>0.36021725479809957</v>
      </c>
      <c r="DV55">
        <f t="shared" si="232"/>
        <v>0.35661508225011856</v>
      </c>
      <c r="DW55">
        <f t="shared" si="232"/>
        <v>0.3530489314276174</v>
      </c>
      <c r="DX55">
        <f t="shared" si="232"/>
        <v>0.34951844211334121</v>
      </c>
      <c r="DY55">
        <f t="shared" si="232"/>
        <v>0.34602325769220782</v>
      </c>
      <c r="DZ55">
        <f t="shared" si="232"/>
        <v>0.34256302511528575</v>
      </c>
      <c r="EA55">
        <f t="shared" ref="EA55:FC55" si="233">DZ55*(1-$AG55*(0.01+0.01*EA$3))</f>
        <v>0.33913739486413291</v>
      </c>
      <c r="EB55">
        <f t="shared" si="233"/>
        <v>0.33574602091549161</v>
      </c>
      <c r="EC55">
        <f t="shared" si="233"/>
        <v>0.33238856070633671</v>
      </c>
      <c r="ED55">
        <f t="shared" si="233"/>
        <v>0.32906467509927334</v>
      </c>
      <c r="EE55">
        <f t="shared" si="233"/>
        <v>0.32577402834828062</v>
      </c>
      <c r="EF55">
        <f t="shared" si="233"/>
        <v>0.32251628806479782</v>
      </c>
      <c r="EG55">
        <f t="shared" si="233"/>
        <v>0.31929112518414982</v>
      </c>
      <c r="EH55">
        <f t="shared" si="233"/>
        <v>0.3160982139323083</v>
      </c>
      <c r="EI55">
        <f t="shared" si="233"/>
        <v>0.31293723179298522</v>
      </c>
      <c r="EJ55">
        <f t="shared" si="233"/>
        <v>0.30980785947505535</v>
      </c>
      <c r="EK55">
        <f t="shared" si="233"/>
        <v>0.30670978088030482</v>
      </c>
      <c r="EL55">
        <f t="shared" si="233"/>
        <v>0.30364268307150177</v>
      </c>
      <c r="EM55">
        <f t="shared" si="233"/>
        <v>0.30060625624078674</v>
      </c>
      <c r="EN55">
        <f t="shared" si="233"/>
        <v>0.29760019367837887</v>
      </c>
      <c r="EO55">
        <f t="shared" si="233"/>
        <v>0.2946241917415951</v>
      </c>
      <c r="EP55">
        <f t="shared" si="233"/>
        <v>0.29167794982417916</v>
      </c>
      <c r="EQ55">
        <f t="shared" si="233"/>
        <v>0.28876117032593734</v>
      </c>
      <c r="ER55">
        <f t="shared" si="233"/>
        <v>0.28587355862267799</v>
      </c>
      <c r="ES55">
        <f t="shared" si="233"/>
        <v>0.2830148230364512</v>
      </c>
      <c r="ET55">
        <f t="shared" si="233"/>
        <v>0.28018467480608666</v>
      </c>
      <c r="EU55">
        <f t="shared" si="233"/>
        <v>0.27738282805802578</v>
      </c>
      <c r="EV55">
        <f t="shared" si="233"/>
        <v>0.27460899977744552</v>
      </c>
      <c r="EW55">
        <f t="shared" si="233"/>
        <v>0.27186290977967104</v>
      </c>
      <c r="EX55">
        <f t="shared" si="233"/>
        <v>0.26914428068187435</v>
      </c>
      <c r="EY55">
        <f t="shared" si="233"/>
        <v>0.26645283787505558</v>
      </c>
      <c r="EZ55">
        <f t="shared" si="233"/>
        <v>0.263788309496305</v>
      </c>
      <c r="FA55">
        <f t="shared" si="233"/>
        <v>0.26115042640134195</v>
      </c>
      <c r="FB55">
        <f t="shared" si="233"/>
        <v>0.25853892213732854</v>
      </c>
      <c r="FC55">
        <f t="shared" si="233"/>
        <v>0.25595353291595524</v>
      </c>
    </row>
    <row r="56" spans="1:159" x14ac:dyDescent="0.35">
      <c r="A56" t="s">
        <v>106</v>
      </c>
      <c r="B56" s="2">
        <v>17394</v>
      </c>
      <c r="C56" s="2">
        <v>16771</v>
      </c>
      <c r="F56">
        <v>74</v>
      </c>
      <c r="G56">
        <f>1-EXP(-inputs!$B$35-inputs!$B$36*inputs!$B$37^$F56*(inputs!$B$37-1)/LN(inputs!$B$37))</f>
        <v>1.6440266126718006E-2</v>
      </c>
      <c r="H56">
        <f>1-EXP(-inputs!$B$35-inputs!$B$36*inputs!$B$37^($F56-4)*(inputs!$B$37-1)/LN(inputs!$B$37))</f>
        <v>1.041332696314734E-2</v>
      </c>
      <c r="I56">
        <f t="shared" si="143"/>
        <v>1.5782655481649286E-2</v>
      </c>
      <c r="J56">
        <f t="shared" si="144"/>
        <v>9.9967938846214459E-3</v>
      </c>
      <c r="L56">
        <v>54</v>
      </c>
      <c r="M56">
        <f t="shared" si="2"/>
        <v>4.5</v>
      </c>
      <c r="N56">
        <f t="shared" si="3"/>
        <v>3.0435577725673402E-2</v>
      </c>
      <c r="O56">
        <f t="shared" si="4"/>
        <v>0.87200501864269275</v>
      </c>
      <c r="P56">
        <f>O56*EXP(-inputs!$B$27*L56/12)</f>
        <v>0.85260398581669117</v>
      </c>
      <c r="Q56">
        <f t="shared" si="5"/>
        <v>3.5435577725673399E-2</v>
      </c>
      <c r="R56">
        <f t="shared" si="6"/>
        <v>0.85260398581669117</v>
      </c>
      <c r="S56">
        <f>R56*EXP(-inputs!$B$27*L56/12)</f>
        <v>0.83363460196823957</v>
      </c>
      <c r="T56">
        <f>INDEX(P_rec,MATCH(inputs!$B$13+L56,curve_t,0))/INDEX(P_rec,MATCH(inputs!$B$13,curve_t,0))</f>
        <v>0.84495306130937875</v>
      </c>
      <c r="U56">
        <f t="shared" si="15"/>
        <v>0.9965847572059503</v>
      </c>
      <c r="V56">
        <f t="shared" si="16"/>
        <v>3.4269466488978662E-3</v>
      </c>
      <c r="X56">
        <v>30</v>
      </c>
      <c r="Y56">
        <f t="shared" si="7"/>
        <v>106.36767426669742</v>
      </c>
      <c r="AA56">
        <v>28</v>
      </c>
      <c r="AC56">
        <f>$AB$28*INDEX(I_rec,MATCH(inputs!$B$13+AA56,cpi_rec_u,0))/INDEX(I_rec,MATCH(inputs!$B$13,cpi_rec_u,0))</f>
        <v>109.42993149622801</v>
      </c>
      <c r="AD56">
        <f t="shared" si="122"/>
        <v>110.67952817497968</v>
      </c>
      <c r="AF56">
        <v>72</v>
      </c>
      <c r="AG56">
        <f t="shared" si="153"/>
        <v>1</v>
      </c>
      <c r="AH56">
        <f>1</f>
        <v>1</v>
      </c>
      <c r="AI56">
        <f t="shared" ref="AI56:BN56" si="234">AH56*(1-$AG56*(0.01+0.01*AI$3))</f>
        <v>0.98</v>
      </c>
      <c r="AJ56">
        <f t="shared" si="234"/>
        <v>0.96047104999999999</v>
      </c>
      <c r="AK56">
        <f t="shared" si="234"/>
        <v>0.941530560894</v>
      </c>
      <c r="AL56">
        <f t="shared" si="234"/>
        <v>0.9232719294918631</v>
      </c>
      <c r="AM56">
        <f t="shared" si="234"/>
        <v>0.90576669370869745</v>
      </c>
      <c r="AN56">
        <f t="shared" si="234"/>
        <v>0.8890666202934433</v>
      </c>
      <c r="AO56">
        <f t="shared" si="234"/>
        <v>0.87320567178740827</v>
      </c>
      <c r="AP56">
        <f t="shared" si="234"/>
        <v>0.85820181533192108</v>
      </c>
      <c r="AQ56">
        <f t="shared" si="234"/>
        <v>0.84405864941525099</v>
      </c>
      <c r="AR56">
        <f t="shared" si="234"/>
        <v>0.83076683583358435</v>
      </c>
      <c r="AS56">
        <f t="shared" si="234"/>
        <v>0.81830533329608057</v>
      </c>
      <c r="AT56">
        <f t="shared" si="234"/>
        <v>0.80664243653327816</v>
      </c>
      <c r="AU56">
        <f t="shared" si="234"/>
        <v>0.79573663079134827</v>
      </c>
      <c r="AV56">
        <f t="shared" si="234"/>
        <v>0.78553727652618011</v>
      </c>
      <c r="AW56">
        <f t="shared" si="234"/>
        <v>0.77598514324362178</v>
      </c>
      <c r="AX56">
        <f t="shared" si="234"/>
        <v>0.7670128150248674</v>
      </c>
      <c r="AY56">
        <f t="shared" si="234"/>
        <v>0.75854499354699279</v>
      </c>
      <c r="AZ56">
        <f t="shared" si="234"/>
        <v>0.75049872752794311</v>
      </c>
      <c r="BA56">
        <f t="shared" si="234"/>
        <v>0.74278360060895587</v>
      </c>
      <c r="BB56">
        <f t="shared" si="234"/>
        <v>0.73530191279182211</v>
      </c>
      <c r="BC56">
        <f t="shared" si="234"/>
        <v>0.72794889366390392</v>
      </c>
      <c r="BD56">
        <f t="shared" si="234"/>
        <v>0.72066940472726482</v>
      </c>
      <c r="BE56">
        <f t="shared" si="234"/>
        <v>0.71346271067999212</v>
      </c>
      <c r="BF56">
        <f t="shared" si="234"/>
        <v>0.70632808357319221</v>
      </c>
      <c r="BG56">
        <f t="shared" si="234"/>
        <v>0.69926480273746028</v>
      </c>
      <c r="BH56">
        <f t="shared" si="234"/>
        <v>0.69227215471008563</v>
      </c>
      <c r="BI56">
        <f t="shared" si="234"/>
        <v>0.6853494331629848</v>
      </c>
      <c r="BJ56">
        <f t="shared" si="234"/>
        <v>0.67849593883135495</v>
      </c>
      <c r="BK56">
        <f t="shared" si="234"/>
        <v>0.67171097944304137</v>
      </c>
      <c r="BL56">
        <f t="shared" si="234"/>
        <v>0.66499386964861096</v>
      </c>
      <c r="BM56">
        <f t="shared" si="234"/>
        <v>0.65834393095212485</v>
      </c>
      <c r="BN56">
        <f t="shared" si="234"/>
        <v>0.65176049164260363</v>
      </c>
      <c r="BO56">
        <f t="shared" ref="BO56:CT56" si="235">BN56*(1-$AG56*(0.01+0.01*BO$3))</f>
        <v>0.64524288672617758</v>
      </c>
      <c r="BP56">
        <f t="shared" si="235"/>
        <v>0.63879045785891575</v>
      </c>
      <c r="BQ56">
        <f t="shared" si="235"/>
        <v>0.63240255328032657</v>
      </c>
      <c r="BR56">
        <f t="shared" si="235"/>
        <v>0.62607852774752326</v>
      </c>
      <c r="BS56">
        <f t="shared" si="235"/>
        <v>0.61981774247004806</v>
      </c>
      <c r="BT56">
        <f t="shared" si="235"/>
        <v>0.61361956504534754</v>
      </c>
      <c r="BU56">
        <f t="shared" si="235"/>
        <v>0.607483369394894</v>
      </c>
      <c r="BV56">
        <f t="shared" si="235"/>
        <v>0.6014085357009451</v>
      </c>
      <c r="BW56">
        <f t="shared" si="235"/>
        <v>0.59539445034393568</v>
      </c>
      <c r="BX56">
        <f t="shared" si="235"/>
        <v>0.58944050584049634</v>
      </c>
      <c r="BY56">
        <f t="shared" si="235"/>
        <v>0.58354610078209135</v>
      </c>
      <c r="BZ56">
        <f t="shared" si="235"/>
        <v>0.5777106397742704</v>
      </c>
      <c r="CA56">
        <f t="shared" si="235"/>
        <v>0.57193353337652764</v>
      </c>
      <c r="CB56">
        <f t="shared" si="235"/>
        <v>0.56621419804276241</v>
      </c>
      <c r="CC56">
        <f t="shared" si="235"/>
        <v>0.56055205606233482</v>
      </c>
      <c r="CD56">
        <f t="shared" si="235"/>
        <v>0.55494653550171147</v>
      </c>
      <c r="CE56">
        <f t="shared" si="235"/>
        <v>0.54939707014669437</v>
      </c>
      <c r="CF56">
        <f t="shared" si="235"/>
        <v>0.54390309944522741</v>
      </c>
      <c r="CG56">
        <f t="shared" si="235"/>
        <v>0.5384640684507751</v>
      </c>
      <c r="CH56">
        <f t="shared" si="235"/>
        <v>0.53307942776626738</v>
      </c>
      <c r="CI56">
        <f t="shared" si="235"/>
        <v>0.52774863348860468</v>
      </c>
      <c r="CJ56">
        <f t="shared" si="235"/>
        <v>0.52247114715371867</v>
      </c>
      <c r="CK56">
        <f t="shared" si="235"/>
        <v>0.51724643568218143</v>
      </c>
      <c r="CL56">
        <f t="shared" si="235"/>
        <v>0.51207397132535959</v>
      </c>
      <c r="CM56">
        <f t="shared" si="235"/>
        <v>0.50695323161210604</v>
      </c>
      <c r="CN56">
        <f t="shared" si="235"/>
        <v>0.50188369929598498</v>
      </c>
      <c r="CO56">
        <f t="shared" si="235"/>
        <v>0.49686486230302512</v>
      </c>
      <c r="CP56">
        <f t="shared" si="235"/>
        <v>0.49189621367999486</v>
      </c>
      <c r="CQ56">
        <f t="shared" si="235"/>
        <v>0.48697725154319493</v>
      </c>
      <c r="CR56">
        <f t="shared" si="235"/>
        <v>0.48210747902776296</v>
      </c>
      <c r="CS56">
        <f t="shared" si="235"/>
        <v>0.47728640423748531</v>
      </c>
      <c r="CT56">
        <f t="shared" si="235"/>
        <v>0.47251354019511044</v>
      </c>
      <c r="CU56">
        <f t="shared" ref="CU56:DZ56" si="236">CT56*(1-$AG56*(0.01+0.01*CU$3))</f>
        <v>0.46778840479315931</v>
      </c>
      <c r="CV56">
        <f t="shared" si="236"/>
        <v>0.46311052074522768</v>
      </c>
      <c r="CW56">
        <f t="shared" si="236"/>
        <v>0.45847941553777538</v>
      </c>
      <c r="CX56">
        <f t="shared" si="236"/>
        <v>0.45389462138239761</v>
      </c>
      <c r="CY56">
        <f t="shared" si="236"/>
        <v>0.44935567516857361</v>
      </c>
      <c r="CZ56">
        <f t="shared" si="236"/>
        <v>0.44486211841688789</v>
      </c>
      <c r="DA56">
        <f t="shared" si="236"/>
        <v>0.440413497232719</v>
      </c>
      <c r="DB56">
        <f t="shared" si="236"/>
        <v>0.43600936226039183</v>
      </c>
      <c r="DC56">
        <f t="shared" si="236"/>
        <v>0.43164926863778791</v>
      </c>
      <c r="DD56">
        <f t="shared" si="236"/>
        <v>0.42733277595141</v>
      </c>
      <c r="DE56">
        <f t="shared" si="236"/>
        <v>0.42305944819189589</v>
      </c>
      <c r="DF56">
        <f t="shared" si="236"/>
        <v>0.41882885370997691</v>
      </c>
      <c r="DG56">
        <f t="shared" si="236"/>
        <v>0.41464056517287712</v>
      </c>
      <c r="DH56">
        <f t="shared" si="236"/>
        <v>0.41049415952114832</v>
      </c>
      <c r="DI56">
        <f t="shared" si="236"/>
        <v>0.40638921792593685</v>
      </c>
      <c r="DJ56">
        <f t="shared" si="236"/>
        <v>0.40232532574667745</v>
      </c>
      <c r="DK56">
        <f t="shared" si="236"/>
        <v>0.39830207248921068</v>
      </c>
      <c r="DL56">
        <f t="shared" si="236"/>
        <v>0.39431905176431858</v>
      </c>
      <c r="DM56">
        <f t="shared" si="236"/>
        <v>0.39037586124667539</v>
      </c>
      <c r="DN56">
        <f t="shared" si="236"/>
        <v>0.38647210263420861</v>
      </c>
      <c r="DO56">
        <f t="shared" si="236"/>
        <v>0.3826073816078665</v>
      </c>
      <c r="DP56">
        <f t="shared" si="236"/>
        <v>0.37878130779178781</v>
      </c>
      <c r="DQ56">
        <f t="shared" si="236"/>
        <v>0.37499349471386995</v>
      </c>
      <c r="DR56">
        <f t="shared" si="236"/>
        <v>0.37124355976673123</v>
      </c>
      <c r="DS56">
        <f t="shared" si="236"/>
        <v>0.36753112416906392</v>
      </c>
      <c r="DT56">
        <f t="shared" si="236"/>
        <v>0.36385581292737329</v>
      </c>
      <c r="DU56">
        <f t="shared" si="236"/>
        <v>0.36021725479809957</v>
      </c>
      <c r="DV56">
        <f t="shared" si="236"/>
        <v>0.35661508225011856</v>
      </c>
      <c r="DW56">
        <f t="shared" si="236"/>
        <v>0.3530489314276174</v>
      </c>
      <c r="DX56">
        <f t="shared" si="236"/>
        <v>0.34951844211334121</v>
      </c>
      <c r="DY56">
        <f t="shared" si="236"/>
        <v>0.34602325769220782</v>
      </c>
      <c r="DZ56">
        <f t="shared" si="236"/>
        <v>0.34256302511528575</v>
      </c>
      <c r="EA56">
        <f t="shared" ref="EA56:FC56" si="237">DZ56*(1-$AG56*(0.01+0.01*EA$3))</f>
        <v>0.33913739486413291</v>
      </c>
      <c r="EB56">
        <f t="shared" si="237"/>
        <v>0.33574602091549161</v>
      </c>
      <c r="EC56">
        <f t="shared" si="237"/>
        <v>0.33238856070633671</v>
      </c>
      <c r="ED56">
        <f t="shared" si="237"/>
        <v>0.32906467509927334</v>
      </c>
      <c r="EE56">
        <f t="shared" si="237"/>
        <v>0.32577402834828062</v>
      </c>
      <c r="EF56">
        <f t="shared" si="237"/>
        <v>0.32251628806479782</v>
      </c>
      <c r="EG56">
        <f t="shared" si="237"/>
        <v>0.31929112518414982</v>
      </c>
      <c r="EH56">
        <f t="shared" si="237"/>
        <v>0.3160982139323083</v>
      </c>
      <c r="EI56">
        <f t="shared" si="237"/>
        <v>0.31293723179298522</v>
      </c>
      <c r="EJ56">
        <f t="shared" si="237"/>
        <v>0.30980785947505535</v>
      </c>
      <c r="EK56">
        <f t="shared" si="237"/>
        <v>0.30670978088030482</v>
      </c>
      <c r="EL56">
        <f t="shared" si="237"/>
        <v>0.30364268307150177</v>
      </c>
      <c r="EM56">
        <f t="shared" si="237"/>
        <v>0.30060625624078674</v>
      </c>
      <c r="EN56">
        <f t="shared" si="237"/>
        <v>0.29760019367837887</v>
      </c>
      <c r="EO56">
        <f t="shared" si="237"/>
        <v>0.2946241917415951</v>
      </c>
      <c r="EP56">
        <f t="shared" si="237"/>
        <v>0.29167794982417916</v>
      </c>
      <c r="EQ56">
        <f t="shared" si="237"/>
        <v>0.28876117032593734</v>
      </c>
      <c r="ER56">
        <f t="shared" si="237"/>
        <v>0.28587355862267799</v>
      </c>
      <c r="ES56">
        <f t="shared" si="237"/>
        <v>0.2830148230364512</v>
      </c>
      <c r="ET56">
        <f t="shared" si="237"/>
        <v>0.28018467480608666</v>
      </c>
      <c r="EU56">
        <f t="shared" si="237"/>
        <v>0.27738282805802578</v>
      </c>
      <c r="EV56">
        <f t="shared" si="237"/>
        <v>0.27460899977744552</v>
      </c>
      <c r="EW56">
        <f t="shared" si="237"/>
        <v>0.27186290977967104</v>
      </c>
      <c r="EX56">
        <f t="shared" si="237"/>
        <v>0.26914428068187435</v>
      </c>
      <c r="EY56">
        <f t="shared" si="237"/>
        <v>0.26645283787505558</v>
      </c>
      <c r="EZ56">
        <f t="shared" si="237"/>
        <v>0.263788309496305</v>
      </c>
      <c r="FA56">
        <f t="shared" si="237"/>
        <v>0.26115042640134195</v>
      </c>
      <c r="FB56">
        <f t="shared" si="237"/>
        <v>0.25853892213732854</v>
      </c>
      <c r="FC56">
        <f t="shared" si="237"/>
        <v>0.25595353291595524</v>
      </c>
    </row>
    <row r="57" spans="1:159" x14ac:dyDescent="0.35">
      <c r="A57" t="s">
        <v>107</v>
      </c>
      <c r="B57" s="2">
        <v>46022</v>
      </c>
      <c r="C57" s="2">
        <v>46022</v>
      </c>
      <c r="F57">
        <v>75</v>
      </c>
      <c r="G57">
        <f>1-EXP(-inputs!$B$35-inputs!$B$36*inputs!$B$37^$F57*(inputs!$B$37-1)/LN(inputs!$B$37))</f>
        <v>1.8433155787278888E-2</v>
      </c>
      <c r="H57">
        <f>1-EXP(-inputs!$B$35-inputs!$B$36*inputs!$B$37^($F57-4)*(inputs!$B$37-1)/LN(inputs!$B$37))</f>
        <v>1.1670038358202683E-2</v>
      </c>
      <c r="I57">
        <f t="shared" si="143"/>
        <v>1.7695829555787732E-2</v>
      </c>
      <c r="J57">
        <f t="shared" si="144"/>
        <v>1.1203236823874576E-2</v>
      </c>
      <c r="L57">
        <v>55</v>
      </c>
      <c r="M57">
        <f t="shared" si="2"/>
        <v>4.583333333333333</v>
      </c>
      <c r="N57">
        <f t="shared" si="3"/>
        <v>3.0514950067206253E-2</v>
      </c>
      <c r="O57">
        <f t="shared" si="4"/>
        <v>0.86947979077656923</v>
      </c>
      <c r="P57">
        <f>O57*EXP(-inputs!$B$27*L57/12)</f>
        <v>0.84978079204043688</v>
      </c>
      <c r="Q57">
        <f t="shared" si="5"/>
        <v>3.5514950067206251E-2</v>
      </c>
      <c r="R57">
        <f t="shared" si="6"/>
        <v>0.84978079204043688</v>
      </c>
      <c r="S57">
        <f>R57*EXP(-inputs!$B$27*L57/12)</f>
        <v>0.83052809528316895</v>
      </c>
      <c r="T57">
        <f>INDEX(P_rec,MATCH(inputs!$B$13+L57,curve_t,0))/INDEX(P_rec,MATCH(inputs!$B$13,curve_t,0))</f>
        <v>0.84206000332011821</v>
      </c>
      <c r="U57">
        <f t="shared" si="15"/>
        <v>0.99657607253972513</v>
      </c>
      <c r="V57">
        <f t="shared" si="16"/>
        <v>3.4356910170934007E-3</v>
      </c>
      <c r="X57">
        <v>31</v>
      </c>
      <c r="Y57">
        <f t="shared" si="7"/>
        <v>106.58677426009081</v>
      </c>
      <c r="AA57">
        <v>29</v>
      </c>
      <c r="AC57">
        <f>$AB$28*INDEX(I_rec,MATCH(inputs!$B$13+AA57,cpi_rec_u,0))/INDEX(I_rec,MATCH(inputs!$B$13,cpi_rec_u,0))</f>
        <v>109.65533923813037</v>
      </c>
      <c r="AD57">
        <f t="shared" si="122"/>
        <v>110.95249374973044</v>
      </c>
      <c r="AF57">
        <v>73</v>
      </c>
      <c r="AG57">
        <f t="shared" si="153"/>
        <v>1</v>
      </c>
      <c r="AH57">
        <f>1</f>
        <v>1</v>
      </c>
      <c r="AI57">
        <f t="shared" ref="AI57:BN57" si="238">AH57*(1-$AG57*(0.01+0.01*AI$3))</f>
        <v>0.98</v>
      </c>
      <c r="AJ57">
        <f t="shared" si="238"/>
        <v>0.96047104999999999</v>
      </c>
      <c r="AK57">
        <f t="shared" si="238"/>
        <v>0.941530560894</v>
      </c>
      <c r="AL57">
        <f t="shared" si="238"/>
        <v>0.9232719294918631</v>
      </c>
      <c r="AM57">
        <f t="shared" si="238"/>
        <v>0.90576669370869745</v>
      </c>
      <c r="AN57">
        <f t="shared" si="238"/>
        <v>0.8890666202934433</v>
      </c>
      <c r="AO57">
        <f t="shared" si="238"/>
        <v>0.87320567178740827</v>
      </c>
      <c r="AP57">
        <f t="shared" si="238"/>
        <v>0.85820181533192108</v>
      </c>
      <c r="AQ57">
        <f t="shared" si="238"/>
        <v>0.84405864941525099</v>
      </c>
      <c r="AR57">
        <f t="shared" si="238"/>
        <v>0.83076683583358435</v>
      </c>
      <c r="AS57">
        <f t="shared" si="238"/>
        <v>0.81830533329608057</v>
      </c>
      <c r="AT57">
        <f t="shared" si="238"/>
        <v>0.80664243653327816</v>
      </c>
      <c r="AU57">
        <f t="shared" si="238"/>
        <v>0.79573663079134827</v>
      </c>
      <c r="AV57">
        <f t="shared" si="238"/>
        <v>0.78553727652618011</v>
      </c>
      <c r="AW57">
        <f t="shared" si="238"/>
        <v>0.77598514324362178</v>
      </c>
      <c r="AX57">
        <f t="shared" si="238"/>
        <v>0.7670128150248674</v>
      </c>
      <c r="AY57">
        <f t="shared" si="238"/>
        <v>0.75854499354699279</v>
      </c>
      <c r="AZ57">
        <f t="shared" si="238"/>
        <v>0.75049872752794311</v>
      </c>
      <c r="BA57">
        <f t="shared" si="238"/>
        <v>0.74278360060895587</v>
      </c>
      <c r="BB57">
        <f t="shared" si="238"/>
        <v>0.73530191279182211</v>
      </c>
      <c r="BC57">
        <f t="shared" si="238"/>
        <v>0.72794889366390392</v>
      </c>
      <c r="BD57">
        <f t="shared" si="238"/>
        <v>0.72066940472726482</v>
      </c>
      <c r="BE57">
        <f t="shared" si="238"/>
        <v>0.71346271067999212</v>
      </c>
      <c r="BF57">
        <f t="shared" si="238"/>
        <v>0.70632808357319221</v>
      </c>
      <c r="BG57">
        <f t="shared" si="238"/>
        <v>0.69926480273746028</v>
      </c>
      <c r="BH57">
        <f t="shared" si="238"/>
        <v>0.69227215471008563</v>
      </c>
      <c r="BI57">
        <f t="shared" si="238"/>
        <v>0.6853494331629848</v>
      </c>
      <c r="BJ57">
        <f t="shared" si="238"/>
        <v>0.67849593883135495</v>
      </c>
      <c r="BK57">
        <f t="shared" si="238"/>
        <v>0.67171097944304137</v>
      </c>
      <c r="BL57">
        <f t="shared" si="238"/>
        <v>0.66499386964861096</v>
      </c>
      <c r="BM57">
        <f t="shared" si="238"/>
        <v>0.65834393095212485</v>
      </c>
      <c r="BN57">
        <f t="shared" si="238"/>
        <v>0.65176049164260363</v>
      </c>
      <c r="BO57">
        <f t="shared" ref="BO57:CT57" si="239">BN57*(1-$AG57*(0.01+0.01*BO$3))</f>
        <v>0.64524288672617758</v>
      </c>
      <c r="BP57">
        <f t="shared" si="239"/>
        <v>0.63879045785891575</v>
      </c>
      <c r="BQ57">
        <f t="shared" si="239"/>
        <v>0.63240255328032657</v>
      </c>
      <c r="BR57">
        <f t="shared" si="239"/>
        <v>0.62607852774752326</v>
      </c>
      <c r="BS57">
        <f t="shared" si="239"/>
        <v>0.61981774247004806</v>
      </c>
      <c r="BT57">
        <f t="shared" si="239"/>
        <v>0.61361956504534754</v>
      </c>
      <c r="BU57">
        <f t="shared" si="239"/>
        <v>0.607483369394894</v>
      </c>
      <c r="BV57">
        <f t="shared" si="239"/>
        <v>0.6014085357009451</v>
      </c>
      <c r="BW57">
        <f t="shared" si="239"/>
        <v>0.59539445034393568</v>
      </c>
      <c r="BX57">
        <f t="shared" si="239"/>
        <v>0.58944050584049634</v>
      </c>
      <c r="BY57">
        <f t="shared" si="239"/>
        <v>0.58354610078209135</v>
      </c>
      <c r="BZ57">
        <f t="shared" si="239"/>
        <v>0.5777106397742704</v>
      </c>
      <c r="CA57">
        <f t="shared" si="239"/>
        <v>0.57193353337652764</v>
      </c>
      <c r="CB57">
        <f t="shared" si="239"/>
        <v>0.56621419804276241</v>
      </c>
      <c r="CC57">
        <f t="shared" si="239"/>
        <v>0.56055205606233482</v>
      </c>
      <c r="CD57">
        <f t="shared" si="239"/>
        <v>0.55494653550171147</v>
      </c>
      <c r="CE57">
        <f t="shared" si="239"/>
        <v>0.54939707014669437</v>
      </c>
      <c r="CF57">
        <f t="shared" si="239"/>
        <v>0.54390309944522741</v>
      </c>
      <c r="CG57">
        <f t="shared" si="239"/>
        <v>0.5384640684507751</v>
      </c>
      <c r="CH57">
        <f t="shared" si="239"/>
        <v>0.53307942776626738</v>
      </c>
      <c r="CI57">
        <f t="shared" si="239"/>
        <v>0.52774863348860468</v>
      </c>
      <c r="CJ57">
        <f t="shared" si="239"/>
        <v>0.52247114715371867</v>
      </c>
      <c r="CK57">
        <f t="shared" si="239"/>
        <v>0.51724643568218143</v>
      </c>
      <c r="CL57">
        <f t="shared" si="239"/>
        <v>0.51207397132535959</v>
      </c>
      <c r="CM57">
        <f t="shared" si="239"/>
        <v>0.50695323161210604</v>
      </c>
      <c r="CN57">
        <f t="shared" si="239"/>
        <v>0.50188369929598498</v>
      </c>
      <c r="CO57">
        <f t="shared" si="239"/>
        <v>0.49686486230302512</v>
      </c>
      <c r="CP57">
        <f t="shared" si="239"/>
        <v>0.49189621367999486</v>
      </c>
      <c r="CQ57">
        <f t="shared" si="239"/>
        <v>0.48697725154319493</v>
      </c>
      <c r="CR57">
        <f t="shared" si="239"/>
        <v>0.48210747902776296</v>
      </c>
      <c r="CS57">
        <f t="shared" si="239"/>
        <v>0.47728640423748531</v>
      </c>
      <c r="CT57">
        <f t="shared" si="239"/>
        <v>0.47251354019511044</v>
      </c>
      <c r="CU57">
        <f t="shared" ref="CU57:DZ57" si="240">CT57*(1-$AG57*(0.01+0.01*CU$3))</f>
        <v>0.46778840479315931</v>
      </c>
      <c r="CV57">
        <f t="shared" si="240"/>
        <v>0.46311052074522768</v>
      </c>
      <c r="CW57">
        <f t="shared" si="240"/>
        <v>0.45847941553777538</v>
      </c>
      <c r="CX57">
        <f t="shared" si="240"/>
        <v>0.45389462138239761</v>
      </c>
      <c r="CY57">
        <f t="shared" si="240"/>
        <v>0.44935567516857361</v>
      </c>
      <c r="CZ57">
        <f t="shared" si="240"/>
        <v>0.44486211841688789</v>
      </c>
      <c r="DA57">
        <f t="shared" si="240"/>
        <v>0.440413497232719</v>
      </c>
      <c r="DB57">
        <f t="shared" si="240"/>
        <v>0.43600936226039183</v>
      </c>
      <c r="DC57">
        <f t="shared" si="240"/>
        <v>0.43164926863778791</v>
      </c>
      <c r="DD57">
        <f t="shared" si="240"/>
        <v>0.42733277595141</v>
      </c>
      <c r="DE57">
        <f t="shared" si="240"/>
        <v>0.42305944819189589</v>
      </c>
      <c r="DF57">
        <f t="shared" si="240"/>
        <v>0.41882885370997691</v>
      </c>
      <c r="DG57">
        <f t="shared" si="240"/>
        <v>0.41464056517287712</v>
      </c>
      <c r="DH57">
        <f t="shared" si="240"/>
        <v>0.41049415952114832</v>
      </c>
      <c r="DI57">
        <f t="shared" si="240"/>
        <v>0.40638921792593685</v>
      </c>
      <c r="DJ57">
        <f t="shared" si="240"/>
        <v>0.40232532574667745</v>
      </c>
      <c r="DK57">
        <f t="shared" si="240"/>
        <v>0.39830207248921068</v>
      </c>
      <c r="DL57">
        <f t="shared" si="240"/>
        <v>0.39431905176431858</v>
      </c>
      <c r="DM57">
        <f t="shared" si="240"/>
        <v>0.39037586124667539</v>
      </c>
      <c r="DN57">
        <f t="shared" si="240"/>
        <v>0.38647210263420861</v>
      </c>
      <c r="DO57">
        <f t="shared" si="240"/>
        <v>0.3826073816078665</v>
      </c>
      <c r="DP57">
        <f t="shared" si="240"/>
        <v>0.37878130779178781</v>
      </c>
      <c r="DQ57">
        <f t="shared" si="240"/>
        <v>0.37499349471386995</v>
      </c>
      <c r="DR57">
        <f t="shared" si="240"/>
        <v>0.37124355976673123</v>
      </c>
      <c r="DS57">
        <f t="shared" si="240"/>
        <v>0.36753112416906392</v>
      </c>
      <c r="DT57">
        <f t="shared" si="240"/>
        <v>0.36385581292737329</v>
      </c>
      <c r="DU57">
        <f t="shared" si="240"/>
        <v>0.36021725479809957</v>
      </c>
      <c r="DV57">
        <f t="shared" si="240"/>
        <v>0.35661508225011856</v>
      </c>
      <c r="DW57">
        <f t="shared" si="240"/>
        <v>0.3530489314276174</v>
      </c>
      <c r="DX57">
        <f t="shared" si="240"/>
        <v>0.34951844211334121</v>
      </c>
      <c r="DY57">
        <f t="shared" si="240"/>
        <v>0.34602325769220782</v>
      </c>
      <c r="DZ57">
        <f t="shared" si="240"/>
        <v>0.34256302511528575</v>
      </c>
      <c r="EA57">
        <f t="shared" ref="EA57:FC57" si="241">DZ57*(1-$AG57*(0.01+0.01*EA$3))</f>
        <v>0.33913739486413291</v>
      </c>
      <c r="EB57">
        <f t="shared" si="241"/>
        <v>0.33574602091549161</v>
      </c>
      <c r="EC57">
        <f t="shared" si="241"/>
        <v>0.33238856070633671</v>
      </c>
      <c r="ED57">
        <f t="shared" si="241"/>
        <v>0.32906467509927334</v>
      </c>
      <c r="EE57">
        <f t="shared" si="241"/>
        <v>0.32577402834828062</v>
      </c>
      <c r="EF57">
        <f t="shared" si="241"/>
        <v>0.32251628806479782</v>
      </c>
      <c r="EG57">
        <f t="shared" si="241"/>
        <v>0.31929112518414982</v>
      </c>
      <c r="EH57">
        <f t="shared" si="241"/>
        <v>0.3160982139323083</v>
      </c>
      <c r="EI57">
        <f t="shared" si="241"/>
        <v>0.31293723179298522</v>
      </c>
      <c r="EJ57">
        <f t="shared" si="241"/>
        <v>0.30980785947505535</v>
      </c>
      <c r="EK57">
        <f t="shared" si="241"/>
        <v>0.30670978088030482</v>
      </c>
      <c r="EL57">
        <f t="shared" si="241"/>
        <v>0.30364268307150177</v>
      </c>
      <c r="EM57">
        <f t="shared" si="241"/>
        <v>0.30060625624078674</v>
      </c>
      <c r="EN57">
        <f t="shared" si="241"/>
        <v>0.29760019367837887</v>
      </c>
      <c r="EO57">
        <f t="shared" si="241"/>
        <v>0.2946241917415951</v>
      </c>
      <c r="EP57">
        <f t="shared" si="241"/>
        <v>0.29167794982417916</v>
      </c>
      <c r="EQ57">
        <f t="shared" si="241"/>
        <v>0.28876117032593734</v>
      </c>
      <c r="ER57">
        <f t="shared" si="241"/>
        <v>0.28587355862267799</v>
      </c>
      <c r="ES57">
        <f t="shared" si="241"/>
        <v>0.2830148230364512</v>
      </c>
      <c r="ET57">
        <f t="shared" si="241"/>
        <v>0.28018467480608666</v>
      </c>
      <c r="EU57">
        <f t="shared" si="241"/>
        <v>0.27738282805802578</v>
      </c>
      <c r="EV57">
        <f t="shared" si="241"/>
        <v>0.27460899977744552</v>
      </c>
      <c r="EW57">
        <f t="shared" si="241"/>
        <v>0.27186290977967104</v>
      </c>
      <c r="EX57">
        <f t="shared" si="241"/>
        <v>0.26914428068187435</v>
      </c>
      <c r="EY57">
        <f t="shared" si="241"/>
        <v>0.26645283787505558</v>
      </c>
      <c r="EZ57">
        <f t="shared" si="241"/>
        <v>0.263788309496305</v>
      </c>
      <c r="FA57">
        <f t="shared" si="241"/>
        <v>0.26115042640134195</v>
      </c>
      <c r="FB57">
        <f t="shared" si="241"/>
        <v>0.25853892213732854</v>
      </c>
      <c r="FC57">
        <f t="shared" si="241"/>
        <v>0.25595353291595524</v>
      </c>
    </row>
    <row r="58" spans="1:159" x14ac:dyDescent="0.35">
      <c r="A58" t="s">
        <v>108</v>
      </c>
      <c r="B58" s="2">
        <v>46023</v>
      </c>
      <c r="C58" s="2">
        <v>46023</v>
      </c>
      <c r="F58">
        <v>76</v>
      </c>
      <c r="G58">
        <f>1-EXP(-inputs!$B$35-inputs!$B$36*inputs!$B$37^$F58*(inputs!$B$37-1)/LN(inputs!$B$37))</f>
        <v>2.0668344063542565E-2</v>
      </c>
      <c r="H58">
        <f>1-EXP(-inputs!$B$35-inputs!$B$36*inputs!$B$37^($F58-4)*(inputs!$B$37-1)/LN(inputs!$B$37))</f>
        <v>1.3080677008737163E-2</v>
      </c>
      <c r="I58">
        <f t="shared" si="143"/>
        <v>1.9841610301000862E-2</v>
      </c>
      <c r="J58">
        <f t="shared" si="144"/>
        <v>1.2557449928387676E-2</v>
      </c>
      <c r="L58">
        <v>56</v>
      </c>
      <c r="M58">
        <f t="shared" si="2"/>
        <v>4.666666666666667</v>
      </c>
      <c r="N58">
        <f t="shared" si="3"/>
        <v>3.0593663720904159E-2</v>
      </c>
      <c r="O58">
        <f t="shared" si="4"/>
        <v>0.86695307186409098</v>
      </c>
      <c r="P58">
        <f>O58*EXP(-inputs!$B$27*L58/12)</f>
        <v>0.84695834581769802</v>
      </c>
      <c r="Q58">
        <f t="shared" si="5"/>
        <v>3.5593663720904153E-2</v>
      </c>
      <c r="R58">
        <f t="shared" si="6"/>
        <v>0.84695834581769802</v>
      </c>
      <c r="S58">
        <f>R58*EXP(-inputs!$B$27*L58/12)</f>
        <v>0.82742476245900642</v>
      </c>
      <c r="T58">
        <f>INDEX(P_rec,MATCH(inputs!$B$13+L58,curve_t,0))/INDEX(P_rec,MATCH(inputs!$B$13,curve_t,0))</f>
        <v>0.8391696403720843</v>
      </c>
      <c r="U58">
        <f t="shared" si="15"/>
        <v>0.99656750951637929</v>
      </c>
      <c r="V58">
        <f t="shared" si="16"/>
        <v>3.4443130554060453E-3</v>
      </c>
      <c r="X58">
        <v>32</v>
      </c>
      <c r="Y58">
        <f t="shared" si="7"/>
        <v>106.80632556359728</v>
      </c>
      <c r="AA58">
        <v>30</v>
      </c>
      <c r="AC58">
        <f>$AB$28*INDEX(I_rec,MATCH(inputs!$B$13+AA58,cpi_rec_u,0))/INDEX(I_rec,MATCH(inputs!$B$13,cpi_rec_u,0))</f>
        <v>109.88121128307498</v>
      </c>
      <c r="AD58">
        <f t="shared" si="122"/>
        <v>111.22613253122711</v>
      </c>
      <c r="AF58">
        <v>74</v>
      </c>
      <c r="AG58">
        <f t="shared" si="153"/>
        <v>1</v>
      </c>
      <c r="AH58">
        <f>1</f>
        <v>1</v>
      </c>
      <c r="AI58">
        <f t="shared" ref="AI58:BN58" si="242">AH58*(1-$AG58*(0.01+0.01*AI$3))</f>
        <v>0.98</v>
      </c>
      <c r="AJ58">
        <f t="shared" si="242"/>
        <v>0.96047104999999999</v>
      </c>
      <c r="AK58">
        <f t="shared" si="242"/>
        <v>0.941530560894</v>
      </c>
      <c r="AL58">
        <f t="shared" si="242"/>
        <v>0.9232719294918631</v>
      </c>
      <c r="AM58">
        <f t="shared" si="242"/>
        <v>0.90576669370869745</v>
      </c>
      <c r="AN58">
        <f t="shared" si="242"/>
        <v>0.8890666202934433</v>
      </c>
      <c r="AO58">
        <f t="shared" si="242"/>
        <v>0.87320567178740827</v>
      </c>
      <c r="AP58">
        <f t="shared" si="242"/>
        <v>0.85820181533192108</v>
      </c>
      <c r="AQ58">
        <f t="shared" si="242"/>
        <v>0.84405864941525099</v>
      </c>
      <c r="AR58">
        <f t="shared" si="242"/>
        <v>0.83076683583358435</v>
      </c>
      <c r="AS58">
        <f t="shared" si="242"/>
        <v>0.81830533329608057</v>
      </c>
      <c r="AT58">
        <f t="shared" si="242"/>
        <v>0.80664243653327816</v>
      </c>
      <c r="AU58">
        <f t="shared" si="242"/>
        <v>0.79573663079134827</v>
      </c>
      <c r="AV58">
        <f t="shared" si="242"/>
        <v>0.78553727652618011</v>
      </c>
      <c r="AW58">
        <f t="shared" si="242"/>
        <v>0.77598514324362178</v>
      </c>
      <c r="AX58">
        <f t="shared" si="242"/>
        <v>0.7670128150248674</v>
      </c>
      <c r="AY58">
        <f t="shared" si="242"/>
        <v>0.75854499354699279</v>
      </c>
      <c r="AZ58">
        <f t="shared" si="242"/>
        <v>0.75049872752794311</v>
      </c>
      <c r="BA58">
        <f t="shared" si="242"/>
        <v>0.74278360060895587</v>
      </c>
      <c r="BB58">
        <f t="shared" si="242"/>
        <v>0.73530191279182211</v>
      </c>
      <c r="BC58">
        <f t="shared" si="242"/>
        <v>0.72794889366390392</v>
      </c>
      <c r="BD58">
        <f t="shared" si="242"/>
        <v>0.72066940472726482</v>
      </c>
      <c r="BE58">
        <f t="shared" si="242"/>
        <v>0.71346271067999212</v>
      </c>
      <c r="BF58">
        <f t="shared" si="242"/>
        <v>0.70632808357319221</v>
      </c>
      <c r="BG58">
        <f t="shared" si="242"/>
        <v>0.69926480273746028</v>
      </c>
      <c r="BH58">
        <f t="shared" si="242"/>
        <v>0.69227215471008563</v>
      </c>
      <c r="BI58">
        <f t="shared" si="242"/>
        <v>0.6853494331629848</v>
      </c>
      <c r="BJ58">
        <f t="shared" si="242"/>
        <v>0.67849593883135495</v>
      </c>
      <c r="BK58">
        <f t="shared" si="242"/>
        <v>0.67171097944304137</v>
      </c>
      <c r="BL58">
        <f t="shared" si="242"/>
        <v>0.66499386964861096</v>
      </c>
      <c r="BM58">
        <f t="shared" si="242"/>
        <v>0.65834393095212485</v>
      </c>
      <c r="BN58">
        <f t="shared" si="242"/>
        <v>0.65176049164260363</v>
      </c>
      <c r="BO58">
        <f t="shared" ref="BO58:CT58" si="243">BN58*(1-$AG58*(0.01+0.01*BO$3))</f>
        <v>0.64524288672617758</v>
      </c>
      <c r="BP58">
        <f t="shared" si="243"/>
        <v>0.63879045785891575</v>
      </c>
      <c r="BQ58">
        <f t="shared" si="243"/>
        <v>0.63240255328032657</v>
      </c>
      <c r="BR58">
        <f t="shared" si="243"/>
        <v>0.62607852774752326</v>
      </c>
      <c r="BS58">
        <f t="shared" si="243"/>
        <v>0.61981774247004806</v>
      </c>
      <c r="BT58">
        <f t="shared" si="243"/>
        <v>0.61361956504534754</v>
      </c>
      <c r="BU58">
        <f t="shared" si="243"/>
        <v>0.607483369394894</v>
      </c>
      <c r="BV58">
        <f t="shared" si="243"/>
        <v>0.6014085357009451</v>
      </c>
      <c r="BW58">
        <f t="shared" si="243"/>
        <v>0.59539445034393568</v>
      </c>
      <c r="BX58">
        <f t="shared" si="243"/>
        <v>0.58944050584049634</v>
      </c>
      <c r="BY58">
        <f t="shared" si="243"/>
        <v>0.58354610078209135</v>
      </c>
      <c r="BZ58">
        <f t="shared" si="243"/>
        <v>0.5777106397742704</v>
      </c>
      <c r="CA58">
        <f t="shared" si="243"/>
        <v>0.57193353337652764</v>
      </c>
      <c r="CB58">
        <f t="shared" si="243"/>
        <v>0.56621419804276241</v>
      </c>
      <c r="CC58">
        <f t="shared" si="243"/>
        <v>0.56055205606233482</v>
      </c>
      <c r="CD58">
        <f t="shared" si="243"/>
        <v>0.55494653550171147</v>
      </c>
      <c r="CE58">
        <f t="shared" si="243"/>
        <v>0.54939707014669437</v>
      </c>
      <c r="CF58">
        <f t="shared" si="243"/>
        <v>0.54390309944522741</v>
      </c>
      <c r="CG58">
        <f t="shared" si="243"/>
        <v>0.5384640684507751</v>
      </c>
      <c r="CH58">
        <f t="shared" si="243"/>
        <v>0.53307942776626738</v>
      </c>
      <c r="CI58">
        <f t="shared" si="243"/>
        <v>0.52774863348860468</v>
      </c>
      <c r="CJ58">
        <f t="shared" si="243"/>
        <v>0.52247114715371867</v>
      </c>
      <c r="CK58">
        <f t="shared" si="243"/>
        <v>0.51724643568218143</v>
      </c>
      <c r="CL58">
        <f t="shared" si="243"/>
        <v>0.51207397132535959</v>
      </c>
      <c r="CM58">
        <f t="shared" si="243"/>
        <v>0.50695323161210604</v>
      </c>
      <c r="CN58">
        <f t="shared" si="243"/>
        <v>0.50188369929598498</v>
      </c>
      <c r="CO58">
        <f t="shared" si="243"/>
        <v>0.49686486230302512</v>
      </c>
      <c r="CP58">
        <f t="shared" si="243"/>
        <v>0.49189621367999486</v>
      </c>
      <c r="CQ58">
        <f t="shared" si="243"/>
        <v>0.48697725154319493</v>
      </c>
      <c r="CR58">
        <f t="shared" si="243"/>
        <v>0.48210747902776296</v>
      </c>
      <c r="CS58">
        <f t="shared" si="243"/>
        <v>0.47728640423748531</v>
      </c>
      <c r="CT58">
        <f t="shared" si="243"/>
        <v>0.47251354019511044</v>
      </c>
      <c r="CU58">
        <f t="shared" ref="CU58:DZ58" si="244">CT58*(1-$AG58*(0.01+0.01*CU$3))</f>
        <v>0.46778840479315931</v>
      </c>
      <c r="CV58">
        <f t="shared" si="244"/>
        <v>0.46311052074522768</v>
      </c>
      <c r="CW58">
        <f t="shared" si="244"/>
        <v>0.45847941553777538</v>
      </c>
      <c r="CX58">
        <f t="shared" si="244"/>
        <v>0.45389462138239761</v>
      </c>
      <c r="CY58">
        <f t="shared" si="244"/>
        <v>0.44935567516857361</v>
      </c>
      <c r="CZ58">
        <f t="shared" si="244"/>
        <v>0.44486211841688789</v>
      </c>
      <c r="DA58">
        <f t="shared" si="244"/>
        <v>0.440413497232719</v>
      </c>
      <c r="DB58">
        <f t="shared" si="244"/>
        <v>0.43600936226039183</v>
      </c>
      <c r="DC58">
        <f t="shared" si="244"/>
        <v>0.43164926863778791</v>
      </c>
      <c r="DD58">
        <f t="shared" si="244"/>
        <v>0.42733277595141</v>
      </c>
      <c r="DE58">
        <f t="shared" si="244"/>
        <v>0.42305944819189589</v>
      </c>
      <c r="DF58">
        <f t="shared" si="244"/>
        <v>0.41882885370997691</v>
      </c>
      <c r="DG58">
        <f t="shared" si="244"/>
        <v>0.41464056517287712</v>
      </c>
      <c r="DH58">
        <f t="shared" si="244"/>
        <v>0.41049415952114832</v>
      </c>
      <c r="DI58">
        <f t="shared" si="244"/>
        <v>0.40638921792593685</v>
      </c>
      <c r="DJ58">
        <f t="shared" si="244"/>
        <v>0.40232532574667745</v>
      </c>
      <c r="DK58">
        <f t="shared" si="244"/>
        <v>0.39830207248921068</v>
      </c>
      <c r="DL58">
        <f t="shared" si="244"/>
        <v>0.39431905176431858</v>
      </c>
      <c r="DM58">
        <f t="shared" si="244"/>
        <v>0.39037586124667539</v>
      </c>
      <c r="DN58">
        <f t="shared" si="244"/>
        <v>0.38647210263420861</v>
      </c>
      <c r="DO58">
        <f t="shared" si="244"/>
        <v>0.3826073816078665</v>
      </c>
      <c r="DP58">
        <f t="shared" si="244"/>
        <v>0.37878130779178781</v>
      </c>
      <c r="DQ58">
        <f t="shared" si="244"/>
        <v>0.37499349471386995</v>
      </c>
      <c r="DR58">
        <f t="shared" si="244"/>
        <v>0.37124355976673123</v>
      </c>
      <c r="DS58">
        <f t="shared" si="244"/>
        <v>0.36753112416906392</v>
      </c>
      <c r="DT58">
        <f t="shared" si="244"/>
        <v>0.36385581292737329</v>
      </c>
      <c r="DU58">
        <f t="shared" si="244"/>
        <v>0.36021725479809957</v>
      </c>
      <c r="DV58">
        <f t="shared" si="244"/>
        <v>0.35661508225011856</v>
      </c>
      <c r="DW58">
        <f t="shared" si="244"/>
        <v>0.3530489314276174</v>
      </c>
      <c r="DX58">
        <f t="shared" si="244"/>
        <v>0.34951844211334121</v>
      </c>
      <c r="DY58">
        <f t="shared" si="244"/>
        <v>0.34602325769220782</v>
      </c>
      <c r="DZ58">
        <f t="shared" si="244"/>
        <v>0.34256302511528575</v>
      </c>
      <c r="EA58">
        <f t="shared" ref="EA58:FC58" si="245">DZ58*(1-$AG58*(0.01+0.01*EA$3))</f>
        <v>0.33913739486413291</v>
      </c>
      <c r="EB58">
        <f t="shared" si="245"/>
        <v>0.33574602091549161</v>
      </c>
      <c r="EC58">
        <f t="shared" si="245"/>
        <v>0.33238856070633671</v>
      </c>
      <c r="ED58">
        <f t="shared" si="245"/>
        <v>0.32906467509927334</v>
      </c>
      <c r="EE58">
        <f t="shared" si="245"/>
        <v>0.32577402834828062</v>
      </c>
      <c r="EF58">
        <f t="shared" si="245"/>
        <v>0.32251628806479782</v>
      </c>
      <c r="EG58">
        <f t="shared" si="245"/>
        <v>0.31929112518414982</v>
      </c>
      <c r="EH58">
        <f t="shared" si="245"/>
        <v>0.3160982139323083</v>
      </c>
      <c r="EI58">
        <f t="shared" si="245"/>
        <v>0.31293723179298522</v>
      </c>
      <c r="EJ58">
        <f t="shared" si="245"/>
        <v>0.30980785947505535</v>
      </c>
      <c r="EK58">
        <f t="shared" si="245"/>
        <v>0.30670978088030482</v>
      </c>
      <c r="EL58">
        <f t="shared" si="245"/>
        <v>0.30364268307150177</v>
      </c>
      <c r="EM58">
        <f t="shared" si="245"/>
        <v>0.30060625624078674</v>
      </c>
      <c r="EN58">
        <f t="shared" si="245"/>
        <v>0.29760019367837887</v>
      </c>
      <c r="EO58">
        <f t="shared" si="245"/>
        <v>0.2946241917415951</v>
      </c>
      <c r="EP58">
        <f t="shared" si="245"/>
        <v>0.29167794982417916</v>
      </c>
      <c r="EQ58">
        <f t="shared" si="245"/>
        <v>0.28876117032593734</v>
      </c>
      <c r="ER58">
        <f t="shared" si="245"/>
        <v>0.28587355862267799</v>
      </c>
      <c r="ES58">
        <f t="shared" si="245"/>
        <v>0.2830148230364512</v>
      </c>
      <c r="ET58">
        <f t="shared" si="245"/>
        <v>0.28018467480608666</v>
      </c>
      <c r="EU58">
        <f t="shared" si="245"/>
        <v>0.27738282805802578</v>
      </c>
      <c r="EV58">
        <f t="shared" si="245"/>
        <v>0.27460899977744552</v>
      </c>
      <c r="EW58">
        <f t="shared" si="245"/>
        <v>0.27186290977967104</v>
      </c>
      <c r="EX58">
        <f t="shared" si="245"/>
        <v>0.26914428068187435</v>
      </c>
      <c r="EY58">
        <f t="shared" si="245"/>
        <v>0.26645283787505558</v>
      </c>
      <c r="EZ58">
        <f t="shared" si="245"/>
        <v>0.263788309496305</v>
      </c>
      <c r="FA58">
        <f t="shared" si="245"/>
        <v>0.26115042640134195</v>
      </c>
      <c r="FB58">
        <f t="shared" si="245"/>
        <v>0.25853892213732854</v>
      </c>
      <c r="FC58">
        <f t="shared" si="245"/>
        <v>0.25595353291595524</v>
      </c>
    </row>
    <row r="59" spans="1:159" x14ac:dyDescent="0.35">
      <c r="A59" t="s">
        <v>109</v>
      </c>
      <c r="B59">
        <v>100</v>
      </c>
      <c r="C59">
        <v>50</v>
      </c>
      <c r="F59">
        <v>77</v>
      </c>
      <c r="G59">
        <f>1-EXP(-inputs!$B$35-inputs!$B$36*inputs!$B$37^$F59*(inputs!$B$37-1)/LN(inputs!$B$37))</f>
        <v>2.3174620518370936E-2</v>
      </c>
      <c r="H59">
        <f>1-EXP(-inputs!$B$35-inputs!$B$36*inputs!$B$37^($F59-4)*(inputs!$B$37-1)/LN(inputs!$B$37))</f>
        <v>1.4663831624937118E-2</v>
      </c>
      <c r="I59">
        <f t="shared" si="143"/>
        <v>2.2247635697636096E-2</v>
      </c>
      <c r="J59">
        <f t="shared" si="144"/>
        <v>1.4077278359939632E-2</v>
      </c>
      <c r="L59">
        <v>57</v>
      </c>
      <c r="M59">
        <f t="shared" si="2"/>
        <v>4.75</v>
      </c>
      <c r="N59">
        <f t="shared" si="3"/>
        <v>3.0671724153024701E-2</v>
      </c>
      <c r="O59">
        <f t="shared" si="4"/>
        <v>0.86442503738232002</v>
      </c>
      <c r="P59">
        <f>O59*EXP(-inputs!$B$27*L59/12)</f>
        <v>0.84413681898097337</v>
      </c>
      <c r="Q59">
        <f t="shared" si="5"/>
        <v>3.5671724153024699E-2</v>
      </c>
      <c r="R59">
        <f t="shared" si="6"/>
        <v>0.84413681898097337</v>
      </c>
      <c r="S59">
        <f>R59*EXP(-inputs!$B$27*L59/12)</f>
        <v>0.82432476888584238</v>
      </c>
      <c r="T59">
        <f>INDEX(P_rec,MATCH(inputs!$B$13+L59,curve_t,0))/INDEX(P_rec,MATCH(inputs!$B$13,curve_t,0))</f>
        <v>0.83628211362324079</v>
      </c>
      <c r="U59">
        <f t="shared" si="15"/>
        <v>0.99655906671318184</v>
      </c>
      <c r="V59">
        <f t="shared" si="16"/>
        <v>3.4528141900980192E-3</v>
      </c>
      <c r="X59">
        <v>33</v>
      </c>
      <c r="Y59">
        <f t="shared" si="7"/>
        <v>107.02632910684183</v>
      </c>
      <c r="AA59">
        <v>31</v>
      </c>
      <c r="AC59">
        <f>$AB$28*INDEX(I_rec,MATCH(inputs!$B$13+AA59,cpi_rec_u,0))/INDEX(I_rec,MATCH(inputs!$B$13,cpi_rec_u,0))</f>
        <v>110.10754858745013</v>
      </c>
      <c r="AD59">
        <f t="shared" si="122"/>
        <v>111.5004461797791</v>
      </c>
      <c r="AF59">
        <v>75</v>
      </c>
      <c r="AG59">
        <f t="shared" si="153"/>
        <v>1</v>
      </c>
      <c r="AH59">
        <f>1</f>
        <v>1</v>
      </c>
      <c r="AI59">
        <f t="shared" ref="AI59:BN59" si="246">AH59*(1-$AG59*(0.01+0.01*AI$3))</f>
        <v>0.98</v>
      </c>
      <c r="AJ59">
        <f t="shared" si="246"/>
        <v>0.96047104999999999</v>
      </c>
      <c r="AK59">
        <f t="shared" si="246"/>
        <v>0.941530560894</v>
      </c>
      <c r="AL59">
        <f t="shared" si="246"/>
        <v>0.9232719294918631</v>
      </c>
      <c r="AM59">
        <f t="shared" si="246"/>
        <v>0.90576669370869745</v>
      </c>
      <c r="AN59">
        <f t="shared" si="246"/>
        <v>0.8890666202934433</v>
      </c>
      <c r="AO59">
        <f t="shared" si="246"/>
        <v>0.87320567178740827</v>
      </c>
      <c r="AP59">
        <f t="shared" si="246"/>
        <v>0.85820181533192108</v>
      </c>
      <c r="AQ59">
        <f t="shared" si="246"/>
        <v>0.84405864941525099</v>
      </c>
      <c r="AR59">
        <f t="shared" si="246"/>
        <v>0.83076683583358435</v>
      </c>
      <c r="AS59">
        <f t="shared" si="246"/>
        <v>0.81830533329608057</v>
      </c>
      <c r="AT59">
        <f t="shared" si="246"/>
        <v>0.80664243653327816</v>
      </c>
      <c r="AU59">
        <f t="shared" si="246"/>
        <v>0.79573663079134827</v>
      </c>
      <c r="AV59">
        <f t="shared" si="246"/>
        <v>0.78553727652618011</v>
      </c>
      <c r="AW59">
        <f t="shared" si="246"/>
        <v>0.77598514324362178</v>
      </c>
      <c r="AX59">
        <f t="shared" si="246"/>
        <v>0.7670128150248674</v>
      </c>
      <c r="AY59">
        <f t="shared" si="246"/>
        <v>0.75854499354699279</v>
      </c>
      <c r="AZ59">
        <f t="shared" si="246"/>
        <v>0.75049872752794311</v>
      </c>
      <c r="BA59">
        <f t="shared" si="246"/>
        <v>0.74278360060895587</v>
      </c>
      <c r="BB59">
        <f t="shared" si="246"/>
        <v>0.73530191279182211</v>
      </c>
      <c r="BC59">
        <f t="shared" si="246"/>
        <v>0.72794889366390392</v>
      </c>
      <c r="BD59">
        <f t="shared" si="246"/>
        <v>0.72066940472726482</v>
      </c>
      <c r="BE59">
        <f t="shared" si="246"/>
        <v>0.71346271067999212</v>
      </c>
      <c r="BF59">
        <f t="shared" si="246"/>
        <v>0.70632808357319221</v>
      </c>
      <c r="BG59">
        <f t="shared" si="246"/>
        <v>0.69926480273746028</v>
      </c>
      <c r="BH59">
        <f t="shared" si="246"/>
        <v>0.69227215471008563</v>
      </c>
      <c r="BI59">
        <f t="shared" si="246"/>
        <v>0.6853494331629848</v>
      </c>
      <c r="BJ59">
        <f t="shared" si="246"/>
        <v>0.67849593883135495</v>
      </c>
      <c r="BK59">
        <f t="shared" si="246"/>
        <v>0.67171097944304137</v>
      </c>
      <c r="BL59">
        <f t="shared" si="246"/>
        <v>0.66499386964861096</v>
      </c>
      <c r="BM59">
        <f t="shared" si="246"/>
        <v>0.65834393095212485</v>
      </c>
      <c r="BN59">
        <f t="shared" si="246"/>
        <v>0.65176049164260363</v>
      </c>
      <c r="BO59">
        <f t="shared" ref="BO59:CT59" si="247">BN59*(1-$AG59*(0.01+0.01*BO$3))</f>
        <v>0.64524288672617758</v>
      </c>
      <c r="BP59">
        <f t="shared" si="247"/>
        <v>0.63879045785891575</v>
      </c>
      <c r="BQ59">
        <f t="shared" si="247"/>
        <v>0.63240255328032657</v>
      </c>
      <c r="BR59">
        <f t="shared" si="247"/>
        <v>0.62607852774752326</v>
      </c>
      <c r="BS59">
        <f t="shared" si="247"/>
        <v>0.61981774247004806</v>
      </c>
      <c r="BT59">
        <f t="shared" si="247"/>
        <v>0.61361956504534754</v>
      </c>
      <c r="BU59">
        <f t="shared" si="247"/>
        <v>0.607483369394894</v>
      </c>
      <c r="BV59">
        <f t="shared" si="247"/>
        <v>0.6014085357009451</v>
      </c>
      <c r="BW59">
        <f t="shared" si="247"/>
        <v>0.59539445034393568</v>
      </c>
      <c r="BX59">
        <f t="shared" si="247"/>
        <v>0.58944050584049634</v>
      </c>
      <c r="BY59">
        <f t="shared" si="247"/>
        <v>0.58354610078209135</v>
      </c>
      <c r="BZ59">
        <f t="shared" si="247"/>
        <v>0.5777106397742704</v>
      </c>
      <c r="CA59">
        <f t="shared" si="247"/>
        <v>0.57193353337652764</v>
      </c>
      <c r="CB59">
        <f t="shared" si="247"/>
        <v>0.56621419804276241</v>
      </c>
      <c r="CC59">
        <f t="shared" si="247"/>
        <v>0.56055205606233482</v>
      </c>
      <c r="CD59">
        <f t="shared" si="247"/>
        <v>0.55494653550171147</v>
      </c>
      <c r="CE59">
        <f t="shared" si="247"/>
        <v>0.54939707014669437</v>
      </c>
      <c r="CF59">
        <f t="shared" si="247"/>
        <v>0.54390309944522741</v>
      </c>
      <c r="CG59">
        <f t="shared" si="247"/>
        <v>0.5384640684507751</v>
      </c>
      <c r="CH59">
        <f t="shared" si="247"/>
        <v>0.53307942776626738</v>
      </c>
      <c r="CI59">
        <f t="shared" si="247"/>
        <v>0.52774863348860468</v>
      </c>
      <c r="CJ59">
        <f t="shared" si="247"/>
        <v>0.52247114715371867</v>
      </c>
      <c r="CK59">
        <f t="shared" si="247"/>
        <v>0.51724643568218143</v>
      </c>
      <c r="CL59">
        <f t="shared" si="247"/>
        <v>0.51207397132535959</v>
      </c>
      <c r="CM59">
        <f t="shared" si="247"/>
        <v>0.50695323161210604</v>
      </c>
      <c r="CN59">
        <f t="shared" si="247"/>
        <v>0.50188369929598498</v>
      </c>
      <c r="CO59">
        <f t="shared" si="247"/>
        <v>0.49686486230302512</v>
      </c>
      <c r="CP59">
        <f t="shared" si="247"/>
        <v>0.49189621367999486</v>
      </c>
      <c r="CQ59">
        <f t="shared" si="247"/>
        <v>0.48697725154319493</v>
      </c>
      <c r="CR59">
        <f t="shared" si="247"/>
        <v>0.48210747902776296</v>
      </c>
      <c r="CS59">
        <f t="shared" si="247"/>
        <v>0.47728640423748531</v>
      </c>
      <c r="CT59">
        <f t="shared" si="247"/>
        <v>0.47251354019511044</v>
      </c>
      <c r="CU59">
        <f t="shared" ref="CU59:DZ59" si="248">CT59*(1-$AG59*(0.01+0.01*CU$3))</f>
        <v>0.46778840479315931</v>
      </c>
      <c r="CV59">
        <f t="shared" si="248"/>
        <v>0.46311052074522768</v>
      </c>
      <c r="CW59">
        <f t="shared" si="248"/>
        <v>0.45847941553777538</v>
      </c>
      <c r="CX59">
        <f t="shared" si="248"/>
        <v>0.45389462138239761</v>
      </c>
      <c r="CY59">
        <f t="shared" si="248"/>
        <v>0.44935567516857361</v>
      </c>
      <c r="CZ59">
        <f t="shared" si="248"/>
        <v>0.44486211841688789</v>
      </c>
      <c r="DA59">
        <f t="shared" si="248"/>
        <v>0.440413497232719</v>
      </c>
      <c r="DB59">
        <f t="shared" si="248"/>
        <v>0.43600936226039183</v>
      </c>
      <c r="DC59">
        <f t="shared" si="248"/>
        <v>0.43164926863778791</v>
      </c>
      <c r="DD59">
        <f t="shared" si="248"/>
        <v>0.42733277595141</v>
      </c>
      <c r="DE59">
        <f t="shared" si="248"/>
        <v>0.42305944819189589</v>
      </c>
      <c r="DF59">
        <f t="shared" si="248"/>
        <v>0.41882885370997691</v>
      </c>
      <c r="DG59">
        <f t="shared" si="248"/>
        <v>0.41464056517287712</v>
      </c>
      <c r="DH59">
        <f t="shared" si="248"/>
        <v>0.41049415952114832</v>
      </c>
      <c r="DI59">
        <f t="shared" si="248"/>
        <v>0.40638921792593685</v>
      </c>
      <c r="DJ59">
        <f t="shared" si="248"/>
        <v>0.40232532574667745</v>
      </c>
      <c r="DK59">
        <f t="shared" si="248"/>
        <v>0.39830207248921068</v>
      </c>
      <c r="DL59">
        <f t="shared" si="248"/>
        <v>0.39431905176431858</v>
      </c>
      <c r="DM59">
        <f t="shared" si="248"/>
        <v>0.39037586124667539</v>
      </c>
      <c r="DN59">
        <f t="shared" si="248"/>
        <v>0.38647210263420861</v>
      </c>
      <c r="DO59">
        <f t="shared" si="248"/>
        <v>0.3826073816078665</v>
      </c>
      <c r="DP59">
        <f t="shared" si="248"/>
        <v>0.37878130779178781</v>
      </c>
      <c r="DQ59">
        <f t="shared" si="248"/>
        <v>0.37499349471386995</v>
      </c>
      <c r="DR59">
        <f t="shared" si="248"/>
        <v>0.37124355976673123</v>
      </c>
      <c r="DS59">
        <f t="shared" si="248"/>
        <v>0.36753112416906392</v>
      </c>
      <c r="DT59">
        <f t="shared" si="248"/>
        <v>0.36385581292737329</v>
      </c>
      <c r="DU59">
        <f t="shared" si="248"/>
        <v>0.36021725479809957</v>
      </c>
      <c r="DV59">
        <f t="shared" si="248"/>
        <v>0.35661508225011856</v>
      </c>
      <c r="DW59">
        <f t="shared" si="248"/>
        <v>0.3530489314276174</v>
      </c>
      <c r="DX59">
        <f t="shared" si="248"/>
        <v>0.34951844211334121</v>
      </c>
      <c r="DY59">
        <f t="shared" si="248"/>
        <v>0.34602325769220782</v>
      </c>
      <c r="DZ59">
        <f t="shared" si="248"/>
        <v>0.34256302511528575</v>
      </c>
      <c r="EA59">
        <f t="shared" ref="EA59:FC59" si="249">DZ59*(1-$AG59*(0.01+0.01*EA$3))</f>
        <v>0.33913739486413291</v>
      </c>
      <c r="EB59">
        <f t="shared" si="249"/>
        <v>0.33574602091549161</v>
      </c>
      <c r="EC59">
        <f t="shared" si="249"/>
        <v>0.33238856070633671</v>
      </c>
      <c r="ED59">
        <f t="shared" si="249"/>
        <v>0.32906467509927334</v>
      </c>
      <c r="EE59">
        <f t="shared" si="249"/>
        <v>0.32577402834828062</v>
      </c>
      <c r="EF59">
        <f t="shared" si="249"/>
        <v>0.32251628806479782</v>
      </c>
      <c r="EG59">
        <f t="shared" si="249"/>
        <v>0.31929112518414982</v>
      </c>
      <c r="EH59">
        <f t="shared" si="249"/>
        <v>0.3160982139323083</v>
      </c>
      <c r="EI59">
        <f t="shared" si="249"/>
        <v>0.31293723179298522</v>
      </c>
      <c r="EJ59">
        <f t="shared" si="249"/>
        <v>0.30980785947505535</v>
      </c>
      <c r="EK59">
        <f t="shared" si="249"/>
        <v>0.30670978088030482</v>
      </c>
      <c r="EL59">
        <f t="shared" si="249"/>
        <v>0.30364268307150177</v>
      </c>
      <c r="EM59">
        <f t="shared" si="249"/>
        <v>0.30060625624078674</v>
      </c>
      <c r="EN59">
        <f t="shared" si="249"/>
        <v>0.29760019367837887</v>
      </c>
      <c r="EO59">
        <f t="shared" si="249"/>
        <v>0.2946241917415951</v>
      </c>
      <c r="EP59">
        <f t="shared" si="249"/>
        <v>0.29167794982417916</v>
      </c>
      <c r="EQ59">
        <f t="shared" si="249"/>
        <v>0.28876117032593734</v>
      </c>
      <c r="ER59">
        <f t="shared" si="249"/>
        <v>0.28587355862267799</v>
      </c>
      <c r="ES59">
        <f t="shared" si="249"/>
        <v>0.2830148230364512</v>
      </c>
      <c r="ET59">
        <f t="shared" si="249"/>
        <v>0.28018467480608666</v>
      </c>
      <c r="EU59">
        <f t="shared" si="249"/>
        <v>0.27738282805802578</v>
      </c>
      <c r="EV59">
        <f t="shared" si="249"/>
        <v>0.27460899977744552</v>
      </c>
      <c r="EW59">
        <f t="shared" si="249"/>
        <v>0.27186290977967104</v>
      </c>
      <c r="EX59">
        <f t="shared" si="249"/>
        <v>0.26914428068187435</v>
      </c>
      <c r="EY59">
        <f t="shared" si="249"/>
        <v>0.26645283787505558</v>
      </c>
      <c r="EZ59">
        <f t="shared" si="249"/>
        <v>0.263788309496305</v>
      </c>
      <c r="FA59">
        <f t="shared" si="249"/>
        <v>0.26115042640134195</v>
      </c>
      <c r="FB59">
        <f t="shared" si="249"/>
        <v>0.25853892213732854</v>
      </c>
      <c r="FC59">
        <f t="shared" si="249"/>
        <v>0.25595353291595524</v>
      </c>
    </row>
    <row r="60" spans="1:159" x14ac:dyDescent="0.35">
      <c r="A60" t="s">
        <v>110</v>
      </c>
      <c r="B60">
        <v>1000</v>
      </c>
      <c r="C60">
        <v>800</v>
      </c>
      <c r="F60">
        <v>78</v>
      </c>
      <c r="G60">
        <f>1-EXP(-inputs!$B$35-inputs!$B$36*inputs!$B$37^$F60*(inputs!$B$37-1)/LN(inputs!$B$37))</f>
        <v>2.5984019763202637E-2</v>
      </c>
      <c r="H60">
        <f>1-EXP(-inputs!$B$35-inputs!$B$36*inputs!$B$37^($F60-4)*(inputs!$B$37-1)/LN(inputs!$B$37))</f>
        <v>1.6440266126718006E-2</v>
      </c>
      <c r="I60">
        <f t="shared" si="143"/>
        <v>2.4944658972674529E-2</v>
      </c>
      <c r="J60">
        <f t="shared" si="144"/>
        <v>1.5782655481649286E-2</v>
      </c>
      <c r="L60">
        <v>58</v>
      </c>
      <c r="M60">
        <f t="shared" si="2"/>
        <v>4.833333333333333</v>
      </c>
      <c r="N60">
        <f t="shared" si="3"/>
        <v>3.0749136784462588E-2</v>
      </c>
      <c r="O60">
        <f t="shared" si="4"/>
        <v>0.86189585990536843</v>
      </c>
      <c r="P60">
        <f>O60*EXP(-inputs!$B$27*L60/12)</f>
        <v>0.84131638024281008</v>
      </c>
      <c r="Q60">
        <f t="shared" si="5"/>
        <v>3.5749136784462586E-2</v>
      </c>
      <c r="R60">
        <f t="shared" si="6"/>
        <v>0.84131638024281019</v>
      </c>
      <c r="S60">
        <f>R60*EXP(-inputs!$B$27*L60/12)</f>
        <v>0.82122827663028664</v>
      </c>
      <c r="T60">
        <f>INDEX(P_rec,MATCH(inputs!$B$13+L60,curve_t,0))/INDEX(P_rec,MATCH(inputs!$B$13,curve_t,0))</f>
        <v>0.833397561456936</v>
      </c>
      <c r="U60">
        <f t="shared" si="15"/>
        <v>0.99655074272268329</v>
      </c>
      <c r="V60">
        <f t="shared" si="16"/>
        <v>3.461195832229258E-3</v>
      </c>
      <c r="X60">
        <v>34</v>
      </c>
      <c r="Y60">
        <f t="shared" si="7"/>
        <v>107.24678582136424</v>
      </c>
      <c r="AA60">
        <v>32</v>
      </c>
      <c r="AC60">
        <f>$AB$28*INDEX(I_rec,MATCH(inputs!$B$13+AA60,cpi_rec_u,0))/INDEX(I_rec,MATCH(inputs!$B$13,cpi_rec_u,0))</f>
        <v>110.33435210961404</v>
      </c>
      <c r="AD60">
        <f t="shared" si="122"/>
        <v>111.77543635979067</v>
      </c>
      <c r="AF60">
        <v>76</v>
      </c>
      <c r="AG60">
        <f t="shared" si="153"/>
        <v>1</v>
      </c>
      <c r="AH60">
        <f>1</f>
        <v>1</v>
      </c>
      <c r="AI60">
        <f t="shared" ref="AI60:BN60" si="250">AH60*(1-$AG60*(0.01+0.01*AI$3))</f>
        <v>0.98</v>
      </c>
      <c r="AJ60">
        <f t="shared" si="250"/>
        <v>0.96047104999999999</v>
      </c>
      <c r="AK60">
        <f t="shared" si="250"/>
        <v>0.941530560894</v>
      </c>
      <c r="AL60">
        <f t="shared" si="250"/>
        <v>0.9232719294918631</v>
      </c>
      <c r="AM60">
        <f t="shared" si="250"/>
        <v>0.90576669370869745</v>
      </c>
      <c r="AN60">
        <f t="shared" si="250"/>
        <v>0.8890666202934433</v>
      </c>
      <c r="AO60">
        <f t="shared" si="250"/>
        <v>0.87320567178740827</v>
      </c>
      <c r="AP60">
        <f t="shared" si="250"/>
        <v>0.85820181533192108</v>
      </c>
      <c r="AQ60">
        <f t="shared" si="250"/>
        <v>0.84405864941525099</v>
      </c>
      <c r="AR60">
        <f t="shared" si="250"/>
        <v>0.83076683583358435</v>
      </c>
      <c r="AS60">
        <f t="shared" si="250"/>
        <v>0.81830533329608057</v>
      </c>
      <c r="AT60">
        <f t="shared" si="250"/>
        <v>0.80664243653327816</v>
      </c>
      <c r="AU60">
        <f t="shared" si="250"/>
        <v>0.79573663079134827</v>
      </c>
      <c r="AV60">
        <f t="shared" si="250"/>
        <v>0.78553727652618011</v>
      </c>
      <c r="AW60">
        <f t="shared" si="250"/>
        <v>0.77598514324362178</v>
      </c>
      <c r="AX60">
        <f t="shared" si="250"/>
        <v>0.7670128150248674</v>
      </c>
      <c r="AY60">
        <f t="shared" si="250"/>
        <v>0.75854499354699279</v>
      </c>
      <c r="AZ60">
        <f t="shared" si="250"/>
        <v>0.75049872752794311</v>
      </c>
      <c r="BA60">
        <f t="shared" si="250"/>
        <v>0.74278360060895587</v>
      </c>
      <c r="BB60">
        <f t="shared" si="250"/>
        <v>0.73530191279182211</v>
      </c>
      <c r="BC60">
        <f t="shared" si="250"/>
        <v>0.72794889366390392</v>
      </c>
      <c r="BD60">
        <f t="shared" si="250"/>
        <v>0.72066940472726482</v>
      </c>
      <c r="BE60">
        <f t="shared" si="250"/>
        <v>0.71346271067999212</v>
      </c>
      <c r="BF60">
        <f t="shared" si="250"/>
        <v>0.70632808357319221</v>
      </c>
      <c r="BG60">
        <f t="shared" si="250"/>
        <v>0.69926480273746028</v>
      </c>
      <c r="BH60">
        <f t="shared" si="250"/>
        <v>0.69227215471008563</v>
      </c>
      <c r="BI60">
        <f t="shared" si="250"/>
        <v>0.6853494331629848</v>
      </c>
      <c r="BJ60">
        <f t="shared" si="250"/>
        <v>0.67849593883135495</v>
      </c>
      <c r="BK60">
        <f t="shared" si="250"/>
        <v>0.67171097944304137</v>
      </c>
      <c r="BL60">
        <f t="shared" si="250"/>
        <v>0.66499386964861096</v>
      </c>
      <c r="BM60">
        <f t="shared" si="250"/>
        <v>0.65834393095212485</v>
      </c>
      <c r="BN60">
        <f t="shared" si="250"/>
        <v>0.65176049164260363</v>
      </c>
      <c r="BO60">
        <f t="shared" ref="BO60:CT60" si="251">BN60*(1-$AG60*(0.01+0.01*BO$3))</f>
        <v>0.64524288672617758</v>
      </c>
      <c r="BP60">
        <f t="shared" si="251"/>
        <v>0.63879045785891575</v>
      </c>
      <c r="BQ60">
        <f t="shared" si="251"/>
        <v>0.63240255328032657</v>
      </c>
      <c r="BR60">
        <f t="shared" si="251"/>
        <v>0.62607852774752326</v>
      </c>
      <c r="BS60">
        <f t="shared" si="251"/>
        <v>0.61981774247004806</v>
      </c>
      <c r="BT60">
        <f t="shared" si="251"/>
        <v>0.61361956504534754</v>
      </c>
      <c r="BU60">
        <f t="shared" si="251"/>
        <v>0.607483369394894</v>
      </c>
      <c r="BV60">
        <f t="shared" si="251"/>
        <v>0.6014085357009451</v>
      </c>
      <c r="BW60">
        <f t="shared" si="251"/>
        <v>0.59539445034393568</v>
      </c>
      <c r="BX60">
        <f t="shared" si="251"/>
        <v>0.58944050584049634</v>
      </c>
      <c r="BY60">
        <f t="shared" si="251"/>
        <v>0.58354610078209135</v>
      </c>
      <c r="BZ60">
        <f t="shared" si="251"/>
        <v>0.5777106397742704</v>
      </c>
      <c r="CA60">
        <f t="shared" si="251"/>
        <v>0.57193353337652764</v>
      </c>
      <c r="CB60">
        <f t="shared" si="251"/>
        <v>0.56621419804276241</v>
      </c>
      <c r="CC60">
        <f t="shared" si="251"/>
        <v>0.56055205606233482</v>
      </c>
      <c r="CD60">
        <f t="shared" si="251"/>
        <v>0.55494653550171147</v>
      </c>
      <c r="CE60">
        <f t="shared" si="251"/>
        <v>0.54939707014669437</v>
      </c>
      <c r="CF60">
        <f t="shared" si="251"/>
        <v>0.54390309944522741</v>
      </c>
      <c r="CG60">
        <f t="shared" si="251"/>
        <v>0.5384640684507751</v>
      </c>
      <c r="CH60">
        <f t="shared" si="251"/>
        <v>0.53307942776626738</v>
      </c>
      <c r="CI60">
        <f t="shared" si="251"/>
        <v>0.52774863348860468</v>
      </c>
      <c r="CJ60">
        <f t="shared" si="251"/>
        <v>0.52247114715371867</v>
      </c>
      <c r="CK60">
        <f t="shared" si="251"/>
        <v>0.51724643568218143</v>
      </c>
      <c r="CL60">
        <f t="shared" si="251"/>
        <v>0.51207397132535959</v>
      </c>
      <c r="CM60">
        <f t="shared" si="251"/>
        <v>0.50695323161210604</v>
      </c>
      <c r="CN60">
        <f t="shared" si="251"/>
        <v>0.50188369929598498</v>
      </c>
      <c r="CO60">
        <f t="shared" si="251"/>
        <v>0.49686486230302512</v>
      </c>
      <c r="CP60">
        <f t="shared" si="251"/>
        <v>0.49189621367999486</v>
      </c>
      <c r="CQ60">
        <f t="shared" si="251"/>
        <v>0.48697725154319493</v>
      </c>
      <c r="CR60">
        <f t="shared" si="251"/>
        <v>0.48210747902776296</v>
      </c>
      <c r="CS60">
        <f t="shared" si="251"/>
        <v>0.47728640423748531</v>
      </c>
      <c r="CT60">
        <f t="shared" si="251"/>
        <v>0.47251354019511044</v>
      </c>
      <c r="CU60">
        <f t="shared" ref="CU60:DZ60" si="252">CT60*(1-$AG60*(0.01+0.01*CU$3))</f>
        <v>0.46778840479315931</v>
      </c>
      <c r="CV60">
        <f t="shared" si="252"/>
        <v>0.46311052074522768</v>
      </c>
      <c r="CW60">
        <f t="shared" si="252"/>
        <v>0.45847941553777538</v>
      </c>
      <c r="CX60">
        <f t="shared" si="252"/>
        <v>0.45389462138239761</v>
      </c>
      <c r="CY60">
        <f t="shared" si="252"/>
        <v>0.44935567516857361</v>
      </c>
      <c r="CZ60">
        <f t="shared" si="252"/>
        <v>0.44486211841688789</v>
      </c>
      <c r="DA60">
        <f t="shared" si="252"/>
        <v>0.440413497232719</v>
      </c>
      <c r="DB60">
        <f t="shared" si="252"/>
        <v>0.43600936226039183</v>
      </c>
      <c r="DC60">
        <f t="shared" si="252"/>
        <v>0.43164926863778791</v>
      </c>
      <c r="DD60">
        <f t="shared" si="252"/>
        <v>0.42733277595141</v>
      </c>
      <c r="DE60">
        <f t="shared" si="252"/>
        <v>0.42305944819189589</v>
      </c>
      <c r="DF60">
        <f t="shared" si="252"/>
        <v>0.41882885370997691</v>
      </c>
      <c r="DG60">
        <f t="shared" si="252"/>
        <v>0.41464056517287712</v>
      </c>
      <c r="DH60">
        <f t="shared" si="252"/>
        <v>0.41049415952114832</v>
      </c>
      <c r="DI60">
        <f t="shared" si="252"/>
        <v>0.40638921792593685</v>
      </c>
      <c r="DJ60">
        <f t="shared" si="252"/>
        <v>0.40232532574667745</v>
      </c>
      <c r="DK60">
        <f t="shared" si="252"/>
        <v>0.39830207248921068</v>
      </c>
      <c r="DL60">
        <f t="shared" si="252"/>
        <v>0.39431905176431858</v>
      </c>
      <c r="DM60">
        <f t="shared" si="252"/>
        <v>0.39037586124667539</v>
      </c>
      <c r="DN60">
        <f t="shared" si="252"/>
        <v>0.38647210263420861</v>
      </c>
      <c r="DO60">
        <f t="shared" si="252"/>
        <v>0.3826073816078665</v>
      </c>
      <c r="DP60">
        <f t="shared" si="252"/>
        <v>0.37878130779178781</v>
      </c>
      <c r="DQ60">
        <f t="shared" si="252"/>
        <v>0.37499349471386995</v>
      </c>
      <c r="DR60">
        <f t="shared" si="252"/>
        <v>0.37124355976673123</v>
      </c>
      <c r="DS60">
        <f t="shared" si="252"/>
        <v>0.36753112416906392</v>
      </c>
      <c r="DT60">
        <f t="shared" si="252"/>
        <v>0.36385581292737329</v>
      </c>
      <c r="DU60">
        <f t="shared" si="252"/>
        <v>0.36021725479809957</v>
      </c>
      <c r="DV60">
        <f t="shared" si="252"/>
        <v>0.35661508225011856</v>
      </c>
      <c r="DW60">
        <f t="shared" si="252"/>
        <v>0.3530489314276174</v>
      </c>
      <c r="DX60">
        <f t="shared" si="252"/>
        <v>0.34951844211334121</v>
      </c>
      <c r="DY60">
        <f t="shared" si="252"/>
        <v>0.34602325769220782</v>
      </c>
      <c r="DZ60">
        <f t="shared" si="252"/>
        <v>0.34256302511528575</v>
      </c>
      <c r="EA60">
        <f t="shared" ref="EA60:FC60" si="253">DZ60*(1-$AG60*(0.01+0.01*EA$3))</f>
        <v>0.33913739486413291</v>
      </c>
      <c r="EB60">
        <f t="shared" si="253"/>
        <v>0.33574602091549161</v>
      </c>
      <c r="EC60">
        <f t="shared" si="253"/>
        <v>0.33238856070633671</v>
      </c>
      <c r="ED60">
        <f t="shared" si="253"/>
        <v>0.32906467509927334</v>
      </c>
      <c r="EE60">
        <f t="shared" si="253"/>
        <v>0.32577402834828062</v>
      </c>
      <c r="EF60">
        <f t="shared" si="253"/>
        <v>0.32251628806479782</v>
      </c>
      <c r="EG60">
        <f t="shared" si="253"/>
        <v>0.31929112518414982</v>
      </c>
      <c r="EH60">
        <f t="shared" si="253"/>
        <v>0.3160982139323083</v>
      </c>
      <c r="EI60">
        <f t="shared" si="253"/>
        <v>0.31293723179298522</v>
      </c>
      <c r="EJ60">
        <f t="shared" si="253"/>
        <v>0.30980785947505535</v>
      </c>
      <c r="EK60">
        <f t="shared" si="253"/>
        <v>0.30670978088030482</v>
      </c>
      <c r="EL60">
        <f t="shared" si="253"/>
        <v>0.30364268307150177</v>
      </c>
      <c r="EM60">
        <f t="shared" si="253"/>
        <v>0.30060625624078674</v>
      </c>
      <c r="EN60">
        <f t="shared" si="253"/>
        <v>0.29760019367837887</v>
      </c>
      <c r="EO60">
        <f t="shared" si="253"/>
        <v>0.2946241917415951</v>
      </c>
      <c r="EP60">
        <f t="shared" si="253"/>
        <v>0.29167794982417916</v>
      </c>
      <c r="EQ60">
        <f t="shared" si="253"/>
        <v>0.28876117032593734</v>
      </c>
      <c r="ER60">
        <f t="shared" si="253"/>
        <v>0.28587355862267799</v>
      </c>
      <c r="ES60">
        <f t="shared" si="253"/>
        <v>0.2830148230364512</v>
      </c>
      <c r="ET60">
        <f t="shared" si="253"/>
        <v>0.28018467480608666</v>
      </c>
      <c r="EU60">
        <f t="shared" si="253"/>
        <v>0.27738282805802578</v>
      </c>
      <c r="EV60">
        <f t="shared" si="253"/>
        <v>0.27460899977744552</v>
      </c>
      <c r="EW60">
        <f t="shared" si="253"/>
        <v>0.27186290977967104</v>
      </c>
      <c r="EX60">
        <f t="shared" si="253"/>
        <v>0.26914428068187435</v>
      </c>
      <c r="EY60">
        <f t="shared" si="253"/>
        <v>0.26645283787505558</v>
      </c>
      <c r="EZ60">
        <f t="shared" si="253"/>
        <v>0.263788309496305</v>
      </c>
      <c r="FA60">
        <f t="shared" si="253"/>
        <v>0.26115042640134195</v>
      </c>
      <c r="FB60">
        <f t="shared" si="253"/>
        <v>0.25853892213732854</v>
      </c>
      <c r="FC60">
        <f t="shared" si="253"/>
        <v>0.25595353291595524</v>
      </c>
    </row>
    <row r="61" spans="1:159" x14ac:dyDescent="0.35">
      <c r="A61" t="s">
        <v>111</v>
      </c>
      <c r="B61">
        <v>118966.91</v>
      </c>
      <c r="C61">
        <v>125247.94</v>
      </c>
      <c r="F61">
        <v>79</v>
      </c>
      <c r="G61">
        <f>1-EXP(-inputs!$B$35-inputs!$B$36*inputs!$B$37^$F61*(inputs!$B$37-1)/LN(inputs!$B$37))</f>
        <v>2.9132140693127417E-2</v>
      </c>
      <c r="H61">
        <f>1-EXP(-inputs!$B$35-inputs!$B$36*inputs!$B$37^($F61-4)*(inputs!$B$37-1)/LN(inputs!$B$37))</f>
        <v>1.8433155787278888E-2</v>
      </c>
      <c r="I61">
        <f t="shared" si="143"/>
        <v>2.7966855065402321E-2</v>
      </c>
      <c r="J61">
        <f t="shared" si="144"/>
        <v>1.7695829555787732E-2</v>
      </c>
      <c r="L61">
        <v>59</v>
      </c>
      <c r="M61">
        <f t="shared" si="2"/>
        <v>4.916666666666667</v>
      </c>
      <c r="N61">
        <f t="shared" si="3"/>
        <v>3.0825906991126119E-2</v>
      </c>
      <c r="O61">
        <f t="shared" si="4"/>
        <v>0.85936570913583288</v>
      </c>
      <c r="P61">
        <f>O61*EXP(-inputs!$B$27*L61/12)</f>
        <v>0.83849719523267507</v>
      </c>
      <c r="Q61">
        <f t="shared" si="5"/>
        <v>3.5825906991126116E-2</v>
      </c>
      <c r="R61">
        <f t="shared" si="6"/>
        <v>0.83849719523267507</v>
      </c>
      <c r="S61">
        <f>R61*EXP(-inputs!$B$27*L61/12)</f>
        <v>0.8181354444780774</v>
      </c>
      <c r="T61">
        <f>INDEX(P_rec,MATCH(inputs!$B$13+L61,curve_t,0))/INDEX(P_rec,MATCH(inputs!$B$13,curve_t,0))</f>
        <v>0.83051611951765247</v>
      </c>
      <c r="U61">
        <f t="shared" si="15"/>
        <v>0.99654253615255817</v>
      </c>
      <c r="V61">
        <f t="shared" si="16"/>
        <v>3.4694593778108462E-3</v>
      </c>
      <c r="X61">
        <v>35</v>
      </c>
      <c r="Y61">
        <f t="shared" si="7"/>
        <v>107.46769664062315</v>
      </c>
      <c r="AA61">
        <v>33</v>
      </c>
      <c r="AC61">
        <f>$AB$28*INDEX(I_rec,MATCH(inputs!$B$13+AA61,cpi_rec_u,0))/INDEX(I_rec,MATCH(inputs!$B$13,cpi_rec_u,0))</f>
        <v>110.56162280989903</v>
      </c>
      <c r="AD61">
        <f t="shared" si="122"/>
        <v>112.05110473977085</v>
      </c>
      <c r="AF61">
        <v>77</v>
      </c>
      <c r="AG61">
        <f t="shared" si="153"/>
        <v>1</v>
      </c>
      <c r="AH61">
        <f>1</f>
        <v>1</v>
      </c>
      <c r="AI61">
        <f t="shared" ref="AI61:BN61" si="254">AH61*(1-$AG61*(0.01+0.01*AI$3))</f>
        <v>0.98</v>
      </c>
      <c r="AJ61">
        <f t="shared" si="254"/>
        <v>0.96047104999999999</v>
      </c>
      <c r="AK61">
        <f t="shared" si="254"/>
        <v>0.941530560894</v>
      </c>
      <c r="AL61">
        <f t="shared" si="254"/>
        <v>0.9232719294918631</v>
      </c>
      <c r="AM61">
        <f t="shared" si="254"/>
        <v>0.90576669370869745</v>
      </c>
      <c r="AN61">
        <f t="shared" si="254"/>
        <v>0.8890666202934433</v>
      </c>
      <c r="AO61">
        <f t="shared" si="254"/>
        <v>0.87320567178740827</v>
      </c>
      <c r="AP61">
        <f t="shared" si="254"/>
        <v>0.85820181533192108</v>
      </c>
      <c r="AQ61">
        <f t="shared" si="254"/>
        <v>0.84405864941525099</v>
      </c>
      <c r="AR61">
        <f t="shared" si="254"/>
        <v>0.83076683583358435</v>
      </c>
      <c r="AS61">
        <f t="shared" si="254"/>
        <v>0.81830533329608057</v>
      </c>
      <c r="AT61">
        <f t="shared" si="254"/>
        <v>0.80664243653327816</v>
      </c>
      <c r="AU61">
        <f t="shared" si="254"/>
        <v>0.79573663079134827</v>
      </c>
      <c r="AV61">
        <f t="shared" si="254"/>
        <v>0.78553727652618011</v>
      </c>
      <c r="AW61">
        <f t="shared" si="254"/>
        <v>0.77598514324362178</v>
      </c>
      <c r="AX61">
        <f t="shared" si="254"/>
        <v>0.7670128150248674</v>
      </c>
      <c r="AY61">
        <f t="shared" si="254"/>
        <v>0.75854499354699279</v>
      </c>
      <c r="AZ61">
        <f t="shared" si="254"/>
        <v>0.75049872752794311</v>
      </c>
      <c r="BA61">
        <f t="shared" si="254"/>
        <v>0.74278360060895587</v>
      </c>
      <c r="BB61">
        <f t="shared" si="254"/>
        <v>0.73530191279182211</v>
      </c>
      <c r="BC61">
        <f t="shared" si="254"/>
        <v>0.72794889366390392</v>
      </c>
      <c r="BD61">
        <f t="shared" si="254"/>
        <v>0.72066940472726482</v>
      </c>
      <c r="BE61">
        <f t="shared" si="254"/>
        <v>0.71346271067999212</v>
      </c>
      <c r="BF61">
        <f t="shared" si="254"/>
        <v>0.70632808357319221</v>
      </c>
      <c r="BG61">
        <f t="shared" si="254"/>
        <v>0.69926480273746028</v>
      </c>
      <c r="BH61">
        <f t="shared" si="254"/>
        <v>0.69227215471008563</v>
      </c>
      <c r="BI61">
        <f t="shared" si="254"/>
        <v>0.6853494331629848</v>
      </c>
      <c r="BJ61">
        <f t="shared" si="254"/>
        <v>0.67849593883135495</v>
      </c>
      <c r="BK61">
        <f t="shared" si="254"/>
        <v>0.67171097944304137</v>
      </c>
      <c r="BL61">
        <f t="shared" si="254"/>
        <v>0.66499386964861096</v>
      </c>
      <c r="BM61">
        <f t="shared" si="254"/>
        <v>0.65834393095212485</v>
      </c>
      <c r="BN61">
        <f t="shared" si="254"/>
        <v>0.65176049164260363</v>
      </c>
      <c r="BO61">
        <f t="shared" ref="BO61:CT61" si="255">BN61*(1-$AG61*(0.01+0.01*BO$3))</f>
        <v>0.64524288672617758</v>
      </c>
      <c r="BP61">
        <f t="shared" si="255"/>
        <v>0.63879045785891575</v>
      </c>
      <c r="BQ61">
        <f t="shared" si="255"/>
        <v>0.63240255328032657</v>
      </c>
      <c r="BR61">
        <f t="shared" si="255"/>
        <v>0.62607852774752326</v>
      </c>
      <c r="BS61">
        <f t="shared" si="255"/>
        <v>0.61981774247004806</v>
      </c>
      <c r="BT61">
        <f t="shared" si="255"/>
        <v>0.61361956504534754</v>
      </c>
      <c r="BU61">
        <f t="shared" si="255"/>
        <v>0.607483369394894</v>
      </c>
      <c r="BV61">
        <f t="shared" si="255"/>
        <v>0.6014085357009451</v>
      </c>
      <c r="BW61">
        <f t="shared" si="255"/>
        <v>0.59539445034393568</v>
      </c>
      <c r="BX61">
        <f t="shared" si="255"/>
        <v>0.58944050584049634</v>
      </c>
      <c r="BY61">
        <f t="shared" si="255"/>
        <v>0.58354610078209135</v>
      </c>
      <c r="BZ61">
        <f t="shared" si="255"/>
        <v>0.5777106397742704</v>
      </c>
      <c r="CA61">
        <f t="shared" si="255"/>
        <v>0.57193353337652764</v>
      </c>
      <c r="CB61">
        <f t="shared" si="255"/>
        <v>0.56621419804276241</v>
      </c>
      <c r="CC61">
        <f t="shared" si="255"/>
        <v>0.56055205606233482</v>
      </c>
      <c r="CD61">
        <f t="shared" si="255"/>
        <v>0.55494653550171147</v>
      </c>
      <c r="CE61">
        <f t="shared" si="255"/>
        <v>0.54939707014669437</v>
      </c>
      <c r="CF61">
        <f t="shared" si="255"/>
        <v>0.54390309944522741</v>
      </c>
      <c r="CG61">
        <f t="shared" si="255"/>
        <v>0.5384640684507751</v>
      </c>
      <c r="CH61">
        <f t="shared" si="255"/>
        <v>0.53307942776626738</v>
      </c>
      <c r="CI61">
        <f t="shared" si="255"/>
        <v>0.52774863348860468</v>
      </c>
      <c r="CJ61">
        <f t="shared" si="255"/>
        <v>0.52247114715371867</v>
      </c>
      <c r="CK61">
        <f t="shared" si="255"/>
        <v>0.51724643568218143</v>
      </c>
      <c r="CL61">
        <f t="shared" si="255"/>
        <v>0.51207397132535959</v>
      </c>
      <c r="CM61">
        <f t="shared" si="255"/>
        <v>0.50695323161210604</v>
      </c>
      <c r="CN61">
        <f t="shared" si="255"/>
        <v>0.50188369929598498</v>
      </c>
      <c r="CO61">
        <f t="shared" si="255"/>
        <v>0.49686486230302512</v>
      </c>
      <c r="CP61">
        <f t="shared" si="255"/>
        <v>0.49189621367999486</v>
      </c>
      <c r="CQ61">
        <f t="shared" si="255"/>
        <v>0.48697725154319493</v>
      </c>
      <c r="CR61">
        <f t="shared" si="255"/>
        <v>0.48210747902776296</v>
      </c>
      <c r="CS61">
        <f t="shared" si="255"/>
        <v>0.47728640423748531</v>
      </c>
      <c r="CT61">
        <f t="shared" si="255"/>
        <v>0.47251354019511044</v>
      </c>
      <c r="CU61">
        <f t="shared" ref="CU61:DZ61" si="256">CT61*(1-$AG61*(0.01+0.01*CU$3))</f>
        <v>0.46778840479315931</v>
      </c>
      <c r="CV61">
        <f t="shared" si="256"/>
        <v>0.46311052074522768</v>
      </c>
      <c r="CW61">
        <f t="shared" si="256"/>
        <v>0.45847941553777538</v>
      </c>
      <c r="CX61">
        <f t="shared" si="256"/>
        <v>0.45389462138239761</v>
      </c>
      <c r="CY61">
        <f t="shared" si="256"/>
        <v>0.44935567516857361</v>
      </c>
      <c r="CZ61">
        <f t="shared" si="256"/>
        <v>0.44486211841688789</v>
      </c>
      <c r="DA61">
        <f t="shared" si="256"/>
        <v>0.440413497232719</v>
      </c>
      <c r="DB61">
        <f t="shared" si="256"/>
        <v>0.43600936226039183</v>
      </c>
      <c r="DC61">
        <f t="shared" si="256"/>
        <v>0.43164926863778791</v>
      </c>
      <c r="DD61">
        <f t="shared" si="256"/>
        <v>0.42733277595141</v>
      </c>
      <c r="DE61">
        <f t="shared" si="256"/>
        <v>0.42305944819189589</v>
      </c>
      <c r="DF61">
        <f t="shared" si="256"/>
        <v>0.41882885370997691</v>
      </c>
      <c r="DG61">
        <f t="shared" si="256"/>
        <v>0.41464056517287712</v>
      </c>
      <c r="DH61">
        <f t="shared" si="256"/>
        <v>0.41049415952114832</v>
      </c>
      <c r="DI61">
        <f t="shared" si="256"/>
        <v>0.40638921792593685</v>
      </c>
      <c r="DJ61">
        <f t="shared" si="256"/>
        <v>0.40232532574667745</v>
      </c>
      <c r="DK61">
        <f t="shared" si="256"/>
        <v>0.39830207248921068</v>
      </c>
      <c r="DL61">
        <f t="shared" si="256"/>
        <v>0.39431905176431858</v>
      </c>
      <c r="DM61">
        <f t="shared" si="256"/>
        <v>0.39037586124667539</v>
      </c>
      <c r="DN61">
        <f t="shared" si="256"/>
        <v>0.38647210263420861</v>
      </c>
      <c r="DO61">
        <f t="shared" si="256"/>
        <v>0.3826073816078665</v>
      </c>
      <c r="DP61">
        <f t="shared" si="256"/>
        <v>0.37878130779178781</v>
      </c>
      <c r="DQ61">
        <f t="shared" si="256"/>
        <v>0.37499349471386995</v>
      </c>
      <c r="DR61">
        <f t="shared" si="256"/>
        <v>0.37124355976673123</v>
      </c>
      <c r="DS61">
        <f t="shared" si="256"/>
        <v>0.36753112416906392</v>
      </c>
      <c r="DT61">
        <f t="shared" si="256"/>
        <v>0.36385581292737329</v>
      </c>
      <c r="DU61">
        <f t="shared" si="256"/>
        <v>0.36021725479809957</v>
      </c>
      <c r="DV61">
        <f t="shared" si="256"/>
        <v>0.35661508225011856</v>
      </c>
      <c r="DW61">
        <f t="shared" si="256"/>
        <v>0.3530489314276174</v>
      </c>
      <c r="DX61">
        <f t="shared" si="256"/>
        <v>0.34951844211334121</v>
      </c>
      <c r="DY61">
        <f t="shared" si="256"/>
        <v>0.34602325769220782</v>
      </c>
      <c r="DZ61">
        <f t="shared" si="256"/>
        <v>0.34256302511528575</v>
      </c>
      <c r="EA61">
        <f t="shared" ref="EA61:FC61" si="257">DZ61*(1-$AG61*(0.01+0.01*EA$3))</f>
        <v>0.33913739486413291</v>
      </c>
      <c r="EB61">
        <f t="shared" si="257"/>
        <v>0.33574602091549161</v>
      </c>
      <c r="EC61">
        <f t="shared" si="257"/>
        <v>0.33238856070633671</v>
      </c>
      <c r="ED61">
        <f t="shared" si="257"/>
        <v>0.32906467509927334</v>
      </c>
      <c r="EE61">
        <f t="shared" si="257"/>
        <v>0.32577402834828062</v>
      </c>
      <c r="EF61">
        <f t="shared" si="257"/>
        <v>0.32251628806479782</v>
      </c>
      <c r="EG61">
        <f t="shared" si="257"/>
        <v>0.31929112518414982</v>
      </c>
      <c r="EH61">
        <f t="shared" si="257"/>
        <v>0.3160982139323083</v>
      </c>
      <c r="EI61">
        <f t="shared" si="257"/>
        <v>0.31293723179298522</v>
      </c>
      <c r="EJ61">
        <f t="shared" si="257"/>
        <v>0.30980785947505535</v>
      </c>
      <c r="EK61">
        <f t="shared" si="257"/>
        <v>0.30670978088030482</v>
      </c>
      <c r="EL61">
        <f t="shared" si="257"/>
        <v>0.30364268307150177</v>
      </c>
      <c r="EM61">
        <f t="shared" si="257"/>
        <v>0.30060625624078674</v>
      </c>
      <c r="EN61">
        <f t="shared" si="257"/>
        <v>0.29760019367837887</v>
      </c>
      <c r="EO61">
        <f t="shared" si="257"/>
        <v>0.2946241917415951</v>
      </c>
      <c r="EP61">
        <f t="shared" si="257"/>
        <v>0.29167794982417916</v>
      </c>
      <c r="EQ61">
        <f t="shared" si="257"/>
        <v>0.28876117032593734</v>
      </c>
      <c r="ER61">
        <f t="shared" si="257"/>
        <v>0.28587355862267799</v>
      </c>
      <c r="ES61">
        <f t="shared" si="257"/>
        <v>0.2830148230364512</v>
      </c>
      <c r="ET61">
        <f t="shared" si="257"/>
        <v>0.28018467480608666</v>
      </c>
      <c r="EU61">
        <f t="shared" si="257"/>
        <v>0.27738282805802578</v>
      </c>
      <c r="EV61">
        <f t="shared" si="257"/>
        <v>0.27460899977744552</v>
      </c>
      <c r="EW61">
        <f t="shared" si="257"/>
        <v>0.27186290977967104</v>
      </c>
      <c r="EX61">
        <f t="shared" si="257"/>
        <v>0.26914428068187435</v>
      </c>
      <c r="EY61">
        <f t="shared" si="257"/>
        <v>0.26645283787505558</v>
      </c>
      <c r="EZ61">
        <f t="shared" si="257"/>
        <v>0.263788309496305</v>
      </c>
      <c r="FA61">
        <f t="shared" si="257"/>
        <v>0.26115042640134195</v>
      </c>
      <c r="FB61">
        <f t="shared" si="257"/>
        <v>0.25853892213732854</v>
      </c>
      <c r="FC61">
        <f t="shared" si="257"/>
        <v>0.25595353291595524</v>
      </c>
    </row>
    <row r="62" spans="1:159" x14ac:dyDescent="0.35">
      <c r="A62" t="s">
        <v>112</v>
      </c>
      <c r="B62">
        <v>95</v>
      </c>
      <c r="C62">
        <v>47</v>
      </c>
      <c r="D62" t="s">
        <v>113</v>
      </c>
      <c r="F62">
        <v>80</v>
      </c>
      <c r="G62">
        <f>1-EXP(-inputs!$B$35-inputs!$B$36*inputs!$B$37^$F62*(inputs!$B$37-1)/LN(inputs!$B$37))</f>
        <v>3.2658484402023236E-2</v>
      </c>
      <c r="H62">
        <f>1-EXP(-inputs!$B$35-inputs!$B$36*inputs!$B$37^($F62-4)*(inputs!$B$37-1)/LN(inputs!$B$37))</f>
        <v>2.0668344063542565E-2</v>
      </c>
      <c r="I62">
        <f t="shared" si="143"/>
        <v>3.1352145025942302E-2</v>
      </c>
      <c r="J62">
        <f t="shared" si="144"/>
        <v>1.9841610301000862E-2</v>
      </c>
      <c r="L62">
        <v>60</v>
      </c>
      <c r="M62">
        <f t="shared" si="2"/>
        <v>5</v>
      </c>
      <c r="N62">
        <f t="shared" si="3"/>
        <v>3.09020401043105E-2</v>
      </c>
      <c r="O62">
        <f t="shared" si="4"/>
        <v>0.85683475193616543</v>
      </c>
      <c r="P62">
        <f>O62*EXP(-inputs!$B$27*L62/12)</f>
        <v>0.83567942653367977</v>
      </c>
      <c r="Q62">
        <f t="shared" si="5"/>
        <v>3.5902040104310501E-2</v>
      </c>
      <c r="R62">
        <f t="shared" si="6"/>
        <v>0.83567942653367977</v>
      </c>
      <c r="S62">
        <f>R62*EXP(-inputs!$B$27*L62/12)</f>
        <v>0.81504642797645077</v>
      </c>
      <c r="T62">
        <f>INDEX(P_rec,MATCH(inputs!$B$13+L62,curve_t,0))/INDEX(P_rec,MATCH(inputs!$B$13,curve_t,0))</f>
        <v>0.82763792074652531</v>
      </c>
      <c r="U62">
        <f t="shared" si="15"/>
        <v>0.99653444562545179</v>
      </c>
      <c r="V62">
        <f t="shared" si="16"/>
        <v>3.4776062079551195E-3</v>
      </c>
      <c r="X62">
        <v>36</v>
      </c>
      <c r="Y62">
        <f t="shared" si="7"/>
        <v>107.68906249999999</v>
      </c>
      <c r="AA62">
        <v>34</v>
      </c>
      <c r="AC62">
        <f>$AB$28*INDEX(I_rec,MATCH(inputs!$B$13+AA62,cpi_rec_u,0))/INDEX(I_rec,MATCH(inputs!$B$13,cpi_rec_u,0))</f>
        <v>110.78936165061555</v>
      </c>
      <c r="AD62">
        <f t="shared" si="122"/>
        <v>112.32745299234378</v>
      </c>
      <c r="AF62">
        <v>78</v>
      </c>
      <c r="AG62">
        <f t="shared" si="153"/>
        <v>1</v>
      </c>
      <c r="AH62">
        <f>1</f>
        <v>1</v>
      </c>
      <c r="AI62">
        <f t="shared" ref="AI62:BN62" si="258">AH62*(1-$AG62*(0.01+0.01*AI$3))</f>
        <v>0.98</v>
      </c>
      <c r="AJ62">
        <f t="shared" si="258"/>
        <v>0.96047104999999999</v>
      </c>
      <c r="AK62">
        <f t="shared" si="258"/>
        <v>0.941530560894</v>
      </c>
      <c r="AL62">
        <f t="shared" si="258"/>
        <v>0.9232719294918631</v>
      </c>
      <c r="AM62">
        <f t="shared" si="258"/>
        <v>0.90576669370869745</v>
      </c>
      <c r="AN62">
        <f t="shared" si="258"/>
        <v>0.8890666202934433</v>
      </c>
      <c r="AO62">
        <f t="shared" si="258"/>
        <v>0.87320567178740827</v>
      </c>
      <c r="AP62">
        <f t="shared" si="258"/>
        <v>0.85820181533192108</v>
      </c>
      <c r="AQ62">
        <f t="shared" si="258"/>
        <v>0.84405864941525099</v>
      </c>
      <c r="AR62">
        <f t="shared" si="258"/>
        <v>0.83076683583358435</v>
      </c>
      <c r="AS62">
        <f t="shared" si="258"/>
        <v>0.81830533329608057</v>
      </c>
      <c r="AT62">
        <f t="shared" si="258"/>
        <v>0.80664243653327816</v>
      </c>
      <c r="AU62">
        <f t="shared" si="258"/>
        <v>0.79573663079134827</v>
      </c>
      <c r="AV62">
        <f t="shared" si="258"/>
        <v>0.78553727652618011</v>
      </c>
      <c r="AW62">
        <f t="shared" si="258"/>
        <v>0.77598514324362178</v>
      </c>
      <c r="AX62">
        <f t="shared" si="258"/>
        <v>0.7670128150248674</v>
      </c>
      <c r="AY62">
        <f t="shared" si="258"/>
        <v>0.75854499354699279</v>
      </c>
      <c r="AZ62">
        <f t="shared" si="258"/>
        <v>0.75049872752794311</v>
      </c>
      <c r="BA62">
        <f t="shared" si="258"/>
        <v>0.74278360060895587</v>
      </c>
      <c r="BB62">
        <f t="shared" si="258"/>
        <v>0.73530191279182211</v>
      </c>
      <c r="BC62">
        <f t="shared" si="258"/>
        <v>0.72794889366390392</v>
      </c>
      <c r="BD62">
        <f t="shared" si="258"/>
        <v>0.72066940472726482</v>
      </c>
      <c r="BE62">
        <f t="shared" si="258"/>
        <v>0.71346271067999212</v>
      </c>
      <c r="BF62">
        <f t="shared" si="258"/>
        <v>0.70632808357319221</v>
      </c>
      <c r="BG62">
        <f t="shared" si="258"/>
        <v>0.69926480273746028</v>
      </c>
      <c r="BH62">
        <f t="shared" si="258"/>
        <v>0.69227215471008563</v>
      </c>
      <c r="BI62">
        <f t="shared" si="258"/>
        <v>0.6853494331629848</v>
      </c>
      <c r="BJ62">
        <f t="shared" si="258"/>
        <v>0.67849593883135495</v>
      </c>
      <c r="BK62">
        <f t="shared" si="258"/>
        <v>0.67171097944304137</v>
      </c>
      <c r="BL62">
        <f t="shared" si="258"/>
        <v>0.66499386964861096</v>
      </c>
      <c r="BM62">
        <f t="shared" si="258"/>
        <v>0.65834393095212485</v>
      </c>
      <c r="BN62">
        <f t="shared" si="258"/>
        <v>0.65176049164260363</v>
      </c>
      <c r="BO62">
        <f t="shared" ref="BO62:CT62" si="259">BN62*(1-$AG62*(0.01+0.01*BO$3))</f>
        <v>0.64524288672617758</v>
      </c>
      <c r="BP62">
        <f t="shared" si="259"/>
        <v>0.63879045785891575</v>
      </c>
      <c r="BQ62">
        <f t="shared" si="259"/>
        <v>0.63240255328032657</v>
      </c>
      <c r="BR62">
        <f t="shared" si="259"/>
        <v>0.62607852774752326</v>
      </c>
      <c r="BS62">
        <f t="shared" si="259"/>
        <v>0.61981774247004806</v>
      </c>
      <c r="BT62">
        <f t="shared" si="259"/>
        <v>0.61361956504534754</v>
      </c>
      <c r="BU62">
        <f t="shared" si="259"/>
        <v>0.607483369394894</v>
      </c>
      <c r="BV62">
        <f t="shared" si="259"/>
        <v>0.6014085357009451</v>
      </c>
      <c r="BW62">
        <f t="shared" si="259"/>
        <v>0.59539445034393568</v>
      </c>
      <c r="BX62">
        <f t="shared" si="259"/>
        <v>0.58944050584049634</v>
      </c>
      <c r="BY62">
        <f t="shared" si="259"/>
        <v>0.58354610078209135</v>
      </c>
      <c r="BZ62">
        <f t="shared" si="259"/>
        <v>0.5777106397742704</v>
      </c>
      <c r="CA62">
        <f t="shared" si="259"/>
        <v>0.57193353337652764</v>
      </c>
      <c r="CB62">
        <f t="shared" si="259"/>
        <v>0.56621419804276241</v>
      </c>
      <c r="CC62">
        <f t="shared" si="259"/>
        <v>0.56055205606233482</v>
      </c>
      <c r="CD62">
        <f t="shared" si="259"/>
        <v>0.55494653550171147</v>
      </c>
      <c r="CE62">
        <f t="shared" si="259"/>
        <v>0.54939707014669437</v>
      </c>
      <c r="CF62">
        <f t="shared" si="259"/>
        <v>0.54390309944522741</v>
      </c>
      <c r="CG62">
        <f t="shared" si="259"/>
        <v>0.5384640684507751</v>
      </c>
      <c r="CH62">
        <f t="shared" si="259"/>
        <v>0.53307942776626738</v>
      </c>
      <c r="CI62">
        <f t="shared" si="259"/>
        <v>0.52774863348860468</v>
      </c>
      <c r="CJ62">
        <f t="shared" si="259"/>
        <v>0.52247114715371867</v>
      </c>
      <c r="CK62">
        <f t="shared" si="259"/>
        <v>0.51724643568218143</v>
      </c>
      <c r="CL62">
        <f t="shared" si="259"/>
        <v>0.51207397132535959</v>
      </c>
      <c r="CM62">
        <f t="shared" si="259"/>
        <v>0.50695323161210604</v>
      </c>
      <c r="CN62">
        <f t="shared" si="259"/>
        <v>0.50188369929598498</v>
      </c>
      <c r="CO62">
        <f t="shared" si="259"/>
        <v>0.49686486230302512</v>
      </c>
      <c r="CP62">
        <f t="shared" si="259"/>
        <v>0.49189621367999486</v>
      </c>
      <c r="CQ62">
        <f t="shared" si="259"/>
        <v>0.48697725154319493</v>
      </c>
      <c r="CR62">
        <f t="shared" si="259"/>
        <v>0.48210747902776296</v>
      </c>
      <c r="CS62">
        <f t="shared" si="259"/>
        <v>0.47728640423748531</v>
      </c>
      <c r="CT62">
        <f t="shared" si="259"/>
        <v>0.47251354019511044</v>
      </c>
      <c r="CU62">
        <f t="shared" ref="CU62:DZ62" si="260">CT62*(1-$AG62*(0.01+0.01*CU$3))</f>
        <v>0.46778840479315931</v>
      </c>
      <c r="CV62">
        <f t="shared" si="260"/>
        <v>0.46311052074522768</v>
      </c>
      <c r="CW62">
        <f t="shared" si="260"/>
        <v>0.45847941553777538</v>
      </c>
      <c r="CX62">
        <f t="shared" si="260"/>
        <v>0.45389462138239761</v>
      </c>
      <c r="CY62">
        <f t="shared" si="260"/>
        <v>0.44935567516857361</v>
      </c>
      <c r="CZ62">
        <f t="shared" si="260"/>
        <v>0.44486211841688789</v>
      </c>
      <c r="DA62">
        <f t="shared" si="260"/>
        <v>0.440413497232719</v>
      </c>
      <c r="DB62">
        <f t="shared" si="260"/>
        <v>0.43600936226039183</v>
      </c>
      <c r="DC62">
        <f t="shared" si="260"/>
        <v>0.43164926863778791</v>
      </c>
      <c r="DD62">
        <f t="shared" si="260"/>
        <v>0.42733277595141</v>
      </c>
      <c r="DE62">
        <f t="shared" si="260"/>
        <v>0.42305944819189589</v>
      </c>
      <c r="DF62">
        <f t="shared" si="260"/>
        <v>0.41882885370997691</v>
      </c>
      <c r="DG62">
        <f t="shared" si="260"/>
        <v>0.41464056517287712</v>
      </c>
      <c r="DH62">
        <f t="shared" si="260"/>
        <v>0.41049415952114832</v>
      </c>
      <c r="DI62">
        <f t="shared" si="260"/>
        <v>0.40638921792593685</v>
      </c>
      <c r="DJ62">
        <f t="shared" si="260"/>
        <v>0.40232532574667745</v>
      </c>
      <c r="DK62">
        <f t="shared" si="260"/>
        <v>0.39830207248921068</v>
      </c>
      <c r="DL62">
        <f t="shared" si="260"/>
        <v>0.39431905176431858</v>
      </c>
      <c r="DM62">
        <f t="shared" si="260"/>
        <v>0.39037586124667539</v>
      </c>
      <c r="DN62">
        <f t="shared" si="260"/>
        <v>0.38647210263420861</v>
      </c>
      <c r="DO62">
        <f t="shared" si="260"/>
        <v>0.3826073816078665</v>
      </c>
      <c r="DP62">
        <f t="shared" si="260"/>
        <v>0.37878130779178781</v>
      </c>
      <c r="DQ62">
        <f t="shared" si="260"/>
        <v>0.37499349471386995</v>
      </c>
      <c r="DR62">
        <f t="shared" si="260"/>
        <v>0.37124355976673123</v>
      </c>
      <c r="DS62">
        <f t="shared" si="260"/>
        <v>0.36753112416906392</v>
      </c>
      <c r="DT62">
        <f t="shared" si="260"/>
        <v>0.36385581292737329</v>
      </c>
      <c r="DU62">
        <f t="shared" si="260"/>
        <v>0.36021725479809957</v>
      </c>
      <c r="DV62">
        <f t="shared" si="260"/>
        <v>0.35661508225011856</v>
      </c>
      <c r="DW62">
        <f t="shared" si="260"/>
        <v>0.3530489314276174</v>
      </c>
      <c r="DX62">
        <f t="shared" si="260"/>
        <v>0.34951844211334121</v>
      </c>
      <c r="DY62">
        <f t="shared" si="260"/>
        <v>0.34602325769220782</v>
      </c>
      <c r="DZ62">
        <f t="shared" si="260"/>
        <v>0.34256302511528575</v>
      </c>
      <c r="EA62">
        <f t="shared" ref="EA62:FC62" si="261">DZ62*(1-$AG62*(0.01+0.01*EA$3))</f>
        <v>0.33913739486413291</v>
      </c>
      <c r="EB62">
        <f t="shared" si="261"/>
        <v>0.33574602091549161</v>
      </c>
      <c r="EC62">
        <f t="shared" si="261"/>
        <v>0.33238856070633671</v>
      </c>
      <c r="ED62">
        <f t="shared" si="261"/>
        <v>0.32906467509927334</v>
      </c>
      <c r="EE62">
        <f t="shared" si="261"/>
        <v>0.32577402834828062</v>
      </c>
      <c r="EF62">
        <f t="shared" si="261"/>
        <v>0.32251628806479782</v>
      </c>
      <c r="EG62">
        <f t="shared" si="261"/>
        <v>0.31929112518414982</v>
      </c>
      <c r="EH62">
        <f t="shared" si="261"/>
        <v>0.3160982139323083</v>
      </c>
      <c r="EI62">
        <f t="shared" si="261"/>
        <v>0.31293723179298522</v>
      </c>
      <c r="EJ62">
        <f t="shared" si="261"/>
        <v>0.30980785947505535</v>
      </c>
      <c r="EK62">
        <f t="shared" si="261"/>
        <v>0.30670978088030482</v>
      </c>
      <c r="EL62">
        <f t="shared" si="261"/>
        <v>0.30364268307150177</v>
      </c>
      <c r="EM62">
        <f t="shared" si="261"/>
        <v>0.30060625624078674</v>
      </c>
      <c r="EN62">
        <f t="shared" si="261"/>
        <v>0.29760019367837887</v>
      </c>
      <c r="EO62">
        <f t="shared" si="261"/>
        <v>0.2946241917415951</v>
      </c>
      <c r="EP62">
        <f t="shared" si="261"/>
        <v>0.29167794982417916</v>
      </c>
      <c r="EQ62">
        <f t="shared" si="261"/>
        <v>0.28876117032593734</v>
      </c>
      <c r="ER62">
        <f t="shared" si="261"/>
        <v>0.28587355862267799</v>
      </c>
      <c r="ES62">
        <f t="shared" si="261"/>
        <v>0.2830148230364512</v>
      </c>
      <c r="ET62">
        <f t="shared" si="261"/>
        <v>0.28018467480608666</v>
      </c>
      <c r="EU62">
        <f t="shared" si="261"/>
        <v>0.27738282805802578</v>
      </c>
      <c r="EV62">
        <f t="shared" si="261"/>
        <v>0.27460899977744552</v>
      </c>
      <c r="EW62">
        <f t="shared" si="261"/>
        <v>0.27186290977967104</v>
      </c>
      <c r="EX62">
        <f t="shared" si="261"/>
        <v>0.26914428068187435</v>
      </c>
      <c r="EY62">
        <f t="shared" si="261"/>
        <v>0.26645283787505558</v>
      </c>
      <c r="EZ62">
        <f t="shared" si="261"/>
        <v>0.263788309496305</v>
      </c>
      <c r="FA62">
        <f t="shared" si="261"/>
        <v>0.26115042640134195</v>
      </c>
      <c r="FB62">
        <f t="shared" si="261"/>
        <v>0.25853892213732854</v>
      </c>
      <c r="FC62">
        <f t="shared" si="261"/>
        <v>0.25595353291595524</v>
      </c>
    </row>
    <row r="63" spans="1:159" x14ac:dyDescent="0.35">
      <c r="A63" t="s">
        <v>114</v>
      </c>
      <c r="B63">
        <v>1000</v>
      </c>
      <c r="C63">
        <v>800</v>
      </c>
      <c r="D63" t="s">
        <v>115</v>
      </c>
      <c r="F63">
        <v>81</v>
      </c>
      <c r="G63">
        <f>1-EXP(-inputs!$B$35-inputs!$B$36*inputs!$B$37^$F63*(inputs!$B$37-1)/LN(inputs!$B$37))</f>
        <v>3.6606807996160229E-2</v>
      </c>
      <c r="H63">
        <f>1-EXP(-inputs!$B$35-inputs!$B$36*inputs!$B$37^($F63-4)*(inputs!$B$37-1)/LN(inputs!$B$37))</f>
        <v>2.3174620518370936E-2</v>
      </c>
      <c r="I63">
        <f t="shared" si="143"/>
        <v>3.514253567631382E-2</v>
      </c>
      <c r="J63">
        <f t="shared" si="144"/>
        <v>2.2247635697636096E-2</v>
      </c>
      <c r="L63">
        <v>61</v>
      </c>
      <c r="M63">
        <f t="shared" si="2"/>
        <v>5.083333333333333</v>
      </c>
      <c r="N63">
        <f t="shared" si="3"/>
        <v>3.0977541411068069E-2</v>
      </c>
      <c r="O63">
        <f t="shared" si="4"/>
        <v>0.85430315235997434</v>
      </c>
      <c r="P63">
        <f>O63*EXP(-inputs!$B$27*L63/12)</f>
        <v>0.83286323371915283</v>
      </c>
      <c r="Q63">
        <f t="shared" si="5"/>
        <v>3.597754141106807E-2</v>
      </c>
      <c r="R63">
        <f t="shared" si="6"/>
        <v>0.83286323371915283</v>
      </c>
      <c r="S63">
        <f>R63*EXP(-inputs!$B$27*L63/12)</f>
        <v>0.81196137947626223</v>
      </c>
      <c r="T63">
        <f>INDEX(P_rec,MATCH(inputs!$B$13+L63,curve_t,0))/INDEX(P_rec,MATCH(inputs!$B$13,curve_t,0))</f>
        <v>0.82476309541662163</v>
      </c>
      <c r="U63">
        <f t="shared" si="15"/>
        <v>0.99652646977882475</v>
      </c>
      <c r="V63">
        <f t="shared" si="16"/>
        <v>3.4856376890282093E-3</v>
      </c>
      <c r="X63">
        <v>37</v>
      </c>
      <c r="Y63">
        <f t="shared" si="7"/>
        <v>107.91088433680285</v>
      </c>
      <c r="AA63">
        <v>35</v>
      </c>
      <c r="AC63">
        <f>$AB$28*INDEX(I_rec,MATCH(inputs!$B$13+AA63,cpi_rec_u,0))/INDEX(I_rec,MATCH(inputs!$B$13,cpi_rec_u,0))</f>
        <v>111.01756959605622</v>
      </c>
      <c r="AD63">
        <f t="shared" si="122"/>
        <v>112.60448279425866</v>
      </c>
      <c r="AF63">
        <v>79</v>
      </c>
      <c r="AG63">
        <f t="shared" si="153"/>
        <v>1</v>
      </c>
      <c r="AH63">
        <f>1</f>
        <v>1</v>
      </c>
      <c r="AI63">
        <f t="shared" ref="AI63:BN63" si="262">AH63*(1-$AG63*(0.01+0.01*AI$3))</f>
        <v>0.98</v>
      </c>
      <c r="AJ63">
        <f t="shared" si="262"/>
        <v>0.96047104999999999</v>
      </c>
      <c r="AK63">
        <f t="shared" si="262"/>
        <v>0.941530560894</v>
      </c>
      <c r="AL63">
        <f t="shared" si="262"/>
        <v>0.9232719294918631</v>
      </c>
      <c r="AM63">
        <f t="shared" si="262"/>
        <v>0.90576669370869745</v>
      </c>
      <c r="AN63">
        <f t="shared" si="262"/>
        <v>0.8890666202934433</v>
      </c>
      <c r="AO63">
        <f t="shared" si="262"/>
        <v>0.87320567178740827</v>
      </c>
      <c r="AP63">
        <f t="shared" si="262"/>
        <v>0.85820181533192108</v>
      </c>
      <c r="AQ63">
        <f t="shared" si="262"/>
        <v>0.84405864941525099</v>
      </c>
      <c r="AR63">
        <f t="shared" si="262"/>
        <v>0.83076683583358435</v>
      </c>
      <c r="AS63">
        <f t="shared" si="262"/>
        <v>0.81830533329608057</v>
      </c>
      <c r="AT63">
        <f t="shared" si="262"/>
        <v>0.80664243653327816</v>
      </c>
      <c r="AU63">
        <f t="shared" si="262"/>
        <v>0.79573663079134827</v>
      </c>
      <c r="AV63">
        <f t="shared" si="262"/>
        <v>0.78553727652618011</v>
      </c>
      <c r="AW63">
        <f t="shared" si="262"/>
        <v>0.77598514324362178</v>
      </c>
      <c r="AX63">
        <f t="shared" si="262"/>
        <v>0.7670128150248674</v>
      </c>
      <c r="AY63">
        <f t="shared" si="262"/>
        <v>0.75854499354699279</v>
      </c>
      <c r="AZ63">
        <f t="shared" si="262"/>
        <v>0.75049872752794311</v>
      </c>
      <c r="BA63">
        <f t="shared" si="262"/>
        <v>0.74278360060895587</v>
      </c>
      <c r="BB63">
        <f t="shared" si="262"/>
        <v>0.73530191279182211</v>
      </c>
      <c r="BC63">
        <f t="shared" si="262"/>
        <v>0.72794889366390392</v>
      </c>
      <c r="BD63">
        <f t="shared" si="262"/>
        <v>0.72066940472726482</v>
      </c>
      <c r="BE63">
        <f t="shared" si="262"/>
        <v>0.71346271067999212</v>
      </c>
      <c r="BF63">
        <f t="shared" si="262"/>
        <v>0.70632808357319221</v>
      </c>
      <c r="BG63">
        <f t="shared" si="262"/>
        <v>0.69926480273746028</v>
      </c>
      <c r="BH63">
        <f t="shared" si="262"/>
        <v>0.69227215471008563</v>
      </c>
      <c r="BI63">
        <f t="shared" si="262"/>
        <v>0.6853494331629848</v>
      </c>
      <c r="BJ63">
        <f t="shared" si="262"/>
        <v>0.67849593883135495</v>
      </c>
      <c r="BK63">
        <f t="shared" si="262"/>
        <v>0.67171097944304137</v>
      </c>
      <c r="BL63">
        <f t="shared" si="262"/>
        <v>0.66499386964861096</v>
      </c>
      <c r="BM63">
        <f t="shared" si="262"/>
        <v>0.65834393095212485</v>
      </c>
      <c r="BN63">
        <f t="shared" si="262"/>
        <v>0.65176049164260363</v>
      </c>
      <c r="BO63">
        <f t="shared" ref="BO63:CT63" si="263">BN63*(1-$AG63*(0.01+0.01*BO$3))</f>
        <v>0.64524288672617758</v>
      </c>
      <c r="BP63">
        <f t="shared" si="263"/>
        <v>0.63879045785891575</v>
      </c>
      <c r="BQ63">
        <f t="shared" si="263"/>
        <v>0.63240255328032657</v>
      </c>
      <c r="BR63">
        <f t="shared" si="263"/>
        <v>0.62607852774752326</v>
      </c>
      <c r="BS63">
        <f t="shared" si="263"/>
        <v>0.61981774247004806</v>
      </c>
      <c r="BT63">
        <f t="shared" si="263"/>
        <v>0.61361956504534754</v>
      </c>
      <c r="BU63">
        <f t="shared" si="263"/>
        <v>0.607483369394894</v>
      </c>
      <c r="BV63">
        <f t="shared" si="263"/>
        <v>0.6014085357009451</v>
      </c>
      <c r="BW63">
        <f t="shared" si="263"/>
        <v>0.59539445034393568</v>
      </c>
      <c r="BX63">
        <f t="shared" si="263"/>
        <v>0.58944050584049634</v>
      </c>
      <c r="BY63">
        <f t="shared" si="263"/>
        <v>0.58354610078209135</v>
      </c>
      <c r="BZ63">
        <f t="shared" si="263"/>
        <v>0.5777106397742704</v>
      </c>
      <c r="CA63">
        <f t="shared" si="263"/>
        <v>0.57193353337652764</v>
      </c>
      <c r="CB63">
        <f t="shared" si="263"/>
        <v>0.56621419804276241</v>
      </c>
      <c r="CC63">
        <f t="shared" si="263"/>
        <v>0.56055205606233482</v>
      </c>
      <c r="CD63">
        <f t="shared" si="263"/>
        <v>0.55494653550171147</v>
      </c>
      <c r="CE63">
        <f t="shared" si="263"/>
        <v>0.54939707014669437</v>
      </c>
      <c r="CF63">
        <f t="shared" si="263"/>
        <v>0.54390309944522741</v>
      </c>
      <c r="CG63">
        <f t="shared" si="263"/>
        <v>0.5384640684507751</v>
      </c>
      <c r="CH63">
        <f t="shared" si="263"/>
        <v>0.53307942776626738</v>
      </c>
      <c r="CI63">
        <f t="shared" si="263"/>
        <v>0.52774863348860468</v>
      </c>
      <c r="CJ63">
        <f t="shared" si="263"/>
        <v>0.52247114715371867</v>
      </c>
      <c r="CK63">
        <f t="shared" si="263"/>
        <v>0.51724643568218143</v>
      </c>
      <c r="CL63">
        <f t="shared" si="263"/>
        <v>0.51207397132535959</v>
      </c>
      <c r="CM63">
        <f t="shared" si="263"/>
        <v>0.50695323161210604</v>
      </c>
      <c r="CN63">
        <f t="shared" si="263"/>
        <v>0.50188369929598498</v>
      </c>
      <c r="CO63">
        <f t="shared" si="263"/>
        <v>0.49686486230302512</v>
      </c>
      <c r="CP63">
        <f t="shared" si="263"/>
        <v>0.49189621367999486</v>
      </c>
      <c r="CQ63">
        <f t="shared" si="263"/>
        <v>0.48697725154319493</v>
      </c>
      <c r="CR63">
        <f t="shared" si="263"/>
        <v>0.48210747902776296</v>
      </c>
      <c r="CS63">
        <f t="shared" si="263"/>
        <v>0.47728640423748531</v>
      </c>
      <c r="CT63">
        <f t="shared" si="263"/>
        <v>0.47251354019511044</v>
      </c>
      <c r="CU63">
        <f t="shared" ref="CU63:DZ63" si="264">CT63*(1-$AG63*(0.01+0.01*CU$3))</f>
        <v>0.46778840479315931</v>
      </c>
      <c r="CV63">
        <f t="shared" si="264"/>
        <v>0.46311052074522768</v>
      </c>
      <c r="CW63">
        <f t="shared" si="264"/>
        <v>0.45847941553777538</v>
      </c>
      <c r="CX63">
        <f t="shared" si="264"/>
        <v>0.45389462138239761</v>
      </c>
      <c r="CY63">
        <f t="shared" si="264"/>
        <v>0.44935567516857361</v>
      </c>
      <c r="CZ63">
        <f t="shared" si="264"/>
        <v>0.44486211841688789</v>
      </c>
      <c r="DA63">
        <f t="shared" si="264"/>
        <v>0.440413497232719</v>
      </c>
      <c r="DB63">
        <f t="shared" si="264"/>
        <v>0.43600936226039183</v>
      </c>
      <c r="DC63">
        <f t="shared" si="264"/>
        <v>0.43164926863778791</v>
      </c>
      <c r="DD63">
        <f t="shared" si="264"/>
        <v>0.42733277595141</v>
      </c>
      <c r="DE63">
        <f t="shared" si="264"/>
        <v>0.42305944819189589</v>
      </c>
      <c r="DF63">
        <f t="shared" si="264"/>
        <v>0.41882885370997691</v>
      </c>
      <c r="DG63">
        <f t="shared" si="264"/>
        <v>0.41464056517287712</v>
      </c>
      <c r="DH63">
        <f t="shared" si="264"/>
        <v>0.41049415952114832</v>
      </c>
      <c r="DI63">
        <f t="shared" si="264"/>
        <v>0.40638921792593685</v>
      </c>
      <c r="DJ63">
        <f t="shared" si="264"/>
        <v>0.40232532574667745</v>
      </c>
      <c r="DK63">
        <f t="shared" si="264"/>
        <v>0.39830207248921068</v>
      </c>
      <c r="DL63">
        <f t="shared" si="264"/>
        <v>0.39431905176431858</v>
      </c>
      <c r="DM63">
        <f t="shared" si="264"/>
        <v>0.39037586124667539</v>
      </c>
      <c r="DN63">
        <f t="shared" si="264"/>
        <v>0.38647210263420861</v>
      </c>
      <c r="DO63">
        <f t="shared" si="264"/>
        <v>0.3826073816078665</v>
      </c>
      <c r="DP63">
        <f t="shared" si="264"/>
        <v>0.37878130779178781</v>
      </c>
      <c r="DQ63">
        <f t="shared" si="264"/>
        <v>0.37499349471386995</v>
      </c>
      <c r="DR63">
        <f t="shared" si="264"/>
        <v>0.37124355976673123</v>
      </c>
      <c r="DS63">
        <f t="shared" si="264"/>
        <v>0.36753112416906392</v>
      </c>
      <c r="DT63">
        <f t="shared" si="264"/>
        <v>0.36385581292737329</v>
      </c>
      <c r="DU63">
        <f t="shared" si="264"/>
        <v>0.36021725479809957</v>
      </c>
      <c r="DV63">
        <f t="shared" si="264"/>
        <v>0.35661508225011856</v>
      </c>
      <c r="DW63">
        <f t="shared" si="264"/>
        <v>0.3530489314276174</v>
      </c>
      <c r="DX63">
        <f t="shared" si="264"/>
        <v>0.34951844211334121</v>
      </c>
      <c r="DY63">
        <f t="shared" si="264"/>
        <v>0.34602325769220782</v>
      </c>
      <c r="DZ63">
        <f t="shared" si="264"/>
        <v>0.34256302511528575</v>
      </c>
      <c r="EA63">
        <f t="shared" ref="EA63:FC63" si="265">DZ63*(1-$AG63*(0.01+0.01*EA$3))</f>
        <v>0.33913739486413291</v>
      </c>
      <c r="EB63">
        <f t="shared" si="265"/>
        <v>0.33574602091549161</v>
      </c>
      <c r="EC63">
        <f t="shared" si="265"/>
        <v>0.33238856070633671</v>
      </c>
      <c r="ED63">
        <f t="shared" si="265"/>
        <v>0.32906467509927334</v>
      </c>
      <c r="EE63">
        <f t="shared" si="265"/>
        <v>0.32577402834828062</v>
      </c>
      <c r="EF63">
        <f t="shared" si="265"/>
        <v>0.32251628806479782</v>
      </c>
      <c r="EG63">
        <f t="shared" si="265"/>
        <v>0.31929112518414982</v>
      </c>
      <c r="EH63">
        <f t="shared" si="265"/>
        <v>0.3160982139323083</v>
      </c>
      <c r="EI63">
        <f t="shared" si="265"/>
        <v>0.31293723179298522</v>
      </c>
      <c r="EJ63">
        <f t="shared" si="265"/>
        <v>0.30980785947505535</v>
      </c>
      <c r="EK63">
        <f t="shared" si="265"/>
        <v>0.30670978088030482</v>
      </c>
      <c r="EL63">
        <f t="shared" si="265"/>
        <v>0.30364268307150177</v>
      </c>
      <c r="EM63">
        <f t="shared" si="265"/>
        <v>0.30060625624078674</v>
      </c>
      <c r="EN63">
        <f t="shared" si="265"/>
        <v>0.29760019367837887</v>
      </c>
      <c r="EO63">
        <f t="shared" si="265"/>
        <v>0.2946241917415951</v>
      </c>
      <c r="EP63">
        <f t="shared" si="265"/>
        <v>0.29167794982417916</v>
      </c>
      <c r="EQ63">
        <f t="shared" si="265"/>
        <v>0.28876117032593734</v>
      </c>
      <c r="ER63">
        <f t="shared" si="265"/>
        <v>0.28587355862267799</v>
      </c>
      <c r="ES63">
        <f t="shared" si="265"/>
        <v>0.2830148230364512</v>
      </c>
      <c r="ET63">
        <f t="shared" si="265"/>
        <v>0.28018467480608666</v>
      </c>
      <c r="EU63">
        <f t="shared" si="265"/>
        <v>0.27738282805802578</v>
      </c>
      <c r="EV63">
        <f t="shared" si="265"/>
        <v>0.27460899977744552</v>
      </c>
      <c r="EW63">
        <f t="shared" si="265"/>
        <v>0.27186290977967104</v>
      </c>
      <c r="EX63">
        <f t="shared" si="265"/>
        <v>0.26914428068187435</v>
      </c>
      <c r="EY63">
        <f t="shared" si="265"/>
        <v>0.26645283787505558</v>
      </c>
      <c r="EZ63">
        <f t="shared" si="265"/>
        <v>0.263788309496305</v>
      </c>
      <c r="FA63">
        <f t="shared" si="265"/>
        <v>0.26115042640134195</v>
      </c>
      <c r="FB63">
        <f t="shared" si="265"/>
        <v>0.25853892213732854</v>
      </c>
      <c r="FC63">
        <f t="shared" si="265"/>
        <v>0.25595353291595524</v>
      </c>
    </row>
    <row r="64" spans="1:159" x14ac:dyDescent="0.35">
      <c r="A64" t="s">
        <v>79</v>
      </c>
      <c r="B64" t="s">
        <v>116</v>
      </c>
      <c r="C64" t="s">
        <v>116</v>
      </c>
      <c r="F64">
        <v>82</v>
      </c>
      <c r="G64">
        <f>1-EXP(-inputs!$B$35-inputs!$B$36*inputs!$B$37^$F64*(inputs!$B$37-1)/LN(inputs!$B$37))</f>
        <v>4.1025490002634779E-2</v>
      </c>
      <c r="H64">
        <f>1-EXP(-inputs!$B$35-inputs!$B$36*inputs!$B$37^($F64-4)*(inputs!$B$37-1)/LN(inputs!$B$37))</f>
        <v>2.5984019763202637E-2</v>
      </c>
      <c r="I64">
        <f t="shared" si="143"/>
        <v>3.938447040252939E-2</v>
      </c>
      <c r="J64">
        <f t="shared" si="144"/>
        <v>2.4944658972674529E-2</v>
      </c>
      <c r="L64">
        <v>62</v>
      </c>
      <c r="M64">
        <f t="shared" si="2"/>
        <v>5.166666666666667</v>
      </c>
      <c r="N64">
        <f t="shared" si="3"/>
        <v>3.1052416154575477E-2</v>
      </c>
      <c r="O64">
        <f t="shared" si="4"/>
        <v>0.85177107168324373</v>
      </c>
      <c r="P64">
        <f>O64*EXP(-inputs!$B$27*L64/12)</f>
        <v>0.83004877338905048</v>
      </c>
      <c r="Q64">
        <f t="shared" si="5"/>
        <v>3.6052416154575474E-2</v>
      </c>
      <c r="R64">
        <f t="shared" si="6"/>
        <v>0.83004877338905048</v>
      </c>
      <c r="S64">
        <f>R64*EXP(-inputs!$B$27*L64/12)</f>
        <v>0.8088804481738554</v>
      </c>
      <c r="T64">
        <f>INDEX(P_rec,MATCH(inputs!$B$13+L64,curve_t,0))/INDEX(P_rec,MATCH(inputs!$B$13,curve_t,0))</f>
        <v>0.82189177116797807</v>
      </c>
      <c r="U64">
        <f t="shared" si="15"/>
        <v>0.99651860726480113</v>
      </c>
      <c r="V64">
        <f t="shared" si="16"/>
        <v>3.4935551727974801E-3</v>
      </c>
      <c r="X64">
        <v>38</v>
      </c>
      <c r="Y64">
        <f t="shared" si="7"/>
        <v>108.13316309027061</v>
      </c>
      <c r="AA64">
        <v>36</v>
      </c>
      <c r="AC64">
        <f>$AB$28*INDEX(I_rec,MATCH(inputs!$B$13+AA64,cpi_rec_u,0))/INDEX(I_rec,MATCH(inputs!$B$13,cpi_rec_u,0))</f>
        <v>111.2462476125</v>
      </c>
      <c r="AD64">
        <f t="shared" si="122"/>
        <v>112.88219582640001</v>
      </c>
      <c r="AF64">
        <v>80</v>
      </c>
      <c r="AG64">
        <f t="shared" si="153"/>
        <v>1</v>
      </c>
      <c r="AH64">
        <f>1</f>
        <v>1</v>
      </c>
      <c r="AI64">
        <f t="shared" ref="AI64:BN64" si="266">AH64*(1-$AG64*(0.01+0.01*AI$3))</f>
        <v>0.98</v>
      </c>
      <c r="AJ64">
        <f t="shared" si="266"/>
        <v>0.96047104999999999</v>
      </c>
      <c r="AK64">
        <f t="shared" si="266"/>
        <v>0.941530560894</v>
      </c>
      <c r="AL64">
        <f t="shared" si="266"/>
        <v>0.9232719294918631</v>
      </c>
      <c r="AM64">
        <f t="shared" si="266"/>
        <v>0.90576669370869745</v>
      </c>
      <c r="AN64">
        <f t="shared" si="266"/>
        <v>0.8890666202934433</v>
      </c>
      <c r="AO64">
        <f t="shared" si="266"/>
        <v>0.87320567178740827</v>
      </c>
      <c r="AP64">
        <f t="shared" si="266"/>
        <v>0.85820181533192108</v>
      </c>
      <c r="AQ64">
        <f t="shared" si="266"/>
        <v>0.84405864941525099</v>
      </c>
      <c r="AR64">
        <f t="shared" si="266"/>
        <v>0.83076683583358435</v>
      </c>
      <c r="AS64">
        <f t="shared" si="266"/>
        <v>0.81830533329608057</v>
      </c>
      <c r="AT64">
        <f t="shared" si="266"/>
        <v>0.80664243653327816</v>
      </c>
      <c r="AU64">
        <f t="shared" si="266"/>
        <v>0.79573663079134827</v>
      </c>
      <c r="AV64">
        <f t="shared" si="266"/>
        <v>0.78553727652618011</v>
      </c>
      <c r="AW64">
        <f t="shared" si="266"/>
        <v>0.77598514324362178</v>
      </c>
      <c r="AX64">
        <f t="shared" si="266"/>
        <v>0.7670128150248674</v>
      </c>
      <c r="AY64">
        <f t="shared" si="266"/>
        <v>0.75854499354699279</v>
      </c>
      <c r="AZ64">
        <f t="shared" si="266"/>
        <v>0.75049872752794311</v>
      </c>
      <c r="BA64">
        <f t="shared" si="266"/>
        <v>0.74278360060895587</v>
      </c>
      <c r="BB64">
        <f t="shared" si="266"/>
        <v>0.73530191279182211</v>
      </c>
      <c r="BC64">
        <f t="shared" si="266"/>
        <v>0.72794889366390392</v>
      </c>
      <c r="BD64">
        <f t="shared" si="266"/>
        <v>0.72066940472726482</v>
      </c>
      <c r="BE64">
        <f t="shared" si="266"/>
        <v>0.71346271067999212</v>
      </c>
      <c r="BF64">
        <f t="shared" si="266"/>
        <v>0.70632808357319221</v>
      </c>
      <c r="BG64">
        <f t="shared" si="266"/>
        <v>0.69926480273746028</v>
      </c>
      <c r="BH64">
        <f t="shared" si="266"/>
        <v>0.69227215471008563</v>
      </c>
      <c r="BI64">
        <f t="shared" si="266"/>
        <v>0.6853494331629848</v>
      </c>
      <c r="BJ64">
        <f t="shared" si="266"/>
        <v>0.67849593883135495</v>
      </c>
      <c r="BK64">
        <f t="shared" si="266"/>
        <v>0.67171097944304137</v>
      </c>
      <c r="BL64">
        <f t="shared" si="266"/>
        <v>0.66499386964861096</v>
      </c>
      <c r="BM64">
        <f t="shared" si="266"/>
        <v>0.65834393095212485</v>
      </c>
      <c r="BN64">
        <f t="shared" si="266"/>
        <v>0.65176049164260363</v>
      </c>
      <c r="BO64">
        <f t="shared" ref="BO64:CT64" si="267">BN64*(1-$AG64*(0.01+0.01*BO$3))</f>
        <v>0.64524288672617758</v>
      </c>
      <c r="BP64">
        <f t="shared" si="267"/>
        <v>0.63879045785891575</v>
      </c>
      <c r="BQ64">
        <f t="shared" si="267"/>
        <v>0.63240255328032657</v>
      </c>
      <c r="BR64">
        <f t="shared" si="267"/>
        <v>0.62607852774752326</v>
      </c>
      <c r="BS64">
        <f t="shared" si="267"/>
        <v>0.61981774247004806</v>
      </c>
      <c r="BT64">
        <f t="shared" si="267"/>
        <v>0.61361956504534754</v>
      </c>
      <c r="BU64">
        <f t="shared" si="267"/>
        <v>0.607483369394894</v>
      </c>
      <c r="BV64">
        <f t="shared" si="267"/>
        <v>0.6014085357009451</v>
      </c>
      <c r="BW64">
        <f t="shared" si="267"/>
        <v>0.59539445034393568</v>
      </c>
      <c r="BX64">
        <f t="shared" si="267"/>
        <v>0.58944050584049634</v>
      </c>
      <c r="BY64">
        <f t="shared" si="267"/>
        <v>0.58354610078209135</v>
      </c>
      <c r="BZ64">
        <f t="shared" si="267"/>
        <v>0.5777106397742704</v>
      </c>
      <c r="CA64">
        <f t="shared" si="267"/>
        <v>0.57193353337652764</v>
      </c>
      <c r="CB64">
        <f t="shared" si="267"/>
        <v>0.56621419804276241</v>
      </c>
      <c r="CC64">
        <f t="shared" si="267"/>
        <v>0.56055205606233482</v>
      </c>
      <c r="CD64">
        <f t="shared" si="267"/>
        <v>0.55494653550171147</v>
      </c>
      <c r="CE64">
        <f t="shared" si="267"/>
        <v>0.54939707014669437</v>
      </c>
      <c r="CF64">
        <f t="shared" si="267"/>
        <v>0.54390309944522741</v>
      </c>
      <c r="CG64">
        <f t="shared" si="267"/>
        <v>0.5384640684507751</v>
      </c>
      <c r="CH64">
        <f t="shared" si="267"/>
        <v>0.53307942776626738</v>
      </c>
      <c r="CI64">
        <f t="shared" si="267"/>
        <v>0.52774863348860468</v>
      </c>
      <c r="CJ64">
        <f t="shared" si="267"/>
        <v>0.52247114715371867</v>
      </c>
      <c r="CK64">
        <f t="shared" si="267"/>
        <v>0.51724643568218143</v>
      </c>
      <c r="CL64">
        <f t="shared" si="267"/>
        <v>0.51207397132535959</v>
      </c>
      <c r="CM64">
        <f t="shared" si="267"/>
        <v>0.50695323161210604</v>
      </c>
      <c r="CN64">
        <f t="shared" si="267"/>
        <v>0.50188369929598498</v>
      </c>
      <c r="CO64">
        <f t="shared" si="267"/>
        <v>0.49686486230302512</v>
      </c>
      <c r="CP64">
        <f t="shared" si="267"/>
        <v>0.49189621367999486</v>
      </c>
      <c r="CQ64">
        <f t="shared" si="267"/>
        <v>0.48697725154319493</v>
      </c>
      <c r="CR64">
        <f t="shared" si="267"/>
        <v>0.48210747902776296</v>
      </c>
      <c r="CS64">
        <f t="shared" si="267"/>
        <v>0.47728640423748531</v>
      </c>
      <c r="CT64">
        <f t="shared" si="267"/>
        <v>0.47251354019511044</v>
      </c>
      <c r="CU64">
        <f t="shared" ref="CU64:DZ64" si="268">CT64*(1-$AG64*(0.01+0.01*CU$3))</f>
        <v>0.46778840479315931</v>
      </c>
      <c r="CV64">
        <f t="shared" si="268"/>
        <v>0.46311052074522768</v>
      </c>
      <c r="CW64">
        <f t="shared" si="268"/>
        <v>0.45847941553777538</v>
      </c>
      <c r="CX64">
        <f t="shared" si="268"/>
        <v>0.45389462138239761</v>
      </c>
      <c r="CY64">
        <f t="shared" si="268"/>
        <v>0.44935567516857361</v>
      </c>
      <c r="CZ64">
        <f t="shared" si="268"/>
        <v>0.44486211841688789</v>
      </c>
      <c r="DA64">
        <f t="shared" si="268"/>
        <v>0.440413497232719</v>
      </c>
      <c r="DB64">
        <f t="shared" si="268"/>
        <v>0.43600936226039183</v>
      </c>
      <c r="DC64">
        <f t="shared" si="268"/>
        <v>0.43164926863778791</v>
      </c>
      <c r="DD64">
        <f t="shared" si="268"/>
        <v>0.42733277595141</v>
      </c>
      <c r="DE64">
        <f t="shared" si="268"/>
        <v>0.42305944819189589</v>
      </c>
      <c r="DF64">
        <f t="shared" si="268"/>
        <v>0.41882885370997691</v>
      </c>
      <c r="DG64">
        <f t="shared" si="268"/>
        <v>0.41464056517287712</v>
      </c>
      <c r="DH64">
        <f t="shared" si="268"/>
        <v>0.41049415952114832</v>
      </c>
      <c r="DI64">
        <f t="shared" si="268"/>
        <v>0.40638921792593685</v>
      </c>
      <c r="DJ64">
        <f t="shared" si="268"/>
        <v>0.40232532574667745</v>
      </c>
      <c r="DK64">
        <f t="shared" si="268"/>
        <v>0.39830207248921068</v>
      </c>
      <c r="DL64">
        <f t="shared" si="268"/>
        <v>0.39431905176431858</v>
      </c>
      <c r="DM64">
        <f t="shared" si="268"/>
        <v>0.39037586124667539</v>
      </c>
      <c r="DN64">
        <f t="shared" si="268"/>
        <v>0.38647210263420861</v>
      </c>
      <c r="DO64">
        <f t="shared" si="268"/>
        <v>0.3826073816078665</v>
      </c>
      <c r="DP64">
        <f t="shared" si="268"/>
        <v>0.37878130779178781</v>
      </c>
      <c r="DQ64">
        <f t="shared" si="268"/>
        <v>0.37499349471386995</v>
      </c>
      <c r="DR64">
        <f t="shared" si="268"/>
        <v>0.37124355976673123</v>
      </c>
      <c r="DS64">
        <f t="shared" si="268"/>
        <v>0.36753112416906392</v>
      </c>
      <c r="DT64">
        <f t="shared" si="268"/>
        <v>0.36385581292737329</v>
      </c>
      <c r="DU64">
        <f t="shared" si="268"/>
        <v>0.36021725479809957</v>
      </c>
      <c r="DV64">
        <f t="shared" si="268"/>
        <v>0.35661508225011856</v>
      </c>
      <c r="DW64">
        <f t="shared" si="268"/>
        <v>0.3530489314276174</v>
      </c>
      <c r="DX64">
        <f t="shared" si="268"/>
        <v>0.34951844211334121</v>
      </c>
      <c r="DY64">
        <f t="shared" si="268"/>
        <v>0.34602325769220782</v>
      </c>
      <c r="DZ64">
        <f t="shared" si="268"/>
        <v>0.34256302511528575</v>
      </c>
      <c r="EA64">
        <f t="shared" ref="EA64:FC64" si="269">DZ64*(1-$AG64*(0.01+0.01*EA$3))</f>
        <v>0.33913739486413291</v>
      </c>
      <c r="EB64">
        <f t="shared" si="269"/>
        <v>0.33574602091549161</v>
      </c>
      <c r="EC64">
        <f t="shared" si="269"/>
        <v>0.33238856070633671</v>
      </c>
      <c r="ED64">
        <f t="shared" si="269"/>
        <v>0.32906467509927334</v>
      </c>
      <c r="EE64">
        <f t="shared" si="269"/>
        <v>0.32577402834828062</v>
      </c>
      <c r="EF64">
        <f t="shared" si="269"/>
        <v>0.32251628806479782</v>
      </c>
      <c r="EG64">
        <f t="shared" si="269"/>
        <v>0.31929112518414982</v>
      </c>
      <c r="EH64">
        <f t="shared" si="269"/>
        <v>0.3160982139323083</v>
      </c>
      <c r="EI64">
        <f t="shared" si="269"/>
        <v>0.31293723179298522</v>
      </c>
      <c r="EJ64">
        <f t="shared" si="269"/>
        <v>0.30980785947505535</v>
      </c>
      <c r="EK64">
        <f t="shared" si="269"/>
        <v>0.30670978088030482</v>
      </c>
      <c r="EL64">
        <f t="shared" si="269"/>
        <v>0.30364268307150177</v>
      </c>
      <c r="EM64">
        <f t="shared" si="269"/>
        <v>0.30060625624078674</v>
      </c>
      <c r="EN64">
        <f t="shared" si="269"/>
        <v>0.29760019367837887</v>
      </c>
      <c r="EO64">
        <f t="shared" si="269"/>
        <v>0.2946241917415951</v>
      </c>
      <c r="EP64">
        <f t="shared" si="269"/>
        <v>0.29167794982417916</v>
      </c>
      <c r="EQ64">
        <f t="shared" si="269"/>
        <v>0.28876117032593734</v>
      </c>
      <c r="ER64">
        <f t="shared" si="269"/>
        <v>0.28587355862267799</v>
      </c>
      <c r="ES64">
        <f t="shared" si="269"/>
        <v>0.2830148230364512</v>
      </c>
      <c r="ET64">
        <f t="shared" si="269"/>
        <v>0.28018467480608666</v>
      </c>
      <c r="EU64">
        <f t="shared" si="269"/>
        <v>0.27738282805802578</v>
      </c>
      <c r="EV64">
        <f t="shared" si="269"/>
        <v>0.27460899977744552</v>
      </c>
      <c r="EW64">
        <f t="shared" si="269"/>
        <v>0.27186290977967104</v>
      </c>
      <c r="EX64">
        <f t="shared" si="269"/>
        <v>0.26914428068187435</v>
      </c>
      <c r="EY64">
        <f t="shared" si="269"/>
        <v>0.26645283787505558</v>
      </c>
      <c r="EZ64">
        <f t="shared" si="269"/>
        <v>0.263788309496305</v>
      </c>
      <c r="FA64">
        <f t="shared" si="269"/>
        <v>0.26115042640134195</v>
      </c>
      <c r="FB64">
        <f t="shared" si="269"/>
        <v>0.25853892213732854</v>
      </c>
      <c r="FC64">
        <f t="shared" si="269"/>
        <v>0.25595353291595524</v>
      </c>
    </row>
    <row r="65" spans="1:159" x14ac:dyDescent="0.35">
      <c r="A65" t="s">
        <v>80</v>
      </c>
      <c r="B65">
        <v>2025</v>
      </c>
      <c r="C65">
        <v>2025</v>
      </c>
      <c r="F65">
        <v>83</v>
      </c>
      <c r="G65">
        <f>1-EXP(-inputs!$B$35-inputs!$B$36*inputs!$B$37^$F65*(inputs!$B$37-1)/LN(inputs!$B$37))</f>
        <v>4.5967901114349563E-2</v>
      </c>
      <c r="H65">
        <f>1-EXP(-inputs!$B$35-inputs!$B$36*inputs!$B$37^($F65-4)*(inputs!$B$37-1)/LN(inputs!$B$37))</f>
        <v>2.9132140693127417E-2</v>
      </c>
      <c r="I65">
        <f t="shared" si="143"/>
        <v>4.4129185069775576E-2</v>
      </c>
      <c r="J65">
        <f t="shared" si="144"/>
        <v>2.7966855065402321E-2</v>
      </c>
      <c r="L65">
        <v>63</v>
      </c>
      <c r="M65">
        <f t="shared" si="2"/>
        <v>5.25</v>
      </c>
      <c r="N65">
        <f t="shared" si="3"/>
        <v>3.1126669534497775E-2</v>
      </c>
      <c r="O65">
        <f t="shared" si="4"/>
        <v>0.84923866843546625</v>
      </c>
      <c r="P65">
        <f>O65*EXP(-inputs!$B$27*L65/12)</f>
        <v>0.82723619920619773</v>
      </c>
      <c r="Q65">
        <f t="shared" si="5"/>
        <v>3.6126669534497773E-2</v>
      </c>
      <c r="R65">
        <f t="shared" si="6"/>
        <v>0.82723619920619773</v>
      </c>
      <c r="S65">
        <f>R65*EXP(-inputs!$B$27*L65/12)</f>
        <v>0.80580378015266696</v>
      </c>
      <c r="T65">
        <f>INDEX(P_rec,MATCH(inputs!$B$13+L65,curve_t,0))/INDEX(P_rec,MATCH(inputs!$B$13,curve_t,0))</f>
        <v>0.81902407304239344</v>
      </c>
      <c r="U65">
        <f t="shared" si="15"/>
        <v>0.99651085675002027</v>
      </c>
      <c r="V65">
        <f t="shared" si="16"/>
        <v>3.5013599965776354E-3</v>
      </c>
      <c r="X65">
        <v>39</v>
      </c>
      <c r="Y65">
        <f t="shared" si="7"/>
        <v>108.35589970157677</v>
      </c>
      <c r="AA65">
        <v>37</v>
      </c>
      <c r="AC65">
        <f>$AB$28*INDEX(I_rec,MATCH(inputs!$B$13+AA65,cpi_rec_u,0))/INDEX(I_rec,MATCH(inputs!$B$13,cpi_rec_u,0))</f>
        <v>111.47539666821612</v>
      </c>
      <c r="AD65">
        <f t="shared" si="122"/>
        <v>113.16059377379791</v>
      </c>
      <c r="AF65">
        <v>81</v>
      </c>
      <c r="AG65">
        <f t="shared" si="153"/>
        <v>1</v>
      </c>
      <c r="AH65">
        <f>1</f>
        <v>1</v>
      </c>
      <c r="AI65">
        <f t="shared" ref="AI65:BN65" si="270">AH65*(1-$AG65*(0.01+0.01*AI$3))</f>
        <v>0.98</v>
      </c>
      <c r="AJ65">
        <f t="shared" si="270"/>
        <v>0.96047104999999999</v>
      </c>
      <c r="AK65">
        <f t="shared" si="270"/>
        <v>0.941530560894</v>
      </c>
      <c r="AL65">
        <f t="shared" si="270"/>
        <v>0.9232719294918631</v>
      </c>
      <c r="AM65">
        <f t="shared" si="270"/>
        <v>0.90576669370869745</v>
      </c>
      <c r="AN65">
        <f t="shared" si="270"/>
        <v>0.8890666202934433</v>
      </c>
      <c r="AO65">
        <f t="shared" si="270"/>
        <v>0.87320567178740827</v>
      </c>
      <c r="AP65">
        <f t="shared" si="270"/>
        <v>0.85820181533192108</v>
      </c>
      <c r="AQ65">
        <f t="shared" si="270"/>
        <v>0.84405864941525099</v>
      </c>
      <c r="AR65">
        <f t="shared" si="270"/>
        <v>0.83076683583358435</v>
      </c>
      <c r="AS65">
        <f t="shared" si="270"/>
        <v>0.81830533329608057</v>
      </c>
      <c r="AT65">
        <f t="shared" si="270"/>
        <v>0.80664243653327816</v>
      </c>
      <c r="AU65">
        <f t="shared" si="270"/>
        <v>0.79573663079134827</v>
      </c>
      <c r="AV65">
        <f t="shared" si="270"/>
        <v>0.78553727652618011</v>
      </c>
      <c r="AW65">
        <f t="shared" si="270"/>
        <v>0.77598514324362178</v>
      </c>
      <c r="AX65">
        <f t="shared" si="270"/>
        <v>0.7670128150248674</v>
      </c>
      <c r="AY65">
        <f t="shared" si="270"/>
        <v>0.75854499354699279</v>
      </c>
      <c r="AZ65">
        <f t="shared" si="270"/>
        <v>0.75049872752794311</v>
      </c>
      <c r="BA65">
        <f t="shared" si="270"/>
        <v>0.74278360060895587</v>
      </c>
      <c r="BB65">
        <f t="shared" si="270"/>
        <v>0.73530191279182211</v>
      </c>
      <c r="BC65">
        <f t="shared" si="270"/>
        <v>0.72794889366390392</v>
      </c>
      <c r="BD65">
        <f t="shared" si="270"/>
        <v>0.72066940472726482</v>
      </c>
      <c r="BE65">
        <f t="shared" si="270"/>
        <v>0.71346271067999212</v>
      </c>
      <c r="BF65">
        <f t="shared" si="270"/>
        <v>0.70632808357319221</v>
      </c>
      <c r="BG65">
        <f t="shared" si="270"/>
        <v>0.69926480273746028</v>
      </c>
      <c r="BH65">
        <f t="shared" si="270"/>
        <v>0.69227215471008563</v>
      </c>
      <c r="BI65">
        <f t="shared" si="270"/>
        <v>0.6853494331629848</v>
      </c>
      <c r="BJ65">
        <f t="shared" si="270"/>
        <v>0.67849593883135495</v>
      </c>
      <c r="BK65">
        <f t="shared" si="270"/>
        <v>0.67171097944304137</v>
      </c>
      <c r="BL65">
        <f t="shared" si="270"/>
        <v>0.66499386964861096</v>
      </c>
      <c r="BM65">
        <f t="shared" si="270"/>
        <v>0.65834393095212485</v>
      </c>
      <c r="BN65">
        <f t="shared" si="270"/>
        <v>0.65176049164260363</v>
      </c>
      <c r="BO65">
        <f t="shared" ref="BO65:CT65" si="271">BN65*(1-$AG65*(0.01+0.01*BO$3))</f>
        <v>0.64524288672617758</v>
      </c>
      <c r="BP65">
        <f t="shared" si="271"/>
        <v>0.63879045785891575</v>
      </c>
      <c r="BQ65">
        <f t="shared" si="271"/>
        <v>0.63240255328032657</v>
      </c>
      <c r="BR65">
        <f t="shared" si="271"/>
        <v>0.62607852774752326</v>
      </c>
      <c r="BS65">
        <f t="shared" si="271"/>
        <v>0.61981774247004806</v>
      </c>
      <c r="BT65">
        <f t="shared" si="271"/>
        <v>0.61361956504534754</v>
      </c>
      <c r="BU65">
        <f t="shared" si="271"/>
        <v>0.607483369394894</v>
      </c>
      <c r="BV65">
        <f t="shared" si="271"/>
        <v>0.6014085357009451</v>
      </c>
      <c r="BW65">
        <f t="shared" si="271"/>
        <v>0.59539445034393568</v>
      </c>
      <c r="BX65">
        <f t="shared" si="271"/>
        <v>0.58944050584049634</v>
      </c>
      <c r="BY65">
        <f t="shared" si="271"/>
        <v>0.58354610078209135</v>
      </c>
      <c r="BZ65">
        <f t="shared" si="271"/>
        <v>0.5777106397742704</v>
      </c>
      <c r="CA65">
        <f t="shared" si="271"/>
        <v>0.57193353337652764</v>
      </c>
      <c r="CB65">
        <f t="shared" si="271"/>
        <v>0.56621419804276241</v>
      </c>
      <c r="CC65">
        <f t="shared" si="271"/>
        <v>0.56055205606233482</v>
      </c>
      <c r="CD65">
        <f t="shared" si="271"/>
        <v>0.55494653550171147</v>
      </c>
      <c r="CE65">
        <f t="shared" si="271"/>
        <v>0.54939707014669437</v>
      </c>
      <c r="CF65">
        <f t="shared" si="271"/>
        <v>0.54390309944522741</v>
      </c>
      <c r="CG65">
        <f t="shared" si="271"/>
        <v>0.5384640684507751</v>
      </c>
      <c r="CH65">
        <f t="shared" si="271"/>
        <v>0.53307942776626738</v>
      </c>
      <c r="CI65">
        <f t="shared" si="271"/>
        <v>0.52774863348860468</v>
      </c>
      <c r="CJ65">
        <f t="shared" si="271"/>
        <v>0.52247114715371867</v>
      </c>
      <c r="CK65">
        <f t="shared" si="271"/>
        <v>0.51724643568218143</v>
      </c>
      <c r="CL65">
        <f t="shared" si="271"/>
        <v>0.51207397132535959</v>
      </c>
      <c r="CM65">
        <f t="shared" si="271"/>
        <v>0.50695323161210604</v>
      </c>
      <c r="CN65">
        <f t="shared" si="271"/>
        <v>0.50188369929598498</v>
      </c>
      <c r="CO65">
        <f t="shared" si="271"/>
        <v>0.49686486230302512</v>
      </c>
      <c r="CP65">
        <f t="shared" si="271"/>
        <v>0.49189621367999486</v>
      </c>
      <c r="CQ65">
        <f t="shared" si="271"/>
        <v>0.48697725154319493</v>
      </c>
      <c r="CR65">
        <f t="shared" si="271"/>
        <v>0.48210747902776296</v>
      </c>
      <c r="CS65">
        <f t="shared" si="271"/>
        <v>0.47728640423748531</v>
      </c>
      <c r="CT65">
        <f t="shared" si="271"/>
        <v>0.47251354019511044</v>
      </c>
      <c r="CU65">
        <f t="shared" ref="CU65:DZ65" si="272">CT65*(1-$AG65*(0.01+0.01*CU$3))</f>
        <v>0.46778840479315931</v>
      </c>
      <c r="CV65">
        <f t="shared" si="272"/>
        <v>0.46311052074522768</v>
      </c>
      <c r="CW65">
        <f t="shared" si="272"/>
        <v>0.45847941553777538</v>
      </c>
      <c r="CX65">
        <f t="shared" si="272"/>
        <v>0.45389462138239761</v>
      </c>
      <c r="CY65">
        <f t="shared" si="272"/>
        <v>0.44935567516857361</v>
      </c>
      <c r="CZ65">
        <f t="shared" si="272"/>
        <v>0.44486211841688789</v>
      </c>
      <c r="DA65">
        <f t="shared" si="272"/>
        <v>0.440413497232719</v>
      </c>
      <c r="DB65">
        <f t="shared" si="272"/>
        <v>0.43600936226039183</v>
      </c>
      <c r="DC65">
        <f t="shared" si="272"/>
        <v>0.43164926863778791</v>
      </c>
      <c r="DD65">
        <f t="shared" si="272"/>
        <v>0.42733277595141</v>
      </c>
      <c r="DE65">
        <f t="shared" si="272"/>
        <v>0.42305944819189589</v>
      </c>
      <c r="DF65">
        <f t="shared" si="272"/>
        <v>0.41882885370997691</v>
      </c>
      <c r="DG65">
        <f t="shared" si="272"/>
        <v>0.41464056517287712</v>
      </c>
      <c r="DH65">
        <f t="shared" si="272"/>
        <v>0.41049415952114832</v>
      </c>
      <c r="DI65">
        <f t="shared" si="272"/>
        <v>0.40638921792593685</v>
      </c>
      <c r="DJ65">
        <f t="shared" si="272"/>
        <v>0.40232532574667745</v>
      </c>
      <c r="DK65">
        <f t="shared" si="272"/>
        <v>0.39830207248921068</v>
      </c>
      <c r="DL65">
        <f t="shared" si="272"/>
        <v>0.39431905176431858</v>
      </c>
      <c r="DM65">
        <f t="shared" si="272"/>
        <v>0.39037586124667539</v>
      </c>
      <c r="DN65">
        <f t="shared" si="272"/>
        <v>0.38647210263420861</v>
      </c>
      <c r="DO65">
        <f t="shared" si="272"/>
        <v>0.3826073816078665</v>
      </c>
      <c r="DP65">
        <f t="shared" si="272"/>
        <v>0.37878130779178781</v>
      </c>
      <c r="DQ65">
        <f t="shared" si="272"/>
        <v>0.37499349471386995</v>
      </c>
      <c r="DR65">
        <f t="shared" si="272"/>
        <v>0.37124355976673123</v>
      </c>
      <c r="DS65">
        <f t="shared" si="272"/>
        <v>0.36753112416906392</v>
      </c>
      <c r="DT65">
        <f t="shared" si="272"/>
        <v>0.36385581292737329</v>
      </c>
      <c r="DU65">
        <f t="shared" si="272"/>
        <v>0.36021725479809957</v>
      </c>
      <c r="DV65">
        <f t="shared" si="272"/>
        <v>0.35661508225011856</v>
      </c>
      <c r="DW65">
        <f t="shared" si="272"/>
        <v>0.3530489314276174</v>
      </c>
      <c r="DX65">
        <f t="shared" si="272"/>
        <v>0.34951844211334121</v>
      </c>
      <c r="DY65">
        <f t="shared" si="272"/>
        <v>0.34602325769220782</v>
      </c>
      <c r="DZ65">
        <f t="shared" si="272"/>
        <v>0.34256302511528575</v>
      </c>
      <c r="EA65">
        <f t="shared" ref="EA65:FC65" si="273">DZ65*(1-$AG65*(0.01+0.01*EA$3))</f>
        <v>0.33913739486413291</v>
      </c>
      <c r="EB65">
        <f t="shared" si="273"/>
        <v>0.33574602091549161</v>
      </c>
      <c r="EC65">
        <f t="shared" si="273"/>
        <v>0.33238856070633671</v>
      </c>
      <c r="ED65">
        <f t="shared" si="273"/>
        <v>0.32906467509927334</v>
      </c>
      <c r="EE65">
        <f t="shared" si="273"/>
        <v>0.32577402834828062</v>
      </c>
      <c r="EF65">
        <f t="shared" si="273"/>
        <v>0.32251628806479782</v>
      </c>
      <c r="EG65">
        <f t="shared" si="273"/>
        <v>0.31929112518414982</v>
      </c>
      <c r="EH65">
        <f t="shared" si="273"/>
        <v>0.3160982139323083</v>
      </c>
      <c r="EI65">
        <f t="shared" si="273"/>
        <v>0.31293723179298522</v>
      </c>
      <c r="EJ65">
        <f t="shared" si="273"/>
        <v>0.30980785947505535</v>
      </c>
      <c r="EK65">
        <f t="shared" si="273"/>
        <v>0.30670978088030482</v>
      </c>
      <c r="EL65">
        <f t="shared" si="273"/>
        <v>0.30364268307150177</v>
      </c>
      <c r="EM65">
        <f t="shared" si="273"/>
        <v>0.30060625624078674</v>
      </c>
      <c r="EN65">
        <f t="shared" si="273"/>
        <v>0.29760019367837887</v>
      </c>
      <c r="EO65">
        <f t="shared" si="273"/>
        <v>0.2946241917415951</v>
      </c>
      <c r="EP65">
        <f t="shared" si="273"/>
        <v>0.29167794982417916</v>
      </c>
      <c r="EQ65">
        <f t="shared" si="273"/>
        <v>0.28876117032593734</v>
      </c>
      <c r="ER65">
        <f t="shared" si="273"/>
        <v>0.28587355862267799</v>
      </c>
      <c r="ES65">
        <f t="shared" si="273"/>
        <v>0.2830148230364512</v>
      </c>
      <c r="ET65">
        <f t="shared" si="273"/>
        <v>0.28018467480608666</v>
      </c>
      <c r="EU65">
        <f t="shared" si="273"/>
        <v>0.27738282805802578</v>
      </c>
      <c r="EV65">
        <f t="shared" si="273"/>
        <v>0.27460899977744552</v>
      </c>
      <c r="EW65">
        <f t="shared" si="273"/>
        <v>0.27186290977967104</v>
      </c>
      <c r="EX65">
        <f t="shared" si="273"/>
        <v>0.26914428068187435</v>
      </c>
      <c r="EY65">
        <f t="shared" si="273"/>
        <v>0.26645283787505558</v>
      </c>
      <c r="EZ65">
        <f t="shared" si="273"/>
        <v>0.263788309496305</v>
      </c>
      <c r="FA65">
        <f t="shared" si="273"/>
        <v>0.26115042640134195</v>
      </c>
      <c r="FB65">
        <f t="shared" si="273"/>
        <v>0.25853892213732854</v>
      </c>
      <c r="FC65">
        <f t="shared" si="273"/>
        <v>0.25595353291595524</v>
      </c>
    </row>
    <row r="66" spans="1:159" x14ac:dyDescent="0.35">
      <c r="A66" t="s">
        <v>81</v>
      </c>
      <c r="B66" t="s">
        <v>117</v>
      </c>
      <c r="C66" t="s">
        <v>117</v>
      </c>
      <c r="F66">
        <v>84</v>
      </c>
      <c r="G66">
        <f>1-EXP(-inputs!$B$35-inputs!$B$36*inputs!$B$37^$F66*(inputs!$B$37-1)/LN(inputs!$B$37))</f>
        <v>5.1492771533953374E-2</v>
      </c>
      <c r="H66">
        <f>1-EXP(-inputs!$B$35-inputs!$B$36*inputs!$B$37^($F66-4)*(inputs!$B$37-1)/LN(inputs!$B$37))</f>
        <v>3.2658484402023236E-2</v>
      </c>
      <c r="I66">
        <f t="shared" ref="I66:I101" si="274">0.96*G66</f>
        <v>4.9433060672595237E-2</v>
      </c>
      <c r="J66">
        <f t="shared" ref="J66:J101" si="275">0.96*H66</f>
        <v>3.1352145025942302E-2</v>
      </c>
      <c r="L66">
        <v>64</v>
      </c>
      <c r="M66">
        <f t="shared" ref="M66:M129" si="276">L66/12</f>
        <v>5.333333333333333</v>
      </c>
      <c r="N66">
        <f t="shared" ref="N66:N129" si="277">0.04-0.015*EXP(-M66/10)</f>
        <v>3.1200306707349523E-2</v>
      </c>
      <c r="O66">
        <f t="shared" ref="O66:O129" si="278">EXP(-N66*M66)</f>
        <v>0.84670609843067812</v>
      </c>
      <c r="P66">
        <f>O66*EXP(-inputs!$B$27*L66/12)</f>
        <v>0.82442566193235256</v>
      </c>
      <c r="Q66">
        <f t="shared" ref="Q66:Q129" si="279">0.045-0.015*EXP(-M66/10)</f>
        <v>3.6200306707349521E-2</v>
      </c>
      <c r="R66">
        <f t="shared" ref="R66:R129" si="280">EXP(-Q66*M66)</f>
        <v>0.82442566193235256</v>
      </c>
      <c r="S66">
        <f>R66*EXP(-inputs!$B$27*L66/12)</f>
        <v>0.80273151842456525</v>
      </c>
      <c r="T66">
        <f>INDEX(P_rec,MATCH(inputs!$B$13+L66,curve_t,0))/INDEX(P_rec,MATCH(inputs!$B$13,curve_t,0))</f>
        <v>0.81616012351796785</v>
      </c>
      <c r="U66">
        <f t="shared" si="15"/>
        <v>0.99650321691548449</v>
      </c>
      <c r="V66">
        <f t="shared" si="16"/>
        <v>3.5090534833788212E-3</v>
      </c>
      <c r="X66">
        <v>40</v>
      </c>
      <c r="Y66">
        <f t="shared" ref="Y66:Y129" si="281">IF(X66&lt;=0,100*1.04^(X66/12),100*1.025^(X66/12))</f>
        <v>108.57909511383355</v>
      </c>
      <c r="AA66">
        <v>38</v>
      </c>
      <c r="AC66">
        <f>$AB$28*INDEX(I_rec,MATCH(inputs!$B$13+AA66,cpi_rec_u,0))/INDEX(I_rec,MATCH(inputs!$B$13,cpi_rec_u,0))</f>
        <v>111.70501773346842</v>
      </c>
      <c r="AD66">
        <f t="shared" si="122"/>
        <v>113.43967832563816</v>
      </c>
      <c r="AF66">
        <v>82</v>
      </c>
      <c r="AG66">
        <f t="shared" si="153"/>
        <v>1</v>
      </c>
      <c r="AH66">
        <f>1</f>
        <v>1</v>
      </c>
      <c r="AI66">
        <f t="shared" ref="AI66:BN66" si="282">AH66*(1-$AG66*(0.01+0.01*AI$3))</f>
        <v>0.98</v>
      </c>
      <c r="AJ66">
        <f t="shared" si="282"/>
        <v>0.96047104999999999</v>
      </c>
      <c r="AK66">
        <f t="shared" si="282"/>
        <v>0.941530560894</v>
      </c>
      <c r="AL66">
        <f t="shared" si="282"/>
        <v>0.9232719294918631</v>
      </c>
      <c r="AM66">
        <f t="shared" si="282"/>
        <v>0.90576669370869745</v>
      </c>
      <c r="AN66">
        <f t="shared" si="282"/>
        <v>0.8890666202934433</v>
      </c>
      <c r="AO66">
        <f t="shared" si="282"/>
        <v>0.87320567178740827</v>
      </c>
      <c r="AP66">
        <f t="shared" si="282"/>
        <v>0.85820181533192108</v>
      </c>
      <c r="AQ66">
        <f t="shared" si="282"/>
        <v>0.84405864941525099</v>
      </c>
      <c r="AR66">
        <f t="shared" si="282"/>
        <v>0.83076683583358435</v>
      </c>
      <c r="AS66">
        <f t="shared" si="282"/>
        <v>0.81830533329608057</v>
      </c>
      <c r="AT66">
        <f t="shared" si="282"/>
        <v>0.80664243653327816</v>
      </c>
      <c r="AU66">
        <f t="shared" si="282"/>
        <v>0.79573663079134827</v>
      </c>
      <c r="AV66">
        <f t="shared" si="282"/>
        <v>0.78553727652618011</v>
      </c>
      <c r="AW66">
        <f t="shared" si="282"/>
        <v>0.77598514324362178</v>
      </c>
      <c r="AX66">
        <f t="shared" si="282"/>
        <v>0.7670128150248674</v>
      </c>
      <c r="AY66">
        <f t="shared" si="282"/>
        <v>0.75854499354699279</v>
      </c>
      <c r="AZ66">
        <f t="shared" si="282"/>
        <v>0.75049872752794311</v>
      </c>
      <c r="BA66">
        <f t="shared" si="282"/>
        <v>0.74278360060895587</v>
      </c>
      <c r="BB66">
        <f t="shared" si="282"/>
        <v>0.73530191279182211</v>
      </c>
      <c r="BC66">
        <f t="shared" si="282"/>
        <v>0.72794889366390392</v>
      </c>
      <c r="BD66">
        <f t="shared" si="282"/>
        <v>0.72066940472726482</v>
      </c>
      <c r="BE66">
        <f t="shared" si="282"/>
        <v>0.71346271067999212</v>
      </c>
      <c r="BF66">
        <f t="shared" si="282"/>
        <v>0.70632808357319221</v>
      </c>
      <c r="BG66">
        <f t="shared" si="282"/>
        <v>0.69926480273746028</v>
      </c>
      <c r="BH66">
        <f t="shared" si="282"/>
        <v>0.69227215471008563</v>
      </c>
      <c r="BI66">
        <f t="shared" si="282"/>
        <v>0.6853494331629848</v>
      </c>
      <c r="BJ66">
        <f t="shared" si="282"/>
        <v>0.67849593883135495</v>
      </c>
      <c r="BK66">
        <f t="shared" si="282"/>
        <v>0.67171097944304137</v>
      </c>
      <c r="BL66">
        <f t="shared" si="282"/>
        <v>0.66499386964861096</v>
      </c>
      <c r="BM66">
        <f t="shared" si="282"/>
        <v>0.65834393095212485</v>
      </c>
      <c r="BN66">
        <f t="shared" si="282"/>
        <v>0.65176049164260363</v>
      </c>
      <c r="BO66">
        <f t="shared" ref="BO66:CT66" si="283">BN66*(1-$AG66*(0.01+0.01*BO$3))</f>
        <v>0.64524288672617758</v>
      </c>
      <c r="BP66">
        <f t="shared" si="283"/>
        <v>0.63879045785891575</v>
      </c>
      <c r="BQ66">
        <f t="shared" si="283"/>
        <v>0.63240255328032657</v>
      </c>
      <c r="BR66">
        <f t="shared" si="283"/>
        <v>0.62607852774752326</v>
      </c>
      <c r="BS66">
        <f t="shared" si="283"/>
        <v>0.61981774247004806</v>
      </c>
      <c r="BT66">
        <f t="shared" si="283"/>
        <v>0.61361956504534754</v>
      </c>
      <c r="BU66">
        <f t="shared" si="283"/>
        <v>0.607483369394894</v>
      </c>
      <c r="BV66">
        <f t="shared" si="283"/>
        <v>0.6014085357009451</v>
      </c>
      <c r="BW66">
        <f t="shared" si="283"/>
        <v>0.59539445034393568</v>
      </c>
      <c r="BX66">
        <f t="shared" si="283"/>
        <v>0.58944050584049634</v>
      </c>
      <c r="BY66">
        <f t="shared" si="283"/>
        <v>0.58354610078209135</v>
      </c>
      <c r="BZ66">
        <f t="shared" si="283"/>
        <v>0.5777106397742704</v>
      </c>
      <c r="CA66">
        <f t="shared" si="283"/>
        <v>0.57193353337652764</v>
      </c>
      <c r="CB66">
        <f t="shared" si="283"/>
        <v>0.56621419804276241</v>
      </c>
      <c r="CC66">
        <f t="shared" si="283"/>
        <v>0.56055205606233482</v>
      </c>
      <c r="CD66">
        <f t="shared" si="283"/>
        <v>0.55494653550171147</v>
      </c>
      <c r="CE66">
        <f t="shared" si="283"/>
        <v>0.54939707014669437</v>
      </c>
      <c r="CF66">
        <f t="shared" si="283"/>
        <v>0.54390309944522741</v>
      </c>
      <c r="CG66">
        <f t="shared" si="283"/>
        <v>0.5384640684507751</v>
      </c>
      <c r="CH66">
        <f t="shared" si="283"/>
        <v>0.53307942776626738</v>
      </c>
      <c r="CI66">
        <f t="shared" si="283"/>
        <v>0.52774863348860468</v>
      </c>
      <c r="CJ66">
        <f t="shared" si="283"/>
        <v>0.52247114715371867</v>
      </c>
      <c r="CK66">
        <f t="shared" si="283"/>
        <v>0.51724643568218143</v>
      </c>
      <c r="CL66">
        <f t="shared" si="283"/>
        <v>0.51207397132535959</v>
      </c>
      <c r="CM66">
        <f t="shared" si="283"/>
        <v>0.50695323161210604</v>
      </c>
      <c r="CN66">
        <f t="shared" si="283"/>
        <v>0.50188369929598498</v>
      </c>
      <c r="CO66">
        <f t="shared" si="283"/>
        <v>0.49686486230302512</v>
      </c>
      <c r="CP66">
        <f t="shared" si="283"/>
        <v>0.49189621367999486</v>
      </c>
      <c r="CQ66">
        <f t="shared" si="283"/>
        <v>0.48697725154319493</v>
      </c>
      <c r="CR66">
        <f t="shared" si="283"/>
        <v>0.48210747902776296</v>
      </c>
      <c r="CS66">
        <f t="shared" si="283"/>
        <v>0.47728640423748531</v>
      </c>
      <c r="CT66">
        <f t="shared" si="283"/>
        <v>0.47251354019511044</v>
      </c>
      <c r="CU66">
        <f t="shared" ref="CU66:DZ66" si="284">CT66*(1-$AG66*(0.01+0.01*CU$3))</f>
        <v>0.46778840479315931</v>
      </c>
      <c r="CV66">
        <f t="shared" si="284"/>
        <v>0.46311052074522768</v>
      </c>
      <c r="CW66">
        <f t="shared" si="284"/>
        <v>0.45847941553777538</v>
      </c>
      <c r="CX66">
        <f t="shared" si="284"/>
        <v>0.45389462138239761</v>
      </c>
      <c r="CY66">
        <f t="shared" si="284"/>
        <v>0.44935567516857361</v>
      </c>
      <c r="CZ66">
        <f t="shared" si="284"/>
        <v>0.44486211841688789</v>
      </c>
      <c r="DA66">
        <f t="shared" si="284"/>
        <v>0.440413497232719</v>
      </c>
      <c r="DB66">
        <f t="shared" si="284"/>
        <v>0.43600936226039183</v>
      </c>
      <c r="DC66">
        <f t="shared" si="284"/>
        <v>0.43164926863778791</v>
      </c>
      <c r="DD66">
        <f t="shared" si="284"/>
        <v>0.42733277595141</v>
      </c>
      <c r="DE66">
        <f t="shared" si="284"/>
        <v>0.42305944819189589</v>
      </c>
      <c r="DF66">
        <f t="shared" si="284"/>
        <v>0.41882885370997691</v>
      </c>
      <c r="DG66">
        <f t="shared" si="284"/>
        <v>0.41464056517287712</v>
      </c>
      <c r="DH66">
        <f t="shared" si="284"/>
        <v>0.41049415952114832</v>
      </c>
      <c r="DI66">
        <f t="shared" si="284"/>
        <v>0.40638921792593685</v>
      </c>
      <c r="DJ66">
        <f t="shared" si="284"/>
        <v>0.40232532574667745</v>
      </c>
      <c r="DK66">
        <f t="shared" si="284"/>
        <v>0.39830207248921068</v>
      </c>
      <c r="DL66">
        <f t="shared" si="284"/>
        <v>0.39431905176431858</v>
      </c>
      <c r="DM66">
        <f t="shared" si="284"/>
        <v>0.39037586124667539</v>
      </c>
      <c r="DN66">
        <f t="shared" si="284"/>
        <v>0.38647210263420861</v>
      </c>
      <c r="DO66">
        <f t="shared" si="284"/>
        <v>0.3826073816078665</v>
      </c>
      <c r="DP66">
        <f t="shared" si="284"/>
        <v>0.37878130779178781</v>
      </c>
      <c r="DQ66">
        <f t="shared" si="284"/>
        <v>0.37499349471386995</v>
      </c>
      <c r="DR66">
        <f t="shared" si="284"/>
        <v>0.37124355976673123</v>
      </c>
      <c r="DS66">
        <f t="shared" si="284"/>
        <v>0.36753112416906392</v>
      </c>
      <c r="DT66">
        <f t="shared" si="284"/>
        <v>0.36385581292737329</v>
      </c>
      <c r="DU66">
        <f t="shared" si="284"/>
        <v>0.36021725479809957</v>
      </c>
      <c r="DV66">
        <f t="shared" si="284"/>
        <v>0.35661508225011856</v>
      </c>
      <c r="DW66">
        <f t="shared" si="284"/>
        <v>0.3530489314276174</v>
      </c>
      <c r="DX66">
        <f t="shared" si="284"/>
        <v>0.34951844211334121</v>
      </c>
      <c r="DY66">
        <f t="shared" si="284"/>
        <v>0.34602325769220782</v>
      </c>
      <c r="DZ66">
        <f t="shared" si="284"/>
        <v>0.34256302511528575</v>
      </c>
      <c r="EA66">
        <f t="shared" ref="EA66:FC66" si="285">DZ66*(1-$AG66*(0.01+0.01*EA$3))</f>
        <v>0.33913739486413291</v>
      </c>
      <c r="EB66">
        <f t="shared" si="285"/>
        <v>0.33574602091549161</v>
      </c>
      <c r="EC66">
        <f t="shared" si="285"/>
        <v>0.33238856070633671</v>
      </c>
      <c r="ED66">
        <f t="shared" si="285"/>
        <v>0.32906467509927334</v>
      </c>
      <c r="EE66">
        <f t="shared" si="285"/>
        <v>0.32577402834828062</v>
      </c>
      <c r="EF66">
        <f t="shared" si="285"/>
        <v>0.32251628806479782</v>
      </c>
      <c r="EG66">
        <f t="shared" si="285"/>
        <v>0.31929112518414982</v>
      </c>
      <c r="EH66">
        <f t="shared" si="285"/>
        <v>0.3160982139323083</v>
      </c>
      <c r="EI66">
        <f t="shared" si="285"/>
        <v>0.31293723179298522</v>
      </c>
      <c r="EJ66">
        <f t="shared" si="285"/>
        <v>0.30980785947505535</v>
      </c>
      <c r="EK66">
        <f t="shared" si="285"/>
        <v>0.30670978088030482</v>
      </c>
      <c r="EL66">
        <f t="shared" si="285"/>
        <v>0.30364268307150177</v>
      </c>
      <c r="EM66">
        <f t="shared" si="285"/>
        <v>0.30060625624078674</v>
      </c>
      <c r="EN66">
        <f t="shared" si="285"/>
        <v>0.29760019367837887</v>
      </c>
      <c r="EO66">
        <f t="shared" si="285"/>
        <v>0.2946241917415951</v>
      </c>
      <c r="EP66">
        <f t="shared" si="285"/>
        <v>0.29167794982417916</v>
      </c>
      <c r="EQ66">
        <f t="shared" si="285"/>
        <v>0.28876117032593734</v>
      </c>
      <c r="ER66">
        <f t="shared" si="285"/>
        <v>0.28587355862267799</v>
      </c>
      <c r="ES66">
        <f t="shared" si="285"/>
        <v>0.2830148230364512</v>
      </c>
      <c r="ET66">
        <f t="shared" si="285"/>
        <v>0.28018467480608666</v>
      </c>
      <c r="EU66">
        <f t="shared" si="285"/>
        <v>0.27738282805802578</v>
      </c>
      <c r="EV66">
        <f t="shared" si="285"/>
        <v>0.27460899977744552</v>
      </c>
      <c r="EW66">
        <f t="shared" si="285"/>
        <v>0.27186290977967104</v>
      </c>
      <c r="EX66">
        <f t="shared" si="285"/>
        <v>0.26914428068187435</v>
      </c>
      <c r="EY66">
        <f t="shared" si="285"/>
        <v>0.26645283787505558</v>
      </c>
      <c r="EZ66">
        <f t="shared" si="285"/>
        <v>0.263788309496305</v>
      </c>
      <c r="FA66">
        <f t="shared" si="285"/>
        <v>0.26115042640134195</v>
      </c>
      <c r="FB66">
        <f t="shared" si="285"/>
        <v>0.25853892213732854</v>
      </c>
      <c r="FC66">
        <f t="shared" si="285"/>
        <v>0.25595353291595524</v>
      </c>
    </row>
    <row r="67" spans="1:159" x14ac:dyDescent="0.35">
      <c r="A67" t="s">
        <v>118</v>
      </c>
      <c r="B67">
        <f>12*YEAR(inputs!$B$56)+MONTH(inputs!$B$56)-1</f>
        <v>23371</v>
      </c>
      <c r="C67">
        <f>12*YEAR(inputs!$C$56)+MONTH(inputs!$C$56)-1</f>
        <v>23350</v>
      </c>
      <c r="F67">
        <v>85</v>
      </c>
      <c r="G67">
        <f>1-EXP(-inputs!$B$35-inputs!$B$36*inputs!$B$37^$F67*(inputs!$B$37-1)/LN(inputs!$B$37))</f>
        <v>5.7664543071334173E-2</v>
      </c>
      <c r="H67">
        <f>1-EXP(-inputs!$B$35-inputs!$B$36*inputs!$B$37^($F67-4)*(inputs!$B$37-1)/LN(inputs!$B$37))</f>
        <v>3.6606807996160229E-2</v>
      </c>
      <c r="I67">
        <f t="shared" si="274"/>
        <v>5.5357961348480804E-2</v>
      </c>
      <c r="J67">
        <f t="shared" si="275"/>
        <v>3.514253567631382E-2</v>
      </c>
      <c r="L67">
        <v>65</v>
      </c>
      <c r="M67">
        <f t="shared" si="276"/>
        <v>5.416666666666667</v>
      </c>
      <c r="N67">
        <f t="shared" si="277"/>
        <v>3.1273332786852875E-2</v>
      </c>
      <c r="O67">
        <f t="shared" si="278"/>
        <v>0.84417351479839131</v>
      </c>
      <c r="P67">
        <f>O67*EXP(-inputs!$B$27*L67/12)</f>
        <v>0.82161730946408607</v>
      </c>
      <c r="Q67">
        <f t="shared" si="279"/>
        <v>3.6273332786852873E-2</v>
      </c>
      <c r="R67">
        <f t="shared" si="280"/>
        <v>0.82161730946408618</v>
      </c>
      <c r="S67">
        <f>R67*EXP(-inputs!$B$27*L67/12)</f>
        <v>0.799663802970913</v>
      </c>
      <c r="T67">
        <f>INDEX(P_rec,MATCH(inputs!$B$13+L67,curve_t,0))/INDEX(P_rec,MATCH(inputs!$B$13,curve_t,0))</f>
        <v>0.81330004254338917</v>
      </c>
      <c r="U67">
        <f t="shared" ref="U67:U130" si="286">T67/T66</f>
        <v>0.99649568645641418</v>
      </c>
      <c r="V67">
        <f t="shared" ref="V67:V130" si="287">T66/T67-1</f>
        <v>3.5166369420496224E-3</v>
      </c>
      <c r="X67">
        <v>41</v>
      </c>
      <c r="Y67">
        <f t="shared" si="281"/>
        <v>108.80275027209574</v>
      </c>
      <c r="AA67">
        <v>39</v>
      </c>
      <c r="AC67">
        <f>$AB$28*INDEX(I_rec,MATCH(inputs!$B$13+AA67,cpi_rec_u,0))/INDEX(I_rec,MATCH(inputs!$B$13,cpi_rec_u,0))</f>
        <v>111.93511178051929</v>
      </c>
      <c r="AD67">
        <f t="shared" si="122"/>
        <v>113.71945117527252</v>
      </c>
      <c r="AF67">
        <v>83</v>
      </c>
      <c r="AG67">
        <f t="shared" si="153"/>
        <v>1</v>
      </c>
      <c r="AH67">
        <f>1</f>
        <v>1</v>
      </c>
      <c r="AI67">
        <f t="shared" ref="AI67:BN67" si="288">AH67*(1-$AG67*(0.01+0.01*AI$3))</f>
        <v>0.98</v>
      </c>
      <c r="AJ67">
        <f t="shared" si="288"/>
        <v>0.96047104999999999</v>
      </c>
      <c r="AK67">
        <f t="shared" si="288"/>
        <v>0.941530560894</v>
      </c>
      <c r="AL67">
        <f t="shared" si="288"/>
        <v>0.9232719294918631</v>
      </c>
      <c r="AM67">
        <f t="shared" si="288"/>
        <v>0.90576669370869745</v>
      </c>
      <c r="AN67">
        <f t="shared" si="288"/>
        <v>0.8890666202934433</v>
      </c>
      <c r="AO67">
        <f t="shared" si="288"/>
        <v>0.87320567178740827</v>
      </c>
      <c r="AP67">
        <f t="shared" si="288"/>
        <v>0.85820181533192108</v>
      </c>
      <c r="AQ67">
        <f t="shared" si="288"/>
        <v>0.84405864941525099</v>
      </c>
      <c r="AR67">
        <f t="shared" si="288"/>
        <v>0.83076683583358435</v>
      </c>
      <c r="AS67">
        <f t="shared" si="288"/>
        <v>0.81830533329608057</v>
      </c>
      <c r="AT67">
        <f t="shared" si="288"/>
        <v>0.80664243653327816</v>
      </c>
      <c r="AU67">
        <f t="shared" si="288"/>
        <v>0.79573663079134827</v>
      </c>
      <c r="AV67">
        <f t="shared" si="288"/>
        <v>0.78553727652618011</v>
      </c>
      <c r="AW67">
        <f t="shared" si="288"/>
        <v>0.77598514324362178</v>
      </c>
      <c r="AX67">
        <f t="shared" si="288"/>
        <v>0.7670128150248674</v>
      </c>
      <c r="AY67">
        <f t="shared" si="288"/>
        <v>0.75854499354699279</v>
      </c>
      <c r="AZ67">
        <f t="shared" si="288"/>
        <v>0.75049872752794311</v>
      </c>
      <c r="BA67">
        <f t="shared" si="288"/>
        <v>0.74278360060895587</v>
      </c>
      <c r="BB67">
        <f t="shared" si="288"/>
        <v>0.73530191279182211</v>
      </c>
      <c r="BC67">
        <f t="shared" si="288"/>
        <v>0.72794889366390392</v>
      </c>
      <c r="BD67">
        <f t="shared" si="288"/>
        <v>0.72066940472726482</v>
      </c>
      <c r="BE67">
        <f t="shared" si="288"/>
        <v>0.71346271067999212</v>
      </c>
      <c r="BF67">
        <f t="shared" si="288"/>
        <v>0.70632808357319221</v>
      </c>
      <c r="BG67">
        <f t="shared" si="288"/>
        <v>0.69926480273746028</v>
      </c>
      <c r="BH67">
        <f t="shared" si="288"/>
        <v>0.69227215471008563</v>
      </c>
      <c r="BI67">
        <f t="shared" si="288"/>
        <v>0.6853494331629848</v>
      </c>
      <c r="BJ67">
        <f t="shared" si="288"/>
        <v>0.67849593883135495</v>
      </c>
      <c r="BK67">
        <f t="shared" si="288"/>
        <v>0.67171097944304137</v>
      </c>
      <c r="BL67">
        <f t="shared" si="288"/>
        <v>0.66499386964861096</v>
      </c>
      <c r="BM67">
        <f t="shared" si="288"/>
        <v>0.65834393095212485</v>
      </c>
      <c r="BN67">
        <f t="shared" si="288"/>
        <v>0.65176049164260363</v>
      </c>
      <c r="BO67">
        <f t="shared" ref="BO67:CT67" si="289">BN67*(1-$AG67*(0.01+0.01*BO$3))</f>
        <v>0.64524288672617758</v>
      </c>
      <c r="BP67">
        <f t="shared" si="289"/>
        <v>0.63879045785891575</v>
      </c>
      <c r="BQ67">
        <f t="shared" si="289"/>
        <v>0.63240255328032657</v>
      </c>
      <c r="BR67">
        <f t="shared" si="289"/>
        <v>0.62607852774752326</v>
      </c>
      <c r="BS67">
        <f t="shared" si="289"/>
        <v>0.61981774247004806</v>
      </c>
      <c r="BT67">
        <f t="shared" si="289"/>
        <v>0.61361956504534754</v>
      </c>
      <c r="BU67">
        <f t="shared" si="289"/>
        <v>0.607483369394894</v>
      </c>
      <c r="BV67">
        <f t="shared" si="289"/>
        <v>0.6014085357009451</v>
      </c>
      <c r="BW67">
        <f t="shared" si="289"/>
        <v>0.59539445034393568</v>
      </c>
      <c r="BX67">
        <f t="shared" si="289"/>
        <v>0.58944050584049634</v>
      </c>
      <c r="BY67">
        <f t="shared" si="289"/>
        <v>0.58354610078209135</v>
      </c>
      <c r="BZ67">
        <f t="shared" si="289"/>
        <v>0.5777106397742704</v>
      </c>
      <c r="CA67">
        <f t="shared" si="289"/>
        <v>0.57193353337652764</v>
      </c>
      <c r="CB67">
        <f t="shared" si="289"/>
        <v>0.56621419804276241</v>
      </c>
      <c r="CC67">
        <f t="shared" si="289"/>
        <v>0.56055205606233482</v>
      </c>
      <c r="CD67">
        <f t="shared" si="289"/>
        <v>0.55494653550171147</v>
      </c>
      <c r="CE67">
        <f t="shared" si="289"/>
        <v>0.54939707014669437</v>
      </c>
      <c r="CF67">
        <f t="shared" si="289"/>
        <v>0.54390309944522741</v>
      </c>
      <c r="CG67">
        <f t="shared" si="289"/>
        <v>0.5384640684507751</v>
      </c>
      <c r="CH67">
        <f t="shared" si="289"/>
        <v>0.53307942776626738</v>
      </c>
      <c r="CI67">
        <f t="shared" si="289"/>
        <v>0.52774863348860468</v>
      </c>
      <c r="CJ67">
        <f t="shared" si="289"/>
        <v>0.52247114715371867</v>
      </c>
      <c r="CK67">
        <f t="shared" si="289"/>
        <v>0.51724643568218143</v>
      </c>
      <c r="CL67">
        <f t="shared" si="289"/>
        <v>0.51207397132535959</v>
      </c>
      <c r="CM67">
        <f t="shared" si="289"/>
        <v>0.50695323161210604</v>
      </c>
      <c r="CN67">
        <f t="shared" si="289"/>
        <v>0.50188369929598498</v>
      </c>
      <c r="CO67">
        <f t="shared" si="289"/>
        <v>0.49686486230302512</v>
      </c>
      <c r="CP67">
        <f t="shared" si="289"/>
        <v>0.49189621367999486</v>
      </c>
      <c r="CQ67">
        <f t="shared" si="289"/>
        <v>0.48697725154319493</v>
      </c>
      <c r="CR67">
        <f t="shared" si="289"/>
        <v>0.48210747902776296</v>
      </c>
      <c r="CS67">
        <f t="shared" si="289"/>
        <v>0.47728640423748531</v>
      </c>
      <c r="CT67">
        <f t="shared" si="289"/>
        <v>0.47251354019511044</v>
      </c>
      <c r="CU67">
        <f t="shared" ref="CU67:DZ67" si="290">CT67*(1-$AG67*(0.01+0.01*CU$3))</f>
        <v>0.46778840479315931</v>
      </c>
      <c r="CV67">
        <f t="shared" si="290"/>
        <v>0.46311052074522768</v>
      </c>
      <c r="CW67">
        <f t="shared" si="290"/>
        <v>0.45847941553777538</v>
      </c>
      <c r="CX67">
        <f t="shared" si="290"/>
        <v>0.45389462138239761</v>
      </c>
      <c r="CY67">
        <f t="shared" si="290"/>
        <v>0.44935567516857361</v>
      </c>
      <c r="CZ67">
        <f t="shared" si="290"/>
        <v>0.44486211841688789</v>
      </c>
      <c r="DA67">
        <f t="shared" si="290"/>
        <v>0.440413497232719</v>
      </c>
      <c r="DB67">
        <f t="shared" si="290"/>
        <v>0.43600936226039183</v>
      </c>
      <c r="DC67">
        <f t="shared" si="290"/>
        <v>0.43164926863778791</v>
      </c>
      <c r="DD67">
        <f t="shared" si="290"/>
        <v>0.42733277595141</v>
      </c>
      <c r="DE67">
        <f t="shared" si="290"/>
        <v>0.42305944819189589</v>
      </c>
      <c r="DF67">
        <f t="shared" si="290"/>
        <v>0.41882885370997691</v>
      </c>
      <c r="DG67">
        <f t="shared" si="290"/>
        <v>0.41464056517287712</v>
      </c>
      <c r="DH67">
        <f t="shared" si="290"/>
        <v>0.41049415952114832</v>
      </c>
      <c r="DI67">
        <f t="shared" si="290"/>
        <v>0.40638921792593685</v>
      </c>
      <c r="DJ67">
        <f t="shared" si="290"/>
        <v>0.40232532574667745</v>
      </c>
      <c r="DK67">
        <f t="shared" si="290"/>
        <v>0.39830207248921068</v>
      </c>
      <c r="DL67">
        <f t="shared" si="290"/>
        <v>0.39431905176431858</v>
      </c>
      <c r="DM67">
        <f t="shared" si="290"/>
        <v>0.39037586124667539</v>
      </c>
      <c r="DN67">
        <f t="shared" si="290"/>
        <v>0.38647210263420861</v>
      </c>
      <c r="DO67">
        <f t="shared" si="290"/>
        <v>0.3826073816078665</v>
      </c>
      <c r="DP67">
        <f t="shared" si="290"/>
        <v>0.37878130779178781</v>
      </c>
      <c r="DQ67">
        <f t="shared" si="290"/>
        <v>0.37499349471386995</v>
      </c>
      <c r="DR67">
        <f t="shared" si="290"/>
        <v>0.37124355976673123</v>
      </c>
      <c r="DS67">
        <f t="shared" si="290"/>
        <v>0.36753112416906392</v>
      </c>
      <c r="DT67">
        <f t="shared" si="290"/>
        <v>0.36385581292737329</v>
      </c>
      <c r="DU67">
        <f t="shared" si="290"/>
        <v>0.36021725479809957</v>
      </c>
      <c r="DV67">
        <f t="shared" si="290"/>
        <v>0.35661508225011856</v>
      </c>
      <c r="DW67">
        <f t="shared" si="290"/>
        <v>0.3530489314276174</v>
      </c>
      <c r="DX67">
        <f t="shared" si="290"/>
        <v>0.34951844211334121</v>
      </c>
      <c r="DY67">
        <f t="shared" si="290"/>
        <v>0.34602325769220782</v>
      </c>
      <c r="DZ67">
        <f t="shared" si="290"/>
        <v>0.34256302511528575</v>
      </c>
      <c r="EA67">
        <f t="shared" ref="EA67:FC67" si="291">DZ67*(1-$AG67*(0.01+0.01*EA$3))</f>
        <v>0.33913739486413291</v>
      </c>
      <c r="EB67">
        <f t="shared" si="291"/>
        <v>0.33574602091549161</v>
      </c>
      <c r="EC67">
        <f t="shared" si="291"/>
        <v>0.33238856070633671</v>
      </c>
      <c r="ED67">
        <f t="shared" si="291"/>
        <v>0.32906467509927334</v>
      </c>
      <c r="EE67">
        <f t="shared" si="291"/>
        <v>0.32577402834828062</v>
      </c>
      <c r="EF67">
        <f t="shared" si="291"/>
        <v>0.32251628806479782</v>
      </c>
      <c r="EG67">
        <f t="shared" si="291"/>
        <v>0.31929112518414982</v>
      </c>
      <c r="EH67">
        <f t="shared" si="291"/>
        <v>0.3160982139323083</v>
      </c>
      <c r="EI67">
        <f t="shared" si="291"/>
        <v>0.31293723179298522</v>
      </c>
      <c r="EJ67">
        <f t="shared" si="291"/>
        <v>0.30980785947505535</v>
      </c>
      <c r="EK67">
        <f t="shared" si="291"/>
        <v>0.30670978088030482</v>
      </c>
      <c r="EL67">
        <f t="shared" si="291"/>
        <v>0.30364268307150177</v>
      </c>
      <c r="EM67">
        <f t="shared" si="291"/>
        <v>0.30060625624078674</v>
      </c>
      <c r="EN67">
        <f t="shared" si="291"/>
        <v>0.29760019367837887</v>
      </c>
      <c r="EO67">
        <f t="shared" si="291"/>
        <v>0.2946241917415951</v>
      </c>
      <c r="EP67">
        <f t="shared" si="291"/>
        <v>0.29167794982417916</v>
      </c>
      <c r="EQ67">
        <f t="shared" si="291"/>
        <v>0.28876117032593734</v>
      </c>
      <c r="ER67">
        <f t="shared" si="291"/>
        <v>0.28587355862267799</v>
      </c>
      <c r="ES67">
        <f t="shared" si="291"/>
        <v>0.2830148230364512</v>
      </c>
      <c r="ET67">
        <f t="shared" si="291"/>
        <v>0.28018467480608666</v>
      </c>
      <c r="EU67">
        <f t="shared" si="291"/>
        <v>0.27738282805802578</v>
      </c>
      <c r="EV67">
        <f t="shared" si="291"/>
        <v>0.27460899977744552</v>
      </c>
      <c r="EW67">
        <f t="shared" si="291"/>
        <v>0.27186290977967104</v>
      </c>
      <c r="EX67">
        <f t="shared" si="291"/>
        <v>0.26914428068187435</v>
      </c>
      <c r="EY67">
        <f t="shared" si="291"/>
        <v>0.26645283787505558</v>
      </c>
      <c r="EZ67">
        <f t="shared" si="291"/>
        <v>0.263788309496305</v>
      </c>
      <c r="FA67">
        <f t="shared" si="291"/>
        <v>0.26115042640134195</v>
      </c>
      <c r="FB67">
        <f t="shared" si="291"/>
        <v>0.25853892213732854</v>
      </c>
      <c r="FC67">
        <f t="shared" si="291"/>
        <v>0.25595353291595524</v>
      </c>
    </row>
    <row r="68" spans="1:159" x14ac:dyDescent="0.35">
      <c r="A68" t="s">
        <v>119</v>
      </c>
      <c r="B68">
        <f>inputs!$B$11-inputs!$B$67</f>
        <v>940</v>
      </c>
      <c r="C68">
        <f>inputs!$B$11-inputs!$C$67</f>
        <v>961</v>
      </c>
      <c r="F68">
        <v>86</v>
      </c>
      <c r="G68">
        <f>1-EXP(-inputs!$B$35-inputs!$B$36*inputs!$B$37^$F68*(inputs!$B$37-1)/LN(inputs!$B$37))</f>
        <v>6.4553690299161803E-2</v>
      </c>
      <c r="H68">
        <f>1-EXP(-inputs!$B$35-inputs!$B$36*inputs!$B$37^($F68-4)*(inputs!$B$37-1)/LN(inputs!$B$37))</f>
        <v>4.1025490002634779E-2</v>
      </c>
      <c r="I68">
        <f t="shared" si="274"/>
        <v>6.1971542687195326E-2</v>
      </c>
      <c r="J68">
        <f t="shared" si="275"/>
        <v>3.938447040252939E-2</v>
      </c>
      <c r="L68">
        <v>66</v>
      </c>
      <c r="M68">
        <f t="shared" si="276"/>
        <v>5.5</v>
      </c>
      <c r="N68">
        <f t="shared" si="277"/>
        <v>3.1345752844292703E-2</v>
      </c>
      <c r="O68">
        <f t="shared" si="278"/>
        <v>0.84164106801441341</v>
      </c>
      <c r="P68">
        <f>O68*EXP(-inputs!$B$27*L68/12)</f>
        <v>0.81881128686847238</v>
      </c>
      <c r="Q68">
        <f t="shared" si="279"/>
        <v>3.63457528442927E-2</v>
      </c>
      <c r="R68">
        <f t="shared" si="280"/>
        <v>0.81881128686847238</v>
      </c>
      <c r="S68">
        <f>R68*EXP(-inputs!$B$27*L68/12)</f>
        <v>0.79660077078335023</v>
      </c>
      <c r="T68">
        <f>INDEX(P_rec,MATCH(inputs!$B$13+L68,curve_t,0))/INDEX(P_rec,MATCH(inputs!$B$13,curve_t,0))</f>
        <v>0.81044394757196014</v>
      </c>
      <c r="U68">
        <f t="shared" si="286"/>
        <v>0.99648826408210023</v>
      </c>
      <c r="V68">
        <f t="shared" si="287"/>
        <v>3.5241116674209483E-3</v>
      </c>
      <c r="X68">
        <v>42</v>
      </c>
      <c r="Y68">
        <f t="shared" si="281"/>
        <v>109.02686612336485</v>
      </c>
      <c r="AA68">
        <v>40</v>
      </c>
      <c r="AC68">
        <f>$AB$28*INDEX(I_rec,MATCH(inputs!$B$13+AA68,cpi_rec_u,0))/INDEX(I_rec,MATCH(inputs!$B$13,cpi_rec_u,0))</f>
        <v>112.16567978363369</v>
      </c>
      <c r="AD68">
        <f t="shared" si="122"/>
        <v>113.99991402022907</v>
      </c>
      <c r="AF68">
        <v>84</v>
      </c>
      <c r="AG68">
        <f t="shared" ref="AG68:AG104" si="292">IF($AF68&lt;=85,1,IF($AF68&lt;110,(110-$AF68)/25,0))</f>
        <v>1</v>
      </c>
      <c r="AH68">
        <f>1</f>
        <v>1</v>
      </c>
      <c r="AI68">
        <f t="shared" ref="AI68:BN68" si="293">AH68*(1-$AG68*(0.01+0.01*AI$3))</f>
        <v>0.98</v>
      </c>
      <c r="AJ68">
        <f t="shared" si="293"/>
        <v>0.96047104999999999</v>
      </c>
      <c r="AK68">
        <f t="shared" si="293"/>
        <v>0.941530560894</v>
      </c>
      <c r="AL68">
        <f t="shared" si="293"/>
        <v>0.9232719294918631</v>
      </c>
      <c r="AM68">
        <f t="shared" si="293"/>
        <v>0.90576669370869745</v>
      </c>
      <c r="AN68">
        <f t="shared" si="293"/>
        <v>0.8890666202934433</v>
      </c>
      <c r="AO68">
        <f t="shared" si="293"/>
        <v>0.87320567178740827</v>
      </c>
      <c r="AP68">
        <f t="shared" si="293"/>
        <v>0.85820181533192108</v>
      </c>
      <c r="AQ68">
        <f t="shared" si="293"/>
        <v>0.84405864941525099</v>
      </c>
      <c r="AR68">
        <f t="shared" si="293"/>
        <v>0.83076683583358435</v>
      </c>
      <c r="AS68">
        <f t="shared" si="293"/>
        <v>0.81830533329608057</v>
      </c>
      <c r="AT68">
        <f t="shared" si="293"/>
        <v>0.80664243653327816</v>
      </c>
      <c r="AU68">
        <f t="shared" si="293"/>
        <v>0.79573663079134827</v>
      </c>
      <c r="AV68">
        <f t="shared" si="293"/>
        <v>0.78553727652618011</v>
      </c>
      <c r="AW68">
        <f t="shared" si="293"/>
        <v>0.77598514324362178</v>
      </c>
      <c r="AX68">
        <f t="shared" si="293"/>
        <v>0.7670128150248674</v>
      </c>
      <c r="AY68">
        <f t="shared" si="293"/>
        <v>0.75854499354699279</v>
      </c>
      <c r="AZ68">
        <f t="shared" si="293"/>
        <v>0.75049872752794311</v>
      </c>
      <c r="BA68">
        <f t="shared" si="293"/>
        <v>0.74278360060895587</v>
      </c>
      <c r="BB68">
        <f t="shared" si="293"/>
        <v>0.73530191279182211</v>
      </c>
      <c r="BC68">
        <f t="shared" si="293"/>
        <v>0.72794889366390392</v>
      </c>
      <c r="BD68">
        <f t="shared" si="293"/>
        <v>0.72066940472726482</v>
      </c>
      <c r="BE68">
        <f t="shared" si="293"/>
        <v>0.71346271067999212</v>
      </c>
      <c r="BF68">
        <f t="shared" si="293"/>
        <v>0.70632808357319221</v>
      </c>
      <c r="BG68">
        <f t="shared" si="293"/>
        <v>0.69926480273746028</v>
      </c>
      <c r="BH68">
        <f t="shared" si="293"/>
        <v>0.69227215471008563</v>
      </c>
      <c r="BI68">
        <f t="shared" si="293"/>
        <v>0.6853494331629848</v>
      </c>
      <c r="BJ68">
        <f t="shared" si="293"/>
        <v>0.67849593883135495</v>
      </c>
      <c r="BK68">
        <f t="shared" si="293"/>
        <v>0.67171097944304137</v>
      </c>
      <c r="BL68">
        <f t="shared" si="293"/>
        <v>0.66499386964861096</v>
      </c>
      <c r="BM68">
        <f t="shared" si="293"/>
        <v>0.65834393095212485</v>
      </c>
      <c r="BN68">
        <f t="shared" si="293"/>
        <v>0.65176049164260363</v>
      </c>
      <c r="BO68">
        <f t="shared" ref="BO68:CT68" si="294">BN68*(1-$AG68*(0.01+0.01*BO$3))</f>
        <v>0.64524288672617758</v>
      </c>
      <c r="BP68">
        <f t="shared" si="294"/>
        <v>0.63879045785891575</v>
      </c>
      <c r="BQ68">
        <f t="shared" si="294"/>
        <v>0.63240255328032657</v>
      </c>
      <c r="BR68">
        <f t="shared" si="294"/>
        <v>0.62607852774752326</v>
      </c>
      <c r="BS68">
        <f t="shared" si="294"/>
        <v>0.61981774247004806</v>
      </c>
      <c r="BT68">
        <f t="shared" si="294"/>
        <v>0.61361956504534754</v>
      </c>
      <c r="BU68">
        <f t="shared" si="294"/>
        <v>0.607483369394894</v>
      </c>
      <c r="BV68">
        <f t="shared" si="294"/>
        <v>0.6014085357009451</v>
      </c>
      <c r="BW68">
        <f t="shared" si="294"/>
        <v>0.59539445034393568</v>
      </c>
      <c r="BX68">
        <f t="shared" si="294"/>
        <v>0.58944050584049634</v>
      </c>
      <c r="BY68">
        <f t="shared" si="294"/>
        <v>0.58354610078209135</v>
      </c>
      <c r="BZ68">
        <f t="shared" si="294"/>
        <v>0.5777106397742704</v>
      </c>
      <c r="CA68">
        <f t="shared" si="294"/>
        <v>0.57193353337652764</v>
      </c>
      <c r="CB68">
        <f t="shared" si="294"/>
        <v>0.56621419804276241</v>
      </c>
      <c r="CC68">
        <f t="shared" si="294"/>
        <v>0.56055205606233482</v>
      </c>
      <c r="CD68">
        <f t="shared" si="294"/>
        <v>0.55494653550171147</v>
      </c>
      <c r="CE68">
        <f t="shared" si="294"/>
        <v>0.54939707014669437</v>
      </c>
      <c r="CF68">
        <f t="shared" si="294"/>
        <v>0.54390309944522741</v>
      </c>
      <c r="CG68">
        <f t="shared" si="294"/>
        <v>0.5384640684507751</v>
      </c>
      <c r="CH68">
        <f t="shared" si="294"/>
        <v>0.53307942776626738</v>
      </c>
      <c r="CI68">
        <f t="shared" si="294"/>
        <v>0.52774863348860468</v>
      </c>
      <c r="CJ68">
        <f t="shared" si="294"/>
        <v>0.52247114715371867</v>
      </c>
      <c r="CK68">
        <f t="shared" si="294"/>
        <v>0.51724643568218143</v>
      </c>
      <c r="CL68">
        <f t="shared" si="294"/>
        <v>0.51207397132535959</v>
      </c>
      <c r="CM68">
        <f t="shared" si="294"/>
        <v>0.50695323161210604</v>
      </c>
      <c r="CN68">
        <f t="shared" si="294"/>
        <v>0.50188369929598498</v>
      </c>
      <c r="CO68">
        <f t="shared" si="294"/>
        <v>0.49686486230302512</v>
      </c>
      <c r="CP68">
        <f t="shared" si="294"/>
        <v>0.49189621367999486</v>
      </c>
      <c r="CQ68">
        <f t="shared" si="294"/>
        <v>0.48697725154319493</v>
      </c>
      <c r="CR68">
        <f t="shared" si="294"/>
        <v>0.48210747902776296</v>
      </c>
      <c r="CS68">
        <f t="shared" si="294"/>
        <v>0.47728640423748531</v>
      </c>
      <c r="CT68">
        <f t="shared" si="294"/>
        <v>0.47251354019511044</v>
      </c>
      <c r="CU68">
        <f t="shared" ref="CU68:DZ68" si="295">CT68*(1-$AG68*(0.01+0.01*CU$3))</f>
        <v>0.46778840479315931</v>
      </c>
      <c r="CV68">
        <f t="shared" si="295"/>
        <v>0.46311052074522768</v>
      </c>
      <c r="CW68">
        <f t="shared" si="295"/>
        <v>0.45847941553777538</v>
      </c>
      <c r="CX68">
        <f t="shared" si="295"/>
        <v>0.45389462138239761</v>
      </c>
      <c r="CY68">
        <f t="shared" si="295"/>
        <v>0.44935567516857361</v>
      </c>
      <c r="CZ68">
        <f t="shared" si="295"/>
        <v>0.44486211841688789</v>
      </c>
      <c r="DA68">
        <f t="shared" si="295"/>
        <v>0.440413497232719</v>
      </c>
      <c r="DB68">
        <f t="shared" si="295"/>
        <v>0.43600936226039183</v>
      </c>
      <c r="DC68">
        <f t="shared" si="295"/>
        <v>0.43164926863778791</v>
      </c>
      <c r="DD68">
        <f t="shared" si="295"/>
        <v>0.42733277595141</v>
      </c>
      <c r="DE68">
        <f t="shared" si="295"/>
        <v>0.42305944819189589</v>
      </c>
      <c r="DF68">
        <f t="shared" si="295"/>
        <v>0.41882885370997691</v>
      </c>
      <c r="DG68">
        <f t="shared" si="295"/>
        <v>0.41464056517287712</v>
      </c>
      <c r="DH68">
        <f t="shared" si="295"/>
        <v>0.41049415952114832</v>
      </c>
      <c r="DI68">
        <f t="shared" si="295"/>
        <v>0.40638921792593685</v>
      </c>
      <c r="DJ68">
        <f t="shared" si="295"/>
        <v>0.40232532574667745</v>
      </c>
      <c r="DK68">
        <f t="shared" si="295"/>
        <v>0.39830207248921068</v>
      </c>
      <c r="DL68">
        <f t="shared" si="295"/>
        <v>0.39431905176431858</v>
      </c>
      <c r="DM68">
        <f t="shared" si="295"/>
        <v>0.39037586124667539</v>
      </c>
      <c r="DN68">
        <f t="shared" si="295"/>
        <v>0.38647210263420861</v>
      </c>
      <c r="DO68">
        <f t="shared" si="295"/>
        <v>0.3826073816078665</v>
      </c>
      <c r="DP68">
        <f t="shared" si="295"/>
        <v>0.37878130779178781</v>
      </c>
      <c r="DQ68">
        <f t="shared" si="295"/>
        <v>0.37499349471386995</v>
      </c>
      <c r="DR68">
        <f t="shared" si="295"/>
        <v>0.37124355976673123</v>
      </c>
      <c r="DS68">
        <f t="shared" si="295"/>
        <v>0.36753112416906392</v>
      </c>
      <c r="DT68">
        <f t="shared" si="295"/>
        <v>0.36385581292737329</v>
      </c>
      <c r="DU68">
        <f t="shared" si="295"/>
        <v>0.36021725479809957</v>
      </c>
      <c r="DV68">
        <f t="shared" si="295"/>
        <v>0.35661508225011856</v>
      </c>
      <c r="DW68">
        <f t="shared" si="295"/>
        <v>0.3530489314276174</v>
      </c>
      <c r="DX68">
        <f t="shared" si="295"/>
        <v>0.34951844211334121</v>
      </c>
      <c r="DY68">
        <f t="shared" si="295"/>
        <v>0.34602325769220782</v>
      </c>
      <c r="DZ68">
        <f t="shared" si="295"/>
        <v>0.34256302511528575</v>
      </c>
      <c r="EA68">
        <f t="shared" ref="EA68:FC68" si="296">DZ68*(1-$AG68*(0.01+0.01*EA$3))</f>
        <v>0.33913739486413291</v>
      </c>
      <c r="EB68">
        <f t="shared" si="296"/>
        <v>0.33574602091549161</v>
      </c>
      <c r="EC68">
        <f t="shared" si="296"/>
        <v>0.33238856070633671</v>
      </c>
      <c r="ED68">
        <f t="shared" si="296"/>
        <v>0.32906467509927334</v>
      </c>
      <c r="EE68">
        <f t="shared" si="296"/>
        <v>0.32577402834828062</v>
      </c>
      <c r="EF68">
        <f t="shared" si="296"/>
        <v>0.32251628806479782</v>
      </c>
      <c r="EG68">
        <f t="shared" si="296"/>
        <v>0.31929112518414982</v>
      </c>
      <c r="EH68">
        <f t="shared" si="296"/>
        <v>0.3160982139323083</v>
      </c>
      <c r="EI68">
        <f t="shared" si="296"/>
        <v>0.31293723179298522</v>
      </c>
      <c r="EJ68">
        <f t="shared" si="296"/>
        <v>0.30980785947505535</v>
      </c>
      <c r="EK68">
        <f t="shared" si="296"/>
        <v>0.30670978088030482</v>
      </c>
      <c r="EL68">
        <f t="shared" si="296"/>
        <v>0.30364268307150177</v>
      </c>
      <c r="EM68">
        <f t="shared" si="296"/>
        <v>0.30060625624078674</v>
      </c>
      <c r="EN68">
        <f t="shared" si="296"/>
        <v>0.29760019367837887</v>
      </c>
      <c r="EO68">
        <f t="shared" si="296"/>
        <v>0.2946241917415951</v>
      </c>
      <c r="EP68">
        <f t="shared" si="296"/>
        <v>0.29167794982417916</v>
      </c>
      <c r="EQ68">
        <f t="shared" si="296"/>
        <v>0.28876117032593734</v>
      </c>
      <c r="ER68">
        <f t="shared" si="296"/>
        <v>0.28587355862267799</v>
      </c>
      <c r="ES68">
        <f t="shared" si="296"/>
        <v>0.2830148230364512</v>
      </c>
      <c r="ET68">
        <f t="shared" si="296"/>
        <v>0.28018467480608666</v>
      </c>
      <c r="EU68">
        <f t="shared" si="296"/>
        <v>0.27738282805802578</v>
      </c>
      <c r="EV68">
        <f t="shared" si="296"/>
        <v>0.27460899977744552</v>
      </c>
      <c r="EW68">
        <f t="shared" si="296"/>
        <v>0.27186290977967104</v>
      </c>
      <c r="EX68">
        <f t="shared" si="296"/>
        <v>0.26914428068187435</v>
      </c>
      <c r="EY68">
        <f t="shared" si="296"/>
        <v>0.26645283787505558</v>
      </c>
      <c r="EZ68">
        <f t="shared" si="296"/>
        <v>0.263788309496305</v>
      </c>
      <c r="FA68">
        <f t="shared" si="296"/>
        <v>0.26115042640134195</v>
      </c>
      <c r="FB68">
        <f t="shared" si="296"/>
        <v>0.25853892213732854</v>
      </c>
      <c r="FC68">
        <f t="shared" si="296"/>
        <v>0.25595353291595524</v>
      </c>
    </row>
    <row r="69" spans="1:159" x14ac:dyDescent="0.35">
      <c r="A69" t="s">
        <v>120</v>
      </c>
      <c r="B69">
        <f>inputs!$B$10-inputs!$B$67</f>
        <v>952</v>
      </c>
      <c r="C69">
        <f>inputs!$B$10-inputs!$C$67</f>
        <v>973</v>
      </c>
      <c r="F69">
        <v>87</v>
      </c>
      <c r="G69">
        <f>1-EXP(-inputs!$B$35-inputs!$B$36*inputs!$B$37^$F69*(inputs!$B$37-1)/LN(inputs!$B$37))</f>
        <v>7.2236990358998554E-2</v>
      </c>
      <c r="H69">
        <f>1-EXP(-inputs!$B$35-inputs!$B$36*inputs!$B$37^($F69-4)*(inputs!$B$37-1)/LN(inputs!$B$37))</f>
        <v>4.5967901114349563E-2</v>
      </c>
      <c r="I69">
        <f t="shared" si="274"/>
        <v>6.9347510744638616E-2</v>
      </c>
      <c r="J69">
        <f t="shared" si="275"/>
        <v>4.4129185069775576E-2</v>
      </c>
      <c r="L69">
        <v>67</v>
      </c>
      <c r="M69">
        <f t="shared" si="276"/>
        <v>5.583333333333333</v>
      </c>
      <c r="N69">
        <f t="shared" si="277"/>
        <v>3.1417571908868756E-2</v>
      </c>
      <c r="O69">
        <f t="shared" si="278"/>
        <v>0.8391089059315493</v>
      </c>
      <c r="P69">
        <f>O69*EXP(-inputs!$B$27*L69/12)</f>
        <v>0.81600773641858038</v>
      </c>
      <c r="Q69">
        <f t="shared" si="279"/>
        <v>3.6417571908868754E-2</v>
      </c>
      <c r="R69">
        <f t="shared" si="280"/>
        <v>0.81600773641858038</v>
      </c>
      <c r="S69">
        <f>R69*EXP(-inputs!$B$27*L69/12)</f>
        <v>0.79354255590429157</v>
      </c>
      <c r="T69">
        <f>INDEX(P_rec,MATCH(inputs!$B$13+L69,curve_t,0))/INDEX(P_rec,MATCH(inputs!$B$13,curve_t,0))</f>
        <v>0.80759195359536462</v>
      </c>
      <c r="U69">
        <f t="shared" si="286"/>
        <v>0.99648094851576108</v>
      </c>
      <c r="V69">
        <f t="shared" si="287"/>
        <v>3.5314789404459201E-3</v>
      </c>
      <c r="X69">
        <v>43</v>
      </c>
      <c r="Y69">
        <f t="shared" si="281"/>
        <v>109.25144361659305</v>
      </c>
      <c r="AA69">
        <v>41</v>
      </c>
      <c r="AC69">
        <f>$AB$28*INDEX(I_rec,MATCH(inputs!$B$13+AA69,cpi_rec_u,0))/INDEX(I_rec,MATCH(inputs!$B$13,cpi_rec_u,0))</f>
        <v>112.3967227190836</v>
      </c>
      <c r="AD69">
        <f t="shared" si="122"/>
        <v>114.28106856222236</v>
      </c>
      <c r="AF69">
        <v>85</v>
      </c>
      <c r="AG69">
        <f t="shared" si="292"/>
        <v>1</v>
      </c>
      <c r="AH69">
        <f>1</f>
        <v>1</v>
      </c>
      <c r="AI69">
        <f t="shared" ref="AI69:BN69" si="297">AH69*(1-$AG69*(0.01+0.01*AI$3))</f>
        <v>0.98</v>
      </c>
      <c r="AJ69">
        <f t="shared" si="297"/>
        <v>0.96047104999999999</v>
      </c>
      <c r="AK69">
        <f t="shared" si="297"/>
        <v>0.941530560894</v>
      </c>
      <c r="AL69">
        <f t="shared" si="297"/>
        <v>0.9232719294918631</v>
      </c>
      <c r="AM69">
        <f t="shared" si="297"/>
        <v>0.90576669370869745</v>
      </c>
      <c r="AN69">
        <f t="shared" si="297"/>
        <v>0.8890666202934433</v>
      </c>
      <c r="AO69">
        <f t="shared" si="297"/>
        <v>0.87320567178740827</v>
      </c>
      <c r="AP69">
        <f t="shared" si="297"/>
        <v>0.85820181533192108</v>
      </c>
      <c r="AQ69">
        <f t="shared" si="297"/>
        <v>0.84405864941525099</v>
      </c>
      <c r="AR69">
        <f t="shared" si="297"/>
        <v>0.83076683583358435</v>
      </c>
      <c r="AS69">
        <f t="shared" si="297"/>
        <v>0.81830533329608057</v>
      </c>
      <c r="AT69">
        <f t="shared" si="297"/>
        <v>0.80664243653327816</v>
      </c>
      <c r="AU69">
        <f t="shared" si="297"/>
        <v>0.79573663079134827</v>
      </c>
      <c r="AV69">
        <f t="shared" si="297"/>
        <v>0.78553727652618011</v>
      </c>
      <c r="AW69">
        <f t="shared" si="297"/>
        <v>0.77598514324362178</v>
      </c>
      <c r="AX69">
        <f t="shared" si="297"/>
        <v>0.7670128150248674</v>
      </c>
      <c r="AY69">
        <f t="shared" si="297"/>
        <v>0.75854499354699279</v>
      </c>
      <c r="AZ69">
        <f t="shared" si="297"/>
        <v>0.75049872752794311</v>
      </c>
      <c r="BA69">
        <f t="shared" si="297"/>
        <v>0.74278360060895587</v>
      </c>
      <c r="BB69">
        <f t="shared" si="297"/>
        <v>0.73530191279182211</v>
      </c>
      <c r="BC69">
        <f t="shared" si="297"/>
        <v>0.72794889366390392</v>
      </c>
      <c r="BD69">
        <f t="shared" si="297"/>
        <v>0.72066940472726482</v>
      </c>
      <c r="BE69">
        <f t="shared" si="297"/>
        <v>0.71346271067999212</v>
      </c>
      <c r="BF69">
        <f t="shared" si="297"/>
        <v>0.70632808357319221</v>
      </c>
      <c r="BG69">
        <f t="shared" si="297"/>
        <v>0.69926480273746028</v>
      </c>
      <c r="BH69">
        <f t="shared" si="297"/>
        <v>0.69227215471008563</v>
      </c>
      <c r="BI69">
        <f t="shared" si="297"/>
        <v>0.6853494331629848</v>
      </c>
      <c r="BJ69">
        <f t="shared" si="297"/>
        <v>0.67849593883135495</v>
      </c>
      <c r="BK69">
        <f t="shared" si="297"/>
        <v>0.67171097944304137</v>
      </c>
      <c r="BL69">
        <f t="shared" si="297"/>
        <v>0.66499386964861096</v>
      </c>
      <c r="BM69">
        <f t="shared" si="297"/>
        <v>0.65834393095212485</v>
      </c>
      <c r="BN69">
        <f t="shared" si="297"/>
        <v>0.65176049164260363</v>
      </c>
      <c r="BO69">
        <f t="shared" ref="BO69:CT69" si="298">BN69*(1-$AG69*(0.01+0.01*BO$3))</f>
        <v>0.64524288672617758</v>
      </c>
      <c r="BP69">
        <f t="shared" si="298"/>
        <v>0.63879045785891575</v>
      </c>
      <c r="BQ69">
        <f t="shared" si="298"/>
        <v>0.63240255328032657</v>
      </c>
      <c r="BR69">
        <f t="shared" si="298"/>
        <v>0.62607852774752326</v>
      </c>
      <c r="BS69">
        <f t="shared" si="298"/>
        <v>0.61981774247004806</v>
      </c>
      <c r="BT69">
        <f t="shared" si="298"/>
        <v>0.61361956504534754</v>
      </c>
      <c r="BU69">
        <f t="shared" si="298"/>
        <v>0.607483369394894</v>
      </c>
      <c r="BV69">
        <f t="shared" si="298"/>
        <v>0.6014085357009451</v>
      </c>
      <c r="BW69">
        <f t="shared" si="298"/>
        <v>0.59539445034393568</v>
      </c>
      <c r="BX69">
        <f t="shared" si="298"/>
        <v>0.58944050584049634</v>
      </c>
      <c r="BY69">
        <f t="shared" si="298"/>
        <v>0.58354610078209135</v>
      </c>
      <c r="BZ69">
        <f t="shared" si="298"/>
        <v>0.5777106397742704</v>
      </c>
      <c r="CA69">
        <f t="shared" si="298"/>
        <v>0.57193353337652764</v>
      </c>
      <c r="CB69">
        <f t="shared" si="298"/>
        <v>0.56621419804276241</v>
      </c>
      <c r="CC69">
        <f t="shared" si="298"/>
        <v>0.56055205606233482</v>
      </c>
      <c r="CD69">
        <f t="shared" si="298"/>
        <v>0.55494653550171147</v>
      </c>
      <c r="CE69">
        <f t="shared" si="298"/>
        <v>0.54939707014669437</v>
      </c>
      <c r="CF69">
        <f t="shared" si="298"/>
        <v>0.54390309944522741</v>
      </c>
      <c r="CG69">
        <f t="shared" si="298"/>
        <v>0.5384640684507751</v>
      </c>
      <c r="CH69">
        <f t="shared" si="298"/>
        <v>0.53307942776626738</v>
      </c>
      <c r="CI69">
        <f t="shared" si="298"/>
        <v>0.52774863348860468</v>
      </c>
      <c r="CJ69">
        <f t="shared" si="298"/>
        <v>0.52247114715371867</v>
      </c>
      <c r="CK69">
        <f t="shared" si="298"/>
        <v>0.51724643568218143</v>
      </c>
      <c r="CL69">
        <f t="shared" si="298"/>
        <v>0.51207397132535959</v>
      </c>
      <c r="CM69">
        <f t="shared" si="298"/>
        <v>0.50695323161210604</v>
      </c>
      <c r="CN69">
        <f t="shared" si="298"/>
        <v>0.50188369929598498</v>
      </c>
      <c r="CO69">
        <f t="shared" si="298"/>
        <v>0.49686486230302512</v>
      </c>
      <c r="CP69">
        <f t="shared" si="298"/>
        <v>0.49189621367999486</v>
      </c>
      <c r="CQ69">
        <f t="shared" si="298"/>
        <v>0.48697725154319493</v>
      </c>
      <c r="CR69">
        <f t="shared" si="298"/>
        <v>0.48210747902776296</v>
      </c>
      <c r="CS69">
        <f t="shared" si="298"/>
        <v>0.47728640423748531</v>
      </c>
      <c r="CT69">
        <f t="shared" si="298"/>
        <v>0.47251354019511044</v>
      </c>
      <c r="CU69">
        <f t="shared" ref="CU69:DZ69" si="299">CT69*(1-$AG69*(0.01+0.01*CU$3))</f>
        <v>0.46778840479315931</v>
      </c>
      <c r="CV69">
        <f t="shared" si="299"/>
        <v>0.46311052074522768</v>
      </c>
      <c r="CW69">
        <f t="shared" si="299"/>
        <v>0.45847941553777538</v>
      </c>
      <c r="CX69">
        <f t="shared" si="299"/>
        <v>0.45389462138239761</v>
      </c>
      <c r="CY69">
        <f t="shared" si="299"/>
        <v>0.44935567516857361</v>
      </c>
      <c r="CZ69">
        <f t="shared" si="299"/>
        <v>0.44486211841688789</v>
      </c>
      <c r="DA69">
        <f t="shared" si="299"/>
        <v>0.440413497232719</v>
      </c>
      <c r="DB69">
        <f t="shared" si="299"/>
        <v>0.43600936226039183</v>
      </c>
      <c r="DC69">
        <f t="shared" si="299"/>
        <v>0.43164926863778791</v>
      </c>
      <c r="DD69">
        <f t="shared" si="299"/>
        <v>0.42733277595141</v>
      </c>
      <c r="DE69">
        <f t="shared" si="299"/>
        <v>0.42305944819189589</v>
      </c>
      <c r="DF69">
        <f t="shared" si="299"/>
        <v>0.41882885370997691</v>
      </c>
      <c r="DG69">
        <f t="shared" si="299"/>
        <v>0.41464056517287712</v>
      </c>
      <c r="DH69">
        <f t="shared" si="299"/>
        <v>0.41049415952114832</v>
      </c>
      <c r="DI69">
        <f t="shared" si="299"/>
        <v>0.40638921792593685</v>
      </c>
      <c r="DJ69">
        <f t="shared" si="299"/>
        <v>0.40232532574667745</v>
      </c>
      <c r="DK69">
        <f t="shared" si="299"/>
        <v>0.39830207248921068</v>
      </c>
      <c r="DL69">
        <f t="shared" si="299"/>
        <v>0.39431905176431858</v>
      </c>
      <c r="DM69">
        <f t="shared" si="299"/>
        <v>0.39037586124667539</v>
      </c>
      <c r="DN69">
        <f t="shared" si="299"/>
        <v>0.38647210263420861</v>
      </c>
      <c r="DO69">
        <f t="shared" si="299"/>
        <v>0.3826073816078665</v>
      </c>
      <c r="DP69">
        <f t="shared" si="299"/>
        <v>0.37878130779178781</v>
      </c>
      <c r="DQ69">
        <f t="shared" si="299"/>
        <v>0.37499349471386995</v>
      </c>
      <c r="DR69">
        <f t="shared" si="299"/>
        <v>0.37124355976673123</v>
      </c>
      <c r="DS69">
        <f t="shared" si="299"/>
        <v>0.36753112416906392</v>
      </c>
      <c r="DT69">
        <f t="shared" si="299"/>
        <v>0.36385581292737329</v>
      </c>
      <c r="DU69">
        <f t="shared" si="299"/>
        <v>0.36021725479809957</v>
      </c>
      <c r="DV69">
        <f t="shared" si="299"/>
        <v>0.35661508225011856</v>
      </c>
      <c r="DW69">
        <f t="shared" si="299"/>
        <v>0.3530489314276174</v>
      </c>
      <c r="DX69">
        <f t="shared" si="299"/>
        <v>0.34951844211334121</v>
      </c>
      <c r="DY69">
        <f t="shared" si="299"/>
        <v>0.34602325769220782</v>
      </c>
      <c r="DZ69">
        <f t="shared" si="299"/>
        <v>0.34256302511528575</v>
      </c>
      <c r="EA69">
        <f t="shared" ref="EA69:FC69" si="300">DZ69*(1-$AG69*(0.01+0.01*EA$3))</f>
        <v>0.33913739486413291</v>
      </c>
      <c r="EB69">
        <f t="shared" si="300"/>
        <v>0.33574602091549161</v>
      </c>
      <c r="EC69">
        <f t="shared" si="300"/>
        <v>0.33238856070633671</v>
      </c>
      <c r="ED69">
        <f t="shared" si="300"/>
        <v>0.32906467509927334</v>
      </c>
      <c r="EE69">
        <f t="shared" si="300"/>
        <v>0.32577402834828062</v>
      </c>
      <c r="EF69">
        <f t="shared" si="300"/>
        <v>0.32251628806479782</v>
      </c>
      <c r="EG69">
        <f t="shared" si="300"/>
        <v>0.31929112518414982</v>
      </c>
      <c r="EH69">
        <f t="shared" si="300"/>
        <v>0.3160982139323083</v>
      </c>
      <c r="EI69">
        <f t="shared" si="300"/>
        <v>0.31293723179298522</v>
      </c>
      <c r="EJ69">
        <f t="shared" si="300"/>
        <v>0.30980785947505535</v>
      </c>
      <c r="EK69">
        <f t="shared" si="300"/>
        <v>0.30670978088030482</v>
      </c>
      <c r="EL69">
        <f t="shared" si="300"/>
        <v>0.30364268307150177</v>
      </c>
      <c r="EM69">
        <f t="shared" si="300"/>
        <v>0.30060625624078674</v>
      </c>
      <c r="EN69">
        <f t="shared" si="300"/>
        <v>0.29760019367837887</v>
      </c>
      <c r="EO69">
        <f t="shared" si="300"/>
        <v>0.2946241917415951</v>
      </c>
      <c r="EP69">
        <f t="shared" si="300"/>
        <v>0.29167794982417916</v>
      </c>
      <c r="EQ69">
        <f t="shared" si="300"/>
        <v>0.28876117032593734</v>
      </c>
      <c r="ER69">
        <f t="shared" si="300"/>
        <v>0.28587355862267799</v>
      </c>
      <c r="ES69">
        <f t="shared" si="300"/>
        <v>0.2830148230364512</v>
      </c>
      <c r="ET69">
        <f t="shared" si="300"/>
        <v>0.28018467480608666</v>
      </c>
      <c r="EU69">
        <f t="shared" si="300"/>
        <v>0.27738282805802578</v>
      </c>
      <c r="EV69">
        <f t="shared" si="300"/>
        <v>0.27460899977744552</v>
      </c>
      <c r="EW69">
        <f t="shared" si="300"/>
        <v>0.27186290977967104</v>
      </c>
      <c r="EX69">
        <f t="shared" si="300"/>
        <v>0.26914428068187435</v>
      </c>
      <c r="EY69">
        <f t="shared" si="300"/>
        <v>0.26645283787505558</v>
      </c>
      <c r="EZ69">
        <f t="shared" si="300"/>
        <v>0.263788309496305</v>
      </c>
      <c r="FA69">
        <f t="shared" si="300"/>
        <v>0.26115042640134195</v>
      </c>
      <c r="FB69">
        <f t="shared" si="300"/>
        <v>0.25853892213732854</v>
      </c>
      <c r="FC69">
        <f t="shared" si="300"/>
        <v>0.25595353291595524</v>
      </c>
    </row>
    <row r="70" spans="1:159" x14ac:dyDescent="0.35">
      <c r="A70" t="s">
        <v>121</v>
      </c>
      <c r="B70">
        <f>12*YEAR(inputs!$B$58)+MONTH(inputs!$B$58)-1</f>
        <v>24312</v>
      </c>
      <c r="C70">
        <f>12*YEAR(inputs!$C$58)+MONTH(inputs!$C$58)-1</f>
        <v>24312</v>
      </c>
      <c r="F70">
        <v>88</v>
      </c>
      <c r="G70">
        <f>1-EXP(-inputs!$B$35-inputs!$B$36*inputs!$B$37^$F70*(inputs!$B$37-1)/LN(inputs!$B$37))</f>
        <v>8.0797715318629337E-2</v>
      </c>
      <c r="H70">
        <f>1-EXP(-inputs!$B$35-inputs!$B$36*inputs!$B$37^($F70-4)*(inputs!$B$37-1)/LN(inputs!$B$37))</f>
        <v>5.1492771533953374E-2</v>
      </c>
      <c r="I70">
        <f t="shared" si="274"/>
        <v>7.7565806705884158E-2</v>
      </c>
      <c r="J70">
        <f t="shared" si="275"/>
        <v>4.9433060672595237E-2</v>
      </c>
      <c r="L70">
        <v>68</v>
      </c>
      <c r="M70">
        <f t="shared" si="276"/>
        <v>5.666666666666667</v>
      </c>
      <c r="N70">
        <f t="shared" si="277"/>
        <v>3.1488794968044943E-2</v>
      </c>
      <c r="O70">
        <f t="shared" si="278"/>
        <v>0.83657717381017738</v>
      </c>
      <c r="P70">
        <f>O70*EXP(-inputs!$B$27*L70/12)</f>
        <v>0.81320679762876269</v>
      </c>
      <c r="Q70">
        <f t="shared" si="279"/>
        <v>3.6488794968044941E-2</v>
      </c>
      <c r="R70">
        <f t="shared" si="280"/>
        <v>0.81320679762876269</v>
      </c>
      <c r="S70">
        <f>R70*EXP(-inputs!$B$27*L70/12)</f>
        <v>0.79048928946713071</v>
      </c>
      <c r="T70">
        <f>INDEX(P_rec,MATCH(inputs!$B$13+L70,curve_t,0))/INDEX(P_rec,MATCH(inputs!$B$13,curve_t,0))</f>
        <v>0.80474417317716695</v>
      </c>
      <c r="U70">
        <f t="shared" si="286"/>
        <v>0.99647373849439747</v>
      </c>
      <c r="V70">
        <f t="shared" si="287"/>
        <v>3.5387400283428683E-3</v>
      </c>
      <c r="X70">
        <v>44</v>
      </c>
      <c r="Y70">
        <f t="shared" si="281"/>
        <v>109.4764837026872</v>
      </c>
      <c r="AA70">
        <v>42</v>
      </c>
      <c r="AC70">
        <f>$AB$28*INDEX(I_rec,MATCH(inputs!$B$13+AA70,cpi_rec_u,0))/INDEX(I_rec,MATCH(inputs!$B$13,cpi_rec_u,0))</f>
        <v>112.62824156515184</v>
      </c>
      <c r="AD70">
        <f t="shared" si="122"/>
        <v>114.56291650716392</v>
      </c>
      <c r="AF70">
        <v>86</v>
      </c>
      <c r="AG70">
        <f t="shared" si="292"/>
        <v>0.96</v>
      </c>
      <c r="AH70">
        <f>1</f>
        <v>1</v>
      </c>
      <c r="AI70">
        <f t="shared" ref="AI70:BN70" si="301">AH70*(1-$AG70*(0.01+0.01*AI$3))</f>
        <v>0.98080000000000001</v>
      </c>
      <c r="AJ70">
        <f t="shared" si="301"/>
        <v>0.96203690368000006</v>
      </c>
      <c r="AK70">
        <f t="shared" si="301"/>
        <v>0.94382439064905321</v>
      </c>
      <c r="AL70">
        <f t="shared" si="301"/>
        <v>0.92625340073321794</v>
      </c>
      <c r="AM70">
        <f t="shared" si="301"/>
        <v>0.90939410683443211</v>
      </c>
      <c r="AN70">
        <f t="shared" si="301"/>
        <v>0.89329783114346262</v>
      </c>
      <c r="AO70">
        <f t="shared" si="301"/>
        <v>0.87799885516816722</v>
      </c>
      <c r="AP70">
        <f t="shared" si="301"/>
        <v>0.86351608845239725</v>
      </c>
      <c r="AQ70">
        <f t="shared" si="301"/>
        <v>0.84985457312020962</v>
      </c>
      <c r="AR70">
        <f t="shared" si="301"/>
        <v>0.83700681162560753</v>
      </c>
      <c r="AS70">
        <f t="shared" si="301"/>
        <v>0.8249539135381988</v>
      </c>
      <c r="AT70">
        <f t="shared" si="301"/>
        <v>0.81366656411160376</v>
      </c>
      <c r="AU70">
        <f t="shared" si="301"/>
        <v>0.80310582304268641</v>
      </c>
      <c r="AV70">
        <f t="shared" si="301"/>
        <v>0.79322376651131077</v>
      </c>
      <c r="AW70">
        <f t="shared" si="301"/>
        <v>0.78396398955056434</v>
      </c>
      <c r="AX70">
        <f t="shared" si="301"/>
        <v>0.7752619892665531</v>
      </c>
      <c r="AY70">
        <f t="shared" si="301"/>
        <v>0.7670454525995104</v>
      </c>
      <c r="AZ70">
        <f t="shared" si="301"/>
        <v>0.75923447534659916</v>
      </c>
      <c r="BA70">
        <f t="shared" si="301"/>
        <v>0.75174174215629863</v>
      </c>
      <c r="BB70">
        <f t="shared" si="301"/>
        <v>0.74447270020634415</v>
      </c>
      <c r="BC70">
        <f t="shared" si="301"/>
        <v>0.7373257622843632</v>
      </c>
      <c r="BD70">
        <f t="shared" si="301"/>
        <v>0.7302474349664333</v>
      </c>
      <c r="BE70">
        <f t="shared" si="301"/>
        <v>0.72323705959075546</v>
      </c>
      <c r="BF70">
        <f t="shared" si="301"/>
        <v>0.71629398381868414</v>
      </c>
      <c r="BG70">
        <f t="shared" si="301"/>
        <v>0.70941756157402469</v>
      </c>
      <c r="BH70">
        <f t="shared" si="301"/>
        <v>0.70260715298291399</v>
      </c>
      <c r="BI70">
        <f t="shared" si="301"/>
        <v>0.69586212431427796</v>
      </c>
      <c r="BJ70">
        <f t="shared" si="301"/>
        <v>0.6891818479208609</v>
      </c>
      <c r="BK70">
        <f t="shared" si="301"/>
        <v>0.68256570218082058</v>
      </c>
      <c r="BL70">
        <f t="shared" si="301"/>
        <v>0.67601307143988465</v>
      </c>
      <c r="BM70">
        <f t="shared" si="301"/>
        <v>0.66952334595406171</v>
      </c>
      <c r="BN70">
        <f t="shared" si="301"/>
        <v>0.66309592183290267</v>
      </c>
      <c r="BO70">
        <f t="shared" ref="BO70:CT70" si="302">BN70*(1-$AG70*(0.01+0.01*BO$3))</f>
        <v>0.65673020098330681</v>
      </c>
      <c r="BP70">
        <f t="shared" si="302"/>
        <v>0.65042559105386699</v>
      </c>
      <c r="BQ70">
        <f t="shared" si="302"/>
        <v>0.64418150537974983</v>
      </c>
      <c r="BR70">
        <f t="shared" si="302"/>
        <v>0.63799736292810416</v>
      </c>
      <c r="BS70">
        <f t="shared" si="302"/>
        <v>0.63187258824399428</v>
      </c>
      <c r="BT70">
        <f t="shared" si="302"/>
        <v>0.6258066113968519</v>
      </c>
      <c r="BU70">
        <f t="shared" si="302"/>
        <v>0.6197988679274421</v>
      </c>
      <c r="BV70">
        <f t="shared" si="302"/>
        <v>0.6138487987953386</v>
      </c>
      <c r="BW70">
        <f t="shared" si="302"/>
        <v>0.60795585032690336</v>
      </c>
      <c r="BX70">
        <f t="shared" si="302"/>
        <v>0.6021194741637651</v>
      </c>
      <c r="BY70">
        <f t="shared" si="302"/>
        <v>0.59633912721179294</v>
      </c>
      <c r="BZ70">
        <f t="shared" si="302"/>
        <v>0.59061427159055968</v>
      </c>
      <c r="CA70">
        <f t="shared" si="302"/>
        <v>0.58494437458329029</v>
      </c>
      <c r="CB70">
        <f t="shared" si="302"/>
        <v>0.57932890858729069</v>
      </c>
      <c r="CC70">
        <f t="shared" si="302"/>
        <v>0.57376735106485266</v>
      </c>
      <c r="CD70">
        <f t="shared" si="302"/>
        <v>0.56825918449463009</v>
      </c>
      <c r="CE70">
        <f t="shared" si="302"/>
        <v>0.5628038963234816</v>
      </c>
      <c r="CF70">
        <f t="shared" si="302"/>
        <v>0.55740097891877616</v>
      </c>
      <c r="CG70">
        <f t="shared" si="302"/>
        <v>0.55204992952115584</v>
      </c>
      <c r="CH70">
        <f t="shared" si="302"/>
        <v>0.5467502501977527</v>
      </c>
      <c r="CI70">
        <f t="shared" si="302"/>
        <v>0.5415014477958543</v>
      </c>
      <c r="CJ70">
        <f t="shared" si="302"/>
        <v>0.53630303389701406</v>
      </c>
      <c r="CK70">
        <f t="shared" si="302"/>
        <v>0.53115452477160274</v>
      </c>
      <c r="CL70">
        <f t="shared" si="302"/>
        <v>0.52605544133379534</v>
      </c>
      <c r="CM70">
        <f t="shared" si="302"/>
        <v>0.52100530909699083</v>
      </c>
      <c r="CN70">
        <f t="shared" si="302"/>
        <v>0.51600365812965965</v>
      </c>
      <c r="CO70">
        <f t="shared" si="302"/>
        <v>0.51105002301161484</v>
      </c>
      <c r="CP70">
        <f t="shared" si="302"/>
        <v>0.50614394279070329</v>
      </c>
      <c r="CQ70">
        <f t="shared" si="302"/>
        <v>0.50128496093991248</v>
      </c>
      <c r="CR70">
        <f t="shared" si="302"/>
        <v>0.49647262531488928</v>
      </c>
      <c r="CS70">
        <f t="shared" si="302"/>
        <v>0.49170648811186629</v>
      </c>
      <c r="CT70">
        <f t="shared" si="302"/>
        <v>0.48698610582599233</v>
      </c>
      <c r="CU70">
        <f t="shared" ref="CU70:DZ70" si="303">CT70*(1-$AG70*(0.01+0.01*CU$3))</f>
        <v>0.4823110392100628</v>
      </c>
      <c r="CV70">
        <f t="shared" si="303"/>
        <v>0.47768085323364617</v>
      </c>
      <c r="CW70">
        <f t="shared" si="303"/>
        <v>0.47309511704260315</v>
      </c>
      <c r="CX70">
        <f t="shared" si="303"/>
        <v>0.46855340391899414</v>
      </c>
      <c r="CY70">
        <f t="shared" si="303"/>
        <v>0.46405529124137179</v>
      </c>
      <c r="CZ70">
        <f t="shared" si="303"/>
        <v>0.4596003604454546</v>
      </c>
      <c r="DA70">
        <f t="shared" si="303"/>
        <v>0.45518819698517821</v>
      </c>
      <c r="DB70">
        <f t="shared" si="303"/>
        <v>0.45081839029412046</v>
      </c>
      <c r="DC70">
        <f t="shared" si="303"/>
        <v>0.44649053374729686</v>
      </c>
      <c r="DD70">
        <f t="shared" si="303"/>
        <v>0.44220422462332276</v>
      </c>
      <c r="DE70">
        <f t="shared" si="303"/>
        <v>0.43795906406693885</v>
      </c>
      <c r="DF70">
        <f t="shared" si="303"/>
        <v>0.4337546570518962</v>
      </c>
      <c r="DG70">
        <f t="shared" si="303"/>
        <v>0.42959061234419799</v>
      </c>
      <c r="DH70">
        <f t="shared" si="303"/>
        <v>0.42546654246569365</v>
      </c>
      <c r="DI70">
        <f t="shared" si="303"/>
        <v>0.421382063658023</v>
      </c>
      <c r="DJ70">
        <f t="shared" si="303"/>
        <v>0.41733679584690597</v>
      </c>
      <c r="DK70">
        <f t="shared" si="303"/>
        <v>0.41333036260677564</v>
      </c>
      <c r="DL70">
        <f t="shared" si="303"/>
        <v>0.40936239112575057</v>
      </c>
      <c r="DM70">
        <f t="shared" si="303"/>
        <v>0.40543251217094334</v>
      </c>
      <c r="DN70">
        <f t="shared" si="303"/>
        <v>0.40154036005410226</v>
      </c>
      <c r="DO70">
        <f t="shared" si="303"/>
        <v>0.39768557259758286</v>
      </c>
      <c r="DP70">
        <f t="shared" si="303"/>
        <v>0.39386779110064607</v>
      </c>
      <c r="DQ70">
        <f t="shared" si="303"/>
        <v>0.39008666030607986</v>
      </c>
      <c r="DR70">
        <f t="shared" si="303"/>
        <v>0.38634182836714148</v>
      </c>
      <c r="DS70">
        <f t="shared" si="303"/>
        <v>0.38263294681481691</v>
      </c>
      <c r="DT70">
        <f t="shared" si="303"/>
        <v>0.37895967052539464</v>
      </c>
      <c r="DU70">
        <f t="shared" si="303"/>
        <v>0.37532165768835085</v>
      </c>
      <c r="DV70">
        <f t="shared" si="303"/>
        <v>0.37171856977454265</v>
      </c>
      <c r="DW70">
        <f t="shared" si="303"/>
        <v>0.36815007150470702</v>
      </c>
      <c r="DX70">
        <f t="shared" si="303"/>
        <v>0.36461583081826182</v>
      </c>
      <c r="DY70">
        <f t="shared" si="303"/>
        <v>0.3611155188424065</v>
      </c>
      <c r="DZ70">
        <f t="shared" si="303"/>
        <v>0.35764880986151937</v>
      </c>
      <c r="EA70">
        <f t="shared" ref="EA70:FC70" si="304">DZ70*(1-$AG70*(0.01+0.01*EA$3))</f>
        <v>0.35421538128684876</v>
      </c>
      <c r="EB70">
        <f t="shared" si="304"/>
        <v>0.35081491362649497</v>
      </c>
      <c r="EC70">
        <f t="shared" si="304"/>
        <v>0.34744709045568062</v>
      </c>
      <c r="ED70">
        <f t="shared" si="304"/>
        <v>0.34411159838730604</v>
      </c>
      <c r="EE70">
        <f t="shared" si="304"/>
        <v>0.3408081270427879</v>
      </c>
      <c r="EF70">
        <f t="shared" si="304"/>
        <v>0.33753636902317713</v>
      </c>
      <c r="EG70">
        <f t="shared" si="304"/>
        <v>0.33429601988055463</v>
      </c>
      <c r="EH70">
        <f t="shared" si="304"/>
        <v>0.33108677808970127</v>
      </c>
      <c r="EI70">
        <f t="shared" si="304"/>
        <v>0.32790834502004013</v>
      </c>
      <c r="EJ70">
        <f t="shared" si="304"/>
        <v>0.32476042490784773</v>
      </c>
      <c r="EK70">
        <f t="shared" si="304"/>
        <v>0.32164272482873235</v>
      </c>
      <c r="EL70">
        <f t="shared" si="304"/>
        <v>0.31855495467037648</v>
      </c>
      <c r="EM70">
        <f t="shared" si="304"/>
        <v>0.31549682710554083</v>
      </c>
      <c r="EN70">
        <f t="shared" si="304"/>
        <v>0.31246805756532764</v>
      </c>
      <c r="EO70">
        <f t="shared" si="304"/>
        <v>0.30946836421270046</v>
      </c>
      <c r="EP70">
        <f t="shared" si="304"/>
        <v>0.30649746791625854</v>
      </c>
      <c r="EQ70">
        <f t="shared" si="304"/>
        <v>0.30355509222426241</v>
      </c>
      <c r="ER70">
        <f t="shared" si="304"/>
        <v>0.30064096333890949</v>
      </c>
      <c r="ES70">
        <f t="shared" si="304"/>
        <v>0.29775481009085597</v>
      </c>
      <c r="ET70">
        <f t="shared" si="304"/>
        <v>0.29489636391398372</v>
      </c>
      <c r="EU70">
        <f t="shared" si="304"/>
        <v>0.29206535882040946</v>
      </c>
      <c r="EV70">
        <f t="shared" si="304"/>
        <v>0.28926153137573352</v>
      </c>
      <c r="EW70">
        <f t="shared" si="304"/>
        <v>0.28648462067452646</v>
      </c>
      <c r="EX70">
        <f t="shared" si="304"/>
        <v>0.28373436831605098</v>
      </c>
      <c r="EY70">
        <f t="shared" si="304"/>
        <v>0.2810105183802169</v>
      </c>
      <c r="EZ70">
        <f t="shared" si="304"/>
        <v>0.27831281740376679</v>
      </c>
      <c r="FA70">
        <f t="shared" si="304"/>
        <v>0.27564101435669064</v>
      </c>
      <c r="FB70">
        <f t="shared" si="304"/>
        <v>0.27299486061886641</v>
      </c>
      <c r="FC70">
        <f t="shared" si="304"/>
        <v>0.27037410995692529</v>
      </c>
    </row>
    <row r="71" spans="1:159" x14ac:dyDescent="0.35">
      <c r="A71" t="s">
        <v>122</v>
      </c>
      <c r="B71">
        <f>inputs!$B$70-inputs!$B$11</f>
        <v>1</v>
      </c>
      <c r="C71">
        <f>inputs!$C$70-inputs!$B$11</f>
        <v>1</v>
      </c>
      <c r="F71">
        <v>89</v>
      </c>
      <c r="G71">
        <f>1-EXP(-inputs!$B$35-inputs!$B$36*inputs!$B$37^$F71*(inputs!$B$37-1)/LN(inputs!$B$37))</f>
        <v>9.0325714205150787E-2</v>
      </c>
      <c r="H71">
        <f>1-EXP(-inputs!$B$35-inputs!$B$36*inputs!$B$37^($F71-4)*(inputs!$B$37-1)/LN(inputs!$B$37))</f>
        <v>5.7664543071334173E-2</v>
      </c>
      <c r="I71">
        <f t="shared" si="274"/>
        <v>8.6712685636944759E-2</v>
      </c>
      <c r="J71">
        <f t="shared" si="275"/>
        <v>5.5357961348480804E-2</v>
      </c>
      <c r="L71">
        <v>69</v>
      </c>
      <c r="M71">
        <f t="shared" si="276"/>
        <v>5.75</v>
      </c>
      <c r="N71">
        <f t="shared" si="277"/>
        <v>3.1559426967895668E-2</v>
      </c>
      <c r="O71">
        <f t="shared" si="278"/>
        <v>0.83404601434869385</v>
      </c>
      <c r="P71">
        <f>O71*EXP(-inputs!$B$27*L71/12)</f>
        <v>0.81040860728973507</v>
      </c>
      <c r="Q71">
        <f t="shared" si="279"/>
        <v>3.6559426967895665E-2</v>
      </c>
      <c r="R71">
        <f t="shared" si="280"/>
        <v>0.81040860728973507</v>
      </c>
      <c r="S71">
        <f>R71*EXP(-inputs!$B$27*L71/12)</f>
        <v>0.78744109973614984</v>
      </c>
      <c r="T71">
        <f>INDEX(P_rec,MATCH(inputs!$B$13+L71,curve_t,0))/INDEX(P_rec,MATCH(inputs!$B$13,curve_t,0))</f>
        <v>0.801900716486045</v>
      </c>
      <c r="U71">
        <f t="shared" si="286"/>
        <v>0.99646663276865255</v>
      </c>
      <c r="V71">
        <f t="shared" si="287"/>
        <v>3.5458961847323334E-3</v>
      </c>
      <c r="X71">
        <v>45</v>
      </c>
      <c r="Y71">
        <f t="shared" si="281"/>
        <v>109.70198733451286</v>
      </c>
      <c r="AA71">
        <v>43</v>
      </c>
      <c r="AC71">
        <f>$AB$28*INDEX(I_rec,MATCH(inputs!$B$13+AA71,cpi_rec_u,0))/INDEX(I_rec,MATCH(inputs!$B$13,cpi_rec_u,0))</f>
        <v>112.86023730213635</v>
      </c>
      <c r="AD71">
        <f t="shared" si="122"/>
        <v>114.84545956517248</v>
      </c>
      <c r="AF71">
        <v>87</v>
      </c>
      <c r="AG71">
        <f t="shared" si="292"/>
        <v>0.92</v>
      </c>
      <c r="AH71">
        <f>1</f>
        <v>1</v>
      </c>
      <c r="AI71">
        <f t="shared" ref="AI71:BN71" si="305">AH71*(1-$AG71*(0.01+0.01*AI$3))</f>
        <v>0.98160000000000003</v>
      </c>
      <c r="AJ71">
        <f t="shared" si="305"/>
        <v>0.96360403272000006</v>
      </c>
      <c r="AK71">
        <f t="shared" si="305"/>
        <v>0.94612194291678076</v>
      </c>
      <c r="AL71">
        <f t="shared" si="305"/>
        <v>0.92924208672100816</v>
      </c>
      <c r="AM71">
        <f t="shared" si="305"/>
        <v>0.91303313115391627</v>
      </c>
      <c r="AN71">
        <f t="shared" si="305"/>
        <v>0.89754580666671802</v>
      </c>
      <c r="AO71">
        <f t="shared" si="305"/>
        <v>0.88281456685105852</v>
      </c>
      <c r="AP71">
        <f t="shared" si="305"/>
        <v>0.86885912245973373</v>
      </c>
      <c r="AQ71">
        <f t="shared" si="305"/>
        <v>0.85568582798864823</v>
      </c>
      <c r="AR71">
        <f t="shared" si="305"/>
        <v>0.84328890841849713</v>
      </c>
      <c r="AS71">
        <f t="shared" si="305"/>
        <v>0.8316515214823218</v>
      </c>
      <c r="AT71">
        <f t="shared" si="305"/>
        <v>0.8207466572371892</v>
      </c>
      <c r="AU71">
        <f t="shared" si="305"/>
        <v>0.81053788201581023</v>
      </c>
      <c r="AV71">
        <f t="shared" si="305"/>
        <v>0.80097993825729163</v>
      </c>
      <c r="AW71">
        <f t="shared" si="305"/>
        <v>0.7920192154920197</v>
      </c>
      <c r="AX71">
        <f t="shared" si="305"/>
        <v>0.78359411108722332</v>
      </c>
      <c r="AY71">
        <f t="shared" si="305"/>
        <v>0.77563530241973266</v>
      </c>
      <c r="AZ71">
        <f t="shared" si="305"/>
        <v>0.76806595506694875</v>
      </c>
      <c r="BA71">
        <f t="shared" si="305"/>
        <v>0.76080189449030766</v>
      </c>
      <c r="BB71">
        <f t="shared" si="305"/>
        <v>0.75375177157463435</v>
      </c>
      <c r="BC71">
        <f t="shared" si="305"/>
        <v>0.74681725527614773</v>
      </c>
      <c r="BD71">
        <f t="shared" si="305"/>
        <v>0.73994653652760722</v>
      </c>
      <c r="BE71">
        <f t="shared" si="305"/>
        <v>0.7331390283915532</v>
      </c>
      <c r="BF71">
        <f t="shared" si="305"/>
        <v>0.72639414933035096</v>
      </c>
      <c r="BG71">
        <f t="shared" si="305"/>
        <v>0.71971132315651176</v>
      </c>
      <c r="BH71">
        <f t="shared" si="305"/>
        <v>0.71308997898347182</v>
      </c>
      <c r="BI71">
        <f t="shared" si="305"/>
        <v>0.70652955117682392</v>
      </c>
      <c r="BJ71">
        <f t="shared" si="305"/>
        <v>0.70002947930599713</v>
      </c>
      <c r="BK71">
        <f t="shared" si="305"/>
        <v>0.69358920809638192</v>
      </c>
      <c r="BL71">
        <f t="shared" si="305"/>
        <v>0.68720818738189526</v>
      </c>
      <c r="BM71">
        <f t="shared" si="305"/>
        <v>0.68088587205798179</v>
      </c>
      <c r="BN71">
        <f t="shared" si="305"/>
        <v>0.67462172203504833</v>
      </c>
      <c r="BO71">
        <f t="shared" ref="BO71:CT71" si="306">BN71*(1-$AG71*(0.01+0.01*BO$3))</f>
        <v>0.66841520219232586</v>
      </c>
      <c r="BP71">
        <f t="shared" si="306"/>
        <v>0.66226578233215649</v>
      </c>
      <c r="BQ71">
        <f t="shared" si="306"/>
        <v>0.65617293713470071</v>
      </c>
      <c r="BR71">
        <f t="shared" si="306"/>
        <v>0.65013614611306147</v>
      </c>
      <c r="BS71">
        <f t="shared" si="306"/>
        <v>0.64415489356882127</v>
      </c>
      <c r="BT71">
        <f t="shared" si="306"/>
        <v>0.6382286685479881</v>
      </c>
      <c r="BU71">
        <f t="shared" si="306"/>
        <v>0.6323569647973466</v>
      </c>
      <c r="BV71">
        <f t="shared" si="306"/>
        <v>0.62653928072121101</v>
      </c>
      <c r="BW71">
        <f t="shared" si="306"/>
        <v>0.62077511933857588</v>
      </c>
      <c r="BX71">
        <f t="shared" si="306"/>
        <v>0.615063988240661</v>
      </c>
      <c r="BY71">
        <f t="shared" si="306"/>
        <v>0.60940539954884687</v>
      </c>
      <c r="BZ71">
        <f t="shared" si="306"/>
        <v>0.60379886987299747</v>
      </c>
      <c r="CA71">
        <f t="shared" si="306"/>
        <v>0.59824392027016593</v>
      </c>
      <c r="CB71">
        <f t="shared" si="306"/>
        <v>0.59274007620368041</v>
      </c>
      <c r="CC71">
        <f t="shared" si="306"/>
        <v>0.58728686750260661</v>
      </c>
      <c r="CD71">
        <f t="shared" si="306"/>
        <v>0.58188382832158259</v>
      </c>
      <c r="CE71">
        <f t="shared" si="306"/>
        <v>0.576530497101024</v>
      </c>
      <c r="CF71">
        <f t="shared" si="306"/>
        <v>0.57122641652769457</v>
      </c>
      <c r="CG71">
        <f t="shared" si="306"/>
        <v>0.56597113349563977</v>
      </c>
      <c r="CH71">
        <f t="shared" si="306"/>
        <v>0.56076419906747987</v>
      </c>
      <c r="CI71">
        <f t="shared" si="306"/>
        <v>0.55560516843605912</v>
      </c>
      <c r="CJ71">
        <f t="shared" si="306"/>
        <v>0.55049360088644739</v>
      </c>
      <c r="CK71">
        <f t="shared" si="306"/>
        <v>0.54542905975829203</v>
      </c>
      <c r="CL71">
        <f t="shared" si="306"/>
        <v>0.5404111124085158</v>
      </c>
      <c r="CM71">
        <f t="shared" si="306"/>
        <v>0.53543933017435752</v>
      </c>
      <c r="CN71">
        <f t="shared" si="306"/>
        <v>0.53051328833675349</v>
      </c>
      <c r="CO71">
        <f t="shared" si="306"/>
        <v>0.5256325660840554</v>
      </c>
      <c r="CP71">
        <f t="shared" si="306"/>
        <v>0.5207967464760821</v>
      </c>
      <c r="CQ71">
        <f t="shared" si="306"/>
        <v>0.51600541640850217</v>
      </c>
      <c r="CR71">
        <f t="shared" si="306"/>
        <v>0.51125816657754397</v>
      </c>
      <c r="CS71">
        <f t="shared" si="306"/>
        <v>0.50655459144503057</v>
      </c>
      <c r="CT71">
        <f t="shared" si="306"/>
        <v>0.50189428920373624</v>
      </c>
      <c r="CU71">
        <f t="shared" ref="CU71:DZ71" si="307">CT71*(1-$AG71*(0.01+0.01*CU$3))</f>
        <v>0.4972768617430619</v>
      </c>
      <c r="CV71">
        <f t="shared" si="307"/>
        <v>0.49270191461502572</v>
      </c>
      <c r="CW71">
        <f t="shared" si="307"/>
        <v>0.48816905700056751</v>
      </c>
      <c r="CX71">
        <f t="shared" si="307"/>
        <v>0.48367790167616231</v>
      </c>
      <c r="CY71">
        <f t="shared" si="307"/>
        <v>0.47922806498074161</v>
      </c>
      <c r="CZ71">
        <f t="shared" si="307"/>
        <v>0.4748191667829188</v>
      </c>
      <c r="DA71">
        <f t="shared" si="307"/>
        <v>0.47045083044851593</v>
      </c>
      <c r="DB71">
        <f t="shared" si="307"/>
        <v>0.46612268280838959</v>
      </c>
      <c r="DC71">
        <f t="shared" si="307"/>
        <v>0.46183435412655244</v>
      </c>
      <c r="DD71">
        <f t="shared" si="307"/>
        <v>0.45758547806858818</v>
      </c>
      <c r="DE71">
        <f t="shared" si="307"/>
        <v>0.45337569167035718</v>
      </c>
      <c r="DF71">
        <f t="shared" si="307"/>
        <v>0.4492046353069899</v>
      </c>
      <c r="DG71">
        <f t="shared" si="307"/>
        <v>0.44507195266216559</v>
      </c>
      <c r="DH71">
        <f t="shared" si="307"/>
        <v>0.44097729069767366</v>
      </c>
      <c r="DI71">
        <f t="shared" si="307"/>
        <v>0.43692029962325507</v>
      </c>
      <c r="DJ71">
        <f t="shared" si="307"/>
        <v>0.43290063286672115</v>
      </c>
      <c r="DK71">
        <f t="shared" si="307"/>
        <v>0.42891794704434733</v>
      </c>
      <c r="DL71">
        <f t="shared" si="307"/>
        <v>0.42497190193153933</v>
      </c>
      <c r="DM71">
        <f t="shared" si="307"/>
        <v>0.42106216043376915</v>
      </c>
      <c r="DN71">
        <f t="shared" si="307"/>
        <v>0.41718838855777846</v>
      </c>
      <c r="DO71">
        <f t="shared" si="307"/>
        <v>0.41335025538304693</v>
      </c>
      <c r="DP71">
        <f t="shared" si="307"/>
        <v>0.40954743303352292</v>
      </c>
      <c r="DQ71">
        <f t="shared" si="307"/>
        <v>0.40577959664961449</v>
      </c>
      <c r="DR71">
        <f t="shared" si="307"/>
        <v>0.40204642436043803</v>
      </c>
      <c r="DS71">
        <f t="shared" si="307"/>
        <v>0.39834759725632202</v>
      </c>
      <c r="DT71">
        <f t="shared" si="307"/>
        <v>0.39468279936156386</v>
      </c>
      <c r="DU71">
        <f t="shared" si="307"/>
        <v>0.39105171760743745</v>
      </c>
      <c r="DV71">
        <f t="shared" si="307"/>
        <v>0.38745404180544901</v>
      </c>
      <c r="DW71">
        <f t="shared" si="307"/>
        <v>0.38388946462083889</v>
      </c>
      <c r="DX71">
        <f t="shared" si="307"/>
        <v>0.38035768154632721</v>
      </c>
      <c r="DY71">
        <f t="shared" si="307"/>
        <v>0.37685839087610101</v>
      </c>
      <c r="DZ71">
        <f t="shared" si="307"/>
        <v>0.37339129368004087</v>
      </c>
      <c r="EA71">
        <f t="shared" ref="EA71:FC71" si="308">DZ71*(1-$AG71*(0.01+0.01*EA$3))</f>
        <v>0.3699560937781845</v>
      </c>
      <c r="EB71">
        <f t="shared" si="308"/>
        <v>0.3665524977154252</v>
      </c>
      <c r="EC71">
        <f t="shared" si="308"/>
        <v>0.3631802147364433</v>
      </c>
      <c r="ED71">
        <f t="shared" si="308"/>
        <v>0.35983895676086802</v>
      </c>
      <c r="EE71">
        <f t="shared" si="308"/>
        <v>0.35652843835866804</v>
      </c>
      <c r="EF71">
        <f t="shared" si="308"/>
        <v>0.35324837672576831</v>
      </c>
      <c r="EG71">
        <f t="shared" si="308"/>
        <v>0.34999849165989122</v>
      </c>
      <c r="EH71">
        <f t="shared" si="308"/>
        <v>0.34677850553662021</v>
      </c>
      <c r="EI71">
        <f t="shared" si="308"/>
        <v>0.34358814328568332</v>
      </c>
      <c r="EJ71">
        <f t="shared" si="308"/>
        <v>0.34042713236745503</v>
      </c>
      <c r="EK71">
        <f t="shared" si="308"/>
        <v>0.33729520274967445</v>
      </c>
      <c r="EL71">
        <f t="shared" si="308"/>
        <v>0.33419208688437746</v>
      </c>
      <c r="EM71">
        <f t="shared" si="308"/>
        <v>0.33111751968504122</v>
      </c>
      <c r="EN71">
        <f t="shared" si="308"/>
        <v>0.32807123850393882</v>
      </c>
      <c r="EO71">
        <f t="shared" si="308"/>
        <v>0.3250529831097026</v>
      </c>
      <c r="EP71">
        <f t="shared" si="308"/>
        <v>0.32206249566509332</v>
      </c>
      <c r="EQ71">
        <f t="shared" si="308"/>
        <v>0.31909952070497444</v>
      </c>
      <c r="ER71">
        <f t="shared" si="308"/>
        <v>0.31616380511448866</v>
      </c>
      <c r="ES71">
        <f t="shared" si="308"/>
        <v>0.31325509810743535</v>
      </c>
      <c r="ET71">
        <f t="shared" si="308"/>
        <v>0.31037315120484693</v>
      </c>
      <c r="EU71">
        <f t="shared" si="308"/>
        <v>0.30751771821376234</v>
      </c>
      <c r="EV71">
        <f t="shared" si="308"/>
        <v>0.30468855520619575</v>
      </c>
      <c r="EW71">
        <f t="shared" si="308"/>
        <v>0.30188542049829875</v>
      </c>
      <c r="EX71">
        <f t="shared" si="308"/>
        <v>0.29910807462971439</v>
      </c>
      <c r="EY71">
        <f t="shared" si="308"/>
        <v>0.296356280343121</v>
      </c>
      <c r="EZ71">
        <f t="shared" si="308"/>
        <v>0.29362980256396431</v>
      </c>
      <c r="FA71">
        <f t="shared" si="308"/>
        <v>0.29092840838037587</v>
      </c>
      <c r="FB71">
        <f t="shared" si="308"/>
        <v>0.28825186702327643</v>
      </c>
      <c r="FC71">
        <f t="shared" si="308"/>
        <v>0.28559994984666232</v>
      </c>
    </row>
    <row r="72" spans="1:159" x14ac:dyDescent="0.35">
      <c r="A72" t="s">
        <v>123</v>
      </c>
      <c r="B72">
        <f>inputs!$B$70-inputs!$B$10</f>
        <v>-11</v>
      </c>
      <c r="C72">
        <f>inputs!$C$70-inputs!$B$10</f>
        <v>-11</v>
      </c>
      <c r="F72">
        <v>90</v>
      </c>
      <c r="G72">
        <f>1-EXP(-inputs!$B$35-inputs!$B$36*inputs!$B$37^$F72*(inputs!$B$37-1)/LN(inputs!$B$37))</f>
        <v>0.1009173439060177</v>
      </c>
      <c r="H72">
        <f>1-EXP(-inputs!$B$35-inputs!$B$36*inputs!$B$37^($F72-4)*(inputs!$B$37-1)/LN(inputs!$B$37))</f>
        <v>6.4553690299161803E-2</v>
      </c>
      <c r="I72">
        <f t="shared" si="274"/>
        <v>9.6880650149776981E-2</v>
      </c>
      <c r="J72">
        <f t="shared" si="275"/>
        <v>6.1971542687195326E-2</v>
      </c>
      <c r="L72">
        <v>70</v>
      </c>
      <c r="M72">
        <f t="shared" si="276"/>
        <v>5.833333333333333</v>
      </c>
      <c r="N72">
        <f t="shared" si="277"/>
        <v>3.1629472813449293E-2</v>
      </c>
      <c r="O72">
        <f t="shared" si="278"/>
        <v>0.83151556771381852</v>
      </c>
      <c r="P72">
        <f>O72*EXP(-inputs!$B$27*L72/12)</f>
        <v>0.80761329950344085</v>
      </c>
      <c r="Q72">
        <f t="shared" si="279"/>
        <v>3.662947281344929E-2</v>
      </c>
      <c r="R72">
        <f t="shared" si="280"/>
        <v>0.80761329950344085</v>
      </c>
      <c r="S72">
        <f>R72*EXP(-inputs!$B$27*L72/12)</f>
        <v>0.7843981121461272</v>
      </c>
      <c r="T72">
        <f>INDEX(P_rec,MATCH(inputs!$B$13+L72,curve_t,0))/INDEX(P_rec,MATCH(inputs!$B$13,curve_t,0))</f>
        <v>0.7990616913287516</v>
      </c>
      <c r="U72">
        <f t="shared" si="286"/>
        <v>0.99645963010267147</v>
      </c>
      <c r="V72">
        <f t="shared" si="287"/>
        <v>3.5529486497749563E-3</v>
      </c>
      <c r="X72">
        <v>46</v>
      </c>
      <c r="Y72">
        <f t="shared" si="281"/>
        <v>109.92795546689833</v>
      </c>
      <c r="AA72">
        <v>44</v>
      </c>
      <c r="AC72">
        <f>$AB$28*INDEX(I_rec,MATCH(inputs!$B$13+AA72,cpi_rec_u,0))/INDEX(I_rec,MATCH(inputs!$B$13,cpi_rec_u,0))</f>
        <v>113.09271091235438</v>
      </c>
      <c r="AD72">
        <f t="shared" si="122"/>
        <v>115.12869945058439</v>
      </c>
      <c r="AF72">
        <v>88</v>
      </c>
      <c r="AG72">
        <f t="shared" si="292"/>
        <v>0.88</v>
      </c>
      <c r="AH72">
        <f>1</f>
        <v>1</v>
      </c>
      <c r="AI72">
        <f t="shared" ref="AI72:BN72" si="309">AH72*(1-$AG72*(0.01+0.01*AI$3))</f>
        <v>0.98240000000000005</v>
      </c>
      <c r="AJ72">
        <f t="shared" si="309"/>
        <v>0.96517243712</v>
      </c>
      <c r="AK72">
        <f t="shared" si="309"/>
        <v>0.94842322071519436</v>
      </c>
      <c r="AL72">
        <f t="shared" si="309"/>
        <v>0.9322379990844013</v>
      </c>
      <c r="AM72">
        <f t="shared" si="309"/>
        <v>0.91668379451727788</v>
      </c>
      <c r="AN72">
        <f t="shared" si="309"/>
        <v>0.90181059995123503</v>
      </c>
      <c r="AO72">
        <f t="shared" si="309"/>
        <v>0.88765289498048061</v>
      </c>
      <c r="AP72">
        <f t="shared" si="309"/>
        <v>0.87423105061663875</v>
      </c>
      <c r="AQ72">
        <f t="shared" si="309"/>
        <v>0.86155260222817598</v>
      </c>
      <c r="AR72">
        <f t="shared" si="309"/>
        <v>0.84961337857701835</v>
      </c>
      <c r="AS72">
        <f t="shared" si="309"/>
        <v>0.83839848197980171</v>
      </c>
      <c r="AT72">
        <f t="shared" si="309"/>
        <v>0.82788312053911473</v>
      </c>
      <c r="AU72">
        <f t="shared" si="309"/>
        <v>0.81803329832418858</v>
      </c>
      <c r="AV72">
        <f t="shared" si="309"/>
        <v>0.8088063735390707</v>
      </c>
      <c r="AW72">
        <f t="shared" si="309"/>
        <v>0.80015149829710386</v>
      </c>
      <c r="AX72">
        <f t="shared" si="309"/>
        <v>0.79200995680193076</v>
      </c>
      <c r="AY72">
        <f t="shared" si="309"/>
        <v>0.78431542166960866</v>
      </c>
      <c r="AZ72">
        <f t="shared" si="309"/>
        <v>0.77699415093449153</v>
      </c>
      <c r="BA72">
        <f t="shared" si="309"/>
        <v>0.76996515104747776</v>
      </c>
      <c r="BB72">
        <f t="shared" si="309"/>
        <v>0.76314033394162317</v>
      </c>
      <c r="BC72">
        <f t="shared" si="309"/>
        <v>0.75642469900293685</v>
      </c>
      <c r="BD72">
        <f t="shared" si="309"/>
        <v>0.74976816165171101</v>
      </c>
      <c r="BE72">
        <f t="shared" si="309"/>
        <v>0.74317020182917592</v>
      </c>
      <c r="BF72">
        <f t="shared" si="309"/>
        <v>0.73663030405307917</v>
      </c>
      <c r="BG72">
        <f t="shared" si="309"/>
        <v>0.730147957377412</v>
      </c>
      <c r="BH72">
        <f t="shared" si="309"/>
        <v>0.72372265535249081</v>
      </c>
      <c r="BI72">
        <f t="shared" si="309"/>
        <v>0.7173538959853889</v>
      </c>
      <c r="BJ72">
        <f t="shared" si="309"/>
        <v>0.71104118170071751</v>
      </c>
      <c r="BK72">
        <f t="shared" si="309"/>
        <v>0.70478401930175116</v>
      </c>
      <c r="BL72">
        <f t="shared" si="309"/>
        <v>0.69858191993189578</v>
      </c>
      <c r="BM72">
        <f t="shared" si="309"/>
        <v>0.69243439903649506</v>
      </c>
      <c r="BN72">
        <f t="shared" si="309"/>
        <v>0.68634097632497393</v>
      </c>
      <c r="BO72">
        <f t="shared" ref="BO72:CT72" si="310">BN72*(1-$AG72*(0.01+0.01*BO$3))</f>
        <v>0.68030117573331417</v>
      </c>
      <c r="BP72">
        <f t="shared" si="310"/>
        <v>0.67431452538686099</v>
      </c>
      <c r="BQ72">
        <f t="shared" si="310"/>
        <v>0.6683805575634566</v>
      </c>
      <c r="BR72">
        <f t="shared" si="310"/>
        <v>0.66249880865689814</v>
      </c>
      <c r="BS72">
        <f t="shared" si="310"/>
        <v>0.6566688191407174</v>
      </c>
      <c r="BT72">
        <f t="shared" si="310"/>
        <v>0.65089013353227909</v>
      </c>
      <c r="BU72">
        <f t="shared" si="310"/>
        <v>0.64516230035719502</v>
      </c>
      <c r="BV72">
        <f t="shared" si="310"/>
        <v>0.63948487211405169</v>
      </c>
      <c r="BW72">
        <f t="shared" si="310"/>
        <v>0.633857405239448</v>
      </c>
      <c r="BX72">
        <f t="shared" si="310"/>
        <v>0.62827946007334079</v>
      </c>
      <c r="BY72">
        <f t="shared" si="310"/>
        <v>0.62275060082469536</v>
      </c>
      <c r="BZ72">
        <f t="shared" si="310"/>
        <v>0.61727039553743801</v>
      </c>
      <c r="CA72">
        <f t="shared" si="310"/>
        <v>0.61183841605670852</v>
      </c>
      <c r="CB72">
        <f t="shared" si="310"/>
        <v>0.60645423799540943</v>
      </c>
      <c r="CC72">
        <f t="shared" si="310"/>
        <v>0.60111744070104978</v>
      </c>
      <c r="CD72">
        <f t="shared" si="310"/>
        <v>0.59582760722288053</v>
      </c>
      <c r="CE72">
        <f t="shared" si="310"/>
        <v>0.59058432427931917</v>
      </c>
      <c r="CF72">
        <f t="shared" si="310"/>
        <v>0.58538718222566111</v>
      </c>
      <c r="CG72">
        <f t="shared" si="310"/>
        <v>0.58023577502207524</v>
      </c>
      <c r="CH72">
        <f t="shared" si="310"/>
        <v>0.57512970020188092</v>
      </c>
      <c r="CI72">
        <f t="shared" si="310"/>
        <v>0.57006855884010432</v>
      </c>
      <c r="CJ72">
        <f t="shared" si="310"/>
        <v>0.56505195552231136</v>
      </c>
      <c r="CK72">
        <f t="shared" si="310"/>
        <v>0.56007949831371495</v>
      </c>
      <c r="CL72">
        <f t="shared" si="310"/>
        <v>0.55515079872855422</v>
      </c>
      <c r="CM72">
        <f t="shared" si="310"/>
        <v>0.55026547169974294</v>
      </c>
      <c r="CN72">
        <f t="shared" si="310"/>
        <v>0.54542313554878519</v>
      </c>
      <c r="CO72">
        <f t="shared" si="310"/>
        <v>0.54062341195595587</v>
      </c>
      <c r="CP72">
        <f t="shared" si="310"/>
        <v>0.53586592593074345</v>
      </c>
      <c r="CQ72">
        <f t="shared" si="310"/>
        <v>0.53115030578255285</v>
      </c>
      <c r="CR72">
        <f t="shared" si="310"/>
        <v>0.52647618309166633</v>
      </c>
      <c r="CS72">
        <f t="shared" si="310"/>
        <v>0.52184319268045964</v>
      </c>
      <c r="CT72">
        <f t="shared" si="310"/>
        <v>0.51725097258487163</v>
      </c>
      <c r="CU72">
        <f t="shared" ref="CU72:DZ72" si="311">CT72*(1-$AG72*(0.01+0.01*CU$3))</f>
        <v>0.5126991640261247</v>
      </c>
      <c r="CV72">
        <f t="shared" si="311"/>
        <v>0.50818741138269474</v>
      </c>
      <c r="CW72">
        <f t="shared" si="311"/>
        <v>0.50371536216252699</v>
      </c>
      <c r="CX72">
        <f t="shared" si="311"/>
        <v>0.49928266697549673</v>
      </c>
      <c r="CY72">
        <f t="shared" si="311"/>
        <v>0.49488897950611233</v>
      </c>
      <c r="CZ72">
        <f t="shared" si="311"/>
        <v>0.49053395648645853</v>
      </c>
      <c r="DA72">
        <f t="shared" si="311"/>
        <v>0.48621725766937768</v>
      </c>
      <c r="DB72">
        <f t="shared" si="311"/>
        <v>0.48193854580188716</v>
      </c>
      <c r="DC72">
        <f t="shared" si="311"/>
        <v>0.47769748659883055</v>
      </c>
      <c r="DD72">
        <f t="shared" si="311"/>
        <v>0.47349374871676081</v>
      </c>
      <c r="DE72">
        <f t="shared" si="311"/>
        <v>0.4693270037280533</v>
      </c>
      <c r="DF72">
        <f t="shared" si="311"/>
        <v>0.46519692609524643</v>
      </c>
      <c r="DG72">
        <f t="shared" si="311"/>
        <v>0.46110319314560827</v>
      </c>
      <c r="DH72">
        <f t="shared" si="311"/>
        <v>0.4570454850459269</v>
      </c>
      <c r="DI72">
        <f t="shared" si="311"/>
        <v>0.45302348477752274</v>
      </c>
      <c r="DJ72">
        <f t="shared" si="311"/>
        <v>0.44903687811148052</v>
      </c>
      <c r="DK72">
        <f t="shared" si="311"/>
        <v>0.44508535358409945</v>
      </c>
      <c r="DL72">
        <f t="shared" si="311"/>
        <v>0.44116860247255935</v>
      </c>
      <c r="DM72">
        <f t="shared" si="311"/>
        <v>0.43728631877080082</v>
      </c>
      <c r="DN72">
        <f t="shared" si="311"/>
        <v>0.43343819916561777</v>
      </c>
      <c r="DO72">
        <f t="shared" si="311"/>
        <v>0.42962394301296031</v>
      </c>
      <c r="DP72">
        <f t="shared" si="311"/>
        <v>0.42584325231444625</v>
      </c>
      <c r="DQ72">
        <f t="shared" si="311"/>
        <v>0.4220958316940791</v>
      </c>
      <c r="DR72">
        <f t="shared" si="311"/>
        <v>0.41838138837517119</v>
      </c>
      <c r="DS72">
        <f t="shared" si="311"/>
        <v>0.41469963215746969</v>
      </c>
      <c r="DT72">
        <f t="shared" si="311"/>
        <v>0.41105027539448397</v>
      </c>
      <c r="DU72">
        <f t="shared" si="311"/>
        <v>0.40743303297101252</v>
      </c>
      <c r="DV72">
        <f t="shared" si="311"/>
        <v>0.40384762228086762</v>
      </c>
      <c r="DW72">
        <f t="shared" si="311"/>
        <v>0.40029376320479598</v>
      </c>
      <c r="DX72">
        <f t="shared" si="311"/>
        <v>0.39677117808859375</v>
      </c>
      <c r="DY72">
        <f t="shared" si="311"/>
        <v>0.39327959172141413</v>
      </c>
      <c r="DZ72">
        <f t="shared" si="311"/>
        <v>0.3898187313142657</v>
      </c>
      <c r="EA72">
        <f t="shared" ref="EA72:FC72" si="312">DZ72*(1-$AG72*(0.01+0.01*EA$3))</f>
        <v>0.38638832647870014</v>
      </c>
      <c r="EB72">
        <f t="shared" si="312"/>
        <v>0.38298810920568754</v>
      </c>
      <c r="EC72">
        <f t="shared" si="312"/>
        <v>0.37961781384467747</v>
      </c>
      <c r="ED72">
        <f t="shared" si="312"/>
        <v>0.37627717708284431</v>
      </c>
      <c r="EE72">
        <f t="shared" si="312"/>
        <v>0.37296593792451527</v>
      </c>
      <c r="EF72">
        <f t="shared" si="312"/>
        <v>0.3696838376707795</v>
      </c>
      <c r="EG72">
        <f t="shared" si="312"/>
        <v>0.36643061989927661</v>
      </c>
      <c r="EH72">
        <f t="shared" si="312"/>
        <v>0.36320603044416294</v>
      </c>
      <c r="EI72">
        <f t="shared" si="312"/>
        <v>0.36000981737625432</v>
      </c>
      <c r="EJ72">
        <f t="shared" si="312"/>
        <v>0.35684173098334326</v>
      </c>
      <c r="EK72">
        <f t="shared" si="312"/>
        <v>0.35370152375068981</v>
      </c>
      <c r="EL72">
        <f t="shared" si="312"/>
        <v>0.35058895034168375</v>
      </c>
      <c r="EM72">
        <f t="shared" si="312"/>
        <v>0.3475037675786769</v>
      </c>
      <c r="EN72">
        <f t="shared" si="312"/>
        <v>0.34444573442398452</v>
      </c>
      <c r="EO72">
        <f t="shared" si="312"/>
        <v>0.34141461196105344</v>
      </c>
      <c r="EP72">
        <f t="shared" si="312"/>
        <v>0.33841016337579616</v>
      </c>
      <c r="EQ72">
        <f t="shared" si="312"/>
        <v>0.33543215393808912</v>
      </c>
      <c r="ER72">
        <f t="shared" si="312"/>
        <v>0.33248035098343393</v>
      </c>
      <c r="ES72">
        <f t="shared" si="312"/>
        <v>0.32955452389477968</v>
      </c>
      <c r="ET72">
        <f t="shared" si="312"/>
        <v>0.32665444408450561</v>
      </c>
      <c r="EU72">
        <f t="shared" si="312"/>
        <v>0.32377988497656196</v>
      </c>
      <c r="EV72">
        <f t="shared" si="312"/>
        <v>0.32093062198876821</v>
      </c>
      <c r="EW72">
        <f t="shared" si="312"/>
        <v>0.31810643251526705</v>
      </c>
      <c r="EX72">
        <f t="shared" si="312"/>
        <v>0.3153070959091327</v>
      </c>
      <c r="EY72">
        <f t="shared" si="312"/>
        <v>0.31253239346513234</v>
      </c>
      <c r="EZ72">
        <f t="shared" si="312"/>
        <v>0.30978210840263914</v>
      </c>
      <c r="FA72">
        <f t="shared" si="312"/>
        <v>0.3070560258486959</v>
      </c>
      <c r="FB72">
        <f t="shared" si="312"/>
        <v>0.30435393282122736</v>
      </c>
      <c r="FC72">
        <f t="shared" si="312"/>
        <v>0.30167561821240052</v>
      </c>
    </row>
    <row r="73" spans="1:159" x14ac:dyDescent="0.35">
      <c r="A73" t="s">
        <v>124</v>
      </c>
      <c r="B73">
        <f>12*120+1-inputs!$B$68</f>
        <v>501</v>
      </c>
      <c r="C73">
        <f>12*120+1-inputs!$C$68</f>
        <v>480</v>
      </c>
      <c r="F73">
        <v>91</v>
      </c>
      <c r="G73">
        <f>1-EXP(-inputs!$B$35-inputs!$B$36*inputs!$B$37^$F73*(inputs!$B$37-1)/LN(inputs!$B$37))</f>
        <v>0.11267519902962353</v>
      </c>
      <c r="H73">
        <f>1-EXP(-inputs!$B$35-inputs!$B$36*inputs!$B$37^($F73-4)*(inputs!$B$37-1)/LN(inputs!$B$37))</f>
        <v>7.2236990358998554E-2</v>
      </c>
      <c r="I73">
        <f t="shared" si="274"/>
        <v>0.10816819106843859</v>
      </c>
      <c r="J73">
        <f t="shared" si="275"/>
        <v>6.9347510744638616E-2</v>
      </c>
      <c r="L73">
        <v>71</v>
      </c>
      <c r="M73">
        <f t="shared" si="276"/>
        <v>5.916666666666667</v>
      </c>
      <c r="N73">
        <f t="shared" si="277"/>
        <v>3.1698937369028811E-2</v>
      </c>
      <c r="O73">
        <f t="shared" si="278"/>
        <v>0.82898597157075649</v>
      </c>
      <c r="P73">
        <f>O73*EXP(-inputs!$B$27*L73/12)</f>
        <v>0.80482100571769455</v>
      </c>
      <c r="Q73">
        <f t="shared" si="279"/>
        <v>3.6698937369028808E-2</v>
      </c>
      <c r="R73">
        <f t="shared" si="280"/>
        <v>0.80482100571769455</v>
      </c>
      <c r="S73">
        <f>R73*EXP(-inputs!$B$27*L73/12)</f>
        <v>0.78136044934163884</v>
      </c>
      <c r="T73">
        <f>INDEX(P_rec,MATCH(inputs!$B$13+L73,curve_t,0))/INDEX(P_rec,MATCH(inputs!$B$13,curve_t,0))</f>
        <v>0.79622720318280216</v>
      </c>
      <c r="U73">
        <f t="shared" si="286"/>
        <v>0.99645272927396134</v>
      </c>
      <c r="V73">
        <f t="shared" si="287"/>
        <v>3.5598986503087016E-3</v>
      </c>
      <c r="X73">
        <v>47</v>
      </c>
      <c r="Y73">
        <f t="shared" si="281"/>
        <v>110.15438905663872</v>
      </c>
      <c r="AA73">
        <v>45</v>
      </c>
      <c r="AC73">
        <f>$AB$28*INDEX(I_rec,MATCH(inputs!$B$13+AA73,cpi_rec_u,0))/INDEX(I_rec,MATCH(inputs!$B$13,cpi_rec_u,0))</f>
        <v>113.32566338014649</v>
      </c>
      <c r="AD73">
        <f t="shared" si="122"/>
        <v>115.41263788196399</v>
      </c>
      <c r="AF73">
        <v>89</v>
      </c>
      <c r="AG73">
        <f t="shared" si="292"/>
        <v>0.84</v>
      </c>
      <c r="AH73">
        <f>1</f>
        <v>1</v>
      </c>
      <c r="AI73">
        <f t="shared" ref="AI73:BN73" si="313">AH73*(1-$AG73*(0.01+0.01*AI$3))</f>
        <v>0.98319999999999996</v>
      </c>
      <c r="AJ73">
        <f t="shared" si="313"/>
        <v>0.96674211688</v>
      </c>
      <c r="AK73">
        <f t="shared" si="313"/>
        <v>0.95072822706230609</v>
      </c>
      <c r="AL73">
        <f t="shared" si="313"/>
        <v>0.93524114946192927</v>
      </c>
      <c r="AM73">
        <f t="shared" si="313"/>
        <v>0.9203461248191388</v>
      </c>
      <c r="AN73">
        <f t="shared" si="313"/>
        <v>0.90609226421100242</v>
      </c>
      <c r="AO73">
        <f t="shared" si="313"/>
        <v>0.89251392797644202</v>
      </c>
      <c r="AP73">
        <f t="shared" si="313"/>
        <v>0.8796320066997797</v>
      </c>
      <c r="AQ73">
        <f t="shared" si="313"/>
        <v>0.8674550849046333</v>
      </c>
      <c r="AR73">
        <f t="shared" si="313"/>
        <v>0.8559804757870233</v>
      </c>
      <c r="AS73">
        <f t="shared" si="313"/>
        <v>0.84519512179210687</v>
      </c>
      <c r="AT73">
        <f t="shared" si="313"/>
        <v>0.83507636127449958</v>
      </c>
      <c r="AU73">
        <f t="shared" si="313"/>
        <v>0.82559256605477738</v>
      </c>
      <c r="AV73">
        <f t="shared" si="313"/>
        <v>0.81670365857383542</v>
      </c>
      <c r="AW73">
        <f t="shared" si="313"/>
        <v>0.80836152072369882</v>
      </c>
      <c r="AX73">
        <f t="shared" si="313"/>
        <v>0.80051030945366985</v>
      </c>
      <c r="AY73">
        <f t="shared" si="313"/>
        <v>0.79308669704792034</v>
      </c>
      <c r="AZ73">
        <f t="shared" si="313"/>
        <v>0.78602005665121422</v>
      </c>
      <c r="BA73">
        <f t="shared" si="313"/>
        <v>0.77923261625801965</v>
      </c>
      <c r="BB73">
        <f t="shared" si="313"/>
        <v>0.77263960701512213</v>
      </c>
      <c r="BC73">
        <f t="shared" si="313"/>
        <v>0.76614943431619509</v>
      </c>
      <c r="BD73">
        <f t="shared" si="313"/>
        <v>0.75971377906793913</v>
      </c>
      <c r="BE73">
        <f t="shared" si="313"/>
        <v>0.7533321833237685</v>
      </c>
      <c r="BF73">
        <f t="shared" si="313"/>
        <v>0.7470041929838489</v>
      </c>
      <c r="BG73">
        <f t="shared" si="313"/>
        <v>0.74072935776278459</v>
      </c>
      <c r="BH73">
        <f t="shared" si="313"/>
        <v>0.73450723115757721</v>
      </c>
      <c r="BI73">
        <f t="shared" si="313"/>
        <v>0.72833737041585356</v>
      </c>
      <c r="BJ73">
        <f t="shared" si="313"/>
        <v>0.72221933650436043</v>
      </c>
      <c r="BK73">
        <f t="shared" si="313"/>
        <v>0.71615269407772386</v>
      </c>
      <c r="BL73">
        <f t="shared" si="313"/>
        <v>0.71013701144747099</v>
      </c>
      <c r="BM73">
        <f t="shared" si="313"/>
        <v>0.70417186055131231</v>
      </c>
      <c r="BN73">
        <f t="shared" si="313"/>
        <v>0.69825681692268127</v>
      </c>
      <c r="BO73">
        <f t="shared" ref="BO73:CT73" si="314">BN73*(1-$AG73*(0.01+0.01*BO$3))</f>
        <v>0.69239145966053073</v>
      </c>
      <c r="BP73">
        <f t="shared" si="314"/>
        <v>0.68657537139938229</v>
      </c>
      <c r="BQ73">
        <f t="shared" si="314"/>
        <v>0.68080813827962749</v>
      </c>
      <c r="BR73">
        <f t="shared" si="314"/>
        <v>0.67508934991807867</v>
      </c>
      <c r="BS73">
        <f t="shared" si="314"/>
        <v>0.6694185993787668</v>
      </c>
      <c r="BT73">
        <f t="shared" si="314"/>
        <v>0.66379548314398518</v>
      </c>
      <c r="BU73">
        <f t="shared" si="314"/>
        <v>0.65821960108557576</v>
      </c>
      <c r="BV73">
        <f t="shared" si="314"/>
        <v>0.6526905564364569</v>
      </c>
      <c r="BW73">
        <f t="shared" si="314"/>
        <v>0.64720795576239065</v>
      </c>
      <c r="BX73">
        <f t="shared" si="314"/>
        <v>0.64177140893398654</v>
      </c>
      <c r="BY73">
        <f t="shared" si="314"/>
        <v>0.63638052909894105</v>
      </c>
      <c r="BZ73">
        <f t="shared" si="314"/>
        <v>0.63103493265450994</v>
      </c>
      <c r="CA73">
        <f t="shared" si="314"/>
        <v>0.6257342392202121</v>
      </c>
      <c r="CB73">
        <f t="shared" si="314"/>
        <v>0.62047807161076229</v>
      </c>
      <c r="CC73">
        <f t="shared" si="314"/>
        <v>0.61526605580923188</v>
      </c>
      <c r="CD73">
        <f t="shared" si="314"/>
        <v>0.61009782094043441</v>
      </c>
      <c r="CE73">
        <f t="shared" si="314"/>
        <v>0.60497299924453474</v>
      </c>
      <c r="CF73">
        <f t="shared" si="314"/>
        <v>0.59989122605088063</v>
      </c>
      <c r="CG73">
        <f t="shared" si="314"/>
        <v>0.59485213975205331</v>
      </c>
      <c r="CH73">
        <f t="shared" si="314"/>
        <v>0.58985538177813612</v>
      </c>
      <c r="CI73">
        <f t="shared" si="314"/>
        <v>0.58490059657119975</v>
      </c>
      <c r="CJ73">
        <f t="shared" si="314"/>
        <v>0.57998743156000165</v>
      </c>
      <c r="CK73">
        <f t="shared" si="314"/>
        <v>0.57511553713489771</v>
      </c>
      <c r="CL73">
        <f t="shared" si="314"/>
        <v>0.57028456662296456</v>
      </c>
      <c r="CM73">
        <f t="shared" si="314"/>
        <v>0.56549417626333165</v>
      </c>
      <c r="CN73">
        <f t="shared" si="314"/>
        <v>0.56074402518271971</v>
      </c>
      <c r="CO73">
        <f t="shared" si="314"/>
        <v>0.55603377537118492</v>
      </c>
      <c r="CP73">
        <f t="shared" si="314"/>
        <v>0.55136309165806696</v>
      </c>
      <c r="CQ73">
        <f t="shared" si="314"/>
        <v>0.54673164168813926</v>
      </c>
      <c r="CR73">
        <f t="shared" si="314"/>
        <v>0.54213909589795894</v>
      </c>
      <c r="CS73">
        <f t="shared" si="314"/>
        <v>0.53758512749241616</v>
      </c>
      <c r="CT73">
        <f t="shared" si="314"/>
        <v>0.53306941242147987</v>
      </c>
      <c r="CU73">
        <f t="shared" ref="CU73:DZ73" si="315">CT73*(1-$AG73*(0.01+0.01*CU$3))</f>
        <v>0.52859162935713944</v>
      </c>
      <c r="CV73">
        <f t="shared" si="315"/>
        <v>0.52415145967053944</v>
      </c>
      <c r="CW73">
        <f t="shared" si="315"/>
        <v>0.51974858740930696</v>
      </c>
      <c r="CX73">
        <f t="shared" si="315"/>
        <v>0.51538269927506886</v>
      </c>
      <c r="CY73">
        <f t="shared" si="315"/>
        <v>0.51105348460115829</v>
      </c>
      <c r="CZ73">
        <f t="shared" si="315"/>
        <v>0.50676063533050864</v>
      </c>
      <c r="DA73">
        <f t="shared" si="315"/>
        <v>0.50250384599373243</v>
      </c>
      <c r="DB73">
        <f t="shared" si="315"/>
        <v>0.49828281368738508</v>
      </c>
      <c r="DC73">
        <f t="shared" si="315"/>
        <v>0.49409723805241107</v>
      </c>
      <c r="DD73">
        <f t="shared" si="315"/>
        <v>0.48994682125277084</v>
      </c>
      <c r="DE73">
        <f t="shared" si="315"/>
        <v>0.48583126795424758</v>
      </c>
      <c r="DF73">
        <f t="shared" si="315"/>
        <v>0.48175028530343195</v>
      </c>
      <c r="DG73">
        <f t="shared" si="315"/>
        <v>0.47770358290688314</v>
      </c>
      <c r="DH73">
        <f t="shared" si="315"/>
        <v>0.47369087281046535</v>
      </c>
      <c r="DI73">
        <f t="shared" si="315"/>
        <v>0.46971186947885746</v>
      </c>
      <c r="DJ73">
        <f t="shared" si="315"/>
        <v>0.4657662897752351</v>
      </c>
      <c r="DK73">
        <f t="shared" si="315"/>
        <v>0.46185385294112313</v>
      </c>
      <c r="DL73">
        <f t="shared" si="315"/>
        <v>0.4579742805764177</v>
      </c>
      <c r="DM73">
        <f t="shared" si="315"/>
        <v>0.45412729661957579</v>
      </c>
      <c r="DN73">
        <f t="shared" si="315"/>
        <v>0.45031262732797139</v>
      </c>
      <c r="DO73">
        <f t="shared" si="315"/>
        <v>0.44653000125841646</v>
      </c>
      <c r="DP73">
        <f t="shared" si="315"/>
        <v>0.44277914924784578</v>
      </c>
      <c r="DQ73">
        <f t="shared" si="315"/>
        <v>0.43905980439416392</v>
      </c>
      <c r="DR73">
        <f t="shared" si="315"/>
        <v>0.43537170203725295</v>
      </c>
      <c r="DS73">
        <f t="shared" si="315"/>
        <v>0.43171457974014005</v>
      </c>
      <c r="DT73">
        <f t="shared" si="315"/>
        <v>0.42808817727032289</v>
      </c>
      <c r="DU73">
        <f t="shared" si="315"/>
        <v>0.42449223658125218</v>
      </c>
      <c r="DV73">
        <f t="shared" si="315"/>
        <v>0.42092650179396968</v>
      </c>
      <c r="DW73">
        <f t="shared" si="315"/>
        <v>0.41739071917890036</v>
      </c>
      <c r="DX73">
        <f t="shared" si="315"/>
        <v>0.41388463713779761</v>
      </c>
      <c r="DY73">
        <f t="shared" si="315"/>
        <v>0.41040800618584011</v>
      </c>
      <c r="DZ73">
        <f t="shared" si="315"/>
        <v>0.40696057893387905</v>
      </c>
      <c r="EA73">
        <f t="shared" ref="EA73:FC73" si="316">DZ73*(1-$AG73*(0.01+0.01*EA$3))</f>
        <v>0.40354211007083446</v>
      </c>
      <c r="EB73">
        <f t="shared" si="316"/>
        <v>0.40015235634623947</v>
      </c>
      <c r="EC73">
        <f t="shared" si="316"/>
        <v>0.39679107655293105</v>
      </c>
      <c r="ED73">
        <f t="shared" si="316"/>
        <v>0.39345803150988645</v>
      </c>
      <c r="EE73">
        <f t="shared" si="316"/>
        <v>0.39015298404520343</v>
      </c>
      <c r="EF73">
        <f t="shared" si="316"/>
        <v>0.38687569897922375</v>
      </c>
      <c r="EG73">
        <f t="shared" si="316"/>
        <v>0.3836259431077983</v>
      </c>
      <c r="EH73">
        <f t="shared" si="316"/>
        <v>0.38040348518569278</v>
      </c>
      <c r="EI73">
        <f t="shared" si="316"/>
        <v>0.37720809591013299</v>
      </c>
      <c r="EJ73">
        <f t="shared" si="316"/>
        <v>0.3740395479044879</v>
      </c>
      <c r="EK73">
        <f t="shared" si="316"/>
        <v>0.37089761570209023</v>
      </c>
      <c r="EL73">
        <f t="shared" si="316"/>
        <v>0.36778207573019267</v>
      </c>
      <c r="EM73">
        <f t="shared" si="316"/>
        <v>0.36469270629405909</v>
      </c>
      <c r="EN73">
        <f t="shared" si="316"/>
        <v>0.36162928756118901</v>
      </c>
      <c r="EO73">
        <f t="shared" si="316"/>
        <v>0.35859160154567504</v>
      </c>
      <c r="EP73">
        <f t="shared" si="316"/>
        <v>0.35557943209269138</v>
      </c>
      <c r="EQ73">
        <f t="shared" si="316"/>
        <v>0.3525925648631128</v>
      </c>
      <c r="ER73">
        <f t="shared" si="316"/>
        <v>0.34963078731826269</v>
      </c>
      <c r="ES73">
        <f t="shared" si="316"/>
        <v>0.34669388870478929</v>
      </c>
      <c r="ET73">
        <f t="shared" si="316"/>
        <v>0.34378166003966909</v>
      </c>
      <c r="EU73">
        <f t="shared" si="316"/>
        <v>0.34089389409533588</v>
      </c>
      <c r="EV73">
        <f t="shared" si="316"/>
        <v>0.33803038538493507</v>
      </c>
      <c r="EW73">
        <f t="shared" si="316"/>
        <v>0.33519093014770163</v>
      </c>
      <c r="EX73">
        <f t="shared" si="316"/>
        <v>0.33237532633446093</v>
      </c>
      <c r="EY73">
        <f t="shared" si="316"/>
        <v>0.32958337359325146</v>
      </c>
      <c r="EZ73">
        <f t="shared" si="316"/>
        <v>0.32681487325506814</v>
      </c>
      <c r="FA73">
        <f t="shared" si="316"/>
        <v>0.32406962831972558</v>
      </c>
      <c r="FB73">
        <f t="shared" si="316"/>
        <v>0.32134744344183991</v>
      </c>
      <c r="FC73">
        <f t="shared" si="316"/>
        <v>0.31864812491692845</v>
      </c>
    </row>
    <row r="74" spans="1:159" x14ac:dyDescent="0.35">
      <c r="A74" t="s">
        <v>125</v>
      </c>
      <c r="B74">
        <f>12*120+1-inputs!$B$69</f>
        <v>489</v>
      </c>
      <c r="C74">
        <f>12*120+1-inputs!$C$69</f>
        <v>468</v>
      </c>
      <c r="F74">
        <v>92</v>
      </c>
      <c r="G74">
        <f>1-EXP(-inputs!$B$35-inputs!$B$36*inputs!$B$37^$F74*(inputs!$B$37-1)/LN(inputs!$B$37))</f>
        <v>0.12570758063527576</v>
      </c>
      <c r="H74">
        <f>1-EXP(-inputs!$B$35-inputs!$B$36*inputs!$B$37^($F74-4)*(inputs!$B$37-1)/LN(inputs!$B$37))</f>
        <v>8.0797715318629337E-2</v>
      </c>
      <c r="I74">
        <f t="shared" si="274"/>
        <v>0.12067927740986473</v>
      </c>
      <c r="J74">
        <f t="shared" si="275"/>
        <v>7.7565806705884158E-2</v>
      </c>
      <c r="L74">
        <v>72</v>
      </c>
      <c r="M74">
        <f t="shared" si="276"/>
        <v>6</v>
      </c>
      <c r="N74">
        <f t="shared" si="277"/>
        <v>3.1767825458589603E-2</v>
      </c>
      <c r="O74">
        <f t="shared" si="278"/>
        <v>0.82645736111321022</v>
      </c>
      <c r="P74">
        <f>O74*EXP(-inputs!$B$27*L74/12)</f>
        <v>0.80203185476060135</v>
      </c>
      <c r="Q74">
        <f t="shared" si="279"/>
        <v>3.6767825458589601E-2</v>
      </c>
      <c r="R74">
        <f t="shared" si="280"/>
        <v>0.80203185476060146</v>
      </c>
      <c r="S74">
        <f>R74*EXP(-inputs!$B$27*L74/12)</f>
        <v>0.77832823121605144</v>
      </c>
      <c r="T74">
        <f>INDEX(P_rec,MATCH(inputs!$B$13+L74,curve_t,0))/INDEX(P_rec,MATCH(inputs!$B$13,curve_t,0))</f>
        <v>0.79339735522888644</v>
      </c>
      <c r="U74">
        <f t="shared" si="286"/>
        <v>0.99644592907325469</v>
      </c>
      <c r="V74">
        <f t="shared" si="287"/>
        <v>3.5667473999825283E-3</v>
      </c>
      <c r="X74">
        <v>48</v>
      </c>
      <c r="Y74">
        <f t="shared" si="281"/>
        <v>110.38128906249997</v>
      </c>
      <c r="AA74">
        <v>46</v>
      </c>
      <c r="AC74">
        <f>$AB$28*INDEX(I_rec,MATCH(inputs!$B$13+AA74,cpi_rec_u,0))/INDEX(I_rec,MATCH(inputs!$B$13,cpi_rec_u,0))</f>
        <v>113.55909569188091</v>
      </c>
      <c r="AD74">
        <f t="shared" si="122"/>
        <v>115.6972765821141</v>
      </c>
      <c r="AF74">
        <v>90</v>
      </c>
      <c r="AG74">
        <f t="shared" si="292"/>
        <v>0.8</v>
      </c>
      <c r="AH74">
        <f>1</f>
        <v>1</v>
      </c>
      <c r="AI74">
        <f t="shared" ref="AI74:BN74" si="317">AH74*(1-$AG74*(0.01+0.01*AI$3))</f>
        <v>0.98399999999999999</v>
      </c>
      <c r="AJ74">
        <f t="shared" si="317"/>
        <v>0.96831307199999994</v>
      </c>
      <c r="AK74">
        <f t="shared" si="317"/>
        <v>0.95303696497612789</v>
      </c>
      <c r="AL74">
        <f t="shared" si="317"/>
        <v>0.93825154950148826</v>
      </c>
      <c r="AM74">
        <f t="shared" si="317"/>
        <v>0.92402014999864968</v>
      </c>
      <c r="AN74">
        <f t="shared" si="317"/>
        <v>0.9103908527861696</v>
      </c>
      <c r="AO74">
        <f t="shared" si="317"/>
        <v>0.89739775453520543</v>
      </c>
      <c r="AP74">
        <f t="shared" si="317"/>
        <v>0.8850621250013645</v>
      </c>
      <c r="AQ74">
        <f t="shared" si="317"/>
        <v>0.8733934659453465</v>
      </c>
      <c r="AR74">
        <f t="shared" si="317"/>
        <v>0.86239045506136702</v>
      </c>
      <c r="AS74">
        <f t="shared" si="317"/>
        <v>0.85204176960063061</v>
      </c>
      <c r="AT74">
        <f t="shared" si="317"/>
        <v>0.84232678934364424</v>
      </c>
      <c r="AU74">
        <f t="shared" si="317"/>
        <v>0.83321618279010334</v>
      </c>
      <c r="AV74">
        <f t="shared" si="317"/>
        <v>0.82467238405177368</v>
      </c>
      <c r="AW74">
        <f t="shared" si="317"/>
        <v>0.81664997109971804</v>
      </c>
      <c r="AX74">
        <f t="shared" si="317"/>
        <v>0.80909595886704566</v>
      </c>
      <c r="AY74">
        <f t="shared" si="317"/>
        <v>0.80195002335833199</v>
      </c>
      <c r="AZ74">
        <f t="shared" si="317"/>
        <v>0.79514467546011314</v>
      </c>
      <c r="BA74">
        <f t="shared" si="317"/>
        <v>0.78860540564912918</v>
      </c>
      <c r="BB74">
        <f t="shared" si="317"/>
        <v>0.78225082329040851</v>
      </c>
      <c r="BC74">
        <f t="shared" si="317"/>
        <v>0.77599281670408526</v>
      </c>
      <c r="BD74">
        <f t="shared" si="317"/>
        <v>0.7697848741704526</v>
      </c>
      <c r="BE74">
        <f t="shared" si="317"/>
        <v>0.76362659517708897</v>
      </c>
      <c r="BF74">
        <f t="shared" si="317"/>
        <v>0.75751758241567224</v>
      </c>
      <c r="BG74">
        <f t="shared" si="317"/>
        <v>0.75145744175634688</v>
      </c>
      <c r="BH74">
        <f t="shared" si="317"/>
        <v>0.74544578222229607</v>
      </c>
      <c r="BI74">
        <f t="shared" si="317"/>
        <v>0.73948221596451769</v>
      </c>
      <c r="BJ74">
        <f t="shared" si="317"/>
        <v>0.7335663582368015</v>
      </c>
      <c r="BK74">
        <f t="shared" si="317"/>
        <v>0.72769782737090705</v>
      </c>
      <c r="BL74">
        <f t="shared" si="317"/>
        <v>0.72187624475193979</v>
      </c>
      <c r="BM74">
        <f t="shared" si="317"/>
        <v>0.71610123479392429</v>
      </c>
      <c r="BN74">
        <f t="shared" si="317"/>
        <v>0.71037242491557284</v>
      </c>
      <c r="BO74">
        <f t="shared" ref="BO74:CT74" si="318">BN74*(1-$AG74*(0.01+0.01*BO$3))</f>
        <v>0.70468944551624824</v>
      </c>
      <c r="BP74">
        <f t="shared" si="318"/>
        <v>0.69905192995211829</v>
      </c>
      <c r="BQ74">
        <f t="shared" si="318"/>
        <v>0.69345951451250132</v>
      </c>
      <c r="BR74">
        <f t="shared" si="318"/>
        <v>0.68791183839640135</v>
      </c>
      <c r="BS74">
        <f t="shared" si="318"/>
        <v>0.6824085436892301</v>
      </c>
      <c r="BT74">
        <f t="shared" si="318"/>
        <v>0.67694927533971627</v>
      </c>
      <c r="BU74">
        <f t="shared" si="318"/>
        <v>0.67153368113699852</v>
      </c>
      <c r="BV74">
        <f t="shared" si="318"/>
        <v>0.66616141168790255</v>
      </c>
      <c r="BW74">
        <f t="shared" si="318"/>
        <v>0.66083212039439931</v>
      </c>
      <c r="BX74">
        <f t="shared" si="318"/>
        <v>0.65554546343124409</v>
      </c>
      <c r="BY74">
        <f t="shared" si="318"/>
        <v>0.65030109972379413</v>
      </c>
      <c r="BZ74">
        <f t="shared" si="318"/>
        <v>0.6450986909260038</v>
      </c>
      <c r="CA74">
        <f t="shared" si="318"/>
        <v>0.63993790139859574</v>
      </c>
      <c r="CB74">
        <f t="shared" si="318"/>
        <v>0.63481839818740693</v>
      </c>
      <c r="CC74">
        <f t="shared" si="318"/>
        <v>0.62973985100190766</v>
      </c>
      <c r="CD74">
        <f t="shared" si="318"/>
        <v>0.62470193219389236</v>
      </c>
      <c r="CE74">
        <f t="shared" si="318"/>
        <v>0.61970431673634119</v>
      </c>
      <c r="CF74">
        <f t="shared" si="318"/>
        <v>0.61474668220245043</v>
      </c>
      <c r="CG74">
        <f t="shared" si="318"/>
        <v>0.60982870874483086</v>
      </c>
      <c r="CH74">
        <f t="shared" si="318"/>
        <v>0.60495007907487219</v>
      </c>
      <c r="CI74">
        <f t="shared" si="318"/>
        <v>0.60011047844227317</v>
      </c>
      <c r="CJ74">
        <f t="shared" si="318"/>
        <v>0.59530959461473498</v>
      </c>
      <c r="CK74">
        <f t="shared" si="318"/>
        <v>0.59054711785781711</v>
      </c>
      <c r="CL74">
        <f t="shared" si="318"/>
        <v>0.58582274091495457</v>
      </c>
      <c r="CM74">
        <f t="shared" si="318"/>
        <v>0.58113615898763493</v>
      </c>
      <c r="CN74">
        <f t="shared" si="318"/>
        <v>0.57648706971573382</v>
      </c>
      <c r="CO74">
        <f t="shared" si="318"/>
        <v>0.57187517315800795</v>
      </c>
      <c r="CP74">
        <f t="shared" si="318"/>
        <v>0.56730017177274383</v>
      </c>
      <c r="CQ74">
        <f t="shared" si="318"/>
        <v>0.5627617703985619</v>
      </c>
      <c r="CR74">
        <f t="shared" si="318"/>
        <v>0.55825967623537343</v>
      </c>
      <c r="CS74">
        <f t="shared" si="318"/>
        <v>0.5537935988254904</v>
      </c>
      <c r="CT74">
        <f t="shared" si="318"/>
        <v>0.54936325003488651</v>
      </c>
      <c r="CU74">
        <f t="shared" ref="CU74:DZ74" si="319">CT74*(1-$AG74*(0.01+0.01*CU$3))</f>
        <v>0.54496834403460737</v>
      </c>
      <c r="CV74">
        <f t="shared" si="319"/>
        <v>0.54060859728233046</v>
      </c>
      <c r="CW74">
        <f t="shared" si="319"/>
        <v>0.5362837285040718</v>
      </c>
      <c r="CX74">
        <f t="shared" si="319"/>
        <v>0.5319934586760392</v>
      </c>
      <c r="CY74">
        <f t="shared" si="319"/>
        <v>0.52773751100663091</v>
      </c>
      <c r="CZ74">
        <f t="shared" si="319"/>
        <v>0.5235156109185779</v>
      </c>
      <c r="DA74">
        <f t="shared" si="319"/>
        <v>0.51932748603122925</v>
      </c>
      <c r="DB74">
        <f t="shared" si="319"/>
        <v>0.51517286614297941</v>
      </c>
      <c r="DC74">
        <f t="shared" si="319"/>
        <v>0.51105148321383553</v>
      </c>
      <c r="DD74">
        <f t="shared" si="319"/>
        <v>0.50696307134812479</v>
      </c>
      <c r="DE74">
        <f t="shared" si="319"/>
        <v>0.50290736677733983</v>
      </c>
      <c r="DF74">
        <f t="shared" si="319"/>
        <v>0.49888410784312109</v>
      </c>
      <c r="DG74">
        <f t="shared" si="319"/>
        <v>0.49489303498037612</v>
      </c>
      <c r="DH74">
        <f t="shared" si="319"/>
        <v>0.49093389070053312</v>
      </c>
      <c r="DI74">
        <f t="shared" si="319"/>
        <v>0.48700641957492885</v>
      </c>
      <c r="DJ74">
        <f t="shared" si="319"/>
        <v>0.48311036821832942</v>
      </c>
      <c r="DK74">
        <f t="shared" si="319"/>
        <v>0.47924548527258276</v>
      </c>
      <c r="DL74">
        <f t="shared" si="319"/>
        <v>0.4754115213904021</v>
      </c>
      <c r="DM74">
        <f t="shared" si="319"/>
        <v>0.47160822921927886</v>
      </c>
      <c r="DN74">
        <f t="shared" si="319"/>
        <v>0.46783536338552462</v>
      </c>
      <c r="DO74">
        <f t="shared" si="319"/>
        <v>0.46409268047844043</v>
      </c>
      <c r="DP74">
        <f t="shared" si="319"/>
        <v>0.46037993903461288</v>
      </c>
      <c r="DQ74">
        <f t="shared" si="319"/>
        <v>0.456696899522336</v>
      </c>
      <c r="DR74">
        <f t="shared" si="319"/>
        <v>0.45304332432615729</v>
      </c>
      <c r="DS74">
        <f t="shared" si="319"/>
        <v>0.44941897773154804</v>
      </c>
      <c r="DT74">
        <f t="shared" si="319"/>
        <v>0.44582362590969565</v>
      </c>
      <c r="DU74">
        <f t="shared" si="319"/>
        <v>0.44225703690241808</v>
      </c>
      <c r="DV74">
        <f t="shared" si="319"/>
        <v>0.43871898060719872</v>
      </c>
      <c r="DW74">
        <f t="shared" si="319"/>
        <v>0.43520922876234114</v>
      </c>
      <c r="DX74">
        <f t="shared" si="319"/>
        <v>0.43172755493224241</v>
      </c>
      <c r="DY74">
        <f t="shared" si="319"/>
        <v>0.42827373449278444</v>
      </c>
      <c r="DZ74">
        <f t="shared" si="319"/>
        <v>0.42484754461684215</v>
      </c>
      <c r="EA74">
        <f t="shared" ref="EA74:FC74" si="320">DZ74*(1-$AG74*(0.01+0.01*EA$3))</f>
        <v>0.4214487642599074</v>
      </c>
      <c r="EB74">
        <f t="shared" si="320"/>
        <v>0.41807717414582812</v>
      </c>
      <c r="EC74">
        <f t="shared" si="320"/>
        <v>0.41473255675266152</v>
      </c>
      <c r="ED74">
        <f t="shared" si="320"/>
        <v>0.41141469629864025</v>
      </c>
      <c r="EE74">
        <f t="shared" si="320"/>
        <v>0.40812337872825111</v>
      </c>
      <c r="EF74">
        <f t="shared" si="320"/>
        <v>0.40485839169842508</v>
      </c>
      <c r="EG74">
        <f t="shared" si="320"/>
        <v>0.40161952456483768</v>
      </c>
      <c r="EH74">
        <f t="shared" si="320"/>
        <v>0.398406568368319</v>
      </c>
      <c r="EI74">
        <f t="shared" si="320"/>
        <v>0.39521931582137243</v>
      </c>
      <c r="EJ74">
        <f t="shared" si="320"/>
        <v>0.39205756129480146</v>
      </c>
      <c r="EK74">
        <f t="shared" si="320"/>
        <v>0.38892110080444303</v>
      </c>
      <c r="EL74">
        <f t="shared" si="320"/>
        <v>0.3858097319980075</v>
      </c>
      <c r="EM74">
        <f t="shared" si="320"/>
        <v>0.38272325414202346</v>
      </c>
      <c r="EN74">
        <f t="shared" si="320"/>
        <v>0.37966146810888729</v>
      </c>
      <c r="EO74">
        <f t="shared" si="320"/>
        <v>0.37662417636401618</v>
      </c>
      <c r="EP74">
        <f t="shared" si="320"/>
        <v>0.37361118295310403</v>
      </c>
      <c r="EQ74">
        <f t="shared" si="320"/>
        <v>0.37062229348947917</v>
      </c>
      <c r="ER74">
        <f t="shared" si="320"/>
        <v>0.36765731514156336</v>
      </c>
      <c r="ES74">
        <f t="shared" si="320"/>
        <v>0.36471605662043083</v>
      </c>
      <c r="ET74">
        <f t="shared" si="320"/>
        <v>0.36179832816746738</v>
      </c>
      <c r="EU74">
        <f t="shared" si="320"/>
        <v>0.35890394154212762</v>
      </c>
      <c r="EV74">
        <f t="shared" si="320"/>
        <v>0.35603271000979059</v>
      </c>
      <c r="EW74">
        <f t="shared" si="320"/>
        <v>0.35318444832971224</v>
      </c>
      <c r="EX74">
        <f t="shared" si="320"/>
        <v>0.35035897274307454</v>
      </c>
      <c r="EY74">
        <f t="shared" si="320"/>
        <v>0.34755610096112993</v>
      </c>
      <c r="EZ74">
        <f t="shared" si="320"/>
        <v>0.34477565215344091</v>
      </c>
      <c r="FA74">
        <f t="shared" si="320"/>
        <v>0.34201744693621339</v>
      </c>
      <c r="FB74">
        <f t="shared" si="320"/>
        <v>0.33928130736072371</v>
      </c>
      <c r="FC74">
        <f t="shared" si="320"/>
        <v>0.33656705690183791</v>
      </c>
    </row>
    <row r="75" spans="1:159" x14ac:dyDescent="0.35">
      <c r="A75" t="s">
        <v>126</v>
      </c>
      <c r="B75">
        <f>YEAR(inputs!$B$57)</f>
        <v>2025</v>
      </c>
      <c r="C75">
        <f>YEAR(inputs!$C$57)</f>
        <v>2025</v>
      </c>
      <c r="F75">
        <v>93</v>
      </c>
      <c r="G75">
        <f>1-EXP(-inputs!$B$35-inputs!$B$36*inputs!$B$37^$F75*(inputs!$B$37-1)/LN(inputs!$B$37))</f>
        <v>0.14012763272015649</v>
      </c>
      <c r="H75">
        <f>1-EXP(-inputs!$B$35-inputs!$B$36*inputs!$B$37^($F75-4)*(inputs!$B$37-1)/LN(inputs!$B$37))</f>
        <v>9.0325714205150787E-2</v>
      </c>
      <c r="I75">
        <f t="shared" si="274"/>
        <v>0.13452252741135023</v>
      </c>
      <c r="J75">
        <f t="shared" si="275"/>
        <v>8.6712685636944759E-2</v>
      </c>
      <c r="L75">
        <v>73</v>
      </c>
      <c r="M75">
        <f t="shared" si="276"/>
        <v>6.083333333333333</v>
      </c>
      <c r="N75">
        <f t="shared" si="277"/>
        <v>3.1836141866054463E-2</v>
      </c>
      <c r="O75">
        <f t="shared" si="278"/>
        <v>0.8239298690932354</v>
      </c>
      <c r="P75">
        <f>O75*EXP(-inputs!$B$27*L75/12)</f>
        <v>0.79924597287474519</v>
      </c>
      <c r="Q75">
        <f t="shared" si="279"/>
        <v>3.683614186605446E-2</v>
      </c>
      <c r="R75">
        <f t="shared" si="280"/>
        <v>0.79924597287474519</v>
      </c>
      <c r="S75">
        <f>R75*EXP(-inputs!$B$27*L75/12)</f>
        <v>0.77530157495020047</v>
      </c>
      <c r="T75">
        <f>INDEX(P_rec,MATCH(inputs!$B$13+L75,curve_t,0))/INDEX(P_rec,MATCH(inputs!$B$13,curve_t,0))</f>
        <v>0.79057224838300288</v>
      </c>
      <c r="U75">
        <f t="shared" si="286"/>
        <v>0.99643922830437404</v>
      </c>
      <c r="V75">
        <f t="shared" si="287"/>
        <v>3.5734960993911713E-3</v>
      </c>
      <c r="X75">
        <v>49</v>
      </c>
      <c r="Y75">
        <f t="shared" si="281"/>
        <v>110.60865644522291</v>
      </c>
      <c r="AA75">
        <v>47</v>
      </c>
      <c r="AC75">
        <f>$AB$28*INDEX(I_rec,MATCH(inputs!$B$13+AA75,cpi_rec_u,0))/INDEX(I_rec,MATCH(inputs!$B$13,cpi_rec_u,0))</f>
        <v>113.79300883595761</v>
      </c>
      <c r="AD75">
        <f t="shared" si="122"/>
        <v>115.98261727808642</v>
      </c>
      <c r="AF75">
        <v>91</v>
      </c>
      <c r="AG75">
        <f t="shared" si="292"/>
        <v>0.76</v>
      </c>
      <c r="AH75">
        <f>1</f>
        <v>1</v>
      </c>
      <c r="AI75">
        <f t="shared" ref="AI75:BN75" si="321">AH75*(1-$AG75*(0.01+0.01*AI$3))</f>
        <v>0.98480000000000001</v>
      </c>
      <c r="AJ75">
        <f t="shared" si="321"/>
        <v>0.96988530248000004</v>
      </c>
      <c r="AK75">
        <f t="shared" si="321"/>
        <v>0.95534943747467183</v>
      </c>
      <c r="AL75">
        <f t="shared" si="321"/>
        <v>0.94126921086033888</v>
      </c>
      <c r="AM75">
        <f t="shared" si="321"/>
        <v>0.92770589803952574</v>
      </c>
      <c r="AN75">
        <f t="shared" si="321"/>
        <v>0.91470641914324691</v>
      </c>
      <c r="AO75">
        <f t="shared" si="321"/>
        <v>0.90230446362993511</v>
      </c>
      <c r="AP75">
        <f t="shared" si="321"/>
        <v>0.89052154033073094</v>
      </c>
      <c r="AQ75">
        <f t="shared" si="321"/>
        <v>0.87936793614239661</v>
      </c>
      <c r="AR75">
        <f t="shared" si="321"/>
        <v>0.86884357274585078</v>
      </c>
      <c r="AS75">
        <f t="shared" si="321"/>
        <v>0.85893875601654812</v>
      </c>
      <c r="AT75">
        <f t="shared" si="321"/>
        <v>0.84963481730525248</v>
      </c>
      <c r="AU75">
        <f t="shared" si="321"/>
        <v>0.84090464963047751</v>
      </c>
      <c r="AV75">
        <f t="shared" si="321"/>
        <v>0.83271314516703221</v>
      </c>
      <c r="AW75">
        <f t="shared" si="321"/>
        <v>0.8250175433646566</v>
      </c>
      <c r="AX75">
        <f t="shared" si="321"/>
        <v>0.8177677017023397</v>
      </c>
      <c r="AY75">
        <f t="shared" si="321"/>
        <v>0.81090630357797633</v>
      </c>
      <c r="AZ75">
        <f t="shared" si="321"/>
        <v>0.80436902023042178</v>
      </c>
      <c r="BA75">
        <f t="shared" si="321"/>
        <v>0.79808464594916562</v>
      </c>
      <c r="BB75">
        <f t="shared" si="321"/>
        <v>0.79197522817596011</v>
      </c>
      <c r="BC75">
        <f t="shared" si="321"/>
        <v>0.78595621644182279</v>
      </c>
      <c r="BD75">
        <f t="shared" si="321"/>
        <v>0.77998294919686484</v>
      </c>
      <c r="BE75">
        <f t="shared" si="321"/>
        <v>0.77405507878296864</v>
      </c>
      <c r="BF75">
        <f t="shared" si="321"/>
        <v>0.76817226018421803</v>
      </c>
      <c r="BG75">
        <f t="shared" si="321"/>
        <v>0.7623341510068179</v>
      </c>
      <c r="BH75">
        <f t="shared" si="321"/>
        <v>0.75654041145916606</v>
      </c>
      <c r="BI75">
        <f t="shared" si="321"/>
        <v>0.7507907043320764</v>
      </c>
      <c r="BJ75">
        <f t="shared" si="321"/>
        <v>0.74508469497915253</v>
      </c>
      <c r="BK75">
        <f t="shared" si="321"/>
        <v>0.73942205129731098</v>
      </c>
      <c r="BL75">
        <f t="shared" si="321"/>
        <v>0.7338024437074514</v>
      </c>
      <c r="BM75">
        <f t="shared" si="321"/>
        <v>0.72822554513527471</v>
      </c>
      <c r="BN75">
        <f t="shared" si="321"/>
        <v>0.72269103099224663</v>
      </c>
      <c r="BO75">
        <f t="shared" ref="BO75:CT75" si="322">BN75*(1-$AG75*(0.01+0.01*BO$3))</f>
        <v>0.71719857915670548</v>
      </c>
      <c r="BP75">
        <f t="shared" si="322"/>
        <v>0.71174786995511452</v>
      </c>
      <c r="BQ75">
        <f t="shared" si="322"/>
        <v>0.70633858614345557</v>
      </c>
      <c r="BR75">
        <f t="shared" si="322"/>
        <v>0.70097041288876527</v>
      </c>
      <c r="BS75">
        <f t="shared" si="322"/>
        <v>0.6956430377508106</v>
      </c>
      <c r="BT75">
        <f t="shared" si="322"/>
        <v>0.69035615066390443</v>
      </c>
      <c r="BU75">
        <f t="shared" si="322"/>
        <v>0.68510944391885875</v>
      </c>
      <c r="BV75">
        <f t="shared" si="322"/>
        <v>0.67990261214507541</v>
      </c>
      <c r="BW75">
        <f t="shared" si="322"/>
        <v>0.67473535229277282</v>
      </c>
      <c r="BX75">
        <f t="shared" si="322"/>
        <v>0.66960736361534767</v>
      </c>
      <c r="BY75">
        <f t="shared" si="322"/>
        <v>0.66451834765187101</v>
      </c>
      <c r="BZ75">
        <f t="shared" si="322"/>
        <v>0.65946800820971674</v>
      </c>
      <c r="CA75">
        <f t="shared" si="322"/>
        <v>0.65445605134732288</v>
      </c>
      <c r="CB75">
        <f t="shared" si="322"/>
        <v>0.64948218535708324</v>
      </c>
      <c r="CC75">
        <f t="shared" si="322"/>
        <v>0.64454612074836937</v>
      </c>
      <c r="CD75">
        <f t="shared" si="322"/>
        <v>0.63964757023068175</v>
      </c>
      <c r="CE75">
        <f t="shared" si="322"/>
        <v>0.63478624869692857</v>
      </c>
      <c r="CF75">
        <f t="shared" si="322"/>
        <v>0.62996187320683183</v>
      </c>
      <c r="CG75">
        <f t="shared" si="322"/>
        <v>0.62517416297045991</v>
      </c>
      <c r="CH75">
        <f t="shared" si="322"/>
        <v>0.62042283933188436</v>
      </c>
      <c r="CI75">
        <f t="shared" si="322"/>
        <v>0.61570762575296201</v>
      </c>
      <c r="CJ75">
        <f t="shared" si="322"/>
        <v>0.61102824779723941</v>
      </c>
      <c r="CK75">
        <f t="shared" si="322"/>
        <v>0.60638443311398038</v>
      </c>
      <c r="CL75">
        <f t="shared" si="322"/>
        <v>0.60177591142231412</v>
      </c>
      <c r="CM75">
        <f t="shared" si="322"/>
        <v>0.59720241449550449</v>
      </c>
      <c r="CN75">
        <f t="shared" si="322"/>
        <v>0.59266367614533866</v>
      </c>
      <c r="CO75">
        <f t="shared" si="322"/>
        <v>0.58815943220663403</v>
      </c>
      <c r="CP75">
        <f t="shared" si="322"/>
        <v>0.58368942052186357</v>
      </c>
      <c r="CQ75">
        <f t="shared" si="322"/>
        <v>0.5792533809258974</v>
      </c>
      <c r="CR75">
        <f t="shared" si="322"/>
        <v>0.57485105523086055</v>
      </c>
      <c r="CS75">
        <f t="shared" si="322"/>
        <v>0.570482187211106</v>
      </c>
      <c r="CT75">
        <f t="shared" si="322"/>
        <v>0.56614652258830156</v>
      </c>
      <c r="CU75">
        <f t="shared" ref="CU75:DZ75" si="323">CT75*(1-$AG75*(0.01+0.01*CU$3))</f>
        <v>0.56184380901663045</v>
      </c>
      <c r="CV75">
        <f t="shared" si="323"/>
        <v>0.55757379606810398</v>
      </c>
      <c r="CW75">
        <f t="shared" si="323"/>
        <v>0.55333623521798636</v>
      </c>
      <c r="CX75">
        <f t="shared" si="323"/>
        <v>0.5491308798303296</v>
      </c>
      <c r="CY75">
        <f t="shared" si="323"/>
        <v>0.54495748514361908</v>
      </c>
      <c r="CZ75">
        <f t="shared" si="323"/>
        <v>0.54081580825652753</v>
      </c>
      <c r="DA75">
        <f t="shared" si="323"/>
        <v>0.53670560811377788</v>
      </c>
      <c r="DB75">
        <f t="shared" si="323"/>
        <v>0.53262664549211314</v>
      </c>
      <c r="DC75">
        <f t="shared" si="323"/>
        <v>0.52857868298637301</v>
      </c>
      <c r="DD75">
        <f t="shared" si="323"/>
        <v>0.52456148499567656</v>
      </c>
      <c r="DE75">
        <f t="shared" si="323"/>
        <v>0.52057481770970937</v>
      </c>
      <c r="DF75">
        <f t="shared" si="323"/>
        <v>0.51661844909511556</v>
      </c>
      <c r="DG75">
        <f t="shared" si="323"/>
        <v>0.51269214888199266</v>
      </c>
      <c r="DH75">
        <f t="shared" si="323"/>
        <v>0.50879568855048951</v>
      </c>
      <c r="DI75">
        <f t="shared" si="323"/>
        <v>0.50492884131750582</v>
      </c>
      <c r="DJ75">
        <f t="shared" si="323"/>
        <v>0.5010913821234928</v>
      </c>
      <c r="DK75">
        <f t="shared" si="323"/>
        <v>0.49728308761935425</v>
      </c>
      <c r="DL75">
        <f t="shared" si="323"/>
        <v>0.49350373615344711</v>
      </c>
      <c r="DM75">
        <f t="shared" si="323"/>
        <v>0.48975310775868092</v>
      </c>
      <c r="DN75">
        <f t="shared" si="323"/>
        <v>0.48603098413971491</v>
      </c>
      <c r="DO75">
        <f t="shared" si="323"/>
        <v>0.48233714866025307</v>
      </c>
      <c r="DP75">
        <f t="shared" si="323"/>
        <v>0.4786713863304351</v>
      </c>
      <c r="DQ75">
        <f t="shared" si="323"/>
        <v>0.47503348379432375</v>
      </c>
      <c r="DR75">
        <f t="shared" si="323"/>
        <v>0.47142322931748687</v>
      </c>
      <c r="DS75">
        <f t="shared" si="323"/>
        <v>0.46784041277467392</v>
      </c>
      <c r="DT75">
        <f t="shared" si="323"/>
        <v>0.46428482563758638</v>
      </c>
      <c r="DU75">
        <f t="shared" si="323"/>
        <v>0.46075626096274069</v>
      </c>
      <c r="DV75">
        <f t="shared" si="323"/>
        <v>0.45725451337942385</v>
      </c>
      <c r="DW75">
        <f t="shared" si="323"/>
        <v>0.45377937907774019</v>
      </c>
      <c r="DX75">
        <f t="shared" si="323"/>
        <v>0.45033065579674936</v>
      </c>
      <c r="DY75">
        <f t="shared" si="323"/>
        <v>0.44690814281269403</v>
      </c>
      <c r="DZ75">
        <f t="shared" si="323"/>
        <v>0.44351164092731754</v>
      </c>
      <c r="EA75">
        <f t="shared" ref="EA75:FC75" si="324">DZ75*(1-$AG75*(0.01+0.01*EA$3))</f>
        <v>0.44014095245626988</v>
      </c>
      <c r="EB75">
        <f t="shared" si="324"/>
        <v>0.43679588121760221</v>
      </c>
      <c r="EC75">
        <f t="shared" si="324"/>
        <v>0.43347623252034839</v>
      </c>
      <c r="ED75">
        <f t="shared" si="324"/>
        <v>0.4301818131531937</v>
      </c>
      <c r="EE75">
        <f t="shared" si="324"/>
        <v>0.42691243137322943</v>
      </c>
      <c r="EF75">
        <f t="shared" si="324"/>
        <v>0.42366789689479284</v>
      </c>
      <c r="EG75">
        <f t="shared" si="324"/>
        <v>0.42044802087839239</v>
      </c>
      <c r="EH75">
        <f t="shared" si="324"/>
        <v>0.41725261591971657</v>
      </c>
      <c r="EI75">
        <f t="shared" si="324"/>
        <v>0.41408149603872668</v>
      </c>
      <c r="EJ75">
        <f t="shared" si="324"/>
        <v>0.41093447666883232</v>
      </c>
      <c r="EK75">
        <f t="shared" si="324"/>
        <v>0.40781137464614919</v>
      </c>
      <c r="EL75">
        <f t="shared" si="324"/>
        <v>0.40471200819883846</v>
      </c>
      <c r="EM75">
        <f t="shared" si="324"/>
        <v>0.40163619693652725</v>
      </c>
      <c r="EN75">
        <f t="shared" si="324"/>
        <v>0.39858376183980959</v>
      </c>
      <c r="EO75">
        <f t="shared" si="324"/>
        <v>0.39555452524982704</v>
      </c>
      <c r="EP75">
        <f t="shared" si="324"/>
        <v>0.39254831085792835</v>
      </c>
      <c r="EQ75">
        <f t="shared" si="324"/>
        <v>0.38956494369540806</v>
      </c>
      <c r="ER75">
        <f t="shared" si="324"/>
        <v>0.38660425012332295</v>
      </c>
      <c r="ES75">
        <f t="shared" si="324"/>
        <v>0.38366605782238566</v>
      </c>
      <c r="ET75">
        <f t="shared" si="324"/>
        <v>0.38075019578293551</v>
      </c>
      <c r="EU75">
        <f t="shared" si="324"/>
        <v>0.37785649429498519</v>
      </c>
      <c r="EV75">
        <f t="shared" si="324"/>
        <v>0.37498478493834331</v>
      </c>
      <c r="EW75">
        <f t="shared" si="324"/>
        <v>0.3721349005728119</v>
      </c>
      <c r="EX75">
        <f t="shared" si="324"/>
        <v>0.36930667532845851</v>
      </c>
      <c r="EY75">
        <f t="shared" si="324"/>
        <v>0.36649994459596219</v>
      </c>
      <c r="EZ75">
        <f t="shared" si="324"/>
        <v>0.36371454501703288</v>
      </c>
      <c r="FA75">
        <f t="shared" si="324"/>
        <v>0.36095031447490339</v>
      </c>
      <c r="FB75">
        <f t="shared" si="324"/>
        <v>0.3582070920848941</v>
      </c>
      <c r="FC75">
        <f t="shared" si="324"/>
        <v>0.3554847181850489</v>
      </c>
    </row>
    <row r="76" spans="1:159" x14ac:dyDescent="0.35">
      <c r="A76" t="s">
        <v>127</v>
      </c>
      <c r="B76">
        <f>INDEX('REC-21'!$G$2:$G$503,MATCH(inputs!$B$14,'REC-21'!$A$2:$A$503,0))</f>
        <v>97.350618733661975</v>
      </c>
      <c r="C76">
        <f>INDEX('REC-22'!$G$2:$G$503,MATCH(inputs!$B$14,'REC-22'!$A$2:$A$503,0))</f>
        <v>48.977005400913114</v>
      </c>
      <c r="D76" t="s">
        <v>128</v>
      </c>
      <c r="F76">
        <v>94</v>
      </c>
      <c r="G76">
        <f>1-EXP(-inputs!$B$35-inputs!$B$36*inputs!$B$37^$F76*(inputs!$B$37-1)/LN(inputs!$B$37))</f>
        <v>0.15605206395409221</v>
      </c>
      <c r="H76">
        <f>1-EXP(-inputs!$B$35-inputs!$B$36*inputs!$B$37^($F76-4)*(inputs!$B$37-1)/LN(inputs!$B$37))</f>
        <v>0.1009173439060177</v>
      </c>
      <c r="I76">
        <f t="shared" si="274"/>
        <v>0.14980998139592852</v>
      </c>
      <c r="J76">
        <f t="shared" si="275"/>
        <v>9.6880650149776981E-2</v>
      </c>
      <c r="L76">
        <v>74</v>
      </c>
      <c r="M76">
        <f t="shared" si="276"/>
        <v>6.166666666666667</v>
      </c>
      <c r="N76">
        <f t="shared" si="277"/>
        <v>3.1903891335645813E-2</v>
      </c>
      <c r="O76">
        <f t="shared" si="278"/>
        <v>0.82140362585093607</v>
      </c>
      <c r="P76">
        <f>O76*EXP(-inputs!$B$27*L76/12)</f>
        <v>0.79646348375114207</v>
      </c>
      <c r="Q76">
        <f t="shared" si="279"/>
        <v>3.6903891335645811E-2</v>
      </c>
      <c r="R76">
        <f t="shared" si="280"/>
        <v>0.79646348375114218</v>
      </c>
      <c r="S76">
        <f>R76*EXP(-inputs!$B$27*L76/12)</f>
        <v>0.77228059505075164</v>
      </c>
      <c r="T76">
        <f>INDEX(P_rec,MATCH(inputs!$B$13+L76,curve_t,0))/INDEX(P_rec,MATCH(inputs!$B$13,curve_t,0))</f>
        <v>0.78775198132831203</v>
      </c>
      <c r="U76">
        <f t="shared" si="286"/>
        <v>0.99643262578409586</v>
      </c>
      <c r="V76">
        <f t="shared" si="287"/>
        <v>3.5801459362061472E-3</v>
      </c>
      <c r="X76">
        <v>50</v>
      </c>
      <c r="Y76">
        <f t="shared" si="281"/>
        <v>110.83649216752735</v>
      </c>
      <c r="AA76">
        <v>48</v>
      </c>
      <c r="AC76">
        <f>$AB$28*INDEX(I_rec,MATCH(inputs!$B$13+AA76,cpi_rec_u,0))/INDEX(I_rec,MATCH(inputs!$B$13,cpi_rec_u,0))</f>
        <v>114.0274038028125</v>
      </c>
      <c r="AD76">
        <f t="shared" si="122"/>
        <v>116.268661701192</v>
      </c>
      <c r="AF76">
        <v>92</v>
      </c>
      <c r="AG76">
        <f t="shared" si="292"/>
        <v>0.72</v>
      </c>
      <c r="AH76">
        <f>1</f>
        <v>1</v>
      </c>
      <c r="AI76">
        <f t="shared" ref="AI76:BN76" si="325">AH76*(1-$AG76*(0.01+0.01*AI$3))</f>
        <v>0.98560000000000003</v>
      </c>
      <c r="AJ76">
        <f t="shared" si="325"/>
        <v>0.97145880831999998</v>
      </c>
      <c r="AK76">
        <f t="shared" si="325"/>
        <v>0.9576656475759493</v>
      </c>
      <c r="AL76">
        <f t="shared" si="325"/>
        <v>0.94429414520510535</v>
      </c>
      <c r="AM76">
        <f t="shared" si="325"/>
        <v>0.93140339697008145</v>
      </c>
      <c r="AN76">
        <f t="shared" si="325"/>
        <v>0.91903901687530354</v>
      </c>
      <c r="AO76">
        <f t="shared" si="325"/>
        <v>0.90723414451134365</v>
      </c>
      <c r="AP76">
        <f t="shared" si="325"/>
        <v>0.89601038801593602</v>
      </c>
      <c r="AQ76">
        <f t="shared" si="325"/>
        <v>0.88537868715589407</v>
      </c>
      <c r="AR76">
        <f t="shared" si="325"/>
        <v>0.87534008652518314</v>
      </c>
      <c r="AS76">
        <f t="shared" si="325"/>
        <v>0.86588641359071117</v>
      </c>
      <c r="AT76">
        <f t="shared" si="325"/>
        <v>0.85700086039172607</v>
      </c>
      <c r="AU76">
        <f t="shared" si="325"/>
        <v>0.84865847121632887</v>
      </c>
      <c r="AV76">
        <f t="shared" si="325"/>
        <v>0.84082654164886184</v>
      </c>
      <c r="AW76">
        <f t="shared" si="325"/>
        <v>0.83346493711141778</v>
      </c>
      <c r="AX76">
        <f t="shared" si="325"/>
        <v>0.82652634150996518</v>
      </c>
      <c r="AY76">
        <f t="shared" si="325"/>
        <v>0.81995644892657082</v>
      </c>
      <c r="AZ76">
        <f t="shared" si="325"/>
        <v>0.81369411354353904</v>
      </c>
      <c r="BA76">
        <f t="shared" si="325"/>
        <v>0.80767147519273519</v>
      </c>
      <c r="BB76">
        <f t="shared" si="325"/>
        <v>0.80181408012034239</v>
      </c>
      <c r="BC76">
        <f t="shared" si="325"/>
        <v>0.79604101874347588</v>
      </c>
      <c r="BD76">
        <f t="shared" si="325"/>
        <v>0.7903095234085229</v>
      </c>
      <c r="BE76">
        <f t="shared" si="325"/>
        <v>0.7846192948399815</v>
      </c>
      <c r="BF76">
        <f t="shared" si="325"/>
        <v>0.77897003591713365</v>
      </c>
      <c r="BG76">
        <f t="shared" si="325"/>
        <v>0.77336145165853032</v>
      </c>
      <c r="BH76">
        <f t="shared" si="325"/>
        <v>0.76779324920658887</v>
      </c>
      <c r="BI76">
        <f t="shared" si="325"/>
        <v>0.76226513781230143</v>
      </c>
      <c r="BJ76">
        <f t="shared" si="325"/>
        <v>0.75677682882005293</v>
      </c>
      <c r="BK76">
        <f t="shared" si="325"/>
        <v>0.75132803565254858</v>
      </c>
      <c r="BL76">
        <f t="shared" si="325"/>
        <v>0.74591847379585019</v>
      </c>
      <c r="BM76">
        <f t="shared" si="325"/>
        <v>0.74054786078452006</v>
      </c>
      <c r="BN76">
        <f t="shared" si="325"/>
        <v>0.73521591618687154</v>
      </c>
      <c r="BO76">
        <f t="shared" ref="BO76:CT76" si="326">BN76*(1-$AG76*(0.01+0.01*BO$3))</f>
        <v>0.72992236159032609</v>
      </c>
      <c r="BP76">
        <f t="shared" si="326"/>
        <v>0.72466692058687576</v>
      </c>
      <c r="BQ76">
        <f t="shared" si="326"/>
        <v>0.71944931875865026</v>
      </c>
      <c r="BR76">
        <f t="shared" si="326"/>
        <v>0.71426928366358799</v>
      </c>
      <c r="BS76">
        <f t="shared" si="326"/>
        <v>0.70912654482121018</v>
      </c>
      <c r="BT76">
        <f t="shared" si="326"/>
        <v>0.70402083369849744</v>
      </c>
      <c r="BU76">
        <f t="shared" si="326"/>
        <v>0.69895188369586825</v>
      </c>
      <c r="BV76">
        <f t="shared" si="326"/>
        <v>0.69391943013325796</v>
      </c>
      <c r="BW76">
        <f t="shared" si="326"/>
        <v>0.68892321023629854</v>
      </c>
      <c r="BX76">
        <f t="shared" si="326"/>
        <v>0.68396296312259719</v>
      </c>
      <c r="BY76">
        <f t="shared" si="326"/>
        <v>0.67903842978811446</v>
      </c>
      <c r="BZ76">
        <f t="shared" si="326"/>
        <v>0.6741493530936401</v>
      </c>
      <c r="CA76">
        <f t="shared" si="326"/>
        <v>0.66929547775136589</v>
      </c>
      <c r="CB76">
        <f t="shared" si="326"/>
        <v>0.66447655031155606</v>
      </c>
      <c r="CC76">
        <f t="shared" si="326"/>
        <v>0.65969231914931281</v>
      </c>
      <c r="CD76">
        <f t="shared" si="326"/>
        <v>0.6549425344514378</v>
      </c>
      <c r="CE76">
        <f t="shared" si="326"/>
        <v>0.65022694820338744</v>
      </c>
      <c r="CF76">
        <f t="shared" si="326"/>
        <v>0.6455453141763231</v>
      </c>
      <c r="CG76">
        <f t="shared" si="326"/>
        <v>0.64089738791425355</v>
      </c>
      <c r="CH76">
        <f t="shared" si="326"/>
        <v>0.63628292672127096</v>
      </c>
      <c r="CI76">
        <f t="shared" si="326"/>
        <v>0.63170168964887785</v>
      </c>
      <c r="CJ76">
        <f t="shared" si="326"/>
        <v>0.62715343748340591</v>
      </c>
      <c r="CK76">
        <f t="shared" si="326"/>
        <v>0.62263793273352541</v>
      </c>
      <c r="CL76">
        <f t="shared" si="326"/>
        <v>0.61815493961784407</v>
      </c>
      <c r="CM76">
        <f t="shared" si="326"/>
        <v>0.61370422405259561</v>
      </c>
      <c r="CN76">
        <f t="shared" si="326"/>
        <v>0.60928555363941694</v>
      </c>
      <c r="CO76">
        <f t="shared" si="326"/>
        <v>0.60489869765321314</v>
      </c>
      <c r="CP76">
        <f t="shared" si="326"/>
        <v>0.60054342703010999</v>
      </c>
      <c r="CQ76">
        <f t="shared" si="326"/>
        <v>0.59621951435549325</v>
      </c>
      <c r="CR76">
        <f t="shared" si="326"/>
        <v>0.59192673385213368</v>
      </c>
      <c r="CS76">
        <f t="shared" si="326"/>
        <v>0.58766486136839835</v>
      </c>
      <c r="CT76">
        <f t="shared" si="326"/>
        <v>0.58343367436654592</v>
      </c>
      <c r="CU76">
        <f t="shared" ref="CU76:DZ76" si="327">CT76*(1-$AG76*(0.01+0.01*CU$3))</f>
        <v>0.5792329519111068</v>
      </c>
      <c r="CV76">
        <f t="shared" si="327"/>
        <v>0.57506247465734683</v>
      </c>
      <c r="CW76">
        <f t="shared" si="327"/>
        <v>0.57092202483981391</v>
      </c>
      <c r="CX76">
        <f t="shared" si="327"/>
        <v>0.56681138626096728</v>
      </c>
      <c r="CY76">
        <f t="shared" si="327"/>
        <v>0.56273034427988833</v>
      </c>
      <c r="CZ76">
        <f t="shared" si="327"/>
        <v>0.55867868580107316</v>
      </c>
      <c r="DA76">
        <f t="shared" si="327"/>
        <v>0.55465619926330545</v>
      </c>
      <c r="DB76">
        <f t="shared" si="327"/>
        <v>0.55066267462860963</v>
      </c>
      <c r="DC76">
        <f t="shared" si="327"/>
        <v>0.54669790337128366</v>
      </c>
      <c r="DD76">
        <f t="shared" si="327"/>
        <v>0.5427616784670104</v>
      </c>
      <c r="DE76">
        <f t="shared" si="327"/>
        <v>0.53885379438204795</v>
      </c>
      <c r="DF76">
        <f t="shared" si="327"/>
        <v>0.53497404706249718</v>
      </c>
      <c r="DG76">
        <f t="shared" si="327"/>
        <v>0.53112223392364721</v>
      </c>
      <c r="DH76">
        <f t="shared" si="327"/>
        <v>0.52729815383939693</v>
      </c>
      <c r="DI76">
        <f t="shared" si="327"/>
        <v>0.52350160713175331</v>
      </c>
      <c r="DJ76">
        <f t="shared" si="327"/>
        <v>0.51973239556040474</v>
      </c>
      <c r="DK76">
        <f t="shared" si="327"/>
        <v>0.51599032231236985</v>
      </c>
      <c r="DL76">
        <f t="shared" si="327"/>
        <v>0.51227519199172078</v>
      </c>
      <c r="DM76">
        <f t="shared" si="327"/>
        <v>0.50858681060938038</v>
      </c>
      <c r="DN76">
        <f t="shared" si="327"/>
        <v>0.50492498557299281</v>
      </c>
      <c r="DO76">
        <f t="shared" si="327"/>
        <v>0.50128952567686724</v>
      </c>
      <c r="DP76">
        <f t="shared" si="327"/>
        <v>0.49768024109199382</v>
      </c>
      <c r="DQ76">
        <f t="shared" si="327"/>
        <v>0.49409694335613147</v>
      </c>
      <c r="DR76">
        <f t="shared" si="327"/>
        <v>0.49053944536396732</v>
      </c>
      <c r="DS76">
        <f t="shared" si="327"/>
        <v>0.48700756135734674</v>
      </c>
      <c r="DT76">
        <f t="shared" si="327"/>
        <v>0.48350110691557385</v>
      </c>
      <c r="DU76">
        <f t="shared" si="327"/>
        <v>0.48001989894578173</v>
      </c>
      <c r="DV76">
        <f t="shared" si="327"/>
        <v>0.47656375567337211</v>
      </c>
      <c r="DW76">
        <f t="shared" si="327"/>
        <v>0.47313249663252382</v>
      </c>
      <c r="DX76">
        <f t="shared" si="327"/>
        <v>0.46972594265676965</v>
      </c>
      <c r="DY76">
        <f t="shared" si="327"/>
        <v>0.46634391586964091</v>
      </c>
      <c r="DZ76">
        <f t="shared" si="327"/>
        <v>0.4629862396753795</v>
      </c>
      <c r="EA76">
        <f t="shared" ref="EA76:FC76" si="328">DZ76*(1-$AG76*(0.01+0.01*EA$3))</f>
        <v>0.45965273874971679</v>
      </c>
      <c r="EB76">
        <f t="shared" si="328"/>
        <v>0.45634323903071883</v>
      </c>
      <c r="EC76">
        <f t="shared" si="328"/>
        <v>0.45305756770969768</v>
      </c>
      <c r="ED76">
        <f t="shared" si="328"/>
        <v>0.44979555322218789</v>
      </c>
      <c r="EE76">
        <f t="shared" si="328"/>
        <v>0.44655702523898816</v>
      </c>
      <c r="EF76">
        <f t="shared" si="328"/>
        <v>0.44334181465726746</v>
      </c>
      <c r="EG76">
        <f t="shared" si="328"/>
        <v>0.44014975359173514</v>
      </c>
      <c r="EH76">
        <f t="shared" si="328"/>
        <v>0.43698067536587465</v>
      </c>
      <c r="EI76">
        <f t="shared" si="328"/>
        <v>0.43383441450324034</v>
      </c>
      <c r="EJ76">
        <f t="shared" si="328"/>
        <v>0.43071080671881701</v>
      </c>
      <c r="EK76">
        <f t="shared" si="328"/>
        <v>0.42760968891044154</v>
      </c>
      <c r="EL76">
        <f t="shared" si="328"/>
        <v>0.42453089915028636</v>
      </c>
      <c r="EM76">
        <f t="shared" si="328"/>
        <v>0.4214742766764043</v>
      </c>
      <c r="EN76">
        <f t="shared" si="328"/>
        <v>0.41843966188433418</v>
      </c>
      <c r="EO76">
        <f t="shared" si="328"/>
        <v>0.415426896318767</v>
      </c>
      <c r="EP76">
        <f t="shared" si="328"/>
        <v>0.4124358226652719</v>
      </c>
      <c r="EQ76">
        <f t="shared" si="328"/>
        <v>0.40946628474208197</v>
      </c>
      <c r="ER76">
        <f t="shared" si="328"/>
        <v>0.406518127491939</v>
      </c>
      <c r="ES76">
        <f t="shared" si="328"/>
        <v>0.40359119697399704</v>
      </c>
      <c r="ET76">
        <f t="shared" si="328"/>
        <v>0.40068534035578424</v>
      </c>
      <c r="EU76">
        <f t="shared" si="328"/>
        <v>0.39780040590522259</v>
      </c>
      <c r="EV76">
        <f t="shared" si="328"/>
        <v>0.39493624298270497</v>
      </c>
      <c r="EW76">
        <f t="shared" si="328"/>
        <v>0.39209270203322949</v>
      </c>
      <c r="EX76">
        <f t="shared" si="328"/>
        <v>0.38926963457859026</v>
      </c>
      <c r="EY76">
        <f t="shared" si="328"/>
        <v>0.38646689320962441</v>
      </c>
      <c r="EZ76">
        <f t="shared" si="328"/>
        <v>0.38368433157851511</v>
      </c>
      <c r="FA76">
        <f t="shared" si="328"/>
        <v>0.38092180439114981</v>
      </c>
      <c r="FB76">
        <f t="shared" si="328"/>
        <v>0.37817916739953356</v>
      </c>
      <c r="FC76">
        <f t="shared" si="328"/>
        <v>0.37545627739425691</v>
      </c>
    </row>
    <row r="77" spans="1:159" x14ac:dyDescent="0.35">
      <c r="F77">
        <v>95</v>
      </c>
      <c r="G77">
        <f>1-EXP(-inputs!$B$35-inputs!$B$36*inputs!$B$37^$F77*(inputs!$B$37-1)/LN(inputs!$B$37))</f>
        <v>0.17359936116606767</v>
      </c>
      <c r="H77">
        <f>1-EXP(-inputs!$B$35-inputs!$B$36*inputs!$B$37^($F77-4)*(inputs!$B$37-1)/LN(inputs!$B$37))</f>
        <v>0.11267519902962353</v>
      </c>
      <c r="I77">
        <f t="shared" si="274"/>
        <v>0.16665538671942495</v>
      </c>
      <c r="J77">
        <f t="shared" si="275"/>
        <v>0.10816819106843859</v>
      </c>
      <c r="L77">
        <v>75</v>
      </c>
      <c r="M77">
        <f t="shared" si="276"/>
        <v>6.25</v>
      </c>
      <c r="N77">
        <f t="shared" si="277"/>
        <v>3.197107857221515E-2</v>
      </c>
      <c r="O77">
        <f t="shared" si="278"/>
        <v>0.81887875934399545</v>
      </c>
      <c r="P77">
        <f>O77*EXP(-inputs!$B$27*L77/12)</f>
        <v>0.79368450856295647</v>
      </c>
      <c r="Q77">
        <f t="shared" si="279"/>
        <v>3.6971078572215141E-2</v>
      </c>
      <c r="R77">
        <f t="shared" si="280"/>
        <v>0.79368450856295647</v>
      </c>
      <c r="S77">
        <f>R77*EXP(-inputs!$B$27*L77/12)</f>
        <v>0.7692654033882419</v>
      </c>
      <c r="T77">
        <f>INDEX(P_rec,MATCH(inputs!$B$13+L77,curve_t,0))/INDEX(P_rec,MATCH(inputs!$B$13,curve_t,0))</f>
        <v>0.7849366505467078</v>
      </c>
      <c r="U77">
        <f t="shared" si="286"/>
        <v>0.99642612034201805</v>
      </c>
      <c r="V77">
        <f t="shared" si="287"/>
        <v>3.5866980853083152E-3</v>
      </c>
      <c r="X77">
        <v>51</v>
      </c>
      <c r="Y77">
        <f t="shared" si="281"/>
        <v>111.0647971941162</v>
      </c>
      <c r="AA77">
        <v>49</v>
      </c>
      <c r="AC77">
        <f>$AB$28*INDEX(I_rec,MATCH(inputs!$B$13+AA77,cpi_rec_u,0))/INDEX(I_rec,MATCH(inputs!$B$13,cpi_rec_u,0))</f>
        <v>114.26228158492152</v>
      </c>
      <c r="AD77">
        <f t="shared" si="122"/>
        <v>116.55541158701186</v>
      </c>
      <c r="AF77">
        <v>93</v>
      </c>
      <c r="AG77">
        <f t="shared" si="292"/>
        <v>0.68</v>
      </c>
      <c r="AH77">
        <f>1</f>
        <v>1</v>
      </c>
      <c r="AI77">
        <f t="shared" ref="AI77:BN77" si="329">AH77*(1-$AG77*(0.01+0.01*AI$3))</f>
        <v>0.98639999999999994</v>
      </c>
      <c r="AJ77">
        <f t="shared" si="329"/>
        <v>0.97303358951999996</v>
      </c>
      <c r="AK77">
        <f t="shared" si="329"/>
        <v>0.95998559829797259</v>
      </c>
      <c r="AL77">
        <f t="shared" si="329"/>
        <v>0.94732636421177707</v>
      </c>
      <c r="AM77">
        <f t="shared" si="329"/>
        <v>0.93511267486326743</v>
      </c>
      <c r="AN77">
        <f t="shared" si="329"/>
        <v>0.92338869970216919</v>
      </c>
      <c r="AO77">
        <f t="shared" si="329"/>
        <v>0.91218688670834225</v>
      </c>
      <c r="AP77">
        <f t="shared" si="329"/>
        <v>0.90152880390535328</v>
      </c>
      <c r="AQ77">
        <f t="shared" si="329"/>
        <v>0.89142591151726835</v>
      </c>
      <c r="AR77">
        <f t="shared" si="329"/>
        <v>0.88188025542896797</v>
      </c>
      <c r="AS77">
        <f t="shared" si="329"/>
        <v>0.87288507682359251</v>
      </c>
      <c r="AT77">
        <f t="shared" si="329"/>
        <v>0.86442533652454134</v>
      </c>
      <c r="AU77">
        <f t="shared" si="329"/>
        <v>0.85647815575066932</v>
      </c>
      <c r="AV77">
        <f t="shared" si="329"/>
        <v>0.84901317779296204</v>
      </c>
      <c r="AW77">
        <f t="shared" si="329"/>
        <v>0.84199285762842757</v>
      </c>
      <c r="AX77">
        <f t="shared" si="329"/>
        <v>0.83537268878532411</v>
      </c>
      <c r="AY77">
        <f t="shared" si="329"/>
        <v>0.82910137893607494</v>
      </c>
      <c r="AZ77">
        <f t="shared" si="329"/>
        <v>0.82312098777967113</v>
      </c>
      <c r="BA77">
        <f t="shared" si="329"/>
        <v>0.81736704282669614</v>
      </c>
      <c r="BB77">
        <f t="shared" si="329"/>
        <v>0.81176865074026328</v>
      </c>
      <c r="BC77">
        <f t="shared" si="329"/>
        <v>0.80624862391522945</v>
      </c>
      <c r="BD77">
        <f t="shared" si="329"/>
        <v>0.80076613327260582</v>
      </c>
      <c r="BE77">
        <f t="shared" si="329"/>
        <v>0.79532092356635209</v>
      </c>
      <c r="BF77">
        <f t="shared" si="329"/>
        <v>0.78991274128610089</v>
      </c>
      <c r="BG77">
        <f t="shared" si="329"/>
        <v>0.78454133464535536</v>
      </c>
      <c r="BH77">
        <f t="shared" si="329"/>
        <v>0.77920645356976692</v>
      </c>
      <c r="BI77">
        <f t="shared" si="329"/>
        <v>0.77390784968549253</v>
      </c>
      <c r="BJ77">
        <f t="shared" si="329"/>
        <v>0.76864527630763113</v>
      </c>
      <c r="BK77">
        <f t="shared" si="329"/>
        <v>0.76341848842873927</v>
      </c>
      <c r="BL77">
        <f t="shared" si="329"/>
        <v>0.75822724270742381</v>
      </c>
      <c r="BM77">
        <f t="shared" si="329"/>
        <v>0.75307129745701329</v>
      </c>
      <c r="BN77">
        <f t="shared" si="329"/>
        <v>0.74795041263430562</v>
      </c>
      <c r="BO77">
        <f t="shared" ref="BO77:CT77" si="330">BN77*(1-$AG77*(0.01+0.01*BO$3))</f>
        <v>0.74286434982839233</v>
      </c>
      <c r="BP77">
        <f t="shared" si="330"/>
        <v>0.73781287224955927</v>
      </c>
      <c r="BQ77">
        <f t="shared" si="330"/>
        <v>0.73279574471826225</v>
      </c>
      <c r="BR77">
        <f t="shared" si="330"/>
        <v>0.72781273365417809</v>
      </c>
      <c r="BS77">
        <f t="shared" si="330"/>
        <v>0.72286360706532971</v>
      </c>
      <c r="BT77">
        <f t="shared" si="330"/>
        <v>0.71794813453728545</v>
      </c>
      <c r="BU77">
        <f t="shared" si="330"/>
        <v>0.71306608722243192</v>
      </c>
      <c r="BV77">
        <f t="shared" si="330"/>
        <v>0.70821723782931933</v>
      </c>
      <c r="BW77">
        <f t="shared" si="330"/>
        <v>0.70340136061207992</v>
      </c>
      <c r="BX77">
        <f t="shared" si="330"/>
        <v>0.69861823135991774</v>
      </c>
      <c r="BY77">
        <f t="shared" si="330"/>
        <v>0.69386762738667029</v>
      </c>
      <c r="BZ77">
        <f t="shared" si="330"/>
        <v>0.68914932752044089</v>
      </c>
      <c r="CA77">
        <f t="shared" si="330"/>
        <v>0.68446311209330191</v>
      </c>
      <c r="CB77">
        <f t="shared" si="330"/>
        <v>0.6798087629310674</v>
      </c>
      <c r="CC77">
        <f t="shared" si="330"/>
        <v>0.67518606334313613</v>
      </c>
      <c r="CD77">
        <f t="shared" si="330"/>
        <v>0.67059479811240275</v>
      </c>
      <c r="CE77">
        <f t="shared" si="330"/>
        <v>0.66603475348523844</v>
      </c>
      <c r="CF77">
        <f t="shared" si="330"/>
        <v>0.66150571716153883</v>
      </c>
      <c r="CG77">
        <f t="shared" si="330"/>
        <v>0.6570074782848403</v>
      </c>
      <c r="CH77">
        <f t="shared" si="330"/>
        <v>0.65253982743250338</v>
      </c>
      <c r="CI77">
        <f t="shared" si="330"/>
        <v>0.64810255660596239</v>
      </c>
      <c r="CJ77">
        <f t="shared" si="330"/>
        <v>0.64369545922104188</v>
      </c>
      <c r="CK77">
        <f t="shared" si="330"/>
        <v>0.63931833009833883</v>
      </c>
      <c r="CL77">
        <f t="shared" si="330"/>
        <v>0.63497096545367016</v>
      </c>
      <c r="CM77">
        <f t="shared" si="330"/>
        <v>0.63065316288858519</v>
      </c>
      <c r="CN77">
        <f t="shared" si="330"/>
        <v>0.62636472138094279</v>
      </c>
      <c r="CO77">
        <f t="shared" si="330"/>
        <v>0.62210544127555234</v>
      </c>
      <c r="CP77">
        <f t="shared" si="330"/>
        <v>0.61787512427487856</v>
      </c>
      <c r="CQ77">
        <f t="shared" si="330"/>
        <v>0.61367357342980933</v>
      </c>
      <c r="CR77">
        <f t="shared" si="330"/>
        <v>0.60950059313048666</v>
      </c>
      <c r="CS77">
        <f t="shared" si="330"/>
        <v>0.60535598909719934</v>
      </c>
      <c r="CT77">
        <f t="shared" si="330"/>
        <v>0.60123956837133841</v>
      </c>
      <c r="CU77">
        <f t="shared" ref="CU77:DZ77" si="331">CT77*(1-$AG77*(0.01+0.01*CU$3))</f>
        <v>0.59715113930641328</v>
      </c>
      <c r="CV77">
        <f t="shared" si="331"/>
        <v>0.59309051155912962</v>
      </c>
      <c r="CW77">
        <f t="shared" si="331"/>
        <v>0.58905749608052749</v>
      </c>
      <c r="CX77">
        <f t="shared" si="331"/>
        <v>0.58505190510717986</v>
      </c>
      <c r="CY77">
        <f t="shared" si="331"/>
        <v>0.58107355215245104</v>
      </c>
      <c r="CZ77">
        <f t="shared" si="331"/>
        <v>0.57712225199781431</v>
      </c>
      <c r="DA77">
        <f t="shared" si="331"/>
        <v>0.5731978206842292</v>
      </c>
      <c r="DB77">
        <f t="shared" si="331"/>
        <v>0.56930007550357642</v>
      </c>
      <c r="DC77">
        <f t="shared" si="331"/>
        <v>0.56542883499015206</v>
      </c>
      <c r="DD77">
        <f t="shared" si="331"/>
        <v>0.56158391891221904</v>
      </c>
      <c r="DE77">
        <f t="shared" si="331"/>
        <v>0.5577651482636159</v>
      </c>
      <c r="DF77">
        <f t="shared" si="331"/>
        <v>0.55397234525542327</v>
      </c>
      <c r="DG77">
        <f t="shared" si="331"/>
        <v>0.5502053333076864</v>
      </c>
      <c r="DH77">
        <f t="shared" si="331"/>
        <v>0.54646393704119411</v>
      </c>
      <c r="DI77">
        <f t="shared" si="331"/>
        <v>0.54274798226931398</v>
      </c>
      <c r="DJ77">
        <f t="shared" si="331"/>
        <v>0.53905729598988261</v>
      </c>
      <c r="DK77">
        <f t="shared" si="331"/>
        <v>0.53539170637715139</v>
      </c>
      <c r="DL77">
        <f t="shared" si="331"/>
        <v>0.53175104277378671</v>
      </c>
      <c r="DM77">
        <f t="shared" si="331"/>
        <v>0.52813513568292492</v>
      </c>
      <c r="DN77">
        <f t="shared" si="331"/>
        <v>0.52454381676028106</v>
      </c>
      <c r="DO77">
        <f t="shared" si="331"/>
        <v>0.52097691880631114</v>
      </c>
      <c r="DP77">
        <f t="shared" si="331"/>
        <v>0.51743427575842826</v>
      </c>
      <c r="DQ77">
        <f t="shared" si="331"/>
        <v>0.5139157226832709</v>
      </c>
      <c r="DR77">
        <f t="shared" si="331"/>
        <v>0.51042109576902461</v>
      </c>
      <c r="DS77">
        <f t="shared" si="331"/>
        <v>0.50695023231779524</v>
      </c>
      <c r="DT77">
        <f t="shared" si="331"/>
        <v>0.50350297073803418</v>
      </c>
      <c r="DU77">
        <f t="shared" si="331"/>
        <v>0.50007915053701557</v>
      </c>
      <c r="DV77">
        <f t="shared" si="331"/>
        <v>0.49667861231336385</v>
      </c>
      <c r="DW77">
        <f t="shared" si="331"/>
        <v>0.49330119774963299</v>
      </c>
      <c r="DX77">
        <f t="shared" si="331"/>
        <v>0.48994674960493545</v>
      </c>
      <c r="DY77">
        <f t="shared" si="331"/>
        <v>0.48661511170762189</v>
      </c>
      <c r="DZ77">
        <f t="shared" si="331"/>
        <v>0.48330612894801006</v>
      </c>
      <c r="EA77">
        <f t="shared" ref="EA77:FC77" si="332">DZ77*(1-$AG77*(0.01+0.01*EA$3))</f>
        <v>0.48001964727116359</v>
      </c>
      <c r="EB77">
        <f t="shared" si="332"/>
        <v>0.47675551366971963</v>
      </c>
      <c r="EC77">
        <f t="shared" si="332"/>
        <v>0.47351357617676554</v>
      </c>
      <c r="ED77">
        <f t="shared" si="332"/>
        <v>0.47029368385876352</v>
      </c>
      <c r="EE77">
        <f t="shared" si="332"/>
        <v>0.46709568680852392</v>
      </c>
      <c r="EF77">
        <f t="shared" si="332"/>
        <v>0.46391943613822595</v>
      </c>
      <c r="EG77">
        <f t="shared" si="332"/>
        <v>0.46076478397248599</v>
      </c>
      <c r="EH77">
        <f t="shared" si="332"/>
        <v>0.45763158344147309</v>
      </c>
      <c r="EI77">
        <f t="shared" si="332"/>
        <v>0.45451968867407105</v>
      </c>
      <c r="EJ77">
        <f t="shared" si="332"/>
        <v>0.45142895479108736</v>
      </c>
      <c r="EK77">
        <f t="shared" si="332"/>
        <v>0.44835923789850796</v>
      </c>
      <c r="EL77">
        <f t="shared" si="332"/>
        <v>0.44531039508079812</v>
      </c>
      <c r="EM77">
        <f t="shared" si="332"/>
        <v>0.44228228439424866</v>
      </c>
      <c r="EN77">
        <f t="shared" si="332"/>
        <v>0.43927476486036776</v>
      </c>
      <c r="EO77">
        <f t="shared" si="332"/>
        <v>0.43628769645931725</v>
      </c>
      <c r="EP77">
        <f t="shared" si="332"/>
        <v>0.43332094012339389</v>
      </c>
      <c r="EQ77">
        <f t="shared" si="332"/>
        <v>0.43037435773055482</v>
      </c>
      <c r="ER77">
        <f t="shared" si="332"/>
        <v>0.42744781209798705</v>
      </c>
      <c r="ES77">
        <f t="shared" si="332"/>
        <v>0.4245411669757207</v>
      </c>
      <c r="ET77">
        <f t="shared" si="332"/>
        <v>0.42165428704028579</v>
      </c>
      <c r="EU77">
        <f t="shared" si="332"/>
        <v>0.41878703788841182</v>
      </c>
      <c r="EV77">
        <f t="shared" si="332"/>
        <v>0.41593928603077063</v>
      </c>
      <c r="EW77">
        <f t="shared" si="332"/>
        <v>0.41311089888576136</v>
      </c>
      <c r="EX77">
        <f t="shared" si="332"/>
        <v>0.4103017447733382</v>
      </c>
      <c r="EY77">
        <f t="shared" si="332"/>
        <v>0.40751169290887951</v>
      </c>
      <c r="EZ77">
        <f t="shared" si="332"/>
        <v>0.4047406133970991</v>
      </c>
      <c r="FA77">
        <f t="shared" si="332"/>
        <v>0.40198837722599884</v>
      </c>
      <c r="FB77">
        <f t="shared" si="332"/>
        <v>0.39925485626086205</v>
      </c>
      <c r="FC77">
        <f t="shared" si="332"/>
        <v>0.39653992323828818</v>
      </c>
    </row>
    <row r="78" spans="1:159" x14ac:dyDescent="0.35">
      <c r="F78">
        <v>96</v>
      </c>
      <c r="G78">
        <f>1-EXP(-inputs!$B$35-inputs!$B$36*inputs!$B$37^$F78*(inputs!$B$37-1)/LN(inputs!$B$37))</f>
        <v>0.19288739172655056</v>
      </c>
      <c r="H78">
        <f>1-EXP(-inputs!$B$35-inputs!$B$36*inputs!$B$37^($F78-4)*(inputs!$B$37-1)/LN(inputs!$B$37))</f>
        <v>0.12570758063527576</v>
      </c>
      <c r="I78">
        <f t="shared" si="274"/>
        <v>0.18517189605748854</v>
      </c>
      <c r="J78">
        <f t="shared" si="275"/>
        <v>0.12067927740986473</v>
      </c>
      <c r="L78">
        <v>76</v>
      </c>
      <c r="M78">
        <f t="shared" si="276"/>
        <v>6.333333333333333</v>
      </c>
      <c r="N78">
        <f t="shared" si="277"/>
        <v>3.203770824156979E-2</v>
      </c>
      <c r="O78">
        <f t="shared" si="278"/>
        <v>0.8163553951770337</v>
      </c>
      <c r="P78">
        <f>O78*EXP(-inputs!$B$27*L78/12)</f>
        <v>0.79090916599897154</v>
      </c>
      <c r="Q78">
        <f t="shared" si="279"/>
        <v>3.7037708241569788E-2</v>
      </c>
      <c r="R78">
        <f t="shared" si="280"/>
        <v>0.79090916599897154</v>
      </c>
      <c r="S78">
        <f>R78*EXP(-inputs!$B$27*L78/12)</f>
        <v>0.76625610923479659</v>
      </c>
      <c r="T78">
        <f>INDEX(P_rec,MATCH(inputs!$B$13+L78,curve_t,0))/INDEX(P_rec,MATCH(inputs!$B$13,curve_t,0))</f>
        <v>0.78212635035010536</v>
      </c>
      <c r="U78">
        <f t="shared" si="286"/>
        <v>0.99641971082042724</v>
      </c>
      <c r="V78">
        <f t="shared" si="287"/>
        <v>3.5931537089173293E-3</v>
      </c>
      <c r="X78">
        <v>52</v>
      </c>
      <c r="Y78">
        <f t="shared" si="281"/>
        <v>111.29357249167937</v>
      </c>
      <c r="AA78">
        <v>50</v>
      </c>
      <c r="AC78">
        <f>$AB$28*INDEX(I_rec,MATCH(inputs!$B$13+AA78,cpi_rec_u,0))/INDEX(I_rec,MATCH(inputs!$B$13,cpi_rec_u,0))</f>
        <v>114.49764317680514</v>
      </c>
      <c r="AD78">
        <f t="shared" si="122"/>
        <v>116.8428686754073</v>
      </c>
      <c r="AF78">
        <v>94</v>
      </c>
      <c r="AG78">
        <f t="shared" si="292"/>
        <v>0.64</v>
      </c>
      <c r="AH78">
        <f>1</f>
        <v>1</v>
      </c>
      <c r="AI78">
        <f t="shared" ref="AI78:BN78" si="333">AH78*(1-$AG78*(0.01+0.01*AI$3))</f>
        <v>0.98719999999999997</v>
      </c>
      <c r="AJ78">
        <f t="shared" si="333"/>
        <v>0.97460964607999989</v>
      </c>
      <c r="AK78">
        <f t="shared" si="333"/>
        <v>0.96230929265875342</v>
      </c>
      <c r="AL78">
        <f t="shared" si="333"/>
        <v>0.95036587956570717</v>
      </c>
      <c r="AM78">
        <f t="shared" si="333"/>
        <v>0.93883375983670503</v>
      </c>
      <c r="AN78">
        <f t="shared" si="333"/>
        <v>0.92775552147063189</v>
      </c>
      <c r="AO78">
        <f t="shared" si="333"/>
        <v>0.91716278002868878</v>
      </c>
      <c r="AP78">
        <f t="shared" si="333"/>
        <v>0.90707692436926923</v>
      </c>
      <c r="AQ78">
        <f t="shared" si="333"/>
        <v>0.89750980263256175</v>
      </c>
      <c r="AR78">
        <f t="shared" si="333"/>
        <v>0.88846433983770967</v>
      </c>
      <c r="AS78">
        <f t="shared" si="333"/>
        <v>0.87993508217526761</v>
      </c>
      <c r="AT78">
        <f t="shared" si="333"/>
        <v>0.87190866632969777</v>
      </c>
      <c r="AU78">
        <f t="shared" si="333"/>
        <v>0.86436421502168015</v>
      </c>
      <c r="AV78">
        <f t="shared" si="333"/>
        <v>0.85727366249301429</v>
      </c>
      <c r="AW78">
        <f t="shared" si="333"/>
        <v>0.85060201594202867</v>
      </c>
      <c r="AX78">
        <f t="shared" si="333"/>
        <v>0.84430756102405768</v>
      </c>
      <c r="AY78">
        <f t="shared" si="333"/>
        <v>0.8383420215208861</v>
      </c>
      <c r="AZ78">
        <f t="shared" si="333"/>
        <v>0.83265068520518504</v>
      </c>
      <c r="BA78">
        <f t="shared" si="333"/>
        <v>0.82717250981708312</v>
      </c>
      <c r="BB78">
        <f t="shared" si="333"/>
        <v>0.82184022494979836</v>
      </c>
      <c r="BC78">
        <f t="shared" si="333"/>
        <v>0.81658044751011971</v>
      </c>
      <c r="BD78">
        <f t="shared" si="333"/>
        <v>0.81135433264605494</v>
      </c>
      <c r="BE78">
        <f t="shared" si="333"/>
        <v>0.80616166491712027</v>
      </c>
      <c r="BF78">
        <f t="shared" si="333"/>
        <v>0.80100223026165074</v>
      </c>
      <c r="BG78">
        <f t="shared" si="333"/>
        <v>0.79587581598797619</v>
      </c>
      <c r="BH78">
        <f t="shared" si="333"/>
        <v>0.79078221076565314</v>
      </c>
      <c r="BI78">
        <f t="shared" si="333"/>
        <v>0.78572120461675299</v>
      </c>
      <c r="BJ78">
        <f t="shared" si="333"/>
        <v>0.78069258890720583</v>
      </c>
      <c r="BK78">
        <f t="shared" si="333"/>
        <v>0.77569615633819977</v>
      </c>
      <c r="BL78">
        <f t="shared" si="333"/>
        <v>0.77073170093763532</v>
      </c>
      <c r="BM78">
        <f t="shared" si="333"/>
        <v>0.76579901805163453</v>
      </c>
      <c r="BN78">
        <f t="shared" si="333"/>
        <v>0.76089790433610405</v>
      </c>
      <c r="BO78">
        <f t="shared" ref="BO78:CT78" si="334">BN78*(1-$AG78*(0.01+0.01*BO$3))</f>
        <v>0.75602815774835297</v>
      </c>
      <c r="BP78">
        <f t="shared" si="334"/>
        <v>0.75118957753876359</v>
      </c>
      <c r="BQ78">
        <f t="shared" si="334"/>
        <v>0.74638196424251557</v>
      </c>
      <c r="BR78">
        <f t="shared" si="334"/>
        <v>0.74160511967136356</v>
      </c>
      <c r="BS78">
        <f t="shared" si="334"/>
        <v>0.73685884690546688</v>
      </c>
      <c r="BT78">
        <f t="shared" si="334"/>
        <v>0.73214295028527188</v>
      </c>
      <c r="BU78">
        <f t="shared" si="334"/>
        <v>0.7274572354034462</v>
      </c>
      <c r="BV78">
        <f t="shared" si="334"/>
        <v>0.72280150909686414</v>
      </c>
      <c r="BW78">
        <f t="shared" si="334"/>
        <v>0.71817557943864418</v>
      </c>
      <c r="BX78">
        <f t="shared" si="334"/>
        <v>0.71357925573023684</v>
      </c>
      <c r="BY78">
        <f t="shared" si="334"/>
        <v>0.70901234849356332</v>
      </c>
      <c r="BZ78">
        <f t="shared" si="334"/>
        <v>0.70447466946320458</v>
      </c>
      <c r="CA78">
        <f t="shared" si="334"/>
        <v>0.69996603157864012</v>
      </c>
      <c r="CB78">
        <f t="shared" si="334"/>
        <v>0.69548624897653688</v>
      </c>
      <c r="CC78">
        <f t="shared" si="334"/>
        <v>0.69103513698308705</v>
      </c>
      <c r="CD78">
        <f t="shared" si="334"/>
        <v>0.68661251210639529</v>
      </c>
      <c r="CE78">
        <f t="shared" si="334"/>
        <v>0.68221819202891443</v>
      </c>
      <c r="CF78">
        <f t="shared" si="334"/>
        <v>0.67785199559992937</v>
      </c>
      <c r="CG78">
        <f t="shared" si="334"/>
        <v>0.67351374282808985</v>
      </c>
      <c r="CH78">
        <f t="shared" si="334"/>
        <v>0.66920325487399013</v>
      </c>
      <c r="CI78">
        <f t="shared" si="334"/>
        <v>0.66492035404279659</v>
      </c>
      <c r="CJ78">
        <f t="shared" si="334"/>
        <v>0.66066486377692268</v>
      </c>
      <c r="CK78">
        <f t="shared" si="334"/>
        <v>0.65643660864875042</v>
      </c>
      <c r="CL78">
        <f t="shared" si="334"/>
        <v>0.65223541435339849</v>
      </c>
      <c r="CM78">
        <f t="shared" si="334"/>
        <v>0.6480611077015368</v>
      </c>
      <c r="CN78">
        <f t="shared" si="334"/>
        <v>0.64391351661224694</v>
      </c>
      <c r="CO78">
        <f t="shared" si="334"/>
        <v>0.63979247010592855</v>
      </c>
      <c r="CP78">
        <f t="shared" si="334"/>
        <v>0.63569779829725059</v>
      </c>
      <c r="CQ78">
        <f t="shared" si="334"/>
        <v>0.63162933238814822</v>
      </c>
      <c r="CR78">
        <f t="shared" si="334"/>
        <v>0.62758690466086409</v>
      </c>
      <c r="CS78">
        <f t="shared" si="334"/>
        <v>0.62357034847103454</v>
      </c>
      <c r="CT78">
        <f t="shared" si="334"/>
        <v>0.61957949824081993</v>
      </c>
      <c r="CU78">
        <f t="shared" ref="CU78:DZ78" si="335">CT78*(1-$AG78*(0.01+0.01*CU$3))</f>
        <v>0.61561418945207869</v>
      </c>
      <c r="CV78">
        <f t="shared" si="335"/>
        <v>0.61167425863958536</v>
      </c>
      <c r="CW78">
        <f t="shared" si="335"/>
        <v>0.60775954338429206</v>
      </c>
      <c r="CX78">
        <f t="shared" si="335"/>
        <v>0.60386988230663263</v>
      </c>
      <c r="CY78">
        <f t="shared" si="335"/>
        <v>0.6000051150598702</v>
      </c>
      <c r="CZ78">
        <f t="shared" si="335"/>
        <v>0.59616508232348708</v>
      </c>
      <c r="DA78">
        <f t="shared" si="335"/>
        <v>0.59234962579661676</v>
      </c>
      <c r="DB78">
        <f t="shared" si="335"/>
        <v>0.58855858819151841</v>
      </c>
      <c r="DC78">
        <f t="shared" si="335"/>
        <v>0.58479181322709273</v>
      </c>
      <c r="DD78">
        <f t="shared" si="335"/>
        <v>0.58104914562243937</v>
      </c>
      <c r="DE78">
        <f t="shared" si="335"/>
        <v>0.57733043109045579</v>
      </c>
      <c r="DF78">
        <f t="shared" si="335"/>
        <v>0.57363551633147691</v>
      </c>
      <c r="DG78">
        <f t="shared" si="335"/>
        <v>0.56996424902695553</v>
      </c>
      <c r="DH78">
        <f t="shared" si="335"/>
        <v>0.56631647783318306</v>
      </c>
      <c r="DI78">
        <f t="shared" si="335"/>
        <v>0.56269205237505071</v>
      </c>
      <c r="DJ78">
        <f t="shared" si="335"/>
        <v>0.55909082323985038</v>
      </c>
      <c r="DK78">
        <f t="shared" si="335"/>
        <v>0.55551264197111538</v>
      </c>
      <c r="DL78">
        <f t="shared" si="335"/>
        <v>0.55195736106250026</v>
      </c>
      <c r="DM78">
        <f t="shared" si="335"/>
        <v>0.54842483395170027</v>
      </c>
      <c r="DN78">
        <f t="shared" si="335"/>
        <v>0.54491491501440936</v>
      </c>
      <c r="DO78">
        <f t="shared" si="335"/>
        <v>0.54142745955831717</v>
      </c>
      <c r="DP78">
        <f t="shared" si="335"/>
        <v>0.53796232381714393</v>
      </c>
      <c r="DQ78">
        <f t="shared" si="335"/>
        <v>0.53451936494471419</v>
      </c>
      <c r="DR78">
        <f t="shared" si="335"/>
        <v>0.531098441009068</v>
      </c>
      <c r="DS78">
        <f t="shared" si="335"/>
        <v>0.52769941098661</v>
      </c>
      <c r="DT78">
        <f t="shared" si="335"/>
        <v>0.52432213475629574</v>
      </c>
      <c r="DU78">
        <f t="shared" si="335"/>
        <v>0.52096647309385546</v>
      </c>
      <c r="DV78">
        <f t="shared" si="335"/>
        <v>0.51763228766605485</v>
      </c>
      <c r="DW78">
        <f t="shared" si="335"/>
        <v>0.51431944102499216</v>
      </c>
      <c r="DX78">
        <f t="shared" si="335"/>
        <v>0.51102779660243225</v>
      </c>
      <c r="DY78">
        <f t="shared" si="335"/>
        <v>0.50775721870417667</v>
      </c>
      <c r="DZ78">
        <f t="shared" si="335"/>
        <v>0.50450757250446998</v>
      </c>
      <c r="EA78">
        <f t="shared" ref="EA78:FC78" si="336">DZ78*(1-$AG78*(0.01+0.01*EA$3))</f>
        <v>0.50127872404044138</v>
      </c>
      <c r="EB78">
        <f t="shared" si="336"/>
        <v>0.49807054020658259</v>
      </c>
      <c r="EC78">
        <f t="shared" si="336"/>
        <v>0.49488288874926051</v>
      </c>
      <c r="ED78">
        <f t="shared" si="336"/>
        <v>0.49171563826126524</v>
      </c>
      <c r="EE78">
        <f t="shared" si="336"/>
        <v>0.48856865817639317</v>
      </c>
      <c r="EF78">
        <f t="shared" si="336"/>
        <v>0.48544181876406428</v>
      </c>
      <c r="EG78">
        <f t="shared" si="336"/>
        <v>0.48233499112397427</v>
      </c>
      <c r="EH78">
        <f t="shared" si="336"/>
        <v>0.47924804718078085</v>
      </c>
      <c r="EI78">
        <f t="shared" si="336"/>
        <v>0.47618085967882384</v>
      </c>
      <c r="EJ78">
        <f t="shared" si="336"/>
        <v>0.47313330217687938</v>
      </c>
      <c r="EK78">
        <f t="shared" si="336"/>
        <v>0.47010524904294737</v>
      </c>
      <c r="EL78">
        <f t="shared" si="336"/>
        <v>0.46709657544907252</v>
      </c>
      <c r="EM78">
        <f t="shared" si="336"/>
        <v>0.46410715736619845</v>
      </c>
      <c r="EN78">
        <f t="shared" si="336"/>
        <v>0.46113687155905481</v>
      </c>
      <c r="EO78">
        <f t="shared" si="336"/>
        <v>0.45818559558107685</v>
      </c>
      <c r="EP78">
        <f t="shared" si="336"/>
        <v>0.45525320776935796</v>
      </c>
      <c r="EQ78">
        <f t="shared" si="336"/>
        <v>0.45233958723963408</v>
      </c>
      <c r="ER78">
        <f t="shared" si="336"/>
        <v>0.44944461388130041</v>
      </c>
      <c r="ES78">
        <f t="shared" si="336"/>
        <v>0.4465681683524601</v>
      </c>
      <c r="ET78">
        <f t="shared" si="336"/>
        <v>0.44371013207500437</v>
      </c>
      <c r="EU78">
        <f t="shared" si="336"/>
        <v>0.44087038722972438</v>
      </c>
      <c r="EV78">
        <f t="shared" si="336"/>
        <v>0.43804881675145418</v>
      </c>
      <c r="EW78">
        <f t="shared" si="336"/>
        <v>0.43524530432424491</v>
      </c>
      <c r="EX78">
        <f t="shared" si="336"/>
        <v>0.43245973437656976</v>
      </c>
      <c r="EY78">
        <f t="shared" si="336"/>
        <v>0.42969199207655973</v>
      </c>
      <c r="EZ78">
        <f t="shared" si="336"/>
        <v>0.42694196332726975</v>
      </c>
      <c r="FA78">
        <f t="shared" si="336"/>
        <v>0.42420953476197526</v>
      </c>
      <c r="FB78">
        <f t="shared" si="336"/>
        <v>0.42149459373949866</v>
      </c>
      <c r="FC78">
        <f t="shared" si="336"/>
        <v>0.41879702833956589</v>
      </c>
    </row>
    <row r="79" spans="1:159" x14ac:dyDescent="0.35">
      <c r="F79">
        <v>97</v>
      </c>
      <c r="G79">
        <f>1-EXP(-inputs!$B$35-inputs!$B$36*inputs!$B$37^$F79*(inputs!$B$37-1)/LN(inputs!$B$37))</f>
        <v>0.21403028602038132</v>
      </c>
      <c r="H79">
        <f>1-EXP(-inputs!$B$35-inputs!$B$36*inputs!$B$37^($F79-4)*(inputs!$B$37-1)/LN(inputs!$B$37))</f>
        <v>0.14012763272015649</v>
      </c>
      <c r="I79">
        <f t="shared" si="274"/>
        <v>0.20546907457956606</v>
      </c>
      <c r="J79">
        <f t="shared" si="275"/>
        <v>0.13452252741135023</v>
      </c>
      <c r="L79">
        <v>77</v>
      </c>
      <c r="M79">
        <f t="shared" si="276"/>
        <v>6.416666666666667</v>
      </c>
      <c r="N79">
        <f t="shared" si="277"/>
        <v>3.2103784970796898E-2</v>
      </c>
      <c r="O79">
        <f t="shared" si="278"/>
        <v>0.81383365663079299</v>
      </c>
      <c r="P79">
        <f>O79*EXP(-inputs!$B$27*L79/12)</f>
        <v>0.78813757229681514</v>
      </c>
      <c r="Q79">
        <f t="shared" si="279"/>
        <v>3.7103784970796888E-2</v>
      </c>
      <c r="R79">
        <f t="shared" si="280"/>
        <v>0.78813757229681514</v>
      </c>
      <c r="S79">
        <f>R79*EXP(-inputs!$B$27*L79/12)</f>
        <v>0.76325281930151945</v>
      </c>
      <c r="T79">
        <f>INDEX(P_rec,MATCH(inputs!$B$13+L79,curve_t,0))/INDEX(P_rec,MATCH(inputs!$B$13,curve_t,0))</f>
        <v>0.77932117291144365</v>
      </c>
      <c r="U79">
        <f t="shared" si="286"/>
        <v>0.99641339607416879</v>
      </c>
      <c r="V79">
        <f t="shared" si="287"/>
        <v>3.5995139567195356E-3</v>
      </c>
      <c r="X79">
        <v>53</v>
      </c>
      <c r="Y79">
        <f t="shared" si="281"/>
        <v>111.52281902889811</v>
      </c>
      <c r="AA79">
        <v>51</v>
      </c>
      <c r="AC79">
        <f>$AB$28*INDEX(I_rec,MATCH(inputs!$B$13+AA79,cpi_rec_u,0))/INDEX(I_rec,MATCH(inputs!$B$13,cpi_rec_u,0))</f>
        <v>114.73348957503227</v>
      </c>
      <c r="AD79">
        <f t="shared" si="122"/>
        <v>117.13103471053071</v>
      </c>
      <c r="AF79">
        <v>95</v>
      </c>
      <c r="AG79">
        <f t="shared" si="292"/>
        <v>0.6</v>
      </c>
      <c r="AH79">
        <f>1</f>
        <v>1</v>
      </c>
      <c r="AI79">
        <f t="shared" ref="AI79:BN79" si="337">AH79*(1-$AG79*(0.01+0.01*AI$3))</f>
        <v>0.98799999999999999</v>
      </c>
      <c r="AJ79">
        <f t="shared" si="337"/>
        <v>0.97618697799999998</v>
      </c>
      <c r="AK79">
        <f t="shared" si="337"/>
        <v>0.96463673367630398</v>
      </c>
      <c r="AL79">
        <f t="shared" si="337"/>
        <v>0.95341270296161329</v>
      </c>
      <c r="AM79">
        <f t="shared" si="337"/>
        <v>0.94256668005272193</v>
      </c>
      <c r="AN79">
        <f t="shared" si="337"/>
        <v>0.93213953615463874</v>
      </c>
      <c r="AO79">
        <f t="shared" si="337"/>
        <v>0.92216191455963947</v>
      </c>
      <c r="AP79">
        <f t="shared" si="337"/>
        <v>0.91265488630148695</v>
      </c>
      <c r="AQ79">
        <f t="shared" si="337"/>
        <v>0.90363055478573784</v>
      </c>
      <c r="AR79">
        <f t="shared" si="337"/>
        <v>0.89509260148884484</v>
      </c>
      <c r="AS79">
        <f t="shared" si="337"/>
        <v>0.88703676807544518</v>
      </c>
      <c r="AT79">
        <f t="shared" si="337"/>
        <v>0.879451273153248</v>
      </c>
      <c r="AU79">
        <f t="shared" si="337"/>
        <v>0.87231716442542884</v>
      </c>
      <c r="AV79">
        <f t="shared" si="337"/>
        <v>0.86560860927241501</v>
      </c>
      <c r="AW79">
        <f t="shared" si="337"/>
        <v>0.85929312885916354</v>
      </c>
      <c r="AX79">
        <f t="shared" si="337"/>
        <v>0.85333178277770305</v>
      </c>
      <c r="AY79">
        <f t="shared" si="337"/>
        <v>0.84767931304858357</v>
      </c>
      <c r="AZ79">
        <f t="shared" si="337"/>
        <v>0.84228425806068585</v>
      </c>
      <c r="BA79">
        <f t="shared" si="337"/>
        <v>0.83708904875696755</v>
      </c>
      <c r="BB79">
        <f t="shared" si="337"/>
        <v>0.83203010109080489</v>
      </c>
      <c r="BC79">
        <f t="shared" si="337"/>
        <v>0.82703792048426006</v>
      </c>
      <c r="BD79">
        <f t="shared" si="337"/>
        <v>0.82207569296135452</v>
      </c>
      <c r="BE79">
        <f t="shared" si="337"/>
        <v>0.81714323880358641</v>
      </c>
      <c r="BF79">
        <f t="shared" si="337"/>
        <v>0.81224037937076488</v>
      </c>
      <c r="BG79">
        <f t="shared" si="337"/>
        <v>0.80736693709454033</v>
      </c>
      <c r="BH79">
        <f t="shared" si="337"/>
        <v>0.80252273547197306</v>
      </c>
      <c r="BI79">
        <f t="shared" si="337"/>
        <v>0.79770759905914124</v>
      </c>
      <c r="BJ79">
        <f t="shared" si="337"/>
        <v>0.79292135346478643</v>
      </c>
      <c r="BK79">
        <f t="shared" si="337"/>
        <v>0.78816382534399776</v>
      </c>
      <c r="BL79">
        <f t="shared" si="337"/>
        <v>0.78343484239193373</v>
      </c>
      <c r="BM79">
        <f t="shared" si="337"/>
        <v>0.77873423333758207</v>
      </c>
      <c r="BN79">
        <f t="shared" si="337"/>
        <v>0.77406182793755662</v>
      </c>
      <c r="BO79">
        <f t="shared" ref="BO79:CT79" si="338">BN79*(1-$AG79*(0.01+0.01*BO$3))</f>
        <v>0.76941745696993125</v>
      </c>
      <c r="BP79">
        <f t="shared" si="338"/>
        <v>0.76480095222811162</v>
      </c>
      <c r="BQ79">
        <f t="shared" si="338"/>
        <v>0.76021214651474289</v>
      </c>
      <c r="BR79">
        <f t="shared" si="338"/>
        <v>0.75565087363565442</v>
      </c>
      <c r="BS79">
        <f t="shared" si="338"/>
        <v>0.75111696839384046</v>
      </c>
      <c r="BT79">
        <f t="shared" si="338"/>
        <v>0.7466102665834774</v>
      </c>
      <c r="BU79">
        <f t="shared" si="338"/>
        <v>0.74213060498397654</v>
      </c>
      <c r="BV79">
        <f t="shared" si="338"/>
        <v>0.73767782135407267</v>
      </c>
      <c r="BW79">
        <f t="shared" si="338"/>
        <v>0.73325175442594825</v>
      </c>
      <c r="BX79">
        <f t="shared" si="338"/>
        <v>0.72885224389939252</v>
      </c>
      <c r="BY79">
        <f t="shared" si="338"/>
        <v>0.72447913043599621</v>
      </c>
      <c r="BZ79">
        <f t="shared" si="338"/>
        <v>0.72013225565338024</v>
      </c>
      <c r="CA79">
        <f t="shared" si="338"/>
        <v>0.71581146211946001</v>
      </c>
      <c r="CB79">
        <f t="shared" si="338"/>
        <v>0.71151659334674322</v>
      </c>
      <c r="CC79">
        <f t="shared" si="338"/>
        <v>0.70724749378666274</v>
      </c>
      <c r="CD79">
        <f t="shared" si="338"/>
        <v>0.70300400882394276</v>
      </c>
      <c r="CE79">
        <f t="shared" si="338"/>
        <v>0.69878598477099907</v>
      </c>
      <c r="CF79">
        <f t="shared" si="338"/>
        <v>0.69459326886237305</v>
      </c>
      <c r="CG79">
        <f t="shared" si="338"/>
        <v>0.69042570924919877</v>
      </c>
      <c r="CH79">
        <f t="shared" si="338"/>
        <v>0.68628315499370363</v>
      </c>
      <c r="CI79">
        <f t="shared" si="338"/>
        <v>0.68216545606374135</v>
      </c>
      <c r="CJ79">
        <f t="shared" si="338"/>
        <v>0.67807246332735893</v>
      </c>
      <c r="CK79">
        <f t="shared" si="338"/>
        <v>0.67400402854739483</v>
      </c>
      <c r="CL79">
        <f t="shared" si="338"/>
        <v>0.66996000437611047</v>
      </c>
      <c r="CM79">
        <f t="shared" si="338"/>
        <v>0.66594024434985377</v>
      </c>
      <c r="CN79">
        <f t="shared" si="338"/>
        <v>0.66194460288375467</v>
      </c>
      <c r="CO79">
        <f t="shared" si="338"/>
        <v>0.65797293526645217</v>
      </c>
      <c r="CP79">
        <f t="shared" si="338"/>
        <v>0.6540250976548535</v>
      </c>
      <c r="CQ79">
        <f t="shared" si="338"/>
        <v>0.65010094706892441</v>
      </c>
      <c r="CR79">
        <f t="shared" si="338"/>
        <v>0.64620034138651083</v>
      </c>
      <c r="CS79">
        <f t="shared" si="338"/>
        <v>0.64232313933819174</v>
      </c>
      <c r="CT79">
        <f t="shared" si="338"/>
        <v>0.6384692005021626</v>
      </c>
      <c r="CU79">
        <f t="shared" ref="CU79:DZ79" si="339">CT79*(1-$AG79*(0.01+0.01*CU$3))</f>
        <v>0.63463838529914962</v>
      </c>
      <c r="CV79">
        <f t="shared" si="339"/>
        <v>0.63083055498735474</v>
      </c>
      <c r="CW79">
        <f t="shared" si="339"/>
        <v>0.62704557165743058</v>
      </c>
      <c r="CX79">
        <f t="shared" si="339"/>
        <v>0.62328329822748596</v>
      </c>
      <c r="CY79">
        <f t="shared" si="339"/>
        <v>0.61954359843812101</v>
      </c>
      <c r="CZ79">
        <f t="shared" si="339"/>
        <v>0.61582633684749233</v>
      </c>
      <c r="DA79">
        <f t="shared" si="339"/>
        <v>0.61213137882640734</v>
      </c>
      <c r="DB79">
        <f t="shared" si="339"/>
        <v>0.60845859055344886</v>
      </c>
      <c r="DC79">
        <f t="shared" si="339"/>
        <v>0.60480783901012813</v>
      </c>
      <c r="DD79">
        <f t="shared" si="339"/>
        <v>0.60117899197606739</v>
      </c>
      <c r="DE79">
        <f t="shared" si="339"/>
        <v>0.59757191802421095</v>
      </c>
      <c r="DF79">
        <f t="shared" si="339"/>
        <v>0.59398648651606567</v>
      </c>
      <c r="DG79">
        <f t="shared" si="339"/>
        <v>0.59042256759696932</v>
      </c>
      <c r="DH79">
        <f t="shared" si="339"/>
        <v>0.58688003219138751</v>
      </c>
      <c r="DI79">
        <f t="shared" si="339"/>
        <v>0.58335875199823917</v>
      </c>
      <c r="DJ79">
        <f t="shared" si="339"/>
        <v>0.57985859948624974</v>
      </c>
      <c r="DK79">
        <f t="shared" si="339"/>
        <v>0.57637944788933226</v>
      </c>
      <c r="DL79">
        <f t="shared" si="339"/>
        <v>0.57292117120199626</v>
      </c>
      <c r="DM79">
        <f t="shared" si="339"/>
        <v>0.56948364417478425</v>
      </c>
      <c r="DN79">
        <f t="shared" si="339"/>
        <v>0.56606674230973553</v>
      </c>
      <c r="DO79">
        <f t="shared" si="339"/>
        <v>0.56267034185587717</v>
      </c>
      <c r="DP79">
        <f t="shared" si="339"/>
        <v>0.55929431980474187</v>
      </c>
      <c r="DQ79">
        <f t="shared" si="339"/>
        <v>0.5559385538859134</v>
      </c>
      <c r="DR79">
        <f t="shared" si="339"/>
        <v>0.55260292256259791</v>
      </c>
      <c r="DS79">
        <f t="shared" si="339"/>
        <v>0.54928730502722234</v>
      </c>
      <c r="DT79">
        <f t="shared" si="339"/>
        <v>0.54599158119705904</v>
      </c>
      <c r="DU79">
        <f t="shared" si="339"/>
        <v>0.54271563170987669</v>
      </c>
      <c r="DV79">
        <f t="shared" si="339"/>
        <v>0.53945933791961742</v>
      </c>
      <c r="DW79">
        <f t="shared" si="339"/>
        <v>0.5362225818920997</v>
      </c>
      <c r="DX79">
        <f t="shared" si="339"/>
        <v>0.53300524640074709</v>
      </c>
      <c r="DY79">
        <f t="shared" si="339"/>
        <v>0.52980721492234262</v>
      </c>
      <c r="DZ79">
        <f t="shared" si="339"/>
        <v>0.52662837163280851</v>
      </c>
      <c r="EA79">
        <f t="shared" ref="EA79:FC79" si="340">DZ79*(1-$AG79*(0.01+0.01*EA$3))</f>
        <v>0.52346860140301166</v>
      </c>
      <c r="EB79">
        <f t="shared" si="340"/>
        <v>0.5203277897945936</v>
      </c>
      <c r="EC79">
        <f t="shared" si="340"/>
        <v>0.51720582305582607</v>
      </c>
      <c r="ED79">
        <f t="shared" si="340"/>
        <v>0.5141025881174911</v>
      </c>
      <c r="EE79">
        <f t="shared" si="340"/>
        <v>0.51101797258878612</v>
      </c>
      <c r="EF79">
        <f t="shared" si="340"/>
        <v>0.50795186475325338</v>
      </c>
      <c r="EG79">
        <f t="shared" si="340"/>
        <v>0.50490415356473384</v>
      </c>
      <c r="EH79">
        <f t="shared" si="340"/>
        <v>0.50187472864334548</v>
      </c>
      <c r="EI79">
        <f t="shared" si="340"/>
        <v>0.49886348027148542</v>
      </c>
      <c r="EJ79">
        <f t="shared" si="340"/>
        <v>0.49587029938985649</v>
      </c>
      <c r="EK79">
        <f t="shared" si="340"/>
        <v>0.49289507759351736</v>
      </c>
      <c r="EL79">
        <f t="shared" si="340"/>
        <v>0.48993770712795626</v>
      </c>
      <c r="EM79">
        <f t="shared" si="340"/>
        <v>0.48699808088518853</v>
      </c>
      <c r="EN79">
        <f t="shared" si="340"/>
        <v>0.48407609239987742</v>
      </c>
      <c r="EO79">
        <f t="shared" si="340"/>
        <v>0.48117163584547817</v>
      </c>
      <c r="EP79">
        <f t="shared" si="340"/>
        <v>0.47828460603040529</v>
      </c>
      <c r="EQ79">
        <f t="shared" si="340"/>
        <v>0.47541489839422285</v>
      </c>
      <c r="ER79">
        <f t="shared" si="340"/>
        <v>0.47256240900385749</v>
      </c>
      <c r="ES79">
        <f t="shared" si="340"/>
        <v>0.46972703454983433</v>
      </c>
      <c r="ET79">
        <f t="shared" si="340"/>
        <v>0.4669086723425353</v>
      </c>
      <c r="EU79">
        <f t="shared" si="340"/>
        <v>0.46410722030848006</v>
      </c>
      <c r="EV79">
        <f t="shared" si="340"/>
        <v>0.46132257698662915</v>
      </c>
      <c r="EW79">
        <f t="shared" si="340"/>
        <v>0.45855464152470937</v>
      </c>
      <c r="EX79">
        <f t="shared" si="340"/>
        <v>0.45580331367556109</v>
      </c>
      <c r="EY79">
        <f t="shared" si="340"/>
        <v>0.45306849379350772</v>
      </c>
      <c r="EZ79">
        <f t="shared" si="340"/>
        <v>0.45035008283074668</v>
      </c>
      <c r="FA79">
        <f t="shared" si="340"/>
        <v>0.44764798233376218</v>
      </c>
      <c r="FB79">
        <f t="shared" si="340"/>
        <v>0.44496209443975959</v>
      </c>
      <c r="FC79">
        <f t="shared" si="340"/>
        <v>0.44229232187312101</v>
      </c>
    </row>
    <row r="80" spans="1:159" x14ac:dyDescent="0.35">
      <c r="F80">
        <v>98</v>
      </c>
      <c r="G80">
        <f>1-EXP(-inputs!$B$35-inputs!$B$36*inputs!$B$37^$F80*(inputs!$B$37-1)/LN(inputs!$B$37))</f>
        <v>0.23713449116042085</v>
      </c>
      <c r="H80">
        <f>1-EXP(-inputs!$B$35-inputs!$B$36*inputs!$B$37^($F80-4)*(inputs!$B$37-1)/LN(inputs!$B$37))</f>
        <v>0.15605206395409221</v>
      </c>
      <c r="I80">
        <f t="shared" si="274"/>
        <v>0.22764911151400399</v>
      </c>
      <c r="J80">
        <f t="shared" si="275"/>
        <v>0.14980998139592852</v>
      </c>
      <c r="L80">
        <v>78</v>
      </c>
      <c r="M80">
        <f t="shared" si="276"/>
        <v>6.5</v>
      </c>
      <c r="N80">
        <f t="shared" si="277"/>
        <v>3.2169313348584763E-2</v>
      </c>
      <c r="O80">
        <f t="shared" si="278"/>
        <v>0.81131366469114208</v>
      </c>
      <c r="P80">
        <f>O80*EXP(-inputs!$B$27*L80/12)</f>
        <v>0.78536984127593412</v>
      </c>
      <c r="Q80">
        <f t="shared" si="279"/>
        <v>3.7169313348584754E-2</v>
      </c>
      <c r="R80">
        <f t="shared" si="280"/>
        <v>0.78536984127593423</v>
      </c>
      <c r="S80">
        <f>R80*EXP(-inputs!$B$27*L80/12)</f>
        <v>0.76025563777555383</v>
      </c>
      <c r="T80">
        <f>INDEX(P_rec,MATCH(inputs!$B$13+L80,curve_t,0))/INDEX(P_rec,MATCH(inputs!$B$13,curve_t,0))</f>
        <v>0.77652120829540239</v>
      </c>
      <c r="U80">
        <f t="shared" si="286"/>
        <v>0.99640717497051834</v>
      </c>
      <c r="V80">
        <f t="shared" si="287"/>
        <v>3.6057799659943157E-3</v>
      </c>
      <c r="X80">
        <v>54</v>
      </c>
      <c r="Y80">
        <f t="shared" si="281"/>
        <v>111.75253777644896</v>
      </c>
      <c r="AA80">
        <v>52</v>
      </c>
      <c r="AC80">
        <f>$AB$28*INDEX(I_rec,MATCH(inputs!$B$13+AA80,cpi_rec_u,0))/INDEX(I_rec,MATCH(inputs!$B$13,cpi_rec_u,0))</f>
        <v>114.96982177822453</v>
      </c>
      <c r="AD80">
        <f t="shared" si="122"/>
        <v>117.41991144083593</v>
      </c>
      <c r="AF80">
        <v>96</v>
      </c>
      <c r="AG80">
        <f t="shared" si="292"/>
        <v>0.56000000000000005</v>
      </c>
      <c r="AH80">
        <f>1</f>
        <v>1</v>
      </c>
      <c r="AI80">
        <f t="shared" ref="AI80:BN80" si="341">AH80*(1-$AG80*(0.01+0.01*AI$3))</f>
        <v>0.98880000000000001</v>
      </c>
      <c r="AJ80">
        <f t="shared" si="341"/>
        <v>0.97776558528000002</v>
      </c>
      <c r="AK80">
        <f t="shared" si="341"/>
        <v>0.96696792436863588</v>
      </c>
      <c r="AL80">
        <f t="shared" si="341"/>
        <v>0.95646684610357735</v>
      </c>
      <c r="AM80">
        <f t="shared" si="341"/>
        <v>0.94631146371838804</v>
      </c>
      <c r="AN80">
        <f t="shared" si="341"/>
        <v>0.9365407978554956</v>
      </c>
      <c r="AO80">
        <f t="shared" si="341"/>
        <v>0.92718438066860009</v>
      </c>
      <c r="AP80">
        <f t="shared" si="341"/>
        <v>0.91826282712093066</v>
      </c>
      <c r="AQ80">
        <f t="shared" si="341"/>
        <v>0.90978836314199696</v>
      </c>
      <c r="AR80">
        <f t="shared" si="341"/>
        <v>0.90176530348279293</v>
      </c>
      <c r="AS80">
        <f t="shared" si="341"/>
        <v>0.89419047493353754</v>
      </c>
      <c r="AT80">
        <f t="shared" si="341"/>
        <v>0.88705358307690296</v>
      </c>
      <c r="AU80">
        <f t="shared" si="341"/>
        <v>0.88033752298871115</v>
      </c>
      <c r="AV80">
        <f t="shared" si="341"/>
        <v>0.8740186363162028</v>
      </c>
      <c r="AW80">
        <f t="shared" si="341"/>
        <v>0.86806691901034405</v>
      </c>
      <c r="AX80">
        <f t="shared" si="341"/>
        <v>0.86244618570975207</v>
      </c>
      <c r="AY80">
        <f t="shared" si="341"/>
        <v>0.85711419841122005</v>
      </c>
      <c r="AZ80">
        <f t="shared" si="341"/>
        <v>0.85202276864981774</v>
      </c>
      <c r="BA80">
        <f t="shared" si="341"/>
        <v>0.84711784397525447</v>
      </c>
      <c r="BB80">
        <f t="shared" si="341"/>
        <v>0.8423395910645276</v>
      </c>
      <c r="BC80">
        <f t="shared" si="341"/>
        <v>0.83762248935456618</v>
      </c>
      <c r="BD80">
        <f t="shared" si="341"/>
        <v>0.8329318034141806</v>
      </c>
      <c r="BE80">
        <f t="shared" si="341"/>
        <v>0.82826738531506117</v>
      </c>
      <c r="BF80">
        <f t="shared" si="341"/>
        <v>0.82362908795729683</v>
      </c>
      <c r="BG80">
        <f t="shared" si="341"/>
        <v>0.81901676506473597</v>
      </c>
      <c r="BH80">
        <f t="shared" si="341"/>
        <v>0.81443027118037337</v>
      </c>
      <c r="BI80">
        <f t="shared" si="341"/>
        <v>0.80986946166176321</v>
      </c>
      <c r="BJ80">
        <f t="shared" si="341"/>
        <v>0.80533419267645734</v>
      </c>
      <c r="BK80">
        <f t="shared" si="341"/>
        <v>0.80082432119746916</v>
      </c>
      <c r="BL80">
        <f t="shared" si="341"/>
        <v>0.79633970499876328</v>
      </c>
      <c r="BM80">
        <f t="shared" si="341"/>
        <v>0.79188020265077019</v>
      </c>
      <c r="BN80">
        <f t="shared" si="341"/>
        <v>0.78744567351592587</v>
      </c>
      <c r="BO80">
        <f t="shared" ref="BO80:CT80" si="342">BN80*(1-$AG80*(0.01+0.01*BO$3))</f>
        <v>0.78303597774423661</v>
      </c>
      <c r="BP80">
        <f t="shared" si="342"/>
        <v>0.77865097626886881</v>
      </c>
      <c r="BQ80">
        <f t="shared" si="342"/>
        <v>0.77429053080176313</v>
      </c>
      <c r="BR80">
        <f t="shared" si="342"/>
        <v>0.76995450382927322</v>
      </c>
      <c r="BS80">
        <f t="shared" si="342"/>
        <v>0.76564275860782927</v>
      </c>
      <c r="BT80">
        <f t="shared" si="342"/>
        <v>0.76135515915962537</v>
      </c>
      <c r="BU80">
        <f t="shared" si="342"/>
        <v>0.7570915702683314</v>
      </c>
      <c r="BV80">
        <f t="shared" si="342"/>
        <v>0.75285185747482875</v>
      </c>
      <c r="BW80">
        <f t="shared" si="342"/>
        <v>0.74863588707296969</v>
      </c>
      <c r="BX80">
        <f t="shared" si="342"/>
        <v>0.74444352610536102</v>
      </c>
      <c r="BY80">
        <f t="shared" si="342"/>
        <v>0.74027464235917095</v>
      </c>
      <c r="BZ80">
        <f t="shared" si="342"/>
        <v>0.73612910436195955</v>
      </c>
      <c r="CA80">
        <f t="shared" si="342"/>
        <v>0.7320067813775325</v>
      </c>
      <c r="CB80">
        <f t="shared" si="342"/>
        <v>0.72790754340181829</v>
      </c>
      <c r="CC80">
        <f t="shared" si="342"/>
        <v>0.72383126115876806</v>
      </c>
      <c r="CD80">
        <f t="shared" si="342"/>
        <v>0.71977780609627895</v>
      </c>
      <c r="CE80">
        <f t="shared" si="342"/>
        <v>0.7157470503821397</v>
      </c>
      <c r="CF80">
        <f t="shared" si="342"/>
        <v>0.71173886689999966</v>
      </c>
      <c r="CG80">
        <f t="shared" si="342"/>
        <v>0.7077531292453596</v>
      </c>
      <c r="CH80">
        <f t="shared" si="342"/>
        <v>0.70378971172158555</v>
      </c>
      <c r="CI80">
        <f t="shared" si="342"/>
        <v>0.69984848933594468</v>
      </c>
      <c r="CJ80">
        <f t="shared" si="342"/>
        <v>0.69592933779566335</v>
      </c>
      <c r="CK80">
        <f t="shared" si="342"/>
        <v>0.69203213350400761</v>
      </c>
      <c r="CL80">
        <f t="shared" si="342"/>
        <v>0.68815675355638517</v>
      </c>
      <c r="CM80">
        <f t="shared" si="342"/>
        <v>0.68430307573646942</v>
      </c>
      <c r="CN80">
        <f t="shared" si="342"/>
        <v>0.68047097851234517</v>
      </c>
      <c r="CO80">
        <f t="shared" si="342"/>
        <v>0.67666034103267603</v>
      </c>
      <c r="CP80">
        <f t="shared" si="342"/>
        <v>0.67287104312289303</v>
      </c>
      <c r="CQ80">
        <f t="shared" si="342"/>
        <v>0.66910296528140478</v>
      </c>
      <c r="CR80">
        <f t="shared" si="342"/>
        <v>0.6653559886758289</v>
      </c>
      <c r="CS80">
        <f t="shared" si="342"/>
        <v>0.66162999513924425</v>
      </c>
      <c r="CT80">
        <f t="shared" si="342"/>
        <v>0.65792486716646448</v>
      </c>
      <c r="CU80">
        <f t="shared" ref="CU80:DZ80" si="343">CT80*(1-$AG80*(0.01+0.01*CU$3))</f>
        <v>0.65424048791033229</v>
      </c>
      <c r="CV80">
        <f t="shared" si="343"/>
        <v>0.65057674117803443</v>
      </c>
      <c r="CW80">
        <f t="shared" si="343"/>
        <v>0.64693351142743738</v>
      </c>
      <c r="CX80">
        <f t="shared" si="343"/>
        <v>0.64331068376344369</v>
      </c>
      <c r="CY80">
        <f t="shared" si="343"/>
        <v>0.63970814393436837</v>
      </c>
      <c r="CZ80">
        <f t="shared" si="343"/>
        <v>0.63612577832833583</v>
      </c>
      <c r="DA80">
        <f t="shared" si="343"/>
        <v>0.63256347396969714</v>
      </c>
      <c r="DB80">
        <f t="shared" si="343"/>
        <v>0.62902111851546683</v>
      </c>
      <c r="DC80">
        <f t="shared" si="343"/>
        <v>0.62549860025178017</v>
      </c>
      <c r="DD80">
        <f t="shared" si="343"/>
        <v>0.62199580809037014</v>
      </c>
      <c r="DE80">
        <f t="shared" si="343"/>
        <v>0.61851263156506409</v>
      </c>
      <c r="DF80">
        <f t="shared" si="343"/>
        <v>0.61504896082829974</v>
      </c>
      <c r="DG80">
        <f t="shared" si="343"/>
        <v>0.61160468664766121</v>
      </c>
      <c r="DH80">
        <f t="shared" si="343"/>
        <v>0.6081797004024343</v>
      </c>
      <c r="DI80">
        <f t="shared" si="343"/>
        <v>0.60477389408018067</v>
      </c>
      <c r="DJ80">
        <f t="shared" si="343"/>
        <v>0.60138716027333161</v>
      </c>
      <c r="DK80">
        <f t="shared" si="343"/>
        <v>0.59801939217580091</v>
      </c>
      <c r="DL80">
        <f t="shared" si="343"/>
        <v>0.59467048357961638</v>
      </c>
      <c r="DM80">
        <f t="shared" si="343"/>
        <v>0.59134032887157051</v>
      </c>
      <c r="DN80">
        <f t="shared" si="343"/>
        <v>0.58802882302988968</v>
      </c>
      <c r="DO80">
        <f t="shared" si="343"/>
        <v>0.58473586162092228</v>
      </c>
      <c r="DP80">
        <f t="shared" si="343"/>
        <v>0.58146134079584511</v>
      </c>
      <c r="DQ80">
        <f t="shared" si="343"/>
        <v>0.5782051572873883</v>
      </c>
      <c r="DR80">
        <f t="shared" si="343"/>
        <v>0.57496720840657889</v>
      </c>
      <c r="DS80">
        <f t="shared" si="343"/>
        <v>0.57174739203950198</v>
      </c>
      <c r="DT80">
        <f t="shared" si="343"/>
        <v>0.56854560664408071</v>
      </c>
      <c r="DU80">
        <f t="shared" si="343"/>
        <v>0.56536175124687382</v>
      </c>
      <c r="DV80">
        <f t="shared" si="343"/>
        <v>0.56219572543989127</v>
      </c>
      <c r="DW80">
        <f t="shared" si="343"/>
        <v>0.5590474293774278</v>
      </c>
      <c r="DX80">
        <f t="shared" si="343"/>
        <v>0.55591676377291421</v>
      </c>
      <c r="DY80">
        <f t="shared" si="343"/>
        <v>0.55280362989578591</v>
      </c>
      <c r="DZ80">
        <f t="shared" si="343"/>
        <v>0.54970792956836945</v>
      </c>
      <c r="EA80">
        <f t="shared" ref="EA80:FC80" si="344">DZ80*(1-$AG80*(0.01+0.01*EA$3))</f>
        <v>0.5466295651627866</v>
      </c>
      <c r="EB80">
        <f t="shared" si="344"/>
        <v>0.54356843959787493</v>
      </c>
      <c r="EC80">
        <f t="shared" si="344"/>
        <v>0.54052445633612678</v>
      </c>
      <c r="ED80">
        <f t="shared" si="344"/>
        <v>0.5374975193806445</v>
      </c>
      <c r="EE80">
        <f t="shared" si="344"/>
        <v>0.53448753327211285</v>
      </c>
      <c r="EF80">
        <f t="shared" si="344"/>
        <v>0.53149440308578899</v>
      </c>
      <c r="EG80">
        <f t="shared" si="344"/>
        <v>0.52851803442850853</v>
      </c>
      <c r="EH80">
        <f t="shared" si="344"/>
        <v>0.5255583334357089</v>
      </c>
      <c r="EI80">
        <f t="shared" si="344"/>
        <v>0.52261520676846895</v>
      </c>
      <c r="EJ80">
        <f t="shared" si="344"/>
        <v>0.51968856161056554</v>
      </c>
      <c r="EK80">
        <f t="shared" si="344"/>
        <v>0.51677830566554639</v>
      </c>
      <c r="EL80">
        <f t="shared" si="344"/>
        <v>0.51388434715381925</v>
      </c>
      <c r="EM80">
        <f t="shared" si="344"/>
        <v>0.51100659480975785</v>
      </c>
      <c r="EN80">
        <f t="shared" si="344"/>
        <v>0.50814495787882319</v>
      </c>
      <c r="EO80">
        <f t="shared" si="344"/>
        <v>0.50529934611470173</v>
      </c>
      <c r="EP80">
        <f t="shared" si="344"/>
        <v>0.50246966977645935</v>
      </c>
      <c r="EQ80">
        <f t="shared" si="344"/>
        <v>0.49965583962571114</v>
      </c>
      <c r="ER80">
        <f t="shared" si="344"/>
        <v>0.49685776692380712</v>
      </c>
      <c r="ES80">
        <f t="shared" si="344"/>
        <v>0.4940753634290338</v>
      </c>
      <c r="ET80">
        <f t="shared" si="344"/>
        <v>0.49130854139383118</v>
      </c>
      <c r="EU80">
        <f t="shared" si="344"/>
        <v>0.48855721356202569</v>
      </c>
      <c r="EV80">
        <f t="shared" si="344"/>
        <v>0.48582129316607831</v>
      </c>
      <c r="EW80">
        <f t="shared" si="344"/>
        <v>0.48310069392434823</v>
      </c>
      <c r="EX80">
        <f t="shared" si="344"/>
        <v>0.48039533003837187</v>
      </c>
      <c r="EY80">
        <f t="shared" si="344"/>
        <v>0.47770511619015699</v>
      </c>
      <c r="EZ80">
        <f t="shared" si="344"/>
        <v>0.47502996753949206</v>
      </c>
      <c r="FA80">
        <f t="shared" si="344"/>
        <v>0.47236979972127086</v>
      </c>
      <c r="FB80">
        <f t="shared" si="344"/>
        <v>0.46972452884283172</v>
      </c>
      <c r="FC80">
        <f t="shared" si="344"/>
        <v>0.46709407148131182</v>
      </c>
    </row>
    <row r="81" spans="6:159" x14ac:dyDescent="0.35">
      <c r="F81">
        <v>99</v>
      </c>
      <c r="G81">
        <f>1-EXP(-inputs!$B$35-inputs!$B$36*inputs!$B$37^$F81*(inputs!$B$37-1)/LN(inputs!$B$37))</f>
        <v>0.26229389629347677</v>
      </c>
      <c r="H81">
        <f>1-EXP(-inputs!$B$35-inputs!$B$36*inputs!$B$37^($F81-4)*(inputs!$B$37-1)/LN(inputs!$B$37))</f>
        <v>0.17359936116606767</v>
      </c>
      <c r="I81">
        <f t="shared" si="274"/>
        <v>0.25180214044173771</v>
      </c>
      <c r="J81">
        <f t="shared" si="275"/>
        <v>0.16665538671942495</v>
      </c>
      <c r="L81">
        <v>79</v>
      </c>
      <c r="M81">
        <f t="shared" si="276"/>
        <v>6.583333333333333</v>
      </c>
      <c r="N81">
        <f t="shared" si="277"/>
        <v>3.2234297925541514E-2</v>
      </c>
      <c r="O81">
        <f t="shared" si="278"/>
        <v>0.80879553807789728</v>
      </c>
      <c r="P81">
        <f>O81*EXP(-inputs!$B$27*L81/12)</f>
        <v>0.78260608437031554</v>
      </c>
      <c r="Q81">
        <f t="shared" si="279"/>
        <v>3.7234297925541511E-2</v>
      </c>
      <c r="R81">
        <f t="shared" si="280"/>
        <v>0.78260608437031565</v>
      </c>
      <c r="S81">
        <f>R81*EXP(-inputs!$B$27*L81/12)</f>
        <v>0.75726466635681255</v>
      </c>
      <c r="T81">
        <f>INDEX(P_rec,MATCH(inputs!$B$13+L81,curve_t,0))/INDEX(P_rec,MATCH(inputs!$B$13,curve_t,0))</f>
        <v>0.77372654448882849</v>
      </c>
      <c r="U81">
        <f t="shared" si="286"/>
        <v>0.99640104638905014</v>
      </c>
      <c r="V81">
        <f t="shared" si="287"/>
        <v>3.6119528617442054E-3</v>
      </c>
      <c r="X81">
        <v>55</v>
      </c>
      <c r="Y81">
        <f t="shared" si="281"/>
        <v>111.98272970700786</v>
      </c>
      <c r="AA81">
        <v>53</v>
      </c>
      <c r="AC81">
        <f>$AB$28*INDEX(I_rec,MATCH(inputs!$B$13+AA81,cpi_rec_u,0))/INDEX(I_rec,MATCH(inputs!$B$13,cpi_rec_u,0))</f>
        <v>115.20664078706068</v>
      </c>
      <c r="AD81">
        <f t="shared" si="122"/>
        <v>117.70950061908903</v>
      </c>
      <c r="AF81">
        <v>97</v>
      </c>
      <c r="AG81">
        <f t="shared" si="292"/>
        <v>0.52</v>
      </c>
      <c r="AH81">
        <f>1</f>
        <v>1</v>
      </c>
      <c r="AI81">
        <f t="shared" ref="AI81:BN81" si="345">AH81*(1-$AG81*(0.01+0.01*AI$3))</f>
        <v>0.98960000000000004</v>
      </c>
      <c r="AJ81">
        <f t="shared" si="345"/>
        <v>0.97934546791999999</v>
      </c>
      <c r="AK81">
        <f t="shared" si="345"/>
        <v>0.96930286775376118</v>
      </c>
      <c r="AL81">
        <f t="shared" si="345"/>
        <v>0.95952832070504546</v>
      </c>
      <c r="AM81">
        <f t="shared" si="345"/>
        <v>0.95006813908555032</v>
      </c>
      <c r="AN81">
        <f t="shared" si="345"/>
        <v>0.94095936080206766</v>
      </c>
      <c r="AO81">
        <f t="shared" si="345"/>
        <v>0.93223026900377903</v>
      </c>
      <c r="AP81">
        <f t="shared" si="345"/>
        <v>0.92390088477325716</v>
      </c>
      <c r="AQ81">
        <f t="shared" si="345"/>
        <v>0.91598342375110431</v>
      </c>
      <c r="AR81">
        <f t="shared" si="345"/>
        <v>0.9084827102890336</v>
      </c>
      <c r="AS81">
        <f t="shared" si="345"/>
        <v>0.90139654514877909</v>
      </c>
      <c r="AT81">
        <f t="shared" si="345"/>
        <v>0.89471602493371793</v>
      </c>
      <c r="AU81">
        <f t="shared" si="345"/>
        <v>0.88842581339202398</v>
      </c>
      <c r="AV81">
        <f t="shared" si="345"/>
        <v>0.88250436650318487</v>
      </c>
      <c r="AW81">
        <f t="shared" si="345"/>
        <v>0.876924114892912</v>
      </c>
      <c r="AX81">
        <f t="shared" si="345"/>
        <v>0.87165160865211844</v>
      </c>
      <c r="AY81">
        <f t="shared" si="345"/>
        <v>0.86664763109716836</v>
      </c>
      <c r="AZ81">
        <f t="shared" si="345"/>
        <v>0.86186728942879942</v>
      </c>
      <c r="BA81">
        <f t="shared" si="345"/>
        <v>0.85726009164642891</v>
      </c>
      <c r="BB81">
        <f t="shared" si="345"/>
        <v>0.85277002046441241</v>
      </c>
      <c r="BC81">
        <f t="shared" si="345"/>
        <v>0.84833561635799748</v>
      </c>
      <c r="BD81">
        <f t="shared" si="345"/>
        <v>0.84392427115293589</v>
      </c>
      <c r="BE81">
        <f t="shared" si="345"/>
        <v>0.83953586494294064</v>
      </c>
      <c r="BF81">
        <f t="shared" si="345"/>
        <v>0.83517027844523739</v>
      </c>
      <c r="BG81">
        <f t="shared" si="345"/>
        <v>0.83082739299732222</v>
      </c>
      <c r="BH81">
        <f t="shared" si="345"/>
        <v>0.82650709055373617</v>
      </c>
      <c r="BI81">
        <f t="shared" si="345"/>
        <v>0.8222092536828568</v>
      </c>
      <c r="BJ81">
        <f t="shared" si="345"/>
        <v>0.81793376556370601</v>
      </c>
      <c r="BK81">
        <f t="shared" si="345"/>
        <v>0.81368050998277475</v>
      </c>
      <c r="BL81">
        <f t="shared" si="345"/>
        <v>0.80944937133086436</v>
      </c>
      <c r="BM81">
        <f t="shared" si="345"/>
        <v>0.80524023459994387</v>
      </c>
      <c r="BN81">
        <f t="shared" si="345"/>
        <v>0.80105298538002423</v>
      </c>
      <c r="BO81">
        <f t="shared" ref="BO81:CT81" si="346">BN81*(1-$AG81*(0.01+0.01*BO$3))</f>
        <v>0.79688750985604817</v>
      </c>
      <c r="BP81">
        <f t="shared" si="346"/>
        <v>0.79274369480479678</v>
      </c>
      <c r="BQ81">
        <f t="shared" si="346"/>
        <v>0.78862142759181186</v>
      </c>
      <c r="BR81">
        <f t="shared" si="346"/>
        <v>0.78452059616833447</v>
      </c>
      <c r="BS81">
        <f t="shared" si="346"/>
        <v>0.78044108906825915</v>
      </c>
      <c r="BT81">
        <f t="shared" si="346"/>
        <v>0.77638279540510424</v>
      </c>
      <c r="BU81">
        <f t="shared" si="346"/>
        <v>0.77234560486899773</v>
      </c>
      <c r="BV81">
        <f t="shared" si="346"/>
        <v>0.76832940772367897</v>
      </c>
      <c r="BW81">
        <f t="shared" si="346"/>
        <v>0.76433409480351588</v>
      </c>
      <c r="BX81">
        <f t="shared" si="346"/>
        <v>0.76035955751053763</v>
      </c>
      <c r="BY81">
        <f t="shared" si="346"/>
        <v>0.75640568781148287</v>
      </c>
      <c r="BZ81">
        <f t="shared" si="346"/>
        <v>0.75247237823486313</v>
      </c>
      <c r="CA81">
        <f t="shared" si="346"/>
        <v>0.74855952186804187</v>
      </c>
      <c r="CB81">
        <f t="shared" si="346"/>
        <v>0.74466701235432808</v>
      </c>
      <c r="CC81">
        <f t="shared" si="346"/>
        <v>0.74079474389008559</v>
      </c>
      <c r="CD81">
        <f t="shared" si="346"/>
        <v>0.73694261122185711</v>
      </c>
      <c r="CE81">
        <f t="shared" si="346"/>
        <v>0.73311050964350344</v>
      </c>
      <c r="CF81">
        <f t="shared" si="346"/>
        <v>0.72929833499335728</v>
      </c>
      <c r="CG81">
        <f t="shared" si="346"/>
        <v>0.72550598365139185</v>
      </c>
      <c r="CH81">
        <f t="shared" si="346"/>
        <v>0.72173335253640458</v>
      </c>
      <c r="CI81">
        <f t="shared" si="346"/>
        <v>0.71798033910321524</v>
      </c>
      <c r="CJ81">
        <f t="shared" si="346"/>
        <v>0.71424684133987848</v>
      </c>
      <c r="CK81">
        <f t="shared" si="346"/>
        <v>0.71053275776491109</v>
      </c>
      <c r="CL81">
        <f t="shared" si="346"/>
        <v>0.70683798742453352</v>
      </c>
      <c r="CM81">
        <f t="shared" si="346"/>
        <v>0.70316242988992594</v>
      </c>
      <c r="CN81">
        <f t="shared" si="346"/>
        <v>0.69950598525449836</v>
      </c>
      <c r="CO81">
        <f t="shared" si="346"/>
        <v>0.69586855413117499</v>
      </c>
      <c r="CP81">
        <f t="shared" si="346"/>
        <v>0.69225003764969284</v>
      </c>
      <c r="CQ81">
        <f t="shared" si="346"/>
        <v>0.68865033745391446</v>
      </c>
      <c r="CR81">
        <f t="shared" si="346"/>
        <v>0.68506935569915417</v>
      </c>
      <c r="CS81">
        <f t="shared" si="346"/>
        <v>0.68150699504951862</v>
      </c>
      <c r="CT81">
        <f t="shared" si="346"/>
        <v>0.67796315867526113</v>
      </c>
      <c r="CU81">
        <f t="shared" ref="CU81:DZ81" si="347">CT81*(1-$AG81*(0.01+0.01*CU$3))</f>
        <v>0.67443775025014974</v>
      </c>
      <c r="CV81">
        <f t="shared" si="347"/>
        <v>0.67093067394884898</v>
      </c>
      <c r="CW81">
        <f t="shared" si="347"/>
        <v>0.66744183444431493</v>
      </c>
      <c r="CX81">
        <f t="shared" si="347"/>
        <v>0.66397113690520448</v>
      </c>
      <c r="CY81">
        <f t="shared" si="347"/>
        <v>0.6605184869932974</v>
      </c>
      <c r="CZ81">
        <f t="shared" si="347"/>
        <v>0.65708379086093227</v>
      </c>
      <c r="DA81">
        <f t="shared" si="347"/>
        <v>0.65366695514845541</v>
      </c>
      <c r="DB81">
        <f t="shared" si="347"/>
        <v>0.65026788698168347</v>
      </c>
      <c r="DC81">
        <f t="shared" si="347"/>
        <v>0.6468864939693787</v>
      </c>
      <c r="DD81">
        <f t="shared" si="347"/>
        <v>0.64352268420073788</v>
      </c>
      <c r="DE81">
        <f t="shared" si="347"/>
        <v>0.64017636624289409</v>
      </c>
      <c r="DF81">
        <f t="shared" si="347"/>
        <v>0.63684744913843105</v>
      </c>
      <c r="DG81">
        <f t="shared" si="347"/>
        <v>0.63353584240291128</v>
      </c>
      <c r="DH81">
        <f t="shared" si="347"/>
        <v>0.6302414560224161</v>
      </c>
      <c r="DI81">
        <f t="shared" si="347"/>
        <v>0.62696420045109957</v>
      </c>
      <c r="DJ81">
        <f t="shared" si="347"/>
        <v>0.62370398660875381</v>
      </c>
      <c r="DK81">
        <f t="shared" si="347"/>
        <v>0.6204607258783883</v>
      </c>
      <c r="DL81">
        <f t="shared" si="347"/>
        <v>0.61723433010382067</v>
      </c>
      <c r="DM81">
        <f t="shared" si="347"/>
        <v>0.61402471158728078</v>
      </c>
      <c r="DN81">
        <f t="shared" si="347"/>
        <v>0.6108317830870269</v>
      </c>
      <c r="DO81">
        <f t="shared" si="347"/>
        <v>0.60765545781497432</v>
      </c>
      <c r="DP81">
        <f t="shared" si="347"/>
        <v>0.60449564943433642</v>
      </c>
      <c r="DQ81">
        <f t="shared" si="347"/>
        <v>0.60135227205727793</v>
      </c>
      <c r="DR81">
        <f t="shared" si="347"/>
        <v>0.59822524024258006</v>
      </c>
      <c r="DS81">
        <f t="shared" si="347"/>
        <v>0.59511446899331866</v>
      </c>
      <c r="DT81">
        <f t="shared" si="347"/>
        <v>0.59201987375455345</v>
      </c>
      <c r="DU81">
        <f t="shared" si="347"/>
        <v>0.58894137041102979</v>
      </c>
      <c r="DV81">
        <f t="shared" si="347"/>
        <v>0.58587887528489246</v>
      </c>
      <c r="DW81">
        <f t="shared" si="347"/>
        <v>0.582832305133411</v>
      </c>
      <c r="DX81">
        <f t="shared" si="347"/>
        <v>0.57980157714671732</v>
      </c>
      <c r="DY81">
        <f t="shared" si="347"/>
        <v>0.57678660894555445</v>
      </c>
      <c r="DZ81">
        <f t="shared" si="347"/>
        <v>0.57378731857903753</v>
      </c>
      <c r="EA81">
        <f t="shared" ref="EA81:FC81" si="348">DZ81*(1-$AG81*(0.01+0.01*EA$3))</f>
        <v>0.5708036245224265</v>
      </c>
      <c r="EB81">
        <f t="shared" si="348"/>
        <v>0.56783544567490984</v>
      </c>
      <c r="EC81">
        <f t="shared" si="348"/>
        <v>0.56488270135740037</v>
      </c>
      <c r="ED81">
        <f t="shared" si="348"/>
        <v>0.56194531131034187</v>
      </c>
      <c r="EE81">
        <f t="shared" si="348"/>
        <v>0.55902319569152814</v>
      </c>
      <c r="EF81">
        <f t="shared" si="348"/>
        <v>0.55611627507393224</v>
      </c>
      <c r="EG81">
        <f t="shared" si="348"/>
        <v>0.55322447044354783</v>
      </c>
      <c r="EH81">
        <f t="shared" si="348"/>
        <v>0.55034770319724136</v>
      </c>
      <c r="EI81">
        <f t="shared" si="348"/>
        <v>0.54748589514061574</v>
      </c>
      <c r="EJ81">
        <f t="shared" si="348"/>
        <v>0.54463896848588456</v>
      </c>
      <c r="EK81">
        <f t="shared" si="348"/>
        <v>0.54180684584975791</v>
      </c>
      <c r="EL81">
        <f t="shared" si="348"/>
        <v>0.53898945025133915</v>
      </c>
      <c r="EM81">
        <f t="shared" si="348"/>
        <v>0.53618670511003219</v>
      </c>
      <c r="EN81">
        <f t="shared" si="348"/>
        <v>0.53339853424346007</v>
      </c>
      <c r="EO81">
        <f t="shared" si="348"/>
        <v>0.53062486186539404</v>
      </c>
      <c r="EP81">
        <f t="shared" si="348"/>
        <v>0.52786561258369402</v>
      </c>
      <c r="EQ81">
        <f t="shared" si="348"/>
        <v>0.52512071139825878</v>
      </c>
      <c r="ER81">
        <f t="shared" si="348"/>
        <v>0.52239008369898787</v>
      </c>
      <c r="ES81">
        <f t="shared" si="348"/>
        <v>0.5196736552637532</v>
      </c>
      <c r="ET81">
        <f t="shared" si="348"/>
        <v>0.51697135225638169</v>
      </c>
      <c r="EU81">
        <f t="shared" si="348"/>
        <v>0.51428310122464849</v>
      </c>
      <c r="EV81">
        <f t="shared" si="348"/>
        <v>0.51160882909828032</v>
      </c>
      <c r="EW81">
        <f t="shared" si="348"/>
        <v>0.50894846318696929</v>
      </c>
      <c r="EX81">
        <f t="shared" si="348"/>
        <v>0.50630193117839706</v>
      </c>
      <c r="EY81">
        <f t="shared" si="348"/>
        <v>0.50366916113626936</v>
      </c>
      <c r="EZ81">
        <f t="shared" si="348"/>
        <v>0.50105008149836072</v>
      </c>
      <c r="FA81">
        <f t="shared" si="348"/>
        <v>0.49844462107456927</v>
      </c>
      <c r="FB81">
        <f t="shared" si="348"/>
        <v>0.49585270904498152</v>
      </c>
      <c r="FC81">
        <f t="shared" si="348"/>
        <v>0.49327427495794762</v>
      </c>
    </row>
    <row r="82" spans="6:159" x14ac:dyDescent="0.35">
      <c r="F82">
        <v>100</v>
      </c>
      <c r="G82">
        <f>1-EXP(-inputs!$B$35-inputs!$B$36*inputs!$B$37^$F82*(inputs!$B$37-1)/LN(inputs!$B$37))</f>
        <v>0.28958395257968106</v>
      </c>
      <c r="H82">
        <f>1-EXP(-inputs!$B$35-inputs!$B$36*inputs!$B$37^($F82-4)*(inputs!$B$37-1)/LN(inputs!$B$37))</f>
        <v>0.19288739172655056</v>
      </c>
      <c r="I82">
        <f t="shared" si="274"/>
        <v>0.27800059447649378</v>
      </c>
      <c r="J82">
        <f t="shared" si="275"/>
        <v>0.18517189605748854</v>
      </c>
      <c r="L82">
        <v>80</v>
      </c>
      <c r="M82">
        <f t="shared" si="276"/>
        <v>6.666666666666667</v>
      </c>
      <c r="N82">
        <f t="shared" si="277"/>
        <v>3.2298743214511122E-2</v>
      </c>
      <c r="O82">
        <f t="shared" si="278"/>
        <v>0.80627939327345644</v>
      </c>
      <c r="P82">
        <f>O82*EXP(-inputs!$B$27*L82/12)</f>
        <v>0.77984641066095017</v>
      </c>
      <c r="Q82">
        <f t="shared" si="279"/>
        <v>3.7298743214511119E-2</v>
      </c>
      <c r="R82">
        <f t="shared" si="280"/>
        <v>0.77984641066095017</v>
      </c>
      <c r="S82">
        <f>R82*EXP(-inputs!$B$27*L82/12)</f>
        <v>0.75428000429437325</v>
      </c>
      <c r="T82">
        <f>INDEX(P_rec,MATCH(inputs!$B$13+L82,curve_t,0))/INDEX(P_rec,MATCH(inputs!$B$13,curve_t,0))</f>
        <v>0.77093726743087743</v>
      </c>
      <c r="U82">
        <f t="shared" si="286"/>
        <v>0.99639500922151525</v>
      </c>
      <c r="V82">
        <f t="shared" si="287"/>
        <v>3.6180337568143539E-3</v>
      </c>
      <c r="X82">
        <v>56</v>
      </c>
      <c r="Y82">
        <f t="shared" si="281"/>
        <v>112.21339579525437</v>
      </c>
      <c r="AA82">
        <v>54</v>
      </c>
      <c r="AC82">
        <f>$AB$28*INDEX(I_rec,MATCH(inputs!$B$13+AA82,cpi_rec_u,0))/INDEX(I_rec,MATCH(inputs!$B$13,cpi_rec_u,0))</f>
        <v>115.44394760428061</v>
      </c>
      <c r="AD82">
        <f t="shared" si="122"/>
        <v>117.99980400237885</v>
      </c>
      <c r="AF82">
        <v>98</v>
      </c>
      <c r="AG82">
        <f t="shared" si="292"/>
        <v>0.48</v>
      </c>
      <c r="AH82">
        <f>1</f>
        <v>1</v>
      </c>
      <c r="AI82">
        <f t="shared" ref="AI82:BN82" si="349">AH82*(1-$AG82*(0.01+0.01*AI$3))</f>
        <v>0.99039999999999995</v>
      </c>
      <c r="AJ82">
        <f t="shared" si="349"/>
        <v>0.98092662591999991</v>
      </c>
      <c r="AK82">
        <f t="shared" si="349"/>
        <v>0.97164156684969161</v>
      </c>
      <c r="AL82">
        <f t="shared" si="349"/>
        <v>0.962597138488828</v>
      </c>
      <c r="AM82">
        <f t="shared" si="349"/>
        <v>0.95383673445086881</v>
      </c>
      <c r="AN82">
        <f t="shared" si="349"/>
        <v>0.94539527935097856</v>
      </c>
      <c r="AO82">
        <f t="shared" si="349"/>
        <v>0.93729967049484031</v>
      </c>
      <c r="AP82">
        <f t="shared" si="349"/>
        <v>0.92956919773246705</v>
      </c>
      <c r="AQ82">
        <f t="shared" si="349"/>
        <v>0.92221593355072418</v>
      </c>
      <c r="AR82">
        <f t="shared" si="349"/>
        <v>0.91524508775220104</v>
      </c>
      <c r="AS82">
        <f t="shared" si="349"/>
        <v>0.90865532312038522</v>
      </c>
      <c r="AT82">
        <f t="shared" si="349"/>
        <v>0.90243903032385409</v>
      </c>
      <c r="AU82">
        <f t="shared" si="349"/>
        <v>0.8965825619926644</v>
      </c>
      <c r="AV82">
        <f t="shared" si="349"/>
        <v>0.89106642743826081</v>
      </c>
      <c r="AW82">
        <f t="shared" si="349"/>
        <v>0.88586545091458924</v>
      </c>
      <c r="AX82">
        <f t="shared" si="349"/>
        <v>0.88094889766201334</v>
      </c>
      <c r="AY82">
        <f t="shared" si="349"/>
        <v>0.87628057326352282</v>
      </c>
      <c r="AZ82">
        <f t="shared" si="349"/>
        <v>0.8718189030966943</v>
      </c>
      <c r="BA82">
        <f t="shared" si="349"/>
        <v>0.86751699990125397</v>
      </c>
      <c r="BB82">
        <f t="shared" si="349"/>
        <v>0.86332272871013138</v>
      </c>
      <c r="BC82">
        <f t="shared" si="349"/>
        <v>0.8591787796123227</v>
      </c>
      <c r="BD82">
        <f t="shared" si="349"/>
        <v>0.85505472147018358</v>
      </c>
      <c r="BE82">
        <f t="shared" si="349"/>
        <v>0.85095045880712672</v>
      </c>
      <c r="BF82">
        <f t="shared" si="349"/>
        <v>0.84686589660485245</v>
      </c>
      <c r="BG82">
        <f t="shared" si="349"/>
        <v>0.84280094030114916</v>
      </c>
      <c r="BH82">
        <f t="shared" si="349"/>
        <v>0.83875549578770359</v>
      </c>
      <c r="BI82">
        <f t="shared" si="349"/>
        <v>0.83472946940792259</v>
      </c>
      <c r="BJ82">
        <f t="shared" si="349"/>
        <v>0.83072276795476452</v>
      </c>
      <c r="BK82">
        <f t="shared" si="349"/>
        <v>0.82673529866858164</v>
      </c>
      <c r="BL82">
        <f t="shared" si="349"/>
        <v>0.82276696923497239</v>
      </c>
      <c r="BM82">
        <f t="shared" si="349"/>
        <v>0.81881768778264452</v>
      </c>
      <c r="BN82">
        <f t="shared" si="349"/>
        <v>0.81488736288128782</v>
      </c>
      <c r="BO82">
        <f t="shared" ref="BO82:CT82" si="350">BN82*(1-$AG82*(0.01+0.01*BO$3))</f>
        <v>0.81097590353945759</v>
      </c>
      <c r="BP82">
        <f t="shared" si="350"/>
        <v>0.80708321920246817</v>
      </c>
      <c r="BQ82">
        <f t="shared" si="350"/>
        <v>0.80320921975029635</v>
      </c>
      <c r="BR82">
        <f t="shared" si="350"/>
        <v>0.79935381549549489</v>
      </c>
      <c r="BS82">
        <f t="shared" si="350"/>
        <v>0.7955169171811165</v>
      </c>
      <c r="BT82">
        <f t="shared" si="350"/>
        <v>0.79169843597864709</v>
      </c>
      <c r="BU82">
        <f t="shared" si="350"/>
        <v>0.78789828348594959</v>
      </c>
      <c r="BV82">
        <f t="shared" si="350"/>
        <v>0.78411637172521698</v>
      </c>
      <c r="BW82">
        <f t="shared" si="350"/>
        <v>0.78035261314093596</v>
      </c>
      <c r="BX82">
        <f t="shared" si="350"/>
        <v>0.77660692059785941</v>
      </c>
      <c r="BY82">
        <f t="shared" si="350"/>
        <v>0.77287920737898963</v>
      </c>
      <c r="BZ82">
        <f t="shared" si="350"/>
        <v>0.76916938718357042</v>
      </c>
      <c r="CA82">
        <f t="shared" si="350"/>
        <v>0.76547737412508932</v>
      </c>
      <c r="CB82">
        <f t="shared" si="350"/>
        <v>0.76180308272928887</v>
      </c>
      <c r="CC82">
        <f t="shared" si="350"/>
        <v>0.75814642793218823</v>
      </c>
      <c r="CD82">
        <f t="shared" si="350"/>
        <v>0.75450732507811369</v>
      </c>
      <c r="CE82">
        <f t="shared" si="350"/>
        <v>0.75088568991773874</v>
      </c>
      <c r="CF82">
        <f t="shared" si="350"/>
        <v>0.74728143860613361</v>
      </c>
      <c r="CG82">
        <f t="shared" si="350"/>
        <v>0.74369448770082414</v>
      </c>
      <c r="CH82">
        <f t="shared" si="350"/>
        <v>0.74012475415986012</v>
      </c>
      <c r="CI82">
        <f t="shared" si="350"/>
        <v>0.73657215533989273</v>
      </c>
      <c r="CJ82">
        <f t="shared" si="350"/>
        <v>0.73303660899426126</v>
      </c>
      <c r="CK82">
        <f t="shared" si="350"/>
        <v>0.72951803327108877</v>
      </c>
      <c r="CL82">
        <f t="shared" si="350"/>
        <v>0.72601634671138748</v>
      </c>
      <c r="CM82">
        <f t="shared" si="350"/>
        <v>0.72253146824717285</v>
      </c>
      <c r="CN82">
        <f t="shared" si="350"/>
        <v>0.71906331719958638</v>
      </c>
      <c r="CO82">
        <f t="shared" si="350"/>
        <v>0.71561181327702839</v>
      </c>
      <c r="CP82">
        <f t="shared" si="350"/>
        <v>0.71217687657329865</v>
      </c>
      <c r="CQ82">
        <f t="shared" si="350"/>
        <v>0.70875842756574681</v>
      </c>
      <c r="CR82">
        <f t="shared" si="350"/>
        <v>0.70535638711343118</v>
      </c>
      <c r="CS82">
        <f t="shared" si="350"/>
        <v>0.70197067645528666</v>
      </c>
      <c r="CT82">
        <f t="shared" si="350"/>
        <v>0.69860121720830126</v>
      </c>
      <c r="CU82">
        <f t="shared" ref="CU82:DZ82" si="351">CT82*(1-$AG82*(0.01+0.01*CU$3))</f>
        <v>0.6952479313657014</v>
      </c>
      <c r="CV82">
        <f t="shared" si="351"/>
        <v>0.69191074129514596</v>
      </c>
      <c r="CW82">
        <f t="shared" si="351"/>
        <v>0.6885895697369292</v>
      </c>
      <c r="CX82">
        <f t="shared" si="351"/>
        <v>0.68528433980219194</v>
      </c>
      <c r="CY82">
        <f t="shared" si="351"/>
        <v>0.68199497497114137</v>
      </c>
      <c r="CZ82">
        <f t="shared" si="351"/>
        <v>0.67872139909127982</v>
      </c>
      <c r="DA82">
        <f t="shared" si="351"/>
        <v>0.6754635363756416</v>
      </c>
      <c r="DB82">
        <f t="shared" si="351"/>
        <v>0.67222131140103847</v>
      </c>
      <c r="DC82">
        <f t="shared" si="351"/>
        <v>0.66899464910631345</v>
      </c>
      <c r="DD82">
        <f t="shared" si="351"/>
        <v>0.66578347479060318</v>
      </c>
      <c r="DE82">
        <f t="shared" si="351"/>
        <v>0.66258771411160822</v>
      </c>
      <c r="DF82">
        <f t="shared" si="351"/>
        <v>0.65940729308387247</v>
      </c>
      <c r="DG82">
        <f t="shared" si="351"/>
        <v>0.65624213807706988</v>
      </c>
      <c r="DH82">
        <f t="shared" si="351"/>
        <v>0.6530921758142999</v>
      </c>
      <c r="DI82">
        <f t="shared" si="351"/>
        <v>0.6499573333703913</v>
      </c>
      <c r="DJ82">
        <f t="shared" si="351"/>
        <v>0.64683753817021339</v>
      </c>
      <c r="DK82">
        <f t="shared" si="351"/>
        <v>0.64373271798699638</v>
      </c>
      <c r="DL82">
        <f t="shared" si="351"/>
        <v>0.64064280094065873</v>
      </c>
      <c r="DM82">
        <f t="shared" si="351"/>
        <v>0.63756771549614355</v>
      </c>
      <c r="DN82">
        <f t="shared" si="351"/>
        <v>0.63450739046176208</v>
      </c>
      <c r="DO82">
        <f t="shared" si="351"/>
        <v>0.63146175498754564</v>
      </c>
      <c r="DP82">
        <f t="shared" si="351"/>
        <v>0.62843073856360543</v>
      </c>
      <c r="DQ82">
        <f t="shared" si="351"/>
        <v>0.62541427101850011</v>
      </c>
      <c r="DR82">
        <f t="shared" si="351"/>
        <v>0.62241228251761127</v>
      </c>
      <c r="DS82">
        <f t="shared" si="351"/>
        <v>0.61942470356152668</v>
      </c>
      <c r="DT82">
        <f t="shared" si="351"/>
        <v>0.61645146498443137</v>
      </c>
      <c r="DU82">
        <f t="shared" si="351"/>
        <v>0.61349249795250604</v>
      </c>
      <c r="DV82">
        <f t="shared" si="351"/>
        <v>0.61054773396233397</v>
      </c>
      <c r="DW82">
        <f t="shared" si="351"/>
        <v>0.60761710483931475</v>
      </c>
      <c r="DX82">
        <f t="shared" si="351"/>
        <v>0.60470054273608598</v>
      </c>
      <c r="DY82">
        <f t="shared" si="351"/>
        <v>0.60179798013095276</v>
      </c>
      <c r="DZ82">
        <f t="shared" si="351"/>
        <v>0.59890934982632416</v>
      </c>
      <c r="EA82">
        <f t="shared" ref="EA82:FC82" si="352">DZ82*(1-$AG82*(0.01+0.01*EA$3))</f>
        <v>0.59603458494715778</v>
      </c>
      <c r="EB82">
        <f t="shared" si="352"/>
        <v>0.59317361893941145</v>
      </c>
      <c r="EC82">
        <f t="shared" si="352"/>
        <v>0.59032638556850225</v>
      </c>
      <c r="ED82">
        <f t="shared" si="352"/>
        <v>0.58749281891777339</v>
      </c>
      <c r="EE82">
        <f t="shared" si="352"/>
        <v>0.58467285338696806</v>
      </c>
      <c r="EF82">
        <f t="shared" si="352"/>
        <v>0.58186642369071062</v>
      </c>
      <c r="EG82">
        <f t="shared" si="352"/>
        <v>0.57907346485699518</v>
      </c>
      <c r="EH82">
        <f t="shared" si="352"/>
        <v>0.5762939122256816</v>
      </c>
      <c r="EI82">
        <f t="shared" si="352"/>
        <v>0.57352770144699827</v>
      </c>
      <c r="EJ82">
        <f t="shared" si="352"/>
        <v>0.57077476848005271</v>
      </c>
      <c r="EK82">
        <f t="shared" si="352"/>
        <v>0.56803504959134843</v>
      </c>
      <c r="EL82">
        <f t="shared" si="352"/>
        <v>0.56530848135330991</v>
      </c>
      <c r="EM82">
        <f t="shared" si="352"/>
        <v>0.56259500064281398</v>
      </c>
      <c r="EN82">
        <f t="shared" si="352"/>
        <v>0.55989454463972843</v>
      </c>
      <c r="EO82">
        <f t="shared" si="352"/>
        <v>0.55720705082545774</v>
      </c>
      <c r="EP82">
        <f t="shared" si="352"/>
        <v>0.55453245698149556</v>
      </c>
      <c r="EQ82">
        <f t="shared" si="352"/>
        <v>0.55187070118798431</v>
      </c>
      <c r="ER82">
        <f t="shared" si="352"/>
        <v>0.54922172182228202</v>
      </c>
      <c r="ES82">
        <f t="shared" si="352"/>
        <v>0.54658545755753507</v>
      </c>
      <c r="ET82">
        <f t="shared" si="352"/>
        <v>0.54396184736125885</v>
      </c>
      <c r="EU82">
        <f t="shared" si="352"/>
        <v>0.54135083049392485</v>
      </c>
      <c r="EV82">
        <f t="shared" si="352"/>
        <v>0.53875234650755399</v>
      </c>
      <c r="EW82">
        <f t="shared" si="352"/>
        <v>0.53616633524431767</v>
      </c>
      <c r="EX82">
        <f t="shared" si="352"/>
        <v>0.53359273683514497</v>
      </c>
      <c r="EY82">
        <f t="shared" si="352"/>
        <v>0.5310314916983363</v>
      </c>
      <c r="EZ82">
        <f t="shared" si="352"/>
        <v>0.52848254053818422</v>
      </c>
      <c r="FA82">
        <f t="shared" si="352"/>
        <v>0.52594582434360093</v>
      </c>
      <c r="FB82">
        <f t="shared" si="352"/>
        <v>0.52342128438675162</v>
      </c>
      <c r="FC82">
        <f t="shared" si="352"/>
        <v>0.52090886222169519</v>
      </c>
    </row>
    <row r="83" spans="6:159" x14ac:dyDescent="0.35">
      <c r="F83">
        <v>101</v>
      </c>
      <c r="G83">
        <f>1-EXP(-inputs!$B$35-inputs!$B$36*inputs!$B$37^$F83*(inputs!$B$37-1)/LN(inputs!$B$37))</f>
        <v>0.31905475240524428</v>
      </c>
      <c r="H83">
        <f>1-EXP(-inputs!$B$35-inputs!$B$36*inputs!$B$37^($F83-4)*(inputs!$B$37-1)/LN(inputs!$B$37))</f>
        <v>0.21403028602038132</v>
      </c>
      <c r="I83">
        <f t="shared" si="274"/>
        <v>0.30629256230903451</v>
      </c>
      <c r="J83">
        <f t="shared" si="275"/>
        <v>0.20546907457956606</v>
      </c>
      <c r="L83">
        <v>81</v>
      </c>
      <c r="M83">
        <f t="shared" si="276"/>
        <v>6.75</v>
      </c>
      <c r="N83">
        <f t="shared" si="277"/>
        <v>3.2362653690886763E-2</v>
      </c>
      <c r="O83">
        <f t="shared" si="278"/>
        <v>0.80376534455124193</v>
      </c>
      <c r="P83">
        <f>O83*EXP(-inputs!$B$27*L83/12)</f>
        <v>0.77709092690803694</v>
      </c>
      <c r="Q83">
        <f t="shared" si="279"/>
        <v>3.736265369088676E-2</v>
      </c>
      <c r="R83">
        <f t="shared" si="280"/>
        <v>0.77709092690803694</v>
      </c>
      <c r="S83">
        <f>R83*EXP(-inputs!$B$27*L83/12)</f>
        <v>0.75130174842253838</v>
      </c>
      <c r="T83">
        <f>INDEX(P_rec,MATCH(inputs!$B$13+L83,curve_t,0))/INDEX(P_rec,MATCH(inputs!$B$13,curve_t,0))</f>
        <v>0.76815346104286142</v>
      </c>
      <c r="U83">
        <f t="shared" si="286"/>
        <v>0.99638906237171154</v>
      </c>
      <c r="V83">
        <f t="shared" si="287"/>
        <v>3.6240237520204222E-3</v>
      </c>
      <c r="X83">
        <v>57</v>
      </c>
      <c r="Y83">
        <f t="shared" si="281"/>
        <v>112.44453701787566</v>
      </c>
      <c r="AA83">
        <v>55</v>
      </c>
      <c r="AC83">
        <f>$AB$28*INDEX(I_rec,MATCH(inputs!$B$13+AA83,cpi_rec_u,0))/INDEX(I_rec,MATCH(inputs!$B$13,cpi_rec_u,0))</f>
        <v>115.68174323468979</v>
      </c>
      <c r="AD83">
        <f t="shared" si="122"/>
        <v>118.29082335212766</v>
      </c>
      <c r="AF83">
        <v>99</v>
      </c>
      <c r="AG83">
        <f t="shared" si="292"/>
        <v>0.44</v>
      </c>
      <c r="AH83">
        <f>1</f>
        <v>1</v>
      </c>
      <c r="AI83">
        <f t="shared" ref="AI83:BN83" si="353">AH83*(1-$AG83*(0.01+0.01*AI$3))</f>
        <v>0.99119999999999997</v>
      </c>
      <c r="AJ83">
        <f t="shared" si="353"/>
        <v>0.98250905927999999</v>
      </c>
      <c r="AK83">
        <f t="shared" si="353"/>
        <v>0.97398402467443923</v>
      </c>
      <c r="AL83">
        <f t="shared" si="353"/>
        <v>0.96567331118709965</v>
      </c>
      <c r="AM83">
        <f t="shared" si="353"/>
        <v>0.9576172781558524</v>
      </c>
      <c r="AN83">
        <f t="shared" si="353"/>
        <v>0.94984860798681303</v>
      </c>
      <c r="AO83">
        <f t="shared" si="353"/>
        <v>0.94239267635355972</v>
      </c>
      <c r="AP83">
        <f t="shared" si="353"/>
        <v>0.93526790500252399</v>
      </c>
      <c r="AQ83">
        <f t="shared" si="353"/>
        <v>0.9284860903697697</v>
      </c>
      <c r="AR83">
        <f t="shared" si="353"/>
        <v>0.92205270309820664</v>
      </c>
      <c r="AS83">
        <f t="shared" si="353"/>
        <v>0.9159671552577584</v>
      </c>
      <c r="AT83">
        <f t="shared" si="353"/>
        <v>0.91022303363042145</v>
      </c>
      <c r="AU83">
        <f t="shared" si="353"/>
        <v>0.90480829884796077</v>
      </c>
      <c r="AV83">
        <f t="shared" si="353"/>
        <v>0.89970545148494785</v>
      </c>
      <c r="AW83">
        <f t="shared" si="353"/>
        <v>0.89489166743732285</v>
      </c>
      <c r="AX83">
        <f t="shared" si="353"/>
        <v>0.89033890607923549</v>
      </c>
      <c r="AY83">
        <f t="shared" si="353"/>
        <v>0.88601399580906504</v>
      </c>
      <c r="AZ83">
        <f t="shared" si="353"/>
        <v>0.88187870268642532</v>
      </c>
      <c r="BA83">
        <f t="shared" si="353"/>
        <v>0.87788978893843417</v>
      </c>
      <c r="BB83">
        <f t="shared" si="353"/>
        <v>0.87399906918283787</v>
      </c>
      <c r="BC83">
        <f t="shared" si="353"/>
        <v>0.8701534732784334</v>
      </c>
      <c r="BD83">
        <f t="shared" si="353"/>
        <v>0.86632479799600837</v>
      </c>
      <c r="BE83">
        <f t="shared" si="353"/>
        <v>0.86251296888482598</v>
      </c>
      <c r="BF83">
        <f t="shared" si="353"/>
        <v>0.85871791182173274</v>
      </c>
      <c r="BG83">
        <f t="shared" si="353"/>
        <v>0.85493955300971713</v>
      </c>
      <c r="BH83">
        <f t="shared" si="353"/>
        <v>0.85117781897647438</v>
      </c>
      <c r="BI83">
        <f t="shared" si="353"/>
        <v>0.84743263657297796</v>
      </c>
      <c r="BJ83">
        <f t="shared" si="353"/>
        <v>0.84370393297205692</v>
      </c>
      <c r="BK83">
        <f t="shared" si="353"/>
        <v>0.83999163566697987</v>
      </c>
      <c r="BL83">
        <f t="shared" si="353"/>
        <v>0.83629567247004521</v>
      </c>
      <c r="BM83">
        <f t="shared" si="353"/>
        <v>0.83261597151117706</v>
      </c>
      <c r="BN83">
        <f t="shared" si="353"/>
        <v>0.82895246123652788</v>
      </c>
      <c r="BO83">
        <f t="shared" ref="BO83:CT83" si="354">BN83*(1-$AG83*(0.01+0.01*BO$3))</f>
        <v>0.82530507040708723</v>
      </c>
      <c r="BP83">
        <f t="shared" si="354"/>
        <v>0.82167372809729611</v>
      </c>
      <c r="BQ83">
        <f t="shared" si="354"/>
        <v>0.81805836369366802</v>
      </c>
      <c r="BR83">
        <f t="shared" si="354"/>
        <v>0.81445890689341593</v>
      </c>
      <c r="BS83">
        <f t="shared" si="354"/>
        <v>0.81087528770308492</v>
      </c>
      <c r="BT83">
        <f t="shared" si="354"/>
        <v>0.80730743643719138</v>
      </c>
      <c r="BU83">
        <f t="shared" si="354"/>
        <v>0.80375528371686777</v>
      </c>
      <c r="BV83">
        <f t="shared" si="354"/>
        <v>0.80021876046851359</v>
      </c>
      <c r="BW83">
        <f t="shared" si="354"/>
        <v>0.79669779792245221</v>
      </c>
      <c r="BX83">
        <f t="shared" si="354"/>
        <v>0.79319232761159342</v>
      </c>
      <c r="BY83">
        <f t="shared" si="354"/>
        <v>0.78970228137010245</v>
      </c>
      <c r="BZ83">
        <f t="shared" si="354"/>
        <v>0.78622759133207398</v>
      </c>
      <c r="CA83">
        <f t="shared" si="354"/>
        <v>0.78276818993021291</v>
      </c>
      <c r="CB83">
        <f t="shared" si="354"/>
        <v>0.77932400989452</v>
      </c>
      <c r="CC83">
        <f t="shared" si="354"/>
        <v>0.77589498425098413</v>
      </c>
      <c r="CD83">
        <f t="shared" si="354"/>
        <v>0.77248104632027981</v>
      </c>
      <c r="CE83">
        <f t="shared" si="354"/>
        <v>0.76908212971647061</v>
      </c>
      <c r="CF83">
        <f t="shared" si="354"/>
        <v>0.76569816834571813</v>
      </c>
      <c r="CG83">
        <f t="shared" si="354"/>
        <v>0.76232909640499702</v>
      </c>
      <c r="CH83">
        <f t="shared" si="354"/>
        <v>0.75897484838081508</v>
      </c>
      <c r="CI83">
        <f t="shared" si="354"/>
        <v>0.75563535904793955</v>
      </c>
      <c r="CJ83">
        <f t="shared" si="354"/>
        <v>0.75231056346812863</v>
      </c>
      <c r="CK83">
        <f t="shared" si="354"/>
        <v>0.74900039698886889</v>
      </c>
      <c r="CL83">
        <f t="shared" si="354"/>
        <v>0.74570479524211786</v>
      </c>
      <c r="CM83">
        <f t="shared" si="354"/>
        <v>0.74242369414305254</v>
      </c>
      <c r="CN83">
        <f t="shared" si="354"/>
        <v>0.73915702988882315</v>
      </c>
      <c r="CO83">
        <f t="shared" si="354"/>
        <v>0.73590473895731234</v>
      </c>
      <c r="CP83">
        <f t="shared" si="354"/>
        <v>0.73266675810590021</v>
      </c>
      <c r="CQ83">
        <f t="shared" si="354"/>
        <v>0.72944302437023423</v>
      </c>
      <c r="CR83">
        <f t="shared" si="354"/>
        <v>0.72623347506300517</v>
      </c>
      <c r="CS83">
        <f t="shared" si="354"/>
        <v>0.72303804777272795</v>
      </c>
      <c r="CT83">
        <f t="shared" si="354"/>
        <v>0.71985668036252803</v>
      </c>
      <c r="CU83">
        <f t="shared" ref="CU83:DZ83" si="355">CT83*(1-$AG83*(0.01+0.01*CU$3))</f>
        <v>0.71668931096893296</v>
      </c>
      <c r="CV83">
        <f t="shared" si="355"/>
        <v>0.71353587800066964</v>
      </c>
      <c r="CW83">
        <f t="shared" si="355"/>
        <v>0.71039632013746667</v>
      </c>
      <c r="CX83">
        <f t="shared" si="355"/>
        <v>0.70727057632886181</v>
      </c>
      <c r="CY83">
        <f t="shared" si="355"/>
        <v>0.70415858579301482</v>
      </c>
      <c r="CZ83">
        <f t="shared" si="355"/>
        <v>0.70106028801552556</v>
      </c>
      <c r="DA83">
        <f t="shared" si="355"/>
        <v>0.69797562274825731</v>
      </c>
      <c r="DB83">
        <f t="shared" si="355"/>
        <v>0.69490453000816499</v>
      </c>
      <c r="DC83">
        <f t="shared" si="355"/>
        <v>0.69184695007612906</v>
      </c>
      <c r="DD83">
        <f t="shared" si="355"/>
        <v>0.68880282349579414</v>
      </c>
      <c r="DE83">
        <f t="shared" si="355"/>
        <v>0.68577209107241266</v>
      </c>
      <c r="DF83">
        <f t="shared" si="355"/>
        <v>0.68275469387169407</v>
      </c>
      <c r="DG83">
        <f t="shared" si="355"/>
        <v>0.67975057321865862</v>
      </c>
      <c r="DH83">
        <f t="shared" si="355"/>
        <v>0.67675967069649656</v>
      </c>
      <c r="DI83">
        <f t="shared" si="355"/>
        <v>0.67378192814543203</v>
      </c>
      <c r="DJ83">
        <f t="shared" si="355"/>
        <v>0.67081728766159221</v>
      </c>
      <c r="DK83">
        <f t="shared" si="355"/>
        <v>0.66786569159588127</v>
      </c>
      <c r="DL83">
        <f t="shared" si="355"/>
        <v>0.66492708255285937</v>
      </c>
      <c r="DM83">
        <f t="shared" si="355"/>
        <v>0.66200140338962676</v>
      </c>
      <c r="DN83">
        <f t="shared" si="355"/>
        <v>0.65908859721471247</v>
      </c>
      <c r="DO83">
        <f t="shared" si="355"/>
        <v>0.65618860738696771</v>
      </c>
      <c r="DP83">
        <f t="shared" si="355"/>
        <v>0.65330137751446504</v>
      </c>
      <c r="DQ83">
        <f t="shared" si="355"/>
        <v>0.6504268514534014</v>
      </c>
      <c r="DR83">
        <f t="shared" si="355"/>
        <v>0.64756497330700646</v>
      </c>
      <c r="DS83">
        <f t="shared" si="355"/>
        <v>0.64471568742445562</v>
      </c>
      <c r="DT83">
        <f t="shared" si="355"/>
        <v>0.64187893839978805</v>
      </c>
      <c r="DU83">
        <f t="shared" si="355"/>
        <v>0.63905467107082903</v>
      </c>
      <c r="DV83">
        <f t="shared" si="355"/>
        <v>0.63624283051811736</v>
      </c>
      <c r="DW83">
        <f t="shared" si="355"/>
        <v>0.63344336206383767</v>
      </c>
      <c r="DX83">
        <f t="shared" si="355"/>
        <v>0.63065621127075677</v>
      </c>
      <c r="DY83">
        <f t="shared" si="355"/>
        <v>0.62788132394116547</v>
      </c>
      <c r="DZ83">
        <f t="shared" si="355"/>
        <v>0.62511864611582435</v>
      </c>
      <c r="EA83">
        <f t="shared" ref="EA83:FC83" si="356">DZ83*(1-$AG83*(0.01+0.01*EA$3))</f>
        <v>0.62236812407291475</v>
      </c>
      <c r="EB83">
        <f t="shared" si="356"/>
        <v>0.61962970432699394</v>
      </c>
      <c r="EC83">
        <f t="shared" si="356"/>
        <v>0.61690333362795524</v>
      </c>
      <c r="ED83">
        <f t="shared" si="356"/>
        <v>0.61418895895999226</v>
      </c>
      <c r="EE83">
        <f t="shared" si="356"/>
        <v>0.61148652754056831</v>
      </c>
      <c r="EF83">
        <f t="shared" si="356"/>
        <v>0.60879598681938984</v>
      </c>
      <c r="EG83">
        <f t="shared" si="356"/>
        <v>0.60611728447738455</v>
      </c>
      <c r="EH83">
        <f t="shared" si="356"/>
        <v>0.60345036842568411</v>
      </c>
      <c r="EI83">
        <f t="shared" si="356"/>
        <v>0.60079518680461108</v>
      </c>
      <c r="EJ83">
        <f t="shared" si="356"/>
        <v>0.59815168798267082</v>
      </c>
      <c r="EK83">
        <f t="shared" si="356"/>
        <v>0.59551982055554709</v>
      </c>
      <c r="EL83">
        <f t="shared" si="356"/>
        <v>0.5928995333451027</v>
      </c>
      <c r="EM83">
        <f t="shared" si="356"/>
        <v>0.59029077539838426</v>
      </c>
      <c r="EN83">
        <f t="shared" si="356"/>
        <v>0.58769349598663134</v>
      </c>
      <c r="EO83">
        <f t="shared" si="356"/>
        <v>0.58510764460429021</v>
      </c>
      <c r="EP83">
        <f t="shared" si="356"/>
        <v>0.58253317096803137</v>
      </c>
      <c r="EQ83">
        <f t="shared" si="356"/>
        <v>0.57997002501577211</v>
      </c>
      <c r="ER83">
        <f t="shared" si="356"/>
        <v>0.57741815690570275</v>
      </c>
      <c r="ES83">
        <f t="shared" si="356"/>
        <v>0.57487751701531764</v>
      </c>
      <c r="ET83">
        <f t="shared" si="356"/>
        <v>0.57234805594045024</v>
      </c>
      <c r="EU83">
        <f t="shared" si="356"/>
        <v>0.56982972449431224</v>
      </c>
      <c r="EV83">
        <f t="shared" si="356"/>
        <v>0.56732247370653732</v>
      </c>
      <c r="EW83">
        <f t="shared" si="356"/>
        <v>0.56482625482222859</v>
      </c>
      <c r="EX83">
        <f t="shared" si="356"/>
        <v>0.56234101930101077</v>
      </c>
      <c r="EY83">
        <f t="shared" si="356"/>
        <v>0.5598667188160863</v>
      </c>
      <c r="EZ83">
        <f t="shared" si="356"/>
        <v>0.55740330525329551</v>
      </c>
      <c r="FA83">
        <f t="shared" si="356"/>
        <v>0.55495073071018108</v>
      </c>
      <c r="FB83">
        <f t="shared" si="356"/>
        <v>0.5525089474950563</v>
      </c>
      <c r="FC83">
        <f t="shared" si="356"/>
        <v>0.55007790812607804</v>
      </c>
    </row>
    <row r="84" spans="6:159" x14ac:dyDescent="0.35">
      <c r="F84">
        <v>102</v>
      </c>
      <c r="G84">
        <f>1-EXP(-inputs!$B$35-inputs!$B$36*inputs!$B$37^$F84*(inputs!$B$37-1)/LN(inputs!$B$37))</f>
        <v>0.3507230985910863</v>
      </c>
      <c r="H84">
        <f>1-EXP(-inputs!$B$35-inputs!$B$36*inputs!$B$37^($F84-4)*(inputs!$B$37-1)/LN(inputs!$B$37))</f>
        <v>0.23713449116042085</v>
      </c>
      <c r="I84">
        <f t="shared" si="274"/>
        <v>0.33669417464744283</v>
      </c>
      <c r="J84">
        <f t="shared" si="275"/>
        <v>0.22764911151400399</v>
      </c>
      <c r="L84">
        <v>82</v>
      </c>
      <c r="M84">
        <f t="shared" si="276"/>
        <v>6.833333333333333</v>
      </c>
      <c r="N84">
        <f t="shared" si="277"/>
        <v>3.2426033792921652E-2</v>
      </c>
      <c r="O84">
        <f t="shared" si="278"/>
        <v>0.80125350400394879</v>
      </c>
      <c r="P84">
        <f>O84*EXP(-inputs!$B$27*L84/12)</f>
        <v>0.77433973758292463</v>
      </c>
      <c r="Q84">
        <f t="shared" si="279"/>
        <v>3.7426033792921656E-2</v>
      </c>
      <c r="R84">
        <f t="shared" si="280"/>
        <v>0.77433973758292463</v>
      </c>
      <c r="S84">
        <f>R84*EXP(-inputs!$B$27*L84/12)</f>
        <v>0.74832999319655724</v>
      </c>
      <c r="T84">
        <f>INDEX(P_rec,MATCH(inputs!$B$13+L84,curve_t,0))/INDEX(P_rec,MATCH(inputs!$B$13,curve_t,0))</f>
        <v>0.76537520725780972</v>
      </c>
      <c r="U84">
        <f t="shared" si="286"/>
        <v>0.99638320475536246</v>
      </c>
      <c r="V84">
        <f t="shared" si="287"/>
        <v>3.6299239362687086E-3</v>
      </c>
      <c r="X84">
        <v>58</v>
      </c>
      <c r="Y84">
        <f t="shared" si="281"/>
        <v>112.67615435357077</v>
      </c>
      <c r="AA84">
        <v>56</v>
      </c>
      <c r="AC84">
        <f>$AB$28*INDEX(I_rec,MATCH(inputs!$B$13+AA84,cpi_rec_u,0))/INDEX(I_rec,MATCH(inputs!$B$13,cpi_rec_u,0))</f>
        <v>115.92002868516322</v>
      </c>
      <c r="AD84">
        <f t="shared" si="122"/>
        <v>118.58256043410191</v>
      </c>
      <c r="AF84">
        <v>100</v>
      </c>
      <c r="AG84">
        <f t="shared" si="292"/>
        <v>0.4</v>
      </c>
      <c r="AH84">
        <f>1</f>
        <v>1</v>
      </c>
      <c r="AI84">
        <f t="shared" ref="AI84:BN84" si="357">AH84*(1-$AG84*(0.01+0.01*AI$3))</f>
        <v>0.99199999999999999</v>
      </c>
      <c r="AJ84">
        <f t="shared" si="357"/>
        <v>0.98409276800000001</v>
      </c>
      <c r="AK84">
        <f t="shared" si="357"/>
        <v>0.976330244246016</v>
      </c>
      <c r="AL84">
        <f t="shared" si="357"/>
        <v>0.96875685054139959</v>
      </c>
      <c r="AM84">
        <f t="shared" si="357"/>
        <v>0.96140979858689357</v>
      </c>
      <c r="AN84">
        <f t="shared" si="357"/>
        <v>0.95431940132231519</v>
      </c>
      <c r="AO84">
        <f t="shared" si="357"/>
        <v>0.9475093780744791</v>
      </c>
      <c r="AP84">
        <f t="shared" si="357"/>
        <v>0.94099714611897323</v>
      </c>
      <c r="AQ84">
        <f t="shared" si="357"/>
        <v>0.93479409293175697</v>
      </c>
      <c r="AR84">
        <f t="shared" si="357"/>
        <v>0.92890582494037977</v>
      </c>
      <c r="AS84">
        <f t="shared" si="357"/>
        <v>0.92333238999073752</v>
      </c>
      <c r="AT84">
        <f t="shared" si="357"/>
        <v>0.91806847203540032</v>
      </c>
      <c r="AU84">
        <f t="shared" si="357"/>
        <v>0.91310355773863294</v>
      </c>
      <c r="AV84">
        <f t="shared" si="357"/>
        <v>0.90842207579810696</v>
      </c>
      <c r="AW84">
        <f t="shared" si="357"/>
        <v>0.90400351082142494</v>
      </c>
      <c r="AX84">
        <f t="shared" si="357"/>
        <v>0.89982249458387586</v>
      </c>
      <c r="AY84">
        <f t="shared" si="357"/>
        <v>0.89584887844779348</v>
      </c>
      <c r="AZ84">
        <f t="shared" si="357"/>
        <v>0.89204779165653947</v>
      </c>
      <c r="BA84">
        <f t="shared" si="357"/>
        <v>0.8883796911372478</v>
      </c>
      <c r="BB84">
        <f t="shared" si="357"/>
        <v>0.88480040936165583</v>
      </c>
      <c r="BC84">
        <f t="shared" si="357"/>
        <v>0.88126120772420924</v>
      </c>
      <c r="BD84">
        <f t="shared" si="357"/>
        <v>0.87773616289331235</v>
      </c>
      <c r="BE84">
        <f t="shared" si="357"/>
        <v>0.87422521824173915</v>
      </c>
      <c r="BF84">
        <f t="shared" si="357"/>
        <v>0.87072831736877221</v>
      </c>
      <c r="BG84">
        <f t="shared" si="357"/>
        <v>0.86724540409929707</v>
      </c>
      <c r="BH84">
        <f t="shared" si="357"/>
        <v>0.86377642248289987</v>
      </c>
      <c r="BI84">
        <f t="shared" si="357"/>
        <v>0.8603213167929683</v>
      </c>
      <c r="BJ84">
        <f t="shared" si="357"/>
        <v>0.85688003152579639</v>
      </c>
      <c r="BK84">
        <f t="shared" si="357"/>
        <v>0.85345251139969325</v>
      </c>
      <c r="BL84">
        <f t="shared" si="357"/>
        <v>0.85003870135409443</v>
      </c>
      <c r="BM84">
        <f t="shared" si="357"/>
        <v>0.84663854654867809</v>
      </c>
      <c r="BN84">
        <f t="shared" si="357"/>
        <v>0.84325199236248338</v>
      </c>
      <c r="BO84">
        <f t="shared" ref="BO84:CT84" si="358">BN84*(1-$AG84*(0.01+0.01*BO$3))</f>
        <v>0.83987898439303343</v>
      </c>
      <c r="BP84">
        <f t="shared" si="358"/>
        <v>0.83651946845546132</v>
      </c>
      <c r="BQ84">
        <f t="shared" si="358"/>
        <v>0.83317339058163953</v>
      </c>
      <c r="BR84">
        <f t="shared" si="358"/>
        <v>0.82984069701931296</v>
      </c>
      <c r="BS84">
        <f t="shared" si="358"/>
        <v>0.82652133423123575</v>
      </c>
      <c r="BT84">
        <f t="shared" si="358"/>
        <v>0.82321524889431086</v>
      </c>
      <c r="BU84">
        <f t="shared" si="358"/>
        <v>0.81992238789873362</v>
      </c>
      <c r="BV84">
        <f t="shared" si="358"/>
        <v>0.81664269834713865</v>
      </c>
      <c r="BW84">
        <f t="shared" si="358"/>
        <v>0.81337612755375011</v>
      </c>
      <c r="BX84">
        <f t="shared" si="358"/>
        <v>0.81012262304353511</v>
      </c>
      <c r="BY84">
        <f t="shared" si="358"/>
        <v>0.80688213255136099</v>
      </c>
      <c r="BZ84">
        <f t="shared" si="358"/>
        <v>0.80365460402115552</v>
      </c>
      <c r="CA84">
        <f t="shared" si="358"/>
        <v>0.8004399856050709</v>
      </c>
      <c r="CB84">
        <f t="shared" si="358"/>
        <v>0.79723822566265057</v>
      </c>
      <c r="CC84">
        <f t="shared" si="358"/>
        <v>0.79404927275999992</v>
      </c>
      <c r="CD84">
        <f t="shared" si="358"/>
        <v>0.79087307566895992</v>
      </c>
      <c r="CE84">
        <f t="shared" si="358"/>
        <v>0.78770958336628405</v>
      </c>
      <c r="CF84">
        <f t="shared" si="358"/>
        <v>0.78455874503281886</v>
      </c>
      <c r="CG84">
        <f t="shared" si="358"/>
        <v>0.78142051005268753</v>
      </c>
      <c r="CH84">
        <f t="shared" si="358"/>
        <v>0.77829482801247674</v>
      </c>
      <c r="CI84">
        <f t="shared" si="358"/>
        <v>0.77518164870042683</v>
      </c>
      <c r="CJ84">
        <f t="shared" si="358"/>
        <v>0.77208092210562507</v>
      </c>
      <c r="CK84">
        <f t="shared" si="358"/>
        <v>0.76899259841720258</v>
      </c>
      <c r="CL84">
        <f t="shared" si="358"/>
        <v>0.76591662802353377</v>
      </c>
      <c r="CM84">
        <f t="shared" si="358"/>
        <v>0.76285296151143966</v>
      </c>
      <c r="CN84">
        <f t="shared" si="358"/>
        <v>0.75980154966539393</v>
      </c>
      <c r="CO84">
        <f t="shared" si="358"/>
        <v>0.75676234346673232</v>
      </c>
      <c r="CP84">
        <f t="shared" si="358"/>
        <v>0.75373529409286544</v>
      </c>
      <c r="CQ84">
        <f t="shared" si="358"/>
        <v>0.75072035291649397</v>
      </c>
      <c r="CR84">
        <f t="shared" si="358"/>
        <v>0.74771747150482804</v>
      </c>
      <c r="CS84">
        <f t="shared" si="358"/>
        <v>0.74472660161880877</v>
      </c>
      <c r="CT84">
        <f t="shared" si="358"/>
        <v>0.74174769521233352</v>
      </c>
      <c r="CU84">
        <f t="shared" ref="CU84:DZ84" si="359">CT84*(1-$AG84*(0.01+0.01*CU$3))</f>
        <v>0.73878070443148414</v>
      </c>
      <c r="CV84">
        <f t="shared" si="359"/>
        <v>0.73582558161375822</v>
      </c>
      <c r="CW84">
        <f t="shared" si="359"/>
        <v>0.73288227928730321</v>
      </c>
      <c r="CX84">
        <f t="shared" si="359"/>
        <v>0.72995075017015398</v>
      </c>
      <c r="CY84">
        <f t="shared" si="359"/>
        <v>0.72703094716947336</v>
      </c>
      <c r="CZ84">
        <f t="shared" si="359"/>
        <v>0.72412282338079548</v>
      </c>
      <c r="DA84">
        <f t="shared" si="359"/>
        <v>0.72122633208727227</v>
      </c>
      <c r="DB84">
        <f t="shared" si="359"/>
        <v>0.71834142675892321</v>
      </c>
      <c r="DC84">
        <f t="shared" si="359"/>
        <v>0.71546806105188754</v>
      </c>
      <c r="DD84">
        <f t="shared" si="359"/>
        <v>0.71260618880768001</v>
      </c>
      <c r="DE84">
        <f t="shared" si="359"/>
        <v>0.70975576405244933</v>
      </c>
      <c r="DF84">
        <f t="shared" si="359"/>
        <v>0.70691674099623958</v>
      </c>
      <c r="DG84">
        <f t="shared" si="359"/>
        <v>0.70408907403225462</v>
      </c>
      <c r="DH84">
        <f t="shared" si="359"/>
        <v>0.70127271773612565</v>
      </c>
      <c r="DI84">
        <f t="shared" si="359"/>
        <v>0.69846762686518116</v>
      </c>
      <c r="DJ84">
        <f t="shared" si="359"/>
        <v>0.69567375635772044</v>
      </c>
      <c r="DK84">
        <f t="shared" si="359"/>
        <v>0.6928910613322895</v>
      </c>
      <c r="DL84">
        <f t="shared" si="359"/>
        <v>0.6901194970869603</v>
      </c>
      <c r="DM84">
        <f t="shared" si="359"/>
        <v>0.68735901909861241</v>
      </c>
      <c r="DN84">
        <f t="shared" si="359"/>
        <v>0.68460958302221797</v>
      </c>
      <c r="DO84">
        <f t="shared" si="359"/>
        <v>0.68187114469012911</v>
      </c>
      <c r="DP84">
        <f t="shared" si="359"/>
        <v>0.67914366011136862</v>
      </c>
      <c r="DQ84">
        <f t="shared" si="359"/>
        <v>0.67642708547092312</v>
      </c>
      <c r="DR84">
        <f t="shared" si="359"/>
        <v>0.67372137712903946</v>
      </c>
      <c r="DS84">
        <f t="shared" si="359"/>
        <v>0.6710264916205233</v>
      </c>
      <c r="DT84">
        <f t="shared" si="359"/>
        <v>0.66834238565404125</v>
      </c>
      <c r="DU84">
        <f t="shared" si="359"/>
        <v>0.66566901611142504</v>
      </c>
      <c r="DV84">
        <f t="shared" si="359"/>
        <v>0.66300634004697934</v>
      </c>
      <c r="DW84">
        <f t="shared" si="359"/>
        <v>0.6603543146867914</v>
      </c>
      <c r="DX84">
        <f t="shared" si="359"/>
        <v>0.65771289742804429</v>
      </c>
      <c r="DY84">
        <f t="shared" si="359"/>
        <v>0.65508204583833207</v>
      </c>
      <c r="DZ84">
        <f t="shared" si="359"/>
        <v>0.65246171765497873</v>
      </c>
      <c r="EA84">
        <f t="shared" ref="EA84:FC84" si="360">DZ84*(1-$AG84*(0.01+0.01*EA$3))</f>
        <v>0.6498518707843588</v>
      </c>
      <c r="EB84">
        <f t="shared" si="360"/>
        <v>0.64725246330122133</v>
      </c>
      <c r="EC84">
        <f t="shared" si="360"/>
        <v>0.64466345344801645</v>
      </c>
      <c r="ED84">
        <f t="shared" si="360"/>
        <v>0.64208479963422438</v>
      </c>
      <c r="EE84">
        <f t="shared" si="360"/>
        <v>0.63951646043568744</v>
      </c>
      <c r="EF84">
        <f t="shared" si="360"/>
        <v>0.63695839459394465</v>
      </c>
      <c r="EG84">
        <f t="shared" si="360"/>
        <v>0.63441056101556892</v>
      </c>
      <c r="EH84">
        <f t="shared" si="360"/>
        <v>0.63187291877150664</v>
      </c>
      <c r="EI84">
        <f t="shared" si="360"/>
        <v>0.62934542709642061</v>
      </c>
      <c r="EJ84">
        <f t="shared" si="360"/>
        <v>0.62682804538803494</v>
      </c>
      <c r="EK84">
        <f t="shared" si="360"/>
        <v>0.62432073320648285</v>
      </c>
      <c r="EL84">
        <f t="shared" si="360"/>
        <v>0.62182345027365693</v>
      </c>
      <c r="EM84">
        <f t="shared" si="360"/>
        <v>0.61933615647256235</v>
      </c>
      <c r="EN84">
        <f t="shared" si="360"/>
        <v>0.61685881184667213</v>
      </c>
      <c r="EO84">
        <f t="shared" si="360"/>
        <v>0.61439137659928544</v>
      </c>
      <c r="EP84">
        <f t="shared" si="360"/>
        <v>0.61193381109288825</v>
      </c>
      <c r="EQ84">
        <f t="shared" si="360"/>
        <v>0.60948607584851666</v>
      </c>
      <c r="ER84">
        <f t="shared" si="360"/>
        <v>0.6070481315451226</v>
      </c>
      <c r="ES84">
        <f t="shared" si="360"/>
        <v>0.60461993901894207</v>
      </c>
      <c r="ET84">
        <f t="shared" si="360"/>
        <v>0.60220145926286628</v>
      </c>
      <c r="EU84">
        <f t="shared" si="360"/>
        <v>0.59979265342581478</v>
      </c>
      <c r="EV84">
        <f t="shared" si="360"/>
        <v>0.59739348281211146</v>
      </c>
      <c r="EW84">
        <f t="shared" si="360"/>
        <v>0.59500390888086296</v>
      </c>
      <c r="EX84">
        <f t="shared" si="360"/>
        <v>0.59262389324533948</v>
      </c>
      <c r="EY84">
        <f t="shared" si="360"/>
        <v>0.59025339767235807</v>
      </c>
      <c r="EZ84">
        <f t="shared" si="360"/>
        <v>0.58789238408166866</v>
      </c>
      <c r="FA84">
        <f t="shared" si="360"/>
        <v>0.58554081454534201</v>
      </c>
      <c r="FB84">
        <f t="shared" si="360"/>
        <v>0.58319865128716064</v>
      </c>
      <c r="FC84">
        <f t="shared" si="360"/>
        <v>0.58086585668201196</v>
      </c>
    </row>
    <row r="85" spans="6:159" x14ac:dyDescent="0.35">
      <c r="F85">
        <v>103</v>
      </c>
      <c r="G85">
        <f>1-EXP(-inputs!$B$35-inputs!$B$36*inputs!$B$37^$F85*(inputs!$B$37-1)/LN(inputs!$B$37))</f>
        <v>0.38456369153197656</v>
      </c>
      <c r="H85">
        <f>1-EXP(-inputs!$B$35-inputs!$B$36*inputs!$B$37^($F85-4)*(inputs!$B$37-1)/LN(inputs!$B$37))</f>
        <v>0.26229389629347677</v>
      </c>
      <c r="I85">
        <f t="shared" si="274"/>
        <v>0.3691811438706975</v>
      </c>
      <c r="J85">
        <f t="shared" si="275"/>
        <v>0.25180214044173771</v>
      </c>
      <c r="L85">
        <v>83</v>
      </c>
      <c r="M85">
        <f t="shared" si="276"/>
        <v>6.916666666666667</v>
      </c>
      <c r="N85">
        <f t="shared" si="277"/>
        <v>3.2488887922037239E-2</v>
      </c>
      <c r="O85">
        <f t="shared" si="278"/>
        <v>0.79874398157159487</v>
      </c>
      <c r="P85">
        <f>O85*EXP(-inputs!$B$27*L85/12)</f>
        <v>0.77159294489978814</v>
      </c>
      <c r="Q85">
        <f t="shared" si="279"/>
        <v>3.7488887922037237E-2</v>
      </c>
      <c r="R85">
        <f t="shared" si="280"/>
        <v>0.77159294489978814</v>
      </c>
      <c r="S85">
        <f>R85*EXP(-inputs!$B$27*L85/12)</f>
        <v>0.74536483072800874</v>
      </c>
      <c r="T85">
        <f>INDEX(P_rec,MATCH(inputs!$B$13+L85,curve_t,0))/INDEX(P_rec,MATCH(inputs!$B$13,curve_t,0))</f>
        <v>0.76260258604973641</v>
      </c>
      <c r="U85">
        <f t="shared" si="286"/>
        <v>0.99637743529999223</v>
      </c>
      <c r="V85">
        <f t="shared" si="287"/>
        <v>3.6357353866782738E-3</v>
      </c>
      <c r="X85">
        <v>59</v>
      </c>
      <c r="Y85">
        <f t="shared" si="281"/>
        <v>112.90824878305467</v>
      </c>
      <c r="AA85">
        <v>57</v>
      </c>
      <c r="AC85">
        <f>$AB$28*INDEX(I_rec,MATCH(inputs!$B$13+AA85,cpi_rec_u,0))/INDEX(I_rec,MATCH(inputs!$B$13,cpi_rec_u,0))</f>
        <v>116.15880496465016</v>
      </c>
      <c r="AD85">
        <f t="shared" si="122"/>
        <v>118.87501701842291</v>
      </c>
      <c r="AF85">
        <v>101</v>
      </c>
      <c r="AG85">
        <f t="shared" si="292"/>
        <v>0.36</v>
      </c>
      <c r="AH85">
        <f>1</f>
        <v>1</v>
      </c>
      <c r="AI85">
        <f t="shared" ref="AI85:BN85" si="361">AH85*(1-$AG85*(0.01+0.01*AI$3))</f>
        <v>0.99280000000000002</v>
      </c>
      <c r="AJ85">
        <f t="shared" si="361"/>
        <v>0.98567775208000008</v>
      </c>
      <c r="AK85">
        <f t="shared" si="361"/>
        <v>0.97868022858243375</v>
      </c>
      <c r="AL85">
        <f t="shared" si="361"/>
        <v>0.9718477683026312</v>
      </c>
      <c r="AM85">
        <f t="shared" si="361"/>
        <v>0.96521432417530473</v>
      </c>
      <c r="AN85">
        <f t="shared" si="361"/>
        <v>0.95880771409859122</v>
      </c>
      <c r="AO85">
        <f t="shared" si="361"/>
        <v>0.95264986743556435</v>
      </c>
      <c r="AP85">
        <f t="shared" si="361"/>
        <v>0.94675706115056824</v>
      </c>
      <c r="AQ85">
        <f t="shared" si="361"/>
        <v>0.94114014085817421</v>
      </c>
      <c r="AR85">
        <f t="shared" si="361"/>
        <v>0.93580472328563513</v>
      </c>
      <c r="AS85">
        <f t="shared" si="361"/>
        <v>0.9307513777798927</v>
      </c>
      <c r="AT85">
        <f t="shared" si="361"/>
        <v>0.92597578553564175</v>
      </c>
      <c r="AU85">
        <f t="shared" si="361"/>
        <v>0.92146887619228268</v>
      </c>
      <c r="AV85">
        <f t="shared" si="361"/>
        <v>0.91721694235686868</v>
      </c>
      <c r="AW85">
        <f t="shared" si="361"/>
        <v>0.91320173347000722</v>
      </c>
      <c r="AX85">
        <f t="shared" si="361"/>
        <v>0.90940053125443832</v>
      </c>
      <c r="AY85">
        <f t="shared" si="361"/>
        <v>0.9057862097830206</v>
      </c>
      <c r="AZ85">
        <f t="shared" si="361"/>
        <v>0.90232728398372219</v>
      </c>
      <c r="BA85">
        <f t="shared" si="361"/>
        <v>0.89898795117115526</v>
      </c>
      <c r="BB85">
        <f t="shared" si="361"/>
        <v>0.89572813096141357</v>
      </c>
      <c r="BC85">
        <f t="shared" si="361"/>
        <v>0.8925035096899524</v>
      </c>
      <c r="BD85">
        <f t="shared" si="361"/>
        <v>0.88929049705506857</v>
      </c>
      <c r="BE85">
        <f t="shared" si="361"/>
        <v>0.88608905126567028</v>
      </c>
      <c r="BF85">
        <f t="shared" si="361"/>
        <v>0.88289913068111381</v>
      </c>
      <c r="BG85">
        <f t="shared" si="361"/>
        <v>0.87972069381066176</v>
      </c>
      <c r="BH85">
        <f t="shared" si="361"/>
        <v>0.87655369931294336</v>
      </c>
      <c r="BI85">
        <f t="shared" si="361"/>
        <v>0.87339810599541667</v>
      </c>
      <c r="BJ85">
        <f t="shared" si="361"/>
        <v>0.87025387281383315</v>
      </c>
      <c r="BK85">
        <f t="shared" si="361"/>
        <v>0.86712095887170326</v>
      </c>
      <c r="BL85">
        <f t="shared" si="361"/>
        <v>0.86399932341976504</v>
      </c>
      <c r="BM85">
        <f t="shared" si="361"/>
        <v>0.86088892585545385</v>
      </c>
      <c r="BN85">
        <f t="shared" si="361"/>
        <v>0.85778972572237422</v>
      </c>
      <c r="BO85">
        <f t="shared" ref="BO85:CT85" si="362">BN85*(1-$AG85*(0.01+0.01*BO$3))</f>
        <v>0.85470168270977365</v>
      </c>
      <c r="BP85">
        <f t="shared" si="362"/>
        <v>0.85162475665201842</v>
      </c>
      <c r="BQ85">
        <f t="shared" si="362"/>
        <v>0.84855890752807106</v>
      </c>
      <c r="BR85">
        <f t="shared" si="362"/>
        <v>0.84550409546096994</v>
      </c>
      <c r="BS85">
        <f t="shared" si="362"/>
        <v>0.84246028071731038</v>
      </c>
      <c r="BT85">
        <f t="shared" si="362"/>
        <v>0.83942742370672807</v>
      </c>
      <c r="BU85">
        <f t="shared" si="362"/>
        <v>0.83640548498138378</v>
      </c>
      <c r="BV85">
        <f t="shared" si="362"/>
        <v>0.83339442523545071</v>
      </c>
      <c r="BW85">
        <f t="shared" si="362"/>
        <v>0.83039420530460306</v>
      </c>
      <c r="BX85">
        <f t="shared" si="362"/>
        <v>0.8274047861655065</v>
      </c>
      <c r="BY85">
        <f t="shared" si="362"/>
        <v>0.82442612893531064</v>
      </c>
      <c r="BZ85">
        <f t="shared" si="362"/>
        <v>0.82145819487114347</v>
      </c>
      <c r="CA85">
        <f t="shared" si="362"/>
        <v>0.81850094536960727</v>
      </c>
      <c r="CB85">
        <f t="shared" si="362"/>
        <v>0.81555434196627663</v>
      </c>
      <c r="CC85">
        <f t="shared" si="362"/>
        <v>0.81261834633519803</v>
      </c>
      <c r="CD85">
        <f t="shared" si="362"/>
        <v>0.80969292028839124</v>
      </c>
      <c r="CE85">
        <f t="shared" si="362"/>
        <v>0.80677802577535296</v>
      </c>
      <c r="CF85">
        <f t="shared" si="362"/>
        <v>0.80387362488256164</v>
      </c>
      <c r="CG85">
        <f t="shared" si="362"/>
        <v>0.80097967983298435</v>
      </c>
      <c r="CH85">
        <f t="shared" si="362"/>
        <v>0.79809615298558556</v>
      </c>
      <c r="CI85">
        <f t="shared" si="362"/>
        <v>0.79522300683483738</v>
      </c>
      <c r="CJ85">
        <f t="shared" si="362"/>
        <v>0.79236020401023188</v>
      </c>
      <c r="CK85">
        <f t="shared" si="362"/>
        <v>0.789507707275795</v>
      </c>
      <c r="CL85">
        <f t="shared" si="362"/>
        <v>0.78666547952960209</v>
      </c>
      <c r="CM85">
        <f t="shared" si="362"/>
        <v>0.78383348380329543</v>
      </c>
      <c r="CN85">
        <f t="shared" si="362"/>
        <v>0.78101168326160353</v>
      </c>
      <c r="CO85">
        <f t="shared" si="362"/>
        <v>0.7782000412018617</v>
      </c>
      <c r="CP85">
        <f t="shared" si="362"/>
        <v>0.77539852105353502</v>
      </c>
      <c r="CQ85">
        <f t="shared" si="362"/>
        <v>0.77260708637774222</v>
      </c>
      <c r="CR85">
        <f t="shared" si="362"/>
        <v>0.76982570086678237</v>
      </c>
      <c r="CS85">
        <f t="shared" si="362"/>
        <v>0.76705432834366194</v>
      </c>
      <c r="CT85">
        <f t="shared" si="362"/>
        <v>0.76429293276162469</v>
      </c>
      <c r="CU85">
        <f t="shared" ref="CU85:DZ85" si="363">CT85*(1-$AG85*(0.01+0.01*CU$3))</f>
        <v>0.76154147820368279</v>
      </c>
      <c r="CV85">
        <f t="shared" si="363"/>
        <v>0.75879992888214953</v>
      </c>
      <c r="CW85">
        <f t="shared" si="363"/>
        <v>0.75606824913817372</v>
      </c>
      <c r="CX85">
        <f t="shared" si="363"/>
        <v>0.75334640344127624</v>
      </c>
      <c r="CY85">
        <f t="shared" si="363"/>
        <v>0.75063435638888765</v>
      </c>
      <c r="CZ85">
        <f t="shared" si="363"/>
        <v>0.74793207270588757</v>
      </c>
      <c r="DA85">
        <f t="shared" si="363"/>
        <v>0.74523951724414639</v>
      </c>
      <c r="DB85">
        <f t="shared" si="363"/>
        <v>0.74255665498206747</v>
      </c>
      <c r="DC85">
        <f t="shared" si="363"/>
        <v>0.739883451024132</v>
      </c>
      <c r="DD85">
        <f t="shared" si="363"/>
        <v>0.73721987060044514</v>
      </c>
      <c r="DE85">
        <f t="shared" si="363"/>
        <v>0.73456587906628346</v>
      </c>
      <c r="DF85">
        <f t="shared" si="363"/>
        <v>0.73192144190164476</v>
      </c>
      <c r="DG85">
        <f t="shared" si="363"/>
        <v>0.7292865247107988</v>
      </c>
      <c r="DH85">
        <f t="shared" si="363"/>
        <v>0.72666109322183992</v>
      </c>
      <c r="DI85">
        <f t="shared" si="363"/>
        <v>0.72404511328624122</v>
      </c>
      <c r="DJ85">
        <f t="shared" si="363"/>
        <v>0.72143855087841069</v>
      </c>
      <c r="DK85">
        <f t="shared" si="363"/>
        <v>0.71884137209524834</v>
      </c>
      <c r="DL85">
        <f t="shared" si="363"/>
        <v>0.71625354315570544</v>
      </c>
      <c r="DM85">
        <f t="shared" si="363"/>
        <v>0.71367503040034486</v>
      </c>
      <c r="DN85">
        <f t="shared" si="363"/>
        <v>0.71110580029090353</v>
      </c>
      <c r="DO85">
        <f t="shared" si="363"/>
        <v>0.70854581940985628</v>
      </c>
      <c r="DP85">
        <f t="shared" si="363"/>
        <v>0.70599505445998079</v>
      </c>
      <c r="DQ85">
        <f t="shared" si="363"/>
        <v>0.70345347226392485</v>
      </c>
      <c r="DR85">
        <f t="shared" si="363"/>
        <v>0.70092103976377473</v>
      </c>
      <c r="DS85">
        <f t="shared" si="363"/>
        <v>0.69839772402062517</v>
      </c>
      <c r="DT85">
        <f t="shared" si="363"/>
        <v>0.69588349221415091</v>
      </c>
      <c r="DU85">
        <f t="shared" si="363"/>
        <v>0.69337831164217989</v>
      </c>
      <c r="DV85">
        <f t="shared" si="363"/>
        <v>0.69088214972026796</v>
      </c>
      <c r="DW85">
        <f t="shared" si="363"/>
        <v>0.68839497398127492</v>
      </c>
      <c r="DX85">
        <f t="shared" si="363"/>
        <v>0.68591675207494229</v>
      </c>
      <c r="DY85">
        <f t="shared" si="363"/>
        <v>0.68344745176747246</v>
      </c>
      <c r="DZ85">
        <f t="shared" si="363"/>
        <v>0.68098704094110951</v>
      </c>
      <c r="EA85">
        <f t="shared" ref="EA85:FC85" si="364">DZ85*(1-$AG85*(0.01+0.01*EA$3))</f>
        <v>0.67853548759372151</v>
      </c>
      <c r="EB85">
        <f t="shared" si="364"/>
        <v>0.67609275983838413</v>
      </c>
      <c r="EC85">
        <f t="shared" si="364"/>
        <v>0.67365882590296589</v>
      </c>
      <c r="ED85">
        <f t="shared" si="364"/>
        <v>0.67123365412971514</v>
      </c>
      <c r="EE85">
        <f t="shared" si="364"/>
        <v>0.66881721297484809</v>
      </c>
      <c r="EF85">
        <f t="shared" si="364"/>
        <v>0.66640947100813863</v>
      </c>
      <c r="EG85">
        <f t="shared" si="364"/>
        <v>0.66401039691250929</v>
      </c>
      <c r="EH85">
        <f t="shared" si="364"/>
        <v>0.66161995948362418</v>
      </c>
      <c r="EI85">
        <f t="shared" si="364"/>
        <v>0.65923812762948308</v>
      </c>
      <c r="EJ85">
        <f t="shared" si="364"/>
        <v>0.65686487037001695</v>
      </c>
      <c r="EK85">
        <f t="shared" si="364"/>
        <v>0.65450015683668483</v>
      </c>
      <c r="EL85">
        <f t="shared" si="364"/>
        <v>0.65214395627207278</v>
      </c>
      <c r="EM85">
        <f t="shared" si="364"/>
        <v>0.64979623802949327</v>
      </c>
      <c r="EN85">
        <f t="shared" si="364"/>
        <v>0.64745697157258708</v>
      </c>
      <c r="EO85">
        <f t="shared" si="364"/>
        <v>0.64512612647492573</v>
      </c>
      <c r="EP85">
        <f t="shared" si="364"/>
        <v>0.642803672419616</v>
      </c>
      <c r="EQ85">
        <f t="shared" si="364"/>
        <v>0.64048957919890537</v>
      </c>
      <c r="ER85">
        <f t="shared" si="364"/>
        <v>0.63818381671378932</v>
      </c>
      <c r="ES85">
        <f t="shared" si="364"/>
        <v>0.63588635497361967</v>
      </c>
      <c r="ET85">
        <f t="shared" si="364"/>
        <v>0.63359716409571465</v>
      </c>
      <c r="EU85">
        <f t="shared" si="364"/>
        <v>0.63131621430497009</v>
      </c>
      <c r="EV85">
        <f t="shared" si="364"/>
        <v>0.62904347593347221</v>
      </c>
      <c r="EW85">
        <f t="shared" si="364"/>
        <v>0.62677891942011166</v>
      </c>
      <c r="EX85">
        <f t="shared" si="364"/>
        <v>0.6245225153101992</v>
      </c>
      <c r="EY85">
        <f t="shared" si="364"/>
        <v>0.62227423425508244</v>
      </c>
      <c r="EZ85">
        <f t="shared" si="364"/>
        <v>0.62003404701176412</v>
      </c>
      <c r="FA85">
        <f t="shared" si="364"/>
        <v>0.61780192444252169</v>
      </c>
      <c r="FB85">
        <f t="shared" si="364"/>
        <v>0.61557783751452855</v>
      </c>
      <c r="FC85">
        <f t="shared" si="364"/>
        <v>0.61336175729947617</v>
      </c>
    </row>
    <row r="86" spans="6:159" x14ac:dyDescent="0.35">
      <c r="F86">
        <v>104</v>
      </c>
      <c r="G86">
        <f>1-EXP(-inputs!$B$35-inputs!$B$36*inputs!$B$37^$F86*(inputs!$B$37-1)/LN(inputs!$B$37))</f>
        <v>0.4204996959274766</v>
      </c>
      <c r="H86">
        <f>1-EXP(-inputs!$B$35-inputs!$B$36*inputs!$B$37^($F86-4)*(inputs!$B$37-1)/LN(inputs!$B$37))</f>
        <v>0.28958395257968106</v>
      </c>
      <c r="I86">
        <f t="shared" si="274"/>
        <v>0.40367970809037751</v>
      </c>
      <c r="J86">
        <f t="shared" si="275"/>
        <v>0.27800059447649378</v>
      </c>
      <c r="L86">
        <v>84</v>
      </c>
      <c r="M86">
        <f t="shared" si="276"/>
        <v>7</v>
      </c>
      <c r="N86">
        <f t="shared" si="277"/>
        <v>3.2551220443128859E-2</v>
      </c>
      <c r="O86">
        <f t="shared" si="278"/>
        <v>0.79623688506937096</v>
      </c>
      <c r="P86">
        <f>O86*EXP(-inputs!$B$27*L86/12)</f>
        <v>0.76885064884703802</v>
      </c>
      <c r="Q86">
        <f t="shared" si="279"/>
        <v>3.7551220443128856E-2</v>
      </c>
      <c r="R86">
        <f t="shared" si="280"/>
        <v>0.76885064884703802</v>
      </c>
      <c r="S86">
        <f>R86*EXP(-inputs!$B$27*L86/12)</f>
        <v>0.74240635081984419</v>
      </c>
      <c r="T86">
        <f>INDEX(P_rec,MATCH(inputs!$B$13+L86,curve_t,0))/INDEX(P_rec,MATCH(inputs!$B$13,curve_t,0))</f>
        <v>0.75983567546261754</v>
      </c>
      <c r="U86">
        <f t="shared" si="286"/>
        <v>0.99637175294480529</v>
      </c>
      <c r="V86">
        <f t="shared" si="287"/>
        <v>3.6414591687001785E-3</v>
      </c>
      <c r="X86">
        <v>60</v>
      </c>
      <c r="Y86">
        <f t="shared" si="281"/>
        <v>113.14082128906247</v>
      </c>
      <c r="AA86">
        <v>58</v>
      </c>
      <c r="AC86">
        <f>$AB$28*INDEX(I_rec,MATCH(inputs!$B$13+AA86,cpi_rec_u,0))/INDEX(I_rec,MATCH(inputs!$B$13,cpi_rec_u,0))</f>
        <v>116.39807308417794</v>
      </c>
      <c r="AD86">
        <f t="shared" si="122"/>
        <v>119.16819487957753</v>
      </c>
      <c r="AF86">
        <v>102</v>
      </c>
      <c r="AG86">
        <f t="shared" si="292"/>
        <v>0.32</v>
      </c>
      <c r="AH86">
        <f>1</f>
        <v>1</v>
      </c>
      <c r="AI86">
        <f t="shared" ref="AI86:BN86" si="365">AH86*(1-$AG86*(0.01+0.01*AI$3))</f>
        <v>0.99360000000000004</v>
      </c>
      <c r="AJ86">
        <f t="shared" si="365"/>
        <v>0.9872640115200001</v>
      </c>
      <c r="AK86">
        <f t="shared" si="365"/>
        <v>0.98103398070170422</v>
      </c>
      <c r="AL86">
        <f t="shared" si="365"/>
        <v>0.97494607623106166</v>
      </c>
      <c r="AM86">
        <f t="shared" si="365"/>
        <v>0.96903088339735255</v>
      </c>
      <c r="AN86">
        <f t="shared" si="365"/>
        <v>0.96331360118530818</v>
      </c>
      <c r="AO86">
        <f t="shared" si="365"/>
        <v>0.95781423649886155</v>
      </c>
      <c r="AP86">
        <f t="shared" si="365"/>
        <v>0.95254779070089624</v>
      </c>
      <c r="AQ86">
        <f t="shared" si="365"/>
        <v>0.94752443467185599</v>
      </c>
      <c r="AR86">
        <f t="shared" si="365"/>
        <v>0.94274966954065753</v>
      </c>
      <c r="AS86">
        <f t="shared" si="365"/>
        <v>0.93822447112686236</v>
      </c>
      <c r="AT86">
        <f t="shared" si="365"/>
        <v>0.93394541695894695</v>
      </c>
      <c r="AU86">
        <f t="shared" si="365"/>
        <v>0.92990479550701577</v>
      </c>
      <c r="AV86">
        <f t="shared" si="365"/>
        <v>0.92609069799776411</v>
      </c>
      <c r="AW86">
        <f t="shared" si="365"/>
        <v>0.92248709387371519</v>
      </c>
      <c r="AX86">
        <f t="shared" si="365"/>
        <v>0.91907389162638242</v>
      </c>
      <c r="AY86">
        <f t="shared" si="365"/>
        <v>0.91582698738204471</v>
      </c>
      <c r="AZ86">
        <f t="shared" si="365"/>
        <v>0.91271830425607503</v>
      </c>
      <c r="BA86">
        <f t="shared" si="365"/>
        <v>0.90971582612239421</v>
      </c>
      <c r="BB86">
        <f t="shared" si="365"/>
        <v>0.90678363007163654</v>
      </c>
      <c r="BC86">
        <f t="shared" si="365"/>
        <v>0.90388192245540733</v>
      </c>
      <c r="BD86">
        <f t="shared" si="365"/>
        <v>0.90098950030355007</v>
      </c>
      <c r="BE86">
        <f t="shared" si="365"/>
        <v>0.89810633390257877</v>
      </c>
      <c r="BF86">
        <f t="shared" si="365"/>
        <v>0.89523239363409057</v>
      </c>
      <c r="BG86">
        <f t="shared" si="365"/>
        <v>0.8923676499744615</v>
      </c>
      <c r="BH86">
        <f t="shared" si="365"/>
        <v>0.8895120734945432</v>
      </c>
      <c r="BI86">
        <f t="shared" si="365"/>
        <v>0.88666563485936067</v>
      </c>
      <c r="BJ86">
        <f t="shared" si="365"/>
        <v>0.88382830482781072</v>
      </c>
      <c r="BK86">
        <f t="shared" si="365"/>
        <v>0.88100005425236172</v>
      </c>
      <c r="BL86">
        <f t="shared" si="365"/>
        <v>0.87818085407875413</v>
      </c>
      <c r="BM86">
        <f t="shared" si="365"/>
        <v>0.87537067534570212</v>
      </c>
      <c r="BN86">
        <f t="shared" si="365"/>
        <v>0.87256948918459587</v>
      </c>
      <c r="BO86">
        <f t="shared" ref="BO86:CT86" si="366">BN86*(1-$AG86*(0.01+0.01*BO$3))</f>
        <v>0.8697772668192052</v>
      </c>
      <c r="BP86">
        <f t="shared" si="366"/>
        <v>0.86699397956538371</v>
      </c>
      <c r="BQ86">
        <f t="shared" si="366"/>
        <v>0.86421959883077448</v>
      </c>
      <c r="BR86">
        <f t="shared" si="366"/>
        <v>0.86145409611451607</v>
      </c>
      <c r="BS86">
        <f t="shared" si="366"/>
        <v>0.85869744300694961</v>
      </c>
      <c r="BT86">
        <f t="shared" si="366"/>
        <v>0.85594961118932744</v>
      </c>
      <c r="BU86">
        <f t="shared" si="366"/>
        <v>0.85321057243352161</v>
      </c>
      <c r="BV86">
        <f t="shared" si="366"/>
        <v>0.85048029860173435</v>
      </c>
      <c r="BW86">
        <f t="shared" si="366"/>
        <v>0.84775876164620878</v>
      </c>
      <c r="BX86">
        <f t="shared" si="366"/>
        <v>0.84504593360894098</v>
      </c>
      <c r="BY86">
        <f t="shared" si="366"/>
        <v>0.84234178662139236</v>
      </c>
      <c r="BZ86">
        <f t="shared" si="366"/>
        <v>0.83964629290420389</v>
      </c>
      <c r="CA86">
        <f t="shared" si="366"/>
        <v>0.83695942476691043</v>
      </c>
      <c r="CB86">
        <f t="shared" si="366"/>
        <v>0.83428115460765628</v>
      </c>
      <c r="CC86">
        <f t="shared" si="366"/>
        <v>0.83161145491291177</v>
      </c>
      <c r="CD86">
        <f t="shared" si="366"/>
        <v>0.82895029825719047</v>
      </c>
      <c r="CE86">
        <f t="shared" si="366"/>
        <v>0.8262976573027675</v>
      </c>
      <c r="CF86">
        <f t="shared" si="366"/>
        <v>0.82365350479939869</v>
      </c>
      <c r="CG86">
        <f t="shared" si="366"/>
        <v>0.82101781358404069</v>
      </c>
      <c r="CH86">
        <f t="shared" si="366"/>
        <v>0.8183905565805718</v>
      </c>
      <c r="CI86">
        <f t="shared" si="366"/>
        <v>0.81577170679951394</v>
      </c>
      <c r="CJ86">
        <f t="shared" si="366"/>
        <v>0.81316123733775547</v>
      </c>
      <c r="CK86">
        <f t="shared" si="366"/>
        <v>0.81055912137827468</v>
      </c>
      <c r="CL86">
        <f t="shared" si="366"/>
        <v>0.80796533218986422</v>
      </c>
      <c r="CM86">
        <f t="shared" si="366"/>
        <v>0.80537984312685662</v>
      </c>
      <c r="CN86">
        <f t="shared" si="366"/>
        <v>0.80280262762885068</v>
      </c>
      <c r="CO86">
        <f t="shared" si="366"/>
        <v>0.80023365922043843</v>
      </c>
      <c r="CP86">
        <f t="shared" si="366"/>
        <v>0.797672911510933</v>
      </c>
      <c r="CQ86">
        <f t="shared" si="366"/>
        <v>0.79512035819409799</v>
      </c>
      <c r="CR86">
        <f t="shared" si="366"/>
        <v>0.79257597304787686</v>
      </c>
      <c r="CS86">
        <f t="shared" si="366"/>
        <v>0.79003972993412364</v>
      </c>
      <c r="CT86">
        <f t="shared" si="366"/>
        <v>0.78751160279833443</v>
      </c>
      <c r="CU86">
        <f t="shared" ref="CU86:DZ86" si="367">CT86*(1-$AG86*(0.01+0.01*CU$3))</f>
        <v>0.78499156566937978</v>
      </c>
      <c r="CV86">
        <f t="shared" si="367"/>
        <v>0.78247959265923772</v>
      </c>
      <c r="CW86">
        <f t="shared" si="367"/>
        <v>0.77997565796272816</v>
      </c>
      <c r="CX86">
        <f t="shared" si="367"/>
        <v>0.7774797358572475</v>
      </c>
      <c r="CY86">
        <f t="shared" si="367"/>
        <v>0.77499180070250429</v>
      </c>
      <c r="CZ86">
        <f t="shared" si="367"/>
        <v>0.77251182694025633</v>
      </c>
      <c r="DA86">
        <f t="shared" si="367"/>
        <v>0.77003978909404758</v>
      </c>
      <c r="DB86">
        <f t="shared" si="367"/>
        <v>0.76757566176894665</v>
      </c>
      <c r="DC86">
        <f t="shared" si="367"/>
        <v>0.76511941965128605</v>
      </c>
      <c r="DD86">
        <f t="shared" si="367"/>
        <v>0.76267103750840193</v>
      </c>
      <c r="DE86">
        <f t="shared" si="367"/>
        <v>0.76023049018837507</v>
      </c>
      <c r="DF86">
        <f t="shared" si="367"/>
        <v>0.75779775261977234</v>
      </c>
      <c r="DG86">
        <f t="shared" si="367"/>
        <v>0.75537279981138905</v>
      </c>
      <c r="DH86">
        <f t="shared" si="367"/>
        <v>0.75295560685199259</v>
      </c>
      <c r="DI86">
        <f t="shared" si="367"/>
        <v>0.75054614891006621</v>
      </c>
      <c r="DJ86">
        <f t="shared" si="367"/>
        <v>0.74814440123355397</v>
      </c>
      <c r="DK86">
        <f t="shared" si="367"/>
        <v>0.74575033914960664</v>
      </c>
      <c r="DL86">
        <f t="shared" si="367"/>
        <v>0.74336393806432788</v>
      </c>
      <c r="DM86">
        <f t="shared" si="367"/>
        <v>0.74098517346252202</v>
      </c>
      <c r="DN86">
        <f t="shared" si="367"/>
        <v>0.73861402090744199</v>
      </c>
      <c r="DO86">
        <f t="shared" si="367"/>
        <v>0.73625045604053818</v>
      </c>
      <c r="DP86">
        <f t="shared" si="367"/>
        <v>0.7338944545812085</v>
      </c>
      <c r="DQ86">
        <f t="shared" si="367"/>
        <v>0.7315459923265486</v>
      </c>
      <c r="DR86">
        <f t="shared" si="367"/>
        <v>0.72920504515110363</v>
      </c>
      <c r="DS86">
        <f t="shared" si="367"/>
        <v>0.72687158900662008</v>
      </c>
      <c r="DT86">
        <f t="shared" si="367"/>
        <v>0.7245455999217989</v>
      </c>
      <c r="DU86">
        <f t="shared" si="367"/>
        <v>0.72222705400204912</v>
      </c>
      <c r="DV86">
        <f t="shared" si="367"/>
        <v>0.7199159274292426</v>
      </c>
      <c r="DW86">
        <f t="shared" si="367"/>
        <v>0.71761219646146901</v>
      </c>
      <c r="DX86">
        <f t="shared" si="367"/>
        <v>0.71531583743279237</v>
      </c>
      <c r="DY86">
        <f t="shared" si="367"/>
        <v>0.71302682675300744</v>
      </c>
      <c r="DZ86">
        <f t="shared" si="367"/>
        <v>0.71074514090739782</v>
      </c>
      <c r="EA86">
        <f t="shared" ref="EA86:FC86" si="368">DZ86*(1-$AG86*(0.01+0.01*EA$3))</f>
        <v>0.70847075645649416</v>
      </c>
      <c r="EB86">
        <f t="shared" si="368"/>
        <v>0.70620365003583341</v>
      </c>
      <c r="EC86">
        <f t="shared" si="368"/>
        <v>0.70394379835571874</v>
      </c>
      <c r="ED86">
        <f t="shared" si="368"/>
        <v>0.70169117820098048</v>
      </c>
      <c r="EE86">
        <f t="shared" si="368"/>
        <v>0.6994457664307373</v>
      </c>
      <c r="EF86">
        <f t="shared" si="368"/>
        <v>0.69720753997815899</v>
      </c>
      <c r="EG86">
        <f t="shared" si="368"/>
        <v>0.69497647585022893</v>
      </c>
      <c r="EH86">
        <f t="shared" si="368"/>
        <v>0.69275255112750822</v>
      </c>
      <c r="EI86">
        <f t="shared" si="368"/>
        <v>0.69053574296390019</v>
      </c>
      <c r="EJ86">
        <f t="shared" si="368"/>
        <v>0.68832602858641567</v>
      </c>
      <c r="EK86">
        <f t="shared" si="368"/>
        <v>0.6861233852949391</v>
      </c>
      <c r="EL86">
        <f t="shared" si="368"/>
        <v>0.68392779046199537</v>
      </c>
      <c r="EM86">
        <f t="shared" si="368"/>
        <v>0.68173922153251698</v>
      </c>
      <c r="EN86">
        <f t="shared" si="368"/>
        <v>0.67955765602361295</v>
      </c>
      <c r="EO86">
        <f t="shared" si="368"/>
        <v>0.67738307152433741</v>
      </c>
      <c r="EP86">
        <f t="shared" si="368"/>
        <v>0.67521544569545955</v>
      </c>
      <c r="EQ86">
        <f t="shared" si="368"/>
        <v>0.67305475626923406</v>
      </c>
      <c r="ER86">
        <f t="shared" si="368"/>
        <v>0.67090098104917251</v>
      </c>
      <c r="ES86">
        <f t="shared" si="368"/>
        <v>0.66875409790981521</v>
      </c>
      <c r="ET86">
        <f t="shared" si="368"/>
        <v>0.66661408479650386</v>
      </c>
      <c r="EU86">
        <f t="shared" si="368"/>
        <v>0.66448091972515511</v>
      </c>
      <c r="EV86">
        <f t="shared" si="368"/>
        <v>0.66235458078203457</v>
      </c>
      <c r="EW86">
        <f t="shared" si="368"/>
        <v>0.66023504612353212</v>
      </c>
      <c r="EX86">
        <f t="shared" si="368"/>
        <v>0.6581222939759368</v>
      </c>
      <c r="EY86">
        <f t="shared" si="368"/>
        <v>0.65601630263521382</v>
      </c>
      <c r="EZ86">
        <f t="shared" si="368"/>
        <v>0.65391705046678117</v>
      </c>
      <c r="FA86">
        <f t="shared" si="368"/>
        <v>0.65182451590528745</v>
      </c>
      <c r="FB86">
        <f t="shared" si="368"/>
        <v>0.64973867745439051</v>
      </c>
      <c r="FC86">
        <f t="shared" si="368"/>
        <v>0.64765951368653651</v>
      </c>
    </row>
    <row r="87" spans="6:159" x14ac:dyDescent="0.35">
      <c r="F87">
        <v>105</v>
      </c>
      <c r="G87">
        <f>1-EXP(-inputs!$B$35-inputs!$B$36*inputs!$B$37^$F87*(inputs!$B$37-1)/LN(inputs!$B$37))</f>
        <v>0.45839312242029384</v>
      </c>
      <c r="H87">
        <f>1-EXP(-inputs!$B$35-inputs!$B$36*inputs!$B$37^($F87-4)*(inputs!$B$37-1)/LN(inputs!$B$37))</f>
        <v>0.31905475240524428</v>
      </c>
      <c r="I87">
        <f t="shared" si="274"/>
        <v>0.44005739752348205</v>
      </c>
      <c r="J87">
        <f t="shared" si="275"/>
        <v>0.30629256230903451</v>
      </c>
      <c r="L87">
        <v>85</v>
      </c>
      <c r="M87">
        <f t="shared" si="276"/>
        <v>7.083333333333333</v>
      </c>
      <c r="N87">
        <f t="shared" si="277"/>
        <v>3.2613035684868855E-2</v>
      </c>
      <c r="O87">
        <f t="shared" si="278"/>
        <v>0.79373232021528572</v>
      </c>
      <c r="P87">
        <f>O87*EXP(-inputs!$B$27*L87/12)</f>
        <v>0.76611294721845979</v>
      </c>
      <c r="Q87">
        <f t="shared" si="279"/>
        <v>3.7613035684868852E-2</v>
      </c>
      <c r="R87">
        <f t="shared" si="280"/>
        <v>0.76611294721845991</v>
      </c>
      <c r="S87">
        <f>R87*EXP(-inputs!$B$27*L87/12)</f>
        <v>0.73945464100108793</v>
      </c>
      <c r="T87">
        <f>INDEX(P_rec,MATCH(inputs!$B$13+L87,curve_t,0))/INDEX(P_rec,MATCH(inputs!$B$13,curve_t,0))</f>
        <v>0.75707455163907522</v>
      </c>
      <c r="U87">
        <f t="shared" si="286"/>
        <v>0.99636615664056405</v>
      </c>
      <c r="V87">
        <f t="shared" si="287"/>
        <v>3.6470963362384978E-3</v>
      </c>
      <c r="X87">
        <v>61</v>
      </c>
      <c r="Y87">
        <f t="shared" si="281"/>
        <v>113.37387285635347</v>
      </c>
      <c r="AA87">
        <v>59</v>
      </c>
      <c r="AC87">
        <f>$AB$28*INDEX(I_rec,MATCH(inputs!$B$13+AA87,cpi_rec_u,0))/INDEX(I_rec,MATCH(inputs!$B$13,cpi_rec_u,0))</f>
        <v>116.63783405685656</v>
      </c>
      <c r="AD87">
        <f t="shared" si="122"/>
        <v>119.46209579642901</v>
      </c>
      <c r="AF87">
        <v>103</v>
      </c>
      <c r="AG87">
        <f t="shared" si="292"/>
        <v>0.28000000000000003</v>
      </c>
      <c r="AH87">
        <f>1</f>
        <v>1</v>
      </c>
      <c r="AI87">
        <f t="shared" ref="AI87:BN87" si="369">AH87*(1-$AG87*(0.01+0.01*AI$3))</f>
        <v>0.99439999999999995</v>
      </c>
      <c r="AJ87">
        <f t="shared" si="369"/>
        <v>0.98885154631999994</v>
      </c>
      <c r="AK87">
        <f t="shared" si="369"/>
        <v>0.98339150362183947</v>
      </c>
      <c r="AL87">
        <f t="shared" si="369"/>
        <v>0.97805178609632326</v>
      </c>
      <c r="AM87">
        <f t="shared" si="369"/>
        <v>0.97285950477429506</v>
      </c>
      <c r="AN87">
        <f t="shared" si="369"/>
        <v>0.96783711758089785</v>
      </c>
      <c r="AO87">
        <f t="shared" si="369"/>
        <v>0.96300257761115782</v>
      </c>
      <c r="AP87">
        <f t="shared" si="369"/>
        <v>0.95836947591001287</v>
      </c>
      <c r="AQ87">
        <f t="shared" si="369"/>
        <v>0.95394717580037369</v>
      </c>
      <c r="AR87">
        <f t="shared" si="369"/>
        <v>0.9497409365181172</v>
      </c>
      <c r="AS87">
        <f t="shared" si="369"/>
        <v>0.94575202458474117</v>
      </c>
      <c r="AT87">
        <f t="shared" si="369"/>
        <v>0.94197781198023078</v>
      </c>
      <c r="AU87">
        <f t="shared" si="369"/>
        <v>0.93841186077519834</v>
      </c>
      <c r="AV87">
        <f t="shared" si="369"/>
        <v>0.93504399444806219</v>
      </c>
      <c r="AW87">
        <f t="shared" si="369"/>
        <v>0.93186035665576539</v>
      </c>
      <c r="AX87">
        <f t="shared" si="369"/>
        <v>0.92884345875109231</v>
      </c>
      <c r="AY87">
        <f t="shared" si="369"/>
        <v>0.92597221785140094</v>
      </c>
      <c r="AZ87">
        <f t="shared" si="369"/>
        <v>0.92322198776716047</v>
      </c>
      <c r="BA87">
        <f t="shared" si="369"/>
        <v>0.92056458559757148</v>
      </c>
      <c r="BB87">
        <f t="shared" si="369"/>
        <v>0.91796831729681061</v>
      </c>
      <c r="BC87">
        <f t="shared" si="369"/>
        <v>0.91539800600837951</v>
      </c>
      <c r="BD87">
        <f t="shared" si="369"/>
        <v>0.91283489159155606</v>
      </c>
      <c r="BE87">
        <f t="shared" si="369"/>
        <v>0.91027895389509972</v>
      </c>
      <c r="BF87">
        <f t="shared" si="369"/>
        <v>0.90773017282419344</v>
      </c>
      <c r="BG87">
        <f t="shared" si="369"/>
        <v>0.90518852834028563</v>
      </c>
      <c r="BH87">
        <f t="shared" si="369"/>
        <v>0.9026540004609328</v>
      </c>
      <c r="BI87">
        <f t="shared" si="369"/>
        <v>0.90012656925964218</v>
      </c>
      <c r="BJ87">
        <f t="shared" si="369"/>
        <v>0.89760621486571512</v>
      </c>
      <c r="BK87">
        <f t="shared" si="369"/>
        <v>0.89509291746409114</v>
      </c>
      <c r="BL87">
        <f t="shared" si="369"/>
        <v>0.89258665729519171</v>
      </c>
      <c r="BM87">
        <f t="shared" si="369"/>
        <v>0.89008741465476515</v>
      </c>
      <c r="BN87">
        <f t="shared" si="369"/>
        <v>0.88759516989373177</v>
      </c>
      <c r="BO87">
        <f t="shared" ref="BO87:CT87" si="370">BN87*(1-$AG87*(0.01+0.01*BO$3))</f>
        <v>0.88510990341802931</v>
      </c>
      <c r="BP87">
        <f t="shared" si="370"/>
        <v>0.88263159568845884</v>
      </c>
      <c r="BQ87">
        <f t="shared" si="370"/>
        <v>0.88016022722053111</v>
      </c>
      <c r="BR87">
        <f t="shared" si="370"/>
        <v>0.87769577858431358</v>
      </c>
      <c r="BS87">
        <f t="shared" si="370"/>
        <v>0.87523823040427751</v>
      </c>
      <c r="BT87">
        <f t="shared" si="370"/>
        <v>0.87278756335914554</v>
      </c>
      <c r="BU87">
        <f t="shared" si="370"/>
        <v>0.87034375818173992</v>
      </c>
      <c r="BV87">
        <f t="shared" si="370"/>
        <v>0.867906795658831</v>
      </c>
      <c r="BW87">
        <f t="shared" si="370"/>
        <v>0.86547665663098627</v>
      </c>
      <c r="BX87">
        <f t="shared" si="370"/>
        <v>0.86305332199241946</v>
      </c>
      <c r="BY87">
        <f t="shared" si="370"/>
        <v>0.86063677269084071</v>
      </c>
      <c r="BZ87">
        <f t="shared" si="370"/>
        <v>0.85822698972730638</v>
      </c>
      <c r="CA87">
        <f t="shared" si="370"/>
        <v>0.85582395415606993</v>
      </c>
      <c r="CB87">
        <f t="shared" si="370"/>
        <v>0.85342764708443286</v>
      </c>
      <c r="CC87">
        <f t="shared" si="370"/>
        <v>0.85103804967259644</v>
      </c>
      <c r="CD87">
        <f t="shared" si="370"/>
        <v>0.8486551431335132</v>
      </c>
      <c r="CE87">
        <f t="shared" si="370"/>
        <v>0.84627890873273937</v>
      </c>
      <c r="CF87">
        <f t="shared" si="370"/>
        <v>0.84390932778828764</v>
      </c>
      <c r="CG87">
        <f t="shared" si="370"/>
        <v>0.84154638167048046</v>
      </c>
      <c r="CH87">
        <f t="shared" si="370"/>
        <v>0.83919005180180306</v>
      </c>
      <c r="CI87">
        <f t="shared" si="370"/>
        <v>0.83684031965675798</v>
      </c>
      <c r="CJ87">
        <f t="shared" si="370"/>
        <v>0.83449716676171903</v>
      </c>
      <c r="CK87">
        <f t="shared" si="370"/>
        <v>0.83216057469478621</v>
      </c>
      <c r="CL87">
        <f t="shared" si="370"/>
        <v>0.82983052508564081</v>
      </c>
      <c r="CM87">
        <f t="shared" si="370"/>
        <v>0.82750699961540097</v>
      </c>
      <c r="CN87">
        <f t="shared" si="370"/>
        <v>0.82518998001647781</v>
      </c>
      <c r="CO87">
        <f t="shared" si="370"/>
        <v>0.82287944807243163</v>
      </c>
      <c r="CP87">
        <f t="shared" si="370"/>
        <v>0.82057538561782883</v>
      </c>
      <c r="CQ87">
        <f t="shared" si="370"/>
        <v>0.81827777453809891</v>
      </c>
      <c r="CR87">
        <f t="shared" si="370"/>
        <v>0.81598659676939223</v>
      </c>
      <c r="CS87">
        <f t="shared" si="370"/>
        <v>0.8137018342984379</v>
      </c>
      <c r="CT87">
        <f t="shared" si="370"/>
        <v>0.81142346916240227</v>
      </c>
      <c r="CU87">
        <f t="shared" ref="CU87:DZ87" si="371">CT87*(1-$AG87*(0.01+0.01*CU$3))</f>
        <v>0.80915148344874754</v>
      </c>
      <c r="CV87">
        <f t="shared" si="371"/>
        <v>0.80688585929509105</v>
      </c>
      <c r="CW87">
        <f t="shared" si="371"/>
        <v>0.80462657888906475</v>
      </c>
      <c r="CX87">
        <f t="shared" si="371"/>
        <v>0.80237362446817539</v>
      </c>
      <c r="CY87">
        <f t="shared" si="371"/>
        <v>0.80012697831966451</v>
      </c>
      <c r="CZ87">
        <f t="shared" si="371"/>
        <v>0.79788662278036937</v>
      </c>
      <c r="DA87">
        <f t="shared" si="371"/>
        <v>0.79565254023658427</v>
      </c>
      <c r="DB87">
        <f t="shared" si="371"/>
        <v>0.79342471312392182</v>
      </c>
      <c r="DC87">
        <f t="shared" si="371"/>
        <v>0.79120312392717485</v>
      </c>
      <c r="DD87">
        <f t="shared" si="371"/>
        <v>0.78898775518017872</v>
      </c>
      <c r="DE87">
        <f t="shared" si="371"/>
        <v>0.78677858946567425</v>
      </c>
      <c r="DF87">
        <f t="shared" si="371"/>
        <v>0.78457560941517035</v>
      </c>
      <c r="DG87">
        <f t="shared" si="371"/>
        <v>0.7823787977088078</v>
      </c>
      <c r="DH87">
        <f t="shared" si="371"/>
        <v>0.78018813707522316</v>
      </c>
      <c r="DI87">
        <f t="shared" si="371"/>
        <v>0.77800361029141252</v>
      </c>
      <c r="DJ87">
        <f t="shared" si="371"/>
        <v>0.7758252001825966</v>
      </c>
      <c r="DK87">
        <f t="shared" si="371"/>
        <v>0.77365288962208534</v>
      </c>
      <c r="DL87">
        <f t="shared" si="371"/>
        <v>0.77148666153114343</v>
      </c>
      <c r="DM87">
        <f t="shared" si="371"/>
        <v>0.76932649887885618</v>
      </c>
      <c r="DN87">
        <f t="shared" si="371"/>
        <v>0.76717238468199533</v>
      </c>
      <c r="DO87">
        <f t="shared" si="371"/>
        <v>0.76502430200488569</v>
      </c>
      <c r="DP87">
        <f t="shared" si="371"/>
        <v>0.76288223395927202</v>
      </c>
      <c r="DQ87">
        <f t="shared" si="371"/>
        <v>0.76074616370418602</v>
      </c>
      <c r="DR87">
        <f t="shared" si="371"/>
        <v>0.75861607444581425</v>
      </c>
      <c r="DS87">
        <f t="shared" si="371"/>
        <v>0.75649194943736597</v>
      </c>
      <c r="DT87">
        <f t="shared" si="371"/>
        <v>0.75437377197894129</v>
      </c>
      <c r="DU87">
        <f t="shared" si="371"/>
        <v>0.75226152541740021</v>
      </c>
      <c r="DV87">
        <f t="shared" si="371"/>
        <v>0.75015519314623147</v>
      </c>
      <c r="DW87">
        <f t="shared" si="371"/>
        <v>0.74805475860542203</v>
      </c>
      <c r="DX87">
        <f t="shared" si="371"/>
        <v>0.74596020528132678</v>
      </c>
      <c r="DY87">
        <f t="shared" si="371"/>
        <v>0.74387151670653906</v>
      </c>
      <c r="DZ87">
        <f t="shared" si="371"/>
        <v>0.74178867645976077</v>
      </c>
      <c r="EA87">
        <f t="shared" ref="EA87:FC87" si="372">DZ87*(1-$AG87*(0.01+0.01*EA$3))</f>
        <v>0.73971166816567346</v>
      </c>
      <c r="EB87">
        <f t="shared" si="372"/>
        <v>0.7376404754948096</v>
      </c>
      <c r="EC87">
        <f t="shared" si="372"/>
        <v>0.73557508216342415</v>
      </c>
      <c r="ED87">
        <f t="shared" si="372"/>
        <v>0.73351547193336653</v>
      </c>
      <c r="EE87">
        <f t="shared" si="372"/>
        <v>0.73146162861195307</v>
      </c>
      <c r="EF87">
        <f t="shared" si="372"/>
        <v>0.72941353605183956</v>
      </c>
      <c r="EG87">
        <f t="shared" si="372"/>
        <v>0.72737117815089436</v>
      </c>
      <c r="EH87">
        <f t="shared" si="372"/>
        <v>0.72533453885207189</v>
      </c>
      <c r="EI87">
        <f t="shared" si="372"/>
        <v>0.72330360214328604</v>
      </c>
      <c r="EJ87">
        <f t="shared" si="372"/>
        <v>0.72127835205728486</v>
      </c>
      <c r="EK87">
        <f t="shared" si="372"/>
        <v>0.71925877267152449</v>
      </c>
      <c r="EL87">
        <f t="shared" si="372"/>
        <v>0.71724484810804423</v>
      </c>
      <c r="EM87">
        <f t="shared" si="372"/>
        <v>0.71523656253334167</v>
      </c>
      <c r="EN87">
        <f t="shared" si="372"/>
        <v>0.71323390015824828</v>
      </c>
      <c r="EO87">
        <f t="shared" si="372"/>
        <v>0.71123684523780517</v>
      </c>
      <c r="EP87">
        <f t="shared" si="372"/>
        <v>0.7092453820711393</v>
      </c>
      <c r="EQ87">
        <f t="shared" si="372"/>
        <v>0.70725949500134011</v>
      </c>
      <c r="ER87">
        <f t="shared" si="372"/>
        <v>0.70527916841533633</v>
      </c>
      <c r="ES87">
        <f t="shared" si="372"/>
        <v>0.70330438674377338</v>
      </c>
      <c r="ET87">
        <f t="shared" si="372"/>
        <v>0.7013351344608908</v>
      </c>
      <c r="EU87">
        <f t="shared" si="372"/>
        <v>0.69937139608440024</v>
      </c>
      <c r="EV87">
        <f t="shared" si="372"/>
        <v>0.69741315617536392</v>
      </c>
      <c r="EW87">
        <f t="shared" si="372"/>
        <v>0.69546039933807291</v>
      </c>
      <c r="EX87">
        <f t="shared" si="372"/>
        <v>0.69351311021992634</v>
      </c>
      <c r="EY87">
        <f t="shared" si="372"/>
        <v>0.69157127351131054</v>
      </c>
      <c r="EZ87">
        <f t="shared" si="372"/>
        <v>0.68963487394547884</v>
      </c>
      <c r="FA87">
        <f t="shared" si="372"/>
        <v>0.68770389629843154</v>
      </c>
      <c r="FB87">
        <f t="shared" si="372"/>
        <v>0.68577832538879591</v>
      </c>
      <c r="FC87">
        <f t="shared" si="372"/>
        <v>0.68385814607770723</v>
      </c>
    </row>
    <row r="88" spans="6:159" x14ac:dyDescent="0.35">
      <c r="F88">
        <v>106</v>
      </c>
      <c r="G88">
        <f>1-EXP(-inputs!$B$35-inputs!$B$36*inputs!$B$37^$F88*(inputs!$B$37-1)/LN(inputs!$B$37))</f>
        <v>0.4980356718747343</v>
      </c>
      <c r="H88">
        <f>1-EXP(-inputs!$B$35-inputs!$B$36*inputs!$B$37^($F88-4)*(inputs!$B$37-1)/LN(inputs!$B$37))</f>
        <v>0.3507230985910863</v>
      </c>
      <c r="I88">
        <f t="shared" si="274"/>
        <v>0.47811424499974492</v>
      </c>
      <c r="J88">
        <f t="shared" si="275"/>
        <v>0.33669417464744283</v>
      </c>
      <c r="L88">
        <v>86</v>
      </c>
      <c r="M88">
        <f t="shared" si="276"/>
        <v>7.166666666666667</v>
      </c>
      <c r="N88">
        <f t="shared" si="277"/>
        <v>3.2674337940007195E-2</v>
      </c>
      <c r="O88">
        <f t="shared" si="278"/>
        <v>0.79123039065760536</v>
      </c>
      <c r="P88">
        <f>O88*EXP(-inputs!$B$27*L88/12)</f>
        <v>0.76337993564408246</v>
      </c>
      <c r="Q88">
        <f t="shared" si="279"/>
        <v>3.7674337940007192E-2</v>
      </c>
      <c r="R88">
        <f t="shared" si="280"/>
        <v>0.76337993564408246</v>
      </c>
      <c r="S88">
        <f>R88*EXP(-inputs!$B$27*L88/12)</f>
        <v>0.73650978656119448</v>
      </c>
      <c r="T88">
        <f>INDEX(P_rec,MATCH(inputs!$B$13+L88,curve_t,0))/INDEX(P_rec,MATCH(inputs!$B$13,curve_t,0))</f>
        <v>0.75431928884877164</v>
      </c>
      <c r="U88">
        <f t="shared" si="286"/>
        <v>0.99636064534947266</v>
      </c>
      <c r="V88">
        <f t="shared" si="287"/>
        <v>3.6526479317644522E-3</v>
      </c>
      <c r="X88">
        <v>62</v>
      </c>
      <c r="Y88">
        <f t="shared" si="281"/>
        <v>113.60740447171554</v>
      </c>
      <c r="AA88">
        <v>60</v>
      </c>
      <c r="AC88">
        <f>$AB$28*INDEX(I_rec,MATCH(inputs!$B$13+AA88,cpi_rec_u,0))/INDEX(I_rec,MATCH(inputs!$B$13,cpi_rec_u,0))</f>
        <v>116.87808889788279</v>
      </c>
      <c r="AD88">
        <f t="shared" si="122"/>
        <v>119.75672155222775</v>
      </c>
      <c r="AF88">
        <v>104</v>
      </c>
      <c r="AG88">
        <f t="shared" si="292"/>
        <v>0.24</v>
      </c>
      <c r="AH88">
        <f>1</f>
        <v>1</v>
      </c>
      <c r="AI88">
        <f t="shared" ref="AI88:BN88" si="373">AH88*(1-$AG88*(0.01+0.01*AI$3))</f>
        <v>0.99519999999999997</v>
      </c>
      <c r="AJ88">
        <f t="shared" si="373"/>
        <v>0.99044035647999995</v>
      </c>
      <c r="AK88">
        <f t="shared" si="373"/>
        <v>0.98575280036085144</v>
      </c>
      <c r="AL88">
        <f t="shared" si="373"/>
        <v>0.98116490967741188</v>
      </c>
      <c r="AM88">
        <f t="shared" si="373"/>
        <v>0.97670021687241582</v>
      </c>
      <c r="AN88">
        <f t="shared" si="373"/>
        <v>0.97237831841275535</v>
      </c>
      <c r="AO88">
        <f t="shared" si="373"/>
        <v>0.9682149834046393</v>
      </c>
      <c r="AP88">
        <f t="shared" si="373"/>
        <v>0.96422225845607523</v>
      </c>
      <c r="AQ88">
        <f t="shared" si="373"/>
        <v>0.96040856657942975</v>
      </c>
      <c r="AR88">
        <f t="shared" si="373"/>
        <v>0.95677879844289948</v>
      </c>
      <c r="AS88">
        <f t="shared" si="373"/>
        <v>0.95333439476850501</v>
      </c>
      <c r="AT88">
        <f t="shared" si="373"/>
        <v>0.95007341913775989</v>
      </c>
      <c r="AU88">
        <f t="shared" si="373"/>
        <v>0.94699062090734165</v>
      </c>
      <c r="AV88">
        <f t="shared" si="373"/>
        <v>0.94407748835930649</v>
      </c>
      <c r="AW88">
        <f t="shared" si="373"/>
        <v>0.94132229261727873</v>
      </c>
      <c r="AX88">
        <f t="shared" si="373"/>
        <v>0.93871012325526582</v>
      </c>
      <c r="AY88">
        <f t="shared" si="373"/>
        <v>0.93622291691268866</v>
      </c>
      <c r="AZ88">
        <f t="shared" si="373"/>
        <v>0.93383948061081234</v>
      </c>
      <c r="BA88">
        <f t="shared" si="373"/>
        <v>0.93153551184424932</v>
      </c>
      <c r="BB88">
        <f t="shared" si="373"/>
        <v>0.92928361789791702</v>
      </c>
      <c r="BC88">
        <f t="shared" si="373"/>
        <v>0.92705333721496208</v>
      </c>
      <c r="BD88">
        <f t="shared" si="373"/>
        <v>0.92482840920564624</v>
      </c>
      <c r="BE88">
        <f t="shared" si="373"/>
        <v>0.92260882102355268</v>
      </c>
      <c r="BF88">
        <f t="shared" si="373"/>
        <v>0.92039455985309615</v>
      </c>
      <c r="BG88">
        <f t="shared" si="373"/>
        <v>0.91818561290944878</v>
      </c>
      <c r="BH88">
        <f t="shared" si="373"/>
        <v>0.91598196743846616</v>
      </c>
      <c r="BI88">
        <f t="shared" si="373"/>
        <v>0.91378361071661385</v>
      </c>
      <c r="BJ88">
        <f t="shared" si="373"/>
        <v>0.91159053005089397</v>
      </c>
      <c r="BK88">
        <f t="shared" si="373"/>
        <v>0.90940271277877183</v>
      </c>
      <c r="BL88">
        <f t="shared" si="373"/>
        <v>0.90722014626810277</v>
      </c>
      <c r="BM88">
        <f t="shared" si="373"/>
        <v>0.90504281791705932</v>
      </c>
      <c r="BN88">
        <f t="shared" si="373"/>
        <v>0.90287071515405837</v>
      </c>
      <c r="BO88">
        <f t="shared" ref="BO88:CT88" si="374">BN88*(1-$AG88*(0.01+0.01*BO$3))</f>
        <v>0.90070382543768868</v>
      </c>
      <c r="BP88">
        <f t="shared" si="374"/>
        <v>0.89854213625663826</v>
      </c>
      <c r="BQ88">
        <f t="shared" si="374"/>
        <v>0.89638563512962233</v>
      </c>
      <c r="BR88">
        <f t="shared" si="374"/>
        <v>0.89423430960531125</v>
      </c>
      <c r="BS88">
        <f t="shared" si="374"/>
        <v>0.89208814726225849</v>
      </c>
      <c r="BT88">
        <f t="shared" si="374"/>
        <v>0.88994713570882911</v>
      </c>
      <c r="BU88">
        <f t="shared" si="374"/>
        <v>0.88781126258312792</v>
      </c>
      <c r="BV88">
        <f t="shared" si="374"/>
        <v>0.88568051555292848</v>
      </c>
      <c r="BW88">
        <f t="shared" si="374"/>
        <v>0.88355488231560153</v>
      </c>
      <c r="BX88">
        <f t="shared" si="374"/>
        <v>0.88143435059804409</v>
      </c>
      <c r="BY88">
        <f t="shared" si="374"/>
        <v>0.87931890815660885</v>
      </c>
      <c r="BZ88">
        <f t="shared" si="374"/>
        <v>0.87720854277703297</v>
      </c>
      <c r="CA88">
        <f t="shared" si="374"/>
        <v>0.87510324227436809</v>
      </c>
      <c r="CB88">
        <f t="shared" si="374"/>
        <v>0.87300299449290963</v>
      </c>
      <c r="CC88">
        <f t="shared" si="374"/>
        <v>0.87090778730612672</v>
      </c>
      <c r="CD88">
        <f t="shared" si="374"/>
        <v>0.86881760861659207</v>
      </c>
      <c r="CE88">
        <f t="shared" si="374"/>
        <v>0.86673244635591229</v>
      </c>
      <c r="CF88">
        <f t="shared" si="374"/>
        <v>0.86465228848465814</v>
      </c>
      <c r="CG88">
        <f t="shared" si="374"/>
        <v>0.86257712299229494</v>
      </c>
      <c r="CH88">
        <f t="shared" si="374"/>
        <v>0.86050693789711352</v>
      </c>
      <c r="CI88">
        <f t="shared" si="374"/>
        <v>0.85844172124616047</v>
      </c>
      <c r="CJ88">
        <f t="shared" si="374"/>
        <v>0.85638146111516977</v>
      </c>
      <c r="CK88">
        <f t="shared" si="374"/>
        <v>0.8543261456084934</v>
      </c>
      <c r="CL88">
        <f t="shared" si="374"/>
        <v>0.85227576285903306</v>
      </c>
      <c r="CM88">
        <f t="shared" si="374"/>
        <v>0.85023030102817143</v>
      </c>
      <c r="CN88">
        <f t="shared" si="374"/>
        <v>0.84818974830570382</v>
      </c>
      <c r="CO88">
        <f t="shared" si="374"/>
        <v>0.84615409290977017</v>
      </c>
      <c r="CP88">
        <f t="shared" si="374"/>
        <v>0.84412332308678673</v>
      </c>
      <c r="CQ88">
        <f t="shared" si="374"/>
        <v>0.84209742711137847</v>
      </c>
      <c r="CR88">
        <f t="shared" si="374"/>
        <v>0.84007639328631123</v>
      </c>
      <c r="CS88">
        <f t="shared" si="374"/>
        <v>0.83806020994242414</v>
      </c>
      <c r="CT88">
        <f t="shared" si="374"/>
        <v>0.83604886543856238</v>
      </c>
      <c r="CU88">
        <f t="shared" ref="CU88:DZ88" si="375">CT88*(1-$AG88*(0.01+0.01*CU$3))</f>
        <v>0.83404234816150991</v>
      </c>
      <c r="CV88">
        <f t="shared" si="375"/>
        <v>0.83204064652592236</v>
      </c>
      <c r="CW88">
        <f t="shared" si="375"/>
        <v>0.83004374897426014</v>
      </c>
      <c r="CX88">
        <f t="shared" si="375"/>
        <v>0.82805164397672193</v>
      </c>
      <c r="CY88">
        <f t="shared" si="375"/>
        <v>0.8260643200311778</v>
      </c>
      <c r="CZ88">
        <f t="shared" si="375"/>
        <v>0.82408176566310298</v>
      </c>
      <c r="DA88">
        <f t="shared" si="375"/>
        <v>0.82210396942551156</v>
      </c>
      <c r="DB88">
        <f t="shared" si="375"/>
        <v>0.82013091989889042</v>
      </c>
      <c r="DC88">
        <f t="shared" si="375"/>
        <v>0.81816260569113308</v>
      </c>
      <c r="DD88">
        <f t="shared" si="375"/>
        <v>0.81619901543747442</v>
      </c>
      <c r="DE88">
        <f t="shared" si="375"/>
        <v>0.81424013780042448</v>
      </c>
      <c r="DF88">
        <f t="shared" si="375"/>
        <v>0.81228596146970344</v>
      </c>
      <c r="DG88">
        <f t="shared" si="375"/>
        <v>0.81033647516217622</v>
      </c>
      <c r="DH88">
        <f t="shared" si="375"/>
        <v>0.80839166762178705</v>
      </c>
      <c r="DI88">
        <f t="shared" si="375"/>
        <v>0.80645152761949479</v>
      </c>
      <c r="DJ88">
        <f t="shared" si="375"/>
        <v>0.80451604395320808</v>
      </c>
      <c r="DK88">
        <f t="shared" si="375"/>
        <v>0.80258520544772038</v>
      </c>
      <c r="DL88">
        <f t="shared" si="375"/>
        <v>0.80065900095464593</v>
      </c>
      <c r="DM88">
        <f t="shared" si="375"/>
        <v>0.79873741935235476</v>
      </c>
      <c r="DN88">
        <f t="shared" si="375"/>
        <v>0.79682044954590914</v>
      </c>
      <c r="DO88">
        <f t="shared" si="375"/>
        <v>0.79490808046699901</v>
      </c>
      <c r="DP88">
        <f t="shared" si="375"/>
        <v>0.7930003010738782</v>
      </c>
      <c r="DQ88">
        <f t="shared" si="375"/>
        <v>0.79109710035130087</v>
      </c>
      <c r="DR88">
        <f t="shared" si="375"/>
        <v>0.78919846731045784</v>
      </c>
      <c r="DS88">
        <f t="shared" si="375"/>
        <v>0.78730439098891281</v>
      </c>
      <c r="DT88">
        <f t="shared" si="375"/>
        <v>0.78541486045053943</v>
      </c>
      <c r="DU88">
        <f t="shared" si="375"/>
        <v>0.78352986478545816</v>
      </c>
      <c r="DV88">
        <f t="shared" si="375"/>
        <v>0.78164939310997306</v>
      </c>
      <c r="DW88">
        <f t="shared" si="375"/>
        <v>0.77977343456650916</v>
      </c>
      <c r="DX88">
        <f t="shared" si="375"/>
        <v>0.77790197832354957</v>
      </c>
      <c r="DY88">
        <f t="shared" si="375"/>
        <v>0.77603501357557303</v>
      </c>
      <c r="DZ88">
        <f t="shared" si="375"/>
        <v>0.77417252954299165</v>
      </c>
      <c r="EA88">
        <f t="shared" ref="EA88:FC88" si="376">DZ88*(1-$AG88*(0.01+0.01*EA$3))</f>
        <v>0.77231451547208851</v>
      </c>
      <c r="EB88">
        <f t="shared" si="376"/>
        <v>0.77046096063495551</v>
      </c>
      <c r="EC88">
        <f t="shared" si="376"/>
        <v>0.76861185432943169</v>
      </c>
      <c r="ED88">
        <f t="shared" si="376"/>
        <v>0.76676718587904114</v>
      </c>
      <c r="EE88">
        <f t="shared" si="376"/>
        <v>0.76492694463293143</v>
      </c>
      <c r="EF88">
        <f t="shared" si="376"/>
        <v>0.76309111996581247</v>
      </c>
      <c r="EG88">
        <f t="shared" si="376"/>
        <v>0.76125970127789455</v>
      </c>
      <c r="EH88">
        <f t="shared" si="376"/>
        <v>0.75943267799482761</v>
      </c>
      <c r="EI88">
        <f t="shared" si="376"/>
        <v>0.75761003956764006</v>
      </c>
      <c r="EJ88">
        <f t="shared" si="376"/>
        <v>0.75579177547267773</v>
      </c>
      <c r="EK88">
        <f t="shared" si="376"/>
        <v>0.75397787521154336</v>
      </c>
      <c r="EL88">
        <f t="shared" si="376"/>
        <v>0.75216832831103564</v>
      </c>
      <c r="EM88">
        <f t="shared" si="376"/>
        <v>0.75036312432308916</v>
      </c>
      <c r="EN88">
        <f t="shared" si="376"/>
        <v>0.74856225282471378</v>
      </c>
      <c r="EO88">
        <f t="shared" si="376"/>
        <v>0.74676570341793447</v>
      </c>
      <c r="EP88">
        <f t="shared" si="376"/>
        <v>0.74497346572973144</v>
      </c>
      <c r="EQ88">
        <f t="shared" si="376"/>
        <v>0.74318552941198013</v>
      </c>
      <c r="ER88">
        <f t="shared" si="376"/>
        <v>0.74140188414139141</v>
      </c>
      <c r="ES88">
        <f t="shared" si="376"/>
        <v>0.73962251961945213</v>
      </c>
      <c r="ET88">
        <f t="shared" si="376"/>
        <v>0.73784742557236549</v>
      </c>
      <c r="EU88">
        <f t="shared" si="376"/>
        <v>0.73607659175099183</v>
      </c>
      <c r="EV88">
        <f t="shared" si="376"/>
        <v>0.73431000793078949</v>
      </c>
      <c r="EW88">
        <f t="shared" si="376"/>
        <v>0.73254766391175563</v>
      </c>
      <c r="EX88">
        <f t="shared" si="376"/>
        <v>0.7307895495183675</v>
      </c>
      <c r="EY88">
        <f t="shared" si="376"/>
        <v>0.72903565459952346</v>
      </c>
      <c r="EZ88">
        <f t="shared" si="376"/>
        <v>0.72728596902848464</v>
      </c>
      <c r="FA88">
        <f t="shared" si="376"/>
        <v>0.72554048270281635</v>
      </c>
      <c r="FB88">
        <f t="shared" si="376"/>
        <v>0.72379918554432965</v>
      </c>
      <c r="FC88">
        <f t="shared" si="376"/>
        <v>0.72206206749902324</v>
      </c>
    </row>
    <row r="89" spans="6:159" x14ac:dyDescent="0.35">
      <c r="F89">
        <v>107</v>
      </c>
      <c r="G89">
        <f>1-EXP(-inputs!$B$35-inputs!$B$36*inputs!$B$37^$F89*(inputs!$B$37-1)/LN(inputs!$B$37))</f>
        <v>0.53914093233159988</v>
      </c>
      <c r="H89">
        <f>1-EXP(-inputs!$B$35-inputs!$B$36*inputs!$B$37^($F89-4)*(inputs!$B$37-1)/LN(inputs!$B$37))</f>
        <v>0.38456369153197656</v>
      </c>
      <c r="I89">
        <f t="shared" si="274"/>
        <v>0.51757529503833588</v>
      </c>
      <c r="J89">
        <f t="shared" si="275"/>
        <v>0.3691811438706975</v>
      </c>
      <c r="L89">
        <v>87</v>
      </c>
      <c r="M89">
        <f t="shared" si="276"/>
        <v>7.25</v>
      </c>
      <c r="N89">
        <f t="shared" si="277"/>
        <v>3.2735131465669566E-2</v>
      </c>
      <c r="O89">
        <f t="shared" si="278"/>
        <v>0.78873119800208291</v>
      </c>
      <c r="P89">
        <f>O89*EXP(-inputs!$B$27*L89/12)</f>
        <v>0.7606517076207725</v>
      </c>
      <c r="Q89">
        <f t="shared" si="279"/>
        <v>3.7735131465669564E-2</v>
      </c>
      <c r="R89">
        <f t="shared" si="280"/>
        <v>0.76065170762077239</v>
      </c>
      <c r="S89">
        <f>R89*EXP(-inputs!$B$27*L89/12)</f>
        <v>0.73357187058406315</v>
      </c>
      <c r="T89">
        <f>INDEX(P_rec,MATCH(inputs!$B$13+L89,curve_t,0))/INDEX(P_rec,MATCH(inputs!$B$13,curve_t,0))</f>
        <v>0.75156995951650807</v>
      </c>
      <c r="U89">
        <f t="shared" si="286"/>
        <v>0.99635521804505423</v>
      </c>
      <c r="V89">
        <f t="shared" si="287"/>
        <v>3.6581149864374218E-3</v>
      </c>
      <c r="X89">
        <v>63</v>
      </c>
      <c r="Y89">
        <f t="shared" si="281"/>
        <v>113.84141712396909</v>
      </c>
      <c r="AA89">
        <v>61</v>
      </c>
      <c r="AC89">
        <f>$AB$28*INDEX(I_rec,MATCH(inputs!$B$13+AA89,cpi_rec_u,0))/INDEX(I_rec,MATCH(inputs!$B$13,cpi_rec_u,0))</f>
        <v>117.11883862454454</v>
      </c>
      <c r="AD89">
        <f t="shared" si="122"/>
        <v>120.05207393462221</v>
      </c>
      <c r="AF89">
        <v>105</v>
      </c>
      <c r="AG89">
        <f t="shared" si="292"/>
        <v>0.2</v>
      </c>
      <c r="AH89">
        <f>1</f>
        <v>1</v>
      </c>
      <c r="AI89">
        <f t="shared" ref="AI89:BN89" si="377">AH89*(1-$AG89*(0.01+0.01*AI$3))</f>
        <v>0.996</v>
      </c>
      <c r="AJ89">
        <f t="shared" si="377"/>
        <v>0.99203044200000001</v>
      </c>
      <c r="AK89">
        <f t="shared" si="377"/>
        <v>0.9881178739367521</v>
      </c>
      <c r="AL89">
        <f t="shared" si="377"/>
        <v>0.98428545876268836</v>
      </c>
      <c r="AM89">
        <f t="shared" si="377"/>
        <v>0.98055304830306023</v>
      </c>
      <c r="AN89">
        <f t="shared" si="377"/>
        <v>0.97693725893744277</v>
      </c>
      <c r="AO89">
        <f t="shared" si="377"/>
        <v>0.97345154679755397</v>
      </c>
      <c r="AP89">
        <f t="shared" si="377"/>
        <v>0.97010628055698422</v>
      </c>
      <c r="AQ89">
        <f t="shared" si="377"/>
        <v>0.9669088102562684</v>
      </c>
      <c r="AR89">
        <f t="shared" si="377"/>
        <v>0.9638635309583663</v>
      </c>
      <c r="AS89">
        <f t="shared" si="377"/>
        <v>0.96097194036549116</v>
      </c>
      <c r="AT89">
        <f t="shared" si="377"/>
        <v>0.9582326898494794</v>
      </c>
      <c r="AU89">
        <f t="shared" si="377"/>
        <v>0.95564162865612634</v>
      </c>
      <c r="AV89">
        <f t="shared" si="377"/>
        <v>0.95319184134106627</v>
      </c>
      <c r="AW89">
        <f t="shared" si="377"/>
        <v>0.95087367878292484</v>
      </c>
      <c r="AX89">
        <f t="shared" si="377"/>
        <v>0.9486747834007393</v>
      </c>
      <c r="AY89">
        <f t="shared" si="377"/>
        <v>0.94658010947899052</v>
      </c>
      <c r="AZ89">
        <f t="shared" si="377"/>
        <v>0.94457193977673082</v>
      </c>
      <c r="BA89">
        <f t="shared" si="377"/>
        <v>0.94262989986854995</v>
      </c>
      <c r="BB89">
        <f t="shared" si="377"/>
        <v>0.94073097193526467</v>
      </c>
      <c r="BC89">
        <f t="shared" si="377"/>
        <v>0.93884950999139416</v>
      </c>
      <c r="BD89">
        <f t="shared" si="377"/>
        <v>0.93697181097141136</v>
      </c>
      <c r="BE89">
        <f t="shared" si="377"/>
        <v>0.93509786734946854</v>
      </c>
      <c r="BF89">
        <f t="shared" si="377"/>
        <v>0.9332276716147696</v>
      </c>
      <c r="BG89">
        <f t="shared" si="377"/>
        <v>0.93136121627154012</v>
      </c>
      <c r="BH89">
        <f t="shared" si="377"/>
        <v>0.92949849383899708</v>
      </c>
      <c r="BI89">
        <f t="shared" si="377"/>
        <v>0.92763949685131908</v>
      </c>
      <c r="BJ89">
        <f t="shared" si="377"/>
        <v>0.92578421785761644</v>
      </c>
      <c r="BK89">
        <f t="shared" si="377"/>
        <v>0.92393264942190123</v>
      </c>
      <c r="BL89">
        <f t="shared" si="377"/>
        <v>0.92208478412305739</v>
      </c>
      <c r="BM89">
        <f t="shared" si="377"/>
        <v>0.92024061455481132</v>
      </c>
      <c r="BN89">
        <f t="shared" si="377"/>
        <v>0.9184001333257017</v>
      </c>
      <c r="BO89">
        <f t="shared" ref="BO89:CT89" si="378">BN89*(1-$AG89*(0.01+0.01*BO$3))</f>
        <v>0.91656333305905024</v>
      </c>
      <c r="BP89">
        <f t="shared" si="378"/>
        <v>0.91473020639293212</v>
      </c>
      <c r="BQ89">
        <f t="shared" si="378"/>
        <v>0.91290074598014626</v>
      </c>
      <c r="BR89">
        <f t="shared" si="378"/>
        <v>0.91107494448818593</v>
      </c>
      <c r="BS89">
        <f t="shared" si="378"/>
        <v>0.9092527945992096</v>
      </c>
      <c r="BT89">
        <f t="shared" si="378"/>
        <v>0.90743428901001122</v>
      </c>
      <c r="BU89">
        <f t="shared" si="378"/>
        <v>0.90561942043199117</v>
      </c>
      <c r="BV89">
        <f t="shared" si="378"/>
        <v>0.90380818159112719</v>
      </c>
      <c r="BW89">
        <f t="shared" si="378"/>
        <v>0.90200056522794492</v>
      </c>
      <c r="BX89">
        <f t="shared" si="378"/>
        <v>0.90019656409748905</v>
      </c>
      <c r="BY89">
        <f t="shared" si="378"/>
        <v>0.89839617096929403</v>
      </c>
      <c r="BZ89">
        <f t="shared" si="378"/>
        <v>0.89659937862735539</v>
      </c>
      <c r="CA89">
        <f t="shared" si="378"/>
        <v>0.89480617987010069</v>
      </c>
      <c r="CB89">
        <f t="shared" si="378"/>
        <v>0.89301656751036051</v>
      </c>
      <c r="CC89">
        <f t="shared" si="378"/>
        <v>0.89123053437533983</v>
      </c>
      <c r="CD89">
        <f t="shared" si="378"/>
        <v>0.88944807330658915</v>
      </c>
      <c r="CE89">
        <f t="shared" si="378"/>
        <v>0.88766917715997595</v>
      </c>
      <c r="CF89">
        <f t="shared" si="378"/>
        <v>0.88589383880565598</v>
      </c>
      <c r="CG89">
        <f t="shared" si="378"/>
        <v>0.88412205112804465</v>
      </c>
      <c r="CH89">
        <f t="shared" si="378"/>
        <v>0.88235380702578858</v>
      </c>
      <c r="CI89">
        <f t="shared" si="378"/>
        <v>0.88058909941173702</v>
      </c>
      <c r="CJ89">
        <f t="shared" si="378"/>
        <v>0.87882792121291353</v>
      </c>
      <c r="CK89">
        <f t="shared" si="378"/>
        <v>0.87707026537048771</v>
      </c>
      <c r="CL89">
        <f t="shared" si="378"/>
        <v>0.87531612483974675</v>
      </c>
      <c r="CM89">
        <f t="shared" si="378"/>
        <v>0.87356549259006722</v>
      </c>
      <c r="CN89">
        <f t="shared" si="378"/>
        <v>0.87181836160488713</v>
      </c>
      <c r="CO89">
        <f t="shared" si="378"/>
        <v>0.87007472488167736</v>
      </c>
      <c r="CP89">
        <f t="shared" si="378"/>
        <v>0.86833457543191406</v>
      </c>
      <c r="CQ89">
        <f t="shared" si="378"/>
        <v>0.86659790628105027</v>
      </c>
      <c r="CR89">
        <f t="shared" si="378"/>
        <v>0.86486471046848812</v>
      </c>
      <c r="CS89">
        <f t="shared" si="378"/>
        <v>0.86313498104755115</v>
      </c>
      <c r="CT89">
        <f t="shared" si="378"/>
        <v>0.86140871108545602</v>
      </c>
      <c r="CU89">
        <f t="shared" ref="CU89:DZ89" si="379">CT89*(1-$AG89*(0.01+0.01*CU$3))</f>
        <v>0.85968589366328507</v>
      </c>
      <c r="CV89">
        <f t="shared" si="379"/>
        <v>0.85796652187595845</v>
      </c>
      <c r="CW89">
        <f t="shared" si="379"/>
        <v>0.85625058883220651</v>
      </c>
      <c r="CX89">
        <f t="shared" si="379"/>
        <v>0.85453808765454209</v>
      </c>
      <c r="CY89">
        <f t="shared" si="379"/>
        <v>0.85282901147923296</v>
      </c>
      <c r="CZ89">
        <f t="shared" si="379"/>
        <v>0.85112335345627443</v>
      </c>
      <c r="DA89">
        <f t="shared" si="379"/>
        <v>0.84942110674936189</v>
      </c>
      <c r="DB89">
        <f t="shared" si="379"/>
        <v>0.84772226453586319</v>
      </c>
      <c r="DC89">
        <f t="shared" si="379"/>
        <v>0.84602682000679141</v>
      </c>
      <c r="DD89">
        <f t="shared" si="379"/>
        <v>0.84433476636677784</v>
      </c>
      <c r="DE89">
        <f t="shared" si="379"/>
        <v>0.84264609683404423</v>
      </c>
      <c r="DF89">
        <f t="shared" si="379"/>
        <v>0.84096080464037615</v>
      </c>
      <c r="DG89">
        <f t="shared" si="379"/>
        <v>0.83927888303109544</v>
      </c>
      <c r="DH89">
        <f t="shared" si="379"/>
        <v>0.83760032526503325</v>
      </c>
      <c r="DI89">
        <f t="shared" si="379"/>
        <v>0.83592512461450319</v>
      </c>
      <c r="DJ89">
        <f t="shared" si="379"/>
        <v>0.83425327436527419</v>
      </c>
      <c r="DK89">
        <f t="shared" si="379"/>
        <v>0.83258476781654367</v>
      </c>
      <c r="DL89">
        <f t="shared" si="379"/>
        <v>0.83091959828091055</v>
      </c>
      <c r="DM89">
        <f t="shared" si="379"/>
        <v>0.82925775908434873</v>
      </c>
      <c r="DN89">
        <f t="shared" si="379"/>
        <v>0.82759924356618009</v>
      </c>
      <c r="DO89">
        <f t="shared" si="379"/>
        <v>0.82594404507904773</v>
      </c>
      <c r="DP89">
        <f t="shared" si="379"/>
        <v>0.82429215698888958</v>
      </c>
      <c r="DQ89">
        <f t="shared" si="379"/>
        <v>0.82264357267491184</v>
      </c>
      <c r="DR89">
        <f t="shared" si="379"/>
        <v>0.820998285529562</v>
      </c>
      <c r="DS89">
        <f t="shared" si="379"/>
        <v>0.81935628895850288</v>
      </c>
      <c r="DT89">
        <f t="shared" si="379"/>
        <v>0.81771757638058584</v>
      </c>
      <c r="DU89">
        <f t="shared" si="379"/>
        <v>0.81608214122782463</v>
      </c>
      <c r="DV89">
        <f t="shared" si="379"/>
        <v>0.81444997694536903</v>
      </c>
      <c r="DW89">
        <f t="shared" si="379"/>
        <v>0.81282107699147832</v>
      </c>
      <c r="DX89">
        <f t="shared" si="379"/>
        <v>0.81119543483749534</v>
      </c>
      <c r="DY89">
        <f t="shared" si="379"/>
        <v>0.80957304396782037</v>
      </c>
      <c r="DZ89">
        <f t="shared" si="379"/>
        <v>0.8079538978798847</v>
      </c>
      <c r="EA89">
        <f t="shared" ref="EA89:FC89" si="380">DZ89*(1-$AG89*(0.01+0.01*EA$3))</f>
        <v>0.80633799008412488</v>
      </c>
      <c r="EB89">
        <f t="shared" si="380"/>
        <v>0.80472531410395665</v>
      </c>
      <c r="EC89">
        <f t="shared" si="380"/>
        <v>0.8031158634757487</v>
      </c>
      <c r="ED89">
        <f t="shared" si="380"/>
        <v>0.80150963174879719</v>
      </c>
      <c r="EE89">
        <f t="shared" si="380"/>
        <v>0.7999066124852996</v>
      </c>
      <c r="EF89">
        <f t="shared" si="380"/>
        <v>0.79830679926032899</v>
      </c>
      <c r="EG89">
        <f t="shared" si="380"/>
        <v>0.79671018566180829</v>
      </c>
      <c r="EH89">
        <f t="shared" si="380"/>
        <v>0.79511676529048469</v>
      </c>
      <c r="EI89">
        <f t="shared" si="380"/>
        <v>0.79352653175990373</v>
      </c>
      <c r="EJ89">
        <f t="shared" si="380"/>
        <v>0.79193947869638393</v>
      </c>
      <c r="EK89">
        <f t="shared" si="380"/>
        <v>0.79035559973899117</v>
      </c>
      <c r="EL89">
        <f t="shared" si="380"/>
        <v>0.78877488853951316</v>
      </c>
      <c r="EM89">
        <f t="shared" si="380"/>
        <v>0.78719733876243414</v>
      </c>
      <c r="EN89">
        <f t="shared" si="380"/>
        <v>0.78562294408490929</v>
      </c>
      <c r="EO89">
        <f t="shared" si="380"/>
        <v>0.78405169819673948</v>
      </c>
      <c r="EP89">
        <f t="shared" si="380"/>
        <v>0.78248359480034602</v>
      </c>
      <c r="EQ89">
        <f t="shared" si="380"/>
        <v>0.78091862761074538</v>
      </c>
      <c r="ER89">
        <f t="shared" si="380"/>
        <v>0.77935679035552385</v>
      </c>
      <c r="ES89">
        <f t="shared" si="380"/>
        <v>0.77779807677481283</v>
      </c>
      <c r="ET89">
        <f t="shared" si="380"/>
        <v>0.77624248062126322</v>
      </c>
      <c r="EU89">
        <f t="shared" si="380"/>
        <v>0.77468999566002072</v>
      </c>
      <c r="EV89">
        <f t="shared" si="380"/>
        <v>0.77314061566870074</v>
      </c>
      <c r="EW89">
        <f t="shared" si="380"/>
        <v>0.77159433443736336</v>
      </c>
      <c r="EX89">
        <f t="shared" si="380"/>
        <v>0.77005114576848865</v>
      </c>
      <c r="EY89">
        <f t="shared" si="380"/>
        <v>0.76851104347695165</v>
      </c>
      <c r="EZ89">
        <f t="shared" si="380"/>
        <v>0.76697402138999771</v>
      </c>
      <c r="FA89">
        <f t="shared" si="380"/>
        <v>0.76544007334721775</v>
      </c>
      <c r="FB89">
        <f t="shared" si="380"/>
        <v>0.76390919320052331</v>
      </c>
      <c r="FC89">
        <f t="shared" si="380"/>
        <v>0.76238137481412227</v>
      </c>
    </row>
    <row r="90" spans="6:159" x14ac:dyDescent="0.35">
      <c r="F90">
        <v>108</v>
      </c>
      <c r="G90">
        <f>1-EXP(-inputs!$B$35-inputs!$B$36*inputs!$B$37^$F90*(inputs!$B$37-1)/LN(inputs!$B$37))</f>
        <v>0.58133907038915944</v>
      </c>
      <c r="H90">
        <f>1-EXP(-inputs!$B$35-inputs!$B$36*inputs!$B$37^($F90-4)*(inputs!$B$37-1)/LN(inputs!$B$37))</f>
        <v>0.4204996959274766</v>
      </c>
      <c r="I90">
        <f t="shared" si="274"/>
        <v>0.55808550757359299</v>
      </c>
      <c r="J90">
        <f t="shared" si="275"/>
        <v>0.40367970809037751</v>
      </c>
      <c r="L90">
        <v>88</v>
      </c>
      <c r="M90">
        <f t="shared" si="276"/>
        <v>7.333333333333333</v>
      </c>
      <c r="N90">
        <f t="shared" si="277"/>
        <v>3.2795420483653012E-2</v>
      </c>
      <c r="O90">
        <f t="shared" si="278"/>
        <v>0.78623484183897663</v>
      </c>
      <c r="P90">
        <f>O90*EXP(-inputs!$B$27*L90/12)</f>
        <v>0.75792835454255425</v>
      </c>
      <c r="Q90">
        <f t="shared" si="279"/>
        <v>3.779542048365301E-2</v>
      </c>
      <c r="R90">
        <f t="shared" si="280"/>
        <v>0.75792835454255414</v>
      </c>
      <c r="S90">
        <f>R90*EXP(-inputs!$B$27*L90/12)</f>
        <v>0.73064097398170758</v>
      </c>
      <c r="T90">
        <f>INDEX(P_rec,MATCH(inputs!$B$13+L90,curve_t,0))/INDEX(P_rec,MATCH(inputs!$B$13,curve_t,0))</f>
        <v>0.74882663425003493</v>
      </c>
      <c r="U90">
        <f t="shared" si="286"/>
        <v>0.99634987371203876</v>
      </c>
      <c r="V90">
        <f t="shared" si="287"/>
        <v>3.6634985202157466E-3</v>
      </c>
      <c r="X90">
        <v>64</v>
      </c>
      <c r="Y90">
        <f t="shared" si="281"/>
        <v>114.07591180397134</v>
      </c>
      <c r="AA90">
        <v>62</v>
      </c>
      <c r="AC90">
        <f>$AB$28*INDEX(I_rec,MATCH(inputs!$B$13+AA90,cpi_rec_u,0))/INDEX(I_rec,MATCH(inputs!$B$13,cpi_rec_u,0))</f>
        <v>117.36008425622526</v>
      </c>
      <c r="AD90">
        <f t="shared" si="122"/>
        <v>120.34815473566954</v>
      </c>
      <c r="AF90">
        <v>106</v>
      </c>
      <c r="AG90">
        <f t="shared" si="292"/>
        <v>0.16</v>
      </c>
      <c r="AH90">
        <f>1</f>
        <v>1</v>
      </c>
      <c r="AI90">
        <f t="shared" ref="AI90:BN90" si="381">AH90*(1-$AG90*(0.01+0.01*AI$3))</f>
        <v>0.99680000000000002</v>
      </c>
      <c r="AJ90">
        <f t="shared" si="381"/>
        <v>0.99362180288000002</v>
      </c>
      <c r="AK90">
        <f t="shared" si="381"/>
        <v>0.99048672736755305</v>
      </c>
      <c r="AL90">
        <f t="shared" si="381"/>
        <v>0.98741344514987706</v>
      </c>
      <c r="AM90">
        <f t="shared" si="381"/>
        <v>0.9844180277226704</v>
      </c>
      <c r="AN90">
        <f t="shared" si="381"/>
        <v>0.9815139945408885</v>
      </c>
      <c r="AO90">
        <f t="shared" si="381"/>
        <v>0.97871236099487091</v>
      </c>
      <c r="AP90">
        <f t="shared" si="381"/>
        <v>0.9760216849720238</v>
      </c>
      <c r="AQ90">
        <f t="shared" si="381"/>
        <v>0.97344811099308959</v>
      </c>
      <c r="AR90">
        <f t="shared" si="381"/>
        <v>0.97099541113263144</v>
      </c>
      <c r="AS90">
        <f t="shared" si="381"/>
        <v>0.96866502214591321</v>
      </c>
      <c r="AT90">
        <f t="shared" si="381"/>
        <v>0.96645607842941172</v>
      </c>
      <c r="AU90">
        <f t="shared" si="381"/>
        <v>0.96436544064055318</v>
      </c>
      <c r="AV90">
        <f t="shared" si="381"/>
        <v>0.96238771999488748</v>
      </c>
      <c r="AW90">
        <f t="shared" si="381"/>
        <v>0.96051529844686545</v>
      </c>
      <c r="AX90">
        <f t="shared" si="381"/>
        <v>0.95873834514473877</v>
      </c>
      <c r="AY90">
        <f t="shared" si="381"/>
        <v>0.9570448297318751</v>
      </c>
      <c r="AZ90">
        <f t="shared" si="381"/>
        <v>0.95542053324685416</v>
      </c>
      <c r="BA90">
        <f t="shared" si="381"/>
        <v>0.9538490575537697</v>
      </c>
      <c r="BB90">
        <f t="shared" si="381"/>
        <v>0.95231183441261602</v>
      </c>
      <c r="BC90">
        <f t="shared" si="381"/>
        <v>0.95078813547755581</v>
      </c>
      <c r="BD90">
        <f t="shared" si="381"/>
        <v>0.94926687446079172</v>
      </c>
      <c r="BE90">
        <f t="shared" si="381"/>
        <v>0.94774804746165442</v>
      </c>
      <c r="BF90">
        <f t="shared" si="381"/>
        <v>0.94623165058571568</v>
      </c>
      <c r="BG90">
        <f t="shared" si="381"/>
        <v>0.94471767994477851</v>
      </c>
      <c r="BH90">
        <f t="shared" si="381"/>
        <v>0.94320613165686684</v>
      </c>
      <c r="BI90">
        <f t="shared" si="381"/>
        <v>0.94169700184621585</v>
      </c>
      <c r="BJ90">
        <f t="shared" si="381"/>
        <v>0.94019028664326187</v>
      </c>
      <c r="BK90">
        <f t="shared" si="381"/>
        <v>0.93868598218463262</v>
      </c>
      <c r="BL90">
        <f t="shared" si="381"/>
        <v>0.93718408461313718</v>
      </c>
      <c r="BM90">
        <f t="shared" si="381"/>
        <v>0.93568459007775617</v>
      </c>
      <c r="BN90">
        <f t="shared" si="381"/>
        <v>0.93418749473363172</v>
      </c>
      <c r="BO90">
        <f t="shared" ref="BO90:CT90" si="382">BN90*(1-$AG90*(0.01+0.01*BO$3))</f>
        <v>0.93269279474205791</v>
      </c>
      <c r="BP90">
        <f t="shared" si="382"/>
        <v>0.93120048627047058</v>
      </c>
      <c r="BQ90">
        <f t="shared" si="382"/>
        <v>0.9297105654924378</v>
      </c>
      <c r="BR90">
        <f t="shared" si="382"/>
        <v>0.92822302858764982</v>
      </c>
      <c r="BS90">
        <f t="shared" si="382"/>
        <v>0.92673787174190958</v>
      </c>
      <c r="BT90">
        <f t="shared" si="382"/>
        <v>0.92525509114712245</v>
      </c>
      <c r="BU90">
        <f t="shared" si="382"/>
        <v>0.92377468300128707</v>
      </c>
      <c r="BV90">
        <f t="shared" si="382"/>
        <v>0.92229664350848495</v>
      </c>
      <c r="BW90">
        <f t="shared" si="382"/>
        <v>0.92082096887887133</v>
      </c>
      <c r="BX90">
        <f t="shared" si="382"/>
        <v>0.91934765532866514</v>
      </c>
      <c r="BY90">
        <f t="shared" si="382"/>
        <v>0.91787669908013925</v>
      </c>
      <c r="BZ90">
        <f t="shared" si="382"/>
        <v>0.91640809636161102</v>
      </c>
      <c r="CA90">
        <f t="shared" si="382"/>
        <v>0.91494184340743245</v>
      </c>
      <c r="CB90">
        <f t="shared" si="382"/>
        <v>0.91347793645798048</v>
      </c>
      <c r="CC90">
        <f t="shared" si="382"/>
        <v>0.91201637175964767</v>
      </c>
      <c r="CD90">
        <f t="shared" si="382"/>
        <v>0.91055714556483214</v>
      </c>
      <c r="CE90">
        <f t="shared" si="382"/>
        <v>0.90910025413192841</v>
      </c>
      <c r="CF90">
        <f t="shared" si="382"/>
        <v>0.90764569372531734</v>
      </c>
      <c r="CG90">
        <f t="shared" si="382"/>
        <v>0.90619346061535677</v>
      </c>
      <c r="CH90">
        <f t="shared" si="382"/>
        <v>0.90474355107837212</v>
      </c>
      <c r="CI90">
        <f t="shared" si="382"/>
        <v>0.9032959613966467</v>
      </c>
      <c r="CJ90">
        <f t="shared" si="382"/>
        <v>0.90185068785841205</v>
      </c>
      <c r="CK90">
        <f t="shared" si="382"/>
        <v>0.90040772675783853</v>
      </c>
      <c r="CL90">
        <f t="shared" si="382"/>
        <v>0.89896707439502599</v>
      </c>
      <c r="CM90">
        <f t="shared" si="382"/>
        <v>0.89752872707599396</v>
      </c>
      <c r="CN90">
        <f t="shared" si="382"/>
        <v>0.89609268111267237</v>
      </c>
      <c r="CO90">
        <f t="shared" si="382"/>
        <v>0.89465893282289211</v>
      </c>
      <c r="CP90">
        <f t="shared" si="382"/>
        <v>0.89322747853037543</v>
      </c>
      <c r="CQ90">
        <f t="shared" si="382"/>
        <v>0.8917983145647268</v>
      </c>
      <c r="CR90">
        <f t="shared" si="382"/>
        <v>0.8903714372614232</v>
      </c>
      <c r="CS90">
        <f t="shared" si="382"/>
        <v>0.88894684296180493</v>
      </c>
      <c r="CT90">
        <f t="shared" si="382"/>
        <v>0.88752452801306603</v>
      </c>
      <c r="CU90">
        <f t="shared" ref="CU90:DZ90" si="383">CT90*(1-$AG90*(0.01+0.01*CU$3))</f>
        <v>0.8861044887682451</v>
      </c>
      <c r="CV90">
        <f t="shared" si="383"/>
        <v>0.88468672158621586</v>
      </c>
      <c r="CW90">
        <f t="shared" si="383"/>
        <v>0.88327122283167792</v>
      </c>
      <c r="CX90">
        <f t="shared" si="383"/>
        <v>0.88185798887514721</v>
      </c>
      <c r="CY90">
        <f t="shared" si="383"/>
        <v>0.88044701609294695</v>
      </c>
      <c r="CZ90">
        <f t="shared" si="383"/>
        <v>0.87903830086719825</v>
      </c>
      <c r="DA90">
        <f t="shared" si="383"/>
        <v>0.8776318395858107</v>
      </c>
      <c r="DB90">
        <f t="shared" si="383"/>
        <v>0.87622762864247339</v>
      </c>
      <c r="DC90">
        <f t="shared" si="383"/>
        <v>0.87482566443664544</v>
      </c>
      <c r="DD90">
        <f t="shared" si="383"/>
        <v>0.87342594337354673</v>
      </c>
      <c r="DE90">
        <f t="shared" si="383"/>
        <v>0.87202846186414906</v>
      </c>
      <c r="DF90">
        <f t="shared" si="383"/>
        <v>0.87063321632516644</v>
      </c>
      <c r="DG90">
        <f t="shared" si="383"/>
        <v>0.86924020317904616</v>
      </c>
      <c r="DH90">
        <f t="shared" si="383"/>
        <v>0.86784941885395961</v>
      </c>
      <c r="DI90">
        <f t="shared" si="383"/>
        <v>0.86646085978379328</v>
      </c>
      <c r="DJ90">
        <f t="shared" si="383"/>
        <v>0.8650745224081392</v>
      </c>
      <c r="DK90">
        <f t="shared" si="383"/>
        <v>0.86369040317228618</v>
      </c>
      <c r="DL90">
        <f t="shared" si="383"/>
        <v>0.86230849852721048</v>
      </c>
      <c r="DM90">
        <f t="shared" si="383"/>
        <v>0.86092880492956692</v>
      </c>
      <c r="DN90">
        <f t="shared" si="383"/>
        <v>0.85955131884167957</v>
      </c>
      <c r="DO90">
        <f t="shared" si="383"/>
        <v>0.85817603673153287</v>
      </c>
      <c r="DP90">
        <f t="shared" si="383"/>
        <v>0.85680295507276238</v>
      </c>
      <c r="DQ90">
        <f t="shared" si="383"/>
        <v>0.85543207034464597</v>
      </c>
      <c r="DR90">
        <f t="shared" si="383"/>
        <v>0.85406337903209451</v>
      </c>
      <c r="DS90">
        <f t="shared" si="383"/>
        <v>0.85269687762564317</v>
      </c>
      <c r="DT90">
        <f t="shared" si="383"/>
        <v>0.85133256262144208</v>
      </c>
      <c r="DU90">
        <f t="shared" si="383"/>
        <v>0.84997043052124777</v>
      </c>
      <c r="DV90">
        <f t="shared" si="383"/>
        <v>0.84861047783241372</v>
      </c>
      <c r="DW90">
        <f t="shared" si="383"/>
        <v>0.84725270106788186</v>
      </c>
      <c r="DX90">
        <f t="shared" si="383"/>
        <v>0.84589709674617319</v>
      </c>
      <c r="DY90">
        <f t="shared" si="383"/>
        <v>0.84454366139137926</v>
      </c>
      <c r="DZ90">
        <f t="shared" si="383"/>
        <v>0.84319239153315306</v>
      </c>
      <c r="EA90">
        <f t="shared" ref="EA90:FC90" si="384">DZ90*(1-$AG90*(0.01+0.01*EA$3))</f>
        <v>0.84184328370670003</v>
      </c>
      <c r="EB90">
        <f t="shared" si="384"/>
        <v>0.84049633445276928</v>
      </c>
      <c r="EC90">
        <f t="shared" si="384"/>
        <v>0.83915154031764483</v>
      </c>
      <c r="ED90">
        <f t="shared" si="384"/>
        <v>0.83780889785313661</v>
      </c>
      <c r="EE90">
        <f t="shared" si="384"/>
        <v>0.8364684036165716</v>
      </c>
      <c r="EF90">
        <f t="shared" si="384"/>
        <v>0.83513005417078501</v>
      </c>
      <c r="EG90">
        <f t="shared" si="384"/>
        <v>0.83379384608411167</v>
      </c>
      <c r="EH90">
        <f t="shared" si="384"/>
        <v>0.83245977593037701</v>
      </c>
      <c r="EI90">
        <f t="shared" si="384"/>
        <v>0.83112784028888842</v>
      </c>
      <c r="EJ90">
        <f t="shared" si="384"/>
        <v>0.82979803574442612</v>
      </c>
      <c r="EK90">
        <f t="shared" si="384"/>
        <v>0.82847035888723497</v>
      </c>
      <c r="EL90">
        <f t="shared" si="384"/>
        <v>0.82714480631301535</v>
      </c>
      <c r="EM90">
        <f t="shared" si="384"/>
        <v>0.82582137462291449</v>
      </c>
      <c r="EN90">
        <f t="shared" si="384"/>
        <v>0.82450006042351776</v>
      </c>
      <c r="EO90">
        <f t="shared" si="384"/>
        <v>0.82318086032684012</v>
      </c>
      <c r="EP90">
        <f t="shared" si="384"/>
        <v>0.82186377095031715</v>
      </c>
      <c r="EQ90">
        <f t="shared" si="384"/>
        <v>0.82054878891679661</v>
      </c>
      <c r="ER90">
        <f t="shared" si="384"/>
        <v>0.81923591085452974</v>
      </c>
      <c r="ES90">
        <f t="shared" si="384"/>
        <v>0.81792513339716244</v>
      </c>
      <c r="ET90">
        <f t="shared" si="384"/>
        <v>0.816616453183727</v>
      </c>
      <c r="EU90">
        <f t="shared" si="384"/>
        <v>0.81530986685863305</v>
      </c>
      <c r="EV90">
        <f t="shared" si="384"/>
        <v>0.81400537107165916</v>
      </c>
      <c r="EW90">
        <f t="shared" si="384"/>
        <v>0.81270296247794449</v>
      </c>
      <c r="EX90">
        <f t="shared" si="384"/>
        <v>0.81140263773797972</v>
      </c>
      <c r="EY90">
        <f t="shared" si="384"/>
        <v>0.81010439351759889</v>
      </c>
      <c r="EZ90">
        <f t="shared" si="384"/>
        <v>0.80880822648797068</v>
      </c>
      <c r="FA90">
        <f t="shared" si="384"/>
        <v>0.80751413332558986</v>
      </c>
      <c r="FB90">
        <f t="shared" si="384"/>
        <v>0.8062221107122689</v>
      </c>
      <c r="FC90">
        <f t="shared" si="384"/>
        <v>0.80493215533512918</v>
      </c>
    </row>
    <row r="91" spans="6:159" x14ac:dyDescent="0.35">
      <c r="F91">
        <v>109</v>
      </c>
      <c r="G91">
        <f>1-EXP(-inputs!$B$35-inputs!$B$36*inputs!$B$37^$F91*(inputs!$B$37-1)/LN(inputs!$B$37))</f>
        <v>0.62417538370474579</v>
      </c>
      <c r="H91">
        <f>1-EXP(-inputs!$B$35-inputs!$B$36*inputs!$B$37^($F91-4)*(inputs!$B$37-1)/LN(inputs!$B$37))</f>
        <v>0.45839312242029384</v>
      </c>
      <c r="I91">
        <f t="shared" si="274"/>
        <v>0.59920836835655589</v>
      </c>
      <c r="J91">
        <f t="shared" si="275"/>
        <v>0.44005739752348205</v>
      </c>
      <c r="L91">
        <v>89</v>
      </c>
      <c r="M91">
        <f t="shared" si="276"/>
        <v>7.416666666666667</v>
      </c>
      <c r="N91">
        <f t="shared" si="277"/>
        <v>3.2855209180719123E-2</v>
      </c>
      <c r="O91">
        <f t="shared" si="278"/>
        <v>0.78374141976985456</v>
      </c>
      <c r="P91">
        <f>O91*EXP(-inputs!$B$27*L91/12)</f>
        <v>0.75520996573065313</v>
      </c>
      <c r="Q91">
        <f t="shared" si="279"/>
        <v>3.7855209180719121E-2</v>
      </c>
      <c r="R91">
        <f t="shared" si="280"/>
        <v>0.75520996573065324</v>
      </c>
      <c r="S91">
        <f>R91*EXP(-inputs!$B$27*L91/12)</f>
        <v>0.72771717552758042</v>
      </c>
      <c r="T91">
        <f>INDEX(P_rec,MATCH(inputs!$B$13+L91,curve_t,0))/INDEX(P_rec,MATCH(inputs!$B$13,curve_t,0))</f>
        <v>0.74608938186756724</v>
      </c>
      <c r="U91">
        <f t="shared" si="286"/>
        <v>0.99634461134624419</v>
      </c>
      <c r="V91">
        <f t="shared" si="287"/>
        <v>3.6687995419744102E-3</v>
      </c>
      <c r="X91">
        <v>65</v>
      </c>
      <c r="Y91">
        <f t="shared" si="281"/>
        <v>114.31088950462056</v>
      </c>
      <c r="AA91">
        <v>63</v>
      </c>
      <c r="AC91">
        <f>$AB$28*INDEX(I_rec,MATCH(inputs!$B$13+AA91,cpi_rec_u,0))/INDEX(I_rec,MATCH(inputs!$B$13,cpi_rec_u,0))</f>
        <v>117.60182681440803</v>
      </c>
      <c r="AD91">
        <f t="shared" si="122"/>
        <v>120.64496575184664</v>
      </c>
      <c r="AF91">
        <v>107</v>
      </c>
      <c r="AG91">
        <f t="shared" si="292"/>
        <v>0.12</v>
      </c>
      <c r="AH91">
        <f>1</f>
        <v>1</v>
      </c>
      <c r="AI91">
        <f t="shared" ref="AI91:BN91" si="385">AH91*(1-$AG91*(0.01+0.01*AI$3))</f>
        <v>0.99760000000000004</v>
      </c>
      <c r="AJ91">
        <f t="shared" si="385"/>
        <v>0.99521443912000007</v>
      </c>
      <c r="AK91">
        <f t="shared" si="385"/>
        <v>0.99285936367126648</v>
      </c>
      <c r="AL91">
        <f t="shared" si="385"/>
        <v>0.99054888064606705</v>
      </c>
      <c r="AM91">
        <f t="shared" si="385"/>
        <v>0.98829518383282111</v>
      </c>
      <c r="AN91">
        <f t="shared" si="385"/>
        <v>0.98610858073859109</v>
      </c>
      <c r="AO91">
        <f t="shared" si="385"/>
        <v>0.98399751948894587</v>
      </c>
      <c r="AP91">
        <f t="shared" si="385"/>
        <v>0.98196861500351162</v>
      </c>
      <c r="AQ91">
        <f t="shared" si="385"/>
        <v>0.9800266738704807</v>
      </c>
      <c r="AR91">
        <f t="shared" si="385"/>
        <v>0.97817471746486762</v>
      </c>
      <c r="AS91">
        <f t="shared" si="385"/>
        <v>0.97641400297343084</v>
      </c>
      <c r="AT91">
        <f t="shared" si="385"/>
        <v>0.97474404210414534</v>
      </c>
      <c r="AU91">
        <f t="shared" si="385"/>
        <v>0.97316261737023557</v>
      </c>
      <c r="AV91">
        <f t="shared" si="385"/>
        <v>0.97166579594845848</v>
      </c>
      <c r="AW91">
        <f t="shared" si="385"/>
        <v>0.97024794121901048</v>
      </c>
      <c r="AX91">
        <f t="shared" si="385"/>
        <v>0.96890172220056914</v>
      </c>
      <c r="AY91">
        <f t="shared" si="385"/>
        <v>0.96761812119899782</v>
      </c>
      <c r="AZ91">
        <f t="shared" si="385"/>
        <v>0.96638644009252361</v>
      </c>
      <c r="BA91">
        <f t="shared" si="385"/>
        <v>0.96519430578002552</v>
      </c>
      <c r="BB91">
        <f t="shared" si="385"/>
        <v>0.96402767542262924</v>
      </c>
      <c r="BC91">
        <f t="shared" si="385"/>
        <v>0.96287084221212216</v>
      </c>
      <c r="BD91">
        <f t="shared" si="385"/>
        <v>0.96171539720146759</v>
      </c>
      <c r="BE91">
        <f t="shared" si="385"/>
        <v>0.96056133872482585</v>
      </c>
      <c r="BF91">
        <f t="shared" si="385"/>
        <v>0.9594086651183561</v>
      </c>
      <c r="BG91">
        <f t="shared" si="385"/>
        <v>0.95825737472021411</v>
      </c>
      <c r="BH91">
        <f t="shared" si="385"/>
        <v>0.95710746587054985</v>
      </c>
      <c r="BI91">
        <f t="shared" si="385"/>
        <v>0.95595893691150524</v>
      </c>
      <c r="BJ91">
        <f t="shared" si="385"/>
        <v>0.95481178618721141</v>
      </c>
      <c r="BK91">
        <f t="shared" si="385"/>
        <v>0.95366601204378676</v>
      </c>
      <c r="BL91">
        <f t="shared" si="385"/>
        <v>0.95252161282933423</v>
      </c>
      <c r="BM91">
        <f t="shared" si="385"/>
        <v>0.95137858689393906</v>
      </c>
      <c r="BN91">
        <f t="shared" si="385"/>
        <v>0.95023693258966635</v>
      </c>
      <c r="BO91">
        <f t="shared" ref="BO91:CT91" si="386">BN91*(1-$AG91*(0.01+0.01*BO$3))</f>
        <v>0.94909664827055873</v>
      </c>
      <c r="BP91">
        <f t="shared" si="386"/>
        <v>0.94795773229263403</v>
      </c>
      <c r="BQ91">
        <f t="shared" si="386"/>
        <v>0.94682018301388293</v>
      </c>
      <c r="BR91">
        <f t="shared" si="386"/>
        <v>0.94568399879426635</v>
      </c>
      <c r="BS91">
        <f t="shared" si="386"/>
        <v>0.94454917799571325</v>
      </c>
      <c r="BT91">
        <f t="shared" si="386"/>
        <v>0.9434157189821184</v>
      </c>
      <c r="BU91">
        <f t="shared" si="386"/>
        <v>0.94228362011933986</v>
      </c>
      <c r="BV91">
        <f t="shared" si="386"/>
        <v>0.94115287977519668</v>
      </c>
      <c r="BW91">
        <f t="shared" si="386"/>
        <v>0.94002349631946647</v>
      </c>
      <c r="BX91">
        <f t="shared" si="386"/>
        <v>0.93889546812388314</v>
      </c>
      <c r="BY91">
        <f t="shared" si="386"/>
        <v>0.9377687935621345</v>
      </c>
      <c r="BZ91">
        <f t="shared" si="386"/>
        <v>0.93664347100986001</v>
      </c>
      <c r="CA91">
        <f t="shared" si="386"/>
        <v>0.93551949884464825</v>
      </c>
      <c r="CB91">
        <f t="shared" si="386"/>
        <v>0.93439687544603467</v>
      </c>
      <c r="CC91">
        <f t="shared" si="386"/>
        <v>0.93327559919549941</v>
      </c>
      <c r="CD91">
        <f t="shared" si="386"/>
        <v>0.9321556684764648</v>
      </c>
      <c r="CE91">
        <f t="shared" si="386"/>
        <v>0.93103708167429311</v>
      </c>
      <c r="CF91">
        <f t="shared" si="386"/>
        <v>0.92991983717628401</v>
      </c>
      <c r="CG91">
        <f t="shared" si="386"/>
        <v>0.92880393337167244</v>
      </c>
      <c r="CH91">
        <f t="shared" si="386"/>
        <v>0.92768936865162643</v>
      </c>
      <c r="CI91">
        <f t="shared" si="386"/>
        <v>0.92657614140924449</v>
      </c>
      <c r="CJ91">
        <f t="shared" si="386"/>
        <v>0.92546425003955346</v>
      </c>
      <c r="CK91">
        <f t="shared" si="386"/>
        <v>0.92435369293950598</v>
      </c>
      <c r="CL91">
        <f t="shared" si="386"/>
        <v>0.92324446850797859</v>
      </c>
      <c r="CM91">
        <f t="shared" si="386"/>
        <v>0.92213657514576908</v>
      </c>
      <c r="CN91">
        <f t="shared" si="386"/>
        <v>0.92103001125559414</v>
      </c>
      <c r="CO91">
        <f t="shared" si="386"/>
        <v>0.91992477524208749</v>
      </c>
      <c r="CP91">
        <f t="shared" si="386"/>
        <v>0.91882086551179698</v>
      </c>
      <c r="CQ91">
        <f t="shared" si="386"/>
        <v>0.91771828047318282</v>
      </c>
      <c r="CR91">
        <f t="shared" si="386"/>
        <v>0.91661701853661504</v>
      </c>
      <c r="CS91">
        <f t="shared" si="386"/>
        <v>0.91551707811437111</v>
      </c>
      <c r="CT91">
        <f t="shared" si="386"/>
        <v>0.9144184576206339</v>
      </c>
      <c r="CU91">
        <f t="shared" ref="CU91:DZ91" si="387">CT91*(1-$AG91*(0.01+0.01*CU$3))</f>
        <v>0.91332115547148918</v>
      </c>
      <c r="CV91">
        <f t="shared" si="387"/>
        <v>0.91222517008492343</v>
      </c>
      <c r="CW91">
        <f t="shared" si="387"/>
        <v>0.91113049988082151</v>
      </c>
      <c r="CX91">
        <f t="shared" si="387"/>
        <v>0.91003714328096452</v>
      </c>
      <c r="CY91">
        <f t="shared" si="387"/>
        <v>0.9089450987090274</v>
      </c>
      <c r="CZ91">
        <f t="shared" si="387"/>
        <v>0.90785436459057656</v>
      </c>
      <c r="DA91">
        <f t="shared" si="387"/>
        <v>0.9067649393530679</v>
      </c>
      <c r="DB91">
        <f t="shared" si="387"/>
        <v>0.90567682142584427</v>
      </c>
      <c r="DC91">
        <f t="shared" si="387"/>
        <v>0.90459000924013333</v>
      </c>
      <c r="DD91">
        <f t="shared" si="387"/>
        <v>0.90350450122904524</v>
      </c>
      <c r="DE91">
        <f t="shared" si="387"/>
        <v>0.90242029582757044</v>
      </c>
      <c r="DF91">
        <f t="shared" si="387"/>
        <v>0.90133739147257741</v>
      </c>
      <c r="DG91">
        <f t="shared" si="387"/>
        <v>0.90025578660281036</v>
      </c>
      <c r="DH91">
        <f t="shared" si="387"/>
        <v>0.899175479658887</v>
      </c>
      <c r="DI91">
        <f t="shared" si="387"/>
        <v>0.89809646908329632</v>
      </c>
      <c r="DJ91">
        <f t="shared" si="387"/>
        <v>0.89701875332039638</v>
      </c>
      <c r="DK91">
        <f t="shared" si="387"/>
        <v>0.89594233081641195</v>
      </c>
      <c r="DL91">
        <f t="shared" si="387"/>
        <v>0.89486720001943232</v>
      </c>
      <c r="DM91">
        <f t="shared" si="387"/>
        <v>0.89379335937940907</v>
      </c>
      <c r="DN91">
        <f t="shared" si="387"/>
        <v>0.89272080734815384</v>
      </c>
      <c r="DO91">
        <f t="shared" si="387"/>
        <v>0.89164954237933602</v>
      </c>
      <c r="DP91">
        <f t="shared" si="387"/>
        <v>0.89057956292848084</v>
      </c>
      <c r="DQ91">
        <f t="shared" si="387"/>
        <v>0.8895108674529667</v>
      </c>
      <c r="DR91">
        <f t="shared" si="387"/>
        <v>0.88844345441202321</v>
      </c>
      <c r="DS91">
        <f t="shared" si="387"/>
        <v>0.88737732226672883</v>
      </c>
      <c r="DT91">
        <f t="shared" si="387"/>
        <v>0.88631246948000875</v>
      </c>
      <c r="DU91">
        <f t="shared" si="387"/>
        <v>0.8852488945166328</v>
      </c>
      <c r="DV91">
        <f t="shared" si="387"/>
        <v>0.88418659584321291</v>
      </c>
      <c r="DW91">
        <f t="shared" si="387"/>
        <v>0.88312557192820107</v>
      </c>
      <c r="DX91">
        <f t="shared" si="387"/>
        <v>0.88206582124188726</v>
      </c>
      <c r="DY91">
        <f t="shared" si="387"/>
        <v>0.88100734225639699</v>
      </c>
      <c r="DZ91">
        <f t="shared" si="387"/>
        <v>0.87995013344568929</v>
      </c>
      <c r="EA91">
        <f t="shared" ref="EA91:FC91" si="388">DZ91*(1-$AG91*(0.01+0.01*EA$3))</f>
        <v>0.87889419328555451</v>
      </c>
      <c r="EB91">
        <f t="shared" si="388"/>
        <v>0.87783952025361189</v>
      </c>
      <c r="EC91">
        <f t="shared" si="388"/>
        <v>0.87678611282930763</v>
      </c>
      <c r="ED91">
        <f t="shared" si="388"/>
        <v>0.87573396949391247</v>
      </c>
      <c r="EE91">
        <f t="shared" si="388"/>
        <v>0.87468308873051981</v>
      </c>
      <c r="EF91">
        <f t="shared" si="388"/>
        <v>0.87363346902404315</v>
      </c>
      <c r="EG91">
        <f t="shared" si="388"/>
        <v>0.87258510886121432</v>
      </c>
      <c r="EH91">
        <f t="shared" si="388"/>
        <v>0.87153800673058091</v>
      </c>
      <c r="EI91">
        <f t="shared" si="388"/>
        <v>0.87049216112250427</v>
      </c>
      <c r="EJ91">
        <f t="shared" si="388"/>
        <v>0.86944757052915733</v>
      </c>
      <c r="EK91">
        <f t="shared" si="388"/>
        <v>0.86840423344452233</v>
      </c>
      <c r="EL91">
        <f t="shared" si="388"/>
        <v>0.86736214836438896</v>
      </c>
      <c r="EM91">
        <f t="shared" si="388"/>
        <v>0.86632131378635169</v>
      </c>
      <c r="EN91">
        <f t="shared" si="388"/>
        <v>0.86528172820980809</v>
      </c>
      <c r="EO91">
        <f t="shared" si="388"/>
        <v>0.8642433901359563</v>
      </c>
      <c r="EP91">
        <f t="shared" si="388"/>
        <v>0.86320629806779314</v>
      </c>
      <c r="EQ91">
        <f t="shared" si="388"/>
        <v>0.86217045051011176</v>
      </c>
      <c r="ER91">
        <f t="shared" si="388"/>
        <v>0.86113584596949966</v>
      </c>
      <c r="ES91">
        <f t="shared" si="388"/>
        <v>0.86010248295433622</v>
      </c>
      <c r="ET91">
        <f t="shared" si="388"/>
        <v>0.85907035997479109</v>
      </c>
      <c r="EU91">
        <f t="shared" si="388"/>
        <v>0.85803947554282134</v>
      </c>
      <c r="EV91">
        <f t="shared" si="388"/>
        <v>0.85700982817216997</v>
      </c>
      <c r="EW91">
        <f t="shared" si="388"/>
        <v>0.85598141637836334</v>
      </c>
      <c r="EX91">
        <f t="shared" si="388"/>
        <v>0.85495423867870934</v>
      </c>
      <c r="EY91">
        <f t="shared" si="388"/>
        <v>0.85392829359229494</v>
      </c>
      <c r="EZ91">
        <f t="shared" si="388"/>
        <v>0.8529035796399842</v>
      </c>
      <c r="FA91">
        <f t="shared" si="388"/>
        <v>0.85188009534441622</v>
      </c>
      <c r="FB91">
        <f t="shared" si="388"/>
        <v>0.85085783923000291</v>
      </c>
      <c r="FC91">
        <f t="shared" si="388"/>
        <v>0.84983680982292698</v>
      </c>
    </row>
    <row r="92" spans="6:159" x14ac:dyDescent="0.35">
      <c r="F92">
        <v>110</v>
      </c>
      <c r="G92">
        <f>1-EXP(-inputs!$B$35-inputs!$B$36*inputs!$B$37^$F92*(inputs!$B$37-1)/LN(inputs!$B$37))</f>
        <v>0.66711422439595114</v>
      </c>
      <c r="H92">
        <f>1-EXP(-inputs!$B$35-inputs!$B$36*inputs!$B$37^($F92-4)*(inputs!$B$37-1)/LN(inputs!$B$37))</f>
        <v>0.4980356718747343</v>
      </c>
      <c r="I92">
        <f t="shared" si="274"/>
        <v>0.6404296554201131</v>
      </c>
      <c r="J92">
        <f t="shared" si="275"/>
        <v>0.47811424499974492</v>
      </c>
      <c r="L92">
        <v>90</v>
      </c>
      <c r="M92">
        <f t="shared" si="276"/>
        <v>7.5</v>
      </c>
      <c r="N92">
        <f t="shared" si="277"/>
        <v>3.2914501708884783E-2</v>
      </c>
      <c r="O92">
        <f t="shared" si="278"/>
        <v>0.7812510274341834</v>
      </c>
      <c r="P92">
        <f>O92*EXP(-inputs!$B$27*L92/12)</f>
        <v>0.75249662846326204</v>
      </c>
      <c r="Q92">
        <f t="shared" si="279"/>
        <v>3.791450170888478E-2</v>
      </c>
      <c r="R92">
        <f t="shared" si="280"/>
        <v>0.75249662846326204</v>
      </c>
      <c r="S92">
        <f>R92*EXP(-inputs!$B$27*L92/12)</f>
        <v>0.72480055188955328</v>
      </c>
      <c r="T92">
        <f>INDEX(P_rec,MATCH(inputs!$B$13+L92,curve_t,0))/INDEX(P_rec,MATCH(inputs!$B$13,curve_t,0))</f>
        <v>0.74335826942500849</v>
      </c>
      <c r="U92">
        <f t="shared" si="286"/>
        <v>0.99633942995446145</v>
      </c>
      <c r="V92">
        <f t="shared" si="287"/>
        <v>3.6740190496182823E-3</v>
      </c>
      <c r="X92">
        <v>66</v>
      </c>
      <c r="Y92">
        <f t="shared" si="281"/>
        <v>114.54635122086016</v>
      </c>
      <c r="AA92">
        <v>64</v>
      </c>
      <c r="AC92">
        <f>$AB$28*INDEX(I_rec,MATCH(inputs!$B$13+AA92,cpi_rec_u,0))/INDEX(I_rec,MATCH(inputs!$B$13,cpi_rec_u,0))</f>
        <v>117.84406732268013</v>
      </c>
      <c r="AD92">
        <f t="shared" si="122"/>
        <v>120.94250878406102</v>
      </c>
      <c r="AF92">
        <v>108</v>
      </c>
      <c r="AG92">
        <f t="shared" si="292"/>
        <v>0.08</v>
      </c>
      <c r="AH92">
        <f>1</f>
        <v>1</v>
      </c>
      <c r="AI92">
        <f t="shared" ref="AI92:BN92" si="389">AH92*(1-$AG92*(0.01+0.01*AI$3))</f>
        <v>0.99839999999999995</v>
      </c>
      <c r="AJ92">
        <f t="shared" si="389"/>
        <v>0.99680835071999996</v>
      </c>
      <c r="AK92">
        <f t="shared" si="389"/>
        <v>0.99523578586590411</v>
      </c>
      <c r="AL92">
        <f t="shared" si="389"/>
        <v>0.99369177706771172</v>
      </c>
      <c r="AM92">
        <f t="shared" si="389"/>
        <v>0.99218454538025547</v>
      </c>
      <c r="AN92">
        <f t="shared" si="389"/>
        <v>0.99072107317581959</v>
      </c>
      <c r="AO92">
        <f t="shared" si="389"/>
        <v>0.98930711606018307</v>
      </c>
      <c r="AP92">
        <f t="shared" si="389"/>
        <v>0.98794721449844669</v>
      </c>
      <c r="AQ92">
        <f t="shared" si="389"/>
        <v>0.98664470489085188</v>
      </c>
      <c r="AR92">
        <f t="shared" si="389"/>
        <v>0.98540172989163033</v>
      </c>
      <c r="AS92">
        <f t="shared" si="389"/>
        <v>0.98421924781576042</v>
      </c>
      <c r="AT92">
        <f t="shared" si="389"/>
        <v>0.98309704102940088</v>
      </c>
      <c r="AU92">
        <f t="shared" si="389"/>
        <v>0.98203372326982341</v>
      </c>
      <c r="AV92">
        <f t="shared" si="389"/>
        <v>0.98102674588998262</v>
      </c>
      <c r="AW92">
        <f t="shared" si="389"/>
        <v>0.98007240307158083</v>
      </c>
      <c r="AX92">
        <f t="shared" si="389"/>
        <v>0.97916583609873964</v>
      </c>
      <c r="AY92">
        <f t="shared" si="389"/>
        <v>0.9783010368322973</v>
      </c>
      <c r="AZ92">
        <f t="shared" si="389"/>
        <v>0.97747085057244143</v>
      </c>
      <c r="BA92">
        <f t="shared" si="389"/>
        <v>0.97666697854493068</v>
      </c>
      <c r="BB92">
        <f t="shared" si="389"/>
        <v>0.97587998029361922</v>
      </c>
      <c r="BC92">
        <f t="shared" si="389"/>
        <v>0.97509927630938431</v>
      </c>
      <c r="BD92">
        <f t="shared" si="389"/>
        <v>0.97431919688833679</v>
      </c>
      <c r="BE92">
        <f t="shared" si="389"/>
        <v>0.97353974153082612</v>
      </c>
      <c r="BF92">
        <f t="shared" si="389"/>
        <v>0.97276090973760143</v>
      </c>
      <c r="BG92">
        <f t="shared" si="389"/>
        <v>0.97198270100981132</v>
      </c>
      <c r="BH92">
        <f t="shared" si="389"/>
        <v>0.9712051148490034</v>
      </c>
      <c r="BI92">
        <f t="shared" si="389"/>
        <v>0.97042815075712419</v>
      </c>
      <c r="BJ92">
        <f t="shared" si="389"/>
        <v>0.96965180823651842</v>
      </c>
      <c r="BK92">
        <f t="shared" si="389"/>
        <v>0.9688760867899292</v>
      </c>
      <c r="BL92">
        <f t="shared" si="389"/>
        <v>0.9681009859204972</v>
      </c>
      <c r="BM92">
        <f t="shared" si="389"/>
        <v>0.96732650513176077</v>
      </c>
      <c r="BN92">
        <f t="shared" si="389"/>
        <v>0.96655264392765539</v>
      </c>
      <c r="BO92">
        <f t="shared" ref="BO92:CT92" si="390">BN92*(1-$AG92*(0.01+0.01*BO$3))</f>
        <v>0.96577940181251321</v>
      </c>
      <c r="BP92">
        <f t="shared" si="390"/>
        <v>0.96500677829106318</v>
      </c>
      <c r="BQ92">
        <f t="shared" si="390"/>
        <v>0.96423477286843029</v>
      </c>
      <c r="BR92">
        <f t="shared" si="390"/>
        <v>0.96346338505013551</v>
      </c>
      <c r="BS92">
        <f t="shared" si="390"/>
        <v>0.96269261434209541</v>
      </c>
      <c r="BT92">
        <f t="shared" si="390"/>
        <v>0.96192246025062167</v>
      </c>
      <c r="BU92">
        <f t="shared" si="390"/>
        <v>0.96115292228242111</v>
      </c>
      <c r="BV92">
        <f t="shared" si="390"/>
        <v>0.96038399994459511</v>
      </c>
      <c r="BW92">
        <f t="shared" si="390"/>
        <v>0.95961569274463943</v>
      </c>
      <c r="BX92">
        <f t="shared" si="390"/>
        <v>0.95884800019044369</v>
      </c>
      <c r="BY92">
        <f t="shared" si="390"/>
        <v>0.95808092179029136</v>
      </c>
      <c r="BZ92">
        <f t="shared" si="390"/>
        <v>0.95731445705285911</v>
      </c>
      <c r="CA92">
        <f t="shared" si="390"/>
        <v>0.95654860548721676</v>
      </c>
      <c r="CB92">
        <f t="shared" si="390"/>
        <v>0.95578336660282692</v>
      </c>
      <c r="CC92">
        <f t="shared" si="390"/>
        <v>0.95501873990954467</v>
      </c>
      <c r="CD92">
        <f t="shared" si="390"/>
        <v>0.95425472491761698</v>
      </c>
      <c r="CE92">
        <f t="shared" si="390"/>
        <v>0.95349132113768287</v>
      </c>
      <c r="CF92">
        <f t="shared" si="390"/>
        <v>0.95272852808077269</v>
      </c>
      <c r="CG92">
        <f t="shared" si="390"/>
        <v>0.95196634525830803</v>
      </c>
      <c r="CH92">
        <f t="shared" si="390"/>
        <v>0.95120477218210131</v>
      </c>
      <c r="CI92">
        <f t="shared" si="390"/>
        <v>0.9504438083643556</v>
      </c>
      <c r="CJ92">
        <f t="shared" si="390"/>
        <v>0.94968345331766413</v>
      </c>
      <c r="CK92">
        <f t="shared" si="390"/>
        <v>0.94892370655501002</v>
      </c>
      <c r="CL92">
        <f t="shared" si="390"/>
        <v>0.94816456758976597</v>
      </c>
      <c r="CM92">
        <f t="shared" si="390"/>
        <v>0.94740603593569417</v>
      </c>
      <c r="CN92">
        <f t="shared" si="390"/>
        <v>0.94664811110694558</v>
      </c>
      <c r="CO92">
        <f t="shared" si="390"/>
        <v>0.94589079261805997</v>
      </c>
      <c r="CP92">
        <f t="shared" si="390"/>
        <v>0.94513407998396548</v>
      </c>
      <c r="CQ92">
        <f t="shared" si="390"/>
        <v>0.94437797271997825</v>
      </c>
      <c r="CR92">
        <f t="shared" si="390"/>
        <v>0.94362247034180224</v>
      </c>
      <c r="CS92">
        <f t="shared" si="390"/>
        <v>0.94286757236552876</v>
      </c>
      <c r="CT92">
        <f t="shared" si="390"/>
        <v>0.94211327830763636</v>
      </c>
      <c r="CU92">
        <f t="shared" ref="CU92:DZ92" si="391">CT92*(1-$AG92*(0.01+0.01*CU$3))</f>
        <v>0.94135958768499017</v>
      </c>
      <c r="CV92">
        <f t="shared" si="391"/>
        <v>0.94060650001484214</v>
      </c>
      <c r="CW92">
        <f t="shared" si="391"/>
        <v>0.93985401481483022</v>
      </c>
      <c r="CX92">
        <f t="shared" si="391"/>
        <v>0.93910213160297829</v>
      </c>
      <c r="CY92">
        <f t="shared" si="391"/>
        <v>0.9383508498976959</v>
      </c>
      <c r="CZ92">
        <f t="shared" si="391"/>
        <v>0.93760016921777778</v>
      </c>
      <c r="DA92">
        <f t="shared" si="391"/>
        <v>0.93685008908240353</v>
      </c>
      <c r="DB92">
        <f t="shared" si="391"/>
        <v>0.93610060901113756</v>
      </c>
      <c r="DC92">
        <f t="shared" si="391"/>
        <v>0.93535172852392867</v>
      </c>
      <c r="DD92">
        <f t="shared" si="391"/>
        <v>0.93460344714110954</v>
      </c>
      <c r="DE92">
        <f t="shared" si="391"/>
        <v>0.93385576438339668</v>
      </c>
      <c r="DF92">
        <f t="shared" si="391"/>
        <v>0.93310867977188994</v>
      </c>
      <c r="DG92">
        <f t="shared" si="391"/>
        <v>0.93236219282807242</v>
      </c>
      <c r="DH92">
        <f t="shared" si="391"/>
        <v>0.93161630307380994</v>
      </c>
      <c r="DI92">
        <f t="shared" si="391"/>
        <v>0.93087101003135087</v>
      </c>
      <c r="DJ92">
        <f t="shared" si="391"/>
        <v>0.93012631322332573</v>
      </c>
      <c r="DK92">
        <f t="shared" si="391"/>
        <v>0.92938221217274708</v>
      </c>
      <c r="DL92">
        <f t="shared" si="391"/>
        <v>0.92863870640300883</v>
      </c>
      <c r="DM92">
        <f t="shared" si="391"/>
        <v>0.92789579543788636</v>
      </c>
      <c r="DN92">
        <f t="shared" si="391"/>
        <v>0.92715347880153598</v>
      </c>
      <c r="DO92">
        <f t="shared" si="391"/>
        <v>0.92641175601849468</v>
      </c>
      <c r="DP92">
        <f t="shared" si="391"/>
        <v>0.92567062661367983</v>
      </c>
      <c r="DQ92">
        <f t="shared" si="391"/>
        <v>0.92493009011238891</v>
      </c>
      <c r="DR92">
        <f t="shared" si="391"/>
        <v>0.92419014604029903</v>
      </c>
      <c r="DS92">
        <f t="shared" si="391"/>
        <v>0.92345079392346674</v>
      </c>
      <c r="DT92">
        <f t="shared" si="391"/>
        <v>0.92271203328832796</v>
      </c>
      <c r="DU92">
        <f t="shared" si="391"/>
        <v>0.92197386366169731</v>
      </c>
      <c r="DV92">
        <f t="shared" si="391"/>
        <v>0.92123628457076789</v>
      </c>
      <c r="DW92">
        <f t="shared" si="391"/>
        <v>0.92049929554311127</v>
      </c>
      <c r="DX92">
        <f t="shared" si="391"/>
        <v>0.91976289610667672</v>
      </c>
      <c r="DY92">
        <f t="shared" si="391"/>
        <v>0.91902708578979131</v>
      </c>
      <c r="DZ92">
        <f t="shared" si="391"/>
        <v>0.91829186412115948</v>
      </c>
      <c r="EA92">
        <f t="shared" ref="EA92:FC92" si="392">DZ92*(1-$AG92*(0.01+0.01*EA$3))</f>
        <v>0.9175572306298625</v>
      </c>
      <c r="EB92">
        <f t="shared" si="392"/>
        <v>0.91682318484535863</v>
      </c>
      <c r="EC92">
        <f t="shared" si="392"/>
        <v>0.91608972629748231</v>
      </c>
      <c r="ED92">
        <f t="shared" si="392"/>
        <v>0.91535685451644433</v>
      </c>
      <c r="EE92">
        <f t="shared" si="392"/>
        <v>0.91462456903283118</v>
      </c>
      <c r="EF92">
        <f t="shared" si="392"/>
        <v>0.91389286937760494</v>
      </c>
      <c r="EG92">
        <f t="shared" si="392"/>
        <v>0.91316175508210284</v>
      </c>
      <c r="EH92">
        <f t="shared" si="392"/>
        <v>0.91243122567803714</v>
      </c>
      <c r="EI92">
        <f t="shared" si="392"/>
        <v>0.91170128069749468</v>
      </c>
      <c r="EJ92">
        <f t="shared" si="392"/>
        <v>0.91097191967293667</v>
      </c>
      <c r="EK92">
        <f t="shared" si="392"/>
        <v>0.91024314213719826</v>
      </c>
      <c r="EL92">
        <f t="shared" si="392"/>
        <v>0.9095149476234885</v>
      </c>
      <c r="EM92">
        <f t="shared" si="392"/>
        <v>0.90878733566538972</v>
      </c>
      <c r="EN92">
        <f t="shared" si="392"/>
        <v>0.90806030579685737</v>
      </c>
      <c r="EO92">
        <f t="shared" si="392"/>
        <v>0.90733385755221985</v>
      </c>
      <c r="EP92">
        <f t="shared" si="392"/>
        <v>0.90660799046617802</v>
      </c>
      <c r="EQ92">
        <f t="shared" si="392"/>
        <v>0.905882704073805</v>
      </c>
      <c r="ER92">
        <f t="shared" si="392"/>
        <v>0.90515799791054596</v>
      </c>
      <c r="ES92">
        <f t="shared" si="392"/>
        <v>0.90443387151221755</v>
      </c>
      <c r="ET92">
        <f t="shared" si="392"/>
        <v>0.90371032441500776</v>
      </c>
      <c r="EU92">
        <f t="shared" si="392"/>
        <v>0.90298735615547576</v>
      </c>
      <c r="EV92">
        <f t="shared" si="392"/>
        <v>0.90226496627055142</v>
      </c>
      <c r="EW92">
        <f t="shared" si="392"/>
        <v>0.90154315429753495</v>
      </c>
      <c r="EX92">
        <f t="shared" si="392"/>
        <v>0.90082191977409687</v>
      </c>
      <c r="EY92">
        <f t="shared" si="392"/>
        <v>0.90010126223827758</v>
      </c>
      <c r="EZ92">
        <f t="shared" si="392"/>
        <v>0.89938118122848698</v>
      </c>
      <c r="FA92">
        <f t="shared" si="392"/>
        <v>0.89866167628350413</v>
      </c>
      <c r="FB92">
        <f t="shared" si="392"/>
        <v>0.89794274694247733</v>
      </c>
      <c r="FC92">
        <f t="shared" si="392"/>
        <v>0.89722439274492338</v>
      </c>
    </row>
    <row r="93" spans="6:159" x14ac:dyDescent="0.35">
      <c r="F93">
        <v>111</v>
      </c>
      <c r="G93">
        <f>1-EXP(-inputs!$B$35-inputs!$B$36*inputs!$B$37^$F93*(inputs!$B$37-1)/LN(inputs!$B$37))</f>
        <v>0.70954978990227136</v>
      </c>
      <c r="H93">
        <f>1-EXP(-inputs!$B$35-inputs!$B$36*inputs!$B$37^($F93-4)*(inputs!$B$37-1)/LN(inputs!$B$37))</f>
        <v>0.53914093233159988</v>
      </c>
      <c r="I93">
        <f t="shared" si="274"/>
        <v>0.68116779830618046</v>
      </c>
      <c r="J93">
        <f t="shared" si="275"/>
        <v>0.51757529503833588</v>
      </c>
      <c r="L93">
        <v>91</v>
      </c>
      <c r="M93">
        <f t="shared" si="276"/>
        <v>7.583333333333333</v>
      </c>
      <c r="N93">
        <f t="shared" si="277"/>
        <v>3.2973302185710492E-2</v>
      </c>
      <c r="O93">
        <f t="shared" si="278"/>
        <v>0.77876375853569813</v>
      </c>
      <c r="P93">
        <f>O93*EXP(-inputs!$B$27*L93/12)</f>
        <v>0.74978842800502665</v>
      </c>
      <c r="Q93">
        <f t="shared" si="279"/>
        <v>3.7973302185710489E-2</v>
      </c>
      <c r="R93">
        <f t="shared" si="280"/>
        <v>0.74978842800502665</v>
      </c>
      <c r="S93">
        <f>R93*EXP(-inputs!$B$27*L93/12)</f>
        <v>0.72189117766255018</v>
      </c>
      <c r="T93">
        <f>INDEX(P_rec,MATCH(inputs!$B$13+L93,curve_t,0))/INDEX(P_rec,MATCH(inputs!$B$13,curve_t,0))</f>
        <v>0.7406333622428849</v>
      </c>
      <c r="U93">
        <f t="shared" si="286"/>
        <v>0.9963343285543439</v>
      </c>
      <c r="V93">
        <f t="shared" si="287"/>
        <v>3.6791580301913651E-3</v>
      </c>
      <c r="X93">
        <v>67</v>
      </c>
      <c r="Y93">
        <f t="shared" si="281"/>
        <v>114.78229794968307</v>
      </c>
      <c r="AA93">
        <v>65</v>
      </c>
      <c r="AC93">
        <f>$AB$28*INDEX(I_rec,MATCH(inputs!$B$13+AA93,cpi_rec_u,0))/INDEX(I_rec,MATCH(inputs!$B$13,cpi_rec_u,0))</f>
        <v>118.08680680673719</v>
      </c>
      <c r="AD93">
        <f t="shared" ref="AD93:AD156" si="393">$AB$28*1.03^(AA93/12)</f>
        <v>121.2407856376617</v>
      </c>
      <c r="AF93">
        <v>109</v>
      </c>
      <c r="AG93">
        <f t="shared" si="292"/>
        <v>0.04</v>
      </c>
      <c r="AH93">
        <f>1</f>
        <v>1</v>
      </c>
      <c r="AI93">
        <f t="shared" ref="AI93:BN93" si="394">AH93*(1-$AG93*(0.01+0.01*AI$3))</f>
        <v>0.99919999999999998</v>
      </c>
      <c r="AJ93">
        <f t="shared" si="394"/>
        <v>0.99840353768000001</v>
      </c>
      <c r="AK93">
        <f t="shared" si="394"/>
        <v>0.997615996969478</v>
      </c>
      <c r="AL93">
        <f t="shared" si="394"/>
        <v>0.99684214624062872</v>
      </c>
      <c r="AM93">
        <f t="shared" si="394"/>
        <v>0.99608614115691974</v>
      </c>
      <c r="AN93">
        <f t="shared" si="394"/>
        <v>0.99535152762781653</v>
      </c>
      <c r="AO93">
        <f t="shared" si="394"/>
        <v>0.99464124477770133</v>
      </c>
      <c r="AP93">
        <f t="shared" si="394"/>
        <v>0.99395762785016561</v>
      </c>
      <c r="AQ93">
        <f t="shared" si="394"/>
        <v>0.99330241098188676</v>
      </c>
      <c r="AR93">
        <f t="shared" si="394"/>
        <v>0.99267672979320931</v>
      </c>
      <c r="AS93">
        <f t="shared" si="394"/>
        <v>0.99208112375533331</v>
      </c>
      <c r="AT93">
        <f t="shared" si="394"/>
        <v>0.99151553830668038</v>
      </c>
      <c r="AU93">
        <f t="shared" si="394"/>
        <v>0.99097932670356415</v>
      </c>
      <c r="AV93">
        <f t="shared" si="394"/>
        <v>0.99047125160276317</v>
      </c>
      <c r="AW93">
        <f t="shared" si="394"/>
        <v>0.98998948638598361</v>
      </c>
      <c r="AX93">
        <f t="shared" si="394"/>
        <v>0.98953161624853003</v>
      </c>
      <c r="AY93">
        <f t="shared" si="394"/>
        <v>0.98909463908679462</v>
      </c>
      <c r="AZ93">
        <f t="shared" si="394"/>
        <v>0.98867496623143003</v>
      </c>
      <c r="BA93">
        <f t="shared" si="394"/>
        <v>0.98826842308531571</v>
      </c>
      <c r="BB93">
        <f t="shared" si="394"/>
        <v>0.98787024973765469</v>
      </c>
      <c r="BC93">
        <f t="shared" si="394"/>
        <v>0.98747510163775964</v>
      </c>
      <c r="BD93">
        <f t="shared" si="394"/>
        <v>0.98708011159710463</v>
      </c>
      <c r="BE93">
        <f t="shared" si="394"/>
        <v>0.98668527955246588</v>
      </c>
      <c r="BF93">
        <f t="shared" si="394"/>
        <v>0.98629060544064495</v>
      </c>
      <c r="BG93">
        <f t="shared" si="394"/>
        <v>0.98589608919846872</v>
      </c>
      <c r="BH93">
        <f t="shared" si="394"/>
        <v>0.98550173076278935</v>
      </c>
      <c r="BI93">
        <f t="shared" si="394"/>
        <v>0.98510753007048424</v>
      </c>
      <c r="BJ93">
        <f t="shared" si="394"/>
        <v>0.98471348705845607</v>
      </c>
      <c r="BK93">
        <f t="shared" si="394"/>
        <v>0.98431960166363275</v>
      </c>
      <c r="BL93">
        <f t="shared" si="394"/>
        <v>0.98392587382296737</v>
      </c>
      <c r="BM93">
        <f t="shared" si="394"/>
        <v>0.98353230347343823</v>
      </c>
      <c r="BN93">
        <f t="shared" si="394"/>
        <v>0.98313889055204895</v>
      </c>
      <c r="BO93">
        <f t="shared" ref="BO93:CT93" si="395">BN93*(1-$AG93*(0.01+0.01*BO$3))</f>
        <v>0.98274563499582812</v>
      </c>
      <c r="BP93">
        <f t="shared" si="395"/>
        <v>0.98235253674182987</v>
      </c>
      <c r="BQ93">
        <f t="shared" si="395"/>
        <v>0.98195959572713321</v>
      </c>
      <c r="BR93">
        <f t="shared" si="395"/>
        <v>0.98156681188884243</v>
      </c>
      <c r="BS93">
        <f t="shared" si="395"/>
        <v>0.98117418516408694</v>
      </c>
      <c r="BT93">
        <f t="shared" si="395"/>
        <v>0.98078171549002136</v>
      </c>
      <c r="BU93">
        <f t="shared" si="395"/>
        <v>0.98038940280382536</v>
      </c>
      <c r="BV93">
        <f t="shared" si="395"/>
        <v>0.97999724704270386</v>
      </c>
      <c r="BW93">
        <f t="shared" si="395"/>
        <v>0.97960524814388683</v>
      </c>
      <c r="BX93">
        <f t="shared" si="395"/>
        <v>0.97921340604462936</v>
      </c>
      <c r="BY93">
        <f t="shared" si="395"/>
        <v>0.97882172068221152</v>
      </c>
      <c r="BZ93">
        <f t="shared" si="395"/>
        <v>0.97843019199393866</v>
      </c>
      <c r="CA93">
        <f t="shared" si="395"/>
        <v>0.97803881991714114</v>
      </c>
      <c r="CB93">
        <f t="shared" si="395"/>
        <v>0.97764760438917431</v>
      </c>
      <c r="CC93">
        <f t="shared" si="395"/>
        <v>0.97725654534741868</v>
      </c>
      <c r="CD93">
        <f t="shared" si="395"/>
        <v>0.97686564272927978</v>
      </c>
      <c r="CE93">
        <f t="shared" si="395"/>
        <v>0.9764748964721881</v>
      </c>
      <c r="CF93">
        <f t="shared" si="395"/>
        <v>0.97608430651359923</v>
      </c>
      <c r="CG93">
        <f t="shared" si="395"/>
        <v>0.97569387279099384</v>
      </c>
      <c r="CH93">
        <f t="shared" si="395"/>
        <v>0.97530359524187749</v>
      </c>
      <c r="CI93">
        <f t="shared" si="395"/>
        <v>0.97491347380378079</v>
      </c>
      <c r="CJ93">
        <f t="shared" si="395"/>
        <v>0.97452350841425928</v>
      </c>
      <c r="CK93">
        <f t="shared" si="395"/>
        <v>0.97413369901089364</v>
      </c>
      <c r="CL93">
        <f t="shared" si="395"/>
        <v>0.97374404553128935</v>
      </c>
      <c r="CM93">
        <f t="shared" si="395"/>
        <v>0.97335454791307685</v>
      </c>
      <c r="CN93">
        <f t="shared" si="395"/>
        <v>0.97296520609391168</v>
      </c>
      <c r="CO93">
        <f t="shared" si="395"/>
        <v>0.97257602001147414</v>
      </c>
      <c r="CP93">
        <f t="shared" si="395"/>
        <v>0.97218698960346961</v>
      </c>
      <c r="CQ93">
        <f t="shared" si="395"/>
        <v>0.97179811480762823</v>
      </c>
      <c r="CR93">
        <f t="shared" si="395"/>
        <v>0.97140939556170525</v>
      </c>
      <c r="CS93">
        <f t="shared" si="395"/>
        <v>0.97102083180348064</v>
      </c>
      <c r="CT93">
        <f t="shared" si="395"/>
        <v>0.97063242347075929</v>
      </c>
      <c r="CU93">
        <f t="shared" ref="CU93:DZ93" si="396">CT93*(1-$AG93*(0.01+0.01*CU$3))</f>
        <v>0.97024417050137102</v>
      </c>
      <c r="CV93">
        <f t="shared" si="396"/>
        <v>0.96985607283317055</v>
      </c>
      <c r="CW93">
        <f t="shared" si="396"/>
        <v>0.96946813040403734</v>
      </c>
      <c r="CX93">
        <f t="shared" si="396"/>
        <v>0.96908034315187574</v>
      </c>
      <c r="CY93">
        <f t="shared" si="396"/>
        <v>0.96869271101461507</v>
      </c>
      <c r="CZ93">
        <f t="shared" si="396"/>
        <v>0.96830523393020929</v>
      </c>
      <c r="DA93">
        <f t="shared" si="396"/>
        <v>0.96791791183663722</v>
      </c>
      <c r="DB93">
        <f t="shared" si="396"/>
        <v>0.96753074467190259</v>
      </c>
      <c r="DC93">
        <f t="shared" si="396"/>
        <v>0.96714373237403384</v>
      </c>
      <c r="DD93">
        <f t="shared" si="396"/>
        <v>0.9667568748810843</v>
      </c>
      <c r="DE93">
        <f t="shared" si="396"/>
        <v>0.96637017213113197</v>
      </c>
      <c r="DF93">
        <f t="shared" si="396"/>
        <v>0.96598362406227956</v>
      </c>
      <c r="DG93">
        <f t="shared" si="396"/>
        <v>0.96559723061265468</v>
      </c>
      <c r="DH93">
        <f t="shared" si="396"/>
        <v>0.96521099172040969</v>
      </c>
      <c r="DI93">
        <f t="shared" si="396"/>
        <v>0.96482490732372161</v>
      </c>
      <c r="DJ93">
        <f t="shared" si="396"/>
        <v>0.9644389773607922</v>
      </c>
      <c r="DK93">
        <f t="shared" si="396"/>
        <v>0.96405320176984788</v>
      </c>
      <c r="DL93">
        <f t="shared" si="396"/>
        <v>0.96366758048914003</v>
      </c>
      <c r="DM93">
        <f t="shared" si="396"/>
        <v>0.96328211345694437</v>
      </c>
      <c r="DN93">
        <f t="shared" si="396"/>
        <v>0.96289680061156158</v>
      </c>
      <c r="DO93">
        <f t="shared" si="396"/>
        <v>0.96251164189131699</v>
      </c>
      <c r="DP93">
        <f t="shared" si="396"/>
        <v>0.96212663723456049</v>
      </c>
      <c r="DQ93">
        <f t="shared" si="396"/>
        <v>0.96174178657966669</v>
      </c>
      <c r="DR93">
        <f t="shared" si="396"/>
        <v>0.96135708986503488</v>
      </c>
      <c r="DS93">
        <f t="shared" si="396"/>
        <v>0.96097254702908885</v>
      </c>
      <c r="DT93">
        <f t="shared" si="396"/>
        <v>0.9605881580102773</v>
      </c>
      <c r="DU93">
        <f t="shared" si="396"/>
        <v>0.96020392274707322</v>
      </c>
      <c r="DV93">
        <f t="shared" si="396"/>
        <v>0.95981984117797448</v>
      </c>
      <c r="DW93">
        <f t="shared" si="396"/>
        <v>0.95943591324150335</v>
      </c>
      <c r="DX93">
        <f t="shared" si="396"/>
        <v>0.95905213887620677</v>
      </c>
      <c r="DY93">
        <f t="shared" si="396"/>
        <v>0.95866851802065634</v>
      </c>
      <c r="DZ93">
        <f t="shared" si="396"/>
        <v>0.95828505061344815</v>
      </c>
      <c r="EA93">
        <f t="shared" ref="EA93:FC93" si="397">DZ93*(1-$AG93*(0.01+0.01*EA$3))</f>
        <v>0.95790173659320277</v>
      </c>
      <c r="EB93">
        <f t="shared" si="397"/>
        <v>0.95751857589856548</v>
      </c>
      <c r="EC93">
        <f t="shared" si="397"/>
        <v>0.95713556846820613</v>
      </c>
      <c r="ED93">
        <f t="shared" si="397"/>
        <v>0.95675271424081887</v>
      </c>
      <c r="EE93">
        <f t="shared" si="397"/>
        <v>0.9563700131551226</v>
      </c>
      <c r="EF93">
        <f t="shared" si="397"/>
        <v>0.95598746514986055</v>
      </c>
      <c r="EG93">
        <f t="shared" si="397"/>
        <v>0.9556050701638007</v>
      </c>
      <c r="EH93">
        <f t="shared" si="397"/>
        <v>0.95522282813573522</v>
      </c>
      <c r="EI93">
        <f t="shared" si="397"/>
        <v>0.95484073900448097</v>
      </c>
      <c r="EJ93">
        <f t="shared" si="397"/>
        <v>0.95445880270887917</v>
      </c>
      <c r="EK93">
        <f t="shared" si="397"/>
        <v>0.95407701918779564</v>
      </c>
      <c r="EL93">
        <f t="shared" si="397"/>
        <v>0.95369538838012058</v>
      </c>
      <c r="EM93">
        <f t="shared" si="397"/>
        <v>0.95331391022476852</v>
      </c>
      <c r="EN93">
        <f t="shared" si="397"/>
        <v>0.95293258466067865</v>
      </c>
      <c r="EO93">
        <f t="shared" si="397"/>
        <v>0.95255141162681445</v>
      </c>
      <c r="EP93">
        <f t="shared" si="397"/>
        <v>0.95217039106216372</v>
      </c>
      <c r="EQ93">
        <f t="shared" si="397"/>
        <v>0.95178952290573893</v>
      </c>
      <c r="ER93">
        <f t="shared" si="397"/>
        <v>0.95140880709657671</v>
      </c>
      <c r="ES93">
        <f t="shared" si="397"/>
        <v>0.95102824357373816</v>
      </c>
      <c r="ET93">
        <f t="shared" si="397"/>
        <v>0.95064783227630867</v>
      </c>
      <c r="EU93">
        <f t="shared" si="397"/>
        <v>0.95026757314339816</v>
      </c>
      <c r="EV93">
        <f t="shared" si="397"/>
        <v>0.94988746611414088</v>
      </c>
      <c r="EW93">
        <f t="shared" si="397"/>
        <v>0.94950751112769527</v>
      </c>
      <c r="EX93">
        <f t="shared" si="397"/>
        <v>0.94912770812324421</v>
      </c>
      <c r="EY93">
        <f t="shared" si="397"/>
        <v>0.94874805703999499</v>
      </c>
      <c r="EZ93">
        <f t="shared" si="397"/>
        <v>0.94836855781717899</v>
      </c>
      <c r="FA93">
        <f t="shared" si="397"/>
        <v>0.94798921039405215</v>
      </c>
      <c r="FB93">
        <f t="shared" si="397"/>
        <v>0.94761001470989459</v>
      </c>
      <c r="FC93">
        <f t="shared" si="397"/>
        <v>0.94723097070401063</v>
      </c>
    </row>
    <row r="94" spans="6:159" x14ac:dyDescent="0.35">
      <c r="F94">
        <v>112</v>
      </c>
      <c r="G94">
        <f>1-EXP(-inputs!$B$35-inputs!$B$36*inputs!$B$37^$F94*(inputs!$B$37-1)/LN(inputs!$B$37))</f>
        <v>0.75082501964756965</v>
      </c>
      <c r="H94">
        <f>1-EXP(-inputs!$B$35-inputs!$B$36*inputs!$B$37^($F94-4)*(inputs!$B$37-1)/LN(inputs!$B$37))</f>
        <v>0.58133907038915944</v>
      </c>
      <c r="I94">
        <f t="shared" si="274"/>
        <v>0.72079201886166688</v>
      </c>
      <c r="J94">
        <f t="shared" si="275"/>
        <v>0.55808550757359299</v>
      </c>
      <c r="L94">
        <v>92</v>
      </c>
      <c r="M94">
        <f t="shared" si="276"/>
        <v>7.666666666666667</v>
      </c>
      <c r="N94">
        <f t="shared" si="277"/>
        <v>3.3031614694586327E-2</v>
      </c>
      <c r="O94">
        <f t="shared" si="278"/>
        <v>0.77627970486855447</v>
      </c>
      <c r="P94">
        <f>O94*EXP(-inputs!$B$27*L94/12)</f>
        <v>0.74708544763625395</v>
      </c>
      <c r="Q94">
        <f t="shared" si="279"/>
        <v>3.8031614694586324E-2</v>
      </c>
      <c r="R94">
        <f t="shared" si="280"/>
        <v>0.74708544763625395</v>
      </c>
      <c r="S94">
        <f>R94*EXP(-inputs!$B$27*L94/12)</f>
        <v>0.71898912540083715</v>
      </c>
      <c r="T94">
        <f>INDEX(P_rec,MATCH(inputs!$B$13+L94,curve_t,0))/INDEX(P_rec,MATCH(inputs!$B$13,curve_t,0))</f>
        <v>0.7379147239329874</v>
      </c>
      <c r="U94">
        <f t="shared" si="286"/>
        <v>0.99632930617429316</v>
      </c>
      <c r="V94">
        <f t="shared" si="287"/>
        <v>3.6842174599898136E-3</v>
      </c>
      <c r="X94">
        <v>68</v>
      </c>
      <c r="Y94">
        <f t="shared" si="281"/>
        <v>115.01873069013573</v>
      </c>
      <c r="AA94">
        <v>66</v>
      </c>
      <c r="AC94">
        <f>$AB$28*INDEX(I_rec,MATCH(inputs!$B$13+AA94,cpi_rec_u,0))/INDEX(I_rec,MATCH(inputs!$B$13,cpi_rec_u,0))</f>
        <v>118.33004629438764</v>
      </c>
      <c r="AD94">
        <f t="shared" si="393"/>
        <v>121.53979812245022</v>
      </c>
      <c r="AF94">
        <v>110</v>
      </c>
      <c r="AG94">
        <f t="shared" si="292"/>
        <v>0</v>
      </c>
      <c r="AH94">
        <f>1</f>
        <v>1</v>
      </c>
      <c r="AI94">
        <f t="shared" ref="AI94:BN94" si="398">AH94*(1-$AG94*(0.01+0.01*AI$3))</f>
        <v>1</v>
      </c>
      <c r="AJ94">
        <f t="shared" si="398"/>
        <v>1</v>
      </c>
      <c r="AK94">
        <f t="shared" si="398"/>
        <v>1</v>
      </c>
      <c r="AL94">
        <f t="shared" si="398"/>
        <v>1</v>
      </c>
      <c r="AM94">
        <f t="shared" si="398"/>
        <v>1</v>
      </c>
      <c r="AN94">
        <f t="shared" si="398"/>
        <v>1</v>
      </c>
      <c r="AO94">
        <f t="shared" si="398"/>
        <v>1</v>
      </c>
      <c r="AP94">
        <f t="shared" si="398"/>
        <v>1</v>
      </c>
      <c r="AQ94">
        <f t="shared" si="398"/>
        <v>1</v>
      </c>
      <c r="AR94">
        <f t="shared" si="398"/>
        <v>1</v>
      </c>
      <c r="AS94">
        <f t="shared" si="398"/>
        <v>1</v>
      </c>
      <c r="AT94">
        <f t="shared" si="398"/>
        <v>1</v>
      </c>
      <c r="AU94">
        <f t="shared" si="398"/>
        <v>1</v>
      </c>
      <c r="AV94">
        <f t="shared" si="398"/>
        <v>1</v>
      </c>
      <c r="AW94">
        <f t="shared" si="398"/>
        <v>1</v>
      </c>
      <c r="AX94">
        <f t="shared" si="398"/>
        <v>1</v>
      </c>
      <c r="AY94">
        <f t="shared" si="398"/>
        <v>1</v>
      </c>
      <c r="AZ94">
        <f t="shared" si="398"/>
        <v>1</v>
      </c>
      <c r="BA94">
        <f t="shared" si="398"/>
        <v>1</v>
      </c>
      <c r="BB94">
        <f t="shared" si="398"/>
        <v>1</v>
      </c>
      <c r="BC94">
        <f t="shared" si="398"/>
        <v>1</v>
      </c>
      <c r="BD94">
        <f t="shared" si="398"/>
        <v>1</v>
      </c>
      <c r="BE94">
        <f t="shared" si="398"/>
        <v>1</v>
      </c>
      <c r="BF94">
        <f t="shared" si="398"/>
        <v>1</v>
      </c>
      <c r="BG94">
        <f t="shared" si="398"/>
        <v>1</v>
      </c>
      <c r="BH94">
        <f t="shared" si="398"/>
        <v>1</v>
      </c>
      <c r="BI94">
        <f t="shared" si="398"/>
        <v>1</v>
      </c>
      <c r="BJ94">
        <f t="shared" si="398"/>
        <v>1</v>
      </c>
      <c r="BK94">
        <f t="shared" si="398"/>
        <v>1</v>
      </c>
      <c r="BL94">
        <f t="shared" si="398"/>
        <v>1</v>
      </c>
      <c r="BM94">
        <f t="shared" si="398"/>
        <v>1</v>
      </c>
      <c r="BN94">
        <f t="shared" si="398"/>
        <v>1</v>
      </c>
      <c r="BO94">
        <f t="shared" ref="BO94:CT94" si="399">BN94*(1-$AG94*(0.01+0.01*BO$3))</f>
        <v>1</v>
      </c>
      <c r="BP94">
        <f t="shared" si="399"/>
        <v>1</v>
      </c>
      <c r="BQ94">
        <f t="shared" si="399"/>
        <v>1</v>
      </c>
      <c r="BR94">
        <f t="shared" si="399"/>
        <v>1</v>
      </c>
      <c r="BS94">
        <f t="shared" si="399"/>
        <v>1</v>
      </c>
      <c r="BT94">
        <f t="shared" si="399"/>
        <v>1</v>
      </c>
      <c r="BU94">
        <f t="shared" si="399"/>
        <v>1</v>
      </c>
      <c r="BV94">
        <f t="shared" si="399"/>
        <v>1</v>
      </c>
      <c r="BW94">
        <f t="shared" si="399"/>
        <v>1</v>
      </c>
      <c r="BX94">
        <f t="shared" si="399"/>
        <v>1</v>
      </c>
      <c r="BY94">
        <f t="shared" si="399"/>
        <v>1</v>
      </c>
      <c r="BZ94">
        <f t="shared" si="399"/>
        <v>1</v>
      </c>
      <c r="CA94">
        <f t="shared" si="399"/>
        <v>1</v>
      </c>
      <c r="CB94">
        <f t="shared" si="399"/>
        <v>1</v>
      </c>
      <c r="CC94">
        <f t="shared" si="399"/>
        <v>1</v>
      </c>
      <c r="CD94">
        <f t="shared" si="399"/>
        <v>1</v>
      </c>
      <c r="CE94">
        <f t="shared" si="399"/>
        <v>1</v>
      </c>
      <c r="CF94">
        <f t="shared" si="399"/>
        <v>1</v>
      </c>
      <c r="CG94">
        <f t="shared" si="399"/>
        <v>1</v>
      </c>
      <c r="CH94">
        <f t="shared" si="399"/>
        <v>1</v>
      </c>
      <c r="CI94">
        <f t="shared" si="399"/>
        <v>1</v>
      </c>
      <c r="CJ94">
        <f t="shared" si="399"/>
        <v>1</v>
      </c>
      <c r="CK94">
        <f t="shared" si="399"/>
        <v>1</v>
      </c>
      <c r="CL94">
        <f t="shared" si="399"/>
        <v>1</v>
      </c>
      <c r="CM94">
        <f t="shared" si="399"/>
        <v>1</v>
      </c>
      <c r="CN94">
        <f t="shared" si="399"/>
        <v>1</v>
      </c>
      <c r="CO94">
        <f t="shared" si="399"/>
        <v>1</v>
      </c>
      <c r="CP94">
        <f t="shared" si="399"/>
        <v>1</v>
      </c>
      <c r="CQ94">
        <f t="shared" si="399"/>
        <v>1</v>
      </c>
      <c r="CR94">
        <f t="shared" si="399"/>
        <v>1</v>
      </c>
      <c r="CS94">
        <f t="shared" si="399"/>
        <v>1</v>
      </c>
      <c r="CT94">
        <f t="shared" si="399"/>
        <v>1</v>
      </c>
      <c r="CU94">
        <f t="shared" ref="CU94:DZ94" si="400">CT94*(1-$AG94*(0.01+0.01*CU$3))</f>
        <v>1</v>
      </c>
      <c r="CV94">
        <f t="shared" si="400"/>
        <v>1</v>
      </c>
      <c r="CW94">
        <f t="shared" si="400"/>
        <v>1</v>
      </c>
      <c r="CX94">
        <f t="shared" si="400"/>
        <v>1</v>
      </c>
      <c r="CY94">
        <f t="shared" si="400"/>
        <v>1</v>
      </c>
      <c r="CZ94">
        <f t="shared" si="400"/>
        <v>1</v>
      </c>
      <c r="DA94">
        <f t="shared" si="400"/>
        <v>1</v>
      </c>
      <c r="DB94">
        <f t="shared" si="400"/>
        <v>1</v>
      </c>
      <c r="DC94">
        <f t="shared" si="400"/>
        <v>1</v>
      </c>
      <c r="DD94">
        <f t="shared" si="400"/>
        <v>1</v>
      </c>
      <c r="DE94">
        <f t="shared" si="400"/>
        <v>1</v>
      </c>
      <c r="DF94">
        <f t="shared" si="400"/>
        <v>1</v>
      </c>
      <c r="DG94">
        <f t="shared" si="400"/>
        <v>1</v>
      </c>
      <c r="DH94">
        <f t="shared" si="400"/>
        <v>1</v>
      </c>
      <c r="DI94">
        <f t="shared" si="400"/>
        <v>1</v>
      </c>
      <c r="DJ94">
        <f t="shared" si="400"/>
        <v>1</v>
      </c>
      <c r="DK94">
        <f t="shared" si="400"/>
        <v>1</v>
      </c>
      <c r="DL94">
        <f t="shared" si="400"/>
        <v>1</v>
      </c>
      <c r="DM94">
        <f t="shared" si="400"/>
        <v>1</v>
      </c>
      <c r="DN94">
        <f t="shared" si="400"/>
        <v>1</v>
      </c>
      <c r="DO94">
        <f t="shared" si="400"/>
        <v>1</v>
      </c>
      <c r="DP94">
        <f t="shared" si="400"/>
        <v>1</v>
      </c>
      <c r="DQ94">
        <f t="shared" si="400"/>
        <v>1</v>
      </c>
      <c r="DR94">
        <f t="shared" si="400"/>
        <v>1</v>
      </c>
      <c r="DS94">
        <f t="shared" si="400"/>
        <v>1</v>
      </c>
      <c r="DT94">
        <f t="shared" si="400"/>
        <v>1</v>
      </c>
      <c r="DU94">
        <f t="shared" si="400"/>
        <v>1</v>
      </c>
      <c r="DV94">
        <f t="shared" si="400"/>
        <v>1</v>
      </c>
      <c r="DW94">
        <f t="shared" si="400"/>
        <v>1</v>
      </c>
      <c r="DX94">
        <f t="shared" si="400"/>
        <v>1</v>
      </c>
      <c r="DY94">
        <f t="shared" si="400"/>
        <v>1</v>
      </c>
      <c r="DZ94">
        <f t="shared" si="400"/>
        <v>1</v>
      </c>
      <c r="EA94">
        <f t="shared" ref="EA94:FC94" si="401">DZ94*(1-$AG94*(0.01+0.01*EA$3))</f>
        <v>1</v>
      </c>
      <c r="EB94">
        <f t="shared" si="401"/>
        <v>1</v>
      </c>
      <c r="EC94">
        <f t="shared" si="401"/>
        <v>1</v>
      </c>
      <c r="ED94">
        <f t="shared" si="401"/>
        <v>1</v>
      </c>
      <c r="EE94">
        <f t="shared" si="401"/>
        <v>1</v>
      </c>
      <c r="EF94">
        <f t="shared" si="401"/>
        <v>1</v>
      </c>
      <c r="EG94">
        <f t="shared" si="401"/>
        <v>1</v>
      </c>
      <c r="EH94">
        <f t="shared" si="401"/>
        <v>1</v>
      </c>
      <c r="EI94">
        <f t="shared" si="401"/>
        <v>1</v>
      </c>
      <c r="EJ94">
        <f t="shared" si="401"/>
        <v>1</v>
      </c>
      <c r="EK94">
        <f t="shared" si="401"/>
        <v>1</v>
      </c>
      <c r="EL94">
        <f t="shared" si="401"/>
        <v>1</v>
      </c>
      <c r="EM94">
        <f t="shared" si="401"/>
        <v>1</v>
      </c>
      <c r="EN94">
        <f t="shared" si="401"/>
        <v>1</v>
      </c>
      <c r="EO94">
        <f t="shared" si="401"/>
        <v>1</v>
      </c>
      <c r="EP94">
        <f t="shared" si="401"/>
        <v>1</v>
      </c>
      <c r="EQ94">
        <f t="shared" si="401"/>
        <v>1</v>
      </c>
      <c r="ER94">
        <f t="shared" si="401"/>
        <v>1</v>
      </c>
      <c r="ES94">
        <f t="shared" si="401"/>
        <v>1</v>
      </c>
      <c r="ET94">
        <f t="shared" si="401"/>
        <v>1</v>
      </c>
      <c r="EU94">
        <f t="shared" si="401"/>
        <v>1</v>
      </c>
      <c r="EV94">
        <f t="shared" si="401"/>
        <v>1</v>
      </c>
      <c r="EW94">
        <f t="shared" si="401"/>
        <v>1</v>
      </c>
      <c r="EX94">
        <f t="shared" si="401"/>
        <v>1</v>
      </c>
      <c r="EY94">
        <f t="shared" si="401"/>
        <v>1</v>
      </c>
      <c r="EZ94">
        <f t="shared" si="401"/>
        <v>1</v>
      </c>
      <c r="FA94">
        <f t="shared" si="401"/>
        <v>1</v>
      </c>
      <c r="FB94">
        <f t="shared" si="401"/>
        <v>1</v>
      </c>
      <c r="FC94">
        <f t="shared" si="401"/>
        <v>1</v>
      </c>
    </row>
    <row r="95" spans="6:159" x14ac:dyDescent="0.35">
      <c r="F95">
        <v>113</v>
      </c>
      <c r="G95">
        <f>1-EXP(-inputs!$B$35-inputs!$B$36*inputs!$B$37^$F95*(inputs!$B$37-1)/LN(inputs!$B$37))</f>
        <v>0.79025924359830624</v>
      </c>
      <c r="H95">
        <f>1-EXP(-inputs!$B$35-inputs!$B$36*inputs!$B$37^($F95-4)*(inputs!$B$37-1)/LN(inputs!$B$37))</f>
        <v>0.62417538370474579</v>
      </c>
      <c r="I95">
        <f t="shared" si="274"/>
        <v>0.75864887385437396</v>
      </c>
      <c r="J95">
        <f t="shared" si="275"/>
        <v>0.59920836835655589</v>
      </c>
      <c r="L95">
        <v>93</v>
      </c>
      <c r="M95">
        <f t="shared" si="276"/>
        <v>7.75</v>
      </c>
      <c r="N95">
        <f t="shared" si="277"/>
        <v>3.3089443285015514E-2</v>
      </c>
      <c r="O95">
        <f t="shared" si="278"/>
        <v>0.77379895634325757</v>
      </c>
      <c r="P95">
        <f>O95*EXP(-inputs!$B$27*L95/12)</f>
        <v>0.74438776868183754</v>
      </c>
      <c r="Q95">
        <f t="shared" si="279"/>
        <v>3.8089443285015512E-2</v>
      </c>
      <c r="R95">
        <f t="shared" si="280"/>
        <v>0.74438776868183754</v>
      </c>
      <c r="S95">
        <f>R95*EXP(-inputs!$B$27*L95/12)</f>
        <v>0.71609446564996393</v>
      </c>
      <c r="T95">
        <f>INDEX(P_rec,MATCH(inputs!$B$13+L95,curve_t,0))/INDEX(P_rec,MATCH(inputs!$B$13,curve_t,0))</f>
        <v>0.73520241642472128</v>
      </c>
      <c r="U95">
        <f t="shared" si="286"/>
        <v>0.9963243618533455</v>
      </c>
      <c r="V95">
        <f t="shared" si="287"/>
        <v>3.6891983046738464E-3</v>
      </c>
      <c r="X95">
        <v>69</v>
      </c>
      <c r="Y95">
        <f t="shared" si="281"/>
        <v>115.25565044332255</v>
      </c>
      <c r="AA95">
        <v>67</v>
      </c>
      <c r="AC95">
        <f>$AB$28*INDEX(I_rec,MATCH(inputs!$B$13+AA95,cpi_rec_u,0))/INDEX(I_rec,MATCH(inputs!$B$13,cpi_rec_u,0))</f>
        <v>118.573786815557</v>
      </c>
      <c r="AD95">
        <f t="shared" si="393"/>
        <v>121.83954805269148</v>
      </c>
      <c r="AF95">
        <v>111</v>
      </c>
      <c r="AG95">
        <f t="shared" si="292"/>
        <v>0</v>
      </c>
      <c r="AH95">
        <f>1</f>
        <v>1</v>
      </c>
      <c r="AI95">
        <f t="shared" ref="AI95:BN95" si="402">AH95*(1-$AG95*(0.01+0.01*AI$3))</f>
        <v>1</v>
      </c>
      <c r="AJ95">
        <f t="shared" si="402"/>
        <v>1</v>
      </c>
      <c r="AK95">
        <f t="shared" si="402"/>
        <v>1</v>
      </c>
      <c r="AL95">
        <f t="shared" si="402"/>
        <v>1</v>
      </c>
      <c r="AM95">
        <f t="shared" si="402"/>
        <v>1</v>
      </c>
      <c r="AN95">
        <f t="shared" si="402"/>
        <v>1</v>
      </c>
      <c r="AO95">
        <f t="shared" si="402"/>
        <v>1</v>
      </c>
      <c r="AP95">
        <f t="shared" si="402"/>
        <v>1</v>
      </c>
      <c r="AQ95">
        <f t="shared" si="402"/>
        <v>1</v>
      </c>
      <c r="AR95">
        <f t="shared" si="402"/>
        <v>1</v>
      </c>
      <c r="AS95">
        <f t="shared" si="402"/>
        <v>1</v>
      </c>
      <c r="AT95">
        <f t="shared" si="402"/>
        <v>1</v>
      </c>
      <c r="AU95">
        <f t="shared" si="402"/>
        <v>1</v>
      </c>
      <c r="AV95">
        <f t="shared" si="402"/>
        <v>1</v>
      </c>
      <c r="AW95">
        <f t="shared" si="402"/>
        <v>1</v>
      </c>
      <c r="AX95">
        <f t="shared" si="402"/>
        <v>1</v>
      </c>
      <c r="AY95">
        <f t="shared" si="402"/>
        <v>1</v>
      </c>
      <c r="AZ95">
        <f t="shared" si="402"/>
        <v>1</v>
      </c>
      <c r="BA95">
        <f t="shared" si="402"/>
        <v>1</v>
      </c>
      <c r="BB95">
        <f t="shared" si="402"/>
        <v>1</v>
      </c>
      <c r="BC95">
        <f t="shared" si="402"/>
        <v>1</v>
      </c>
      <c r="BD95">
        <f t="shared" si="402"/>
        <v>1</v>
      </c>
      <c r="BE95">
        <f t="shared" si="402"/>
        <v>1</v>
      </c>
      <c r="BF95">
        <f t="shared" si="402"/>
        <v>1</v>
      </c>
      <c r="BG95">
        <f t="shared" si="402"/>
        <v>1</v>
      </c>
      <c r="BH95">
        <f t="shared" si="402"/>
        <v>1</v>
      </c>
      <c r="BI95">
        <f t="shared" si="402"/>
        <v>1</v>
      </c>
      <c r="BJ95">
        <f t="shared" si="402"/>
        <v>1</v>
      </c>
      <c r="BK95">
        <f t="shared" si="402"/>
        <v>1</v>
      </c>
      <c r="BL95">
        <f t="shared" si="402"/>
        <v>1</v>
      </c>
      <c r="BM95">
        <f t="shared" si="402"/>
        <v>1</v>
      </c>
      <c r="BN95">
        <f t="shared" si="402"/>
        <v>1</v>
      </c>
      <c r="BO95">
        <f t="shared" ref="BO95:CT95" si="403">BN95*(1-$AG95*(0.01+0.01*BO$3))</f>
        <v>1</v>
      </c>
      <c r="BP95">
        <f t="shared" si="403"/>
        <v>1</v>
      </c>
      <c r="BQ95">
        <f t="shared" si="403"/>
        <v>1</v>
      </c>
      <c r="BR95">
        <f t="shared" si="403"/>
        <v>1</v>
      </c>
      <c r="BS95">
        <f t="shared" si="403"/>
        <v>1</v>
      </c>
      <c r="BT95">
        <f t="shared" si="403"/>
        <v>1</v>
      </c>
      <c r="BU95">
        <f t="shared" si="403"/>
        <v>1</v>
      </c>
      <c r="BV95">
        <f t="shared" si="403"/>
        <v>1</v>
      </c>
      <c r="BW95">
        <f t="shared" si="403"/>
        <v>1</v>
      </c>
      <c r="BX95">
        <f t="shared" si="403"/>
        <v>1</v>
      </c>
      <c r="BY95">
        <f t="shared" si="403"/>
        <v>1</v>
      </c>
      <c r="BZ95">
        <f t="shared" si="403"/>
        <v>1</v>
      </c>
      <c r="CA95">
        <f t="shared" si="403"/>
        <v>1</v>
      </c>
      <c r="CB95">
        <f t="shared" si="403"/>
        <v>1</v>
      </c>
      <c r="CC95">
        <f t="shared" si="403"/>
        <v>1</v>
      </c>
      <c r="CD95">
        <f t="shared" si="403"/>
        <v>1</v>
      </c>
      <c r="CE95">
        <f t="shared" si="403"/>
        <v>1</v>
      </c>
      <c r="CF95">
        <f t="shared" si="403"/>
        <v>1</v>
      </c>
      <c r="CG95">
        <f t="shared" si="403"/>
        <v>1</v>
      </c>
      <c r="CH95">
        <f t="shared" si="403"/>
        <v>1</v>
      </c>
      <c r="CI95">
        <f t="shared" si="403"/>
        <v>1</v>
      </c>
      <c r="CJ95">
        <f t="shared" si="403"/>
        <v>1</v>
      </c>
      <c r="CK95">
        <f t="shared" si="403"/>
        <v>1</v>
      </c>
      <c r="CL95">
        <f t="shared" si="403"/>
        <v>1</v>
      </c>
      <c r="CM95">
        <f t="shared" si="403"/>
        <v>1</v>
      </c>
      <c r="CN95">
        <f t="shared" si="403"/>
        <v>1</v>
      </c>
      <c r="CO95">
        <f t="shared" si="403"/>
        <v>1</v>
      </c>
      <c r="CP95">
        <f t="shared" si="403"/>
        <v>1</v>
      </c>
      <c r="CQ95">
        <f t="shared" si="403"/>
        <v>1</v>
      </c>
      <c r="CR95">
        <f t="shared" si="403"/>
        <v>1</v>
      </c>
      <c r="CS95">
        <f t="shared" si="403"/>
        <v>1</v>
      </c>
      <c r="CT95">
        <f t="shared" si="403"/>
        <v>1</v>
      </c>
      <c r="CU95">
        <f t="shared" ref="CU95:DZ95" si="404">CT95*(1-$AG95*(0.01+0.01*CU$3))</f>
        <v>1</v>
      </c>
      <c r="CV95">
        <f t="shared" si="404"/>
        <v>1</v>
      </c>
      <c r="CW95">
        <f t="shared" si="404"/>
        <v>1</v>
      </c>
      <c r="CX95">
        <f t="shared" si="404"/>
        <v>1</v>
      </c>
      <c r="CY95">
        <f t="shared" si="404"/>
        <v>1</v>
      </c>
      <c r="CZ95">
        <f t="shared" si="404"/>
        <v>1</v>
      </c>
      <c r="DA95">
        <f t="shared" si="404"/>
        <v>1</v>
      </c>
      <c r="DB95">
        <f t="shared" si="404"/>
        <v>1</v>
      </c>
      <c r="DC95">
        <f t="shared" si="404"/>
        <v>1</v>
      </c>
      <c r="DD95">
        <f t="shared" si="404"/>
        <v>1</v>
      </c>
      <c r="DE95">
        <f t="shared" si="404"/>
        <v>1</v>
      </c>
      <c r="DF95">
        <f t="shared" si="404"/>
        <v>1</v>
      </c>
      <c r="DG95">
        <f t="shared" si="404"/>
        <v>1</v>
      </c>
      <c r="DH95">
        <f t="shared" si="404"/>
        <v>1</v>
      </c>
      <c r="DI95">
        <f t="shared" si="404"/>
        <v>1</v>
      </c>
      <c r="DJ95">
        <f t="shared" si="404"/>
        <v>1</v>
      </c>
      <c r="DK95">
        <f t="shared" si="404"/>
        <v>1</v>
      </c>
      <c r="DL95">
        <f t="shared" si="404"/>
        <v>1</v>
      </c>
      <c r="DM95">
        <f t="shared" si="404"/>
        <v>1</v>
      </c>
      <c r="DN95">
        <f t="shared" si="404"/>
        <v>1</v>
      </c>
      <c r="DO95">
        <f t="shared" si="404"/>
        <v>1</v>
      </c>
      <c r="DP95">
        <f t="shared" si="404"/>
        <v>1</v>
      </c>
      <c r="DQ95">
        <f t="shared" si="404"/>
        <v>1</v>
      </c>
      <c r="DR95">
        <f t="shared" si="404"/>
        <v>1</v>
      </c>
      <c r="DS95">
        <f t="shared" si="404"/>
        <v>1</v>
      </c>
      <c r="DT95">
        <f t="shared" si="404"/>
        <v>1</v>
      </c>
      <c r="DU95">
        <f t="shared" si="404"/>
        <v>1</v>
      </c>
      <c r="DV95">
        <f t="shared" si="404"/>
        <v>1</v>
      </c>
      <c r="DW95">
        <f t="shared" si="404"/>
        <v>1</v>
      </c>
      <c r="DX95">
        <f t="shared" si="404"/>
        <v>1</v>
      </c>
      <c r="DY95">
        <f t="shared" si="404"/>
        <v>1</v>
      </c>
      <c r="DZ95">
        <f t="shared" si="404"/>
        <v>1</v>
      </c>
      <c r="EA95">
        <f t="shared" ref="EA95:FC95" si="405">DZ95*(1-$AG95*(0.01+0.01*EA$3))</f>
        <v>1</v>
      </c>
      <c r="EB95">
        <f t="shared" si="405"/>
        <v>1</v>
      </c>
      <c r="EC95">
        <f t="shared" si="405"/>
        <v>1</v>
      </c>
      <c r="ED95">
        <f t="shared" si="405"/>
        <v>1</v>
      </c>
      <c r="EE95">
        <f t="shared" si="405"/>
        <v>1</v>
      </c>
      <c r="EF95">
        <f t="shared" si="405"/>
        <v>1</v>
      </c>
      <c r="EG95">
        <f t="shared" si="405"/>
        <v>1</v>
      </c>
      <c r="EH95">
        <f t="shared" si="405"/>
        <v>1</v>
      </c>
      <c r="EI95">
        <f t="shared" si="405"/>
        <v>1</v>
      </c>
      <c r="EJ95">
        <f t="shared" si="405"/>
        <v>1</v>
      </c>
      <c r="EK95">
        <f t="shared" si="405"/>
        <v>1</v>
      </c>
      <c r="EL95">
        <f t="shared" si="405"/>
        <v>1</v>
      </c>
      <c r="EM95">
        <f t="shared" si="405"/>
        <v>1</v>
      </c>
      <c r="EN95">
        <f t="shared" si="405"/>
        <v>1</v>
      </c>
      <c r="EO95">
        <f t="shared" si="405"/>
        <v>1</v>
      </c>
      <c r="EP95">
        <f t="shared" si="405"/>
        <v>1</v>
      </c>
      <c r="EQ95">
        <f t="shared" si="405"/>
        <v>1</v>
      </c>
      <c r="ER95">
        <f t="shared" si="405"/>
        <v>1</v>
      </c>
      <c r="ES95">
        <f t="shared" si="405"/>
        <v>1</v>
      </c>
      <c r="ET95">
        <f t="shared" si="405"/>
        <v>1</v>
      </c>
      <c r="EU95">
        <f t="shared" si="405"/>
        <v>1</v>
      </c>
      <c r="EV95">
        <f t="shared" si="405"/>
        <v>1</v>
      </c>
      <c r="EW95">
        <f t="shared" si="405"/>
        <v>1</v>
      </c>
      <c r="EX95">
        <f t="shared" si="405"/>
        <v>1</v>
      </c>
      <c r="EY95">
        <f t="shared" si="405"/>
        <v>1</v>
      </c>
      <c r="EZ95">
        <f t="shared" si="405"/>
        <v>1</v>
      </c>
      <c r="FA95">
        <f t="shared" si="405"/>
        <v>1</v>
      </c>
      <c r="FB95">
        <f t="shared" si="405"/>
        <v>1</v>
      </c>
      <c r="FC95">
        <f t="shared" si="405"/>
        <v>1</v>
      </c>
    </row>
    <row r="96" spans="6:159" x14ac:dyDescent="0.35">
      <c r="F96">
        <v>114</v>
      </c>
      <c r="G96">
        <f>1-EXP(-inputs!$B$35-inputs!$B$36*inputs!$B$37^$F96*(inputs!$B$37-1)/LN(inputs!$B$37))</f>
        <v>0.82718423890410464</v>
      </c>
      <c r="H96">
        <f>1-EXP(-inputs!$B$35-inputs!$B$36*inputs!$B$37^($F96-4)*(inputs!$B$37-1)/LN(inputs!$B$37))</f>
        <v>0.66711422439595114</v>
      </c>
      <c r="I96">
        <f t="shared" si="274"/>
        <v>0.79409686934794044</v>
      </c>
      <c r="J96">
        <f t="shared" si="275"/>
        <v>0.6404296554201131</v>
      </c>
      <c r="L96">
        <v>94</v>
      </c>
      <c r="M96">
        <f t="shared" si="276"/>
        <v>7.833333333333333</v>
      </c>
      <c r="N96">
        <f t="shared" si="277"/>
        <v>3.314679197289562E-2</v>
      </c>
      <c r="O96">
        <f t="shared" si="278"/>
        <v>0.77132160101236991</v>
      </c>
      <c r="P96">
        <f>O96*EXP(-inputs!$B$27*L96/12)</f>
        <v>0.7416954705399027</v>
      </c>
      <c r="Q96">
        <f t="shared" si="279"/>
        <v>3.8146791972895618E-2</v>
      </c>
      <c r="R96">
        <f t="shared" si="280"/>
        <v>0.74169547053990281</v>
      </c>
      <c r="S96">
        <f>R96*EXP(-inputs!$B$27*L96/12)</f>
        <v>0.71320726697836312</v>
      </c>
      <c r="T96">
        <f>INDEX(P_rec,MATCH(inputs!$B$13+L96,curve_t,0))/INDEX(P_rec,MATCH(inputs!$B$13,curve_t,0))</f>
        <v>0.73249649999116984</v>
      </c>
      <c r="U96">
        <f t="shared" si="286"/>
        <v>0.99631949464106728</v>
      </c>
      <c r="V96">
        <f t="shared" si="287"/>
        <v>3.6941015193712179E-3</v>
      </c>
      <c r="X96">
        <v>70</v>
      </c>
      <c r="Y96">
        <f t="shared" si="281"/>
        <v>115.49305821241003</v>
      </c>
      <c r="AA96">
        <v>68</v>
      </c>
      <c r="AC96">
        <f>$AB$28*INDEX(I_rec,MATCH(inputs!$B$13+AA96,cpi_rec_u,0))/INDEX(I_rec,MATCH(inputs!$B$13,cpi_rec_u,0))</f>
        <v>118.81802940229231</v>
      </c>
      <c r="AD96">
        <f t="shared" si="393"/>
        <v>122.14003724712498</v>
      </c>
      <c r="AF96">
        <v>112</v>
      </c>
      <c r="AG96">
        <f t="shared" si="292"/>
        <v>0</v>
      </c>
      <c r="AH96">
        <f>1</f>
        <v>1</v>
      </c>
      <c r="AI96">
        <f t="shared" ref="AI96:BN96" si="406">AH96*(1-$AG96*(0.01+0.01*AI$3))</f>
        <v>1</v>
      </c>
      <c r="AJ96">
        <f t="shared" si="406"/>
        <v>1</v>
      </c>
      <c r="AK96">
        <f t="shared" si="406"/>
        <v>1</v>
      </c>
      <c r="AL96">
        <f t="shared" si="406"/>
        <v>1</v>
      </c>
      <c r="AM96">
        <f t="shared" si="406"/>
        <v>1</v>
      </c>
      <c r="AN96">
        <f t="shared" si="406"/>
        <v>1</v>
      </c>
      <c r="AO96">
        <f t="shared" si="406"/>
        <v>1</v>
      </c>
      <c r="AP96">
        <f t="shared" si="406"/>
        <v>1</v>
      </c>
      <c r="AQ96">
        <f t="shared" si="406"/>
        <v>1</v>
      </c>
      <c r="AR96">
        <f t="shared" si="406"/>
        <v>1</v>
      </c>
      <c r="AS96">
        <f t="shared" si="406"/>
        <v>1</v>
      </c>
      <c r="AT96">
        <f t="shared" si="406"/>
        <v>1</v>
      </c>
      <c r="AU96">
        <f t="shared" si="406"/>
        <v>1</v>
      </c>
      <c r="AV96">
        <f t="shared" si="406"/>
        <v>1</v>
      </c>
      <c r="AW96">
        <f t="shared" si="406"/>
        <v>1</v>
      </c>
      <c r="AX96">
        <f t="shared" si="406"/>
        <v>1</v>
      </c>
      <c r="AY96">
        <f t="shared" si="406"/>
        <v>1</v>
      </c>
      <c r="AZ96">
        <f t="shared" si="406"/>
        <v>1</v>
      </c>
      <c r="BA96">
        <f t="shared" si="406"/>
        <v>1</v>
      </c>
      <c r="BB96">
        <f t="shared" si="406"/>
        <v>1</v>
      </c>
      <c r="BC96">
        <f t="shared" si="406"/>
        <v>1</v>
      </c>
      <c r="BD96">
        <f t="shared" si="406"/>
        <v>1</v>
      </c>
      <c r="BE96">
        <f t="shared" si="406"/>
        <v>1</v>
      </c>
      <c r="BF96">
        <f t="shared" si="406"/>
        <v>1</v>
      </c>
      <c r="BG96">
        <f t="shared" si="406"/>
        <v>1</v>
      </c>
      <c r="BH96">
        <f t="shared" si="406"/>
        <v>1</v>
      </c>
      <c r="BI96">
        <f t="shared" si="406"/>
        <v>1</v>
      </c>
      <c r="BJ96">
        <f t="shared" si="406"/>
        <v>1</v>
      </c>
      <c r="BK96">
        <f t="shared" si="406"/>
        <v>1</v>
      </c>
      <c r="BL96">
        <f t="shared" si="406"/>
        <v>1</v>
      </c>
      <c r="BM96">
        <f t="shared" si="406"/>
        <v>1</v>
      </c>
      <c r="BN96">
        <f t="shared" si="406"/>
        <v>1</v>
      </c>
      <c r="BO96">
        <f t="shared" ref="BO96:CT96" si="407">BN96*(1-$AG96*(0.01+0.01*BO$3))</f>
        <v>1</v>
      </c>
      <c r="BP96">
        <f t="shared" si="407"/>
        <v>1</v>
      </c>
      <c r="BQ96">
        <f t="shared" si="407"/>
        <v>1</v>
      </c>
      <c r="BR96">
        <f t="shared" si="407"/>
        <v>1</v>
      </c>
      <c r="BS96">
        <f t="shared" si="407"/>
        <v>1</v>
      </c>
      <c r="BT96">
        <f t="shared" si="407"/>
        <v>1</v>
      </c>
      <c r="BU96">
        <f t="shared" si="407"/>
        <v>1</v>
      </c>
      <c r="BV96">
        <f t="shared" si="407"/>
        <v>1</v>
      </c>
      <c r="BW96">
        <f t="shared" si="407"/>
        <v>1</v>
      </c>
      <c r="BX96">
        <f t="shared" si="407"/>
        <v>1</v>
      </c>
      <c r="BY96">
        <f t="shared" si="407"/>
        <v>1</v>
      </c>
      <c r="BZ96">
        <f t="shared" si="407"/>
        <v>1</v>
      </c>
      <c r="CA96">
        <f t="shared" si="407"/>
        <v>1</v>
      </c>
      <c r="CB96">
        <f t="shared" si="407"/>
        <v>1</v>
      </c>
      <c r="CC96">
        <f t="shared" si="407"/>
        <v>1</v>
      </c>
      <c r="CD96">
        <f t="shared" si="407"/>
        <v>1</v>
      </c>
      <c r="CE96">
        <f t="shared" si="407"/>
        <v>1</v>
      </c>
      <c r="CF96">
        <f t="shared" si="407"/>
        <v>1</v>
      </c>
      <c r="CG96">
        <f t="shared" si="407"/>
        <v>1</v>
      </c>
      <c r="CH96">
        <f t="shared" si="407"/>
        <v>1</v>
      </c>
      <c r="CI96">
        <f t="shared" si="407"/>
        <v>1</v>
      </c>
      <c r="CJ96">
        <f t="shared" si="407"/>
        <v>1</v>
      </c>
      <c r="CK96">
        <f t="shared" si="407"/>
        <v>1</v>
      </c>
      <c r="CL96">
        <f t="shared" si="407"/>
        <v>1</v>
      </c>
      <c r="CM96">
        <f t="shared" si="407"/>
        <v>1</v>
      </c>
      <c r="CN96">
        <f t="shared" si="407"/>
        <v>1</v>
      </c>
      <c r="CO96">
        <f t="shared" si="407"/>
        <v>1</v>
      </c>
      <c r="CP96">
        <f t="shared" si="407"/>
        <v>1</v>
      </c>
      <c r="CQ96">
        <f t="shared" si="407"/>
        <v>1</v>
      </c>
      <c r="CR96">
        <f t="shared" si="407"/>
        <v>1</v>
      </c>
      <c r="CS96">
        <f t="shared" si="407"/>
        <v>1</v>
      </c>
      <c r="CT96">
        <f t="shared" si="407"/>
        <v>1</v>
      </c>
      <c r="CU96">
        <f t="shared" ref="CU96:DZ96" si="408">CT96*(1-$AG96*(0.01+0.01*CU$3))</f>
        <v>1</v>
      </c>
      <c r="CV96">
        <f t="shared" si="408"/>
        <v>1</v>
      </c>
      <c r="CW96">
        <f t="shared" si="408"/>
        <v>1</v>
      </c>
      <c r="CX96">
        <f t="shared" si="408"/>
        <v>1</v>
      </c>
      <c r="CY96">
        <f t="shared" si="408"/>
        <v>1</v>
      </c>
      <c r="CZ96">
        <f t="shared" si="408"/>
        <v>1</v>
      </c>
      <c r="DA96">
        <f t="shared" si="408"/>
        <v>1</v>
      </c>
      <c r="DB96">
        <f t="shared" si="408"/>
        <v>1</v>
      </c>
      <c r="DC96">
        <f t="shared" si="408"/>
        <v>1</v>
      </c>
      <c r="DD96">
        <f t="shared" si="408"/>
        <v>1</v>
      </c>
      <c r="DE96">
        <f t="shared" si="408"/>
        <v>1</v>
      </c>
      <c r="DF96">
        <f t="shared" si="408"/>
        <v>1</v>
      </c>
      <c r="DG96">
        <f t="shared" si="408"/>
        <v>1</v>
      </c>
      <c r="DH96">
        <f t="shared" si="408"/>
        <v>1</v>
      </c>
      <c r="DI96">
        <f t="shared" si="408"/>
        <v>1</v>
      </c>
      <c r="DJ96">
        <f t="shared" si="408"/>
        <v>1</v>
      </c>
      <c r="DK96">
        <f t="shared" si="408"/>
        <v>1</v>
      </c>
      <c r="DL96">
        <f t="shared" si="408"/>
        <v>1</v>
      </c>
      <c r="DM96">
        <f t="shared" si="408"/>
        <v>1</v>
      </c>
      <c r="DN96">
        <f t="shared" si="408"/>
        <v>1</v>
      </c>
      <c r="DO96">
        <f t="shared" si="408"/>
        <v>1</v>
      </c>
      <c r="DP96">
        <f t="shared" si="408"/>
        <v>1</v>
      </c>
      <c r="DQ96">
        <f t="shared" si="408"/>
        <v>1</v>
      </c>
      <c r="DR96">
        <f t="shared" si="408"/>
        <v>1</v>
      </c>
      <c r="DS96">
        <f t="shared" si="408"/>
        <v>1</v>
      </c>
      <c r="DT96">
        <f t="shared" si="408"/>
        <v>1</v>
      </c>
      <c r="DU96">
        <f t="shared" si="408"/>
        <v>1</v>
      </c>
      <c r="DV96">
        <f t="shared" si="408"/>
        <v>1</v>
      </c>
      <c r="DW96">
        <f t="shared" si="408"/>
        <v>1</v>
      </c>
      <c r="DX96">
        <f t="shared" si="408"/>
        <v>1</v>
      </c>
      <c r="DY96">
        <f t="shared" si="408"/>
        <v>1</v>
      </c>
      <c r="DZ96">
        <f t="shared" si="408"/>
        <v>1</v>
      </c>
      <c r="EA96">
        <f t="shared" ref="EA96:FC96" si="409">DZ96*(1-$AG96*(0.01+0.01*EA$3))</f>
        <v>1</v>
      </c>
      <c r="EB96">
        <f t="shared" si="409"/>
        <v>1</v>
      </c>
      <c r="EC96">
        <f t="shared" si="409"/>
        <v>1</v>
      </c>
      <c r="ED96">
        <f t="shared" si="409"/>
        <v>1</v>
      </c>
      <c r="EE96">
        <f t="shared" si="409"/>
        <v>1</v>
      </c>
      <c r="EF96">
        <f t="shared" si="409"/>
        <v>1</v>
      </c>
      <c r="EG96">
        <f t="shared" si="409"/>
        <v>1</v>
      </c>
      <c r="EH96">
        <f t="shared" si="409"/>
        <v>1</v>
      </c>
      <c r="EI96">
        <f t="shared" si="409"/>
        <v>1</v>
      </c>
      <c r="EJ96">
        <f t="shared" si="409"/>
        <v>1</v>
      </c>
      <c r="EK96">
        <f t="shared" si="409"/>
        <v>1</v>
      </c>
      <c r="EL96">
        <f t="shared" si="409"/>
        <v>1</v>
      </c>
      <c r="EM96">
        <f t="shared" si="409"/>
        <v>1</v>
      </c>
      <c r="EN96">
        <f t="shared" si="409"/>
        <v>1</v>
      </c>
      <c r="EO96">
        <f t="shared" si="409"/>
        <v>1</v>
      </c>
      <c r="EP96">
        <f t="shared" si="409"/>
        <v>1</v>
      </c>
      <c r="EQ96">
        <f t="shared" si="409"/>
        <v>1</v>
      </c>
      <c r="ER96">
        <f t="shared" si="409"/>
        <v>1</v>
      </c>
      <c r="ES96">
        <f t="shared" si="409"/>
        <v>1</v>
      </c>
      <c r="ET96">
        <f t="shared" si="409"/>
        <v>1</v>
      </c>
      <c r="EU96">
        <f t="shared" si="409"/>
        <v>1</v>
      </c>
      <c r="EV96">
        <f t="shared" si="409"/>
        <v>1</v>
      </c>
      <c r="EW96">
        <f t="shared" si="409"/>
        <v>1</v>
      </c>
      <c r="EX96">
        <f t="shared" si="409"/>
        <v>1</v>
      </c>
      <c r="EY96">
        <f t="shared" si="409"/>
        <v>1</v>
      </c>
      <c r="EZ96">
        <f t="shared" si="409"/>
        <v>1</v>
      </c>
      <c r="FA96">
        <f t="shared" si="409"/>
        <v>1</v>
      </c>
      <c r="FB96">
        <f t="shared" si="409"/>
        <v>1</v>
      </c>
      <c r="FC96">
        <f t="shared" si="409"/>
        <v>1</v>
      </c>
    </row>
    <row r="97" spans="6:159" x14ac:dyDescent="0.35">
      <c r="F97">
        <v>115</v>
      </c>
      <c r="G97">
        <f>1-EXP(-inputs!$B$35-inputs!$B$36*inputs!$B$37^$F97*(inputs!$B$37-1)/LN(inputs!$B$37))</f>
        <v>0.86098696309970146</v>
      </c>
      <c r="H97">
        <f>1-EXP(-inputs!$B$35-inputs!$B$36*inputs!$B$37^($F97-4)*(inputs!$B$37-1)/LN(inputs!$B$37))</f>
        <v>0.70954978990227136</v>
      </c>
      <c r="I97">
        <f t="shared" si="274"/>
        <v>0.82654748457571336</v>
      </c>
      <c r="J97">
        <f t="shared" si="275"/>
        <v>0.68116779830618046</v>
      </c>
      <c r="L97">
        <v>95</v>
      </c>
      <c r="M97">
        <f t="shared" si="276"/>
        <v>7.916666666666667</v>
      </c>
      <c r="N97">
        <f t="shared" si="277"/>
        <v>3.3203664740797466E-2</v>
      </c>
      <c r="O97">
        <f t="shared" si="278"/>
        <v>0.76884772509599353</v>
      </c>
      <c r="P97">
        <f>O97*EXP(-inputs!$B$27*L97/12)</f>
        <v>0.73900863071016909</v>
      </c>
      <c r="Q97">
        <f t="shared" si="279"/>
        <v>3.8203664740797463E-2</v>
      </c>
      <c r="R97">
        <f t="shared" si="280"/>
        <v>0.7390086307101692</v>
      </c>
      <c r="S97">
        <f>R97*EXP(-inputs!$B$27*L97/12)</f>
        <v>0.71032759600860151</v>
      </c>
      <c r="T97">
        <f>INDEX(P_rec,MATCH(inputs!$B$13+L97,curve_t,0))/INDEX(P_rec,MATCH(inputs!$B$13,curve_t,0))</f>
        <v>0.72979703327486567</v>
      </c>
      <c r="U97">
        <f t="shared" si="286"/>
        <v>0.99631470359744145</v>
      </c>
      <c r="V97">
        <f t="shared" si="287"/>
        <v>3.6989280487900178E-3</v>
      </c>
      <c r="X97">
        <v>71</v>
      </c>
      <c r="Y97">
        <f t="shared" si="281"/>
        <v>115.73095500263105</v>
      </c>
      <c r="AA97">
        <v>69</v>
      </c>
      <c r="AC97">
        <f>$AB$28*INDEX(I_rec,MATCH(inputs!$B$13+AA97,cpi_rec_u,0))/INDEX(I_rec,MATCH(inputs!$B$13,cpi_rec_u,0))</f>
        <v>119.0627750887664</v>
      </c>
      <c r="AD97">
        <f t="shared" si="393"/>
        <v>122.4412675289756</v>
      </c>
      <c r="AF97">
        <v>113</v>
      </c>
      <c r="AG97">
        <f t="shared" si="292"/>
        <v>0</v>
      </c>
      <c r="AH97">
        <f>1</f>
        <v>1</v>
      </c>
      <c r="AI97">
        <f t="shared" ref="AI97:BN97" si="410">AH97*(1-$AG97*(0.01+0.01*AI$3))</f>
        <v>1</v>
      </c>
      <c r="AJ97">
        <f t="shared" si="410"/>
        <v>1</v>
      </c>
      <c r="AK97">
        <f t="shared" si="410"/>
        <v>1</v>
      </c>
      <c r="AL97">
        <f t="shared" si="410"/>
        <v>1</v>
      </c>
      <c r="AM97">
        <f t="shared" si="410"/>
        <v>1</v>
      </c>
      <c r="AN97">
        <f t="shared" si="410"/>
        <v>1</v>
      </c>
      <c r="AO97">
        <f t="shared" si="410"/>
        <v>1</v>
      </c>
      <c r="AP97">
        <f t="shared" si="410"/>
        <v>1</v>
      </c>
      <c r="AQ97">
        <f t="shared" si="410"/>
        <v>1</v>
      </c>
      <c r="AR97">
        <f t="shared" si="410"/>
        <v>1</v>
      </c>
      <c r="AS97">
        <f t="shared" si="410"/>
        <v>1</v>
      </c>
      <c r="AT97">
        <f t="shared" si="410"/>
        <v>1</v>
      </c>
      <c r="AU97">
        <f t="shared" si="410"/>
        <v>1</v>
      </c>
      <c r="AV97">
        <f t="shared" si="410"/>
        <v>1</v>
      </c>
      <c r="AW97">
        <f t="shared" si="410"/>
        <v>1</v>
      </c>
      <c r="AX97">
        <f t="shared" si="410"/>
        <v>1</v>
      </c>
      <c r="AY97">
        <f t="shared" si="410"/>
        <v>1</v>
      </c>
      <c r="AZ97">
        <f t="shared" si="410"/>
        <v>1</v>
      </c>
      <c r="BA97">
        <f t="shared" si="410"/>
        <v>1</v>
      </c>
      <c r="BB97">
        <f t="shared" si="410"/>
        <v>1</v>
      </c>
      <c r="BC97">
        <f t="shared" si="410"/>
        <v>1</v>
      </c>
      <c r="BD97">
        <f t="shared" si="410"/>
        <v>1</v>
      </c>
      <c r="BE97">
        <f t="shared" si="410"/>
        <v>1</v>
      </c>
      <c r="BF97">
        <f t="shared" si="410"/>
        <v>1</v>
      </c>
      <c r="BG97">
        <f t="shared" si="410"/>
        <v>1</v>
      </c>
      <c r="BH97">
        <f t="shared" si="410"/>
        <v>1</v>
      </c>
      <c r="BI97">
        <f t="shared" si="410"/>
        <v>1</v>
      </c>
      <c r="BJ97">
        <f t="shared" si="410"/>
        <v>1</v>
      </c>
      <c r="BK97">
        <f t="shared" si="410"/>
        <v>1</v>
      </c>
      <c r="BL97">
        <f t="shared" si="410"/>
        <v>1</v>
      </c>
      <c r="BM97">
        <f t="shared" si="410"/>
        <v>1</v>
      </c>
      <c r="BN97">
        <f t="shared" si="410"/>
        <v>1</v>
      </c>
      <c r="BO97">
        <f t="shared" ref="BO97:CT97" si="411">BN97*(1-$AG97*(0.01+0.01*BO$3))</f>
        <v>1</v>
      </c>
      <c r="BP97">
        <f t="shared" si="411"/>
        <v>1</v>
      </c>
      <c r="BQ97">
        <f t="shared" si="411"/>
        <v>1</v>
      </c>
      <c r="BR97">
        <f t="shared" si="411"/>
        <v>1</v>
      </c>
      <c r="BS97">
        <f t="shared" si="411"/>
        <v>1</v>
      </c>
      <c r="BT97">
        <f t="shared" si="411"/>
        <v>1</v>
      </c>
      <c r="BU97">
        <f t="shared" si="411"/>
        <v>1</v>
      </c>
      <c r="BV97">
        <f t="shared" si="411"/>
        <v>1</v>
      </c>
      <c r="BW97">
        <f t="shared" si="411"/>
        <v>1</v>
      </c>
      <c r="BX97">
        <f t="shared" si="411"/>
        <v>1</v>
      </c>
      <c r="BY97">
        <f t="shared" si="411"/>
        <v>1</v>
      </c>
      <c r="BZ97">
        <f t="shared" si="411"/>
        <v>1</v>
      </c>
      <c r="CA97">
        <f t="shared" si="411"/>
        <v>1</v>
      </c>
      <c r="CB97">
        <f t="shared" si="411"/>
        <v>1</v>
      </c>
      <c r="CC97">
        <f t="shared" si="411"/>
        <v>1</v>
      </c>
      <c r="CD97">
        <f t="shared" si="411"/>
        <v>1</v>
      </c>
      <c r="CE97">
        <f t="shared" si="411"/>
        <v>1</v>
      </c>
      <c r="CF97">
        <f t="shared" si="411"/>
        <v>1</v>
      </c>
      <c r="CG97">
        <f t="shared" si="411"/>
        <v>1</v>
      </c>
      <c r="CH97">
        <f t="shared" si="411"/>
        <v>1</v>
      </c>
      <c r="CI97">
        <f t="shared" si="411"/>
        <v>1</v>
      </c>
      <c r="CJ97">
        <f t="shared" si="411"/>
        <v>1</v>
      </c>
      <c r="CK97">
        <f t="shared" si="411"/>
        <v>1</v>
      </c>
      <c r="CL97">
        <f t="shared" si="411"/>
        <v>1</v>
      </c>
      <c r="CM97">
        <f t="shared" si="411"/>
        <v>1</v>
      </c>
      <c r="CN97">
        <f t="shared" si="411"/>
        <v>1</v>
      </c>
      <c r="CO97">
        <f t="shared" si="411"/>
        <v>1</v>
      </c>
      <c r="CP97">
        <f t="shared" si="411"/>
        <v>1</v>
      </c>
      <c r="CQ97">
        <f t="shared" si="411"/>
        <v>1</v>
      </c>
      <c r="CR97">
        <f t="shared" si="411"/>
        <v>1</v>
      </c>
      <c r="CS97">
        <f t="shared" si="411"/>
        <v>1</v>
      </c>
      <c r="CT97">
        <f t="shared" si="411"/>
        <v>1</v>
      </c>
      <c r="CU97">
        <f t="shared" ref="CU97:DZ97" si="412">CT97*(1-$AG97*(0.01+0.01*CU$3))</f>
        <v>1</v>
      </c>
      <c r="CV97">
        <f t="shared" si="412"/>
        <v>1</v>
      </c>
      <c r="CW97">
        <f t="shared" si="412"/>
        <v>1</v>
      </c>
      <c r="CX97">
        <f t="shared" si="412"/>
        <v>1</v>
      </c>
      <c r="CY97">
        <f t="shared" si="412"/>
        <v>1</v>
      </c>
      <c r="CZ97">
        <f t="shared" si="412"/>
        <v>1</v>
      </c>
      <c r="DA97">
        <f t="shared" si="412"/>
        <v>1</v>
      </c>
      <c r="DB97">
        <f t="shared" si="412"/>
        <v>1</v>
      </c>
      <c r="DC97">
        <f t="shared" si="412"/>
        <v>1</v>
      </c>
      <c r="DD97">
        <f t="shared" si="412"/>
        <v>1</v>
      </c>
      <c r="DE97">
        <f t="shared" si="412"/>
        <v>1</v>
      </c>
      <c r="DF97">
        <f t="shared" si="412"/>
        <v>1</v>
      </c>
      <c r="DG97">
        <f t="shared" si="412"/>
        <v>1</v>
      </c>
      <c r="DH97">
        <f t="shared" si="412"/>
        <v>1</v>
      </c>
      <c r="DI97">
        <f t="shared" si="412"/>
        <v>1</v>
      </c>
      <c r="DJ97">
        <f t="shared" si="412"/>
        <v>1</v>
      </c>
      <c r="DK97">
        <f t="shared" si="412"/>
        <v>1</v>
      </c>
      <c r="DL97">
        <f t="shared" si="412"/>
        <v>1</v>
      </c>
      <c r="DM97">
        <f t="shared" si="412"/>
        <v>1</v>
      </c>
      <c r="DN97">
        <f t="shared" si="412"/>
        <v>1</v>
      </c>
      <c r="DO97">
        <f t="shared" si="412"/>
        <v>1</v>
      </c>
      <c r="DP97">
        <f t="shared" si="412"/>
        <v>1</v>
      </c>
      <c r="DQ97">
        <f t="shared" si="412"/>
        <v>1</v>
      </c>
      <c r="DR97">
        <f t="shared" si="412"/>
        <v>1</v>
      </c>
      <c r="DS97">
        <f t="shared" si="412"/>
        <v>1</v>
      </c>
      <c r="DT97">
        <f t="shared" si="412"/>
        <v>1</v>
      </c>
      <c r="DU97">
        <f t="shared" si="412"/>
        <v>1</v>
      </c>
      <c r="DV97">
        <f t="shared" si="412"/>
        <v>1</v>
      </c>
      <c r="DW97">
        <f t="shared" si="412"/>
        <v>1</v>
      </c>
      <c r="DX97">
        <f t="shared" si="412"/>
        <v>1</v>
      </c>
      <c r="DY97">
        <f t="shared" si="412"/>
        <v>1</v>
      </c>
      <c r="DZ97">
        <f t="shared" si="412"/>
        <v>1</v>
      </c>
      <c r="EA97">
        <f t="shared" ref="EA97:FC97" si="413">DZ97*(1-$AG97*(0.01+0.01*EA$3))</f>
        <v>1</v>
      </c>
      <c r="EB97">
        <f t="shared" si="413"/>
        <v>1</v>
      </c>
      <c r="EC97">
        <f t="shared" si="413"/>
        <v>1</v>
      </c>
      <c r="ED97">
        <f t="shared" si="413"/>
        <v>1</v>
      </c>
      <c r="EE97">
        <f t="shared" si="413"/>
        <v>1</v>
      </c>
      <c r="EF97">
        <f t="shared" si="413"/>
        <v>1</v>
      </c>
      <c r="EG97">
        <f t="shared" si="413"/>
        <v>1</v>
      </c>
      <c r="EH97">
        <f t="shared" si="413"/>
        <v>1</v>
      </c>
      <c r="EI97">
        <f t="shared" si="413"/>
        <v>1</v>
      </c>
      <c r="EJ97">
        <f t="shared" si="413"/>
        <v>1</v>
      </c>
      <c r="EK97">
        <f t="shared" si="413"/>
        <v>1</v>
      </c>
      <c r="EL97">
        <f t="shared" si="413"/>
        <v>1</v>
      </c>
      <c r="EM97">
        <f t="shared" si="413"/>
        <v>1</v>
      </c>
      <c r="EN97">
        <f t="shared" si="413"/>
        <v>1</v>
      </c>
      <c r="EO97">
        <f t="shared" si="413"/>
        <v>1</v>
      </c>
      <c r="EP97">
        <f t="shared" si="413"/>
        <v>1</v>
      </c>
      <c r="EQ97">
        <f t="shared" si="413"/>
        <v>1</v>
      </c>
      <c r="ER97">
        <f t="shared" si="413"/>
        <v>1</v>
      </c>
      <c r="ES97">
        <f t="shared" si="413"/>
        <v>1</v>
      </c>
      <c r="ET97">
        <f t="shared" si="413"/>
        <v>1</v>
      </c>
      <c r="EU97">
        <f t="shared" si="413"/>
        <v>1</v>
      </c>
      <c r="EV97">
        <f t="shared" si="413"/>
        <v>1</v>
      </c>
      <c r="EW97">
        <f t="shared" si="413"/>
        <v>1</v>
      </c>
      <c r="EX97">
        <f t="shared" si="413"/>
        <v>1</v>
      </c>
      <c r="EY97">
        <f t="shared" si="413"/>
        <v>1</v>
      </c>
      <c r="EZ97">
        <f t="shared" si="413"/>
        <v>1</v>
      </c>
      <c r="FA97">
        <f t="shared" si="413"/>
        <v>1</v>
      </c>
      <c r="FB97">
        <f t="shared" si="413"/>
        <v>1</v>
      </c>
      <c r="FC97">
        <f t="shared" si="413"/>
        <v>1</v>
      </c>
    </row>
    <row r="98" spans="6:159" x14ac:dyDescent="0.35">
      <c r="F98">
        <v>116</v>
      </c>
      <c r="G98">
        <f>1-EXP(-inputs!$B$35-inputs!$B$36*inputs!$B$37^$F98*(inputs!$B$37-1)/LN(inputs!$B$37))</f>
        <v>0.89115555618140285</v>
      </c>
      <c r="H98">
        <f>1-EXP(-inputs!$B$35-inputs!$B$36*inputs!$B$37^($F98-4)*(inputs!$B$37-1)/LN(inputs!$B$37))</f>
        <v>0.75082501964756965</v>
      </c>
      <c r="I98">
        <f t="shared" si="274"/>
        <v>0.85550933393414674</v>
      </c>
      <c r="J98">
        <f t="shared" si="275"/>
        <v>0.72079201886166688</v>
      </c>
      <c r="L98">
        <v>96</v>
      </c>
      <c r="M98">
        <f t="shared" si="276"/>
        <v>8</v>
      </c>
      <c r="N98">
        <f t="shared" si="277"/>
        <v>3.3260065538241679E-2</v>
      </c>
      <c r="O98">
        <f t="shared" si="278"/>
        <v>0.76637741300702866</v>
      </c>
      <c r="P98">
        <f>O98*EXP(-inputs!$B$27*L98/12)</f>
        <v>0.73632732482203145</v>
      </c>
      <c r="Q98">
        <f t="shared" si="279"/>
        <v>3.8260065538241676E-2</v>
      </c>
      <c r="R98">
        <f t="shared" si="280"/>
        <v>0.73632732482203145</v>
      </c>
      <c r="S98">
        <f>R98*EXP(-inputs!$B$27*L98/12)</f>
        <v>0.70745551744829005</v>
      </c>
      <c r="T98">
        <f>INDEX(P_rec,MATCH(inputs!$B$13+L98,curve_t,0))/INDEX(P_rec,MATCH(inputs!$B$13,curve_t,0))</f>
        <v>0.7271040733132742</v>
      </c>
      <c r="U98">
        <f t="shared" si="286"/>
        <v>0.99630998779276048</v>
      </c>
      <c r="V98">
        <f t="shared" si="287"/>
        <v>3.7036788273241417E-3</v>
      </c>
      <c r="X98">
        <v>72</v>
      </c>
      <c r="Y98">
        <f t="shared" si="281"/>
        <v>115.96934182128902</v>
      </c>
      <c r="AA98">
        <v>70</v>
      </c>
      <c r="AC98">
        <f>$AB$28*INDEX(I_rec,MATCH(inputs!$B$13+AA98,cpi_rec_u,0))/INDEX(I_rec,MATCH(inputs!$B$13,cpi_rec_u,0))</f>
        <v>119.30802491128237</v>
      </c>
      <c r="AD98">
        <f t="shared" si="393"/>
        <v>122.74324072596485</v>
      </c>
      <c r="AF98">
        <v>114</v>
      </c>
      <c r="AG98">
        <f t="shared" si="292"/>
        <v>0</v>
      </c>
      <c r="AH98">
        <f>1</f>
        <v>1</v>
      </c>
      <c r="AI98">
        <f t="shared" ref="AI98:BN98" si="414">AH98*(1-$AG98*(0.01+0.01*AI$3))</f>
        <v>1</v>
      </c>
      <c r="AJ98">
        <f t="shared" si="414"/>
        <v>1</v>
      </c>
      <c r="AK98">
        <f t="shared" si="414"/>
        <v>1</v>
      </c>
      <c r="AL98">
        <f t="shared" si="414"/>
        <v>1</v>
      </c>
      <c r="AM98">
        <f t="shared" si="414"/>
        <v>1</v>
      </c>
      <c r="AN98">
        <f t="shared" si="414"/>
        <v>1</v>
      </c>
      <c r="AO98">
        <f t="shared" si="414"/>
        <v>1</v>
      </c>
      <c r="AP98">
        <f t="shared" si="414"/>
        <v>1</v>
      </c>
      <c r="AQ98">
        <f t="shared" si="414"/>
        <v>1</v>
      </c>
      <c r="AR98">
        <f t="shared" si="414"/>
        <v>1</v>
      </c>
      <c r="AS98">
        <f t="shared" si="414"/>
        <v>1</v>
      </c>
      <c r="AT98">
        <f t="shared" si="414"/>
        <v>1</v>
      </c>
      <c r="AU98">
        <f t="shared" si="414"/>
        <v>1</v>
      </c>
      <c r="AV98">
        <f t="shared" si="414"/>
        <v>1</v>
      </c>
      <c r="AW98">
        <f t="shared" si="414"/>
        <v>1</v>
      </c>
      <c r="AX98">
        <f t="shared" si="414"/>
        <v>1</v>
      </c>
      <c r="AY98">
        <f t="shared" si="414"/>
        <v>1</v>
      </c>
      <c r="AZ98">
        <f t="shared" si="414"/>
        <v>1</v>
      </c>
      <c r="BA98">
        <f t="shared" si="414"/>
        <v>1</v>
      </c>
      <c r="BB98">
        <f t="shared" si="414"/>
        <v>1</v>
      </c>
      <c r="BC98">
        <f t="shared" si="414"/>
        <v>1</v>
      </c>
      <c r="BD98">
        <f t="shared" si="414"/>
        <v>1</v>
      </c>
      <c r="BE98">
        <f t="shared" si="414"/>
        <v>1</v>
      </c>
      <c r="BF98">
        <f t="shared" si="414"/>
        <v>1</v>
      </c>
      <c r="BG98">
        <f t="shared" si="414"/>
        <v>1</v>
      </c>
      <c r="BH98">
        <f t="shared" si="414"/>
        <v>1</v>
      </c>
      <c r="BI98">
        <f t="shared" si="414"/>
        <v>1</v>
      </c>
      <c r="BJ98">
        <f t="shared" si="414"/>
        <v>1</v>
      </c>
      <c r="BK98">
        <f t="shared" si="414"/>
        <v>1</v>
      </c>
      <c r="BL98">
        <f t="shared" si="414"/>
        <v>1</v>
      </c>
      <c r="BM98">
        <f t="shared" si="414"/>
        <v>1</v>
      </c>
      <c r="BN98">
        <f t="shared" si="414"/>
        <v>1</v>
      </c>
      <c r="BO98">
        <f t="shared" ref="BO98:CT98" si="415">BN98*(1-$AG98*(0.01+0.01*BO$3))</f>
        <v>1</v>
      </c>
      <c r="BP98">
        <f t="shared" si="415"/>
        <v>1</v>
      </c>
      <c r="BQ98">
        <f t="shared" si="415"/>
        <v>1</v>
      </c>
      <c r="BR98">
        <f t="shared" si="415"/>
        <v>1</v>
      </c>
      <c r="BS98">
        <f t="shared" si="415"/>
        <v>1</v>
      </c>
      <c r="BT98">
        <f t="shared" si="415"/>
        <v>1</v>
      </c>
      <c r="BU98">
        <f t="shared" si="415"/>
        <v>1</v>
      </c>
      <c r="BV98">
        <f t="shared" si="415"/>
        <v>1</v>
      </c>
      <c r="BW98">
        <f t="shared" si="415"/>
        <v>1</v>
      </c>
      <c r="BX98">
        <f t="shared" si="415"/>
        <v>1</v>
      </c>
      <c r="BY98">
        <f t="shared" si="415"/>
        <v>1</v>
      </c>
      <c r="BZ98">
        <f t="shared" si="415"/>
        <v>1</v>
      </c>
      <c r="CA98">
        <f t="shared" si="415"/>
        <v>1</v>
      </c>
      <c r="CB98">
        <f t="shared" si="415"/>
        <v>1</v>
      </c>
      <c r="CC98">
        <f t="shared" si="415"/>
        <v>1</v>
      </c>
      <c r="CD98">
        <f t="shared" si="415"/>
        <v>1</v>
      </c>
      <c r="CE98">
        <f t="shared" si="415"/>
        <v>1</v>
      </c>
      <c r="CF98">
        <f t="shared" si="415"/>
        <v>1</v>
      </c>
      <c r="CG98">
        <f t="shared" si="415"/>
        <v>1</v>
      </c>
      <c r="CH98">
        <f t="shared" si="415"/>
        <v>1</v>
      </c>
      <c r="CI98">
        <f t="shared" si="415"/>
        <v>1</v>
      </c>
      <c r="CJ98">
        <f t="shared" si="415"/>
        <v>1</v>
      </c>
      <c r="CK98">
        <f t="shared" si="415"/>
        <v>1</v>
      </c>
      <c r="CL98">
        <f t="shared" si="415"/>
        <v>1</v>
      </c>
      <c r="CM98">
        <f t="shared" si="415"/>
        <v>1</v>
      </c>
      <c r="CN98">
        <f t="shared" si="415"/>
        <v>1</v>
      </c>
      <c r="CO98">
        <f t="shared" si="415"/>
        <v>1</v>
      </c>
      <c r="CP98">
        <f t="shared" si="415"/>
        <v>1</v>
      </c>
      <c r="CQ98">
        <f t="shared" si="415"/>
        <v>1</v>
      </c>
      <c r="CR98">
        <f t="shared" si="415"/>
        <v>1</v>
      </c>
      <c r="CS98">
        <f t="shared" si="415"/>
        <v>1</v>
      </c>
      <c r="CT98">
        <f t="shared" si="415"/>
        <v>1</v>
      </c>
      <c r="CU98">
        <f t="shared" ref="CU98:DZ98" si="416">CT98*(1-$AG98*(0.01+0.01*CU$3))</f>
        <v>1</v>
      </c>
      <c r="CV98">
        <f t="shared" si="416"/>
        <v>1</v>
      </c>
      <c r="CW98">
        <f t="shared" si="416"/>
        <v>1</v>
      </c>
      <c r="CX98">
        <f t="shared" si="416"/>
        <v>1</v>
      </c>
      <c r="CY98">
        <f t="shared" si="416"/>
        <v>1</v>
      </c>
      <c r="CZ98">
        <f t="shared" si="416"/>
        <v>1</v>
      </c>
      <c r="DA98">
        <f t="shared" si="416"/>
        <v>1</v>
      </c>
      <c r="DB98">
        <f t="shared" si="416"/>
        <v>1</v>
      </c>
      <c r="DC98">
        <f t="shared" si="416"/>
        <v>1</v>
      </c>
      <c r="DD98">
        <f t="shared" si="416"/>
        <v>1</v>
      </c>
      <c r="DE98">
        <f t="shared" si="416"/>
        <v>1</v>
      </c>
      <c r="DF98">
        <f t="shared" si="416"/>
        <v>1</v>
      </c>
      <c r="DG98">
        <f t="shared" si="416"/>
        <v>1</v>
      </c>
      <c r="DH98">
        <f t="shared" si="416"/>
        <v>1</v>
      </c>
      <c r="DI98">
        <f t="shared" si="416"/>
        <v>1</v>
      </c>
      <c r="DJ98">
        <f t="shared" si="416"/>
        <v>1</v>
      </c>
      <c r="DK98">
        <f t="shared" si="416"/>
        <v>1</v>
      </c>
      <c r="DL98">
        <f t="shared" si="416"/>
        <v>1</v>
      </c>
      <c r="DM98">
        <f t="shared" si="416"/>
        <v>1</v>
      </c>
      <c r="DN98">
        <f t="shared" si="416"/>
        <v>1</v>
      </c>
      <c r="DO98">
        <f t="shared" si="416"/>
        <v>1</v>
      </c>
      <c r="DP98">
        <f t="shared" si="416"/>
        <v>1</v>
      </c>
      <c r="DQ98">
        <f t="shared" si="416"/>
        <v>1</v>
      </c>
      <c r="DR98">
        <f t="shared" si="416"/>
        <v>1</v>
      </c>
      <c r="DS98">
        <f t="shared" si="416"/>
        <v>1</v>
      </c>
      <c r="DT98">
        <f t="shared" si="416"/>
        <v>1</v>
      </c>
      <c r="DU98">
        <f t="shared" si="416"/>
        <v>1</v>
      </c>
      <c r="DV98">
        <f t="shared" si="416"/>
        <v>1</v>
      </c>
      <c r="DW98">
        <f t="shared" si="416"/>
        <v>1</v>
      </c>
      <c r="DX98">
        <f t="shared" si="416"/>
        <v>1</v>
      </c>
      <c r="DY98">
        <f t="shared" si="416"/>
        <v>1</v>
      </c>
      <c r="DZ98">
        <f t="shared" si="416"/>
        <v>1</v>
      </c>
      <c r="EA98">
        <f t="shared" ref="EA98:FC98" si="417">DZ98*(1-$AG98*(0.01+0.01*EA$3))</f>
        <v>1</v>
      </c>
      <c r="EB98">
        <f t="shared" si="417"/>
        <v>1</v>
      </c>
      <c r="EC98">
        <f t="shared" si="417"/>
        <v>1</v>
      </c>
      <c r="ED98">
        <f t="shared" si="417"/>
        <v>1</v>
      </c>
      <c r="EE98">
        <f t="shared" si="417"/>
        <v>1</v>
      </c>
      <c r="EF98">
        <f t="shared" si="417"/>
        <v>1</v>
      </c>
      <c r="EG98">
        <f t="shared" si="417"/>
        <v>1</v>
      </c>
      <c r="EH98">
        <f t="shared" si="417"/>
        <v>1</v>
      </c>
      <c r="EI98">
        <f t="shared" si="417"/>
        <v>1</v>
      </c>
      <c r="EJ98">
        <f t="shared" si="417"/>
        <v>1</v>
      </c>
      <c r="EK98">
        <f t="shared" si="417"/>
        <v>1</v>
      </c>
      <c r="EL98">
        <f t="shared" si="417"/>
        <v>1</v>
      </c>
      <c r="EM98">
        <f t="shared" si="417"/>
        <v>1</v>
      </c>
      <c r="EN98">
        <f t="shared" si="417"/>
        <v>1</v>
      </c>
      <c r="EO98">
        <f t="shared" si="417"/>
        <v>1</v>
      </c>
      <c r="EP98">
        <f t="shared" si="417"/>
        <v>1</v>
      </c>
      <c r="EQ98">
        <f t="shared" si="417"/>
        <v>1</v>
      </c>
      <c r="ER98">
        <f t="shared" si="417"/>
        <v>1</v>
      </c>
      <c r="ES98">
        <f t="shared" si="417"/>
        <v>1</v>
      </c>
      <c r="ET98">
        <f t="shared" si="417"/>
        <v>1</v>
      </c>
      <c r="EU98">
        <f t="shared" si="417"/>
        <v>1</v>
      </c>
      <c r="EV98">
        <f t="shared" si="417"/>
        <v>1</v>
      </c>
      <c r="EW98">
        <f t="shared" si="417"/>
        <v>1</v>
      </c>
      <c r="EX98">
        <f t="shared" si="417"/>
        <v>1</v>
      </c>
      <c r="EY98">
        <f t="shared" si="417"/>
        <v>1</v>
      </c>
      <c r="EZ98">
        <f t="shared" si="417"/>
        <v>1</v>
      </c>
      <c r="FA98">
        <f t="shared" si="417"/>
        <v>1</v>
      </c>
      <c r="FB98">
        <f t="shared" si="417"/>
        <v>1</v>
      </c>
      <c r="FC98">
        <f t="shared" si="417"/>
        <v>1</v>
      </c>
    </row>
    <row r="99" spans="6:159" x14ac:dyDescent="0.35">
      <c r="F99">
        <v>117</v>
      </c>
      <c r="G99">
        <f>1-EXP(-inputs!$B$35-inputs!$B$36*inputs!$B$37^$F99*(inputs!$B$37-1)/LN(inputs!$B$37))</f>
        <v>0.91732349889465803</v>
      </c>
      <c r="H99">
        <f>1-EXP(-inputs!$B$35-inputs!$B$36*inputs!$B$37^($F99-4)*(inputs!$B$37-1)/LN(inputs!$B$37))</f>
        <v>0.79025924359830624</v>
      </c>
      <c r="I99">
        <f t="shared" si="274"/>
        <v>0.88063055893887165</v>
      </c>
      <c r="J99">
        <f t="shared" si="275"/>
        <v>0.75864887385437396</v>
      </c>
      <c r="L99">
        <v>97</v>
      </c>
      <c r="M99">
        <f t="shared" si="276"/>
        <v>8.0833333333333339</v>
      </c>
      <c r="N99">
        <f t="shared" si="277"/>
        <v>3.3315998281972965E-2</v>
      </c>
      <c r="O99">
        <f t="shared" si="278"/>
        <v>0.76391074737620368</v>
      </c>
      <c r="P99">
        <f>O99*EXP(-inputs!$B$27*L99/12)</f>
        <v>0.73365162666235573</v>
      </c>
      <c r="Q99">
        <f t="shared" si="279"/>
        <v>3.8315998281972963E-2</v>
      </c>
      <c r="R99">
        <f t="shared" si="280"/>
        <v>0.73365162666235573</v>
      </c>
      <c r="S99">
        <f>R99*EXP(-inputs!$B$27*L99/12)</f>
        <v>0.70459109412064702</v>
      </c>
      <c r="T99">
        <f>INDEX(P_rec,MATCH(inputs!$B$13+L99,curve_t,0))/INDEX(P_rec,MATCH(inputs!$B$13,curve_t,0))</f>
        <v>0.72441767556399073</v>
      </c>
      <c r="U99">
        <f t="shared" si="286"/>
        <v>0.99630534630752088</v>
      </c>
      <c r="V99">
        <f t="shared" si="287"/>
        <v>3.708354779156986E-3</v>
      </c>
      <c r="X99">
        <v>73</v>
      </c>
      <c r="Y99">
        <f t="shared" si="281"/>
        <v>116.20821967776229</v>
      </c>
      <c r="AA99">
        <v>71</v>
      </c>
      <c r="AC99">
        <f>$AB$28*INDEX(I_rec,MATCH(inputs!$B$13+AA99,cpi_rec_u,0))/INDEX(I_rec,MATCH(inputs!$B$13,cpi_rec_u,0))</f>
        <v>119.55377990827795</v>
      </c>
      <c r="AD99">
        <f t="shared" si="393"/>
        <v>123.04595867032188</v>
      </c>
      <c r="AF99">
        <v>115</v>
      </c>
      <c r="AG99">
        <f t="shared" si="292"/>
        <v>0</v>
      </c>
      <c r="AH99">
        <f>1</f>
        <v>1</v>
      </c>
      <c r="AI99">
        <f t="shared" ref="AI99:BN99" si="418">AH99*(1-$AG99*(0.01+0.01*AI$3))</f>
        <v>1</v>
      </c>
      <c r="AJ99">
        <f t="shared" si="418"/>
        <v>1</v>
      </c>
      <c r="AK99">
        <f t="shared" si="418"/>
        <v>1</v>
      </c>
      <c r="AL99">
        <f t="shared" si="418"/>
        <v>1</v>
      </c>
      <c r="AM99">
        <f t="shared" si="418"/>
        <v>1</v>
      </c>
      <c r="AN99">
        <f t="shared" si="418"/>
        <v>1</v>
      </c>
      <c r="AO99">
        <f t="shared" si="418"/>
        <v>1</v>
      </c>
      <c r="AP99">
        <f t="shared" si="418"/>
        <v>1</v>
      </c>
      <c r="AQ99">
        <f t="shared" si="418"/>
        <v>1</v>
      </c>
      <c r="AR99">
        <f t="shared" si="418"/>
        <v>1</v>
      </c>
      <c r="AS99">
        <f t="shared" si="418"/>
        <v>1</v>
      </c>
      <c r="AT99">
        <f t="shared" si="418"/>
        <v>1</v>
      </c>
      <c r="AU99">
        <f t="shared" si="418"/>
        <v>1</v>
      </c>
      <c r="AV99">
        <f t="shared" si="418"/>
        <v>1</v>
      </c>
      <c r="AW99">
        <f t="shared" si="418"/>
        <v>1</v>
      </c>
      <c r="AX99">
        <f t="shared" si="418"/>
        <v>1</v>
      </c>
      <c r="AY99">
        <f t="shared" si="418"/>
        <v>1</v>
      </c>
      <c r="AZ99">
        <f t="shared" si="418"/>
        <v>1</v>
      </c>
      <c r="BA99">
        <f t="shared" si="418"/>
        <v>1</v>
      </c>
      <c r="BB99">
        <f t="shared" si="418"/>
        <v>1</v>
      </c>
      <c r="BC99">
        <f t="shared" si="418"/>
        <v>1</v>
      </c>
      <c r="BD99">
        <f t="shared" si="418"/>
        <v>1</v>
      </c>
      <c r="BE99">
        <f t="shared" si="418"/>
        <v>1</v>
      </c>
      <c r="BF99">
        <f t="shared" si="418"/>
        <v>1</v>
      </c>
      <c r="BG99">
        <f t="shared" si="418"/>
        <v>1</v>
      </c>
      <c r="BH99">
        <f t="shared" si="418"/>
        <v>1</v>
      </c>
      <c r="BI99">
        <f t="shared" si="418"/>
        <v>1</v>
      </c>
      <c r="BJ99">
        <f t="shared" si="418"/>
        <v>1</v>
      </c>
      <c r="BK99">
        <f t="shared" si="418"/>
        <v>1</v>
      </c>
      <c r="BL99">
        <f t="shared" si="418"/>
        <v>1</v>
      </c>
      <c r="BM99">
        <f t="shared" si="418"/>
        <v>1</v>
      </c>
      <c r="BN99">
        <f t="shared" si="418"/>
        <v>1</v>
      </c>
      <c r="BO99">
        <f t="shared" ref="BO99:CT99" si="419">BN99*(1-$AG99*(0.01+0.01*BO$3))</f>
        <v>1</v>
      </c>
      <c r="BP99">
        <f t="shared" si="419"/>
        <v>1</v>
      </c>
      <c r="BQ99">
        <f t="shared" si="419"/>
        <v>1</v>
      </c>
      <c r="BR99">
        <f t="shared" si="419"/>
        <v>1</v>
      </c>
      <c r="BS99">
        <f t="shared" si="419"/>
        <v>1</v>
      </c>
      <c r="BT99">
        <f t="shared" si="419"/>
        <v>1</v>
      </c>
      <c r="BU99">
        <f t="shared" si="419"/>
        <v>1</v>
      </c>
      <c r="BV99">
        <f t="shared" si="419"/>
        <v>1</v>
      </c>
      <c r="BW99">
        <f t="shared" si="419"/>
        <v>1</v>
      </c>
      <c r="BX99">
        <f t="shared" si="419"/>
        <v>1</v>
      </c>
      <c r="BY99">
        <f t="shared" si="419"/>
        <v>1</v>
      </c>
      <c r="BZ99">
        <f t="shared" si="419"/>
        <v>1</v>
      </c>
      <c r="CA99">
        <f t="shared" si="419"/>
        <v>1</v>
      </c>
      <c r="CB99">
        <f t="shared" si="419"/>
        <v>1</v>
      </c>
      <c r="CC99">
        <f t="shared" si="419"/>
        <v>1</v>
      </c>
      <c r="CD99">
        <f t="shared" si="419"/>
        <v>1</v>
      </c>
      <c r="CE99">
        <f t="shared" si="419"/>
        <v>1</v>
      </c>
      <c r="CF99">
        <f t="shared" si="419"/>
        <v>1</v>
      </c>
      <c r="CG99">
        <f t="shared" si="419"/>
        <v>1</v>
      </c>
      <c r="CH99">
        <f t="shared" si="419"/>
        <v>1</v>
      </c>
      <c r="CI99">
        <f t="shared" si="419"/>
        <v>1</v>
      </c>
      <c r="CJ99">
        <f t="shared" si="419"/>
        <v>1</v>
      </c>
      <c r="CK99">
        <f t="shared" si="419"/>
        <v>1</v>
      </c>
      <c r="CL99">
        <f t="shared" si="419"/>
        <v>1</v>
      </c>
      <c r="CM99">
        <f t="shared" si="419"/>
        <v>1</v>
      </c>
      <c r="CN99">
        <f t="shared" si="419"/>
        <v>1</v>
      </c>
      <c r="CO99">
        <f t="shared" si="419"/>
        <v>1</v>
      </c>
      <c r="CP99">
        <f t="shared" si="419"/>
        <v>1</v>
      </c>
      <c r="CQ99">
        <f t="shared" si="419"/>
        <v>1</v>
      </c>
      <c r="CR99">
        <f t="shared" si="419"/>
        <v>1</v>
      </c>
      <c r="CS99">
        <f t="shared" si="419"/>
        <v>1</v>
      </c>
      <c r="CT99">
        <f t="shared" si="419"/>
        <v>1</v>
      </c>
      <c r="CU99">
        <f t="shared" ref="CU99:DZ99" si="420">CT99*(1-$AG99*(0.01+0.01*CU$3))</f>
        <v>1</v>
      </c>
      <c r="CV99">
        <f t="shared" si="420"/>
        <v>1</v>
      </c>
      <c r="CW99">
        <f t="shared" si="420"/>
        <v>1</v>
      </c>
      <c r="CX99">
        <f t="shared" si="420"/>
        <v>1</v>
      </c>
      <c r="CY99">
        <f t="shared" si="420"/>
        <v>1</v>
      </c>
      <c r="CZ99">
        <f t="shared" si="420"/>
        <v>1</v>
      </c>
      <c r="DA99">
        <f t="shared" si="420"/>
        <v>1</v>
      </c>
      <c r="DB99">
        <f t="shared" si="420"/>
        <v>1</v>
      </c>
      <c r="DC99">
        <f t="shared" si="420"/>
        <v>1</v>
      </c>
      <c r="DD99">
        <f t="shared" si="420"/>
        <v>1</v>
      </c>
      <c r="DE99">
        <f t="shared" si="420"/>
        <v>1</v>
      </c>
      <c r="DF99">
        <f t="shared" si="420"/>
        <v>1</v>
      </c>
      <c r="DG99">
        <f t="shared" si="420"/>
        <v>1</v>
      </c>
      <c r="DH99">
        <f t="shared" si="420"/>
        <v>1</v>
      </c>
      <c r="DI99">
        <f t="shared" si="420"/>
        <v>1</v>
      </c>
      <c r="DJ99">
        <f t="shared" si="420"/>
        <v>1</v>
      </c>
      <c r="DK99">
        <f t="shared" si="420"/>
        <v>1</v>
      </c>
      <c r="DL99">
        <f t="shared" si="420"/>
        <v>1</v>
      </c>
      <c r="DM99">
        <f t="shared" si="420"/>
        <v>1</v>
      </c>
      <c r="DN99">
        <f t="shared" si="420"/>
        <v>1</v>
      </c>
      <c r="DO99">
        <f t="shared" si="420"/>
        <v>1</v>
      </c>
      <c r="DP99">
        <f t="shared" si="420"/>
        <v>1</v>
      </c>
      <c r="DQ99">
        <f t="shared" si="420"/>
        <v>1</v>
      </c>
      <c r="DR99">
        <f t="shared" si="420"/>
        <v>1</v>
      </c>
      <c r="DS99">
        <f t="shared" si="420"/>
        <v>1</v>
      </c>
      <c r="DT99">
        <f t="shared" si="420"/>
        <v>1</v>
      </c>
      <c r="DU99">
        <f t="shared" si="420"/>
        <v>1</v>
      </c>
      <c r="DV99">
        <f t="shared" si="420"/>
        <v>1</v>
      </c>
      <c r="DW99">
        <f t="shared" si="420"/>
        <v>1</v>
      </c>
      <c r="DX99">
        <f t="shared" si="420"/>
        <v>1</v>
      </c>
      <c r="DY99">
        <f t="shared" si="420"/>
        <v>1</v>
      </c>
      <c r="DZ99">
        <f t="shared" si="420"/>
        <v>1</v>
      </c>
      <c r="EA99">
        <f t="shared" ref="EA99:FC99" si="421">DZ99*(1-$AG99*(0.01+0.01*EA$3))</f>
        <v>1</v>
      </c>
      <c r="EB99">
        <f t="shared" si="421"/>
        <v>1</v>
      </c>
      <c r="EC99">
        <f t="shared" si="421"/>
        <v>1</v>
      </c>
      <c r="ED99">
        <f t="shared" si="421"/>
        <v>1</v>
      </c>
      <c r="EE99">
        <f t="shared" si="421"/>
        <v>1</v>
      </c>
      <c r="EF99">
        <f t="shared" si="421"/>
        <v>1</v>
      </c>
      <c r="EG99">
        <f t="shared" si="421"/>
        <v>1</v>
      </c>
      <c r="EH99">
        <f t="shared" si="421"/>
        <v>1</v>
      </c>
      <c r="EI99">
        <f t="shared" si="421"/>
        <v>1</v>
      </c>
      <c r="EJ99">
        <f t="shared" si="421"/>
        <v>1</v>
      </c>
      <c r="EK99">
        <f t="shared" si="421"/>
        <v>1</v>
      </c>
      <c r="EL99">
        <f t="shared" si="421"/>
        <v>1</v>
      </c>
      <c r="EM99">
        <f t="shared" si="421"/>
        <v>1</v>
      </c>
      <c r="EN99">
        <f t="shared" si="421"/>
        <v>1</v>
      </c>
      <c r="EO99">
        <f t="shared" si="421"/>
        <v>1</v>
      </c>
      <c r="EP99">
        <f t="shared" si="421"/>
        <v>1</v>
      </c>
      <c r="EQ99">
        <f t="shared" si="421"/>
        <v>1</v>
      </c>
      <c r="ER99">
        <f t="shared" si="421"/>
        <v>1</v>
      </c>
      <c r="ES99">
        <f t="shared" si="421"/>
        <v>1</v>
      </c>
      <c r="ET99">
        <f t="shared" si="421"/>
        <v>1</v>
      </c>
      <c r="EU99">
        <f t="shared" si="421"/>
        <v>1</v>
      </c>
      <c r="EV99">
        <f t="shared" si="421"/>
        <v>1</v>
      </c>
      <c r="EW99">
        <f t="shared" si="421"/>
        <v>1</v>
      </c>
      <c r="EX99">
        <f t="shared" si="421"/>
        <v>1</v>
      </c>
      <c r="EY99">
        <f t="shared" si="421"/>
        <v>1</v>
      </c>
      <c r="EZ99">
        <f t="shared" si="421"/>
        <v>1</v>
      </c>
      <c r="FA99">
        <f t="shared" si="421"/>
        <v>1</v>
      </c>
      <c r="FB99">
        <f t="shared" si="421"/>
        <v>1</v>
      </c>
      <c r="FC99">
        <f t="shared" si="421"/>
        <v>1</v>
      </c>
    </row>
    <row r="100" spans="6:159" x14ac:dyDescent="0.35">
      <c r="F100">
        <v>118</v>
      </c>
      <c r="G100">
        <f>1-EXP(-inputs!$B$35-inputs!$B$36*inputs!$B$37^$F100*(inputs!$B$37-1)/LN(inputs!$B$37))</f>
        <v>0.93930550316117889</v>
      </c>
      <c r="H100">
        <f>1-EXP(-inputs!$B$35-inputs!$B$36*inputs!$B$37^($F100-4)*(inputs!$B$37-1)/LN(inputs!$B$37))</f>
        <v>0.82718423890410464</v>
      </c>
      <c r="I100">
        <f t="shared" si="274"/>
        <v>0.90173328303473166</v>
      </c>
      <c r="J100">
        <f t="shared" si="275"/>
        <v>0.79409686934794044</v>
      </c>
      <c r="L100">
        <v>98</v>
      </c>
      <c r="M100">
        <f t="shared" si="276"/>
        <v>8.1666666666666661</v>
      </c>
      <c r="N100">
        <f t="shared" si="277"/>
        <v>3.3371466856232122E-2</v>
      </c>
      <c r="O100">
        <f t="shared" si="278"/>
        <v>0.76144780907688014</v>
      </c>
      <c r="P100">
        <f>O100*EXP(-inputs!$B$27*L100/12)</f>
        <v>0.73098160820299507</v>
      </c>
      <c r="Q100">
        <f t="shared" si="279"/>
        <v>3.837146685623212E-2</v>
      </c>
      <c r="R100">
        <f t="shared" si="280"/>
        <v>0.73098160820299507</v>
      </c>
      <c r="S100">
        <f>R100*EXP(-inputs!$B$27*L100/12)</f>
        <v>0.70173438699471991</v>
      </c>
      <c r="T100">
        <f>INDEX(P_rec,MATCH(inputs!$B$13+L100,curve_t,0))/INDEX(P_rec,MATCH(inputs!$B$13,curve_t,0))</f>
        <v>0.72173789392964993</v>
      </c>
      <c r="U100">
        <f t="shared" si="286"/>
        <v>0.99630077823231677</v>
      </c>
      <c r="V100">
        <f t="shared" si="287"/>
        <v>3.7129568183682515E-3</v>
      </c>
      <c r="X100">
        <v>74</v>
      </c>
      <c r="Y100">
        <f t="shared" si="281"/>
        <v>116.44758958350843</v>
      </c>
      <c r="AA100">
        <v>72</v>
      </c>
      <c r="AC100">
        <f>$AB$28*INDEX(I_rec,MATCH(inputs!$B$13+AA100,cpi_rec_u,0))/INDEX(I_rec,MATCH(inputs!$B$13,cpi_rec_u,0))</f>
        <v>119.80004112032987</v>
      </c>
      <c r="AD100">
        <f t="shared" si="393"/>
        <v>123.34942319879458</v>
      </c>
      <c r="AF100">
        <v>116</v>
      </c>
      <c r="AG100">
        <f t="shared" si="292"/>
        <v>0</v>
      </c>
      <c r="AH100">
        <f>1</f>
        <v>1</v>
      </c>
      <c r="AI100">
        <f t="shared" ref="AI100:BN100" si="422">AH100*(1-$AG100*(0.01+0.01*AI$3))</f>
        <v>1</v>
      </c>
      <c r="AJ100">
        <f t="shared" si="422"/>
        <v>1</v>
      </c>
      <c r="AK100">
        <f t="shared" si="422"/>
        <v>1</v>
      </c>
      <c r="AL100">
        <f t="shared" si="422"/>
        <v>1</v>
      </c>
      <c r="AM100">
        <f t="shared" si="422"/>
        <v>1</v>
      </c>
      <c r="AN100">
        <f t="shared" si="422"/>
        <v>1</v>
      </c>
      <c r="AO100">
        <f t="shared" si="422"/>
        <v>1</v>
      </c>
      <c r="AP100">
        <f t="shared" si="422"/>
        <v>1</v>
      </c>
      <c r="AQ100">
        <f t="shared" si="422"/>
        <v>1</v>
      </c>
      <c r="AR100">
        <f t="shared" si="422"/>
        <v>1</v>
      </c>
      <c r="AS100">
        <f t="shared" si="422"/>
        <v>1</v>
      </c>
      <c r="AT100">
        <f t="shared" si="422"/>
        <v>1</v>
      </c>
      <c r="AU100">
        <f t="shared" si="422"/>
        <v>1</v>
      </c>
      <c r="AV100">
        <f t="shared" si="422"/>
        <v>1</v>
      </c>
      <c r="AW100">
        <f t="shared" si="422"/>
        <v>1</v>
      </c>
      <c r="AX100">
        <f t="shared" si="422"/>
        <v>1</v>
      </c>
      <c r="AY100">
        <f t="shared" si="422"/>
        <v>1</v>
      </c>
      <c r="AZ100">
        <f t="shared" si="422"/>
        <v>1</v>
      </c>
      <c r="BA100">
        <f t="shared" si="422"/>
        <v>1</v>
      </c>
      <c r="BB100">
        <f t="shared" si="422"/>
        <v>1</v>
      </c>
      <c r="BC100">
        <f t="shared" si="422"/>
        <v>1</v>
      </c>
      <c r="BD100">
        <f t="shared" si="422"/>
        <v>1</v>
      </c>
      <c r="BE100">
        <f t="shared" si="422"/>
        <v>1</v>
      </c>
      <c r="BF100">
        <f t="shared" si="422"/>
        <v>1</v>
      </c>
      <c r="BG100">
        <f t="shared" si="422"/>
        <v>1</v>
      </c>
      <c r="BH100">
        <f t="shared" si="422"/>
        <v>1</v>
      </c>
      <c r="BI100">
        <f t="shared" si="422"/>
        <v>1</v>
      </c>
      <c r="BJ100">
        <f t="shared" si="422"/>
        <v>1</v>
      </c>
      <c r="BK100">
        <f t="shared" si="422"/>
        <v>1</v>
      </c>
      <c r="BL100">
        <f t="shared" si="422"/>
        <v>1</v>
      </c>
      <c r="BM100">
        <f t="shared" si="422"/>
        <v>1</v>
      </c>
      <c r="BN100">
        <f t="shared" si="422"/>
        <v>1</v>
      </c>
      <c r="BO100">
        <f t="shared" ref="BO100:CT100" si="423">BN100*(1-$AG100*(0.01+0.01*BO$3))</f>
        <v>1</v>
      </c>
      <c r="BP100">
        <f t="shared" si="423"/>
        <v>1</v>
      </c>
      <c r="BQ100">
        <f t="shared" si="423"/>
        <v>1</v>
      </c>
      <c r="BR100">
        <f t="shared" si="423"/>
        <v>1</v>
      </c>
      <c r="BS100">
        <f t="shared" si="423"/>
        <v>1</v>
      </c>
      <c r="BT100">
        <f t="shared" si="423"/>
        <v>1</v>
      </c>
      <c r="BU100">
        <f t="shared" si="423"/>
        <v>1</v>
      </c>
      <c r="BV100">
        <f t="shared" si="423"/>
        <v>1</v>
      </c>
      <c r="BW100">
        <f t="shared" si="423"/>
        <v>1</v>
      </c>
      <c r="BX100">
        <f t="shared" si="423"/>
        <v>1</v>
      </c>
      <c r="BY100">
        <f t="shared" si="423"/>
        <v>1</v>
      </c>
      <c r="BZ100">
        <f t="shared" si="423"/>
        <v>1</v>
      </c>
      <c r="CA100">
        <f t="shared" si="423"/>
        <v>1</v>
      </c>
      <c r="CB100">
        <f t="shared" si="423"/>
        <v>1</v>
      </c>
      <c r="CC100">
        <f t="shared" si="423"/>
        <v>1</v>
      </c>
      <c r="CD100">
        <f t="shared" si="423"/>
        <v>1</v>
      </c>
      <c r="CE100">
        <f t="shared" si="423"/>
        <v>1</v>
      </c>
      <c r="CF100">
        <f t="shared" si="423"/>
        <v>1</v>
      </c>
      <c r="CG100">
        <f t="shared" si="423"/>
        <v>1</v>
      </c>
      <c r="CH100">
        <f t="shared" si="423"/>
        <v>1</v>
      </c>
      <c r="CI100">
        <f t="shared" si="423"/>
        <v>1</v>
      </c>
      <c r="CJ100">
        <f t="shared" si="423"/>
        <v>1</v>
      </c>
      <c r="CK100">
        <f t="shared" si="423"/>
        <v>1</v>
      </c>
      <c r="CL100">
        <f t="shared" si="423"/>
        <v>1</v>
      </c>
      <c r="CM100">
        <f t="shared" si="423"/>
        <v>1</v>
      </c>
      <c r="CN100">
        <f t="shared" si="423"/>
        <v>1</v>
      </c>
      <c r="CO100">
        <f t="shared" si="423"/>
        <v>1</v>
      </c>
      <c r="CP100">
        <f t="shared" si="423"/>
        <v>1</v>
      </c>
      <c r="CQ100">
        <f t="shared" si="423"/>
        <v>1</v>
      </c>
      <c r="CR100">
        <f t="shared" si="423"/>
        <v>1</v>
      </c>
      <c r="CS100">
        <f t="shared" si="423"/>
        <v>1</v>
      </c>
      <c r="CT100">
        <f t="shared" si="423"/>
        <v>1</v>
      </c>
      <c r="CU100">
        <f t="shared" ref="CU100:DZ100" si="424">CT100*(1-$AG100*(0.01+0.01*CU$3))</f>
        <v>1</v>
      </c>
      <c r="CV100">
        <f t="shared" si="424"/>
        <v>1</v>
      </c>
      <c r="CW100">
        <f t="shared" si="424"/>
        <v>1</v>
      </c>
      <c r="CX100">
        <f t="shared" si="424"/>
        <v>1</v>
      </c>
      <c r="CY100">
        <f t="shared" si="424"/>
        <v>1</v>
      </c>
      <c r="CZ100">
        <f t="shared" si="424"/>
        <v>1</v>
      </c>
      <c r="DA100">
        <f t="shared" si="424"/>
        <v>1</v>
      </c>
      <c r="DB100">
        <f t="shared" si="424"/>
        <v>1</v>
      </c>
      <c r="DC100">
        <f t="shared" si="424"/>
        <v>1</v>
      </c>
      <c r="DD100">
        <f t="shared" si="424"/>
        <v>1</v>
      </c>
      <c r="DE100">
        <f t="shared" si="424"/>
        <v>1</v>
      </c>
      <c r="DF100">
        <f t="shared" si="424"/>
        <v>1</v>
      </c>
      <c r="DG100">
        <f t="shared" si="424"/>
        <v>1</v>
      </c>
      <c r="DH100">
        <f t="shared" si="424"/>
        <v>1</v>
      </c>
      <c r="DI100">
        <f t="shared" si="424"/>
        <v>1</v>
      </c>
      <c r="DJ100">
        <f t="shared" si="424"/>
        <v>1</v>
      </c>
      <c r="DK100">
        <f t="shared" si="424"/>
        <v>1</v>
      </c>
      <c r="DL100">
        <f t="shared" si="424"/>
        <v>1</v>
      </c>
      <c r="DM100">
        <f t="shared" si="424"/>
        <v>1</v>
      </c>
      <c r="DN100">
        <f t="shared" si="424"/>
        <v>1</v>
      </c>
      <c r="DO100">
        <f t="shared" si="424"/>
        <v>1</v>
      </c>
      <c r="DP100">
        <f t="shared" si="424"/>
        <v>1</v>
      </c>
      <c r="DQ100">
        <f t="shared" si="424"/>
        <v>1</v>
      </c>
      <c r="DR100">
        <f t="shared" si="424"/>
        <v>1</v>
      </c>
      <c r="DS100">
        <f t="shared" si="424"/>
        <v>1</v>
      </c>
      <c r="DT100">
        <f t="shared" si="424"/>
        <v>1</v>
      </c>
      <c r="DU100">
        <f t="shared" si="424"/>
        <v>1</v>
      </c>
      <c r="DV100">
        <f t="shared" si="424"/>
        <v>1</v>
      </c>
      <c r="DW100">
        <f t="shared" si="424"/>
        <v>1</v>
      </c>
      <c r="DX100">
        <f t="shared" si="424"/>
        <v>1</v>
      </c>
      <c r="DY100">
        <f t="shared" si="424"/>
        <v>1</v>
      </c>
      <c r="DZ100">
        <f t="shared" si="424"/>
        <v>1</v>
      </c>
      <c r="EA100">
        <f t="shared" ref="EA100:FC100" si="425">DZ100*(1-$AG100*(0.01+0.01*EA$3))</f>
        <v>1</v>
      </c>
      <c r="EB100">
        <f t="shared" si="425"/>
        <v>1</v>
      </c>
      <c r="EC100">
        <f t="shared" si="425"/>
        <v>1</v>
      </c>
      <c r="ED100">
        <f t="shared" si="425"/>
        <v>1</v>
      </c>
      <c r="EE100">
        <f t="shared" si="425"/>
        <v>1</v>
      </c>
      <c r="EF100">
        <f t="shared" si="425"/>
        <v>1</v>
      </c>
      <c r="EG100">
        <f t="shared" si="425"/>
        <v>1</v>
      </c>
      <c r="EH100">
        <f t="shared" si="425"/>
        <v>1</v>
      </c>
      <c r="EI100">
        <f t="shared" si="425"/>
        <v>1</v>
      </c>
      <c r="EJ100">
        <f t="shared" si="425"/>
        <v>1</v>
      </c>
      <c r="EK100">
        <f t="shared" si="425"/>
        <v>1</v>
      </c>
      <c r="EL100">
        <f t="shared" si="425"/>
        <v>1</v>
      </c>
      <c r="EM100">
        <f t="shared" si="425"/>
        <v>1</v>
      </c>
      <c r="EN100">
        <f t="shared" si="425"/>
        <v>1</v>
      </c>
      <c r="EO100">
        <f t="shared" si="425"/>
        <v>1</v>
      </c>
      <c r="EP100">
        <f t="shared" si="425"/>
        <v>1</v>
      </c>
      <c r="EQ100">
        <f t="shared" si="425"/>
        <v>1</v>
      </c>
      <c r="ER100">
        <f t="shared" si="425"/>
        <v>1</v>
      </c>
      <c r="ES100">
        <f t="shared" si="425"/>
        <v>1</v>
      </c>
      <c r="ET100">
        <f t="shared" si="425"/>
        <v>1</v>
      </c>
      <c r="EU100">
        <f t="shared" si="425"/>
        <v>1</v>
      </c>
      <c r="EV100">
        <f t="shared" si="425"/>
        <v>1</v>
      </c>
      <c r="EW100">
        <f t="shared" si="425"/>
        <v>1</v>
      </c>
      <c r="EX100">
        <f t="shared" si="425"/>
        <v>1</v>
      </c>
      <c r="EY100">
        <f t="shared" si="425"/>
        <v>1</v>
      </c>
      <c r="EZ100">
        <f t="shared" si="425"/>
        <v>1</v>
      </c>
      <c r="FA100">
        <f t="shared" si="425"/>
        <v>1</v>
      </c>
      <c r="FB100">
        <f t="shared" si="425"/>
        <v>1</v>
      </c>
      <c r="FC100">
        <f t="shared" si="425"/>
        <v>1</v>
      </c>
    </row>
    <row r="101" spans="6:159" x14ac:dyDescent="0.35">
      <c r="F101">
        <v>119</v>
      </c>
      <c r="G101">
        <f>1-EXP(-inputs!$B$35-inputs!$B$36*inputs!$B$37^$F101*(inputs!$B$37-1)/LN(inputs!$B$37))</f>
        <v>0.95711833120772338</v>
      </c>
      <c r="H101">
        <f>1-EXP(-inputs!$B$35-inputs!$B$36*inputs!$B$37^($F101-4)*(inputs!$B$37-1)/LN(inputs!$B$37))</f>
        <v>0.86098696309970146</v>
      </c>
      <c r="I101">
        <f t="shared" si="274"/>
        <v>0.91883359795941444</v>
      </c>
      <c r="J101">
        <f t="shared" si="275"/>
        <v>0.82654748457571336</v>
      </c>
      <c r="L101">
        <v>99</v>
      </c>
      <c r="M101">
        <f t="shared" si="276"/>
        <v>8.25</v>
      </c>
      <c r="N101">
        <f t="shared" si="277"/>
        <v>3.342647511302576E-2</v>
      </c>
      <c r="O101">
        <f t="shared" si="278"/>
        <v>0.75898867724962704</v>
      </c>
      <c r="P101">
        <f>O101*EXP(-inputs!$B$27*L101/12)</f>
        <v>0.72831733962801959</v>
      </c>
      <c r="Q101">
        <f t="shared" si="279"/>
        <v>3.8426475113025757E-2</v>
      </c>
      <c r="R101">
        <f t="shared" si="280"/>
        <v>0.72831733962801959</v>
      </c>
      <c r="S101">
        <f>R101*EXP(-inputs!$B$27*L101/12)</f>
        <v>0.69888545521526313</v>
      </c>
      <c r="T101">
        <f>INDEX(P_rec,MATCH(inputs!$B$13+L101,curve_t,0))/INDEX(P_rec,MATCH(inputs!$B$13,curve_t,0))</f>
        <v>0.71906478078254998</v>
      </c>
      <c r="U101">
        <f t="shared" si="286"/>
        <v>0.99629628266773462</v>
      </c>
      <c r="V101">
        <f t="shared" si="287"/>
        <v>3.7174858490369722E-3</v>
      </c>
      <c r="X101">
        <v>75</v>
      </c>
      <c r="Y101">
        <f t="shared" si="281"/>
        <v>116.68745255206829</v>
      </c>
      <c r="AA101">
        <v>73</v>
      </c>
      <c r="AC101">
        <f>$AB$28*INDEX(I_rec,MATCH(inputs!$B$13+AA101,cpi_rec_u,0))/INDEX(I_rec,MATCH(inputs!$B$13,cpi_rec_u,0))</f>
        <v>120.04680959015813</v>
      </c>
      <c r="AD101">
        <f t="shared" si="393"/>
        <v>123.65363615266088</v>
      </c>
      <c r="AF101">
        <v>117</v>
      </c>
      <c r="AG101">
        <f t="shared" si="292"/>
        <v>0</v>
      </c>
      <c r="AH101">
        <f>1</f>
        <v>1</v>
      </c>
      <c r="AI101">
        <f t="shared" ref="AI101:BN101" si="426">AH101*(1-$AG101*(0.01+0.01*AI$3))</f>
        <v>1</v>
      </c>
      <c r="AJ101">
        <f t="shared" si="426"/>
        <v>1</v>
      </c>
      <c r="AK101">
        <f t="shared" si="426"/>
        <v>1</v>
      </c>
      <c r="AL101">
        <f t="shared" si="426"/>
        <v>1</v>
      </c>
      <c r="AM101">
        <f t="shared" si="426"/>
        <v>1</v>
      </c>
      <c r="AN101">
        <f t="shared" si="426"/>
        <v>1</v>
      </c>
      <c r="AO101">
        <f t="shared" si="426"/>
        <v>1</v>
      </c>
      <c r="AP101">
        <f t="shared" si="426"/>
        <v>1</v>
      </c>
      <c r="AQ101">
        <f t="shared" si="426"/>
        <v>1</v>
      </c>
      <c r="AR101">
        <f t="shared" si="426"/>
        <v>1</v>
      </c>
      <c r="AS101">
        <f t="shared" si="426"/>
        <v>1</v>
      </c>
      <c r="AT101">
        <f t="shared" si="426"/>
        <v>1</v>
      </c>
      <c r="AU101">
        <f t="shared" si="426"/>
        <v>1</v>
      </c>
      <c r="AV101">
        <f t="shared" si="426"/>
        <v>1</v>
      </c>
      <c r="AW101">
        <f t="shared" si="426"/>
        <v>1</v>
      </c>
      <c r="AX101">
        <f t="shared" si="426"/>
        <v>1</v>
      </c>
      <c r="AY101">
        <f t="shared" si="426"/>
        <v>1</v>
      </c>
      <c r="AZ101">
        <f t="shared" si="426"/>
        <v>1</v>
      </c>
      <c r="BA101">
        <f t="shared" si="426"/>
        <v>1</v>
      </c>
      <c r="BB101">
        <f t="shared" si="426"/>
        <v>1</v>
      </c>
      <c r="BC101">
        <f t="shared" si="426"/>
        <v>1</v>
      </c>
      <c r="BD101">
        <f t="shared" si="426"/>
        <v>1</v>
      </c>
      <c r="BE101">
        <f t="shared" si="426"/>
        <v>1</v>
      </c>
      <c r="BF101">
        <f t="shared" si="426"/>
        <v>1</v>
      </c>
      <c r="BG101">
        <f t="shared" si="426"/>
        <v>1</v>
      </c>
      <c r="BH101">
        <f t="shared" si="426"/>
        <v>1</v>
      </c>
      <c r="BI101">
        <f t="shared" si="426"/>
        <v>1</v>
      </c>
      <c r="BJ101">
        <f t="shared" si="426"/>
        <v>1</v>
      </c>
      <c r="BK101">
        <f t="shared" si="426"/>
        <v>1</v>
      </c>
      <c r="BL101">
        <f t="shared" si="426"/>
        <v>1</v>
      </c>
      <c r="BM101">
        <f t="shared" si="426"/>
        <v>1</v>
      </c>
      <c r="BN101">
        <f t="shared" si="426"/>
        <v>1</v>
      </c>
      <c r="BO101">
        <f t="shared" ref="BO101:CT101" si="427">BN101*(1-$AG101*(0.01+0.01*BO$3))</f>
        <v>1</v>
      </c>
      <c r="BP101">
        <f t="shared" si="427"/>
        <v>1</v>
      </c>
      <c r="BQ101">
        <f t="shared" si="427"/>
        <v>1</v>
      </c>
      <c r="BR101">
        <f t="shared" si="427"/>
        <v>1</v>
      </c>
      <c r="BS101">
        <f t="shared" si="427"/>
        <v>1</v>
      </c>
      <c r="BT101">
        <f t="shared" si="427"/>
        <v>1</v>
      </c>
      <c r="BU101">
        <f t="shared" si="427"/>
        <v>1</v>
      </c>
      <c r="BV101">
        <f t="shared" si="427"/>
        <v>1</v>
      </c>
      <c r="BW101">
        <f t="shared" si="427"/>
        <v>1</v>
      </c>
      <c r="BX101">
        <f t="shared" si="427"/>
        <v>1</v>
      </c>
      <c r="BY101">
        <f t="shared" si="427"/>
        <v>1</v>
      </c>
      <c r="BZ101">
        <f t="shared" si="427"/>
        <v>1</v>
      </c>
      <c r="CA101">
        <f t="shared" si="427"/>
        <v>1</v>
      </c>
      <c r="CB101">
        <f t="shared" si="427"/>
        <v>1</v>
      </c>
      <c r="CC101">
        <f t="shared" si="427"/>
        <v>1</v>
      </c>
      <c r="CD101">
        <f t="shared" si="427"/>
        <v>1</v>
      </c>
      <c r="CE101">
        <f t="shared" si="427"/>
        <v>1</v>
      </c>
      <c r="CF101">
        <f t="shared" si="427"/>
        <v>1</v>
      </c>
      <c r="CG101">
        <f t="shared" si="427"/>
        <v>1</v>
      </c>
      <c r="CH101">
        <f t="shared" si="427"/>
        <v>1</v>
      </c>
      <c r="CI101">
        <f t="shared" si="427"/>
        <v>1</v>
      </c>
      <c r="CJ101">
        <f t="shared" si="427"/>
        <v>1</v>
      </c>
      <c r="CK101">
        <f t="shared" si="427"/>
        <v>1</v>
      </c>
      <c r="CL101">
        <f t="shared" si="427"/>
        <v>1</v>
      </c>
      <c r="CM101">
        <f t="shared" si="427"/>
        <v>1</v>
      </c>
      <c r="CN101">
        <f t="shared" si="427"/>
        <v>1</v>
      </c>
      <c r="CO101">
        <f t="shared" si="427"/>
        <v>1</v>
      </c>
      <c r="CP101">
        <f t="shared" si="427"/>
        <v>1</v>
      </c>
      <c r="CQ101">
        <f t="shared" si="427"/>
        <v>1</v>
      </c>
      <c r="CR101">
        <f t="shared" si="427"/>
        <v>1</v>
      </c>
      <c r="CS101">
        <f t="shared" si="427"/>
        <v>1</v>
      </c>
      <c r="CT101">
        <f t="shared" si="427"/>
        <v>1</v>
      </c>
      <c r="CU101">
        <f t="shared" ref="CU101:DZ101" si="428">CT101*(1-$AG101*(0.01+0.01*CU$3))</f>
        <v>1</v>
      </c>
      <c r="CV101">
        <f t="shared" si="428"/>
        <v>1</v>
      </c>
      <c r="CW101">
        <f t="shared" si="428"/>
        <v>1</v>
      </c>
      <c r="CX101">
        <f t="shared" si="428"/>
        <v>1</v>
      </c>
      <c r="CY101">
        <f t="shared" si="428"/>
        <v>1</v>
      </c>
      <c r="CZ101">
        <f t="shared" si="428"/>
        <v>1</v>
      </c>
      <c r="DA101">
        <f t="shared" si="428"/>
        <v>1</v>
      </c>
      <c r="DB101">
        <f t="shared" si="428"/>
        <v>1</v>
      </c>
      <c r="DC101">
        <f t="shared" si="428"/>
        <v>1</v>
      </c>
      <c r="DD101">
        <f t="shared" si="428"/>
        <v>1</v>
      </c>
      <c r="DE101">
        <f t="shared" si="428"/>
        <v>1</v>
      </c>
      <c r="DF101">
        <f t="shared" si="428"/>
        <v>1</v>
      </c>
      <c r="DG101">
        <f t="shared" si="428"/>
        <v>1</v>
      </c>
      <c r="DH101">
        <f t="shared" si="428"/>
        <v>1</v>
      </c>
      <c r="DI101">
        <f t="shared" si="428"/>
        <v>1</v>
      </c>
      <c r="DJ101">
        <f t="shared" si="428"/>
        <v>1</v>
      </c>
      <c r="DK101">
        <f t="shared" si="428"/>
        <v>1</v>
      </c>
      <c r="DL101">
        <f t="shared" si="428"/>
        <v>1</v>
      </c>
      <c r="DM101">
        <f t="shared" si="428"/>
        <v>1</v>
      </c>
      <c r="DN101">
        <f t="shared" si="428"/>
        <v>1</v>
      </c>
      <c r="DO101">
        <f t="shared" si="428"/>
        <v>1</v>
      </c>
      <c r="DP101">
        <f t="shared" si="428"/>
        <v>1</v>
      </c>
      <c r="DQ101">
        <f t="shared" si="428"/>
        <v>1</v>
      </c>
      <c r="DR101">
        <f t="shared" si="428"/>
        <v>1</v>
      </c>
      <c r="DS101">
        <f t="shared" si="428"/>
        <v>1</v>
      </c>
      <c r="DT101">
        <f t="shared" si="428"/>
        <v>1</v>
      </c>
      <c r="DU101">
        <f t="shared" si="428"/>
        <v>1</v>
      </c>
      <c r="DV101">
        <f t="shared" si="428"/>
        <v>1</v>
      </c>
      <c r="DW101">
        <f t="shared" si="428"/>
        <v>1</v>
      </c>
      <c r="DX101">
        <f t="shared" si="428"/>
        <v>1</v>
      </c>
      <c r="DY101">
        <f t="shared" si="428"/>
        <v>1</v>
      </c>
      <c r="DZ101">
        <f t="shared" si="428"/>
        <v>1</v>
      </c>
      <c r="EA101">
        <f t="shared" ref="EA101:FC101" si="429">DZ101*(1-$AG101*(0.01+0.01*EA$3))</f>
        <v>1</v>
      </c>
      <c r="EB101">
        <f t="shared" si="429"/>
        <v>1</v>
      </c>
      <c r="EC101">
        <f t="shared" si="429"/>
        <v>1</v>
      </c>
      <c r="ED101">
        <f t="shared" si="429"/>
        <v>1</v>
      </c>
      <c r="EE101">
        <f t="shared" si="429"/>
        <v>1</v>
      </c>
      <c r="EF101">
        <f t="shared" si="429"/>
        <v>1</v>
      </c>
      <c r="EG101">
        <f t="shared" si="429"/>
        <v>1</v>
      </c>
      <c r="EH101">
        <f t="shared" si="429"/>
        <v>1</v>
      </c>
      <c r="EI101">
        <f t="shared" si="429"/>
        <v>1</v>
      </c>
      <c r="EJ101">
        <f t="shared" si="429"/>
        <v>1</v>
      </c>
      <c r="EK101">
        <f t="shared" si="429"/>
        <v>1</v>
      </c>
      <c r="EL101">
        <f t="shared" si="429"/>
        <v>1</v>
      </c>
      <c r="EM101">
        <f t="shared" si="429"/>
        <v>1</v>
      </c>
      <c r="EN101">
        <f t="shared" si="429"/>
        <v>1</v>
      </c>
      <c r="EO101">
        <f t="shared" si="429"/>
        <v>1</v>
      </c>
      <c r="EP101">
        <f t="shared" si="429"/>
        <v>1</v>
      </c>
      <c r="EQ101">
        <f t="shared" si="429"/>
        <v>1</v>
      </c>
      <c r="ER101">
        <f t="shared" si="429"/>
        <v>1</v>
      </c>
      <c r="ES101">
        <f t="shared" si="429"/>
        <v>1</v>
      </c>
      <c r="ET101">
        <f t="shared" si="429"/>
        <v>1</v>
      </c>
      <c r="EU101">
        <f t="shared" si="429"/>
        <v>1</v>
      </c>
      <c r="EV101">
        <f t="shared" si="429"/>
        <v>1</v>
      </c>
      <c r="EW101">
        <f t="shared" si="429"/>
        <v>1</v>
      </c>
      <c r="EX101">
        <f t="shared" si="429"/>
        <v>1</v>
      </c>
      <c r="EY101">
        <f t="shared" si="429"/>
        <v>1</v>
      </c>
      <c r="EZ101">
        <f t="shared" si="429"/>
        <v>1</v>
      </c>
      <c r="FA101">
        <f t="shared" si="429"/>
        <v>1</v>
      </c>
      <c r="FB101">
        <f t="shared" si="429"/>
        <v>1</v>
      </c>
      <c r="FC101">
        <f t="shared" si="429"/>
        <v>1</v>
      </c>
    </row>
    <row r="102" spans="6:159" x14ac:dyDescent="0.35">
      <c r="F102">
        <v>120</v>
      </c>
      <c r="G102">
        <f>1</f>
        <v>1</v>
      </c>
      <c r="H102">
        <f>1</f>
        <v>1</v>
      </c>
      <c r="I102">
        <f>1</f>
        <v>1</v>
      </c>
      <c r="J102">
        <f>1</f>
        <v>1</v>
      </c>
      <c r="L102">
        <v>100</v>
      </c>
      <c r="M102">
        <f t="shared" si="276"/>
        <v>8.3333333333333339</v>
      </c>
      <c r="N102">
        <f t="shared" si="277"/>
        <v>3.3481026872393828E-2</v>
      </c>
      <c r="O102">
        <f t="shared" si="278"/>
        <v>0.75653342932656809</v>
      </c>
      <c r="P102">
        <f>O102*EXP(-inputs!$B$27*L102/12)</f>
        <v>0.72565888936066536</v>
      </c>
      <c r="Q102">
        <f t="shared" si="279"/>
        <v>3.8481026872393825E-2</v>
      </c>
      <c r="R102">
        <f t="shared" si="280"/>
        <v>0.72565888936066547</v>
      </c>
      <c r="S102">
        <f>R102*EXP(-inputs!$B$27*L102/12)</f>
        <v>0.69604435613227689</v>
      </c>
      <c r="T102">
        <f>INDEX(P_rec,MATCH(inputs!$B$13+L102,curve_t,0))/INDEX(P_rec,MATCH(inputs!$B$13,curve_t,0))</f>
        <v>0.71639838698899228</v>
      </c>
      <c r="U102">
        <f t="shared" si="286"/>
        <v>0.9962918587242503</v>
      </c>
      <c r="V102">
        <f t="shared" si="287"/>
        <v>3.7219427653438775E-3</v>
      </c>
      <c r="X102">
        <v>76</v>
      </c>
      <c r="Y102">
        <f t="shared" si="281"/>
        <v>116.92780959907061</v>
      </c>
      <c r="AA102">
        <v>74</v>
      </c>
      <c r="AC102">
        <f>$AB$28*INDEX(I_rec,MATCH(inputs!$B$13+AA102,cpi_rec_u,0))/INDEX(I_rec,MATCH(inputs!$B$13,cpi_rec_u,0))</f>
        <v>120.29408636263088</v>
      </c>
      <c r="AD102">
        <f t="shared" si="393"/>
        <v>123.95859937773963</v>
      </c>
      <c r="AF102">
        <v>118</v>
      </c>
      <c r="AG102">
        <f t="shared" si="292"/>
        <v>0</v>
      </c>
      <c r="AH102">
        <f>1</f>
        <v>1</v>
      </c>
      <c r="AI102">
        <f t="shared" ref="AI102:BN102" si="430">AH102*(1-$AG102*(0.01+0.01*AI$3))</f>
        <v>1</v>
      </c>
      <c r="AJ102">
        <f t="shared" si="430"/>
        <v>1</v>
      </c>
      <c r="AK102">
        <f t="shared" si="430"/>
        <v>1</v>
      </c>
      <c r="AL102">
        <f t="shared" si="430"/>
        <v>1</v>
      </c>
      <c r="AM102">
        <f t="shared" si="430"/>
        <v>1</v>
      </c>
      <c r="AN102">
        <f t="shared" si="430"/>
        <v>1</v>
      </c>
      <c r="AO102">
        <f t="shared" si="430"/>
        <v>1</v>
      </c>
      <c r="AP102">
        <f t="shared" si="430"/>
        <v>1</v>
      </c>
      <c r="AQ102">
        <f t="shared" si="430"/>
        <v>1</v>
      </c>
      <c r="AR102">
        <f t="shared" si="430"/>
        <v>1</v>
      </c>
      <c r="AS102">
        <f t="shared" si="430"/>
        <v>1</v>
      </c>
      <c r="AT102">
        <f t="shared" si="430"/>
        <v>1</v>
      </c>
      <c r="AU102">
        <f t="shared" si="430"/>
        <v>1</v>
      </c>
      <c r="AV102">
        <f t="shared" si="430"/>
        <v>1</v>
      </c>
      <c r="AW102">
        <f t="shared" si="430"/>
        <v>1</v>
      </c>
      <c r="AX102">
        <f t="shared" si="430"/>
        <v>1</v>
      </c>
      <c r="AY102">
        <f t="shared" si="430"/>
        <v>1</v>
      </c>
      <c r="AZ102">
        <f t="shared" si="430"/>
        <v>1</v>
      </c>
      <c r="BA102">
        <f t="shared" si="430"/>
        <v>1</v>
      </c>
      <c r="BB102">
        <f t="shared" si="430"/>
        <v>1</v>
      </c>
      <c r="BC102">
        <f t="shared" si="430"/>
        <v>1</v>
      </c>
      <c r="BD102">
        <f t="shared" si="430"/>
        <v>1</v>
      </c>
      <c r="BE102">
        <f t="shared" si="430"/>
        <v>1</v>
      </c>
      <c r="BF102">
        <f t="shared" si="430"/>
        <v>1</v>
      </c>
      <c r="BG102">
        <f t="shared" si="430"/>
        <v>1</v>
      </c>
      <c r="BH102">
        <f t="shared" si="430"/>
        <v>1</v>
      </c>
      <c r="BI102">
        <f t="shared" si="430"/>
        <v>1</v>
      </c>
      <c r="BJ102">
        <f t="shared" si="430"/>
        <v>1</v>
      </c>
      <c r="BK102">
        <f t="shared" si="430"/>
        <v>1</v>
      </c>
      <c r="BL102">
        <f t="shared" si="430"/>
        <v>1</v>
      </c>
      <c r="BM102">
        <f t="shared" si="430"/>
        <v>1</v>
      </c>
      <c r="BN102">
        <f t="shared" si="430"/>
        <v>1</v>
      </c>
      <c r="BO102">
        <f t="shared" ref="BO102:CT102" si="431">BN102*(1-$AG102*(0.01+0.01*BO$3))</f>
        <v>1</v>
      </c>
      <c r="BP102">
        <f t="shared" si="431"/>
        <v>1</v>
      </c>
      <c r="BQ102">
        <f t="shared" si="431"/>
        <v>1</v>
      </c>
      <c r="BR102">
        <f t="shared" si="431"/>
        <v>1</v>
      </c>
      <c r="BS102">
        <f t="shared" si="431"/>
        <v>1</v>
      </c>
      <c r="BT102">
        <f t="shared" si="431"/>
        <v>1</v>
      </c>
      <c r="BU102">
        <f t="shared" si="431"/>
        <v>1</v>
      </c>
      <c r="BV102">
        <f t="shared" si="431"/>
        <v>1</v>
      </c>
      <c r="BW102">
        <f t="shared" si="431"/>
        <v>1</v>
      </c>
      <c r="BX102">
        <f t="shared" si="431"/>
        <v>1</v>
      </c>
      <c r="BY102">
        <f t="shared" si="431"/>
        <v>1</v>
      </c>
      <c r="BZ102">
        <f t="shared" si="431"/>
        <v>1</v>
      </c>
      <c r="CA102">
        <f t="shared" si="431"/>
        <v>1</v>
      </c>
      <c r="CB102">
        <f t="shared" si="431"/>
        <v>1</v>
      </c>
      <c r="CC102">
        <f t="shared" si="431"/>
        <v>1</v>
      </c>
      <c r="CD102">
        <f t="shared" si="431"/>
        <v>1</v>
      </c>
      <c r="CE102">
        <f t="shared" si="431"/>
        <v>1</v>
      </c>
      <c r="CF102">
        <f t="shared" si="431"/>
        <v>1</v>
      </c>
      <c r="CG102">
        <f t="shared" si="431"/>
        <v>1</v>
      </c>
      <c r="CH102">
        <f t="shared" si="431"/>
        <v>1</v>
      </c>
      <c r="CI102">
        <f t="shared" si="431"/>
        <v>1</v>
      </c>
      <c r="CJ102">
        <f t="shared" si="431"/>
        <v>1</v>
      </c>
      <c r="CK102">
        <f t="shared" si="431"/>
        <v>1</v>
      </c>
      <c r="CL102">
        <f t="shared" si="431"/>
        <v>1</v>
      </c>
      <c r="CM102">
        <f t="shared" si="431"/>
        <v>1</v>
      </c>
      <c r="CN102">
        <f t="shared" si="431"/>
        <v>1</v>
      </c>
      <c r="CO102">
        <f t="shared" si="431"/>
        <v>1</v>
      </c>
      <c r="CP102">
        <f t="shared" si="431"/>
        <v>1</v>
      </c>
      <c r="CQ102">
        <f t="shared" si="431"/>
        <v>1</v>
      </c>
      <c r="CR102">
        <f t="shared" si="431"/>
        <v>1</v>
      </c>
      <c r="CS102">
        <f t="shared" si="431"/>
        <v>1</v>
      </c>
      <c r="CT102">
        <f t="shared" si="431"/>
        <v>1</v>
      </c>
      <c r="CU102">
        <f t="shared" ref="CU102:DZ102" si="432">CT102*(1-$AG102*(0.01+0.01*CU$3))</f>
        <v>1</v>
      </c>
      <c r="CV102">
        <f t="shared" si="432"/>
        <v>1</v>
      </c>
      <c r="CW102">
        <f t="shared" si="432"/>
        <v>1</v>
      </c>
      <c r="CX102">
        <f t="shared" si="432"/>
        <v>1</v>
      </c>
      <c r="CY102">
        <f t="shared" si="432"/>
        <v>1</v>
      </c>
      <c r="CZ102">
        <f t="shared" si="432"/>
        <v>1</v>
      </c>
      <c r="DA102">
        <f t="shared" si="432"/>
        <v>1</v>
      </c>
      <c r="DB102">
        <f t="shared" si="432"/>
        <v>1</v>
      </c>
      <c r="DC102">
        <f t="shared" si="432"/>
        <v>1</v>
      </c>
      <c r="DD102">
        <f t="shared" si="432"/>
        <v>1</v>
      </c>
      <c r="DE102">
        <f t="shared" si="432"/>
        <v>1</v>
      </c>
      <c r="DF102">
        <f t="shared" si="432"/>
        <v>1</v>
      </c>
      <c r="DG102">
        <f t="shared" si="432"/>
        <v>1</v>
      </c>
      <c r="DH102">
        <f t="shared" si="432"/>
        <v>1</v>
      </c>
      <c r="DI102">
        <f t="shared" si="432"/>
        <v>1</v>
      </c>
      <c r="DJ102">
        <f t="shared" si="432"/>
        <v>1</v>
      </c>
      <c r="DK102">
        <f t="shared" si="432"/>
        <v>1</v>
      </c>
      <c r="DL102">
        <f t="shared" si="432"/>
        <v>1</v>
      </c>
      <c r="DM102">
        <f t="shared" si="432"/>
        <v>1</v>
      </c>
      <c r="DN102">
        <f t="shared" si="432"/>
        <v>1</v>
      </c>
      <c r="DO102">
        <f t="shared" si="432"/>
        <v>1</v>
      </c>
      <c r="DP102">
        <f t="shared" si="432"/>
        <v>1</v>
      </c>
      <c r="DQ102">
        <f t="shared" si="432"/>
        <v>1</v>
      </c>
      <c r="DR102">
        <f t="shared" si="432"/>
        <v>1</v>
      </c>
      <c r="DS102">
        <f t="shared" si="432"/>
        <v>1</v>
      </c>
      <c r="DT102">
        <f t="shared" si="432"/>
        <v>1</v>
      </c>
      <c r="DU102">
        <f t="shared" si="432"/>
        <v>1</v>
      </c>
      <c r="DV102">
        <f t="shared" si="432"/>
        <v>1</v>
      </c>
      <c r="DW102">
        <f t="shared" si="432"/>
        <v>1</v>
      </c>
      <c r="DX102">
        <f t="shared" si="432"/>
        <v>1</v>
      </c>
      <c r="DY102">
        <f t="shared" si="432"/>
        <v>1</v>
      </c>
      <c r="DZ102">
        <f t="shared" si="432"/>
        <v>1</v>
      </c>
      <c r="EA102">
        <f t="shared" ref="EA102:FC102" si="433">DZ102*(1-$AG102*(0.01+0.01*EA$3))</f>
        <v>1</v>
      </c>
      <c r="EB102">
        <f t="shared" si="433"/>
        <v>1</v>
      </c>
      <c r="EC102">
        <f t="shared" si="433"/>
        <v>1</v>
      </c>
      <c r="ED102">
        <f t="shared" si="433"/>
        <v>1</v>
      </c>
      <c r="EE102">
        <f t="shared" si="433"/>
        <v>1</v>
      </c>
      <c r="EF102">
        <f t="shared" si="433"/>
        <v>1</v>
      </c>
      <c r="EG102">
        <f t="shared" si="433"/>
        <v>1</v>
      </c>
      <c r="EH102">
        <f t="shared" si="433"/>
        <v>1</v>
      </c>
      <c r="EI102">
        <f t="shared" si="433"/>
        <v>1</v>
      </c>
      <c r="EJ102">
        <f t="shared" si="433"/>
        <v>1</v>
      </c>
      <c r="EK102">
        <f t="shared" si="433"/>
        <v>1</v>
      </c>
      <c r="EL102">
        <f t="shared" si="433"/>
        <v>1</v>
      </c>
      <c r="EM102">
        <f t="shared" si="433"/>
        <v>1</v>
      </c>
      <c r="EN102">
        <f t="shared" si="433"/>
        <v>1</v>
      </c>
      <c r="EO102">
        <f t="shared" si="433"/>
        <v>1</v>
      </c>
      <c r="EP102">
        <f t="shared" si="433"/>
        <v>1</v>
      </c>
      <c r="EQ102">
        <f t="shared" si="433"/>
        <v>1</v>
      </c>
      <c r="ER102">
        <f t="shared" si="433"/>
        <v>1</v>
      </c>
      <c r="ES102">
        <f t="shared" si="433"/>
        <v>1</v>
      </c>
      <c r="ET102">
        <f t="shared" si="433"/>
        <v>1</v>
      </c>
      <c r="EU102">
        <f t="shared" si="433"/>
        <v>1</v>
      </c>
      <c r="EV102">
        <f t="shared" si="433"/>
        <v>1</v>
      </c>
      <c r="EW102">
        <f t="shared" si="433"/>
        <v>1</v>
      </c>
      <c r="EX102">
        <f t="shared" si="433"/>
        <v>1</v>
      </c>
      <c r="EY102">
        <f t="shared" si="433"/>
        <v>1</v>
      </c>
      <c r="EZ102">
        <f t="shared" si="433"/>
        <v>1</v>
      </c>
      <c r="FA102">
        <f t="shared" si="433"/>
        <v>1</v>
      </c>
      <c r="FB102">
        <f t="shared" si="433"/>
        <v>1</v>
      </c>
      <c r="FC102">
        <f t="shared" si="433"/>
        <v>1</v>
      </c>
    </row>
    <row r="103" spans="6:159" x14ac:dyDescent="0.35">
      <c r="L103">
        <v>101</v>
      </c>
      <c r="M103">
        <f t="shared" si="276"/>
        <v>8.4166666666666661</v>
      </c>
      <c r="N103">
        <f t="shared" si="277"/>
        <v>3.3535125922674859E-2</v>
      </c>
      <c r="O103">
        <f t="shared" si="278"/>
        <v>0.75408214105549853</v>
      </c>
      <c r="P103">
        <f>O103*EXP(-inputs!$B$27*L103/12)</f>
        <v>0.72300632408999932</v>
      </c>
      <c r="Q103">
        <f t="shared" si="279"/>
        <v>3.8535125922674857E-2</v>
      </c>
      <c r="R103">
        <f t="shared" si="280"/>
        <v>0.72300632408999932</v>
      </c>
      <c r="S103">
        <f>R103*EXP(-inputs!$B$27*L103/12)</f>
        <v>0.69321114533020212</v>
      </c>
      <c r="T103">
        <f>INDEX(P_rec,MATCH(inputs!$B$13+L103,curve_t,0))/INDEX(P_rec,MATCH(inputs!$B$13,curve_t,0))</f>
        <v>0.71373876193333774</v>
      </c>
      <c r="U103">
        <f t="shared" si="286"/>
        <v>0.99628750552212586</v>
      </c>
      <c r="V103">
        <f t="shared" si="287"/>
        <v>3.7263284516737549E-3</v>
      </c>
      <c r="X103">
        <v>77</v>
      </c>
      <c r="Y103">
        <f t="shared" si="281"/>
        <v>117.16866174223605</v>
      </c>
      <c r="AA103">
        <v>75</v>
      </c>
      <c r="AC103">
        <f>$AB$28*INDEX(I_rec,MATCH(inputs!$B$13+AA103,cpi_rec_u,0))/INDEX(I_rec,MATCH(inputs!$B$13,cpi_rec_u,0))</f>
        <v>120.54187248476825</v>
      </c>
      <c r="AD103">
        <f t="shared" si="393"/>
        <v>124.26431472440204</v>
      </c>
      <c r="AF103">
        <v>119</v>
      </c>
      <c r="AG103">
        <f t="shared" si="292"/>
        <v>0</v>
      </c>
      <c r="AH103">
        <f>1</f>
        <v>1</v>
      </c>
      <c r="AI103">
        <f t="shared" ref="AI103:BN103" si="434">AH103*(1-$AG103*(0.01+0.01*AI$3))</f>
        <v>1</v>
      </c>
      <c r="AJ103">
        <f t="shared" si="434"/>
        <v>1</v>
      </c>
      <c r="AK103">
        <f t="shared" si="434"/>
        <v>1</v>
      </c>
      <c r="AL103">
        <f t="shared" si="434"/>
        <v>1</v>
      </c>
      <c r="AM103">
        <f t="shared" si="434"/>
        <v>1</v>
      </c>
      <c r="AN103">
        <f t="shared" si="434"/>
        <v>1</v>
      </c>
      <c r="AO103">
        <f t="shared" si="434"/>
        <v>1</v>
      </c>
      <c r="AP103">
        <f t="shared" si="434"/>
        <v>1</v>
      </c>
      <c r="AQ103">
        <f t="shared" si="434"/>
        <v>1</v>
      </c>
      <c r="AR103">
        <f t="shared" si="434"/>
        <v>1</v>
      </c>
      <c r="AS103">
        <f t="shared" si="434"/>
        <v>1</v>
      </c>
      <c r="AT103">
        <f t="shared" si="434"/>
        <v>1</v>
      </c>
      <c r="AU103">
        <f t="shared" si="434"/>
        <v>1</v>
      </c>
      <c r="AV103">
        <f t="shared" si="434"/>
        <v>1</v>
      </c>
      <c r="AW103">
        <f t="shared" si="434"/>
        <v>1</v>
      </c>
      <c r="AX103">
        <f t="shared" si="434"/>
        <v>1</v>
      </c>
      <c r="AY103">
        <f t="shared" si="434"/>
        <v>1</v>
      </c>
      <c r="AZ103">
        <f t="shared" si="434"/>
        <v>1</v>
      </c>
      <c r="BA103">
        <f t="shared" si="434"/>
        <v>1</v>
      </c>
      <c r="BB103">
        <f t="shared" si="434"/>
        <v>1</v>
      </c>
      <c r="BC103">
        <f t="shared" si="434"/>
        <v>1</v>
      </c>
      <c r="BD103">
        <f t="shared" si="434"/>
        <v>1</v>
      </c>
      <c r="BE103">
        <f t="shared" si="434"/>
        <v>1</v>
      </c>
      <c r="BF103">
        <f t="shared" si="434"/>
        <v>1</v>
      </c>
      <c r="BG103">
        <f t="shared" si="434"/>
        <v>1</v>
      </c>
      <c r="BH103">
        <f t="shared" si="434"/>
        <v>1</v>
      </c>
      <c r="BI103">
        <f t="shared" si="434"/>
        <v>1</v>
      </c>
      <c r="BJ103">
        <f t="shared" si="434"/>
        <v>1</v>
      </c>
      <c r="BK103">
        <f t="shared" si="434"/>
        <v>1</v>
      </c>
      <c r="BL103">
        <f t="shared" si="434"/>
        <v>1</v>
      </c>
      <c r="BM103">
        <f t="shared" si="434"/>
        <v>1</v>
      </c>
      <c r="BN103">
        <f t="shared" si="434"/>
        <v>1</v>
      </c>
      <c r="BO103">
        <f t="shared" ref="BO103:CT103" si="435">BN103*(1-$AG103*(0.01+0.01*BO$3))</f>
        <v>1</v>
      </c>
      <c r="BP103">
        <f t="shared" si="435"/>
        <v>1</v>
      </c>
      <c r="BQ103">
        <f t="shared" si="435"/>
        <v>1</v>
      </c>
      <c r="BR103">
        <f t="shared" si="435"/>
        <v>1</v>
      </c>
      <c r="BS103">
        <f t="shared" si="435"/>
        <v>1</v>
      </c>
      <c r="BT103">
        <f t="shared" si="435"/>
        <v>1</v>
      </c>
      <c r="BU103">
        <f t="shared" si="435"/>
        <v>1</v>
      </c>
      <c r="BV103">
        <f t="shared" si="435"/>
        <v>1</v>
      </c>
      <c r="BW103">
        <f t="shared" si="435"/>
        <v>1</v>
      </c>
      <c r="BX103">
        <f t="shared" si="435"/>
        <v>1</v>
      </c>
      <c r="BY103">
        <f t="shared" si="435"/>
        <v>1</v>
      </c>
      <c r="BZ103">
        <f t="shared" si="435"/>
        <v>1</v>
      </c>
      <c r="CA103">
        <f t="shared" si="435"/>
        <v>1</v>
      </c>
      <c r="CB103">
        <f t="shared" si="435"/>
        <v>1</v>
      </c>
      <c r="CC103">
        <f t="shared" si="435"/>
        <v>1</v>
      </c>
      <c r="CD103">
        <f t="shared" si="435"/>
        <v>1</v>
      </c>
      <c r="CE103">
        <f t="shared" si="435"/>
        <v>1</v>
      </c>
      <c r="CF103">
        <f t="shared" si="435"/>
        <v>1</v>
      </c>
      <c r="CG103">
        <f t="shared" si="435"/>
        <v>1</v>
      </c>
      <c r="CH103">
        <f t="shared" si="435"/>
        <v>1</v>
      </c>
      <c r="CI103">
        <f t="shared" si="435"/>
        <v>1</v>
      </c>
      <c r="CJ103">
        <f t="shared" si="435"/>
        <v>1</v>
      </c>
      <c r="CK103">
        <f t="shared" si="435"/>
        <v>1</v>
      </c>
      <c r="CL103">
        <f t="shared" si="435"/>
        <v>1</v>
      </c>
      <c r="CM103">
        <f t="shared" si="435"/>
        <v>1</v>
      </c>
      <c r="CN103">
        <f t="shared" si="435"/>
        <v>1</v>
      </c>
      <c r="CO103">
        <f t="shared" si="435"/>
        <v>1</v>
      </c>
      <c r="CP103">
        <f t="shared" si="435"/>
        <v>1</v>
      </c>
      <c r="CQ103">
        <f t="shared" si="435"/>
        <v>1</v>
      </c>
      <c r="CR103">
        <f t="shared" si="435"/>
        <v>1</v>
      </c>
      <c r="CS103">
        <f t="shared" si="435"/>
        <v>1</v>
      </c>
      <c r="CT103">
        <f t="shared" si="435"/>
        <v>1</v>
      </c>
      <c r="CU103">
        <f t="shared" ref="CU103:DZ103" si="436">CT103*(1-$AG103*(0.01+0.01*CU$3))</f>
        <v>1</v>
      </c>
      <c r="CV103">
        <f t="shared" si="436"/>
        <v>1</v>
      </c>
      <c r="CW103">
        <f t="shared" si="436"/>
        <v>1</v>
      </c>
      <c r="CX103">
        <f t="shared" si="436"/>
        <v>1</v>
      </c>
      <c r="CY103">
        <f t="shared" si="436"/>
        <v>1</v>
      </c>
      <c r="CZ103">
        <f t="shared" si="436"/>
        <v>1</v>
      </c>
      <c r="DA103">
        <f t="shared" si="436"/>
        <v>1</v>
      </c>
      <c r="DB103">
        <f t="shared" si="436"/>
        <v>1</v>
      </c>
      <c r="DC103">
        <f t="shared" si="436"/>
        <v>1</v>
      </c>
      <c r="DD103">
        <f t="shared" si="436"/>
        <v>1</v>
      </c>
      <c r="DE103">
        <f t="shared" si="436"/>
        <v>1</v>
      </c>
      <c r="DF103">
        <f t="shared" si="436"/>
        <v>1</v>
      </c>
      <c r="DG103">
        <f t="shared" si="436"/>
        <v>1</v>
      </c>
      <c r="DH103">
        <f t="shared" si="436"/>
        <v>1</v>
      </c>
      <c r="DI103">
        <f t="shared" si="436"/>
        <v>1</v>
      </c>
      <c r="DJ103">
        <f t="shared" si="436"/>
        <v>1</v>
      </c>
      <c r="DK103">
        <f t="shared" si="436"/>
        <v>1</v>
      </c>
      <c r="DL103">
        <f t="shared" si="436"/>
        <v>1</v>
      </c>
      <c r="DM103">
        <f t="shared" si="436"/>
        <v>1</v>
      </c>
      <c r="DN103">
        <f t="shared" si="436"/>
        <v>1</v>
      </c>
      <c r="DO103">
        <f t="shared" si="436"/>
        <v>1</v>
      </c>
      <c r="DP103">
        <f t="shared" si="436"/>
        <v>1</v>
      </c>
      <c r="DQ103">
        <f t="shared" si="436"/>
        <v>1</v>
      </c>
      <c r="DR103">
        <f t="shared" si="436"/>
        <v>1</v>
      </c>
      <c r="DS103">
        <f t="shared" si="436"/>
        <v>1</v>
      </c>
      <c r="DT103">
        <f t="shared" si="436"/>
        <v>1</v>
      </c>
      <c r="DU103">
        <f t="shared" si="436"/>
        <v>1</v>
      </c>
      <c r="DV103">
        <f t="shared" si="436"/>
        <v>1</v>
      </c>
      <c r="DW103">
        <f t="shared" si="436"/>
        <v>1</v>
      </c>
      <c r="DX103">
        <f t="shared" si="436"/>
        <v>1</v>
      </c>
      <c r="DY103">
        <f t="shared" si="436"/>
        <v>1</v>
      </c>
      <c r="DZ103">
        <f t="shared" si="436"/>
        <v>1</v>
      </c>
      <c r="EA103">
        <f t="shared" ref="EA103:FC103" si="437">DZ103*(1-$AG103*(0.01+0.01*EA$3))</f>
        <v>1</v>
      </c>
      <c r="EB103">
        <f t="shared" si="437"/>
        <v>1</v>
      </c>
      <c r="EC103">
        <f t="shared" si="437"/>
        <v>1</v>
      </c>
      <c r="ED103">
        <f t="shared" si="437"/>
        <v>1</v>
      </c>
      <c r="EE103">
        <f t="shared" si="437"/>
        <v>1</v>
      </c>
      <c r="EF103">
        <f t="shared" si="437"/>
        <v>1</v>
      </c>
      <c r="EG103">
        <f t="shared" si="437"/>
        <v>1</v>
      </c>
      <c r="EH103">
        <f t="shared" si="437"/>
        <v>1</v>
      </c>
      <c r="EI103">
        <f t="shared" si="437"/>
        <v>1</v>
      </c>
      <c r="EJ103">
        <f t="shared" si="437"/>
        <v>1</v>
      </c>
      <c r="EK103">
        <f t="shared" si="437"/>
        <v>1</v>
      </c>
      <c r="EL103">
        <f t="shared" si="437"/>
        <v>1</v>
      </c>
      <c r="EM103">
        <f t="shared" si="437"/>
        <v>1</v>
      </c>
      <c r="EN103">
        <f t="shared" si="437"/>
        <v>1</v>
      </c>
      <c r="EO103">
        <f t="shared" si="437"/>
        <v>1</v>
      </c>
      <c r="EP103">
        <f t="shared" si="437"/>
        <v>1</v>
      </c>
      <c r="EQ103">
        <f t="shared" si="437"/>
        <v>1</v>
      </c>
      <c r="ER103">
        <f t="shared" si="437"/>
        <v>1</v>
      </c>
      <c r="ES103">
        <f t="shared" si="437"/>
        <v>1</v>
      </c>
      <c r="ET103">
        <f t="shared" si="437"/>
        <v>1</v>
      </c>
      <c r="EU103">
        <f t="shared" si="437"/>
        <v>1</v>
      </c>
      <c r="EV103">
        <f t="shared" si="437"/>
        <v>1</v>
      </c>
      <c r="EW103">
        <f t="shared" si="437"/>
        <v>1</v>
      </c>
      <c r="EX103">
        <f t="shared" si="437"/>
        <v>1</v>
      </c>
      <c r="EY103">
        <f t="shared" si="437"/>
        <v>1</v>
      </c>
      <c r="EZ103">
        <f t="shared" si="437"/>
        <v>1</v>
      </c>
      <c r="FA103">
        <f t="shared" si="437"/>
        <v>1</v>
      </c>
      <c r="FB103">
        <f t="shared" si="437"/>
        <v>1</v>
      </c>
      <c r="FC103">
        <f t="shared" si="437"/>
        <v>1</v>
      </c>
    </row>
    <row r="104" spans="6:159" x14ac:dyDescent="0.35">
      <c r="L104">
        <v>102</v>
      </c>
      <c r="M104">
        <f t="shared" si="276"/>
        <v>8.5</v>
      </c>
      <c r="N104">
        <f t="shared" si="277"/>
        <v>3.3588776020769102E-2</v>
      </c>
      <c r="O104">
        <f t="shared" si="278"/>
        <v>0.75163488652377053</v>
      </c>
      <c r="P104">
        <f>O104*EXP(-inputs!$B$27*L104/12)</f>
        <v>0.7203597087973006</v>
      </c>
      <c r="Q104">
        <f t="shared" si="279"/>
        <v>3.85887760207691E-2</v>
      </c>
      <c r="R104">
        <f t="shared" si="280"/>
        <v>0.7203597087973006</v>
      </c>
      <c r="S104">
        <f>R104*EXP(-inputs!$B$27*L104/12)</f>
        <v>0.69038587665677875</v>
      </c>
      <c r="T104">
        <f>INDEX(P_rec,MATCH(inputs!$B$13+L104,curve_t,0))/INDEX(P_rec,MATCH(inputs!$B$13,curve_t,0))</f>
        <v>0.71108595354178172</v>
      </c>
      <c r="U104">
        <f t="shared" si="286"/>
        <v>0.9962832221913096</v>
      </c>
      <c r="V104">
        <f t="shared" si="287"/>
        <v>3.7306437827142602E-3</v>
      </c>
      <c r="X104">
        <v>78</v>
      </c>
      <c r="Y104">
        <f t="shared" si="281"/>
        <v>117.41001000138166</v>
      </c>
      <c r="AA104">
        <v>76</v>
      </c>
      <c r="AC104">
        <f>$AB$28*INDEX(I_rec,MATCH(inputs!$B$13+AA104,cpi_rec_u,0))/INDEX(I_rec,MATCH(inputs!$B$13,cpi_rec_u,0))</f>
        <v>120.79016900574713</v>
      </c>
      <c r="AD104">
        <f t="shared" si="393"/>
        <v>124.57078404758286</v>
      </c>
      <c r="AF104">
        <v>120</v>
      </c>
      <c r="AG104">
        <f t="shared" si="292"/>
        <v>0</v>
      </c>
      <c r="AH104">
        <f>1</f>
        <v>1</v>
      </c>
      <c r="AI104">
        <f t="shared" ref="AI104:BN104" si="438">AH104*(1-$AG104*(0.01+0.01*AI$3))</f>
        <v>1</v>
      </c>
      <c r="AJ104">
        <f t="shared" si="438"/>
        <v>1</v>
      </c>
      <c r="AK104">
        <f t="shared" si="438"/>
        <v>1</v>
      </c>
      <c r="AL104">
        <f t="shared" si="438"/>
        <v>1</v>
      </c>
      <c r="AM104">
        <f t="shared" si="438"/>
        <v>1</v>
      </c>
      <c r="AN104">
        <f t="shared" si="438"/>
        <v>1</v>
      </c>
      <c r="AO104">
        <f t="shared" si="438"/>
        <v>1</v>
      </c>
      <c r="AP104">
        <f t="shared" si="438"/>
        <v>1</v>
      </c>
      <c r="AQ104">
        <f t="shared" si="438"/>
        <v>1</v>
      </c>
      <c r="AR104">
        <f t="shared" si="438"/>
        <v>1</v>
      </c>
      <c r="AS104">
        <f t="shared" si="438"/>
        <v>1</v>
      </c>
      <c r="AT104">
        <f t="shared" si="438"/>
        <v>1</v>
      </c>
      <c r="AU104">
        <f t="shared" si="438"/>
        <v>1</v>
      </c>
      <c r="AV104">
        <f t="shared" si="438"/>
        <v>1</v>
      </c>
      <c r="AW104">
        <f t="shared" si="438"/>
        <v>1</v>
      </c>
      <c r="AX104">
        <f t="shared" si="438"/>
        <v>1</v>
      </c>
      <c r="AY104">
        <f t="shared" si="438"/>
        <v>1</v>
      </c>
      <c r="AZ104">
        <f t="shared" si="438"/>
        <v>1</v>
      </c>
      <c r="BA104">
        <f t="shared" si="438"/>
        <v>1</v>
      </c>
      <c r="BB104">
        <f t="shared" si="438"/>
        <v>1</v>
      </c>
      <c r="BC104">
        <f t="shared" si="438"/>
        <v>1</v>
      </c>
      <c r="BD104">
        <f t="shared" si="438"/>
        <v>1</v>
      </c>
      <c r="BE104">
        <f t="shared" si="438"/>
        <v>1</v>
      </c>
      <c r="BF104">
        <f t="shared" si="438"/>
        <v>1</v>
      </c>
      <c r="BG104">
        <f t="shared" si="438"/>
        <v>1</v>
      </c>
      <c r="BH104">
        <f t="shared" si="438"/>
        <v>1</v>
      </c>
      <c r="BI104">
        <f t="shared" si="438"/>
        <v>1</v>
      </c>
      <c r="BJ104">
        <f t="shared" si="438"/>
        <v>1</v>
      </c>
      <c r="BK104">
        <f t="shared" si="438"/>
        <v>1</v>
      </c>
      <c r="BL104">
        <f t="shared" si="438"/>
        <v>1</v>
      </c>
      <c r="BM104">
        <f t="shared" si="438"/>
        <v>1</v>
      </c>
      <c r="BN104">
        <f t="shared" si="438"/>
        <v>1</v>
      </c>
      <c r="BO104">
        <f t="shared" ref="BO104:CT104" si="439">BN104*(1-$AG104*(0.01+0.01*BO$3))</f>
        <v>1</v>
      </c>
      <c r="BP104">
        <f t="shared" si="439"/>
        <v>1</v>
      </c>
      <c r="BQ104">
        <f t="shared" si="439"/>
        <v>1</v>
      </c>
      <c r="BR104">
        <f t="shared" si="439"/>
        <v>1</v>
      </c>
      <c r="BS104">
        <f t="shared" si="439"/>
        <v>1</v>
      </c>
      <c r="BT104">
        <f t="shared" si="439"/>
        <v>1</v>
      </c>
      <c r="BU104">
        <f t="shared" si="439"/>
        <v>1</v>
      </c>
      <c r="BV104">
        <f t="shared" si="439"/>
        <v>1</v>
      </c>
      <c r="BW104">
        <f t="shared" si="439"/>
        <v>1</v>
      </c>
      <c r="BX104">
        <f t="shared" si="439"/>
        <v>1</v>
      </c>
      <c r="BY104">
        <f t="shared" si="439"/>
        <v>1</v>
      </c>
      <c r="BZ104">
        <f t="shared" si="439"/>
        <v>1</v>
      </c>
      <c r="CA104">
        <f t="shared" si="439"/>
        <v>1</v>
      </c>
      <c r="CB104">
        <f t="shared" si="439"/>
        <v>1</v>
      </c>
      <c r="CC104">
        <f t="shared" si="439"/>
        <v>1</v>
      </c>
      <c r="CD104">
        <f t="shared" si="439"/>
        <v>1</v>
      </c>
      <c r="CE104">
        <f t="shared" si="439"/>
        <v>1</v>
      </c>
      <c r="CF104">
        <f t="shared" si="439"/>
        <v>1</v>
      </c>
      <c r="CG104">
        <f t="shared" si="439"/>
        <v>1</v>
      </c>
      <c r="CH104">
        <f t="shared" si="439"/>
        <v>1</v>
      </c>
      <c r="CI104">
        <f t="shared" si="439"/>
        <v>1</v>
      </c>
      <c r="CJ104">
        <f t="shared" si="439"/>
        <v>1</v>
      </c>
      <c r="CK104">
        <f t="shared" si="439"/>
        <v>1</v>
      </c>
      <c r="CL104">
        <f t="shared" si="439"/>
        <v>1</v>
      </c>
      <c r="CM104">
        <f t="shared" si="439"/>
        <v>1</v>
      </c>
      <c r="CN104">
        <f t="shared" si="439"/>
        <v>1</v>
      </c>
      <c r="CO104">
        <f t="shared" si="439"/>
        <v>1</v>
      </c>
      <c r="CP104">
        <f t="shared" si="439"/>
        <v>1</v>
      </c>
      <c r="CQ104">
        <f t="shared" si="439"/>
        <v>1</v>
      </c>
      <c r="CR104">
        <f t="shared" si="439"/>
        <v>1</v>
      </c>
      <c r="CS104">
        <f t="shared" si="439"/>
        <v>1</v>
      </c>
      <c r="CT104">
        <f t="shared" si="439"/>
        <v>1</v>
      </c>
      <c r="CU104">
        <f t="shared" ref="CU104:DZ104" si="440">CT104*(1-$AG104*(0.01+0.01*CU$3))</f>
        <v>1</v>
      </c>
      <c r="CV104">
        <f t="shared" si="440"/>
        <v>1</v>
      </c>
      <c r="CW104">
        <f t="shared" si="440"/>
        <v>1</v>
      </c>
      <c r="CX104">
        <f t="shared" si="440"/>
        <v>1</v>
      </c>
      <c r="CY104">
        <f t="shared" si="440"/>
        <v>1</v>
      </c>
      <c r="CZ104">
        <f t="shared" si="440"/>
        <v>1</v>
      </c>
      <c r="DA104">
        <f t="shared" si="440"/>
        <v>1</v>
      </c>
      <c r="DB104">
        <f t="shared" si="440"/>
        <v>1</v>
      </c>
      <c r="DC104">
        <f t="shared" si="440"/>
        <v>1</v>
      </c>
      <c r="DD104">
        <f t="shared" si="440"/>
        <v>1</v>
      </c>
      <c r="DE104">
        <f t="shared" si="440"/>
        <v>1</v>
      </c>
      <c r="DF104">
        <f t="shared" si="440"/>
        <v>1</v>
      </c>
      <c r="DG104">
        <f t="shared" si="440"/>
        <v>1</v>
      </c>
      <c r="DH104">
        <f t="shared" si="440"/>
        <v>1</v>
      </c>
      <c r="DI104">
        <f t="shared" si="440"/>
        <v>1</v>
      </c>
      <c r="DJ104">
        <f t="shared" si="440"/>
        <v>1</v>
      </c>
      <c r="DK104">
        <f t="shared" si="440"/>
        <v>1</v>
      </c>
      <c r="DL104">
        <f t="shared" si="440"/>
        <v>1</v>
      </c>
      <c r="DM104">
        <f t="shared" si="440"/>
        <v>1</v>
      </c>
      <c r="DN104">
        <f t="shared" si="440"/>
        <v>1</v>
      </c>
      <c r="DO104">
        <f t="shared" si="440"/>
        <v>1</v>
      </c>
      <c r="DP104">
        <f t="shared" si="440"/>
        <v>1</v>
      </c>
      <c r="DQ104">
        <f t="shared" si="440"/>
        <v>1</v>
      </c>
      <c r="DR104">
        <f t="shared" si="440"/>
        <v>1</v>
      </c>
      <c r="DS104">
        <f t="shared" si="440"/>
        <v>1</v>
      </c>
      <c r="DT104">
        <f t="shared" si="440"/>
        <v>1</v>
      </c>
      <c r="DU104">
        <f t="shared" si="440"/>
        <v>1</v>
      </c>
      <c r="DV104">
        <f t="shared" si="440"/>
        <v>1</v>
      </c>
      <c r="DW104">
        <f t="shared" si="440"/>
        <v>1</v>
      </c>
      <c r="DX104">
        <f t="shared" si="440"/>
        <v>1</v>
      </c>
      <c r="DY104">
        <f t="shared" si="440"/>
        <v>1</v>
      </c>
      <c r="DZ104">
        <f t="shared" si="440"/>
        <v>1</v>
      </c>
      <c r="EA104">
        <f t="shared" ref="EA104:FC104" si="441">DZ104*(1-$AG104*(0.01+0.01*EA$3))</f>
        <v>1</v>
      </c>
      <c r="EB104">
        <f t="shared" si="441"/>
        <v>1</v>
      </c>
      <c r="EC104">
        <f t="shared" si="441"/>
        <v>1</v>
      </c>
      <c r="ED104">
        <f t="shared" si="441"/>
        <v>1</v>
      </c>
      <c r="EE104">
        <f t="shared" si="441"/>
        <v>1</v>
      </c>
      <c r="EF104">
        <f t="shared" si="441"/>
        <v>1</v>
      </c>
      <c r="EG104">
        <f t="shared" si="441"/>
        <v>1</v>
      </c>
      <c r="EH104">
        <f t="shared" si="441"/>
        <v>1</v>
      </c>
      <c r="EI104">
        <f t="shared" si="441"/>
        <v>1</v>
      </c>
      <c r="EJ104">
        <f t="shared" si="441"/>
        <v>1</v>
      </c>
      <c r="EK104">
        <f t="shared" si="441"/>
        <v>1</v>
      </c>
      <c r="EL104">
        <f t="shared" si="441"/>
        <v>1</v>
      </c>
      <c r="EM104">
        <f t="shared" si="441"/>
        <v>1</v>
      </c>
      <c r="EN104">
        <f t="shared" si="441"/>
        <v>1</v>
      </c>
      <c r="EO104">
        <f t="shared" si="441"/>
        <v>1</v>
      </c>
      <c r="EP104">
        <f t="shared" si="441"/>
        <v>1</v>
      </c>
      <c r="EQ104">
        <f t="shared" si="441"/>
        <v>1</v>
      </c>
      <c r="ER104">
        <f t="shared" si="441"/>
        <v>1</v>
      </c>
      <c r="ES104">
        <f t="shared" si="441"/>
        <v>1</v>
      </c>
      <c r="ET104">
        <f t="shared" si="441"/>
        <v>1</v>
      </c>
      <c r="EU104">
        <f t="shared" si="441"/>
        <v>1</v>
      </c>
      <c r="EV104">
        <f t="shared" si="441"/>
        <v>1</v>
      </c>
      <c r="EW104">
        <f t="shared" si="441"/>
        <v>1</v>
      </c>
      <c r="EX104">
        <f t="shared" si="441"/>
        <v>1</v>
      </c>
      <c r="EY104">
        <f t="shared" si="441"/>
        <v>1</v>
      </c>
      <c r="EZ104">
        <f t="shared" si="441"/>
        <v>1</v>
      </c>
      <c r="FA104">
        <f t="shared" si="441"/>
        <v>1</v>
      </c>
      <c r="FB104">
        <f t="shared" si="441"/>
        <v>1</v>
      </c>
      <c r="FC104">
        <f t="shared" si="441"/>
        <v>1</v>
      </c>
    </row>
    <row r="105" spans="6:159" x14ac:dyDescent="0.35">
      <c r="L105">
        <v>103</v>
      </c>
      <c r="M105">
        <f t="shared" si="276"/>
        <v>8.5833333333333339</v>
      </c>
      <c r="N105">
        <f t="shared" si="277"/>
        <v>3.3641980892399358E-2</v>
      </c>
      <c r="O105">
        <f t="shared" si="278"/>
        <v>0.74919173818195051</v>
      </c>
      <c r="P105">
        <f>O105*EXP(-inputs!$B$27*L105/12)</f>
        <v>0.71771910678216122</v>
      </c>
      <c r="Q105">
        <f t="shared" si="279"/>
        <v>3.8641980892399355E-2</v>
      </c>
      <c r="R105">
        <f t="shared" si="280"/>
        <v>0.71771910678216133</v>
      </c>
      <c r="S105">
        <f>R105*EXP(-inputs!$B$27*L105/12)</f>
        <v>0.68756860225156402</v>
      </c>
      <c r="T105">
        <f>INDEX(P_rec,MATCH(inputs!$B$13+L105,curve_t,0))/INDEX(P_rec,MATCH(inputs!$B$13,curve_t,0))</f>
        <v>0.70844000830584686</v>
      </c>
      <c r="U105">
        <f t="shared" si="286"/>
        <v>0.99627900787133272</v>
      </c>
      <c r="V105">
        <f t="shared" si="287"/>
        <v>3.7348896235580575E-3</v>
      </c>
      <c r="X105">
        <v>79</v>
      </c>
      <c r="Y105">
        <f t="shared" si="281"/>
        <v>117.65185539842513</v>
      </c>
      <c r="AA105">
        <v>77</v>
      </c>
      <c r="AC105">
        <f>$AB$28*INDEX(I_rec,MATCH(inputs!$B$13+AA105,cpi_rec_u,0))/INDEX(I_rec,MATCH(inputs!$B$13,cpi_rec_u,0))</f>
        <v>121.03897697690562</v>
      </c>
      <c r="AD105">
        <f t="shared" si="393"/>
        <v>124.87800920679157</v>
      </c>
    </row>
    <row r="106" spans="6:159" x14ac:dyDescent="0.35">
      <c r="L106">
        <v>104</v>
      </c>
      <c r="M106">
        <f t="shared" si="276"/>
        <v>8.6666666666666661</v>
      </c>
      <c r="N106">
        <f t="shared" si="277"/>
        <v>3.3694744232369775E-2</v>
      </c>
      <c r="O106">
        <f t="shared" si="278"/>
        <v>0.74675276686724334</v>
      </c>
      <c r="P106">
        <f>O106*EXP(-inputs!$B$27*L106/12)</f>
        <v>0.71508457968830408</v>
      </c>
      <c r="Q106">
        <f t="shared" si="279"/>
        <v>3.8694744232369765E-2</v>
      </c>
      <c r="R106">
        <f t="shared" si="280"/>
        <v>0.71508457968830408</v>
      </c>
      <c r="S106">
        <f>R106*EXP(-inputs!$B$27*L106/12)</f>
        <v>0.68475937257411579</v>
      </c>
      <c r="T106">
        <f>INDEX(P_rec,MATCH(inputs!$B$13+L106,curve_t,0))/INDEX(P_rec,MATCH(inputs!$B$13,curve_t,0))</f>
        <v>0.70580097130559771</v>
      </c>
      <c r="U106">
        <f t="shared" si="286"/>
        <v>0.99627486171121238</v>
      </c>
      <c r="V106">
        <f t="shared" si="287"/>
        <v>3.739066829799631E-3</v>
      </c>
      <c r="X106">
        <v>80</v>
      </c>
      <c r="Y106">
        <f t="shared" si="281"/>
        <v>117.89419895738911</v>
      </c>
      <c r="AA106">
        <v>78</v>
      </c>
      <c r="AC106">
        <f>$AB$28*INDEX(I_rec,MATCH(inputs!$B$13+AA106,cpi_rec_u,0))/INDEX(I_rec,MATCH(inputs!$B$13,cpi_rec_u,0))</f>
        <v>121.28829745174733</v>
      </c>
      <c r="AD106">
        <f t="shared" si="393"/>
        <v>125.18599206612373</v>
      </c>
    </row>
    <row r="107" spans="6:159" x14ac:dyDescent="0.35">
      <c r="L107">
        <v>105</v>
      </c>
      <c r="M107">
        <f t="shared" si="276"/>
        <v>8.75</v>
      </c>
      <c r="N107">
        <f t="shared" si="277"/>
        <v>3.3747069704822372E-2</v>
      </c>
      <c r="O107">
        <f t="shared" si="278"/>
        <v>0.74431804182668582</v>
      </c>
      <c r="P107">
        <f>O107*EXP(-inputs!$B$27*L107/12)</f>
        <v>0.71245618752911732</v>
      </c>
      <c r="Q107">
        <f t="shared" si="279"/>
        <v>3.8747069704822376E-2</v>
      </c>
      <c r="R107">
        <f t="shared" si="280"/>
        <v>0.71245618752911732</v>
      </c>
      <c r="S107">
        <f>R107*EXP(-inputs!$B$27*L107/12)</f>
        <v>0.68195823643183684</v>
      </c>
      <c r="T107">
        <f>INDEX(P_rec,MATCH(inputs!$B$13+L107,curve_t,0))/INDEX(P_rec,MATCH(inputs!$B$13,curve_t,0))</f>
        <v>0.70316888623257678</v>
      </c>
      <c r="U107">
        <f t="shared" si="286"/>
        <v>0.99627078286935189</v>
      </c>
      <c r="V107">
        <f t="shared" si="287"/>
        <v>3.7431762476338726E-3</v>
      </c>
      <c r="X107">
        <v>81</v>
      </c>
      <c r="Y107">
        <f t="shared" si="281"/>
        <v>118.1370417044056</v>
      </c>
      <c r="AA107">
        <v>79</v>
      </c>
      <c r="AC107">
        <f>$AB$28*INDEX(I_rec,MATCH(inputs!$B$13+AA107,cpi_rec_u,0))/INDEX(I_rec,MATCH(inputs!$B$13,cpi_rec_u,0))</f>
        <v>121.53813148594591</v>
      </c>
      <c r="AD107">
        <f t="shared" si="393"/>
        <v>125.49473449427224</v>
      </c>
    </row>
    <row r="108" spans="6:159" x14ac:dyDescent="0.35">
      <c r="L108">
        <v>106</v>
      </c>
      <c r="M108">
        <f t="shared" si="276"/>
        <v>8.8333333333333339</v>
      </c>
      <c r="N108">
        <f t="shared" si="277"/>
        <v>3.3798960943491559E-2</v>
      </c>
      <c r="O108">
        <f t="shared" si="278"/>
        <v>0.74188763074010977</v>
      </c>
      <c r="P108">
        <f>O108*EXP(-inputs!$B$27*L108/12)</f>
        <v>0.7098339887129117</v>
      </c>
      <c r="Q108">
        <f t="shared" si="279"/>
        <v>3.8798960943491556E-2</v>
      </c>
      <c r="R108">
        <f t="shared" si="280"/>
        <v>0.70983398871291181</v>
      </c>
      <c r="S108">
        <f>R108*EXP(-inputs!$B$27*L108/12)</f>
        <v>0.67916524100748965</v>
      </c>
      <c r="T108">
        <f>INDEX(P_rec,MATCH(inputs!$B$13+L108,curve_t,0))/INDEX(P_rec,MATCH(inputs!$B$13,curve_t,0))</f>
        <v>0.70054379541246425</v>
      </c>
      <c r="U108">
        <f t="shared" si="286"/>
        <v>0.99626677051344348</v>
      </c>
      <c r="V108">
        <f t="shared" si="287"/>
        <v>3.7472187139520052E-3</v>
      </c>
      <c r="X108">
        <v>82</v>
      </c>
      <c r="Y108">
        <f t="shared" si="281"/>
        <v>118.38038466772028</v>
      </c>
      <c r="AA108">
        <v>80</v>
      </c>
      <c r="AC108">
        <f>$AB$28*INDEX(I_rec,MATCH(inputs!$B$13+AA108,cpi_rec_u,0))/INDEX(I_rec,MATCH(inputs!$B$13,cpi_rec_u,0))</f>
        <v>121.78848013734959</v>
      </c>
      <c r="AD108">
        <f t="shared" si="393"/>
        <v>125.80423836453873</v>
      </c>
    </row>
    <row r="109" spans="6:159" x14ac:dyDescent="0.35">
      <c r="L109">
        <v>107</v>
      </c>
      <c r="M109">
        <f t="shared" si="276"/>
        <v>8.9166666666666661</v>
      </c>
      <c r="N109">
        <f t="shared" si="277"/>
        <v>3.3850421551956424E-2</v>
      </c>
      <c r="O109">
        <f t="shared" si="278"/>
        <v>0.73946159974287262</v>
      </c>
      <c r="P109">
        <f>O109*EXP(-inputs!$B$27*L109/12)</f>
        <v>0.70721804006789424</v>
      </c>
      <c r="Q109">
        <f t="shared" si="279"/>
        <v>3.8850421551956421E-2</v>
      </c>
      <c r="R109">
        <f t="shared" si="280"/>
        <v>0.70721804006789424</v>
      </c>
      <c r="S109">
        <f>R109*EXP(-inputs!$B$27*L109/12)</f>
        <v>0.67638043188637453</v>
      </c>
      <c r="T109">
        <f>INDEX(P_rec,MATCH(inputs!$B$13+L109,curve_t,0))/INDEX(P_rec,MATCH(inputs!$B$13,curve_t,0))</f>
        <v>0.6979257398274622</v>
      </c>
      <c r="U109">
        <f t="shared" si="286"/>
        <v>0.99626282382037146</v>
      </c>
      <c r="V109">
        <f t="shared" si="287"/>
        <v>3.7511950564386165E-3</v>
      </c>
      <c r="X109">
        <v>83</v>
      </c>
      <c r="Y109">
        <f t="shared" si="281"/>
        <v>118.62422887769679</v>
      </c>
      <c r="AA109">
        <v>81</v>
      </c>
      <c r="AC109">
        <f>$AB$28*INDEX(I_rec,MATCH(inputs!$B$13+AA109,cpi_rec_u,0))/INDEX(I_rec,MATCH(inputs!$B$13,cpi_rec_u,0))</f>
        <v>122.03934446598552</v>
      </c>
      <c r="AD109">
        <f t="shared" si="393"/>
        <v>126.11450555484487</v>
      </c>
    </row>
    <row r="110" spans="6:159" x14ac:dyDescent="0.35">
      <c r="L110">
        <v>108</v>
      </c>
      <c r="M110">
        <f t="shared" si="276"/>
        <v>9</v>
      </c>
      <c r="N110">
        <f t="shared" si="277"/>
        <v>3.3901455103891018E-2</v>
      </c>
      <c r="O110">
        <f t="shared" si="278"/>
        <v>0.73704001344835723</v>
      </c>
      <c r="P110">
        <f>O110*EXP(-inputs!$B$27*L110/12)</f>
        <v>0.70460839686686361</v>
      </c>
      <c r="Q110">
        <f t="shared" si="279"/>
        <v>3.8901455103891008E-2</v>
      </c>
      <c r="R110">
        <f t="shared" si="280"/>
        <v>0.70460839686686361</v>
      </c>
      <c r="S110">
        <f>R110*EXP(-inputs!$B$27*L110/12)</f>
        <v>0.67360385308317905</v>
      </c>
      <c r="T110">
        <f>INDEX(P_rec,MATCH(inputs!$B$13+L110,curve_t,0))/INDEX(P_rec,MATCH(inputs!$B$13,curve_t,0))</f>
        <v>0.69531475913840624</v>
      </c>
      <c r="U110">
        <f t="shared" si="286"/>
        <v>0.99625894197611709</v>
      </c>
      <c r="V110">
        <f t="shared" si="287"/>
        <v>3.7551060936651393E-3</v>
      </c>
      <c r="X110">
        <v>84</v>
      </c>
      <c r="Y110">
        <f t="shared" si="281"/>
        <v>118.86857536682125</v>
      </c>
      <c r="AA110">
        <v>82</v>
      </c>
      <c r="AC110">
        <f>$AB$28*INDEX(I_rec,MATCH(inputs!$B$13+AA110,cpi_rec_u,0))/INDEX(I_rec,MATCH(inputs!$B$13,cpi_rec_u,0))</f>
        <v>122.29072553406442</v>
      </c>
      <c r="AD110">
        <f t="shared" si="393"/>
        <v>126.42553794774381</v>
      </c>
    </row>
    <row r="111" spans="6:159" x14ac:dyDescent="0.35">
      <c r="L111">
        <v>109</v>
      </c>
      <c r="M111">
        <f t="shared" si="276"/>
        <v>9.0833333333333339</v>
      </c>
      <c r="N111">
        <f t="shared" si="277"/>
        <v>3.3952065143312497E-2</v>
      </c>
      <c r="O111">
        <f t="shared" si="278"/>
        <v>0.73462293497024034</v>
      </c>
      <c r="P111">
        <f>O111*EXP(-inputs!$B$27*L111/12)</f>
        <v>0.7020051128516277</v>
      </c>
      <c r="Q111">
        <f t="shared" si="279"/>
        <v>3.8952065143312495E-2</v>
      </c>
      <c r="R111">
        <f t="shared" si="280"/>
        <v>0.7020051128516277</v>
      </c>
      <c r="S111">
        <f>R111*EXP(-inputs!$B$27*L111/12)</f>
        <v>0.67083554706849757</v>
      </c>
      <c r="T111">
        <f>INDEX(P_rec,MATCH(inputs!$B$13+L111,curve_t,0))/INDEX(P_rec,MATCH(inputs!$B$13,curve_t,0))</f>
        <v>0.69271089170660483</v>
      </c>
      <c r="U111">
        <f t="shared" si="286"/>
        <v>0.99625512417566398</v>
      </c>
      <c r="V111">
        <f t="shared" si="287"/>
        <v>3.7589526351842206E-3</v>
      </c>
      <c r="X111">
        <v>85</v>
      </c>
      <c r="Y111">
        <f t="shared" si="281"/>
        <v>119.11342516970633</v>
      </c>
      <c r="AA111">
        <v>83</v>
      </c>
      <c r="AC111">
        <f>$AB$28*INDEX(I_rec,MATCH(inputs!$B$13+AA111,cpi_rec_u,0))/INDEX(I_rec,MATCH(inputs!$B$13,cpi_rec_u,0))</f>
        <v>122.5426244059849</v>
      </c>
      <c r="AD111">
        <f t="shared" si="393"/>
        <v>126.73733743043155</v>
      </c>
    </row>
    <row r="112" spans="6:159" x14ac:dyDescent="0.35">
      <c r="L112">
        <v>110</v>
      </c>
      <c r="M112">
        <f t="shared" si="276"/>
        <v>9.1666666666666661</v>
      </c>
      <c r="N112">
        <f t="shared" si="277"/>
        <v>3.4002255184827287E-2</v>
      </c>
      <c r="O112">
        <f t="shared" si="278"/>
        <v>0.73221042594453001</v>
      </c>
      <c r="P112">
        <f>O112*EXP(-inputs!$B$27*L112/12)</f>
        <v>0.6994082402571421</v>
      </c>
      <c r="Q112">
        <f t="shared" si="279"/>
        <v>3.9002255184827285E-2</v>
      </c>
      <c r="R112">
        <f t="shared" si="280"/>
        <v>0.6994082402571421</v>
      </c>
      <c r="S112">
        <f>R112*EXP(-inputs!$B$27*L112/12)</f>
        <v>0.66807555479502323</v>
      </c>
      <c r="T112">
        <f>INDEX(P_rec,MATCH(inputs!$B$13+L112,curve_t,0))/INDEX(P_rec,MATCH(inputs!$B$13,curve_t,0))</f>
        <v>0.69011417461540803</v>
      </c>
      <c r="U112">
        <f t="shared" si="286"/>
        <v>0.99625136962290373</v>
      </c>
      <c r="V112">
        <f t="shared" si="287"/>
        <v>3.7627354816236469E-3</v>
      </c>
      <c r="X112">
        <v>86</v>
      </c>
      <c r="Y112">
        <f t="shared" si="281"/>
        <v>119.35877932309612</v>
      </c>
      <c r="AA112">
        <v>84</v>
      </c>
      <c r="AC112">
        <f>$AB$28*INDEX(I_rec,MATCH(inputs!$B$13+AA112,cpi_rec_u,0))/INDEX(I_rec,MATCH(inputs!$B$13,cpi_rec_u,0))</f>
        <v>122.7950421483381</v>
      </c>
      <c r="AD112">
        <f t="shared" si="393"/>
        <v>127.04990589475844</v>
      </c>
    </row>
    <row r="113" spans="12:30" x14ac:dyDescent="0.35">
      <c r="L113">
        <v>111</v>
      </c>
      <c r="M113">
        <f t="shared" si="276"/>
        <v>9.25</v>
      </c>
      <c r="N113">
        <f t="shared" si="277"/>
        <v>3.405202871387511E-2</v>
      </c>
      <c r="O113">
        <f t="shared" si="278"/>
        <v>0.72980254655137256</v>
      </c>
      <c r="P113">
        <f>O113*EXP(-inputs!$B$27*L113/12)</f>
        <v>0.69681782983537244</v>
      </c>
      <c r="Q113">
        <f t="shared" si="279"/>
        <v>3.9052028713875107E-2</v>
      </c>
      <c r="R113">
        <f t="shared" si="280"/>
        <v>0.69681782983537244</v>
      </c>
      <c r="S113">
        <f>R113*EXP(-inputs!$B$27*L113/12)</f>
        <v>0.66532391572341365</v>
      </c>
      <c r="T113">
        <f>INDEX(P_rec,MATCH(inputs!$B$13+L113,curve_t,0))/INDEX(P_rec,MATCH(inputs!$B$13,curve_t,0))</f>
        <v>0.68752464369150801</v>
      </c>
      <c r="U113">
        <f t="shared" si="286"/>
        <v>0.99624767753054322</v>
      </c>
      <c r="V113">
        <f t="shared" si="287"/>
        <v>3.7664554247773818E-3</v>
      </c>
      <c r="X113">
        <v>87</v>
      </c>
      <c r="Y113">
        <f t="shared" si="281"/>
        <v>119.60463886587</v>
      </c>
      <c r="AA113">
        <v>85</v>
      </c>
      <c r="AC113">
        <f>$AB$28*INDEX(I_rec,MATCH(inputs!$B$13+AA113,cpi_rec_u,0))/INDEX(I_rec,MATCH(inputs!$B$13,cpi_rec_u,0))</f>
        <v>123.04797982991208</v>
      </c>
      <c r="AD113">
        <f t="shared" si="393"/>
        <v>127.36324523724072</v>
      </c>
    </row>
    <row r="114" spans="12:30" x14ac:dyDescent="0.35">
      <c r="L114">
        <v>112</v>
      </c>
      <c r="M114">
        <f t="shared" si="276"/>
        <v>9.3333333333333339</v>
      </c>
      <c r="N114">
        <f t="shared" si="277"/>
        <v>3.4101389186971025E-2</v>
      </c>
      <c r="O114">
        <f t="shared" si="278"/>
        <v>0.72739935553662871</v>
      </c>
      <c r="P114">
        <f>O114*EXP(-inputs!$B$27*L114/12)</f>
        <v>0.69423393087888152</v>
      </c>
      <c r="Q114">
        <f t="shared" si="279"/>
        <v>3.9101389186971022E-2</v>
      </c>
      <c r="R114">
        <f t="shared" si="280"/>
        <v>0.69423393087888152</v>
      </c>
      <c r="S114">
        <f>R114*EXP(-inputs!$B$27*L114/12)</f>
        <v>0.6625806678478342</v>
      </c>
      <c r="T114">
        <f>INDEX(P_rec,MATCH(inputs!$B$13+L114,curve_t,0))/INDEX(P_rec,MATCH(inputs!$B$13,curve_t,0))</f>
        <v>0.68494233352597411</v>
      </c>
      <c r="U114">
        <f t="shared" si="286"/>
        <v>0.9962440471200148</v>
      </c>
      <c r="V114">
        <f t="shared" si="287"/>
        <v>3.7701132476957167E-3</v>
      </c>
      <c r="X114">
        <v>88</v>
      </c>
      <c r="Y114">
        <f t="shared" si="281"/>
        <v>119.85100483904738</v>
      </c>
      <c r="AA114">
        <v>86</v>
      </c>
      <c r="AC114">
        <f>$AB$28*INDEX(I_rec,MATCH(inputs!$B$13+AA114,cpi_rec_u,0))/INDEX(I_rec,MATCH(inputs!$B$13,cpi_rec_u,0))</f>
        <v>123.30143852169662</v>
      </c>
      <c r="AD114">
        <f t="shared" si="393"/>
        <v>127.67735735907182</v>
      </c>
    </row>
    <row r="115" spans="12:30" x14ac:dyDescent="0.35">
      <c r="L115">
        <v>113</v>
      </c>
      <c r="M115">
        <f t="shared" si="276"/>
        <v>9.4166666666666661</v>
      </c>
      <c r="N115">
        <f t="shared" si="277"/>
        <v>3.4150340031945517E-2</v>
      </c>
      <c r="O115">
        <f t="shared" si="278"/>
        <v>0.72500091023322022</v>
      </c>
      <c r="P115">
        <f>O115*EXP(-inputs!$B$27*L115/12)</f>
        <v>0.69165659124414092</v>
      </c>
      <c r="Q115">
        <f t="shared" si="279"/>
        <v>3.9150340031945514E-2</v>
      </c>
      <c r="R115">
        <f t="shared" si="280"/>
        <v>0.69165659124414092</v>
      </c>
      <c r="S115">
        <f>R115*EXP(-inputs!$B$27*L115/12)</f>
        <v>0.65984584772117771</v>
      </c>
      <c r="T115">
        <f>INDEX(P_rec,MATCH(inputs!$B$13+L115,curve_t,0))/INDEX(P_rec,MATCH(inputs!$B$13,curve_t,0))</f>
        <v>0.68236727749502024</v>
      </c>
      <c r="U115">
        <f t="shared" si="286"/>
        <v>0.99624047762138179</v>
      </c>
      <c r="V115">
        <f t="shared" si="287"/>
        <v>3.773709724778973E-3</v>
      </c>
      <c r="X115">
        <v>89</v>
      </c>
      <c r="Y115">
        <f t="shared" si="281"/>
        <v>120.09787828579195</v>
      </c>
      <c r="AA115">
        <v>87</v>
      </c>
      <c r="AC115">
        <f>$AB$28*INDEX(I_rec,MATCH(inputs!$B$13+AA115,cpi_rec_u,0))/INDEX(I_rec,MATCH(inputs!$B$13,cpi_rec_u,0))</f>
        <v>123.55541929688744</v>
      </c>
      <c r="AD115">
        <f t="shared" si="393"/>
        <v>127.9922441661341</v>
      </c>
    </row>
    <row r="116" spans="12:30" x14ac:dyDescent="0.35">
      <c r="L116">
        <v>114</v>
      </c>
      <c r="M116">
        <f t="shared" si="276"/>
        <v>9.5</v>
      </c>
      <c r="N116">
        <f t="shared" si="277"/>
        <v>3.4198884648182479E-2</v>
      </c>
      <c r="O116">
        <f t="shared" si="278"/>
        <v>0.72260726658224683</v>
      </c>
      <c r="P116">
        <f>O116*EXP(-inputs!$B$27*L116/12)</f>
        <v>0.68908585737457018</v>
      </c>
      <c r="Q116">
        <f t="shared" si="279"/>
        <v>3.9198884648182483E-2</v>
      </c>
      <c r="R116">
        <f t="shared" si="280"/>
        <v>0.68908585737457018</v>
      </c>
      <c r="S116">
        <f>R116*EXP(-inputs!$B$27*L116/12)</f>
        <v>0.65711949047996532</v>
      </c>
      <c r="T116">
        <f>INDEX(P_rec,MATCH(inputs!$B$13+L116,curve_t,0))/INDEX(P_rec,MATCH(inputs!$B$13,curve_t,0))</f>
        <v>0.67979950778051179</v>
      </c>
      <c r="U116">
        <f t="shared" si="286"/>
        <v>0.99623696827325192</v>
      </c>
      <c r="V116">
        <f t="shared" si="287"/>
        <v>3.7772456218627681E-3</v>
      </c>
      <c r="X116">
        <v>90</v>
      </c>
      <c r="Y116">
        <f t="shared" si="281"/>
        <v>120.34526025141621</v>
      </c>
      <c r="AA116">
        <v>88</v>
      </c>
      <c r="AC116">
        <f>$AB$28*INDEX(I_rec,MATCH(inputs!$B$13+AA116,cpi_rec_u,0))/INDEX(I_rec,MATCH(inputs!$B$13,cpi_rec_u,0))</f>
        <v>123.8099232308908</v>
      </c>
      <c r="AD116">
        <f t="shared" si="393"/>
        <v>128.30790756901033</v>
      </c>
    </row>
    <row r="117" spans="12:30" x14ac:dyDescent="0.35">
      <c r="L117">
        <v>115</v>
      </c>
      <c r="M117">
        <f t="shared" si="276"/>
        <v>9.5833333333333339</v>
      </c>
      <c r="N117">
        <f t="shared" si="277"/>
        <v>3.4247026406855341E-2</v>
      </c>
      <c r="O117">
        <f t="shared" si="278"/>
        <v>0.72021847915387427</v>
      </c>
      <c r="P117">
        <f>O117*EXP(-inputs!$B$27*L117/12)</f>
        <v>0.68652177432330341</v>
      </c>
      <c r="Q117">
        <f t="shared" si="279"/>
        <v>3.9247026406855338E-2</v>
      </c>
      <c r="R117">
        <f t="shared" si="280"/>
        <v>0.68652177432330341</v>
      </c>
      <c r="S117">
        <f>R117*EXP(-inputs!$B$27*L117/12)</f>
        <v>0.65440162986892925</v>
      </c>
      <c r="T117">
        <f>INDEX(P_rec,MATCH(inputs!$B$13+L117,curve_t,0))/INDEX(P_rec,MATCH(inputs!$B$13,curve_t,0))</f>
        <v>0.67723905539020979</v>
      </c>
      <c r="U117">
        <f t="shared" si="286"/>
        <v>0.99623351832268658</v>
      </c>
      <c r="V117">
        <f t="shared" si="287"/>
        <v>3.780721696309719E-3</v>
      </c>
      <c r="X117">
        <v>91</v>
      </c>
      <c r="Y117">
        <f t="shared" si="281"/>
        <v>120.59315178338575</v>
      </c>
      <c r="AA117">
        <v>89</v>
      </c>
      <c r="AC117">
        <f>$AB$28*INDEX(I_rec,MATCH(inputs!$B$13+AA117,cpi_rec_u,0))/INDEX(I_rec,MATCH(inputs!$B$13,cpi_rec_u,0))</f>
        <v>124.06495140132826</v>
      </c>
      <c r="AD117">
        <f t="shared" si="393"/>
        <v>128.62434948299531</v>
      </c>
    </row>
    <row r="118" spans="12:30" x14ac:dyDescent="0.35">
      <c r="L118">
        <v>116</v>
      </c>
      <c r="M118">
        <f t="shared" si="276"/>
        <v>9.6666666666666661</v>
      </c>
      <c r="N118">
        <f t="shared" si="277"/>
        <v>3.4294768651161121E-2</v>
      </c>
      <c r="O118">
        <f t="shared" si="278"/>
        <v>0.71783460116799469</v>
      </c>
      <c r="P118">
        <f>O118*EXP(-inputs!$B$27*L118/12)</f>
        <v>0.6839643857756853</v>
      </c>
      <c r="Q118">
        <f t="shared" si="279"/>
        <v>3.9294768651161119E-2</v>
      </c>
      <c r="R118">
        <f t="shared" si="280"/>
        <v>0.6839643857756853</v>
      </c>
      <c r="S118">
        <f>R118*EXP(-inputs!$B$27*L118/12)</f>
        <v>0.65169229826527919</v>
      </c>
      <c r="T118">
        <f>INDEX(P_rec,MATCH(inputs!$B$13+L118,curve_t,0))/INDEX(P_rec,MATCH(inputs!$B$13,curve_t,0))</f>
        <v>0.67468595017775601</v>
      </c>
      <c r="U118">
        <f t="shared" si="286"/>
        <v>0.99623012702511271</v>
      </c>
      <c r="V118">
        <f t="shared" si="287"/>
        <v>3.7841386970947077E-3</v>
      </c>
      <c r="X118">
        <v>92</v>
      </c>
      <c r="Y118">
        <f t="shared" si="281"/>
        <v>120.84155393132383</v>
      </c>
      <c r="AA118">
        <v>90</v>
      </c>
      <c r="AC118">
        <f>$AB$28*INDEX(I_rec,MATCH(inputs!$B$13+AA118,cpi_rec_u,0))/INDEX(I_rec,MATCH(inputs!$B$13,cpi_rec_u,0))</f>
        <v>124.32050488804099</v>
      </c>
      <c r="AD118">
        <f t="shared" si="393"/>
        <v>128.94157182810744</v>
      </c>
    </row>
    <row r="119" spans="12:30" x14ac:dyDescent="0.35">
      <c r="L119">
        <v>117</v>
      </c>
      <c r="M119">
        <f t="shared" si="276"/>
        <v>9.75</v>
      </c>
      <c r="N119">
        <f t="shared" si="277"/>
        <v>3.4342114696552649E-2</v>
      </c>
      <c r="O119">
        <f t="shared" si="278"/>
        <v>0.71545568451465813</v>
      </c>
      <c r="P119">
        <f>O119*EXP(-inputs!$B$27*L119/12)</f>
        <v>0.68141373407149741</v>
      </c>
      <c r="Q119">
        <f t="shared" si="279"/>
        <v>3.9342114696552646E-2</v>
      </c>
      <c r="R119">
        <f t="shared" si="280"/>
        <v>0.68141373407149741</v>
      </c>
      <c r="S119">
        <f>R119*EXP(-inputs!$B$27*L119/12)</f>
        <v>0.64899152670265547</v>
      </c>
      <c r="T119">
        <f>INDEX(P_rec,MATCH(inputs!$B$13+L119,curve_t,0))/INDEX(P_rec,MATCH(inputs!$B$13,curve_t,0))</f>
        <v>0.67214022086240077</v>
      </c>
      <c r="U119">
        <f t="shared" si="286"/>
        <v>0.99622679364423616</v>
      </c>
      <c r="V119">
        <f t="shared" si="287"/>
        <v>3.7874973648934773E-3</v>
      </c>
      <c r="X119">
        <v>93</v>
      </c>
      <c r="Y119">
        <f t="shared" si="281"/>
        <v>121.09046774701572</v>
      </c>
      <c r="AA119">
        <v>91</v>
      </c>
      <c r="AC119">
        <f>$AB$28*INDEX(I_rec,MATCH(inputs!$B$13+AA119,cpi_rec_u,0))/INDEX(I_rec,MATCH(inputs!$B$13,cpi_rec_u,0))</f>
        <v>124.57658477309457</v>
      </c>
      <c r="AD119">
        <f t="shared" si="393"/>
        <v>129.25957652910043</v>
      </c>
    </row>
    <row r="120" spans="12:30" x14ac:dyDescent="0.35">
      <c r="L120">
        <v>118</v>
      </c>
      <c r="M120">
        <f t="shared" si="276"/>
        <v>9.8333333333333339</v>
      </c>
      <c r="N120">
        <f t="shared" si="277"/>
        <v>3.4389067830968761E-2</v>
      </c>
      <c r="O120">
        <f t="shared" si="278"/>
        <v>0.713081779774279</v>
      </c>
      <c r="P120">
        <f>O120*EXP(-inputs!$B$27*L120/12)</f>
        <v>0.67886986022691709</v>
      </c>
      <c r="Q120">
        <f t="shared" si="279"/>
        <v>3.9389067830968759E-2</v>
      </c>
      <c r="R120">
        <f t="shared" si="280"/>
        <v>0.67886986022691709</v>
      </c>
      <c r="S120">
        <f>R120*EXP(-inputs!$B$27*L120/12)</f>
        <v>0.64629934489477103</v>
      </c>
      <c r="T120">
        <f>INDEX(P_rec,MATCH(inputs!$B$13+L120,curve_t,0))/INDEX(P_rec,MATCH(inputs!$B$13,curve_t,0))</f>
        <v>0.66960189504847423</v>
      </c>
      <c r="U120">
        <f t="shared" si="286"/>
        <v>0.99622351745195414</v>
      </c>
      <c r="V120">
        <f t="shared" si="287"/>
        <v>3.7907984321681187E-3</v>
      </c>
      <c r="X120">
        <v>94</v>
      </c>
      <c r="Y120">
        <f t="shared" si="281"/>
        <v>121.33989428441328</v>
      </c>
      <c r="AA120">
        <v>92</v>
      </c>
      <c r="AC120">
        <f>$AB$28*INDEX(I_rec,MATCH(inputs!$B$13+AA120,cpi_rec_u,0))/INDEX(I_rec,MATCH(inputs!$B$13,cpi_rec_u,0))</f>
        <v>124.83319214078332</v>
      </c>
      <c r="AD120">
        <f t="shared" si="393"/>
        <v>129.5783655154749</v>
      </c>
    </row>
    <row r="121" spans="12:30" x14ac:dyDescent="0.35">
      <c r="L121">
        <v>119</v>
      </c>
      <c r="M121">
        <f t="shared" si="276"/>
        <v>9.9166666666666661</v>
      </c>
      <c r="N121">
        <f t="shared" si="277"/>
        <v>3.4435631315062665E-2</v>
      </c>
      <c r="O121">
        <f t="shared" si="278"/>
        <v>0.71071293623761489</v>
      </c>
      <c r="P121">
        <f>O121*EXP(-inputs!$B$27*L121/12)</f>
        <v>0.67633280395620932</v>
      </c>
      <c r="Q121">
        <f t="shared" si="279"/>
        <v>3.9435631315062669E-2</v>
      </c>
      <c r="R121">
        <f t="shared" si="280"/>
        <v>0.67633280395620921</v>
      </c>
      <c r="S121">
        <f>R121*EXP(-inputs!$B$27*L121/12)</f>
        <v>0.64361578125874364</v>
      </c>
      <c r="T121">
        <f>INDEX(P_rec,MATCH(inputs!$B$13+L121,curve_t,0))/INDEX(P_rec,MATCH(inputs!$B$13,curve_t,0))</f>
        <v>0.667070999244606</v>
      </c>
      <c r="U121">
        <f t="shared" si="286"/>
        <v>0.99622029772827181</v>
      </c>
      <c r="V121">
        <f t="shared" si="287"/>
        <v>3.7940426232503377E-3</v>
      </c>
      <c r="X121">
        <v>95</v>
      </c>
      <c r="Y121">
        <f t="shared" si="281"/>
        <v>121.58983459963922</v>
      </c>
      <c r="AA121">
        <v>93</v>
      </c>
      <c r="AC121">
        <f>$AB$28*INDEX(I_rec,MATCH(inputs!$B$13+AA121,cpi_rec_u,0))/INDEX(I_rec,MATCH(inputs!$B$13,cpi_rec_u,0))</f>
        <v>125.09032807763518</v>
      </c>
      <c r="AD121">
        <f t="shared" si="393"/>
        <v>129.89794072149022</v>
      </c>
    </row>
    <row r="122" spans="12:30" x14ac:dyDescent="0.35">
      <c r="L122">
        <v>120</v>
      </c>
      <c r="M122">
        <f t="shared" si="276"/>
        <v>10</v>
      </c>
      <c r="N122">
        <f t="shared" si="277"/>
        <v>3.4481808382428369E-2</v>
      </c>
      <c r="O122">
        <f t="shared" si="278"/>
        <v>0.70834920192552131</v>
      </c>
      <c r="P122">
        <f>O122*EXP(-inputs!$B$27*L122/12)</f>
        <v>0.6738026036931537</v>
      </c>
      <c r="Q122">
        <f t="shared" si="279"/>
        <v>3.948180838242836E-2</v>
      </c>
      <c r="R122">
        <f t="shared" si="280"/>
        <v>0.6738026036931537</v>
      </c>
      <c r="S122">
        <f>R122*EXP(-inputs!$B$27*L122/12)</f>
        <v>0.64094086293812125</v>
      </c>
      <c r="T122">
        <f>INDEX(P_rec,MATCH(inputs!$B$13+L122,curve_t,0))/INDEX(P_rec,MATCH(inputs!$B$13,curve_t,0))</f>
        <v>0.6645475588826909</v>
      </c>
      <c r="U122">
        <f t="shared" si="286"/>
        <v>0.9962171337612149</v>
      </c>
      <c r="V122">
        <f t="shared" si="287"/>
        <v>3.7972306544287182E-3</v>
      </c>
      <c r="X122">
        <v>96</v>
      </c>
      <c r="Y122">
        <f t="shared" si="281"/>
        <v>121.84028975099177</v>
      </c>
      <c r="AA122">
        <v>94</v>
      </c>
      <c r="AC122">
        <f>$AB$28*INDEX(I_rec,MATCH(inputs!$B$13+AA122,cpi_rec_u,0))/INDEX(I_rec,MATCH(inputs!$B$13,cpi_rec_u,0))</f>
        <v>125.34799367241602</v>
      </c>
      <c r="AD122">
        <f t="shared" si="393"/>
        <v>130.21830408617612</v>
      </c>
    </row>
    <row r="123" spans="12:30" x14ac:dyDescent="0.35">
      <c r="L123">
        <v>121</v>
      </c>
      <c r="M123">
        <f t="shared" si="276"/>
        <v>10.083333333333334</v>
      </c>
      <c r="N123">
        <f t="shared" si="277"/>
        <v>3.4527602239825199E-2</v>
      </c>
      <c r="O123">
        <f t="shared" si="278"/>
        <v>0.70599062360848208</v>
      </c>
      <c r="P123">
        <f>O123*EXP(-inputs!$B$27*L123/12)</f>
        <v>0.67127929661220853</v>
      </c>
      <c r="Q123">
        <f t="shared" si="279"/>
        <v>3.9527602239825196E-2</v>
      </c>
      <c r="R123">
        <f t="shared" si="280"/>
        <v>0.67127929661220853</v>
      </c>
      <c r="S123">
        <f>R123*EXP(-inputs!$B$27*L123/12)</f>
        <v>0.63827461582560252</v>
      </c>
      <c r="T123">
        <f>INDEX(P_rec,MATCH(inputs!$B$13+L123,curve_t,0))/INDEX(P_rec,MATCH(inputs!$B$13,curve_t,0))</f>
        <v>0.66203159833660707</v>
      </c>
      <c r="U123">
        <f t="shared" si="286"/>
        <v>0.99621402484674848</v>
      </c>
      <c r="V123">
        <f t="shared" si="287"/>
        <v>3.8003632340288807E-3</v>
      </c>
      <c r="X123">
        <v>97</v>
      </c>
      <c r="Y123">
        <f t="shared" si="281"/>
        <v>122.09126079894898</v>
      </c>
      <c r="AA123">
        <v>95</v>
      </c>
      <c r="AC123">
        <f>$AB$28*INDEX(I_rec,MATCH(inputs!$B$13+AA123,cpi_rec_u,0))/INDEX(I_rec,MATCH(inputs!$B$13,cpi_rec_u,0))</f>
        <v>125.60619001613449</v>
      </c>
      <c r="AD123">
        <f t="shared" si="393"/>
        <v>130.53945755334448</v>
      </c>
    </row>
    <row r="124" spans="12:30" x14ac:dyDescent="0.35">
      <c r="L124">
        <v>122</v>
      </c>
      <c r="M124">
        <f t="shared" si="276"/>
        <v>10.166666666666666</v>
      </c>
      <c r="N124">
        <f t="shared" si="277"/>
        <v>3.4573016067400562E-2</v>
      </c>
      <c r="O124">
        <f t="shared" si="278"/>
        <v>0.70363724682591589</v>
      </c>
      <c r="P124">
        <f>O124*EXP(-inputs!$B$27*L124/12)</f>
        <v>0.66876291864941217</v>
      </c>
      <c r="Q124">
        <f t="shared" si="279"/>
        <v>3.957301606740056E-2</v>
      </c>
      <c r="R124">
        <f t="shared" si="280"/>
        <v>0.66876291864941217</v>
      </c>
      <c r="S124">
        <f>R124*EXP(-inputs!$B$27*L124/12)</f>
        <v>0.63561706458545553</v>
      </c>
      <c r="T124">
        <f>INDEX(P_rec,MATCH(inputs!$B$13+L124,curve_t,0))/INDEX(P_rec,MATCH(inputs!$B$13,curve_t,0))</f>
        <v>0.65952314094068487</v>
      </c>
      <c r="U124">
        <f t="shared" si="286"/>
        <v>0.99621097028869188</v>
      </c>
      <c r="V124">
        <f t="shared" si="287"/>
        <v>3.803441062499191E-3</v>
      </c>
      <c r="X124">
        <v>98</v>
      </c>
      <c r="Y124">
        <f t="shared" si="281"/>
        <v>122.3427488061735</v>
      </c>
      <c r="AA124">
        <v>96</v>
      </c>
      <c r="AC124">
        <f>$AB$28*INDEX(I_rec,MATCH(inputs!$B$13+AA124,cpi_rec_u,0))/INDEX(I_rec,MATCH(inputs!$B$13,cpi_rec_u,0))</f>
        <v>125.86491820204652</v>
      </c>
      <c r="AD124">
        <f t="shared" si="393"/>
        <v>130.86140307160116</v>
      </c>
    </row>
    <row r="125" spans="12:30" x14ac:dyDescent="0.35">
      <c r="L125">
        <v>123</v>
      </c>
      <c r="M125">
        <f t="shared" si="276"/>
        <v>10.25</v>
      </c>
      <c r="N125">
        <f t="shared" si="277"/>
        <v>3.461805301891073E-2</v>
      </c>
      <c r="O125">
        <f t="shared" si="278"/>
        <v>0.701289115905261</v>
      </c>
      <c r="P125">
        <f>O125*EXP(-inputs!$B$27*L125/12)</f>
        <v>0.66625350452302456</v>
      </c>
      <c r="Q125">
        <f t="shared" si="279"/>
        <v>3.9618053018910721E-2</v>
      </c>
      <c r="R125">
        <f t="shared" si="280"/>
        <v>0.66625350452302468</v>
      </c>
      <c r="S125">
        <f>R125*EXP(-inputs!$B$27*L125/12)</f>
        <v>0.63296823267563562</v>
      </c>
      <c r="T125">
        <f>INDEX(P_rec,MATCH(inputs!$B$13+L125,curve_t,0))/INDEX(P_rec,MATCH(inputs!$B$13,curve_t,0))</f>
        <v>0.65702220900793118</v>
      </c>
      <c r="U125">
        <f t="shared" si="286"/>
        <v>0.99620796939863765</v>
      </c>
      <c r="V125">
        <f t="shared" si="287"/>
        <v>3.8064648324902528E-3</v>
      </c>
      <c r="X125">
        <v>99</v>
      </c>
      <c r="Y125">
        <f t="shared" si="281"/>
        <v>122.59475483751675</v>
      </c>
      <c r="AA125">
        <v>97</v>
      </c>
      <c r="AC125">
        <f>$AB$28*INDEX(I_rec,MATCH(inputs!$B$13+AA125,cpi_rec_u,0))/INDEX(I_rec,MATCH(inputs!$B$13,cpi_rec_u,0))</f>
        <v>126.12417932565988</v>
      </c>
      <c r="AD125">
        <f t="shared" si="393"/>
        <v>131.18414259435795</v>
      </c>
    </row>
    <row r="126" spans="12:30" x14ac:dyDescent="0.35">
      <c r="L126">
        <v>124</v>
      </c>
      <c r="M126">
        <f t="shared" si="276"/>
        <v>10.333333333333334</v>
      </c>
      <c r="N126">
        <f t="shared" si="277"/>
        <v>3.4662716221939872E-2</v>
      </c>
      <c r="O126">
        <f t="shared" si="278"/>
        <v>0.69894627398083919</v>
      </c>
      <c r="P126">
        <f>O126*EXP(-inputs!$B$27*L126/12)</f>
        <v>0.66375108775391101</v>
      </c>
      <c r="Q126">
        <f t="shared" si="279"/>
        <v>3.966271622193987E-2</v>
      </c>
      <c r="R126">
        <f t="shared" si="280"/>
        <v>0.66375108775391101</v>
      </c>
      <c r="S126">
        <f>R126*EXP(-inputs!$B$27*L126/12)</f>
        <v>0.63032814236960599</v>
      </c>
      <c r="T126">
        <f>INDEX(P_rec,MATCH(inputs!$B$13+L126,curve_t,0))/INDEX(P_rec,MATCH(inputs!$B$13,curve_t,0))</f>
        <v>0.65452882384801014</v>
      </c>
      <c r="U126">
        <f t="shared" si="286"/>
        <v>0.99620502149587009</v>
      </c>
      <c r="V126">
        <f t="shared" si="287"/>
        <v>3.8094352289366196E-3</v>
      </c>
      <c r="X126">
        <v>100</v>
      </c>
      <c r="Y126">
        <f t="shared" si="281"/>
        <v>122.84727996002354</v>
      </c>
      <c r="AA126">
        <v>98</v>
      </c>
      <c r="AC126">
        <f>$AB$28*INDEX(I_rec,MATCH(inputs!$B$13+AA126,cpi_rec_u,0))/INDEX(I_rec,MATCH(inputs!$B$13,cpi_rec_u,0))</f>
        <v>126.38397448473904</v>
      </c>
      <c r="AD126">
        <f t="shared" si="393"/>
        <v>131.50767807984397</v>
      </c>
    </row>
    <row r="127" spans="12:30" x14ac:dyDescent="0.35">
      <c r="L127">
        <v>125</v>
      </c>
      <c r="M127">
        <f t="shared" si="276"/>
        <v>10.416666666666666</v>
      </c>
      <c r="N127">
        <f t="shared" si="277"/>
        <v>3.470700877811727E-2</v>
      </c>
      <c r="O127">
        <f t="shared" si="278"/>
        <v>0.69660876301249874</v>
      </c>
      <c r="P127">
        <f>O127*EXP(-inputs!$B$27*L127/12)</f>
        <v>0.66125570068566808</v>
      </c>
      <c r="Q127">
        <f t="shared" si="279"/>
        <v>3.9707008778117267E-2</v>
      </c>
      <c r="R127">
        <f t="shared" si="280"/>
        <v>0.66125570068566808</v>
      </c>
      <c r="S127">
        <f>R127*EXP(-inputs!$B$27*L127/12)</f>
        <v>0.62769681477786465</v>
      </c>
      <c r="T127">
        <f>INDEX(P_rec,MATCH(inputs!$B$13+L127,curve_t,0))/INDEX(P_rec,MATCH(inputs!$B$13,curve_t,0))</f>
        <v>0.65204300578498287</v>
      </c>
      <c r="U127">
        <f t="shared" si="286"/>
        <v>0.99620212590728541</v>
      </c>
      <c r="V127">
        <f t="shared" si="287"/>
        <v>3.8123529291362868E-3</v>
      </c>
      <c r="X127">
        <v>101</v>
      </c>
      <c r="Y127">
        <f t="shared" si="281"/>
        <v>123.10032524293675</v>
      </c>
      <c r="AA127">
        <v>99</v>
      </c>
      <c r="AC127">
        <f>$AB$28*INDEX(I_rec,MATCH(inputs!$B$13+AA127,cpi_rec_u,0))/INDEX(I_rec,MATCH(inputs!$B$13,cpi_rec_u,0))</f>
        <v>126.64430477930961</v>
      </c>
      <c r="AD127">
        <f t="shared" si="393"/>
        <v>131.83201149111812</v>
      </c>
    </row>
    <row r="128" spans="12:30" x14ac:dyDescent="0.35">
      <c r="L128">
        <v>126</v>
      </c>
      <c r="M128">
        <f t="shared" si="276"/>
        <v>10.5</v>
      </c>
      <c r="N128">
        <f t="shared" si="277"/>
        <v>3.4750933763332673E-2</v>
      </c>
      <c r="O128">
        <f t="shared" si="278"/>
        <v>0.69427662380403843</v>
      </c>
      <c r="P128">
        <f>O128*EXP(-inputs!$B$27*L128/12)</f>
        <v>0.65876737450449485</v>
      </c>
      <c r="Q128">
        <f t="shared" si="279"/>
        <v>3.975093376333267E-2</v>
      </c>
      <c r="R128">
        <f t="shared" si="280"/>
        <v>0.65876737450449485</v>
      </c>
      <c r="S128">
        <f>R128*EXP(-inputs!$B$27*L128/12)</f>
        <v>0.62507426986917525</v>
      </c>
      <c r="T128">
        <f>INDEX(P_rec,MATCH(inputs!$B$13+L128,curve_t,0))/INDEX(P_rec,MATCH(inputs!$B$13,curve_t,0))</f>
        <v>0.64956477417480663</v>
      </c>
      <c r="U128">
        <f t="shared" si="286"/>
        <v>0.99619928196731022</v>
      </c>
      <c r="V128">
        <f t="shared" si="287"/>
        <v>3.8152186028321822E-3</v>
      </c>
      <c r="X128">
        <v>102</v>
      </c>
      <c r="Y128">
        <f t="shared" si="281"/>
        <v>123.35389175770159</v>
      </c>
      <c r="AA128">
        <v>100</v>
      </c>
      <c r="AC128">
        <f>$AB$28*INDEX(I_rec,MATCH(inputs!$B$13+AA128,cpi_rec_u,0))/INDEX(I_rec,MATCH(inputs!$B$13,cpi_rec_u,0))</f>
        <v>126.90517131166304</v>
      </c>
      <c r="AD128">
        <f t="shared" si="393"/>
        <v>132.15714479608067</v>
      </c>
    </row>
    <row r="129" spans="12:30" x14ac:dyDescent="0.35">
      <c r="L129">
        <v>127</v>
      </c>
      <c r="M129">
        <f t="shared" si="276"/>
        <v>10.583333333333334</v>
      </c>
      <c r="N129">
        <f t="shared" si="277"/>
        <v>3.4794494227949932E-2</v>
      </c>
      <c r="O129">
        <f t="shared" si="278"/>
        <v>0.69194989602141554</v>
      </c>
      <c r="P129">
        <f>O129*EXP(-inputs!$B$27*L129/12)</f>
        <v>0.65628613925881185</v>
      </c>
      <c r="Q129">
        <f t="shared" si="279"/>
        <v>3.9794494227949929E-2</v>
      </c>
      <c r="R129">
        <f t="shared" si="280"/>
        <v>0.65628613925881185</v>
      </c>
      <c r="S129">
        <f>R129*EXP(-inputs!$B$27*L129/12)</f>
        <v>0.62246052649151096</v>
      </c>
      <c r="T129">
        <f>INDEX(P_rec,MATCH(inputs!$B$13+L129,curve_t,0))/INDEX(P_rec,MATCH(inputs!$B$13,curve_t,0))</f>
        <v>0.64709414742259896</v>
      </c>
      <c r="U129">
        <f t="shared" si="286"/>
        <v>0.99619648901782532</v>
      </c>
      <c r="V129">
        <f t="shared" si="287"/>
        <v>3.8180329122867729E-3</v>
      </c>
      <c r="X129">
        <v>103</v>
      </c>
      <c r="Y129">
        <f t="shared" si="281"/>
        <v>123.60798057797038</v>
      </c>
      <c r="AA129">
        <v>101</v>
      </c>
      <c r="AC129">
        <f>$AB$28*INDEX(I_rec,MATCH(inputs!$B$13+AA129,cpi_rec_u,0))/INDEX(I_rec,MATCH(inputs!$B$13,cpi_rec_u,0))</f>
        <v>127.16657518636143</v>
      </c>
      <c r="AD129">
        <f t="shared" si="393"/>
        <v>132.48307996748517</v>
      </c>
    </row>
    <row r="130" spans="12:30" x14ac:dyDescent="0.35">
      <c r="L130">
        <v>128</v>
      </c>
      <c r="M130">
        <f t="shared" ref="M130:M193" si="442">L130/12</f>
        <v>10.666666666666666</v>
      </c>
      <c r="N130">
        <f t="shared" ref="N130:N193" si="443">0.04-0.015*EXP(-M130/10)</f>
        <v>3.4837693197018814E-2</v>
      </c>
      <c r="O130">
        <f t="shared" ref="O130:O193" si="444">EXP(-N130*M130)</f>
        <v>0.68962861821073429</v>
      </c>
      <c r="P130">
        <f>O130*EXP(-inputs!$B$27*L130/12)</f>
        <v>0.65381202387862691</v>
      </c>
      <c r="Q130">
        <f t="shared" ref="Q130:Q193" si="445">0.045-0.015*EXP(-M130/10)</f>
        <v>3.9837693197018811E-2</v>
      </c>
      <c r="R130">
        <f t="shared" ref="R130:R193" si="446">EXP(-Q130*M130)</f>
        <v>0.65381202387862702</v>
      </c>
      <c r="S130">
        <f>R130*EXP(-inputs!$B$27*L130/12)</f>
        <v>0.61985560239270909</v>
      </c>
      <c r="T130">
        <f>INDEX(P_rec,MATCH(inputs!$B$13+L130,curve_t,0))/INDEX(P_rec,MATCH(inputs!$B$13,curve_t,0))</f>
        <v>0.64463114299966418</v>
      </c>
      <c r="U130">
        <f t="shared" si="286"/>
        <v>0.99619374640808445</v>
      </c>
      <c r="V130">
        <f t="shared" si="287"/>
        <v>3.8207965123646659E-3</v>
      </c>
      <c r="X130">
        <v>104</v>
      </c>
      <c r="Y130">
        <f t="shared" ref="Y130:Y193" si="447">IF(X130&lt;=0,100*1.04^(X130/12),100*1.025^(X130/12))</f>
        <v>123.86259277960691</v>
      </c>
      <c r="AA130">
        <v>102</v>
      </c>
      <c r="AC130">
        <f>$AB$28*INDEX(I_rec,MATCH(inputs!$B$13+AA130,cpi_rec_u,0))/INDEX(I_rec,MATCH(inputs!$B$13,cpi_rec_u,0))</f>
        <v>127.42851751024202</v>
      </c>
      <c r="AD130">
        <f t="shared" si="393"/>
        <v>132.80981898295067</v>
      </c>
    </row>
    <row r="131" spans="12:30" x14ac:dyDescent="0.35">
      <c r="L131">
        <v>129</v>
      </c>
      <c r="M131">
        <f t="shared" si="442"/>
        <v>10.75</v>
      </c>
      <c r="N131">
        <f t="shared" si="443"/>
        <v>3.4880533670485096E-2</v>
      </c>
      <c r="O131">
        <f t="shared" si="444"/>
        <v>0.68731282781602188</v>
      </c>
      <c r="P131">
        <f>O131*EXP(-inputs!$B$27*L131/12)</f>
        <v>0.65134505619465322</v>
      </c>
      <c r="Q131">
        <f t="shared" si="445"/>
        <v>3.9880533670485094E-2</v>
      </c>
      <c r="R131">
        <f t="shared" si="446"/>
        <v>0.65134505619465322</v>
      </c>
      <c r="S131">
        <f>R131*EXP(-inputs!$B$27*L131/12)</f>
        <v>0.61725951424084025</v>
      </c>
      <c r="T131">
        <f>INDEX(P_rec,MATCH(inputs!$B$13+L131,curve_t,0))/INDEX(P_rec,MATCH(inputs!$B$13,curve_t,0))</f>
        <v>0.6421757774602892</v>
      </c>
      <c r="U131">
        <f t="shared" ref="U131:U194" si="448">T131/T130</f>
        <v>0.99619105349463977</v>
      </c>
      <c r="V131">
        <f t="shared" ref="V131:V194" si="449">T130/T131-1</f>
        <v>3.8235100506056607E-3</v>
      </c>
      <c r="X131">
        <v>105</v>
      </c>
      <c r="Y131">
        <f t="shared" si="447"/>
        <v>124.11772944069112</v>
      </c>
      <c r="AA131">
        <v>103</v>
      </c>
      <c r="AC131">
        <f>$AB$28*INDEX(I_rec,MATCH(inputs!$B$13+AA131,cpi_rec_u,0))/INDEX(I_rec,MATCH(inputs!$B$13,cpi_rec_u,0))</f>
        <v>127.6909993924219</v>
      </c>
      <c r="AD131">
        <f t="shared" si="393"/>
        <v>133.13736382497342</v>
      </c>
    </row>
    <row r="132" spans="12:30" x14ac:dyDescent="0.35">
      <c r="L132">
        <v>130</v>
      </c>
      <c r="M132">
        <f t="shared" si="442"/>
        <v>10.833333333333334</v>
      </c>
      <c r="N132">
        <f t="shared" si="443"/>
        <v>3.4923018623398867E-2</v>
      </c>
      <c r="O132">
        <f t="shared" si="444"/>
        <v>0.6850025611967886</v>
      </c>
      <c r="P132">
        <f>O132*EXP(-inputs!$B$27*L132/12)</f>
        <v>0.64888526295717819</v>
      </c>
      <c r="Q132">
        <f t="shared" si="445"/>
        <v>3.9923018623398865E-2</v>
      </c>
      <c r="R132">
        <f t="shared" si="446"/>
        <v>0.64888526295717819</v>
      </c>
      <c r="S132">
        <f>R132*EXP(-inputs!$B$27*L132/12)</f>
        <v>0.61467227764429599</v>
      </c>
      <c r="T132">
        <f>INDEX(P_rec,MATCH(inputs!$B$13+L132,curve_t,0))/INDEX(P_rec,MATCH(inputs!$B$13,curve_t,0))</f>
        <v>0.63972806645830782</v>
      </c>
      <c r="U132">
        <f t="shared" si="448"/>
        <v>0.99618840964126409</v>
      </c>
      <c r="V132">
        <f t="shared" si="449"/>
        <v>3.8261741673029093E-3</v>
      </c>
      <c r="X132">
        <v>106</v>
      </c>
      <c r="Y132">
        <f t="shared" si="447"/>
        <v>124.3733916415236</v>
      </c>
      <c r="AA132">
        <v>104</v>
      </c>
      <c r="AC132">
        <f>$AB$28*INDEX(I_rec,MATCH(inputs!$B$13+AA132,cpi_rec_u,0))/INDEX(I_rec,MATCH(inputs!$B$13,cpi_rec_u,0))</f>
        <v>127.95402194430289</v>
      </c>
      <c r="AD132">
        <f t="shared" si="393"/>
        <v>133.46571648093914</v>
      </c>
    </row>
    <row r="133" spans="12:30" x14ac:dyDescent="0.35">
      <c r="L133">
        <v>131</v>
      </c>
      <c r="M133">
        <f t="shared" si="442"/>
        <v>10.916666666666666</v>
      </c>
      <c r="N133">
        <f t="shared" si="443"/>
        <v>3.4965151006121159E-2</v>
      </c>
      <c r="O133">
        <f t="shared" si="444"/>
        <v>0.68269785364537583</v>
      </c>
      <c r="P133">
        <f>O133*EXP(-inputs!$B$27*L133/12)</f>
        <v>0.64643266985468795</v>
      </c>
      <c r="Q133">
        <f t="shared" si="445"/>
        <v>3.9965151006121157E-2</v>
      </c>
      <c r="R133">
        <f t="shared" si="446"/>
        <v>0.64643266985468806</v>
      </c>
      <c r="S133">
        <f>R133*EXP(-inputs!$B$27*L133/12)</f>
        <v>0.6120939071715954</v>
      </c>
      <c r="T133">
        <f>INDEX(P_rec,MATCH(inputs!$B$13+L133,curve_t,0))/INDEX(P_rec,MATCH(inputs!$B$13,curve_t,0))</f>
        <v>0.63728802476343616</v>
      </c>
      <c r="U133">
        <f t="shared" si="448"/>
        <v>0.99618581421887531</v>
      </c>
      <c r="V133">
        <f t="shared" si="449"/>
        <v>3.8287894955777446E-3</v>
      </c>
      <c r="X133">
        <v>107</v>
      </c>
      <c r="Y133">
        <f t="shared" si="447"/>
        <v>124.62958046463018</v>
      </c>
      <c r="AA133">
        <v>105</v>
      </c>
      <c r="AC133">
        <f>$AB$28*INDEX(I_rec,MATCH(inputs!$B$13+AA133,cpi_rec_u,0))/INDEX(I_rec,MATCH(inputs!$B$13,cpi_rec_u,0))</f>
        <v>128.21758627957604</v>
      </c>
      <c r="AD133">
        <f t="shared" si="393"/>
        <v>133.79487894313493</v>
      </c>
    </row>
    <row r="134" spans="12:30" x14ac:dyDescent="0.35">
      <c r="L134">
        <v>132</v>
      </c>
      <c r="M134">
        <f t="shared" si="442"/>
        <v>11</v>
      </c>
      <c r="N134">
        <f t="shared" si="443"/>
        <v>3.5006933744528811E-2</v>
      </c>
      <c r="O134">
        <f t="shared" si="444"/>
        <v>0.68039873940409312</v>
      </c>
      <c r="P134">
        <f>O134*EXP(-inputs!$B$27*L134/12)</f>
        <v>0.64398730153224693</v>
      </c>
      <c r="Q134">
        <f t="shared" si="445"/>
        <v>4.0006933744528808E-2</v>
      </c>
      <c r="R134">
        <f t="shared" si="446"/>
        <v>0.64398730153224704</v>
      </c>
      <c r="S134">
        <f>R134*EXP(-inputs!$B$27*L134/12)</f>
        <v>0.60952441637091359</v>
      </c>
      <c r="T134">
        <f>INDEX(P_rec,MATCH(inputs!$B$13+L134,curve_t,0))/INDEX(P_rec,MATCH(inputs!$B$13,curve_t,0))</f>
        <v>0.63485566627738166</v>
      </c>
      <c r="U134">
        <f t="shared" si="448"/>
        <v>0.99618326660546086</v>
      </c>
      <c r="V134">
        <f t="shared" si="449"/>
        <v>3.8313566614553984E-3</v>
      </c>
      <c r="X134">
        <v>108</v>
      </c>
      <c r="Y134">
        <f t="shared" si="447"/>
        <v>124.88629699476654</v>
      </c>
      <c r="AA134">
        <v>106</v>
      </c>
      <c r="AC134">
        <f>$AB$28*INDEX(I_rec,MATCH(inputs!$B$13+AA134,cpi_rec_u,0))/INDEX(I_rec,MATCH(inputs!$B$13,cpi_rec_u,0))</f>
        <v>128.48169351422641</v>
      </c>
      <c r="AD134">
        <f t="shared" si="393"/>
        <v>134.12485320876141</v>
      </c>
    </row>
    <row r="135" spans="12:30" x14ac:dyDescent="0.35">
      <c r="L135">
        <v>133</v>
      </c>
      <c r="M135">
        <f t="shared" si="442"/>
        <v>11.083333333333334</v>
      </c>
      <c r="N135">
        <f t="shared" si="443"/>
        <v>3.5048369740217668E-2</v>
      </c>
      <c r="O135">
        <f t="shared" si="444"/>
        <v>0.67810525168214464</v>
      </c>
      <c r="P135">
        <f>O135*EXP(-inputs!$B$27*L135/12)</f>
        <v>0.64154918160963637</v>
      </c>
      <c r="Q135">
        <f t="shared" si="445"/>
        <v>4.0048369740217665E-2</v>
      </c>
      <c r="R135">
        <f t="shared" si="446"/>
        <v>0.64154918160963648</v>
      </c>
      <c r="S135">
        <f>R135*EXP(-inputs!$B$27*L135/12)</f>
        <v>0.60696381778933783</v>
      </c>
      <c r="T135">
        <f>INDEX(P_rec,MATCH(inputs!$B$13+L135,curve_t,0))/INDEX(P_rec,MATCH(inputs!$B$13,curve_t,0))</f>
        <v>0.63243100404972918</v>
      </c>
      <c r="U135">
        <f t="shared" si="448"/>
        <v>0.99618076618600571</v>
      </c>
      <c r="V135">
        <f t="shared" si="449"/>
        <v>3.8338762839364993E-3</v>
      </c>
      <c r="X135">
        <v>109</v>
      </c>
      <c r="Y135">
        <f t="shared" si="447"/>
        <v>125.14354231892271</v>
      </c>
      <c r="AA135">
        <v>107</v>
      </c>
      <c r="AC135">
        <f>$AB$28*INDEX(I_rec,MATCH(inputs!$B$13+AA135,cpi_rec_u,0))/INDEX(I_rec,MATCH(inputs!$B$13,cpi_rec_u,0))</f>
        <v>128.74634476653785</v>
      </c>
      <c r="AD135">
        <f t="shared" si="393"/>
        <v>134.45564127994481</v>
      </c>
    </row>
    <row r="136" spans="12:30" x14ac:dyDescent="0.35">
      <c r="L136">
        <v>134</v>
      </c>
      <c r="M136">
        <f t="shared" si="442"/>
        <v>11.166666666666666</v>
      </c>
      <c r="N136">
        <f t="shared" si="443"/>
        <v>3.5089461870704088E-2</v>
      </c>
      <c r="O136">
        <f t="shared" si="444"/>
        <v>0.67581742267234723</v>
      </c>
      <c r="P136">
        <f>O136*EXP(-inputs!$B$27*L136/12)</f>
        <v>0.639118332699252</v>
      </c>
      <c r="Q136">
        <f t="shared" si="445"/>
        <v>4.0089461870704085E-2</v>
      </c>
      <c r="R136">
        <f t="shared" si="446"/>
        <v>0.63911833269925211</v>
      </c>
      <c r="S136">
        <f>R136*EXP(-inputs!$B$27*L136/12)</f>
        <v>0.6044121229918471</v>
      </c>
      <c r="T136">
        <f>INDEX(P_rec,MATCH(inputs!$B$13+L136,curve_t,0))/INDEX(P_rec,MATCH(inputs!$B$13,curve_t,0))</f>
        <v>0.63001405029360247</v>
      </c>
      <c r="U136">
        <f t="shared" si="448"/>
        <v>0.99617831235241483</v>
      </c>
      <c r="V136">
        <f t="shared" si="449"/>
        <v>3.8363489750750102E-3</v>
      </c>
      <c r="X136">
        <v>110</v>
      </c>
      <c r="Y136">
        <f t="shared" si="447"/>
        <v>125.40131752632784</v>
      </c>
      <c r="AA136">
        <v>108</v>
      </c>
      <c r="AC136">
        <f>$AB$28*INDEX(I_rec,MATCH(inputs!$B$13+AA136,cpi_rec_u,0))/INDEX(I_rec,MATCH(inputs!$B$13,cpi_rec_u,0))</f>
        <v>129.0115411570977</v>
      </c>
      <c r="AD136">
        <f t="shared" si="393"/>
        <v>134.78724516374922</v>
      </c>
    </row>
    <row r="137" spans="12:30" x14ac:dyDescent="0.35">
      <c r="L137">
        <v>135</v>
      </c>
      <c r="M137">
        <f t="shared" si="442"/>
        <v>11.25</v>
      </c>
      <c r="N137">
        <f t="shared" si="443"/>
        <v>3.5130212989624751E-2</v>
      </c>
      <c r="O137">
        <f t="shared" si="444"/>
        <v>0.67353528356764136</v>
      </c>
      <c r="P137">
        <f>O137*EXP(-inputs!$B$27*L137/12)</f>
        <v>0.63669477642376482</v>
      </c>
      <c r="Q137">
        <f t="shared" si="445"/>
        <v>4.0130212989624756E-2</v>
      </c>
      <c r="R137">
        <f t="shared" si="446"/>
        <v>0.63669477642376471</v>
      </c>
      <c r="S137">
        <f>R137*EXP(-inputs!$B$27*L137/12)</f>
        <v>0.60186934258002611</v>
      </c>
      <c r="T137">
        <f>INDEX(P_rec,MATCH(inputs!$B$13+L137,curve_t,0))/INDEX(P_rec,MATCH(inputs!$B$13,curve_t,0))</f>
        <v>0.62760481640110866</v>
      </c>
      <c r="U137">
        <f t="shared" si="448"/>
        <v>0.99617590450344551</v>
      </c>
      <c r="V137">
        <f t="shared" si="449"/>
        <v>3.8387753400446201E-3</v>
      </c>
      <c r="X137">
        <v>111</v>
      </c>
      <c r="Y137">
        <f t="shared" si="447"/>
        <v>125.65962370845465</v>
      </c>
      <c r="AA137">
        <v>109</v>
      </c>
      <c r="AC137">
        <f>$AB$28*INDEX(I_rec,MATCH(inputs!$B$13+AA137,cpi_rec_u,0))/INDEX(I_rec,MATCH(inputs!$B$13,cpi_rec_u,0))</f>
        <v>129.2772838088014</v>
      </c>
      <c r="AD137">
        <f t="shared" si="393"/>
        <v>135.1196668721887</v>
      </c>
    </row>
    <row r="138" spans="12:30" x14ac:dyDescent="0.35">
      <c r="L138">
        <v>136</v>
      </c>
      <c r="M138">
        <f t="shared" si="442"/>
        <v>11.333333333333334</v>
      </c>
      <c r="N138">
        <f t="shared" si="443"/>
        <v>3.5170625926934859E-2</v>
      </c>
      <c r="O138">
        <f t="shared" si="444"/>
        <v>0.67125886457739647</v>
      </c>
      <c r="P138">
        <f>O138*EXP(-inputs!$B$27*L138/12)</f>
        <v>0.63427853343354479</v>
      </c>
      <c r="Q138">
        <f t="shared" si="445"/>
        <v>4.0170625926934857E-2</v>
      </c>
      <c r="R138">
        <f t="shared" si="446"/>
        <v>0.63427853343354479</v>
      </c>
      <c r="S138">
        <f>R138*EXP(-inputs!$B$27*L138/12)</f>
        <v>0.59933548621050936</v>
      </c>
      <c r="T138">
        <f>INDEX(P_rec,MATCH(inputs!$B$13+L138,curve_t,0))/INDEX(P_rec,MATCH(inputs!$B$13,curve_t,0))</f>
        <v>0.62520331295856268</v>
      </c>
      <c r="U138">
        <f t="shared" si="448"/>
        <v>0.99617354204463093</v>
      </c>
      <c r="V138">
        <f t="shared" si="449"/>
        <v>3.8411559772160153E-3</v>
      </c>
      <c r="X138">
        <v>112</v>
      </c>
      <c r="Y138">
        <f t="shared" si="447"/>
        <v>125.91846195902411</v>
      </c>
      <c r="AA138">
        <v>110</v>
      </c>
      <c r="AC138">
        <f>$AB$28*INDEX(I_rec,MATCH(inputs!$B$13+AA138,cpi_rec_u,0))/INDEX(I_rec,MATCH(inputs!$B$13,cpi_rec_u,0))</f>
        <v>129.5435738468575</v>
      </c>
      <c r="AD138">
        <f t="shared" si="393"/>
        <v>135.45290842223929</v>
      </c>
    </row>
    <row r="139" spans="12:30" x14ac:dyDescent="0.35">
      <c r="L139">
        <v>137</v>
      </c>
      <c r="M139">
        <f t="shared" si="442"/>
        <v>11.416666666666666</v>
      </c>
      <c r="N139">
        <f t="shared" si="443"/>
        <v>3.5210703489104628E-2</v>
      </c>
      <c r="O139">
        <f t="shared" si="444"/>
        <v>0.66898819494351225</v>
      </c>
      <c r="P139">
        <f>O139*EXP(-inputs!$B$27*L139/12)</f>
        <v>0.63186962342385256</v>
      </c>
      <c r="Q139">
        <f t="shared" si="445"/>
        <v>4.0210703489104625E-2</v>
      </c>
      <c r="R139">
        <f t="shared" si="446"/>
        <v>0.63186962342385256</v>
      </c>
      <c r="S139">
        <f>R139*EXP(-inputs!$B$27*L139/12)</f>
        <v>0.59681056261316201</v>
      </c>
      <c r="T139">
        <f>INDEX(P_rec,MATCH(inputs!$B$13+L139,curve_t,0))/INDEX(P_rec,MATCH(inputs!$B$13,curve_t,0))</f>
        <v>0.62280954976149761</v>
      </c>
      <c r="U139">
        <f t="shared" si="448"/>
        <v>0.9961712243882116</v>
      </c>
      <c r="V139">
        <f t="shared" si="449"/>
        <v>3.8434914782243812E-3</v>
      </c>
      <c r="X139">
        <v>113</v>
      </c>
      <c r="Y139">
        <f t="shared" si="447"/>
        <v>126.17783337401013</v>
      </c>
      <c r="AA139">
        <v>111</v>
      </c>
      <c r="AC139">
        <f>$AB$28*INDEX(I_rec,MATCH(inputs!$B$13+AA139,cpi_rec_u,0))/INDEX(I_rec,MATCH(inputs!$B$13,cpi_rec_u,0))</f>
        <v>129.81041239879232</v>
      </c>
      <c r="AD139">
        <f t="shared" si="393"/>
        <v>135.78697183585166</v>
      </c>
    </row>
    <row r="140" spans="12:30" x14ac:dyDescent="0.35">
      <c r="L140">
        <v>138</v>
      </c>
      <c r="M140">
        <f t="shared" si="442"/>
        <v>11.5</v>
      </c>
      <c r="N140">
        <f t="shared" si="443"/>
        <v>3.5250448459314201E-2</v>
      </c>
      <c r="O140">
        <f t="shared" si="444"/>
        <v>0.66672330295631643</v>
      </c>
      <c r="P140">
        <f>O140*EXP(-inputs!$B$27*L140/12)</f>
        <v>0.62946806515179665</v>
      </c>
      <c r="Q140">
        <f t="shared" si="445"/>
        <v>4.0250448459314199E-2</v>
      </c>
      <c r="R140">
        <f t="shared" si="446"/>
        <v>0.62946806515179676</v>
      </c>
      <c r="S140">
        <f>R140*EXP(-inputs!$B$27*L140/12)</f>
        <v>0.5942945796089979</v>
      </c>
      <c r="T140">
        <f>INDEX(P_rec,MATCH(inputs!$B$13+L140,curve_t,0))/INDEX(P_rec,MATCH(inputs!$B$13,curve_t,0))</f>
        <v>0.62042353582946064</v>
      </c>
      <c r="U140">
        <f t="shared" si="448"/>
        <v>0.99616895095306313</v>
      </c>
      <c r="V140">
        <f t="shared" si="449"/>
        <v>3.8457824280424546E-3</v>
      </c>
      <c r="X140">
        <v>114</v>
      </c>
      <c r="Y140">
        <f t="shared" si="447"/>
        <v>126.43773905164413</v>
      </c>
      <c r="AA140">
        <v>112</v>
      </c>
      <c r="AC140">
        <f>$AB$28*INDEX(I_rec,MATCH(inputs!$B$13+AA140,cpi_rec_u,0))/INDEX(I_rec,MATCH(inputs!$B$13,cpi_rec_u,0))</f>
        <v>130.07780059445463</v>
      </c>
      <c r="AD140">
        <f t="shared" si="393"/>
        <v>136.12185913996308</v>
      </c>
    </row>
    <row r="141" spans="12:30" x14ac:dyDescent="0.35">
      <c r="L141">
        <v>139</v>
      </c>
      <c r="M141">
        <f t="shared" si="442"/>
        <v>11.583333333333334</v>
      </c>
      <c r="N141">
        <f t="shared" si="443"/>
        <v>3.528986359764693E-2</v>
      </c>
      <c r="O141">
        <f t="shared" si="444"/>
        <v>0.66446421597026262</v>
      </c>
      <c r="P141">
        <f>O141*EXP(-inputs!$B$27*L141/12)</f>
        <v>0.62707387645306356</v>
      </c>
      <c r="Q141">
        <f t="shared" si="445"/>
        <v>4.0289863597646927E-2</v>
      </c>
      <c r="R141">
        <f t="shared" si="446"/>
        <v>0.62707387645306356</v>
      </c>
      <c r="S141">
        <f>R141*EXP(-inputs!$B$27*L141/12)</f>
        <v>0.5917875441278394</v>
      </c>
      <c r="T141">
        <f>INDEX(P_rec,MATCH(inputs!$B$13+L141,curve_t,0))/INDEX(P_rec,MATCH(inputs!$B$13,curve_t,0))</f>
        <v>0.61804527942059928</v>
      </c>
      <c r="U141">
        <f t="shared" si="448"/>
        <v>0.99616672116462857</v>
      </c>
      <c r="V141">
        <f t="shared" si="449"/>
        <v>3.8480294050475816E-3</v>
      </c>
      <c r="X141">
        <v>115</v>
      </c>
      <c r="Y141">
        <f t="shared" si="447"/>
        <v>126.69818009241962</v>
      </c>
      <c r="AA141">
        <v>113</v>
      </c>
      <c r="AC141">
        <f>$AB$28*INDEX(I_rec,MATCH(inputs!$B$13+AA141,cpi_rec_u,0))/INDEX(I_rec,MATCH(inputs!$B$13,cpi_rec_u,0))</f>
        <v>130.34573956602046</v>
      </c>
      <c r="AD141">
        <f t="shared" si="393"/>
        <v>136.45757236650974</v>
      </c>
    </row>
    <row r="142" spans="12:30" x14ac:dyDescent="0.35">
      <c r="L142">
        <v>140</v>
      </c>
      <c r="M142">
        <f t="shared" si="442"/>
        <v>11.666666666666666</v>
      </c>
      <c r="N142">
        <f t="shared" si="443"/>
        <v>3.5328951641281033E-2</v>
      </c>
      <c r="O142">
        <f t="shared" si="444"/>
        <v>0.66221096041942729</v>
      </c>
      <c r="P142">
        <f>O142*EXP(-inputs!$B$27*L142/12)</f>
        <v>0.62468707425841774</v>
      </c>
      <c r="Q142">
        <f t="shared" si="445"/>
        <v>4.032895164128103E-2</v>
      </c>
      <c r="R142">
        <f t="shared" si="446"/>
        <v>0.62468707425841774</v>
      </c>
      <c r="S142">
        <f>R142*EXP(-inputs!$B$27*L142/12)</f>
        <v>0.5892894622257201</v>
      </c>
      <c r="T142">
        <f>INDEX(P_rec,MATCH(inputs!$B$13+L142,curve_t,0))/INDEX(P_rec,MATCH(inputs!$B$13,curve_t,0))</f>
        <v>0.61567478804603715</v>
      </c>
      <c r="U142">
        <f t="shared" si="448"/>
        <v>0.99616453445484709</v>
      </c>
      <c r="V142">
        <f t="shared" si="449"/>
        <v>3.8502329810927716E-3</v>
      </c>
      <c r="X142">
        <v>116</v>
      </c>
      <c r="Y142">
        <f t="shared" si="447"/>
        <v>126.95915759909707</v>
      </c>
      <c r="AA142">
        <v>114</v>
      </c>
      <c r="AC142">
        <f>$AB$28*INDEX(I_rec,MATCH(inputs!$B$13+AA142,cpi_rec_u,0))/INDEX(I_rec,MATCH(inputs!$B$13,cpi_rec_u,0))</f>
        <v>130.61423044799804</v>
      </c>
      <c r="AD142">
        <f t="shared" si="393"/>
        <v>136.7941135524392</v>
      </c>
    </row>
    <row r="143" spans="12:30" x14ac:dyDescent="0.35">
      <c r="L143">
        <v>141</v>
      </c>
      <c r="M143">
        <f t="shared" si="442"/>
        <v>11.75</v>
      </c>
      <c r="N143">
        <f t="shared" si="443"/>
        <v>3.5367715304679706E-2</v>
      </c>
      <c r="O143">
        <f t="shared" si="444"/>
        <v>0.65996356183280902</v>
      </c>
      <c r="P143">
        <f>O143*EXP(-inputs!$B$27*L143/12)</f>
        <v>0.62230767460997738</v>
      </c>
      <c r="Q143">
        <f t="shared" si="445"/>
        <v>4.0367715304679704E-2</v>
      </c>
      <c r="R143">
        <f t="shared" si="446"/>
        <v>0.62230767460997738</v>
      </c>
      <c r="S143">
        <f>R143*EXP(-inputs!$B$27*L143/12)</f>
        <v>0.58680033910203244</v>
      </c>
      <c r="T143">
        <f>INDEX(P_rec,MATCH(inputs!$B$13+L143,curve_t,0))/INDEX(P_rec,MATCH(inputs!$B$13,curve_t,0))</f>
        <v>0.61331206848404396</v>
      </c>
      <c r="U143">
        <f t="shared" si="448"/>
        <v>0.99616239026208664</v>
      </c>
      <c r="V143">
        <f t="shared" si="449"/>
        <v>3.8523937215735327E-3</v>
      </c>
      <c r="X143">
        <v>117</v>
      </c>
      <c r="Y143">
        <f t="shared" si="447"/>
        <v>127.22067267670838</v>
      </c>
      <c r="AA143">
        <v>115</v>
      </c>
      <c r="AC143">
        <f>$AB$28*INDEX(I_rec,MATCH(inputs!$B$13+AA143,cpi_rec_u,0))/INDEX(I_rec,MATCH(inputs!$B$13,cpi_rec_u,0))</f>
        <v>130.88327437723242</v>
      </c>
      <c r="AD143">
        <f t="shared" si="393"/>
        <v>137.13148473972262</v>
      </c>
    </row>
    <row r="144" spans="12:30" x14ac:dyDescent="0.35">
      <c r="L144">
        <v>142</v>
      </c>
      <c r="M144">
        <f t="shared" si="442"/>
        <v>11.833333333333334</v>
      </c>
      <c r="N144">
        <f t="shared" si="443"/>
        <v>3.5406157279779582E-2</v>
      </c>
      <c r="O144">
        <f t="shared" si="444"/>
        <v>0.65772204484943197</v>
      </c>
      <c r="P144">
        <f>O144*EXP(-inputs!$B$27*L144/12)</f>
        <v>0.61993569267726656</v>
      </c>
      <c r="Q144">
        <f t="shared" si="445"/>
        <v>4.040615727977958E-2</v>
      </c>
      <c r="R144">
        <f t="shared" si="446"/>
        <v>0.61993569267726656</v>
      </c>
      <c r="S144">
        <f>R144*EXP(-inputs!$B$27*L144/12)</f>
        <v>0.58432017911642631</v>
      </c>
      <c r="T144">
        <f>INDEX(P_rec,MATCH(inputs!$B$13+L144,curve_t,0))/INDEX(P_rec,MATCH(inputs!$B$13,curve_t,0))</f>
        <v>0.61095712679399961</v>
      </c>
      <c r="U144">
        <f t="shared" si="448"/>
        <v>0.99616028803107493</v>
      </c>
      <c r="V144">
        <f t="shared" si="449"/>
        <v>3.854512185498038E-3</v>
      </c>
      <c r="X144">
        <v>118</v>
      </c>
      <c r="Y144">
        <f t="shared" si="447"/>
        <v>127.48272643256166</v>
      </c>
      <c r="AA144">
        <v>116</v>
      </c>
      <c r="AC144">
        <f>$AB$28*INDEX(I_rec,MATCH(inputs!$B$13+AA144,cpi_rec_u,0))/INDEX(I_rec,MATCH(inputs!$B$13,cpi_rec_u,0))</f>
        <v>131.15287249291046</v>
      </c>
      <c r="AD144">
        <f t="shared" si="393"/>
        <v>137.46968797536732</v>
      </c>
    </row>
    <row r="145" spans="12:30" x14ac:dyDescent="0.35">
      <c r="L145">
        <v>143</v>
      </c>
      <c r="M145">
        <f t="shared" si="442"/>
        <v>11.916666666666666</v>
      </c>
      <c r="N145">
        <f t="shared" si="443"/>
        <v>3.5444280236177718E-2</v>
      </c>
      <c r="O145">
        <f t="shared" si="444"/>
        <v>0.65548643323325351</v>
      </c>
      <c r="P145">
        <f>O145*EXP(-inputs!$B$27*L145/12)</f>
        <v>0.61757114277304526</v>
      </c>
      <c r="Q145">
        <f t="shared" si="445"/>
        <v>4.0444280236177715E-2</v>
      </c>
      <c r="R145">
        <f t="shared" si="446"/>
        <v>0.61757114277304526</v>
      </c>
      <c r="S145">
        <f>R145*EXP(-inputs!$B$27*L145/12)</f>
        <v>0.58184898580545719</v>
      </c>
      <c r="T145">
        <f>INDEX(P_rec,MATCH(inputs!$B$13+L145,curve_t,0))/INDEX(P_rec,MATCH(inputs!$B$13,curve_t,0))</f>
        <v>0.60860996833015846</v>
      </c>
      <c r="U145">
        <f t="shared" si="448"/>
        <v>0.99615822721283587</v>
      </c>
      <c r="V145">
        <f t="shared" si="449"/>
        <v>3.85658892554952E-3</v>
      </c>
      <c r="X145">
        <v>119</v>
      </c>
      <c r="Y145">
        <f t="shared" si="447"/>
        <v>127.74531997624592</v>
      </c>
      <c r="AA145">
        <v>117</v>
      </c>
      <c r="AC145">
        <f>$AB$28*INDEX(I_rec,MATCH(inputs!$B$13+AA145,cpi_rec_u,0))/INDEX(I_rec,MATCH(inputs!$B$13,cpi_rec_u,0))</f>
        <v>131.42302593656541</v>
      </c>
      <c r="AD145">
        <f t="shared" si="393"/>
        <v>137.80872531142899</v>
      </c>
    </row>
    <row r="146" spans="12:30" x14ac:dyDescent="0.35">
      <c r="L146">
        <v>144</v>
      </c>
      <c r="M146">
        <f t="shared" si="442"/>
        <v>12</v>
      </c>
      <c r="N146">
        <f t="shared" si="443"/>
        <v>3.5482086821316969E-2</v>
      </c>
      <c r="O146">
        <f t="shared" si="444"/>
        <v>0.65325674988787807</v>
      </c>
      <c r="P146">
        <f>O146*EXP(-inputs!$B$27*L146/12)</f>
        <v>0.61521403836891975</v>
      </c>
      <c r="Q146">
        <f t="shared" si="445"/>
        <v>4.0482086821316966E-2</v>
      </c>
      <c r="R146">
        <f t="shared" si="446"/>
        <v>0.61521403836891975</v>
      </c>
      <c r="S146">
        <f>R146*EXP(-inputs!$B$27*L146/12)</f>
        <v>0.57938676189898786</v>
      </c>
      <c r="T146">
        <f>INDEX(P_rec,MATCH(inputs!$B$13+L146,curve_t,0))/INDEX(P_rec,MATCH(inputs!$B$13,curve_t,0))</f>
        <v>0.60627059775521031</v>
      </c>
      <c r="U146">
        <f t="shared" si="448"/>
        <v>0.99615620726461862</v>
      </c>
      <c r="V146">
        <f t="shared" si="449"/>
        <v>3.8586244881575471E-3</v>
      </c>
      <c r="X146">
        <v>120</v>
      </c>
      <c r="Y146">
        <f t="shared" si="447"/>
        <v>128.00845441963571</v>
      </c>
      <c r="AA146">
        <v>118</v>
      </c>
      <c r="AC146">
        <f>$AB$28*INDEX(I_rec,MATCH(inputs!$B$13+AA146,cpi_rec_u,0))/INDEX(I_rec,MATCH(inputs!$B$13,cpi_rec_u,0))</f>
        <v>131.69373585208206</v>
      </c>
      <c r="AD146">
        <f t="shared" si="393"/>
        <v>138.14859880502425</v>
      </c>
    </row>
    <row r="147" spans="12:30" x14ac:dyDescent="0.35">
      <c r="L147">
        <v>145</v>
      </c>
      <c r="M147">
        <f t="shared" si="442"/>
        <v>12.083333333333334</v>
      </c>
      <c r="N147">
        <f t="shared" si="443"/>
        <v>3.5519579660669827E-2</v>
      </c>
      <c r="O147">
        <f t="shared" si="444"/>
        <v>0.65103301687108128</v>
      </c>
      <c r="P147">
        <f>O147*EXP(-inputs!$B$27*L147/12)</f>
        <v>0.61286439211073707</v>
      </c>
      <c r="Q147">
        <f t="shared" si="445"/>
        <v>4.0519579660669824E-2</v>
      </c>
      <c r="R147">
        <f t="shared" si="446"/>
        <v>0.61286439211073696</v>
      </c>
      <c r="S147">
        <f>R147*EXP(-inputs!$B$27*L147/12)</f>
        <v>0.57693350933634857</v>
      </c>
      <c r="T147">
        <f>INDEX(P_rec,MATCH(inputs!$B$13+L147,curve_t,0))/INDEX(P_rec,MATCH(inputs!$B$13,curve_t,0))</f>
        <v>0.60393901905364533</v>
      </c>
      <c r="U147">
        <f t="shared" si="448"/>
        <v>0.99615422764983508</v>
      </c>
      <c r="V147">
        <f t="shared" si="449"/>
        <v>3.8606194135601957E-3</v>
      </c>
      <c r="X147">
        <v>121</v>
      </c>
      <c r="Y147">
        <f t="shared" si="447"/>
        <v>128.27213087689577</v>
      </c>
      <c r="AA147">
        <v>119</v>
      </c>
      <c r="AC147">
        <f>$AB$28*INDEX(I_rec,MATCH(inputs!$B$13+AA147,cpi_rec_u,0))/INDEX(I_rec,MATCH(inputs!$B$13,cpi_rec_u,0))</f>
        <v>131.96500338570129</v>
      </c>
      <c r="AD147">
        <f t="shared" si="393"/>
        <v>138.48931051834316</v>
      </c>
    </row>
    <row r="148" spans="12:30" x14ac:dyDescent="0.35">
      <c r="L148">
        <v>146</v>
      </c>
      <c r="M148">
        <f t="shared" si="442"/>
        <v>12.166666666666666</v>
      </c>
      <c r="N148">
        <f t="shared" si="443"/>
        <v>3.5556761357920755E-2</v>
      </c>
      <c r="O148">
        <f t="shared" si="444"/>
        <v>0.64881525540914176</v>
      </c>
      <c r="P148">
        <f>O148*EXP(-inputs!$B$27*L148/12)</f>
        <v>0.61052221583376276</v>
      </c>
      <c r="Q148">
        <f t="shared" si="445"/>
        <v>4.0556761357920752E-2</v>
      </c>
      <c r="R148">
        <f t="shared" si="446"/>
        <v>0.61052221583376276</v>
      </c>
      <c r="S148">
        <f>R148*EXP(-inputs!$B$27*L148/12)</f>
        <v>0.57448922928225554</v>
      </c>
      <c r="T148">
        <f>INDEX(P_rec,MATCH(inputs!$B$13+L148,curve_t,0))/INDEX(P_rec,MATCH(inputs!$B$13,curve_t,0))</f>
        <v>0.60161523554492191</v>
      </c>
      <c r="U148">
        <f t="shared" si="448"/>
        <v>0.99615228783799281</v>
      </c>
      <c r="V148">
        <f t="shared" si="449"/>
        <v>3.86257423587133E-3</v>
      </c>
      <c r="X148">
        <v>122</v>
      </c>
      <c r="Y148">
        <f t="shared" si="447"/>
        <v>128.53635046448602</v>
      </c>
      <c r="AA148">
        <v>120</v>
      </c>
      <c r="AC148">
        <f>$AB$28*INDEX(I_rec,MATCH(inputs!$B$13+AA148,cpi_rec_u,0))/INDEX(I_rec,MATCH(inputs!$B$13,cpi_rec_u,0))</f>
        <v>132.23682968602515</v>
      </c>
      <c r="AD148">
        <f t="shared" si="393"/>
        <v>138.83086251866169</v>
      </c>
    </row>
    <row r="149" spans="12:30" x14ac:dyDescent="0.35">
      <c r="L149">
        <v>147</v>
      </c>
      <c r="M149">
        <f t="shared" si="442"/>
        <v>12.25</v>
      </c>
      <c r="N149">
        <f t="shared" si="443"/>
        <v>3.5593634495147006E-2</v>
      </c>
      <c r="O149">
        <f t="shared" si="444"/>
        <v>0.64660348591098538</v>
      </c>
      <c r="P149">
        <f>O149*EXP(-inputs!$B$27*L149/12)</f>
        <v>0.60818752057764636</v>
      </c>
      <c r="Q149">
        <f t="shared" si="445"/>
        <v>4.059363449514701E-2</v>
      </c>
      <c r="R149">
        <f t="shared" si="446"/>
        <v>0.60818752057764636</v>
      </c>
      <c r="S149">
        <f>R149*EXP(-inputs!$B$27*L149/12)</f>
        <v>0.57205392214248929</v>
      </c>
      <c r="T149">
        <f>INDEX(P_rec,MATCH(inputs!$B$13+L149,curve_t,0))/INDEX(P_rec,MATCH(inputs!$B$13,curve_t,0))</f>
        <v>0.59929924989644234</v>
      </c>
      <c r="U149">
        <f t="shared" si="448"/>
        <v>0.99615038730463357</v>
      </c>
      <c r="V149">
        <f t="shared" si="449"/>
        <v>3.8644894831418863E-3</v>
      </c>
      <c r="X149">
        <v>123</v>
      </c>
      <c r="Y149">
        <f t="shared" si="447"/>
        <v>128.801114301166</v>
      </c>
      <c r="AA149">
        <v>121</v>
      </c>
      <c r="AC149">
        <f>$AB$28*INDEX(I_rec,MATCH(inputs!$B$13+AA149,cpi_rec_u,0))/INDEX(I_rec,MATCH(inputs!$B$13,cpi_rec_u,0))</f>
        <v>132.5092159040214</v>
      </c>
      <c r="AD149">
        <f t="shared" si="393"/>
        <v>139.17325687835435</v>
      </c>
    </row>
    <row r="150" spans="12:30" x14ac:dyDescent="0.35">
      <c r="L150">
        <v>148</v>
      </c>
      <c r="M150">
        <f t="shared" si="442"/>
        <v>12.333333333333334</v>
      </c>
      <c r="N150">
        <f t="shared" si="443"/>
        <v>3.5630201632997932E-2</v>
      </c>
      <c r="O150">
        <f t="shared" si="444"/>
        <v>0.64439772798214334</v>
      </c>
      <c r="P150">
        <f>O150*EXP(-inputs!$B$27*L150/12)</f>
        <v>0.6058603166011759</v>
      </c>
      <c r="Q150">
        <f t="shared" si="445"/>
        <v>4.0630201632997937E-2</v>
      </c>
      <c r="R150">
        <f t="shared" si="446"/>
        <v>0.60586031660117579</v>
      </c>
      <c r="S150">
        <f>R150*EXP(-inputs!$B$27*L150/12)</f>
        <v>0.56962758757934151</v>
      </c>
      <c r="T150">
        <f>INDEX(P_rec,MATCH(inputs!$B$13+L150,curve_t,0))/INDEX(P_rec,MATCH(inputs!$B$13,curve_t,0))</f>
        <v>0.59699106413633463</v>
      </c>
      <c r="U150">
        <f t="shared" si="448"/>
        <v>0.99614852553126576</v>
      </c>
      <c r="V150">
        <f t="shared" si="449"/>
        <v>3.8663656774275967E-3</v>
      </c>
      <c r="X150">
        <v>124</v>
      </c>
      <c r="Y150">
        <f t="shared" si="447"/>
        <v>129.06642350799973</v>
      </c>
      <c r="AA150">
        <v>122</v>
      </c>
      <c r="AC150">
        <f>$AB$28*INDEX(I_rec,MATCH(inputs!$B$13+AA150,cpi_rec_u,0))/INDEX(I_rec,MATCH(inputs!$B$13,cpi_rec_u,0))</f>
        <v>132.78216319302891</v>
      </c>
      <c r="AD150">
        <f t="shared" si="393"/>
        <v>139.51649567490648</v>
      </c>
    </row>
    <row r="151" spans="12:30" x14ac:dyDescent="0.35">
      <c r="L151">
        <v>149</v>
      </c>
      <c r="M151">
        <f t="shared" si="442"/>
        <v>12.416666666666666</v>
      </c>
      <c r="N151">
        <f t="shared" si="443"/>
        <v>3.5666465310872801E-2</v>
      </c>
      <c r="O151">
        <f t="shared" si="444"/>
        <v>0.6421980004385236</v>
      </c>
      <c r="P151">
        <f>O151*EXP(-inputs!$B$27*L151/12)</f>
        <v>0.60354061339682286</v>
      </c>
      <c r="Q151">
        <f t="shared" si="445"/>
        <v>4.0666465310872799E-2</v>
      </c>
      <c r="R151">
        <f t="shared" si="446"/>
        <v>0.60354061339682274</v>
      </c>
      <c r="S151">
        <f>R151*EXP(-inputs!$B$27*L151/12)</f>
        <v>0.56721022452682512</v>
      </c>
      <c r="T151">
        <f>INDEX(P_rec,MATCH(inputs!$B$13+L151,curve_t,0))/INDEX(P_rec,MATCH(inputs!$B$13,curve_t,0))</f>
        <v>0.59469067966604683</v>
      </c>
      <c r="U151">
        <f t="shared" si="448"/>
        <v>0.99614670200530431</v>
      </c>
      <c r="V151">
        <f t="shared" si="449"/>
        <v>3.8682033348489409E-3</v>
      </c>
      <c r="X151">
        <v>125</v>
      </c>
      <c r="Y151">
        <f t="shared" si="447"/>
        <v>129.33227920836038</v>
      </c>
      <c r="AA151">
        <v>123</v>
      </c>
      <c r="AC151">
        <f>$AB$28*INDEX(I_rec,MATCH(inputs!$B$13+AA151,cpi_rec_u,0))/INDEX(I_rec,MATCH(inputs!$B$13,cpi_rec_u,0))</f>
        <v>133.05567270876213</v>
      </c>
      <c r="AD151">
        <f t="shared" si="393"/>
        <v>139.86058099092722</v>
      </c>
    </row>
    <row r="152" spans="12:30" x14ac:dyDescent="0.35">
      <c r="L152">
        <v>150</v>
      </c>
      <c r="M152">
        <f t="shared" si="442"/>
        <v>12.5</v>
      </c>
      <c r="N152">
        <f t="shared" si="443"/>
        <v>3.5702428047097147E-2</v>
      </c>
      <c r="O152">
        <f t="shared" si="444"/>
        <v>0.64000432132000018</v>
      </c>
      <c r="P152">
        <f>O152*EXP(-inputs!$B$27*L152/12)</f>
        <v>0.60122841970508123</v>
      </c>
      <c r="Q152">
        <f t="shared" si="445"/>
        <v>4.0702428047097144E-2</v>
      </c>
      <c r="R152">
        <f t="shared" si="446"/>
        <v>0.60122841970508123</v>
      </c>
      <c r="S152">
        <f>R152*EXP(-inputs!$B$27*L152/12)</f>
        <v>0.5648018312056563</v>
      </c>
      <c r="T152">
        <f>INDEX(P_rec,MATCH(inputs!$B$13+L152,curve_t,0))/INDEX(P_rec,MATCH(inputs!$B$13,curve_t,0))</f>
        <v>0.59239809727275328</v>
      </c>
      <c r="U152">
        <f t="shared" si="448"/>
        <v>0.99614491622000712</v>
      </c>
      <c r="V152">
        <f t="shared" si="449"/>
        <v>3.8700029656544288E-3</v>
      </c>
      <c r="X152">
        <v>126</v>
      </c>
      <c r="Y152">
        <f t="shared" si="447"/>
        <v>129.59868252793521</v>
      </c>
      <c r="AA152">
        <v>124</v>
      </c>
      <c r="AC152">
        <f>$AB$28*INDEX(I_rec,MATCH(inputs!$B$13+AA152,cpi_rec_u,0))/INDEX(I_rec,MATCH(inputs!$B$13,cpi_rec_u,0))</f>
        <v>133.32974560931598</v>
      </c>
      <c r="AD152">
        <f t="shared" si="393"/>
        <v>140.20551491416197</v>
      </c>
    </row>
    <row r="153" spans="12:30" x14ac:dyDescent="0.35">
      <c r="L153">
        <v>151</v>
      </c>
      <c r="M153">
        <f t="shared" si="442"/>
        <v>12.583333333333334</v>
      </c>
      <c r="N153">
        <f t="shared" si="443"/>
        <v>3.5738092339097666E-2</v>
      </c>
      <c r="O153">
        <f t="shared" si="444"/>
        <v>0.63781670790381984</v>
      </c>
      <c r="P153">
        <f>O153*EXP(-inputs!$B$27*L153/12)</f>
        <v>0.598923743528602</v>
      </c>
      <c r="Q153">
        <f t="shared" si="445"/>
        <v>4.0738092339097663E-2</v>
      </c>
      <c r="R153">
        <f t="shared" si="446"/>
        <v>0.598923743528602</v>
      </c>
      <c r="S153">
        <f>R153*EXP(-inputs!$B$27*L153/12)</f>
        <v>0.5624024051380081</v>
      </c>
      <c r="T153">
        <f>INDEX(P_rec,MATCH(inputs!$B$13+L153,curve_t,0))/INDEX(P_rec,MATCH(inputs!$B$13,curve_t,0))</f>
        <v>0.59011331714157578</v>
      </c>
      <c r="U153">
        <f t="shared" si="448"/>
        <v>0.99614316767441347</v>
      </c>
      <c r="V153">
        <f t="shared" si="449"/>
        <v>3.8717650742821075E-3</v>
      </c>
      <c r="X153">
        <v>127</v>
      </c>
      <c r="Y153">
        <f t="shared" si="447"/>
        <v>129.8656345947301</v>
      </c>
      <c r="AA153">
        <v>125</v>
      </c>
      <c r="AC153">
        <f>$AB$28*INDEX(I_rec,MATCH(inputs!$B$13+AA153,cpi_rec_u,0))/INDEX(I_rec,MATCH(inputs!$B$13,cpi_rec_u,0))</f>
        <v>133.60438305517096</v>
      </c>
      <c r="AD153">
        <f t="shared" si="393"/>
        <v>140.55129953750503</v>
      </c>
    </row>
    <row r="154" spans="12:30" x14ac:dyDescent="0.35">
      <c r="L154">
        <v>152</v>
      </c>
      <c r="M154">
        <f t="shared" si="442"/>
        <v>12.666666666666666</v>
      </c>
      <c r="N154">
        <f t="shared" si="443"/>
        <v>3.5773460663575625E-2</v>
      </c>
      <c r="O154">
        <f t="shared" si="444"/>
        <v>0.63563517671782899</v>
      </c>
      <c r="P154">
        <f>O154*EXP(-inputs!$B$27*L154/12)</f>
        <v>0.59662659214612401</v>
      </c>
      <c r="Q154">
        <f t="shared" si="445"/>
        <v>4.0773460663575622E-2</v>
      </c>
      <c r="R154">
        <f t="shared" si="446"/>
        <v>0.59662659214612412</v>
      </c>
      <c r="S154">
        <f>R154*EXP(-inputs!$B$27*L154/12)</f>
        <v>0.56001194316203906</v>
      </c>
      <c r="T154">
        <f>INDEX(P_rec,MATCH(inputs!$B$13+L154,curve_t,0))/INDEX(P_rec,MATCH(inputs!$B$13,curve_t,0))</f>
        <v>0.58783633886762143</v>
      </c>
      <c r="U154">
        <f t="shared" si="448"/>
        <v>0.99614145587328262</v>
      </c>
      <c r="V154">
        <f t="shared" si="449"/>
        <v>3.8734901594219551E-3</v>
      </c>
      <c r="X154">
        <v>128</v>
      </c>
      <c r="Y154">
        <f t="shared" si="447"/>
        <v>130.13313653907448</v>
      </c>
      <c r="AA154">
        <v>126</v>
      </c>
      <c r="AC154">
        <f>$AB$28*INDEX(I_rec,MATCH(inputs!$B$13+AA154,cpi_rec_u,0))/INDEX(I_rec,MATCH(inputs!$B$13,cpi_rec_u,0))</f>
        <v>133.87958620919798</v>
      </c>
      <c r="AD154">
        <f t="shared" si="393"/>
        <v>140.89793695901238</v>
      </c>
    </row>
    <row r="155" spans="12:30" x14ac:dyDescent="0.35">
      <c r="L155">
        <v>153</v>
      </c>
      <c r="M155">
        <f t="shared" si="442"/>
        <v>12.75</v>
      </c>
      <c r="N155">
        <f t="shared" si="443"/>
        <v>3.5808535476678893E-2</v>
      </c>
      <c r="O155">
        <f t="shared" si="444"/>
        <v>0.63345974355352164</v>
      </c>
      <c r="P155">
        <f>O155*EXP(-inputs!$B$27*L155/12)</f>
        <v>0.59433697212620595</v>
      </c>
      <c r="Q155">
        <f t="shared" si="445"/>
        <v>4.0808535476678891E-2</v>
      </c>
      <c r="R155">
        <f t="shared" si="446"/>
        <v>0.59433697212620595</v>
      </c>
      <c r="S155">
        <f>R155*EXP(-inputs!$B$27*L155/12)</f>
        <v>0.55763044144619933</v>
      </c>
      <c r="T155">
        <f>INDEX(P_rec,MATCH(inputs!$B$13+L155,curve_t,0))/INDEX(P_rec,MATCH(inputs!$B$13,curve_t,0))</f>
        <v>0.58556716146783927</v>
      </c>
      <c r="U155">
        <f t="shared" si="448"/>
        <v>0.99613978032703221</v>
      </c>
      <c r="V155">
        <f t="shared" si="449"/>
        <v>3.8751787140760552E-3</v>
      </c>
      <c r="X155">
        <v>129</v>
      </c>
      <c r="Y155">
        <f t="shared" si="447"/>
        <v>130.40118949362608</v>
      </c>
      <c r="AA155">
        <v>127</v>
      </c>
      <c r="AC155">
        <f>$AB$28*INDEX(I_rec,MATCH(inputs!$B$13+AA155,cpi_rec_u,0))/INDEX(I_rec,MATCH(inputs!$B$13,cpi_rec_u,0))</f>
        <v>134.15535623666324</v>
      </c>
      <c r="AD155">
        <f t="shared" si="393"/>
        <v>141.24542928191431</v>
      </c>
    </row>
    <row r="156" spans="12:30" x14ac:dyDescent="0.35">
      <c r="L156">
        <v>154</v>
      </c>
      <c r="M156">
        <f t="shared" si="442"/>
        <v>12.833333333333334</v>
      </c>
      <c r="N156">
        <f t="shared" si="443"/>
        <v>3.584331921417247E-2</v>
      </c>
      <c r="O156">
        <f t="shared" si="444"/>
        <v>0.63129042347891096</v>
      </c>
      <c r="P156">
        <f>O156*EXP(-inputs!$B$27*L156/12)</f>
        <v>0.59205488934075834</v>
      </c>
      <c r="Q156">
        <f t="shared" si="445"/>
        <v>4.084331921417246E-2</v>
      </c>
      <c r="R156">
        <f t="shared" si="446"/>
        <v>0.59205488934075834</v>
      </c>
      <c r="S156">
        <f>R156*EXP(-inputs!$B$27*L156/12)</f>
        <v>0.55525789550331661</v>
      </c>
      <c r="T156">
        <f>INDEX(P_rec,MATCH(inputs!$B$13+L156,curve_t,0))/INDEX(P_rec,MATCH(inputs!$B$13,curve_t,0))</f>
        <v>0.58330578339269978</v>
      </c>
      <c r="U156">
        <f t="shared" si="448"/>
        <v>0.99613814055168171</v>
      </c>
      <c r="V156">
        <f t="shared" si="449"/>
        <v>3.8768312256165505E-3</v>
      </c>
      <c r="X156">
        <v>130</v>
      </c>
      <c r="Y156">
        <f t="shared" si="447"/>
        <v>130.66979459337571</v>
      </c>
      <c r="AA156">
        <v>128</v>
      </c>
      <c r="AC156">
        <f>$AB$28*INDEX(I_rec,MATCH(inputs!$B$13+AA156,cpi_rec_u,0))/INDEX(I_rec,MATCH(inputs!$B$13,cpi_rec_u,0))</f>
        <v>134.43169430523321</v>
      </c>
      <c r="AD156">
        <f t="shared" si="393"/>
        <v>141.59377861462835</v>
      </c>
    </row>
    <row r="157" spans="12:30" x14ac:dyDescent="0.35">
      <c r="L157">
        <v>155</v>
      </c>
      <c r="M157">
        <f t="shared" si="442"/>
        <v>12.916666666666666</v>
      </c>
      <c r="N157">
        <f t="shared" si="443"/>
        <v>3.5877814291607656E-2</v>
      </c>
      <c r="O157">
        <f t="shared" si="444"/>
        <v>0.6291272308512259</v>
      </c>
      <c r="P157">
        <f>O157*EXP(-inputs!$B$27*L157/12)</f>
        <v>0.58978034897838161</v>
      </c>
      <c r="Q157">
        <f t="shared" si="445"/>
        <v>4.0877814291607653E-2</v>
      </c>
      <c r="R157">
        <f t="shared" si="446"/>
        <v>0.58978034897838161</v>
      </c>
      <c r="S157">
        <f>R157*EXP(-inputs!$B$27*L157/12)</f>
        <v>0.55289430020446528</v>
      </c>
      <c r="T157">
        <f>INDEX(P_rec,MATCH(inputs!$B$13+L157,curve_t,0))/INDEX(P_rec,MATCH(inputs!$B$13,curve_t,0))</f>
        <v>0.58105220253769563</v>
      </c>
      <c r="U157">
        <f t="shared" si="448"/>
        <v>0.99613653606878949</v>
      </c>
      <c r="V157">
        <f t="shared" si="449"/>
        <v>3.8784481758469269E-3</v>
      </c>
      <c r="X157">
        <v>131</v>
      </c>
      <c r="Y157">
        <f t="shared" si="447"/>
        <v>130.93895297565206</v>
      </c>
      <c r="AA157">
        <v>129</v>
      </c>
      <c r="AC157">
        <f>$AB$28*INDEX(I_rec,MATCH(inputs!$B$13+AA157,cpi_rec_u,0))/INDEX(I_rec,MATCH(inputs!$B$13,cpi_rec_u,0))</f>
        <v>134.70860158497953</v>
      </c>
      <c r="AD157">
        <f t="shared" ref="AD157:AD220" si="450">$AB$28*1.03^(AA157/12)</f>
        <v>141.94298707077186</v>
      </c>
    </row>
    <row r="158" spans="12:30" x14ac:dyDescent="0.35">
      <c r="L158">
        <v>156</v>
      </c>
      <c r="M158">
        <f t="shared" si="442"/>
        <v>13</v>
      </c>
      <c r="N158">
        <f t="shared" si="443"/>
        <v>3.5912023104489814E-2</v>
      </c>
      <c r="O158">
        <f t="shared" si="444"/>
        <v>0.62697017932943333</v>
      </c>
      <c r="P158">
        <f>O158*EXP(-inputs!$B$27*L158/12)</f>
        <v>0.58751335555750783</v>
      </c>
      <c r="Q158">
        <f t="shared" si="445"/>
        <v>4.0912023104489811E-2</v>
      </c>
      <c r="R158">
        <f t="shared" si="446"/>
        <v>0.58751335555750783</v>
      </c>
      <c r="S158">
        <f>R158*EXP(-inputs!$B$27*L158/12)</f>
        <v>0.55053964979262038</v>
      </c>
      <c r="T158">
        <f>INDEX(P_rec,MATCH(inputs!$B$13+L158,curve_t,0))/INDEX(P_rec,MATCH(inputs!$B$13,curve_t,0))</f>
        <v>0.57880641625466844</v>
      </c>
      <c r="U158">
        <f t="shared" si="448"/>
        <v>0.99613496640539545</v>
      </c>
      <c r="V158">
        <f t="shared" si="449"/>
        <v>3.8800300410612998E-3</v>
      </c>
      <c r="X158">
        <v>132</v>
      </c>
      <c r="Y158">
        <f t="shared" si="447"/>
        <v>131.20866578012661</v>
      </c>
      <c r="AA158">
        <v>130</v>
      </c>
      <c r="AC158">
        <f>$AB$28*INDEX(I_rec,MATCH(inputs!$B$13+AA158,cpi_rec_u,0))/INDEX(I_rec,MATCH(inputs!$B$13,cpi_rec_u,0))</f>
        <v>134.9860792483841</v>
      </c>
      <c r="AD158">
        <f t="shared" si="450"/>
        <v>142.293056769175</v>
      </c>
    </row>
    <row r="159" spans="12:30" x14ac:dyDescent="0.35">
      <c r="L159">
        <v>157</v>
      </c>
      <c r="M159">
        <f t="shared" si="442"/>
        <v>13.083333333333334</v>
      </c>
      <c r="N159">
        <f t="shared" si="443"/>
        <v>3.5945948028444689E-2</v>
      </c>
      <c r="O159">
        <f t="shared" si="444"/>
        <v>0.62481928188659019</v>
      </c>
      <c r="P159">
        <f>O159*EXP(-inputs!$B$27*L159/12)</f>
        <v>0.58525391293935203</v>
      </c>
      <c r="Q159">
        <f t="shared" si="445"/>
        <v>4.0945948028444687E-2</v>
      </c>
      <c r="R159">
        <f t="shared" si="446"/>
        <v>0.58525391293935203</v>
      </c>
      <c r="S159">
        <f>R159*EXP(-inputs!$B$27*L159/12)</f>
        <v>0.54819393789609905</v>
      </c>
      <c r="T159">
        <f>INDEX(P_rec,MATCH(inputs!$B$13+L159,curve_t,0))/INDEX(P_rec,MATCH(inputs!$B$13,curve_t,0))</f>
        <v>0.5765684213629636</v>
      </c>
      <c r="U159">
        <f t="shared" si="448"/>
        <v>0.99613343109396324</v>
      </c>
      <c r="V159">
        <f t="shared" si="449"/>
        <v>3.8815772921008129E-3</v>
      </c>
      <c r="X159">
        <v>133</v>
      </c>
      <c r="Y159">
        <f t="shared" si="447"/>
        <v>131.47893414881815</v>
      </c>
      <c r="AA159">
        <v>131</v>
      </c>
      <c r="AC159">
        <f>$AB$28*INDEX(I_rec,MATCH(inputs!$B$13+AA159,cpi_rec_u,0))/INDEX(I_rec,MATCH(inputs!$B$13,cpi_rec_u,0))</f>
        <v>135.26412847034379</v>
      </c>
      <c r="AD159">
        <f t="shared" si="450"/>
        <v>142.6439898338935</v>
      </c>
    </row>
    <row r="160" spans="12:30" x14ac:dyDescent="0.35">
      <c r="L160">
        <v>158</v>
      </c>
      <c r="M160">
        <f t="shared" si="442"/>
        <v>13.166666666666666</v>
      </c>
      <c r="N160">
        <f t="shared" si="443"/>
        <v>3.5979591419383415E-2</v>
      </c>
      <c r="O160">
        <f t="shared" si="444"/>
        <v>0.62267455082202394</v>
      </c>
      <c r="P160">
        <f>O160*EXP(-inputs!$B$27*L160/12)</f>
        <v>0.58300202434067305</v>
      </c>
      <c r="Q160">
        <f t="shared" si="445"/>
        <v>4.0979591419383413E-2</v>
      </c>
      <c r="R160">
        <f t="shared" si="446"/>
        <v>0.58300202434067305</v>
      </c>
      <c r="S160">
        <f>R160*EXP(-inputs!$B$27*L160/12)</f>
        <v>0.54585715754179309</v>
      </c>
      <c r="T160">
        <f>INDEX(P_rec,MATCH(inputs!$B$13+L160,curve_t,0))/INDEX(P_rec,MATCH(inputs!$B$13,curve_t,0))</f>
        <v>0.57433821416041342</v>
      </c>
      <c r="U160">
        <f t="shared" si="448"/>
        <v>0.99613192967232211</v>
      </c>
      <c r="V160">
        <f t="shared" si="449"/>
        <v>3.8830903944122586E-3</v>
      </c>
      <c r="X160">
        <v>134</v>
      </c>
      <c r="Y160">
        <f t="shared" si="447"/>
        <v>131.74975922609815</v>
      </c>
      <c r="AA160">
        <v>132</v>
      </c>
      <c r="AC160">
        <f>$AB$28*INDEX(I_rec,MATCH(inputs!$B$13+AA160,cpi_rec_u,0))/INDEX(I_rec,MATCH(inputs!$B$13,cpi_rec_u,0))</f>
        <v>135.54275042817576</v>
      </c>
      <c r="AD160">
        <f t="shared" si="450"/>
        <v>142.99578839422153</v>
      </c>
    </row>
    <row r="161" spans="12:30" x14ac:dyDescent="0.35">
      <c r="L161">
        <v>159</v>
      </c>
      <c r="M161">
        <f t="shared" si="442"/>
        <v>13.25</v>
      </c>
      <c r="N161">
        <f t="shared" si="443"/>
        <v>3.6012955613666103E-2</v>
      </c>
      <c r="O161">
        <f t="shared" si="444"/>
        <v>0.62053599777334534</v>
      </c>
      <c r="P161">
        <f>O161*EXP(-inputs!$B$27*L161/12)</f>
        <v>0.58075769234634689</v>
      </c>
      <c r="Q161">
        <f t="shared" si="445"/>
        <v>4.1012955613666101E-2</v>
      </c>
      <c r="R161">
        <f t="shared" si="446"/>
        <v>0.58075769234634678</v>
      </c>
      <c r="S161">
        <f>R161*EXP(-inputs!$B$27*L161/12)</f>
        <v>0.54352930116819342</v>
      </c>
      <c r="T161">
        <f>INDEX(P_rec,MATCH(inputs!$B$13+L161,curve_t,0))/INDEX(P_rec,MATCH(inputs!$B$13,curve_t,0))</f>
        <v>0.57211579043415273</v>
      </c>
      <c r="U161">
        <f t="shared" si="448"/>
        <v>0.99613046168361008</v>
      </c>
      <c r="V161">
        <f t="shared" si="449"/>
        <v>3.8845698081051427E-3</v>
      </c>
      <c r="X161">
        <v>135</v>
      </c>
      <c r="Y161">
        <f t="shared" si="447"/>
        <v>132.02114215869514</v>
      </c>
      <c r="AA161">
        <v>133</v>
      </c>
      <c r="AC161">
        <f>$AB$28*INDEX(I_rec,MATCH(inputs!$B$13+AA161,cpi_rec_u,0))/INDEX(I_rec,MATCH(inputs!$B$13,cpi_rec_u,0))</f>
        <v>135.82194630162192</v>
      </c>
      <c r="AD161">
        <f t="shared" si="450"/>
        <v>143.34845458470497</v>
      </c>
    </row>
    <row r="162" spans="12:30" x14ac:dyDescent="0.35">
      <c r="L162">
        <v>160</v>
      </c>
      <c r="M162">
        <f t="shared" si="442"/>
        <v>13.333333333333334</v>
      </c>
      <c r="N162">
        <f t="shared" si="443"/>
        <v>3.6046042928264098E-2</v>
      </c>
      <c r="O162">
        <f t="shared" si="444"/>
        <v>0.61840363372829477</v>
      </c>
      <c r="P162">
        <f>O162*EXP(-inputs!$B$27*L162/12)</f>
        <v>0.57852091892175395</v>
      </c>
      <c r="Q162">
        <f t="shared" si="445"/>
        <v>4.1046042928264095E-2</v>
      </c>
      <c r="R162">
        <f t="shared" si="446"/>
        <v>0.57852091892175384</v>
      </c>
      <c r="S162">
        <f>R162*EXP(-inputs!$B$27*L162/12)</f>
        <v>0.54121036063821093</v>
      </c>
      <c r="T162">
        <f>INDEX(P_rec,MATCH(inputs!$B$13+L162,curve_t,0))/INDEX(P_rec,MATCH(inputs!$B$13,curve_t,0))</f>
        <v>0.56990114547126802</v>
      </c>
      <c r="U162">
        <f t="shared" si="448"/>
        <v>0.99612902667621861</v>
      </c>
      <c r="V162">
        <f t="shared" si="449"/>
        <v>3.8860159880067524E-3</v>
      </c>
      <c r="X162">
        <v>136</v>
      </c>
      <c r="Y162">
        <f t="shared" si="447"/>
        <v>132.2930840956997</v>
      </c>
      <c r="AA162">
        <v>134</v>
      </c>
      <c r="AC162">
        <f>$AB$28*INDEX(I_rec,MATCH(inputs!$B$13+AA162,cpi_rec_u,0))/INDEX(I_rec,MATCH(inputs!$B$13,cpi_rec_u,0))</f>
        <v>136.10171727285467</v>
      </c>
      <c r="AD162">
        <f t="shared" si="450"/>
        <v>143.70199054515368</v>
      </c>
    </row>
    <row r="163" spans="12:30" x14ac:dyDescent="0.35">
      <c r="L163">
        <v>161</v>
      </c>
      <c r="M163">
        <f t="shared" si="442"/>
        <v>13.416666666666666</v>
      </c>
      <c r="N163">
        <f t="shared" si="443"/>
        <v>3.607885566092088E-2</v>
      </c>
      <c r="O163">
        <f t="shared" si="444"/>
        <v>0.61627746903642344</v>
      </c>
      <c r="P163">
        <f>O163*EXP(-inputs!$B$27*L163/12)</f>
        <v>0.5762917054249832</v>
      </c>
      <c r="Q163">
        <f t="shared" si="445"/>
        <v>4.1078855660920878E-2</v>
      </c>
      <c r="R163">
        <f t="shared" si="446"/>
        <v>0.57629170542498331</v>
      </c>
      <c r="S163">
        <f>R163*EXP(-inputs!$B$27*L163/12)</f>
        <v>0.5389003272517936</v>
      </c>
      <c r="T163">
        <f>INDEX(P_rec,MATCH(inputs!$B$13+L163,curve_t,0))/INDEX(P_rec,MATCH(inputs!$B$13,curve_t,0))</f>
        <v>0.56769427406928075</v>
      </c>
      <c r="U163">
        <f t="shared" si="448"/>
        <v>0.99612762420373391</v>
      </c>
      <c r="V163">
        <f t="shared" si="449"/>
        <v>3.8874293837214413E-3</v>
      </c>
      <c r="X163">
        <v>137</v>
      </c>
      <c r="Y163">
        <f t="shared" si="447"/>
        <v>132.5655861885694</v>
      </c>
      <c r="AA163">
        <v>135</v>
      </c>
      <c r="AC163">
        <f>$AB$28*INDEX(I_rec,MATCH(inputs!$B$13+AA163,cpi_rec_u,0))/INDEX(I_rec,MATCH(inputs!$B$13,cpi_rec_u,0))</f>
        <v>136.38206452648117</v>
      </c>
      <c r="AD163">
        <f t="shared" si="450"/>
        <v>144.05639842065506</v>
      </c>
    </row>
    <row r="164" spans="12:30" x14ac:dyDescent="0.35">
      <c r="L164">
        <v>162</v>
      </c>
      <c r="M164">
        <f t="shared" si="442"/>
        <v>13.5</v>
      </c>
      <c r="N164">
        <f t="shared" si="443"/>
        <v>3.611139609031163E-2</v>
      </c>
      <c r="O164">
        <f t="shared" si="444"/>
        <v>0.61415751342061087</v>
      </c>
      <c r="P164">
        <f>O164*EXP(-inputs!$B$27*L164/12)</f>
        <v>0.57407005261885491</v>
      </c>
      <c r="Q164">
        <f t="shared" si="445"/>
        <v>4.1111396090311628E-2</v>
      </c>
      <c r="R164">
        <f t="shared" si="446"/>
        <v>0.57407005261885502</v>
      </c>
      <c r="S164">
        <f>R164*EXP(-inputs!$B$27*L164/12)</f>
        <v>0.53659919175834536</v>
      </c>
      <c r="T164">
        <f>INDEX(P_rec,MATCH(inputs!$B$13+L164,curve_t,0))/INDEX(P_rec,MATCH(inputs!$B$13,curve_t,0))</f>
        <v>0.56549517054647047</v>
      </c>
      <c r="U164">
        <f t="shared" si="448"/>
        <v>0.99612625382488551</v>
      </c>
      <c r="V164">
        <f t="shared" si="449"/>
        <v>3.8888104396810341E-3</v>
      </c>
      <c r="X164">
        <v>138</v>
      </c>
      <c r="Y164">
        <f t="shared" si="447"/>
        <v>132.83864959113359</v>
      </c>
      <c r="AA164">
        <v>136</v>
      </c>
      <c r="AC164">
        <f>$AB$28*INDEX(I_rec,MATCH(inputs!$B$13+AA164,cpi_rec_u,0))/INDEX(I_rec,MATCH(inputs!$B$13,cpi_rec_u,0))</f>
        <v>136.66298924954887</v>
      </c>
      <c r="AD164">
        <f t="shared" si="450"/>
        <v>144.41168036158683</v>
      </c>
    </row>
    <row r="165" spans="12:30" x14ac:dyDescent="0.35">
      <c r="L165">
        <v>163</v>
      </c>
      <c r="M165">
        <f t="shared" si="442"/>
        <v>13.583333333333334</v>
      </c>
      <c r="N165">
        <f t="shared" si="443"/>
        <v>3.6143666476201458E-2</v>
      </c>
      <c r="O165">
        <f t="shared" si="444"/>
        <v>0.61204377598842186</v>
      </c>
      <c r="P165">
        <f>O165*EXP(-inputs!$B$27*L165/12)</f>
        <v>0.57185596068276334</v>
      </c>
      <c r="Q165">
        <f t="shared" si="445"/>
        <v>4.1143666476201456E-2</v>
      </c>
      <c r="R165">
        <f t="shared" si="446"/>
        <v>0.57185596068276345</v>
      </c>
      <c r="S165">
        <f>R165*EXP(-inputs!$B$27*L165/12)</f>
        <v>0.53430694436894743</v>
      </c>
      <c r="T165">
        <f>INDEX(P_rec,MATCH(inputs!$B$13+L165,curve_t,0))/INDEX(P_rec,MATCH(inputs!$B$13,curve_t,0))</f>
        <v>0.56330382875203577</v>
      </c>
      <c r="U165">
        <f t="shared" si="448"/>
        <v>0.99612491510348877</v>
      </c>
      <c r="V165">
        <f t="shared" si="449"/>
        <v>3.8901595952036683E-3</v>
      </c>
      <c r="X165">
        <v>139</v>
      </c>
      <c r="Y165">
        <f t="shared" si="447"/>
        <v>133.11227545959835</v>
      </c>
      <c r="AA165">
        <v>137</v>
      </c>
      <c r="AC165">
        <f>$AB$28*INDEX(I_rec,MATCH(inputs!$B$13+AA165,cpi_rec_u,0))/INDEX(I_rec,MATCH(inputs!$B$13,cpi_rec_u,0))</f>
        <v>136.94449263155022</v>
      </c>
      <c r="AD165">
        <f t="shared" si="450"/>
        <v>144.76783852363019</v>
      </c>
    </row>
    <row r="166" spans="12:30" x14ac:dyDescent="0.35">
      <c r="L166">
        <v>164</v>
      </c>
      <c r="M166">
        <f t="shared" si="442"/>
        <v>13.666666666666666</v>
      </c>
      <c r="N166">
        <f t="shared" si="443"/>
        <v>3.6175669059602351E-2</v>
      </c>
      <c r="O166">
        <f t="shared" si="444"/>
        <v>0.60993626524330213</v>
      </c>
      <c r="P166">
        <f>O166*EXP(-inputs!$B$27*L166/12)</f>
        <v>0.56964942922434247</v>
      </c>
      <c r="Q166">
        <f t="shared" si="445"/>
        <v>4.1175669059602349E-2</v>
      </c>
      <c r="R166">
        <f t="shared" si="446"/>
        <v>0.56964942922434247</v>
      </c>
      <c r="S166">
        <f>R166*EXP(-inputs!$B$27*L166/12)</f>
        <v>0.53202357476838447</v>
      </c>
      <c r="T166">
        <f>INDEX(P_rec,MATCH(inputs!$B$13+L166,curve_t,0))/INDEX(P_rec,MATCH(inputs!$B$13,curve_t,0))</f>
        <v>0.56112024207609812</v>
      </c>
      <c r="U166">
        <f t="shared" si="448"/>
        <v>0.99612360760839269</v>
      </c>
      <c r="V166">
        <f t="shared" si="449"/>
        <v>3.8914772845453083E-3</v>
      </c>
      <c r="X166">
        <v>140</v>
      </c>
      <c r="Y166">
        <f t="shared" si="447"/>
        <v>133.38646495255134</v>
      </c>
      <c r="AA166">
        <v>138</v>
      </c>
      <c r="AC166">
        <f>$AB$28*INDEX(I_rec,MATCH(inputs!$B$13+AA166,cpi_rec_u,0))/INDEX(I_rec,MATCH(inputs!$B$13,cpi_rec_u,0))</f>
        <v>137.22657586442793</v>
      </c>
      <c r="AD166">
        <f t="shared" si="450"/>
        <v>145.12487506778274</v>
      </c>
    </row>
    <row r="167" spans="12:30" x14ac:dyDescent="0.35">
      <c r="L167">
        <v>165</v>
      </c>
      <c r="M167">
        <f t="shared" si="442"/>
        <v>13.75</v>
      </c>
      <c r="N167">
        <f t="shared" si="443"/>
        <v>3.6207406062928806E-2</v>
      </c>
      <c r="O167">
        <f t="shared" si="444"/>
        <v>0.60783498909561684</v>
      </c>
      <c r="P167">
        <f>O167*EXP(-inputs!$B$27*L167/12)</f>
        <v>0.56745045729095578</v>
      </c>
      <c r="Q167">
        <f t="shared" si="445"/>
        <v>4.1207406062928803E-2</v>
      </c>
      <c r="R167">
        <f t="shared" si="446"/>
        <v>0.56745045729095578</v>
      </c>
      <c r="S167">
        <f>R167*EXP(-inputs!$B$27*L167/12)</f>
        <v>0.52974907212697797</v>
      </c>
      <c r="T167">
        <f>INDEX(P_rec,MATCH(inputs!$B$13+L167,curve_t,0))/INDEX(P_rec,MATCH(inputs!$B$13,curve_t,0))</f>
        <v>0.55894440345954666</v>
      </c>
      <c r="U167">
        <f t="shared" si="448"/>
        <v>0.99612233091342228</v>
      </c>
      <c r="V167">
        <f t="shared" si="449"/>
        <v>3.8927639369572553E-3</v>
      </c>
      <c r="X167">
        <v>141</v>
      </c>
      <c r="Y167">
        <f t="shared" si="447"/>
        <v>133.66121923096671</v>
      </c>
      <c r="AA167">
        <v>139</v>
      </c>
      <c r="AC167">
        <f>$AB$28*INDEX(I_rec,MATCH(inputs!$B$13+AA167,cpi_rec_u,0))/INDEX(I_rec,MATCH(inputs!$B$13,cpi_rec_u,0))</f>
        <v>137.50924014257978</v>
      </c>
      <c r="AD167">
        <f t="shared" si="450"/>
        <v>145.48279216037176</v>
      </c>
    </row>
    <row r="168" spans="12:30" x14ac:dyDescent="0.35">
      <c r="L168">
        <v>166</v>
      </c>
      <c r="M168">
        <f t="shared" si="442"/>
        <v>13.833333333333334</v>
      </c>
      <c r="N168">
        <f t="shared" si="443"/>
        <v>3.6238879690152132E-2</v>
      </c>
      <c r="O168">
        <f t="shared" si="444"/>
        <v>0.60573995487353238</v>
      </c>
      <c r="P168">
        <f>O168*EXP(-inputs!$B$27*L168/12)</f>
        <v>0.56525904338101418</v>
      </c>
      <c r="Q168">
        <f t="shared" si="445"/>
        <v>4.1238879690152129E-2</v>
      </c>
      <c r="R168">
        <f t="shared" si="446"/>
        <v>0.56525904338101418</v>
      </c>
      <c r="S168">
        <f>R168*EXP(-inputs!$B$27*L168/12)</f>
        <v>0.52748342511223123</v>
      </c>
      <c r="T168">
        <f>INDEX(P_rec,MATCH(inputs!$B$13+L168,curve_t,0))/INDEX(P_rec,MATCH(inputs!$B$13,curve_t,0))</f>
        <v>0.55677630540373313</v>
      </c>
      <c r="U168">
        <f t="shared" si="448"/>
        <v>0.99612108459733339</v>
      </c>
      <c r="V168">
        <f t="shared" si="449"/>
        <v>3.8940199767325545E-3</v>
      </c>
      <c r="X168">
        <v>142</v>
      </c>
      <c r="Y168">
        <f t="shared" si="447"/>
        <v>133.93653945821009</v>
      </c>
      <c r="AA168">
        <v>140</v>
      </c>
      <c r="AC168">
        <f>$AB$28*INDEX(I_rec,MATCH(inputs!$B$13+AA168,cpi_rec_u,0))/INDEX(I_rec,MATCH(inputs!$B$13,cpi_rec_u,0))</f>
        <v>137.79248666286401</v>
      </c>
      <c r="AD168">
        <f t="shared" si="450"/>
        <v>145.84159197306721</v>
      </c>
    </row>
    <row r="169" spans="12:30" x14ac:dyDescent="0.35">
      <c r="L169">
        <v>167</v>
      </c>
      <c r="M169">
        <f t="shared" si="442"/>
        <v>13.916666666666666</v>
      </c>
      <c r="N169">
        <f t="shared" si="443"/>
        <v>3.6270092126953535E-2</v>
      </c>
      <c r="O169">
        <f t="shared" si="444"/>
        <v>0.60365116933374319</v>
      </c>
      <c r="P169">
        <f>O169*EXP(-inputs!$B$27*L169/12)</f>
        <v>0.56307518545512114</v>
      </c>
      <c r="Q169">
        <f t="shared" si="445"/>
        <v>4.1270092126953539E-2</v>
      </c>
      <c r="R169">
        <f t="shared" si="446"/>
        <v>0.56307518545512114</v>
      </c>
      <c r="S169">
        <f>R169*EXP(-inputs!$B$27*L169/12)</f>
        <v>0.52522662190028535</v>
      </c>
      <c r="T169">
        <f>INDEX(P_rec,MATCH(inputs!$B$13+L169,curve_t,0))/INDEX(P_rec,MATCH(inputs!$B$13,curve_t,0))</f>
        <v>0.55461593998000924</v>
      </c>
      <c r="U169">
        <f t="shared" si="448"/>
        <v>0.99611986824375121</v>
      </c>
      <c r="V169">
        <f t="shared" si="449"/>
        <v>3.895245823265947E-3</v>
      </c>
      <c r="X169">
        <v>143</v>
      </c>
      <c r="Y169">
        <f t="shared" si="447"/>
        <v>134.21242680004335</v>
      </c>
      <c r="AA169">
        <v>141</v>
      </c>
      <c r="AC169">
        <f>$AB$28*INDEX(I_rec,MATCH(inputs!$B$13+AA169,cpi_rec_u,0))/INDEX(I_rec,MATCH(inputs!$B$13,cpi_rec_u,0))</f>
        <v>138.07631662460403</v>
      </c>
      <c r="AD169">
        <f t="shared" si="450"/>
        <v>146.20127668289504</v>
      </c>
    </row>
    <row r="170" spans="12:30" x14ac:dyDescent="0.35">
      <c r="L170">
        <v>168</v>
      </c>
      <c r="M170">
        <f t="shared" si="442"/>
        <v>14</v>
      </c>
      <c r="N170">
        <f t="shared" si="443"/>
        <v>3.6301045540875904E-2</v>
      </c>
      <c r="O170">
        <f t="shared" si="444"/>
        <v>0.60156863867204469</v>
      </c>
      <c r="P170">
        <f>O170*EXP(-inputs!$B$27*L170/12)</f>
        <v>0.56089888094704887</v>
      </c>
      <c r="Q170">
        <f t="shared" si="445"/>
        <v>4.1301045540875901E-2</v>
      </c>
      <c r="R170">
        <f t="shared" si="446"/>
        <v>0.56089888094704887</v>
      </c>
      <c r="S170">
        <f>R170*EXP(-inputs!$B$27*L170/12)</f>
        <v>0.52297865018719059</v>
      </c>
      <c r="T170">
        <f>INDEX(P_rec,MATCH(inputs!$B$13+L170,curve_t,0))/INDEX(P_rec,MATCH(inputs!$B$13,curve_t,0))</f>
        <v>0.55246329883911638</v>
      </c>
      <c r="U170">
        <f t="shared" si="448"/>
        <v>0.99611868144112403</v>
      </c>
      <c r="V170">
        <f t="shared" si="449"/>
        <v>3.8964418911016097E-3</v>
      </c>
      <c r="X170">
        <v>144</v>
      </c>
      <c r="Y170">
        <f t="shared" si="447"/>
        <v>134.48888242462976</v>
      </c>
      <c r="AA170">
        <v>142</v>
      </c>
      <c r="AC170">
        <f>$AB$28*INDEX(I_rec,MATCH(inputs!$B$13+AA170,cpi_rec_u,0))/INDEX(I_rec,MATCH(inputs!$B$13,cpi_rec_u,0))</f>
        <v>138.36073122959368</v>
      </c>
      <c r="AD170">
        <f t="shared" si="450"/>
        <v>146.56184847225023</v>
      </c>
    </row>
    <row r="171" spans="12:30" x14ac:dyDescent="0.35">
      <c r="L171">
        <v>169</v>
      </c>
      <c r="M171">
        <f t="shared" si="442"/>
        <v>14.083333333333334</v>
      </c>
      <c r="N171">
        <f t="shared" si="443"/>
        <v>3.63317420814743E-2</v>
      </c>
      <c r="O171">
        <f t="shared" si="444"/>
        <v>0.59949236853375643</v>
      </c>
      <c r="P171">
        <f>O171*EXP(-inputs!$B$27*L171/12)</f>
        <v>0.55873012677454825</v>
      </c>
      <c r="Q171">
        <f t="shared" si="445"/>
        <v>4.1331742081474297E-2</v>
      </c>
      <c r="R171">
        <f t="shared" si="446"/>
        <v>0.55873012677454825</v>
      </c>
      <c r="S171">
        <f>R171*EXP(-inputs!$B$27*L171/12)</f>
        <v>0.52073949719999557</v>
      </c>
      <c r="T171">
        <f>INDEX(P_rec,MATCH(inputs!$B$13+L171,curve_t,0))/INDEX(P_rec,MATCH(inputs!$B$13,curve_t,0))</f>
        <v>0.5503183732204262</v>
      </c>
      <c r="U171">
        <f t="shared" si="448"/>
        <v>0.99611752378267071</v>
      </c>
      <c r="V171">
        <f t="shared" si="449"/>
        <v>3.897608589984447E-3</v>
      </c>
      <c r="X171">
        <v>145</v>
      </c>
      <c r="Y171">
        <f t="shared" si="447"/>
        <v>134.7659075025386</v>
      </c>
      <c r="AA171">
        <v>143</v>
      </c>
      <c r="AC171">
        <f>$AB$28*INDEX(I_rec,MATCH(inputs!$B$13+AA171,cpi_rec_u,0))/INDEX(I_rec,MATCH(inputs!$B$13,cpi_rec_u,0))</f>
        <v>138.64573168210239</v>
      </c>
      <c r="AD171">
        <f t="shared" si="450"/>
        <v>146.92330952891029</v>
      </c>
    </row>
    <row r="172" spans="12:30" x14ac:dyDescent="0.35">
      <c r="L172">
        <v>170</v>
      </c>
      <c r="M172">
        <f t="shared" si="442"/>
        <v>14.166666666666666</v>
      </c>
      <c r="N172">
        <f t="shared" si="443"/>
        <v>3.6362183880465269E-2</v>
      </c>
      <c r="O172">
        <f t="shared" si="444"/>
        <v>0.5974223640239934</v>
      </c>
      <c r="P172">
        <f>O172*EXP(-inputs!$B$27*L172/12)</f>
        <v>0.55656891934999186</v>
      </c>
      <c r="Q172">
        <f t="shared" si="445"/>
        <v>4.1362183880465267E-2</v>
      </c>
      <c r="R172">
        <f t="shared" si="446"/>
        <v>0.55656891934999198</v>
      </c>
      <c r="S172">
        <f>R172*EXP(-inputs!$B$27*L172/12)</f>
        <v>0.51850914970765483</v>
      </c>
      <c r="T172">
        <f>INDEX(P_rec,MATCH(inputs!$B$13+L172,curve_t,0))/INDEX(P_rec,MATCH(inputs!$B$13,curve_t,0))</f>
        <v>0.54818115396103384</v>
      </c>
      <c r="U172">
        <f t="shared" si="448"/>
        <v>0.99611639486632897</v>
      </c>
      <c r="V172">
        <f t="shared" si="449"/>
        <v>3.8987463249133825E-3</v>
      </c>
      <c r="X172">
        <v>146</v>
      </c>
      <c r="Y172">
        <f t="shared" si="447"/>
        <v>135.04350320675061</v>
      </c>
      <c r="AA172">
        <v>144</v>
      </c>
      <c r="AC172">
        <f>$AB$28*INDEX(I_rec,MATCH(inputs!$B$13+AA172,cpi_rec_u,0))/INDEX(I_rec,MATCH(inputs!$B$13,cpi_rec_u,0))</f>
        <v>138.93131918888014</v>
      </c>
      <c r="AD172">
        <f t="shared" si="450"/>
        <v>147.28566204604817</v>
      </c>
    </row>
    <row r="173" spans="12:30" x14ac:dyDescent="0.35">
      <c r="L173">
        <v>171</v>
      </c>
      <c r="M173">
        <f t="shared" si="442"/>
        <v>14.25</v>
      </c>
      <c r="N173">
        <f t="shared" si="443"/>
        <v>3.6392373051874871E-2</v>
      </c>
      <c r="O173">
        <f t="shared" si="444"/>
        <v>0.59535862971779063</v>
      </c>
      <c r="P173">
        <f>O173*EXP(-inputs!$B$27*L173/12)</f>
        <v>0.55441525459085539</v>
      </c>
      <c r="Q173">
        <f t="shared" si="445"/>
        <v>4.1392373051874869E-2</v>
      </c>
      <c r="R173">
        <f t="shared" si="446"/>
        <v>0.5544152545908555</v>
      </c>
      <c r="S173">
        <f>R173*EXP(-inputs!$B$27*L173/12)</f>
        <v>0.51628759403175906</v>
      </c>
      <c r="T173">
        <f>INDEX(P_rec,MATCH(inputs!$B$13+L173,curve_t,0))/INDEX(P_rec,MATCH(inputs!$B$13,curve_t,0))</f>
        <v>0.5460516315047057</v>
      </c>
      <c r="U173">
        <f t="shared" si="448"/>
        <v>0.99611529429470402</v>
      </c>
      <c r="V173">
        <f t="shared" si="449"/>
        <v>3.899855496191762E-3</v>
      </c>
      <c r="X173">
        <v>147</v>
      </c>
      <c r="Y173">
        <f t="shared" si="447"/>
        <v>135.3216707126625</v>
      </c>
      <c r="AA173">
        <v>145</v>
      </c>
      <c r="AC173">
        <f>$AB$28*INDEX(I_rec,MATCH(inputs!$B$13+AA173,cpi_rec_u,0))/INDEX(I_rec,MATCH(inputs!$B$13,cpi_rec_u,0))</f>
        <v>139.21749495916248</v>
      </c>
      <c r="AD173">
        <f t="shared" si="450"/>
        <v>147.64890822224615</v>
      </c>
    </row>
    <row r="174" spans="12:30" x14ac:dyDescent="0.35">
      <c r="L174">
        <v>172</v>
      </c>
      <c r="M174">
        <f t="shared" si="442"/>
        <v>14.333333333333334</v>
      </c>
      <c r="N174">
        <f t="shared" si="443"/>
        <v>3.6422311692185468E-2</v>
      </c>
      <c r="O174">
        <f t="shared" si="444"/>
        <v>0.5933011696700804</v>
      </c>
      <c r="P174">
        <f>O174*EXP(-inputs!$B$27*L174/12)</f>
        <v>0.55226912793003669</v>
      </c>
      <c r="Q174">
        <f t="shared" si="445"/>
        <v>4.1422311692185465E-2</v>
      </c>
      <c r="R174">
        <f t="shared" si="446"/>
        <v>0.55226912793003657</v>
      </c>
      <c r="S174">
        <f>R174*EXP(-inputs!$B$27*L174/12)</f>
        <v>0.51407481605709038</v>
      </c>
      <c r="T174">
        <f>INDEX(P_rec,MATCH(inputs!$B$13+L174,curve_t,0))/INDEX(P_rec,MATCH(inputs!$B$13,curve_t,0))</f>
        <v>0.54392979591068635</v>
      </c>
      <c r="U174">
        <f t="shared" si="448"/>
        <v>0.99611422167502295</v>
      </c>
      <c r="V174">
        <f t="shared" si="449"/>
        <v>3.9009364994737616E-3</v>
      </c>
      <c r="X174">
        <v>148</v>
      </c>
      <c r="Y174">
        <f t="shared" si="447"/>
        <v>135.60041119809219</v>
      </c>
      <c r="AA174">
        <v>146</v>
      </c>
      <c r="AC174">
        <f>$AB$28*INDEX(I_rec,MATCH(inputs!$B$13+AA174,cpi_rec_u,0))/INDEX(I_rec,MATCH(inputs!$B$13,cpi_rec_u,0))</f>
        <v>139.50426020467603</v>
      </c>
      <c r="AD174">
        <f t="shared" si="450"/>
        <v>148.01305026150828</v>
      </c>
    </row>
    <row r="175" spans="12:30" x14ac:dyDescent="0.35">
      <c r="L175">
        <v>173</v>
      </c>
      <c r="M175">
        <f t="shared" si="442"/>
        <v>14.416666666666666</v>
      </c>
      <c r="N175">
        <f t="shared" si="443"/>
        <v>3.6452001880481331E-2</v>
      </c>
      <c r="O175">
        <f t="shared" si="444"/>
        <v>0.59124998742552481</v>
      </c>
      <c r="P175">
        <f>O175*EXP(-inputs!$B$27*L175/12)</f>
        <v>0.55013053432601544</v>
      </c>
      <c r="Q175">
        <f t="shared" si="445"/>
        <v>4.1452001880481329E-2</v>
      </c>
      <c r="R175">
        <f t="shared" si="446"/>
        <v>0.55013053432601544</v>
      </c>
      <c r="S175">
        <f>R175*EXP(-inputs!$B$27*L175/12)</f>
        <v>0.51187080124200235</v>
      </c>
      <c r="T175">
        <f>INDEX(P_rec,MATCH(inputs!$B$13+L175,curve_t,0))/INDEX(P_rec,MATCH(inputs!$B$13,curve_t,0))</f>
        <v>0.54181563686236167</v>
      </c>
      <c r="U175">
        <f t="shared" si="448"/>
        <v>0.99611317661908005</v>
      </c>
      <c r="V175">
        <f t="shared" si="449"/>
        <v>3.9019897258183445E-3</v>
      </c>
      <c r="X175">
        <v>149</v>
      </c>
      <c r="Y175">
        <f t="shared" si="447"/>
        <v>135.87972584328361</v>
      </c>
      <c r="AA175">
        <v>147</v>
      </c>
      <c r="AC175">
        <f>$AB$28*INDEX(I_rec,MATCH(inputs!$B$13+AA175,cpi_rec_u,0))/INDEX(I_rec,MATCH(inputs!$B$13,cpi_rec_u,0))</f>
        <v>139.7916161396432</v>
      </c>
      <c r="AD175">
        <f t="shared" si="450"/>
        <v>148.37809037327472</v>
      </c>
    </row>
    <row r="176" spans="12:30" x14ac:dyDescent="0.35">
      <c r="L176">
        <v>174</v>
      </c>
      <c r="M176">
        <f t="shared" si="442"/>
        <v>14.5</v>
      </c>
      <c r="N176">
        <f t="shared" si="443"/>
        <v>3.6481445678593037E-2</v>
      </c>
      <c r="O176">
        <f t="shared" si="444"/>
        <v>0.5892050860282052</v>
      </c>
      <c r="P176">
        <f>O176*EXP(-inputs!$B$27*L176/12)</f>
        <v>0.54799946827285628</v>
      </c>
      <c r="Q176">
        <f t="shared" si="445"/>
        <v>4.1481445678593035E-2</v>
      </c>
      <c r="R176">
        <f t="shared" si="446"/>
        <v>0.54799946827285628</v>
      </c>
      <c r="S176">
        <f>R176*EXP(-inputs!$B$27*L176/12)</f>
        <v>0.50967553462862969</v>
      </c>
      <c r="T176">
        <f>INDEX(P_rec,MATCH(inputs!$B$13+L176,curve_t,0))/INDEX(P_rec,MATCH(inputs!$B$13,curve_t,0))</f>
        <v>0.53970914367578315</v>
      </c>
      <c r="U176">
        <f t="shared" si="448"/>
        <v>0.99611215874318959</v>
      </c>
      <c r="V176">
        <f t="shared" si="449"/>
        <v>3.903015561737444E-3</v>
      </c>
      <c r="X176">
        <v>150</v>
      </c>
      <c r="Y176">
        <f t="shared" si="447"/>
        <v>136.15961583091192</v>
      </c>
      <c r="AA176">
        <v>148</v>
      </c>
      <c r="AC176">
        <f>$AB$28*INDEX(I_rec,MATCH(inputs!$B$13+AA176,cpi_rec_u,0))/INDEX(I_rec,MATCH(inputs!$B$13,cpi_rec_u,0))</f>
        <v>140.07956398078758</v>
      </c>
      <c r="AD176">
        <f t="shared" si="450"/>
        <v>148.74403077243443</v>
      </c>
    </row>
    <row r="177" spans="12:30" x14ac:dyDescent="0.35">
      <c r="L177">
        <v>175</v>
      </c>
      <c r="M177">
        <f t="shared" si="442"/>
        <v>14.583333333333334</v>
      </c>
      <c r="N177">
        <f t="shared" si="443"/>
        <v>3.651064513124061E-2</v>
      </c>
      <c r="O177">
        <f t="shared" si="444"/>
        <v>0.58716646803116967</v>
      </c>
      <c r="P177">
        <f>O177*EXP(-inputs!$B$27*L177/12)</f>
        <v>0.54587592381005601</v>
      </c>
      <c r="Q177">
        <f t="shared" si="445"/>
        <v>4.1510645131240607E-2</v>
      </c>
      <c r="R177">
        <f t="shared" si="446"/>
        <v>0.54587592381005612</v>
      </c>
      <c r="S177">
        <f>R177*EXP(-inputs!$B$27*L177/12)</f>
        <v>0.50748900085292992</v>
      </c>
      <c r="T177">
        <f>INDEX(P_rec,MATCH(inputs!$B$13+L177,curve_t,0))/INDEX(P_rec,MATCH(inputs!$B$13,curve_t,0))</f>
        <v>0.53761030530805742</v>
      </c>
      <c r="U177">
        <f t="shared" si="448"/>
        <v>0.99611116766814212</v>
      </c>
      <c r="V177">
        <f t="shared" si="449"/>
        <v>3.904014389238819E-3</v>
      </c>
      <c r="X177">
        <v>151</v>
      </c>
      <c r="Y177">
        <f t="shared" si="447"/>
        <v>136.44008234608827</v>
      </c>
      <c r="AA177">
        <v>149</v>
      </c>
      <c r="AC177">
        <f>$AB$28*INDEX(I_rec,MATCH(inputs!$B$13+AA177,cpi_rec_u,0))/INDEX(I_rec,MATCH(inputs!$B$13,cpi_rec_u,0))</f>
        <v>140.36810494733896</v>
      </c>
      <c r="AD177">
        <f t="shared" si="450"/>
        <v>149.11087367933911</v>
      </c>
    </row>
    <row r="178" spans="12:30" x14ac:dyDescent="0.35">
      <c r="L178">
        <v>176</v>
      </c>
      <c r="M178">
        <f t="shared" si="442"/>
        <v>14.666666666666666</v>
      </c>
      <c r="N178">
        <f t="shared" si="443"/>
        <v>3.6539602266175558E-2</v>
      </c>
      <c r="O178">
        <f t="shared" si="444"/>
        <v>0.58513413550584081</v>
      </c>
      <c r="P178">
        <f>O178*EXP(-inputs!$B$27*L178/12)</f>
        <v>0.54375989453223705</v>
      </c>
      <c r="Q178">
        <f t="shared" si="445"/>
        <v>4.1539602266175556E-2</v>
      </c>
      <c r="R178">
        <f t="shared" si="446"/>
        <v>0.54375989453223694</v>
      </c>
      <c r="S178">
        <f>R178*EXP(-inputs!$B$27*L178/12)</f>
        <v>0.50531118415455711</v>
      </c>
      <c r="T178">
        <f>INDEX(P_rec,MATCH(inputs!$B$13+L178,curve_t,0))/INDEX(P_rec,MATCH(inputs!$B$13,curve_t,0))</f>
        <v>0.53551911036559519</v>
      </c>
      <c r="U178">
        <f t="shared" si="448"/>
        <v>0.99611020301914799</v>
      </c>
      <c r="V178">
        <f t="shared" si="449"/>
        <v>3.9049865858840072E-3</v>
      </c>
      <c r="X178">
        <v>152</v>
      </c>
      <c r="Y178">
        <f t="shared" si="447"/>
        <v>136.72112657636509</v>
      </c>
      <c r="AA178">
        <v>150</v>
      </c>
      <c r="AC178">
        <f>$AB$28*INDEX(I_rec,MATCH(inputs!$B$13+AA178,cpi_rec_u,0))/INDEX(I_rec,MATCH(inputs!$B$13,cpi_rec_u,0))</f>
        <v>140.6572402610386</v>
      </c>
      <c r="AD178">
        <f t="shared" si="450"/>
        <v>149.47862131981623</v>
      </c>
    </row>
    <row r="179" spans="12:30" x14ac:dyDescent="0.35">
      <c r="L179">
        <v>177</v>
      </c>
      <c r="M179">
        <f t="shared" si="442"/>
        <v>14.75</v>
      </c>
      <c r="N179">
        <f t="shared" si="443"/>
        <v>3.6568319094321663E-2</v>
      </c>
      <c r="O179">
        <f t="shared" si="444"/>
        <v>0.58310809005128428</v>
      </c>
      <c r="P179">
        <f>O179*EXP(-inputs!$B$27*L179/12)</f>
        <v>0.54165137359868865</v>
      </c>
      <c r="Q179">
        <f t="shared" si="445"/>
        <v>4.1568319094321661E-2</v>
      </c>
      <c r="R179">
        <f t="shared" si="446"/>
        <v>0.54165137359868876</v>
      </c>
      <c r="S179">
        <f>R179*EXP(-inputs!$B$27*L179/12)</f>
        <v>0.50314206838657138</v>
      </c>
      <c r="T179">
        <f>INDEX(P_rec,MATCH(inputs!$B$13+L179,curve_t,0))/INDEX(P_rec,MATCH(inputs!$B$13,curve_t,0))</f>
        <v>0.53343554711223062</v>
      </c>
      <c r="U179">
        <f t="shared" si="448"/>
        <v>0.99610926442579772</v>
      </c>
      <c r="V179">
        <f t="shared" si="449"/>
        <v>3.9059325248269605E-3</v>
      </c>
      <c r="X179">
        <v>153</v>
      </c>
      <c r="Y179">
        <f t="shared" si="447"/>
        <v>137.00274971174088</v>
      </c>
      <c r="AA179">
        <v>151</v>
      </c>
      <c r="AC179">
        <f>$AB$28*INDEX(I_rec,MATCH(inputs!$B$13+AA179,cpi_rec_u,0))/INDEX(I_rec,MATCH(inputs!$B$13,cpi_rec_u,0))</f>
        <v>140.94697114614428</v>
      </c>
      <c r="AD179">
        <f t="shared" si="450"/>
        <v>149.84727592518291</v>
      </c>
    </row>
    <row r="180" spans="12:30" x14ac:dyDescent="0.35">
      <c r="L180">
        <v>178</v>
      </c>
      <c r="M180">
        <f t="shared" si="442"/>
        <v>14.833333333333334</v>
      </c>
      <c r="N180">
        <f t="shared" si="443"/>
        <v>3.6596797609914647E-2</v>
      </c>
      <c r="O180">
        <f t="shared" si="444"/>
        <v>0.58108833280334238</v>
      </c>
      <c r="P180">
        <f>O180*EXP(-inputs!$B$27*L180/12)</f>
        <v>0.53955035374276117</v>
      </c>
      <c r="Q180">
        <f t="shared" si="445"/>
        <v>4.1596797609914644E-2</v>
      </c>
      <c r="R180">
        <f t="shared" si="446"/>
        <v>0.53955035374276117</v>
      </c>
      <c r="S180">
        <f>R180*EXP(-inputs!$B$27*L180/12)</f>
        <v>0.50098163702498666</v>
      </c>
      <c r="T180">
        <f>INDEX(P_rec,MATCH(inputs!$B$13+L180,curve_t,0))/INDEX(P_rec,MATCH(inputs!$B$13,curve_t,0))</f>
        <v>0.53135960347720579</v>
      </c>
      <c r="U180">
        <f t="shared" si="448"/>
        <v>0.99610835152201049</v>
      </c>
      <c r="V180">
        <f t="shared" si="449"/>
        <v>3.9068525748662264E-3</v>
      </c>
      <c r="X180">
        <v>154</v>
      </c>
      <c r="Y180">
        <f t="shared" si="447"/>
        <v>137.28495294466532</v>
      </c>
      <c r="AA180">
        <v>152</v>
      </c>
      <c r="AC180">
        <f>$AB$28*INDEX(I_rec,MATCH(inputs!$B$13+AA180,cpi_rec_u,0))/INDEX(I_rec,MATCH(inputs!$B$13,cpi_rec_u,0))</f>
        <v>141.23729882943562</v>
      </c>
      <c r="AD180">
        <f t="shared" si="450"/>
        <v>150.21683973225922</v>
      </c>
    </row>
    <row r="181" spans="12:30" x14ac:dyDescent="0.35">
      <c r="L181">
        <v>179</v>
      </c>
      <c r="M181">
        <f t="shared" si="442"/>
        <v>14.916666666666666</v>
      </c>
      <c r="N181">
        <f t="shared" si="443"/>
        <v>3.6625039790640641E-2</v>
      </c>
      <c r="O181">
        <f t="shared" si="444"/>
        <v>0.5790748644436301</v>
      </c>
      <c r="P181">
        <f>O181*EXP(-inputs!$B$27*L181/12)</f>
        <v>0.53745682728110866</v>
      </c>
      <c r="Q181">
        <f t="shared" si="445"/>
        <v>4.1625039790640639E-2</v>
      </c>
      <c r="R181">
        <f t="shared" si="446"/>
        <v>0.53745682728110866</v>
      </c>
      <c r="S181">
        <f>R181*EXP(-inputs!$B$27*L181/12)</f>
        <v>0.49882987317815869</v>
      </c>
      <c r="T181">
        <f>INDEX(P_rec,MATCH(inputs!$B$13+L181,curve_t,0))/INDEX(P_rec,MATCH(inputs!$B$13,curve_t,0))</f>
        <v>0.52929126706302687</v>
      </c>
      <c r="U181">
        <f t="shared" si="448"/>
        <v>0.99610746394599103</v>
      </c>
      <c r="V181">
        <f t="shared" si="449"/>
        <v>3.9077471004875797E-3</v>
      </c>
      <c r="X181">
        <v>155</v>
      </c>
      <c r="Y181">
        <f t="shared" si="447"/>
        <v>137.56773747004442</v>
      </c>
      <c r="AA181">
        <v>153</v>
      </c>
      <c r="AC181">
        <f>$AB$28*INDEX(I_rec,MATCH(inputs!$B$13+AA181,cpi_rec_u,0))/INDEX(I_rec,MATCH(inputs!$B$13,cpi_rec_u,0))</f>
        <v>141.52822454021913</v>
      </c>
      <c r="AD181">
        <f t="shared" si="450"/>
        <v>150.58731498338187</v>
      </c>
    </row>
    <row r="182" spans="12:30" x14ac:dyDescent="0.35">
      <c r="L182">
        <v>180</v>
      </c>
      <c r="M182">
        <f t="shared" si="442"/>
        <v>15</v>
      </c>
      <c r="N182">
        <f t="shared" si="443"/>
        <v>3.6653047597773554E-2</v>
      </c>
      <c r="O182">
        <f t="shared" si="444"/>
        <v>0.57706768520839891</v>
      </c>
      <c r="P182">
        <f>O182*EXP(-inputs!$B$27*L182/12)</f>
        <v>0.53537078612278788</v>
      </c>
      <c r="Q182">
        <f t="shared" si="445"/>
        <v>4.1653047597773551E-2</v>
      </c>
      <c r="R182">
        <f t="shared" si="446"/>
        <v>0.53537078612278788</v>
      </c>
      <c r="S182">
        <f>R182*EXP(-inputs!$B$27*L182/12)</f>
        <v>0.49668675959601327</v>
      </c>
      <c r="T182">
        <f>INDEX(P_rec,MATCH(inputs!$B$13+L182,curve_t,0))/INDEX(P_rec,MATCH(inputs!$B$13,curve_t,0))</f>
        <v>0.52723052515318869</v>
      </c>
      <c r="U182">
        <f t="shared" si="448"/>
        <v>0.99610660134017892</v>
      </c>
      <c r="V182">
        <f t="shared" si="449"/>
        <v>3.9086164619155372E-3</v>
      </c>
      <c r="X182">
        <v>156</v>
      </c>
      <c r="Y182">
        <f t="shared" si="447"/>
        <v>137.85110448524549</v>
      </c>
      <c r="AA182">
        <v>154</v>
      </c>
      <c r="AC182">
        <f>$AB$28*INDEX(I_rec,MATCH(inputs!$B$13+AA182,cpi_rec_u,0))/INDEX(I_rec,MATCH(inputs!$B$13,cpi_rec_u,0))</f>
        <v>141.81974951033354</v>
      </c>
      <c r="AD182">
        <f t="shared" si="450"/>
        <v>150.95870392641777</v>
      </c>
    </row>
    <row r="183" spans="12:30" x14ac:dyDescent="0.35">
      <c r="L183">
        <v>181</v>
      </c>
      <c r="M183">
        <f t="shared" si="442"/>
        <v>15.083333333333334</v>
      </c>
      <c r="N183">
        <f t="shared" si="443"/>
        <v>3.6680822976311242E-2</v>
      </c>
      <c r="O183">
        <f t="shared" si="444"/>
        <v>0.57506679489726842</v>
      </c>
      <c r="P183">
        <f>O183*EXP(-inputs!$B$27*L183/12)</f>
        <v>0.53329222177821323</v>
      </c>
      <c r="Q183">
        <f t="shared" si="445"/>
        <v>4.168082297631124E-2</v>
      </c>
      <c r="R183">
        <f t="shared" si="446"/>
        <v>0.53329222177821323</v>
      </c>
      <c r="S183">
        <f>R183*EXP(-inputs!$B$27*L183/12)</f>
        <v>0.49455227867912133</v>
      </c>
      <c r="T183">
        <f>INDEX(P_rec,MATCH(inputs!$B$13+L183,curve_t,0))/INDEX(P_rec,MATCH(inputs!$B$13,curve_t,0))</f>
        <v>0.52517736471977572</v>
      </c>
      <c r="U183">
        <f t="shared" si="448"/>
        <v>0.99610576335120882</v>
      </c>
      <c r="V183">
        <f t="shared" si="449"/>
        <v>3.909461015153326E-3</v>
      </c>
      <c r="X183">
        <v>157</v>
      </c>
      <c r="Y183">
        <f t="shared" si="447"/>
        <v>138.13505519010207</v>
      </c>
      <c r="AA183">
        <v>155</v>
      </c>
      <c r="AC183">
        <f>$AB$28*INDEX(I_rec,MATCH(inputs!$B$13+AA183,cpi_rec_u,0))/INDEX(I_rec,MATCH(inputs!$B$13,cpi_rec_u,0))</f>
        <v>142.11187497415494</v>
      </c>
      <c r="AD183">
        <f t="shared" si="450"/>
        <v>151.33100881477759</v>
      </c>
    </row>
    <row r="184" spans="12:30" x14ac:dyDescent="0.35">
      <c r="L184">
        <v>182</v>
      </c>
      <c r="M184">
        <f t="shared" si="442"/>
        <v>15.166666666666666</v>
      </c>
      <c r="N184">
        <f t="shared" si="443"/>
        <v>3.6708367855110599E-2</v>
      </c>
      <c r="O184">
        <f t="shared" si="444"/>
        <v>0.57307219288182731</v>
      </c>
      <c r="P184">
        <f>O184*EXP(-inputs!$B$27*L184/12)</f>
        <v>0.53122112536796851</v>
      </c>
      <c r="Q184">
        <f t="shared" si="445"/>
        <v>4.1708367855110597E-2</v>
      </c>
      <c r="R184">
        <f t="shared" si="446"/>
        <v>0.53122112536796851</v>
      </c>
      <c r="S184">
        <f>R184*EXP(-inputs!$B$27*L184/12)</f>
        <v>0.49242641248761876</v>
      </c>
      <c r="T184">
        <f>INDEX(P_rec,MATCH(inputs!$B$13+L184,curve_t,0))/INDEX(P_rec,MATCH(inputs!$B$13,curve_t,0))</f>
        <v>0.52313177243093567</v>
      </c>
      <c r="U184">
        <f t="shared" si="448"/>
        <v>0.99610494962986162</v>
      </c>
      <c r="V184">
        <f t="shared" si="449"/>
        <v>3.9102811120310665E-3</v>
      </c>
      <c r="X184">
        <v>158</v>
      </c>
      <c r="Y184">
        <f t="shared" si="447"/>
        <v>138.41959078691937</v>
      </c>
      <c r="AA184">
        <v>156</v>
      </c>
      <c r="AC184">
        <f>$AB$28*INDEX(I_rec,MATCH(inputs!$B$13+AA184,cpi_rec_u,0))/INDEX(I_rec,MATCH(inputs!$B$13,cpi_rec_u,0))</f>
        <v>142.40460216860214</v>
      </c>
      <c r="AD184">
        <f t="shared" si="450"/>
        <v>151.7042319074296</v>
      </c>
    </row>
    <row r="185" spans="12:30" x14ac:dyDescent="0.35">
      <c r="L185">
        <v>183</v>
      </c>
      <c r="M185">
        <f t="shared" si="442"/>
        <v>15.25</v>
      </c>
      <c r="N185">
        <f t="shared" si="443"/>
        <v>3.6735684147021511E-2</v>
      </c>
      <c r="O185">
        <f t="shared" si="444"/>
        <v>0.57108387811410488</v>
      </c>
      <c r="P185">
        <f>O185*EXP(-inputs!$B$27*L185/12)</f>
        <v>0.52915748763147785</v>
      </c>
      <c r="Q185">
        <f t="shared" si="445"/>
        <v>4.1735684147021508E-2</v>
      </c>
      <c r="R185">
        <f t="shared" si="446"/>
        <v>0.52915748763147785</v>
      </c>
      <c r="S185">
        <f>R185*EXP(-inputs!$B$27*L185/12)</f>
        <v>0.49030914274997439</v>
      </c>
      <c r="T185">
        <f>INDEX(P_rec,MATCH(inputs!$B$13+L185,curve_t,0))/INDEX(P_rec,MATCH(inputs!$B$13,curve_t,0))</f>
        <v>0.52109373465823006</v>
      </c>
      <c r="U185">
        <f t="shared" si="448"/>
        <v>0.99610415983102096</v>
      </c>
      <c r="V185">
        <f t="shared" si="449"/>
        <v>3.9110771002501821E-3</v>
      </c>
      <c r="X185">
        <v>159</v>
      </c>
      <c r="Y185">
        <f t="shared" si="447"/>
        <v>138.70471248047906</v>
      </c>
      <c r="AA185">
        <v>157</v>
      </c>
      <c r="AC185">
        <f>$AB$28*INDEX(I_rec,MATCH(inputs!$B$13+AA185,cpi_rec_u,0))/INDEX(I_rec,MATCH(inputs!$B$13,cpi_rec_u,0))</f>
        <v>142.69793233314149</v>
      </c>
      <c r="AD185">
        <f t="shared" si="450"/>
        <v>152.07837546891355</v>
      </c>
    </row>
    <row r="186" spans="12:30" x14ac:dyDescent="0.35">
      <c r="L186">
        <v>184</v>
      </c>
      <c r="M186">
        <f t="shared" si="442"/>
        <v>15.333333333333334</v>
      </c>
      <c r="N186">
        <f t="shared" si="443"/>
        <v>3.6762773749019657E-2</v>
      </c>
      <c r="O186">
        <f t="shared" si="444"/>
        <v>0.56910184913491657</v>
      </c>
      <c r="P186">
        <f>O186*EXP(-inputs!$B$27*L186/12)</f>
        <v>0.52710129893554014</v>
      </c>
      <c r="Q186">
        <f t="shared" si="445"/>
        <v>4.1762773749019655E-2</v>
      </c>
      <c r="R186">
        <f t="shared" si="446"/>
        <v>0.52710129893554014</v>
      </c>
      <c r="S186">
        <f>R186*EXP(-inputs!$B$27*L186/12)</f>
        <v>0.48820045087161074</v>
      </c>
      <c r="T186">
        <f>INDEX(P_rec,MATCH(inputs!$B$13+L186,curve_t,0))/INDEX(P_rec,MATCH(inputs!$B$13,curve_t,0))</f>
        <v>0.51906323748386285</v>
      </c>
      <c r="U186">
        <f t="shared" si="448"/>
        <v>0.99610339361362898</v>
      </c>
      <c r="V186">
        <f t="shared" si="449"/>
        <v>3.9118493234271412E-3</v>
      </c>
      <c r="X186">
        <v>160</v>
      </c>
      <c r="Y186">
        <f t="shared" si="447"/>
        <v>138.99042147804448</v>
      </c>
      <c r="AA186">
        <v>158</v>
      </c>
      <c r="AC186">
        <f>$AB$28*INDEX(I_rec,MATCH(inputs!$B$13+AA186,cpi_rec_u,0))/INDEX(I_rec,MATCH(inputs!$B$13,cpi_rec_u,0))</f>
        <v>142.99186670979287</v>
      </c>
      <c r="AD186">
        <f t="shared" si="450"/>
        <v>152.45344176935356</v>
      </c>
    </row>
    <row r="187" spans="12:30" x14ac:dyDescent="0.35">
      <c r="L187">
        <v>185</v>
      </c>
      <c r="M187">
        <f t="shared" si="442"/>
        <v>15.416666666666666</v>
      </c>
      <c r="N187">
        <f t="shared" si="443"/>
        <v>3.6789638542338285E-2</v>
      </c>
      <c r="O187">
        <f t="shared" si="444"/>
        <v>0.56712610408208186</v>
      </c>
      <c r="P187">
        <f>O187*EXP(-inputs!$B$27*L187/12)</f>
        <v>0.52505254928272416</v>
      </c>
      <c r="Q187">
        <f t="shared" si="445"/>
        <v>4.1789638542338289E-2</v>
      </c>
      <c r="R187">
        <f t="shared" si="446"/>
        <v>0.52505254928272405</v>
      </c>
      <c r="S187">
        <f>R187*EXP(-inputs!$B$27*L187/12)</f>
        <v>0.48610031794337472</v>
      </c>
      <c r="T187">
        <f>INDEX(P_rec,MATCH(inputs!$B$13+L187,curve_t,0))/INDEX(P_rec,MATCH(inputs!$B$13,curve_t,0))</f>
        <v>0.51704026670778969</v>
      </c>
      <c r="U187">
        <f t="shared" si="448"/>
        <v>0.99610265064064363</v>
      </c>
      <c r="V187">
        <f t="shared" si="449"/>
        <v>3.9125981211372007E-3</v>
      </c>
      <c r="X187">
        <v>161</v>
      </c>
      <c r="Y187">
        <f t="shared" si="447"/>
        <v>139.27671898936569</v>
      </c>
      <c r="AA187">
        <v>159</v>
      </c>
      <c r="AC187">
        <f>$AB$28*INDEX(I_rec,MATCH(inputs!$B$13+AA187,cpi_rec_u,0))/INDEX(I_rec,MATCH(inputs!$B$13,cpi_rec_u,0))</f>
        <v>143.28640654313423</v>
      </c>
      <c r="AD187">
        <f t="shared" si="450"/>
        <v>152.82943308447295</v>
      </c>
    </row>
    <row r="188" spans="12:30" x14ac:dyDescent="0.35">
      <c r="L188">
        <v>186</v>
      </c>
      <c r="M188">
        <f t="shared" si="442"/>
        <v>15.5</v>
      </c>
      <c r="N188">
        <f t="shared" si="443"/>
        <v>3.6816280392598856E-2</v>
      </c>
      <c r="O188">
        <f t="shared" si="444"/>
        <v>0.56515664069851868</v>
      </c>
      <c r="P188">
        <f>O188*EXP(-inputs!$B$27*L188/12)</f>
        <v>0.52301122831962932</v>
      </c>
      <c r="Q188">
        <f t="shared" si="445"/>
        <v>4.1816280392598854E-2</v>
      </c>
      <c r="R188">
        <f t="shared" si="446"/>
        <v>0.52301122831962943</v>
      </c>
      <c r="S188">
        <f>R188*EXP(-inputs!$B$27*L188/12)</f>
        <v>0.48400872474986467</v>
      </c>
      <c r="T188">
        <f>INDEX(P_rec,MATCH(inputs!$B$13+L188,curve_t,0))/INDEX(P_rec,MATCH(inputs!$B$13,curve_t,0))</f>
        <v>0.51502480785470695</v>
      </c>
      <c r="U188">
        <f t="shared" si="448"/>
        <v>0.99610193057899343</v>
      </c>
      <c r="V188">
        <f t="shared" si="449"/>
        <v>3.9133238289588146E-3</v>
      </c>
      <c r="X188">
        <v>162</v>
      </c>
      <c r="Y188">
        <f t="shared" si="447"/>
        <v>139.5636062266847</v>
      </c>
      <c r="AA188">
        <v>160</v>
      </c>
      <c r="AC188">
        <f>$AB$28*INDEX(I_rec,MATCH(inputs!$B$13+AA188,cpi_rec_u,0))/INDEX(I_rec,MATCH(inputs!$B$13,cpi_rec_u,0))</f>
        <v>143.58155308030723</v>
      </c>
      <c r="AD188">
        <f t="shared" si="450"/>
        <v>153.20635169560748</v>
      </c>
    </row>
    <row r="189" spans="12:30" x14ac:dyDescent="0.35">
      <c r="L189">
        <v>187</v>
      </c>
      <c r="M189">
        <f t="shared" si="442"/>
        <v>15.583333333333334</v>
      </c>
      <c r="N189">
        <f t="shared" si="443"/>
        <v>3.6842701149940552E-2</v>
      </c>
      <c r="O189">
        <f t="shared" si="444"/>
        <v>0.56319345634021623</v>
      </c>
      <c r="P189">
        <f>O189*EXP(-inputs!$B$27*L189/12)</f>
        <v>0.52097732534501517</v>
      </c>
      <c r="Q189">
        <f t="shared" si="445"/>
        <v>4.1842701149940549E-2</v>
      </c>
      <c r="R189">
        <f t="shared" si="446"/>
        <v>0.52097732534501517</v>
      </c>
      <c r="S189">
        <f>R189*EXP(-inputs!$B$27*L189/12)</f>
        <v>0.48192565177761382</v>
      </c>
      <c r="T189">
        <f>INDEX(P_rec,MATCH(inputs!$B$13+L189,curve_t,0))/INDEX(P_rec,MATCH(inputs!$B$13,curve_t,0))</f>
        <v>0.51301684618092547</v>
      </c>
      <c r="U189">
        <f t="shared" si="448"/>
        <v>0.99610123309953658</v>
      </c>
      <c r="V189">
        <f t="shared" si="449"/>
        <v>3.9140267785151561E-3</v>
      </c>
      <c r="X189">
        <v>163</v>
      </c>
      <c r="Y189">
        <f t="shared" si="447"/>
        <v>139.85108440474048</v>
      </c>
      <c r="AA189">
        <v>161</v>
      </c>
      <c r="AC189">
        <f>$AB$28*INDEX(I_rec,MATCH(inputs!$B$13+AA189,cpi_rec_u,0))/INDEX(I_rec,MATCH(inputs!$B$13,cpi_rec_u,0))</f>
        <v>143.87730757102244</v>
      </c>
      <c r="AD189">
        <f t="shared" si="450"/>
        <v>153.58419988971926</v>
      </c>
    </row>
    <row r="190" spans="12:30" x14ac:dyDescent="0.35">
      <c r="L190">
        <v>188</v>
      </c>
      <c r="M190">
        <f t="shared" si="442"/>
        <v>15.666666666666666</v>
      </c>
      <c r="N190">
        <f t="shared" si="443"/>
        <v>3.6868902649148806E-2</v>
      </c>
      <c r="O190">
        <f t="shared" si="444"/>
        <v>0.56123654798408384</v>
      </c>
      <c r="P190">
        <f>O190*EXP(-inputs!$B$27*L190/12)</f>
        <v>0.51895082931779579</v>
      </c>
      <c r="Q190">
        <f t="shared" si="445"/>
        <v>4.1868902649148804E-2</v>
      </c>
      <c r="R190">
        <f t="shared" si="446"/>
        <v>0.5189508293177959</v>
      </c>
      <c r="S190">
        <f>R190*EXP(-inputs!$B$27*L190/12)</f>
        <v>0.47985107922313258</v>
      </c>
      <c r="T190">
        <f>INDEX(P_rec,MATCH(inputs!$B$13+L190,curve_t,0))/INDEX(P_rec,MATCH(inputs!$B$13,curve_t,0))</f>
        <v>0.51101636668112838</v>
      </c>
      <c r="U190">
        <f t="shared" si="448"/>
        <v>0.99610055787701834</v>
      </c>
      <c r="V190">
        <f t="shared" si="449"/>
        <v>3.9147072975167507E-3</v>
      </c>
      <c r="X190">
        <v>164</v>
      </c>
      <c r="Y190">
        <f t="shared" si="447"/>
        <v>140.13915474077422</v>
      </c>
      <c r="AA190">
        <v>162</v>
      </c>
      <c r="AC190">
        <f>$AB$28*INDEX(I_rec,MATCH(inputs!$B$13+AA190,cpi_rec_u,0))/INDEX(I_rec,MATCH(inputs!$B$13,cpi_rec_u,0))</f>
        <v>144.17367126756454</v>
      </c>
      <c r="AD190">
        <f t="shared" si="450"/>
        <v>153.96297995941072</v>
      </c>
    </row>
    <row r="191" spans="12:30" x14ac:dyDescent="0.35">
      <c r="L191">
        <v>189</v>
      </c>
      <c r="M191">
        <f t="shared" si="442"/>
        <v>15.75</v>
      </c>
      <c r="N191">
        <f t="shared" si="443"/>
        <v>3.6894886709782714E-2</v>
      </c>
      <c r="O191">
        <f t="shared" si="444"/>
        <v>0.55928591223568236</v>
      </c>
      <c r="P191">
        <f>O191*EXP(-inputs!$B$27*L191/12)</f>
        <v>0.51693172886490724</v>
      </c>
      <c r="Q191">
        <f t="shared" si="445"/>
        <v>4.1894886709782711E-2</v>
      </c>
      <c r="R191">
        <f t="shared" si="446"/>
        <v>0.51693172886490724</v>
      </c>
      <c r="S191">
        <f>R191*EXP(-inputs!$B$27*L191/12)</f>
        <v>0.47778498700081051</v>
      </c>
      <c r="T191">
        <f>INDEX(P_rec,MATCH(inputs!$B$13+L191,curve_t,0))/INDEX(P_rec,MATCH(inputs!$B$13,curve_t,0))</f>
        <v>0.50902335409501498</v>
      </c>
      <c r="U191">
        <f t="shared" si="448"/>
        <v>0.99609990459002851</v>
      </c>
      <c r="V191">
        <f t="shared" si="449"/>
        <v>3.9153657098047745E-3</v>
      </c>
      <c r="X191">
        <v>165</v>
      </c>
      <c r="Y191">
        <f t="shared" si="447"/>
        <v>140.42781845453442</v>
      </c>
      <c r="AA191">
        <v>163</v>
      </c>
      <c r="AC191">
        <f>$AB$28*INDEX(I_rec,MATCH(inputs!$B$13+AA191,cpi_rec_u,0))/INDEX(I_rec,MATCH(inputs!$B$13,cpi_rec_u,0))</f>
        <v>144.47064542479791</v>
      </c>
      <c r="AD191">
        <f t="shared" si="450"/>
        <v>154.34269420293839</v>
      </c>
    </row>
    <row r="192" spans="12:30" x14ac:dyDescent="0.35">
      <c r="L192">
        <v>190</v>
      </c>
      <c r="M192">
        <f t="shared" si="442"/>
        <v>15.833333333333334</v>
      </c>
      <c r="N192">
        <f t="shared" si="443"/>
        <v>3.6920655136301363E-2</v>
      </c>
      <c r="O192">
        <f t="shared" si="444"/>
        <v>0.55734154533683622</v>
      </c>
      <c r="P192">
        <f>O192*EXP(-inputs!$B$27*L192/12)</f>
        <v>0.51492001228904571</v>
      </c>
      <c r="Q192">
        <f t="shared" si="445"/>
        <v>4.192065513630136E-2</v>
      </c>
      <c r="R192">
        <f t="shared" si="446"/>
        <v>0.51492001228904583</v>
      </c>
      <c r="S192">
        <f>R192*EXP(-inputs!$B$27*L192/12)</f>
        <v>0.47572735475068312</v>
      </c>
      <c r="T192">
        <f>INDEX(P_rec,MATCH(inputs!$B$13+L192,curve_t,0))/INDEX(P_rec,MATCH(inputs!$B$13,curve_t,0))</f>
        <v>0.50703779291383311</v>
      </c>
      <c r="U192">
        <f t="shared" si="448"/>
        <v>0.99609927292096068</v>
      </c>
      <c r="V192">
        <f t="shared" si="449"/>
        <v>3.9160023353905782E-3</v>
      </c>
      <c r="X192">
        <v>166</v>
      </c>
      <c r="Y192">
        <f t="shared" si="447"/>
        <v>140.71707676828197</v>
      </c>
      <c r="AA192">
        <v>164</v>
      </c>
      <c r="AC192">
        <f>$AB$28*INDEX(I_rec,MATCH(inputs!$B$13+AA192,cpi_rec_u,0))/INDEX(I_rec,MATCH(inputs!$B$13,cpi_rec_u,0))</f>
        <v>144.76823130017149</v>
      </c>
      <c r="AD192">
        <f t="shared" si="450"/>
        <v>154.72334492422701</v>
      </c>
    </row>
    <row r="193" spans="12:30" x14ac:dyDescent="0.35">
      <c r="L193">
        <v>191</v>
      </c>
      <c r="M193">
        <f t="shared" si="442"/>
        <v>15.916666666666666</v>
      </c>
      <c r="N193">
        <f t="shared" si="443"/>
        <v>3.6946209718189175E-2</v>
      </c>
      <c r="O193">
        <f t="shared" si="444"/>
        <v>0.55540344317312862</v>
      </c>
      <c r="P193">
        <f>O193*EXP(-inputs!$B$27*L193/12)</f>
        <v>0.51291566757627982</v>
      </c>
      <c r="Q193">
        <f t="shared" si="445"/>
        <v>4.1946209718189173E-2</v>
      </c>
      <c r="R193">
        <f t="shared" si="446"/>
        <v>0.51291566757627982</v>
      </c>
      <c r="S193">
        <f>R193*EXP(-inputs!$B$27*L193/12)</f>
        <v>0.4736781618460611</v>
      </c>
      <c r="T193">
        <f>INDEX(P_rec,MATCH(inputs!$B$13+L193,curve_t,0))/INDEX(P_rec,MATCH(inputs!$B$13,curve_t,0))</f>
        <v>0.5050596673867993</v>
      </c>
      <c r="U193">
        <f t="shared" si="448"/>
        <v>0.99609866255596857</v>
      </c>
      <c r="V193">
        <f t="shared" si="449"/>
        <v>3.9166174905009843E-3</v>
      </c>
      <c r="X193">
        <v>167</v>
      </c>
      <c r="Y193">
        <f t="shared" si="447"/>
        <v>141.00693090679553</v>
      </c>
      <c r="AA193">
        <v>165</v>
      </c>
      <c r="AC193">
        <f>$AB$28*INDEX(I_rec,MATCH(inputs!$B$13+AA193,cpi_rec_u,0))/INDEX(I_rec,MATCH(inputs!$B$13,cpi_rec_u,0))</f>
        <v>145.06643015372458</v>
      </c>
      <c r="AD193">
        <f t="shared" si="450"/>
        <v>155.10493443288334</v>
      </c>
    </row>
    <row r="194" spans="12:30" x14ac:dyDescent="0.35">
      <c r="L194">
        <v>192</v>
      </c>
      <c r="M194">
        <f t="shared" ref="M194:M257" si="451">L194/12</f>
        <v>16</v>
      </c>
      <c r="N194">
        <f t="shared" ref="N194:N257" si="452">0.04-0.015*EXP(-M194/10)</f>
        <v>3.6971552230080168E-2</v>
      </c>
      <c r="O194">
        <f t="shared" ref="O194:O257" si="453">EXP(-N194*M194)</f>
        <v>0.55347160128128114</v>
      </c>
      <c r="P194">
        <f>O194*EXP(-inputs!$B$27*L194/12)</f>
        <v>0.51091868240353711</v>
      </c>
      <c r="Q194">
        <f t="shared" ref="Q194:Q257" si="454">0.045-0.015*EXP(-M194/10)</f>
        <v>4.1971552230080166E-2</v>
      </c>
      <c r="R194">
        <f t="shared" ref="R194:R257" si="455">EXP(-Q194*M194)</f>
        <v>0.51091868240353711</v>
      </c>
      <c r="S194">
        <f>R194*EXP(-inputs!$B$27*L194/12)</f>
        <v>0.47163738740102712</v>
      </c>
      <c r="T194">
        <f>INDEX(P_rec,MATCH(inputs!$B$13+L194,curve_t,0))/INDEX(P_rec,MATCH(inputs!$B$13,curve_t,0))</f>
        <v>0.503088961527413</v>
      </c>
      <c r="U194">
        <f t="shared" si="448"/>
        <v>0.99609807318493115</v>
      </c>
      <c r="V194">
        <f t="shared" si="449"/>
        <v>3.917211487612704E-3</v>
      </c>
      <c r="X194">
        <v>168</v>
      </c>
      <c r="Y194">
        <f t="shared" ref="Y194:Y257" si="456">IF(X194&lt;=0,100*1.04^(X194/12),100*1.025^(X194/12))</f>
        <v>141.29738209737661</v>
      </c>
      <c r="AA194">
        <v>166</v>
      </c>
      <c r="AC194">
        <f>$AB$28*INDEX(I_rec,MATCH(inputs!$B$13+AA194,cpi_rec_u,0))/INDEX(I_rec,MATCH(inputs!$B$13,cpi_rec_u,0))</f>
        <v>145.36524324809184</v>
      </c>
      <c r="AD194">
        <f t="shared" si="450"/>
        <v>155.48746504421027</v>
      </c>
    </row>
    <row r="195" spans="12:30" x14ac:dyDescent="0.35">
      <c r="L195">
        <v>193</v>
      </c>
      <c r="M195">
        <f t="shared" si="451"/>
        <v>16.083333333333332</v>
      </c>
      <c r="N195">
        <f t="shared" si="452"/>
        <v>3.6996684431881185E-2</v>
      </c>
      <c r="O195">
        <f t="shared" si="453"/>
        <v>0.55154601485642063</v>
      </c>
      <c r="P195">
        <f>O195*EXP(-inputs!$B$27*L195/12)</f>
        <v>0.50892904414596918</v>
      </c>
      <c r="Q195">
        <f t="shared" si="454"/>
        <v>4.1996684431881183E-2</v>
      </c>
      <c r="R195">
        <f t="shared" si="455"/>
        <v>0.50892904414596918</v>
      </c>
      <c r="S195">
        <f>R195*EXP(-inputs!$B$27*L195/12)</f>
        <v>0.46960501027780144</v>
      </c>
      <c r="T195">
        <f>INDEX(P_rec,MATCH(inputs!$B$13+L195,curve_t,0))/INDEX(P_rec,MATCH(inputs!$B$13,curve_t,0))</f>
        <v>0.50112565911966034</v>
      </c>
      <c r="U195">
        <f t="shared" ref="U195:U258" si="457">T195/T194</f>
        <v>0.99609750450140677</v>
      </c>
      <c r="V195">
        <f t="shared" ref="V195:V258" si="458">T194/T195-1</f>
        <v>3.9177846354976342E-3</v>
      </c>
      <c r="X195">
        <v>169</v>
      </c>
      <c r="Y195">
        <f t="shared" si="456"/>
        <v>141.58843156985458</v>
      </c>
      <c r="AA195">
        <v>167</v>
      </c>
      <c r="AC195">
        <f>$AB$28*INDEX(I_rec,MATCH(inputs!$B$13+AA195,cpi_rec_u,0))/INDEX(I_rec,MATCH(inputs!$B$13,cpi_rec_u,0))</f>
        <v>145.66467184850879</v>
      </c>
      <c r="AD195">
        <f t="shared" si="450"/>
        <v>155.87093907922093</v>
      </c>
    </row>
    <row r="196" spans="12:30" x14ac:dyDescent="0.35">
      <c r="L196">
        <v>194</v>
      </c>
      <c r="M196">
        <f t="shared" si="451"/>
        <v>16.166666666666668</v>
      </c>
      <c r="N196">
        <f t="shared" si="452"/>
        <v>3.702160806889411E-2</v>
      </c>
      <c r="O196">
        <f t="shared" si="453"/>
        <v>0.5496266787592321</v>
      </c>
      <c r="P196">
        <f>O196*EXP(-inputs!$B$27*L196/12)</f>
        <v>0.50694673988419425</v>
      </c>
      <c r="Q196">
        <f t="shared" si="454"/>
        <v>4.2021608068894108E-2</v>
      </c>
      <c r="R196">
        <f t="shared" si="455"/>
        <v>0.50694673988419425</v>
      </c>
      <c r="S196">
        <f>R196*EXP(-inputs!$B$27*L196/12)</f>
        <v>0.46758100909397704</v>
      </c>
      <c r="T196">
        <f>INDEX(P_rec,MATCH(inputs!$B$13+L196,curve_t,0))/INDEX(P_rec,MATCH(inputs!$B$13,curve_t,0))</f>
        <v>0.49916974372411238</v>
      </c>
      <c r="U196">
        <f t="shared" si="457"/>
        <v>0.99609695620259409</v>
      </c>
      <c r="V196">
        <f t="shared" si="458"/>
        <v>3.9183372392637139E-3</v>
      </c>
      <c r="X196">
        <v>170</v>
      </c>
      <c r="Y196">
        <f t="shared" si="456"/>
        <v>141.8800805565923</v>
      </c>
      <c r="AA196">
        <v>168</v>
      </c>
      <c r="AC196">
        <f>$AB$28*INDEX(I_rec,MATCH(inputs!$B$13+AA196,cpi_rec_u,0))/INDEX(I_rec,MATCH(inputs!$B$13,cpi_rec_u,0))</f>
        <v>145.9647172228172</v>
      </c>
      <c r="AD196">
        <f t="shared" si="450"/>
        <v>156.25535886465252</v>
      </c>
    </row>
    <row r="197" spans="12:30" x14ac:dyDescent="0.35">
      <c r="L197">
        <v>195</v>
      </c>
      <c r="M197">
        <f t="shared" si="451"/>
        <v>16.25</v>
      </c>
      <c r="N197">
        <f t="shared" si="452"/>
        <v>3.7046324871937091E-2</v>
      </c>
      <c r="O197">
        <f t="shared" si="453"/>
        <v>0.54771358752300114</v>
      </c>
      <c r="P197">
        <f>O197*EXP(-inputs!$B$27*L197/12)</f>
        <v>0.50497175641142045</v>
      </c>
      <c r="Q197">
        <f t="shared" si="454"/>
        <v>4.2046324871937088E-2</v>
      </c>
      <c r="R197">
        <f t="shared" si="455"/>
        <v>0.50497175641142056</v>
      </c>
      <c r="S197">
        <f>R197*EXP(-inputs!$B$27*L197/12)</f>
        <v>0.46556536222962785</v>
      </c>
      <c r="T197">
        <f>INDEX(P_rec,MATCH(inputs!$B$13+L197,curve_t,0))/INDEX(P_rec,MATCH(inputs!$B$13,curve_t,0))</f>
        <v>0.49722119868392201</v>
      </c>
      <c r="U197">
        <f t="shared" si="457"/>
        <v>0.99609642798929876</v>
      </c>
      <c r="V197">
        <f t="shared" si="458"/>
        <v>3.9188696003868984E-3</v>
      </c>
      <c r="X197">
        <v>171</v>
      </c>
      <c r="Y197">
        <f t="shared" si="456"/>
        <v>142.17233029249101</v>
      </c>
      <c r="AA197">
        <v>169</v>
      </c>
      <c r="AC197">
        <f>$AB$28*INDEX(I_rec,MATCH(inputs!$B$13+AA197,cpi_rec_u,0))/INDEX(I_rec,MATCH(inputs!$B$13,cpi_rec_u,0))</f>
        <v>146.26538064147002</v>
      </c>
      <c r="AD197">
        <f t="shared" si="450"/>
        <v>156.64072673298094</v>
      </c>
    </row>
    <row r="198" spans="12:30" x14ac:dyDescent="0.35">
      <c r="L198">
        <v>196</v>
      </c>
      <c r="M198">
        <f t="shared" si="451"/>
        <v>16.333333333333332</v>
      </c>
      <c r="N198">
        <f t="shared" si="452"/>
        <v>3.7070836557464716E-2</v>
      </c>
      <c r="O198">
        <f t="shared" si="453"/>
        <v>0.54580673536054658</v>
      </c>
      <c r="P198">
        <f>O198*EXP(-inputs!$B$27*L198/12)</f>
        <v>0.50300408024045073</v>
      </c>
      <c r="Q198">
        <f t="shared" si="454"/>
        <v>4.2070836557464714E-2</v>
      </c>
      <c r="R198">
        <f t="shared" si="455"/>
        <v>0.50300408024045085</v>
      </c>
      <c r="S198">
        <f>R198*EXP(-inputs!$B$27*L198/12)</f>
        <v>0.46355804783428989</v>
      </c>
      <c r="T198">
        <f>INDEX(P_rec,MATCH(inputs!$B$13+L198,curve_t,0))/INDEX(P_rec,MATCH(inputs!$B$13,curve_t,0))</f>
        <v>0.49528000713071274</v>
      </c>
      <c r="U198">
        <f t="shared" si="457"/>
        <v>0.99609591956588472</v>
      </c>
      <c r="V198">
        <f t="shared" si="458"/>
        <v>3.9193820167606752E-3</v>
      </c>
      <c r="X198">
        <v>172</v>
      </c>
      <c r="Y198">
        <f t="shared" si="456"/>
        <v>142.46518201499555</v>
      </c>
      <c r="AA198">
        <v>170</v>
      </c>
      <c r="AC198">
        <f>$AB$28*INDEX(I_rec,MATCH(inputs!$B$13+AA198,cpi_rec_u,0))/INDEX(I_rec,MATCH(inputs!$B$13,cpi_rec_u,0))</f>
        <v>146.56666337753768</v>
      </c>
      <c r="AD198">
        <f t="shared" si="450"/>
        <v>157.02704502243415</v>
      </c>
    </row>
    <row r="199" spans="12:30" x14ac:dyDescent="0.35">
      <c r="L199">
        <v>197</v>
      </c>
      <c r="M199">
        <f t="shared" si="451"/>
        <v>16.416666666666668</v>
      </c>
      <c r="N199">
        <f t="shared" si="452"/>
        <v>3.7095144827687221E-2</v>
      </c>
      <c r="O199">
        <f t="shared" si="453"/>
        <v>0.54390611617104556</v>
      </c>
      <c r="P199">
        <f>O199*EXP(-inputs!$B$27*L199/12)</f>
        <v>0.50104369761057199</v>
      </c>
      <c r="Q199">
        <f t="shared" si="454"/>
        <v>4.2095144827687218E-2</v>
      </c>
      <c r="R199">
        <f t="shared" si="455"/>
        <v>0.50104369761057199</v>
      </c>
      <c r="S199">
        <f>R199*EXP(-inputs!$B$27*L199/12)</f>
        <v>0.46155904383381974</v>
      </c>
      <c r="T199">
        <f>INDEX(P_rec,MATCH(inputs!$B$13+L199,curve_t,0))/INDEX(P_rec,MATCH(inputs!$B$13,curve_t,0))</f>
        <v>0.49334615199036996</v>
      </c>
      <c r="U199">
        <f t="shared" si="457"/>
        <v>0.99609543064024308</v>
      </c>
      <c r="V199">
        <f t="shared" si="458"/>
        <v>3.9198747827275948E-3</v>
      </c>
      <c r="X199">
        <v>173</v>
      </c>
      <c r="Y199">
        <f t="shared" si="456"/>
        <v>142.75863696409982</v>
      </c>
      <c r="AA199">
        <v>171</v>
      </c>
      <c r="AC199">
        <f>$AB$28*INDEX(I_rec,MATCH(inputs!$B$13+AA199,cpi_rec_u,0))/INDEX(I_rec,MATCH(inputs!$B$13,cpi_rec_u,0))</f>
        <v>146.86856670671258</v>
      </c>
      <c r="AD199">
        <f t="shared" si="450"/>
        <v>157.41431607700713</v>
      </c>
    </row>
    <row r="200" spans="12:30" x14ac:dyDescent="0.35">
      <c r="L200">
        <v>198</v>
      </c>
      <c r="M200">
        <f t="shared" si="451"/>
        <v>16.5</v>
      </c>
      <c r="N200">
        <f t="shared" si="452"/>
        <v>3.7119251370688687E-2</v>
      </c>
      <c r="O200">
        <f t="shared" si="453"/>
        <v>0.54201172354675042</v>
      </c>
      <c r="P200">
        <f>O200*EXP(-inputs!$B$27*L200/12)</f>
        <v>0.49909059449432808</v>
      </c>
      <c r="Q200">
        <f t="shared" si="454"/>
        <v>4.2119251370688685E-2</v>
      </c>
      <c r="R200">
        <f t="shared" si="455"/>
        <v>0.49909059449432808</v>
      </c>
      <c r="S200">
        <f>R200*EXP(-inputs!$B$27*L200/12)</f>
        <v>0.45956832793712959</v>
      </c>
      <c r="T200">
        <f>INDEX(P_rec,MATCH(inputs!$B$13+L200,curve_t,0))/INDEX(P_rec,MATCH(inputs!$B$13,curve_t,0))</f>
        <v>0.49141961598873091</v>
      </c>
      <c r="U200">
        <f t="shared" si="457"/>
        <v>0.99609496092375183</v>
      </c>
      <c r="V200">
        <f t="shared" si="458"/>
        <v>3.9203481891192382E-3</v>
      </c>
      <c r="X200">
        <v>174</v>
      </c>
      <c r="Y200">
        <f t="shared" si="456"/>
        <v>143.0526963823518</v>
      </c>
      <c r="AA200">
        <v>172</v>
      </c>
      <c r="AC200">
        <f>$AB$28*INDEX(I_rec,MATCH(inputs!$B$13+AA200,cpi_rec_u,0))/INDEX(I_rec,MATCH(inputs!$B$13,cpi_rec_u,0))</f>
        <v>147.17109190731492</v>
      </c>
      <c r="AD200">
        <f t="shared" si="450"/>
        <v>157.80254224647572</v>
      </c>
    </row>
    <row r="201" spans="12:30" x14ac:dyDescent="0.35">
      <c r="L201">
        <v>199</v>
      </c>
      <c r="M201">
        <f t="shared" si="451"/>
        <v>16.583333333333332</v>
      </c>
      <c r="N201">
        <f t="shared" si="452"/>
        <v>3.7143157860544306E-2</v>
      </c>
      <c r="O201">
        <f t="shared" si="453"/>
        <v>0.54012355077960106</v>
      </c>
      <c r="P201">
        <f>O201*EXP(-inputs!$B$27*L201/12)</f>
        <v>0.497144756604181</v>
      </c>
      <c r="Q201">
        <f t="shared" si="454"/>
        <v>4.2143157860544303E-2</v>
      </c>
      <c r="R201">
        <f t="shared" si="455"/>
        <v>0.49714475660418095</v>
      </c>
      <c r="S201">
        <f>R201*EXP(-inputs!$B$27*L201/12)</f>
        <v>0.45758587764280212</v>
      </c>
      <c r="T201">
        <f>INDEX(P_rec,MATCH(inputs!$B$13+L201,curve_t,0))/INDEX(P_rec,MATCH(inputs!$B$13,curve_t,0))</f>
        <v>0.48950038165717563</v>
      </c>
      <c r="U201">
        <f t="shared" si="457"/>
        <v>0.99609451013123729</v>
      </c>
      <c r="V201">
        <f t="shared" si="458"/>
        <v>3.9208025232948529E-3</v>
      </c>
      <c r="X201">
        <v>175</v>
      </c>
      <c r="Y201">
        <f t="shared" si="456"/>
        <v>143.34736151485899</v>
      </c>
      <c r="AA201">
        <v>173</v>
      </c>
      <c r="AC201">
        <f>$AB$28*INDEX(I_rec,MATCH(inputs!$B$13+AA201,cpi_rec_u,0))/INDEX(I_rec,MATCH(inputs!$B$13,cpi_rec_u,0))</f>
        <v>147.47424026029799</v>
      </c>
      <c r="AD201">
        <f t="shared" si="450"/>
        <v>158.19172588641084</v>
      </c>
    </row>
    <row r="202" spans="12:30" x14ac:dyDescent="0.35">
      <c r="L202">
        <v>200</v>
      </c>
      <c r="M202">
        <f t="shared" si="451"/>
        <v>16.666666666666668</v>
      </c>
      <c r="N202">
        <f t="shared" si="452"/>
        <v>3.7166865957436575E-2</v>
      </c>
      <c r="O202">
        <f t="shared" si="453"/>
        <v>0.53824159086773304</v>
      </c>
      <c r="P202">
        <f>O202*EXP(-inputs!$B$27*L202/12)</f>
        <v>0.49520616939905915</v>
      </c>
      <c r="Q202">
        <f t="shared" si="454"/>
        <v>4.2166865957436572E-2</v>
      </c>
      <c r="R202">
        <f t="shared" si="455"/>
        <v>0.49520616939905915</v>
      </c>
      <c r="S202">
        <f>R202*EXP(-inputs!$B$27*L202/12)</f>
        <v>0.45561167024558691</v>
      </c>
      <c r="T202">
        <f>INDEX(P_rec,MATCH(inputs!$B$13+L202,curve_t,0))/INDEX(P_rec,MATCH(inputs!$B$13,curve_t,0))</f>
        <v>0.48758843133812085</v>
      </c>
      <c r="U202">
        <f t="shared" si="457"/>
        <v>0.99609407798093641</v>
      </c>
      <c r="V202">
        <f t="shared" si="458"/>
        <v>3.9212380691799886E-3</v>
      </c>
      <c r="X202">
        <v>176</v>
      </c>
      <c r="Y202">
        <f t="shared" si="456"/>
        <v>143.64263360929357</v>
      </c>
      <c r="AA202">
        <v>174</v>
      </c>
      <c r="AC202">
        <f>$AB$28*INDEX(I_rec,MATCH(inputs!$B$13+AA202,cpi_rec_u,0))/INDEX(I_rec,MATCH(inputs!$B$13,cpi_rec_u,0))</f>
        <v>147.77801304925364</v>
      </c>
      <c r="AD202">
        <f t="shared" si="450"/>
        <v>158.58186935819305</v>
      </c>
    </row>
    <row r="203" spans="12:30" x14ac:dyDescent="0.35">
      <c r="L203">
        <v>201</v>
      </c>
      <c r="M203">
        <f t="shared" si="451"/>
        <v>16.75</v>
      </c>
      <c r="N203">
        <f t="shared" si="452"/>
        <v>3.7190377307770646E-2</v>
      </c>
      <c r="O203">
        <f t="shared" si="453"/>
        <v>0.53636583652188308</v>
      </c>
      <c r="P203">
        <f>O203*EXP(-inputs!$B$27*L203/12)</f>
        <v>0.49327481809079637</v>
      </c>
      <c r="Q203">
        <f t="shared" si="454"/>
        <v>4.2190377307770643E-2</v>
      </c>
      <c r="R203">
        <f t="shared" si="455"/>
        <v>0.49327481809079643</v>
      </c>
      <c r="S203">
        <f>R203*EXP(-inputs!$B$27*L203/12)</f>
        <v>0.45364568284277951</v>
      </c>
      <c r="T203">
        <f>INDEX(P_rec,MATCH(inputs!$B$13+L203,curve_t,0))/INDEX(P_rec,MATCH(inputs!$B$13,curve_t,0))</f>
        <v>0.48568374719041879</v>
      </c>
      <c r="U203">
        <f t="shared" si="457"/>
        <v>0.99609366419446232</v>
      </c>
      <c r="V203">
        <f t="shared" si="458"/>
        <v>3.9216551073002481E-3</v>
      </c>
      <c r="X203">
        <v>177</v>
      </c>
      <c r="Y203">
        <f t="shared" si="456"/>
        <v>143.93851391589774</v>
      </c>
      <c r="AA203">
        <v>175</v>
      </c>
      <c r="AC203">
        <f>$AB$28*INDEX(I_rec,MATCH(inputs!$B$13+AA203,cpi_rec_u,0))/INDEX(I_rec,MATCH(inputs!$B$13,cpi_rec_u,0))</f>
        <v>148.0824115604178</v>
      </c>
      <c r="AD203">
        <f t="shared" si="450"/>
        <v>158.97297502902654</v>
      </c>
    </row>
    <row r="204" spans="12:30" x14ac:dyDescent="0.35">
      <c r="L204">
        <v>202</v>
      </c>
      <c r="M204">
        <f t="shared" si="451"/>
        <v>16.833333333333332</v>
      </c>
      <c r="N204">
        <f t="shared" si="452"/>
        <v>3.7213693544288627E-2</v>
      </c>
      <c r="O204">
        <f t="shared" si="453"/>
        <v>0.53449628017169226</v>
      </c>
      <c r="P204">
        <f>O204*EXP(-inputs!$B$27*L204/12)</f>
        <v>0.49135068765046136</v>
      </c>
      <c r="Q204">
        <f t="shared" si="454"/>
        <v>4.2213693544288625E-2</v>
      </c>
      <c r="R204">
        <f t="shared" si="455"/>
        <v>0.49135068765046136</v>
      </c>
      <c r="S204">
        <f>R204*EXP(-inputs!$B$27*L204/12)</f>
        <v>0.45168789234048534</v>
      </c>
      <c r="T204">
        <f>INDEX(P_rec,MATCH(inputs!$B$13+L204,curve_t,0))/INDEX(P_rec,MATCH(inputs!$B$13,curve_t,0))</f>
        <v>0.48378631119466015</v>
      </c>
      <c r="U204">
        <f t="shared" si="457"/>
        <v>0.99609326849676372</v>
      </c>
      <c r="V204">
        <f t="shared" si="458"/>
        <v>3.9220539148225875E-3</v>
      </c>
      <c r="X204">
        <v>178</v>
      </c>
      <c r="Y204">
        <f t="shared" si="456"/>
        <v>144.23500368748898</v>
      </c>
      <c r="AA204">
        <v>176</v>
      </c>
      <c r="AC204">
        <f>$AB$28*INDEX(I_rec,MATCH(inputs!$B$13+AA204,cpi_rec_u,0))/INDEX(I_rec,MATCH(inputs!$B$13,cpi_rec_u,0))</f>
        <v>148.38743708267575</v>
      </c>
      <c r="AD204">
        <f t="shared" si="450"/>
        <v>159.36504527195382</v>
      </c>
    </row>
    <row r="205" spans="12:30" x14ac:dyDescent="0.35">
      <c r="L205">
        <v>203</v>
      </c>
      <c r="M205">
        <f t="shared" si="451"/>
        <v>16.916666666666668</v>
      </c>
      <c r="N205">
        <f t="shared" si="452"/>
        <v>3.7236816286182993E-2</v>
      </c>
      <c r="O205">
        <f t="shared" si="453"/>
        <v>0.53263291397190937</v>
      </c>
      <c r="P205">
        <f>O205*EXP(-inputs!$B$27*L205/12)</f>
        <v>0.48943376281457995</v>
      </c>
      <c r="Q205">
        <f t="shared" si="454"/>
        <v>4.223681628618299E-2</v>
      </c>
      <c r="R205">
        <f t="shared" si="455"/>
        <v>0.48943376281457995</v>
      </c>
      <c r="S205">
        <f>R205*EXP(-inputs!$B$27*L205/12)</f>
        <v>0.44973827545976991</v>
      </c>
      <c r="T205">
        <f>INDEX(P_rec,MATCH(inputs!$B$13+L205,curve_t,0))/INDEX(P_rec,MATCH(inputs!$B$13,curve_t,0))</f>
        <v>0.48189610515838571</v>
      </c>
      <c r="U205">
        <f t="shared" si="457"/>
        <v>0.99609289061609296</v>
      </c>
      <c r="V205">
        <f t="shared" si="458"/>
        <v>3.9224347655875125E-3</v>
      </c>
      <c r="X205">
        <v>179</v>
      </c>
      <c r="Y205">
        <f t="shared" si="456"/>
        <v>144.53210417946539</v>
      </c>
      <c r="AA205">
        <v>177</v>
      </c>
      <c r="AC205">
        <f>$AB$28*INDEX(I_rec,MATCH(inputs!$B$13+AA205,cpi_rec_u,0))/INDEX(I_rec,MATCH(inputs!$B$13,cpi_rec_u,0))</f>
        <v>148.69309090756769</v>
      </c>
      <c r="AD205">
        <f t="shared" si="450"/>
        <v>159.75808246586985</v>
      </c>
    </row>
    <row r="206" spans="12:30" x14ac:dyDescent="0.35">
      <c r="L206">
        <v>204</v>
      </c>
      <c r="M206">
        <f t="shared" si="451"/>
        <v>17</v>
      </c>
      <c r="N206">
        <f t="shared" si="452"/>
        <v>3.725974713920898E-2</v>
      </c>
      <c r="O206">
        <f t="shared" si="453"/>
        <v>0.53077572980849752</v>
      </c>
      <c r="P206">
        <f>O206*EXP(-inputs!$B$27*L206/12)</f>
        <v>0.48752402809125378</v>
      </c>
      <c r="Q206">
        <f t="shared" si="454"/>
        <v>4.2259747139208978E-2</v>
      </c>
      <c r="R206">
        <f t="shared" si="455"/>
        <v>0.48752402809125378</v>
      </c>
      <c r="S206">
        <f>R206*EXP(-inputs!$B$27*L206/12)</f>
        <v>0.44779680874269778</v>
      </c>
      <c r="T206">
        <f>INDEX(P_rec,MATCH(inputs!$B$13+L206,curve_t,0))/INDEX(P_rec,MATCH(inputs!$B$13,curve_t,0))</f>
        <v>0.48001311072120478</v>
      </c>
      <c r="U206">
        <f t="shared" si="457"/>
        <v>0.99609253028396638</v>
      </c>
      <c r="V206">
        <f t="shared" si="458"/>
        <v>3.9227979301477145E-3</v>
      </c>
      <c r="X206">
        <v>180</v>
      </c>
      <c r="Y206">
        <f t="shared" si="456"/>
        <v>144.82981664981105</v>
      </c>
      <c r="AA206">
        <v>178</v>
      </c>
      <c r="AC206">
        <f>$AB$28*INDEX(I_rec,MATCH(inputs!$B$13+AA206,cpi_rec_u,0))/INDEX(I_rec,MATCH(inputs!$B$13,cpi_rec_u,0))</f>
        <v>148.99937432929411</v>
      </c>
      <c r="AD206">
        <f t="shared" si="450"/>
        <v>160.15208899553659</v>
      </c>
    </row>
    <row r="207" spans="12:30" x14ac:dyDescent="0.35">
      <c r="L207">
        <v>205</v>
      </c>
      <c r="M207">
        <f t="shared" si="451"/>
        <v>17.083333333333332</v>
      </c>
      <c r="N207">
        <f t="shared" si="452"/>
        <v>3.7282487695796167E-2</v>
      </c>
      <c r="O207">
        <f t="shared" si="453"/>
        <v>0.52892471930463958</v>
      </c>
      <c r="P207">
        <f>O207*EXP(-inputs!$B$27*L207/12)</f>
        <v>0.48562146776617154</v>
      </c>
      <c r="Q207">
        <f t="shared" si="454"/>
        <v>4.2282487695796164E-2</v>
      </c>
      <c r="R207">
        <f t="shared" si="455"/>
        <v>0.48562146776617149</v>
      </c>
      <c r="S207">
        <f>R207*EXP(-inputs!$B$27*L207/12)</f>
        <v>0.44586346855826015</v>
      </c>
      <c r="T207">
        <f>INDEX(P_rec,MATCH(inputs!$B$13+L207,curve_t,0))/INDEX(P_rec,MATCH(inputs!$B$13,curve_t,0))</f>
        <v>0.47813730935982418</v>
      </c>
      <c r="U207">
        <f t="shared" si="457"/>
        <v>0.99609218723513138</v>
      </c>
      <c r="V207">
        <f t="shared" si="458"/>
        <v>3.9231436758033755E-3</v>
      </c>
      <c r="X207">
        <v>181</v>
      </c>
      <c r="Y207">
        <f t="shared" si="456"/>
        <v>145.12814235910093</v>
      </c>
      <c r="AA207">
        <v>179</v>
      </c>
      <c r="AC207">
        <f>$AB$28*INDEX(I_rec,MATCH(inputs!$B$13+AA207,cpi_rec_u,0))/INDEX(I_rec,MATCH(inputs!$B$13,cpi_rec_u,0))</f>
        <v>149.30628864472152</v>
      </c>
      <c r="AD207">
        <f t="shared" si="450"/>
        <v>160.54706725159755</v>
      </c>
    </row>
    <row r="208" spans="12:30" x14ac:dyDescent="0.35">
      <c r="L208">
        <v>206</v>
      </c>
      <c r="M208">
        <f t="shared" si="451"/>
        <v>17.166666666666668</v>
      </c>
      <c r="N208">
        <f t="shared" si="452"/>
        <v>3.7305039535159012E-2</v>
      </c>
      <c r="O208">
        <f t="shared" si="453"/>
        <v>0.52707987382665022</v>
      </c>
      <c r="P208">
        <f>O208*EXP(-inputs!$B$27*L208/12)</f>
        <v>0.48372606590851969</v>
      </c>
      <c r="Q208">
        <f t="shared" si="454"/>
        <v>4.230503953515901E-2</v>
      </c>
      <c r="R208">
        <f t="shared" si="455"/>
        <v>0.48372606590851969</v>
      </c>
      <c r="S208">
        <f>R208*EXP(-inputs!$B$27*L208/12)</f>
        <v>0.44393823110819464</v>
      </c>
      <c r="T208">
        <f>INDEX(P_rec,MATCH(inputs!$B$13+L208,curve_t,0))/INDEX(P_rec,MATCH(inputs!$B$13,curve_t,0))</f>
        <v>0.47626868239298742</v>
      </c>
      <c r="U208">
        <f t="shared" si="457"/>
        <v>0.99609186120752913</v>
      </c>
      <c r="V208">
        <f t="shared" si="458"/>
        <v>3.9234722666372512E-3</v>
      </c>
      <c r="X208">
        <v>182</v>
      </c>
      <c r="Y208">
        <f t="shared" si="456"/>
        <v>145.42708257050711</v>
      </c>
      <c r="AA208">
        <v>180</v>
      </c>
      <c r="AC208">
        <f>$AB$28*INDEX(I_rec,MATCH(inputs!$B$13+AA208,cpi_rec_u,0))/INDEX(I_rec,MATCH(inputs!$B$13,cpi_rec_u,0))</f>
        <v>149.61383515338761</v>
      </c>
      <c r="AD208">
        <f t="shared" si="450"/>
        <v>160.94301963059209</v>
      </c>
    </row>
    <row r="209" spans="12:30" x14ac:dyDescent="0.35">
      <c r="L209">
        <v>207</v>
      </c>
      <c r="M209">
        <f t="shared" si="451"/>
        <v>17.25</v>
      </c>
      <c r="N209">
        <f t="shared" si="452"/>
        <v>3.7327404223406524E-2</v>
      </c>
      <c r="O209">
        <f t="shared" si="453"/>
        <v>0.52524118448979296</v>
      </c>
      <c r="P209">
        <f>O209*EXP(-inputs!$B$27*L209/12)</f>
        <v>0.48183780637679252</v>
      </c>
      <c r="Q209">
        <f t="shared" si="454"/>
        <v>4.2327404223406521E-2</v>
      </c>
      <c r="R209">
        <f t="shared" si="455"/>
        <v>0.48183780637679258</v>
      </c>
      <c r="S209">
        <f>R209*EXP(-inputs!$B$27*L209/12)</f>
        <v>0.44202107243269906</v>
      </c>
      <c r="T209">
        <f>INDEX(P_rec,MATCH(inputs!$B$13+L209,curve_t,0))/INDEX(P_rec,MATCH(inputs!$B$13,curve_t,0))</f>
        <v>0.47440721098632754</v>
      </c>
      <c r="U209">
        <f t="shared" si="457"/>
        <v>0.99609155194226295</v>
      </c>
      <c r="V209">
        <f t="shared" si="458"/>
        <v>3.9237839635484217E-3</v>
      </c>
      <c r="X209">
        <v>183</v>
      </c>
      <c r="Y209">
        <f t="shared" si="456"/>
        <v>145.72663854980328</v>
      </c>
      <c r="AA209">
        <v>181</v>
      </c>
      <c r="AC209">
        <f>$AB$28*INDEX(I_rec,MATCH(inputs!$B$13+AA209,cpi_rec_u,0))/INDEX(I_rec,MATCH(inputs!$B$13,cpi_rec_u,0))</f>
        <v>149.92201515750676</v>
      </c>
      <c r="AD209">
        <f t="shared" si="450"/>
        <v>161.33994853497035</v>
      </c>
    </row>
    <row r="210" spans="12:30" x14ac:dyDescent="0.35">
      <c r="L210">
        <v>208</v>
      </c>
      <c r="M210">
        <f t="shared" si="451"/>
        <v>17.333333333333332</v>
      </c>
      <c r="N210">
        <f t="shared" si="452"/>
        <v>3.7349583313651048E-2</v>
      </c>
      <c r="O210">
        <f t="shared" si="453"/>
        <v>0.52340864216400151</v>
      </c>
      <c r="P210">
        <f>O210*EXP(-inputs!$B$27*L210/12)</f>
        <v>0.47995667282449983</v>
      </c>
      <c r="Q210">
        <f t="shared" si="454"/>
        <v>4.2349583313651046E-2</v>
      </c>
      <c r="R210">
        <f t="shared" si="455"/>
        <v>0.47995667282449989</v>
      </c>
      <c r="S210">
        <f>R210*EXP(-inputs!$B$27*L210/12)</f>
        <v>0.44011196841603728</v>
      </c>
      <c r="T210">
        <f>INDEX(P_rec,MATCH(inputs!$B$13+L210,curve_t,0))/INDEX(P_rec,MATCH(inputs!$B$13,curve_t,0))</f>
        <v>0.47255287615713176</v>
      </c>
      <c r="U210">
        <f t="shared" si="457"/>
        <v>0.9960912591835599</v>
      </c>
      <c r="V210">
        <f t="shared" si="458"/>
        <v>3.9240790242893731E-3</v>
      </c>
      <c r="X210">
        <v>184</v>
      </c>
      <c r="Y210">
        <f t="shared" si="456"/>
        <v>146.02681156537045</v>
      </c>
      <c r="AA210">
        <v>182</v>
      </c>
      <c r="AC210">
        <f>$AB$28*INDEX(I_rec,MATCH(inputs!$B$13+AA210,cpi_rec_u,0))/INDEX(I_rec,MATCH(inputs!$B$13,cpi_rec_u,0))</f>
        <v>150.2308299619761</v>
      </c>
      <c r="AD210">
        <f t="shared" si="450"/>
        <v>161.73785637310718</v>
      </c>
    </row>
    <row r="211" spans="12:30" x14ac:dyDescent="0.35">
      <c r="L211">
        <v>209</v>
      </c>
      <c r="M211">
        <f t="shared" si="451"/>
        <v>17.416666666666668</v>
      </c>
      <c r="N211">
        <f t="shared" si="452"/>
        <v>3.7371578346116097E-2</v>
      </c>
      <c r="O211">
        <f t="shared" si="453"/>
        <v>0.52158223747951094</v>
      </c>
      <c r="P211">
        <f>O211*EXP(-inputs!$B$27*L211/12)</f>
        <v>0.47808264870577843</v>
      </c>
      <c r="Q211">
        <f t="shared" si="454"/>
        <v>4.2371578346116101E-2</v>
      </c>
      <c r="R211">
        <f t="shared" si="455"/>
        <v>0.47808264870577832</v>
      </c>
      <c r="S211">
        <f>R211*EXP(-inputs!$B$27*L211/12)</f>
        <v>0.43821089479204367</v>
      </c>
      <c r="T211">
        <f>INDEX(P_rec,MATCH(inputs!$B$13+L211,curve_t,0))/INDEX(P_rec,MATCH(inputs!$B$13,curve_t,0))</f>
        <v>0.47070565877902198</v>
      </c>
      <c r="U211">
        <f t="shared" si="457"/>
        <v>0.9960909826787393</v>
      </c>
      <c r="V211">
        <f t="shared" si="458"/>
        <v>3.9243577034984156E-3</v>
      </c>
      <c r="X211">
        <v>185</v>
      </c>
      <c r="Y211">
        <f t="shared" si="456"/>
        <v>146.32760288820231</v>
      </c>
      <c r="AA211">
        <v>183</v>
      </c>
      <c r="AC211">
        <f>$AB$28*INDEX(I_rec,MATCH(inputs!$B$13+AA211,cpi_rec_u,0))/INDEX(I_rec,MATCH(inputs!$B$13,cpi_rec_u,0))</f>
        <v>150.54028087438041</v>
      </c>
      <c r="AD211">
        <f t="shared" si="450"/>
        <v>162.13674555931738</v>
      </c>
    </row>
    <row r="212" spans="12:30" x14ac:dyDescent="0.35">
      <c r="L212">
        <v>210</v>
      </c>
      <c r="M212">
        <f t="shared" si="451"/>
        <v>17.5</v>
      </c>
      <c r="N212">
        <f t="shared" si="452"/>
        <v>3.7393390848243321E-2</v>
      </c>
      <c r="O212">
        <f t="shared" si="453"/>
        <v>0.51976196083239667</v>
      </c>
      <c r="P212">
        <f>O212*EXP(-inputs!$B$27*L212/12)</f>
        <v>0.47621571728090611</v>
      </c>
      <c r="Q212">
        <f t="shared" si="454"/>
        <v>4.2393390848243319E-2</v>
      </c>
      <c r="R212">
        <f t="shared" si="455"/>
        <v>0.47621571728090617</v>
      </c>
      <c r="S212">
        <f>R212*EXP(-inputs!$B$27*L212/12)</f>
        <v>0.43631782714952516</v>
      </c>
      <c r="T212">
        <f>INDEX(P_rec,MATCH(inputs!$B$13+L212,curve_t,0))/INDEX(P_rec,MATCH(inputs!$B$13,curve_t,0))</f>
        <v>0.46886553958655175</v>
      </c>
      <c r="U212">
        <f t="shared" si="457"/>
        <v>0.99609072217817951</v>
      </c>
      <c r="V212">
        <f t="shared" si="458"/>
        <v>3.9246202527336571E-3</v>
      </c>
      <c r="X212">
        <v>186</v>
      </c>
      <c r="Y212">
        <f t="shared" si="456"/>
        <v>146.62901379191058</v>
      </c>
      <c r="AA212">
        <v>184</v>
      </c>
      <c r="AC212">
        <f>$AB$28*INDEX(I_rec,MATCH(inputs!$B$13+AA212,cpi_rec_u,0))/INDEX(I_rec,MATCH(inputs!$B$13,cpi_rec_u,0))</f>
        <v>150.85036920499778</v>
      </c>
      <c r="AD212">
        <f t="shared" si="450"/>
        <v>162.53661851387</v>
      </c>
    </row>
    <row r="213" spans="12:30" x14ac:dyDescent="0.35">
      <c r="L213">
        <v>211</v>
      </c>
      <c r="M213">
        <f t="shared" si="451"/>
        <v>17.583333333333332</v>
      </c>
      <c r="N213">
        <f t="shared" si="452"/>
        <v>3.7415022334798584E-2</v>
      </c>
      <c r="O213">
        <f t="shared" si="453"/>
        <v>0.5179478023900238</v>
      </c>
      <c r="P213">
        <f>O213*EXP(-inputs!$B$27*L213/12)</f>
        <v>0.47435586162171994</v>
      </c>
      <c r="Q213">
        <f t="shared" si="454"/>
        <v>4.2415022334798574E-2</v>
      </c>
      <c r="R213">
        <f t="shared" si="455"/>
        <v>0.47435586162172</v>
      </c>
      <c r="S213">
        <f>R213*EXP(-inputs!$B$27*L213/12)</f>
        <v>0.43443274093756118</v>
      </c>
      <c r="T213">
        <f>INDEX(P_rec,MATCH(inputs!$B$13+L213,curve_t,0))/INDEX(P_rec,MATCH(inputs!$B$13,curve_t,0))</f>
        <v>0.46703249917971901</v>
      </c>
      <c r="U213">
        <f t="shared" si="457"/>
        <v>0.99609047743528112</v>
      </c>
      <c r="V213">
        <f t="shared" si="458"/>
        <v>3.9248669205080855E-3</v>
      </c>
      <c r="X213">
        <v>187</v>
      </c>
      <c r="Y213">
        <f t="shared" si="456"/>
        <v>146.93104555273044</v>
      </c>
      <c r="AA213">
        <v>185</v>
      </c>
      <c r="AC213">
        <f>$AB$28*INDEX(I_rec,MATCH(inputs!$B$13+AA213,cpi_rec_u,0))/INDEX(I_rec,MATCH(inputs!$B$13,cpi_rec_u,0))</f>
        <v>151.1610962668054</v>
      </c>
      <c r="AD213">
        <f t="shared" si="450"/>
        <v>162.93747766300319</v>
      </c>
    </row>
    <row r="214" spans="12:30" x14ac:dyDescent="0.35">
      <c r="L214">
        <v>212</v>
      </c>
      <c r="M214">
        <f t="shared" si="451"/>
        <v>17.666666666666668</v>
      </c>
      <c r="N214">
        <f t="shared" si="452"/>
        <v>3.7436474307977127E-2</v>
      </c>
      <c r="O214">
        <f t="shared" si="453"/>
        <v>0.51613975209640739</v>
      </c>
      <c r="P214">
        <f>O214*EXP(-inputs!$B$27*L214/12)</f>
        <v>0.47250306461693981</v>
      </c>
      <c r="Q214">
        <f t="shared" si="454"/>
        <v>4.2436474307977125E-2</v>
      </c>
      <c r="R214">
        <f t="shared" si="455"/>
        <v>0.47250306461693986</v>
      </c>
      <c r="S214">
        <f>R214*EXP(-inputs!$B$27*L214/12)</f>
        <v>0.43255561147070587</v>
      </c>
      <c r="T214">
        <f>INDEX(P_rec,MATCH(inputs!$B$13+L214,curve_t,0))/INDEX(P_rec,MATCH(inputs!$B$13,curve_t,0))</f>
        <v>0.46520651802839957</v>
      </c>
      <c r="U214">
        <f t="shared" si="457"/>
        <v>0.99609024820643843</v>
      </c>
      <c r="V214">
        <f t="shared" si="458"/>
        <v>3.9250979523204332E-3</v>
      </c>
      <c r="X214">
        <v>188</v>
      </c>
      <c r="Y214">
        <f t="shared" si="456"/>
        <v>147.23369944952589</v>
      </c>
      <c r="AA214">
        <v>186</v>
      </c>
      <c r="AC214">
        <f>$AB$28*INDEX(I_rec,MATCH(inputs!$B$13+AA214,cpi_rec_u,0))/INDEX(I_rec,MATCH(inputs!$B$13,cpi_rec_u,0))</f>
        <v>151.47246337548498</v>
      </c>
      <c r="AD214">
        <f t="shared" si="450"/>
        <v>163.33932543893886</v>
      </c>
    </row>
    <row r="215" spans="12:30" x14ac:dyDescent="0.35">
      <c r="L215">
        <v>213</v>
      </c>
      <c r="M215">
        <f t="shared" si="451"/>
        <v>17.75</v>
      </c>
      <c r="N215">
        <f t="shared" si="452"/>
        <v>3.7457748257507952E-2</v>
      </c>
      <c r="O215">
        <f t="shared" si="453"/>
        <v>0.51433779967748605</v>
      </c>
      <c r="P215">
        <f>O215*EXP(-inputs!$B$27*L215/12)</f>
        <v>0.47065730897740038</v>
      </c>
      <c r="Q215">
        <f t="shared" si="454"/>
        <v>4.2457748257507949E-2</v>
      </c>
      <c r="R215">
        <f t="shared" si="455"/>
        <v>0.47065730897740032</v>
      </c>
      <c r="S215">
        <f>R215*EXP(-inputs!$B$27*L215/12)</f>
        <v>0.43068641393409246</v>
      </c>
      <c r="T215">
        <f>INDEX(P_rec,MATCH(inputs!$B$13+L215,curve_t,0))/INDEX(P_rec,MATCH(inputs!$B$13,curve_t,0))</f>
        <v>0.46338757647669865</v>
      </c>
      <c r="U215">
        <f t="shared" si="457"/>
        <v>0.99609003425100362</v>
      </c>
      <c r="V215">
        <f t="shared" si="458"/>
        <v>3.9253135906900383E-3</v>
      </c>
      <c r="X215">
        <v>189</v>
      </c>
      <c r="Y215">
        <f t="shared" si="456"/>
        <v>147.53697676379517</v>
      </c>
      <c r="AA215">
        <v>187</v>
      </c>
      <c r="AC215">
        <f>$AB$28*INDEX(I_rec,MATCH(inputs!$B$13+AA215,cpi_rec_u,0))/INDEX(I_rec,MATCH(inputs!$B$13,cpi_rec_u,0))</f>
        <v>151.78447184942826</v>
      </c>
      <c r="AD215">
        <f t="shared" si="450"/>
        <v>163.74216427989737</v>
      </c>
    </row>
    <row r="216" spans="12:30" x14ac:dyDescent="0.35">
      <c r="L216">
        <v>214</v>
      </c>
      <c r="M216">
        <f t="shared" si="451"/>
        <v>17.833333333333332</v>
      </c>
      <c r="N216">
        <f t="shared" si="452"/>
        <v>3.7478845660757196E-2</v>
      </c>
      <c r="O216">
        <f t="shared" si="453"/>
        <v>0.51254193464630815</v>
      </c>
      <c r="P216">
        <f>O216*EXP(-inputs!$B$27*L216/12)</f>
        <v>0.46881857724118997</v>
      </c>
      <c r="Q216">
        <f t="shared" si="454"/>
        <v>4.2478845660757193E-2</v>
      </c>
      <c r="R216">
        <f t="shared" si="455"/>
        <v>0.46881857724119003</v>
      </c>
      <c r="S216">
        <f>R216*EXP(-inputs!$B$27*L216/12)</f>
        <v>0.42882512338844153</v>
      </c>
      <c r="T216">
        <f>INDEX(P_rec,MATCH(inputs!$B$13+L216,curve_t,0))/INDEX(P_rec,MATCH(inputs!$B$13,curve_t,0))</f>
        <v>0.46157565474722395</v>
      </c>
      <c r="U216">
        <f t="shared" si="457"/>
        <v>0.99608983533125472</v>
      </c>
      <c r="V216">
        <f t="shared" si="458"/>
        <v>3.9255140751888185E-3</v>
      </c>
      <c r="X216">
        <v>190</v>
      </c>
      <c r="Y216">
        <f t="shared" si="456"/>
        <v>147.84087877967619</v>
      </c>
      <c r="AA216">
        <v>188</v>
      </c>
      <c r="AC216">
        <f>$AB$28*INDEX(I_rec,MATCH(inputs!$B$13+AA216,cpi_rec_u,0))/INDEX(I_rec,MATCH(inputs!$B$13,cpi_rec_u,0))</f>
        <v>152.09712300974263</v>
      </c>
      <c r="AD216">
        <f t="shared" si="450"/>
        <v>164.14599663011242</v>
      </c>
    </row>
    <row r="217" spans="12:30" x14ac:dyDescent="0.35">
      <c r="L217">
        <v>215</v>
      </c>
      <c r="M217">
        <f t="shared" si="451"/>
        <v>17.916666666666668</v>
      </c>
      <c r="N217">
        <f t="shared" si="452"/>
        <v>3.7499767982830806E-2</v>
      </c>
      <c r="O217">
        <f t="shared" si="453"/>
        <v>0.51075214630813404</v>
      </c>
      <c r="P217">
        <f>O217*EXP(-inputs!$B$27*L217/12)</f>
        <v>0.46698685177870097</v>
      </c>
      <c r="Q217">
        <f t="shared" si="454"/>
        <v>4.2499767982830804E-2</v>
      </c>
      <c r="R217">
        <f t="shared" si="455"/>
        <v>0.46698685177870092</v>
      </c>
      <c r="S217">
        <f>R217*EXP(-inputs!$B$27*L217/12)</f>
        <v>0.42697171477497403</v>
      </c>
      <c r="T217">
        <f>INDEX(P_rec,MATCH(inputs!$B$13+L217,curve_t,0))/INDEX(P_rec,MATCH(inputs!$B$13,curve_t,0))</f>
        <v>0.45977073294528154</v>
      </c>
      <c r="U217">
        <f t="shared" si="457"/>
        <v>0.99608965121236548</v>
      </c>
      <c r="V217">
        <f t="shared" si="458"/>
        <v>3.9256996424721358E-3</v>
      </c>
      <c r="X217">
        <v>191</v>
      </c>
      <c r="Y217">
        <f t="shared" si="456"/>
        <v>148.14540678395201</v>
      </c>
      <c r="AA217">
        <v>189</v>
      </c>
      <c r="AC217">
        <f>$AB$28*INDEX(I_rec,MATCH(inputs!$B$13+AA217,cpi_rec_u,0))/INDEX(I_rec,MATCH(inputs!$B$13,cpi_rec_u,0))</f>
        <v>152.41041818025687</v>
      </c>
      <c r="AD217">
        <f t="shared" si="450"/>
        <v>164.55082493984594</v>
      </c>
    </row>
    <row r="218" spans="12:30" x14ac:dyDescent="0.35">
      <c r="L218">
        <v>216</v>
      </c>
      <c r="M218">
        <f t="shared" si="451"/>
        <v>18</v>
      </c>
      <c r="N218">
        <f t="shared" si="452"/>
        <v>3.7520516676676205E-2</v>
      </c>
      <c r="O218">
        <f t="shared" si="453"/>
        <v>0.5089684237654537</v>
      </c>
      <c r="P218">
        <f>O218*EXP(-inputs!$B$27*L218/12)</f>
        <v>0.46516211479758984</v>
      </c>
      <c r="Q218">
        <f t="shared" si="454"/>
        <v>4.2520516676676202E-2</v>
      </c>
      <c r="R218">
        <f t="shared" si="455"/>
        <v>0.46516211479758984</v>
      </c>
      <c r="S218">
        <f>R218*EXP(-inputs!$B$27*L218/12)</f>
        <v>0.42512616292023242</v>
      </c>
      <c r="T218">
        <f>INDEX(P_rec,MATCH(inputs!$B$13+L218,curve_t,0))/INDEX(P_rec,MATCH(inputs!$B$13,curve_t,0))</f>
        <v>0.45797279106299404</v>
      </c>
      <c r="U218">
        <f t="shared" si="457"/>
        <v>0.99608948166237132</v>
      </c>
      <c r="V218">
        <f t="shared" si="458"/>
        <v>3.9258705263129912E-3</v>
      </c>
      <c r="X218">
        <v>192</v>
      </c>
      <c r="Y218">
        <f t="shared" si="456"/>
        <v>148.45056206605631</v>
      </c>
      <c r="AA218">
        <v>190</v>
      </c>
      <c r="AC218">
        <f>$AB$28*INDEX(I_rec,MATCH(inputs!$B$13+AA218,cpi_rec_u,0))/INDEX(I_rec,MATCH(inputs!$B$13,cpi_rec_u,0))</f>
        <v>152.72435868752646</v>
      </c>
      <c r="AD218">
        <f t="shared" si="450"/>
        <v>164.95665166540272</v>
      </c>
    </row>
    <row r="219" spans="12:30" x14ac:dyDescent="0.35">
      <c r="L219">
        <v>217</v>
      </c>
      <c r="M219">
        <f t="shared" si="451"/>
        <v>18.083333333333332</v>
      </c>
      <c r="N219">
        <f t="shared" si="452"/>
        <v>3.7541093183183251E-2</v>
      </c>
      <c r="O219">
        <f t="shared" si="453"/>
        <v>0.5071907559229214</v>
      </c>
      <c r="P219">
        <f>O219*EXP(-inputs!$B$27*L219/12)</f>
        <v>0.46334434834765054</v>
      </c>
      <c r="Q219">
        <f t="shared" si="454"/>
        <v>4.2541093183183248E-2</v>
      </c>
      <c r="R219">
        <f t="shared" si="455"/>
        <v>0.46334434834765054</v>
      </c>
      <c r="S219">
        <f>R219*EXP(-inputs!$B$27*L219/12)</f>
        <v>0.42328844254080883</v>
      </c>
      <c r="T219">
        <f>INDEX(P_rec,MATCH(inputs!$B$13+L219,curve_t,0))/INDEX(P_rec,MATCH(inputs!$B$13,curve_t,0))</f>
        <v>0.45618180898334415</v>
      </c>
      <c r="U219">
        <f t="shared" si="457"/>
        <v>0.99608932645213955</v>
      </c>
      <c r="V219">
        <f t="shared" si="458"/>
        <v>3.9260269576320006E-3</v>
      </c>
      <c r="X219">
        <v>193</v>
      </c>
      <c r="Y219">
        <f t="shared" si="456"/>
        <v>148.75634591807844</v>
      </c>
      <c r="AA219">
        <v>191</v>
      </c>
      <c r="AC219">
        <f>$AB$28*INDEX(I_rec,MATCH(inputs!$B$13+AA219,cpi_rec_u,0))/INDEX(I_rec,MATCH(inputs!$B$13,cpi_rec_u,0))</f>
        <v>153.0389458608395</v>
      </c>
      <c r="AD219">
        <f t="shared" si="450"/>
        <v>165.36347926914547</v>
      </c>
    </row>
    <row r="220" spans="12:30" x14ac:dyDescent="0.35">
      <c r="L220">
        <v>218</v>
      </c>
      <c r="M220">
        <f t="shared" si="451"/>
        <v>18.166666666666668</v>
      </c>
      <c r="N220">
        <f t="shared" si="452"/>
        <v>3.7561498931284291E-2</v>
      </c>
      <c r="O220">
        <f t="shared" si="453"/>
        <v>0.50541913149220918</v>
      </c>
      <c r="P220">
        <f>O220*EXP(-inputs!$B$27*L220/12)</f>
        <v>0.46153353432560096</v>
      </c>
      <c r="Q220">
        <f t="shared" si="454"/>
        <v>4.2561498931284289E-2</v>
      </c>
      <c r="R220">
        <f t="shared" si="455"/>
        <v>0.46153353432560096</v>
      </c>
      <c r="S220">
        <f>R220*EXP(-inputs!$B$27*L220/12)</f>
        <v>0.4214585282479838</v>
      </c>
      <c r="T220">
        <f>INDEX(P_rec,MATCH(inputs!$B$13+L220,curve_t,0))/INDEX(P_rec,MATCH(inputs!$B$13,curve_t,0))</f>
        <v>0.45439776648414343</v>
      </c>
      <c r="U220">
        <f t="shared" si="457"/>
        <v>0.99608918535533741</v>
      </c>
      <c r="V220">
        <f t="shared" si="458"/>
        <v>3.9261691645287033E-3</v>
      </c>
      <c r="X220">
        <v>194</v>
      </c>
      <c r="Y220">
        <f t="shared" si="456"/>
        <v>149.06275963476978</v>
      </c>
      <c r="AA220">
        <v>192</v>
      </c>
      <c r="AC220">
        <f>$AB$28*INDEX(I_rec,MATCH(inputs!$B$13+AA220,cpi_rec_u,0))/INDEX(I_rec,MATCH(inputs!$B$13,cpi_rec_u,0))</f>
        <v>153.3541810322223</v>
      </c>
      <c r="AD220">
        <f t="shared" si="450"/>
        <v>165.77131021950981</v>
      </c>
    </row>
    <row r="221" spans="12:30" x14ac:dyDescent="0.35">
      <c r="L221">
        <v>219</v>
      </c>
      <c r="M221">
        <f t="shared" si="451"/>
        <v>18.25</v>
      </c>
      <c r="N221">
        <f t="shared" si="452"/>
        <v>3.7581735338053347E-2</v>
      </c>
      <c r="O221">
        <f t="shared" si="453"/>
        <v>0.50365353899678034</v>
      </c>
      <c r="P221">
        <f>O221*EXP(-inputs!$B$27*L221/12)</f>
        <v>0.45972965447978553</v>
      </c>
      <c r="Q221">
        <f t="shared" si="454"/>
        <v>4.2581735338053345E-2</v>
      </c>
      <c r="R221">
        <f t="shared" si="455"/>
        <v>0.45972965447978553</v>
      </c>
      <c r="S221">
        <f>R221*EXP(-inputs!$B$27*L221/12)</f>
        <v>0.41963639455227592</v>
      </c>
      <c r="T221">
        <f>INDEX(P_rec,MATCH(inputs!$B$13+L221,curve_t,0))/INDEX(P_rec,MATCH(inputs!$B$13,curve_t,0))</f>
        <v>0.45262064324192808</v>
      </c>
      <c r="U221">
        <f t="shared" si="457"/>
        <v>0.99608905814840232</v>
      </c>
      <c r="V221">
        <f t="shared" si="458"/>
        <v>3.9262973723128702E-3</v>
      </c>
      <c r="X221">
        <v>195</v>
      </c>
      <c r="Y221">
        <f t="shared" si="456"/>
        <v>149.36980451354836</v>
      </c>
      <c r="AA221">
        <v>193</v>
      </c>
      <c r="AC221">
        <f>$AB$28*INDEX(I_rec,MATCH(inputs!$B$13+AA221,cpi_rec_u,0))/INDEX(I_rec,MATCH(inputs!$B$13,cpi_rec_u,0))</f>
        <v>153.67006553644441</v>
      </c>
      <c r="AD221">
        <f t="shared" ref="AD221:AD284" si="459">$AB$28*1.03^(AA221/12)</f>
        <v>166.18014699101948</v>
      </c>
    </row>
    <row r="222" spans="12:30" x14ac:dyDescent="0.35">
      <c r="L222">
        <v>220</v>
      </c>
      <c r="M222">
        <f t="shared" si="451"/>
        <v>18.333333333333332</v>
      </c>
      <c r="N222">
        <f t="shared" si="452"/>
        <v>3.7601803808804596E-2</v>
      </c>
      <c r="O222">
        <f t="shared" si="453"/>
        <v>0.50189396677658171</v>
      </c>
      <c r="P222">
        <f>O222*EXP(-inputs!$B$27*L222/12)</f>
        <v>0.45793269041479245</v>
      </c>
      <c r="Q222">
        <f t="shared" si="454"/>
        <v>4.2601803808804586E-2</v>
      </c>
      <c r="R222">
        <f t="shared" si="455"/>
        <v>0.45793269041479251</v>
      </c>
      <c r="S222">
        <f>R222*EXP(-inputs!$B$27*L222/12)</f>
        <v>0.41782201586790391</v>
      </c>
      <c r="T222">
        <f>INDEX(P_rec,MATCH(inputs!$B$13+L222,curve_t,0))/INDEX(P_rec,MATCH(inputs!$B$13,curve_t,0))</f>
        <v>0.4508504188357827</v>
      </c>
      <c r="U222">
        <f t="shared" si="457"/>
        <v>0.9960889446105109</v>
      </c>
      <c r="V222">
        <f t="shared" si="458"/>
        <v>3.9264118035347018E-3</v>
      </c>
      <c r="X222">
        <v>196</v>
      </c>
      <c r="Y222">
        <f t="shared" si="456"/>
        <v>149.67748185450469</v>
      </c>
      <c r="AA222">
        <v>194</v>
      </c>
      <c r="AC222">
        <f>$AB$28*INDEX(I_rec,MATCH(inputs!$B$13+AA222,cpi_rec_u,0))/INDEX(I_rec,MATCH(inputs!$B$13,cpi_rec_u,0))</f>
        <v>153.98660071102552</v>
      </c>
      <c r="AD222">
        <f t="shared" si="459"/>
        <v>166.58999206430042</v>
      </c>
    </row>
    <row r="223" spans="12:30" x14ac:dyDescent="0.35">
      <c r="L223">
        <v>221</v>
      </c>
      <c r="M223">
        <f t="shared" si="451"/>
        <v>18.416666666666668</v>
      </c>
      <c r="N223">
        <f t="shared" si="452"/>
        <v>3.7621705737189884E-2</v>
      </c>
      <c r="O223">
        <f t="shared" si="453"/>
        <v>0.50014040299265983</v>
      </c>
      <c r="P223">
        <f>O223*EXP(-inputs!$B$27*L223/12)</f>
        <v>0.45614262359598956</v>
      </c>
      <c r="Q223">
        <f t="shared" si="454"/>
        <v>4.2621705737189881E-2</v>
      </c>
      <c r="R223">
        <f t="shared" si="455"/>
        <v>0.45614262359598962</v>
      </c>
      <c r="S223">
        <f>R223*EXP(-inputs!$B$27*L223/12)</f>
        <v>0.41601536651716231</v>
      </c>
      <c r="T223">
        <f>INDEX(P_rec,MATCH(inputs!$B$13+L223,curve_t,0))/INDEX(P_rec,MATCH(inputs!$B$13,curve_t,0))</f>
        <v>0.44908707275109205</v>
      </c>
      <c r="U223">
        <f t="shared" si="457"/>
        <v>0.99608884452354718</v>
      </c>
      <c r="V223">
        <f t="shared" si="458"/>
        <v>3.9265126780168025E-3</v>
      </c>
      <c r="X223">
        <v>197</v>
      </c>
      <c r="Y223">
        <f t="shared" si="456"/>
        <v>149.98579296040734</v>
      </c>
      <c r="AA223">
        <v>195</v>
      </c>
      <c r="AC223">
        <f>$AB$28*INDEX(I_rec,MATCH(inputs!$B$13+AA223,cpi_rec_u,0))/INDEX(I_rec,MATCH(inputs!$B$13,cpi_rec_u,0))</f>
        <v>154.3037878962399</v>
      </c>
      <c r="AD223">
        <f t="shared" si="459"/>
        <v>167.0008479260969</v>
      </c>
    </row>
    <row r="224" spans="12:30" x14ac:dyDescent="0.35">
      <c r="L224">
        <v>222</v>
      </c>
      <c r="M224">
        <f t="shared" si="451"/>
        <v>18.5</v>
      </c>
      <c r="N224">
        <f t="shared" si="452"/>
        <v>3.7641442505295587E-2</v>
      </c>
      <c r="O224">
        <f t="shared" si="453"/>
        <v>0.49839283563169862</v>
      </c>
      <c r="P224">
        <f>O224*EXP(-inputs!$B$27*L224/12)</f>
        <v>0.45435943535397871</v>
      </c>
      <c r="Q224">
        <f t="shared" si="454"/>
        <v>4.2641442505295585E-2</v>
      </c>
      <c r="R224">
        <f t="shared" si="455"/>
        <v>0.45435943535397871</v>
      </c>
      <c r="S224">
        <f>R224*EXP(-inputs!$B$27*L224/12)</f>
        <v>0.41421642073471304</v>
      </c>
      <c r="T224">
        <f>INDEX(P_rec,MATCH(inputs!$B$13+L224,curve_t,0))/INDEX(P_rec,MATCH(inputs!$B$13,curve_t,0))</f>
        <v>0.44733058438322504</v>
      </c>
      <c r="U224">
        <f t="shared" si="457"/>
        <v>0.99608875767207716</v>
      </c>
      <c r="V224">
        <f t="shared" si="458"/>
        <v>3.9266002128801603E-3</v>
      </c>
      <c r="X224">
        <v>198</v>
      </c>
      <c r="Y224">
        <f t="shared" si="456"/>
        <v>150.29473913670833</v>
      </c>
      <c r="AA224">
        <v>196</v>
      </c>
      <c r="AC224">
        <f>$AB$28*INDEX(I_rec,MATCH(inputs!$B$13+AA224,cpi_rec_u,0))/INDEX(I_rec,MATCH(inputs!$B$13,cpi_rec_u,0))</f>
        <v>154.62162843512272</v>
      </c>
      <c r="AD224">
        <f t="shared" si="459"/>
        <v>167.41271706928609</v>
      </c>
    </row>
    <row r="225" spans="12:30" x14ac:dyDescent="0.35">
      <c r="L225">
        <v>223</v>
      </c>
      <c r="M225">
        <f t="shared" si="451"/>
        <v>18.583333333333332</v>
      </c>
      <c r="N225">
        <f t="shared" si="452"/>
        <v>3.7661015483738527E-2</v>
      </c>
      <c r="O225">
        <f t="shared" si="453"/>
        <v>0.49665125251048092</v>
      </c>
      <c r="P225">
        <f>O225*EXP(-inputs!$B$27*L225/12)</f>
        <v>0.45258310688896941</v>
      </c>
      <c r="Q225">
        <f t="shared" si="454"/>
        <v>4.2661015483738525E-2</v>
      </c>
      <c r="R225">
        <f t="shared" si="455"/>
        <v>0.45258310688896941</v>
      </c>
      <c r="S225">
        <f>R225*EXP(-inputs!$B$27*L225/12)</f>
        <v>0.41242515267179303</v>
      </c>
      <c r="T225">
        <f>INDEX(P_rec,MATCH(inputs!$B$13+L225,curve_t,0))/INDEX(P_rec,MATCH(inputs!$B$13,curve_t,0))</f>
        <v>0.44558093304114765</v>
      </c>
      <c r="U225">
        <f t="shared" si="457"/>
        <v>0.99608868384331517</v>
      </c>
      <c r="V225">
        <f t="shared" si="458"/>
        <v>3.9266746225781191E-3</v>
      </c>
      <c r="X225">
        <v>199</v>
      </c>
      <c r="Y225">
        <f t="shared" si="456"/>
        <v>150.60432169154871</v>
      </c>
      <c r="AA225">
        <v>197</v>
      </c>
      <c r="AC225">
        <f>$AB$28*INDEX(I_rec,MATCH(inputs!$B$13+AA225,cpi_rec_u,0))/INDEX(I_rec,MATCH(inputs!$B$13,cpi_rec_u,0))</f>
        <v>154.94012367347554</v>
      </c>
      <c r="AD225">
        <f t="shared" si="459"/>
        <v>167.82560199289327</v>
      </c>
    </row>
    <row r="226" spans="12:30" x14ac:dyDescent="0.35">
      <c r="L226">
        <v>224</v>
      </c>
      <c r="M226">
        <f t="shared" si="451"/>
        <v>18.666666666666668</v>
      </c>
      <c r="N226">
        <f t="shared" si="452"/>
        <v>3.768042603176118E-2</v>
      </c>
      <c r="O226">
        <f t="shared" si="453"/>
        <v>0.49491564128027593</v>
      </c>
      <c r="P226">
        <f>O226*EXP(-inputs!$B$27*L226/12)</f>
        <v>0.45081361927507457</v>
      </c>
      <c r="Q226">
        <f t="shared" si="454"/>
        <v>4.2680426031761177E-2</v>
      </c>
      <c r="R226">
        <f t="shared" si="455"/>
        <v>0.45081361927507463</v>
      </c>
      <c r="S226">
        <f>R226*EXP(-inputs!$B$27*L226/12)</f>
        <v>0.41064153640033974</v>
      </c>
      <c r="T226">
        <f>INDEX(P_rec,MATCH(inputs!$B$13+L226,curve_t,0))/INDEX(P_rec,MATCH(inputs!$B$13,curve_t,0))</f>
        <v>0.44383809795096935</v>
      </c>
      <c r="U226">
        <f t="shared" si="457"/>
        <v>0.9960886228270962</v>
      </c>
      <c r="V226">
        <f t="shared" si="458"/>
        <v>3.9267361189232464E-3</v>
      </c>
      <c r="X226">
        <v>200</v>
      </c>
      <c r="Y226">
        <f t="shared" si="456"/>
        <v>150.91454193576402</v>
      </c>
      <c r="AA226">
        <v>198</v>
      </c>
      <c r="AC226">
        <f>$AB$28*INDEX(I_rec,MATCH(inputs!$B$13+AA226,cpi_rec_u,0))/INDEX(I_rec,MATCH(inputs!$B$13,cpi_rec_u,0))</f>
        <v>155.2592749598721</v>
      </c>
      <c r="AD226">
        <f t="shared" si="459"/>
        <v>168.23950520210701</v>
      </c>
    </row>
    <row r="227" spans="12:30" x14ac:dyDescent="0.35">
      <c r="L227">
        <v>225</v>
      </c>
      <c r="M227">
        <f t="shared" si="451"/>
        <v>18.75</v>
      </c>
      <c r="N227">
        <f t="shared" si="452"/>
        <v>3.7699675497326071E-2</v>
      </c>
      <c r="O227">
        <f t="shared" si="453"/>
        <v>0.49318598943115205</v>
      </c>
      <c r="P227">
        <f>O227*EXP(-inputs!$B$27*L227/12)</f>
        <v>0.44905095346452795</v>
      </c>
      <c r="Q227">
        <f t="shared" si="454"/>
        <v>4.2699675497326069E-2</v>
      </c>
      <c r="R227">
        <f t="shared" si="455"/>
        <v>0.449050953464528</v>
      </c>
      <c r="S227">
        <f>R227*EXP(-inputs!$B$27*L227/12)</f>
        <v>0.40886554591703628</v>
      </c>
      <c r="T227">
        <f>INDEX(P_rec,MATCH(inputs!$B$13+L227,curve_t,0))/INDEX(P_rec,MATCH(inputs!$B$13,curve_t,0))</f>
        <v>0.44210205825942239</v>
      </c>
      <c r="U227">
        <f t="shared" si="457"/>
        <v>0.99608857441584764</v>
      </c>
      <c r="V227">
        <f t="shared" si="458"/>
        <v>3.9267849111170872E-3</v>
      </c>
      <c r="X227">
        <v>201</v>
      </c>
      <c r="Y227">
        <f t="shared" si="456"/>
        <v>151.22540118289004</v>
      </c>
      <c r="AA227">
        <v>199</v>
      </c>
      <c r="AC227">
        <f>$AB$28*INDEX(I_rec,MATCH(inputs!$B$13+AA227,cpi_rec_u,0))/INDEX(I_rec,MATCH(inputs!$B$13,cpi_rec_u,0))</f>
        <v>155.57908364566396</v>
      </c>
      <c r="AD227">
        <f t="shared" si="459"/>
        <v>168.65442920829429</v>
      </c>
    </row>
    <row r="228" spans="12:30" x14ac:dyDescent="0.35">
      <c r="L228">
        <v>226</v>
      </c>
      <c r="M228">
        <f t="shared" si="451"/>
        <v>18.833333333333332</v>
      </c>
      <c r="N228">
        <f t="shared" si="452"/>
        <v>3.7718765217209391E-2</v>
      </c>
      <c r="O228">
        <f t="shared" si="453"/>
        <v>0.49146228429621625</v>
      </c>
      <c r="P228">
        <f>O228*EXP(-inputs!$B$27*L228/12)</f>
        <v>0.44729509029182457</v>
      </c>
      <c r="Q228">
        <f t="shared" si="454"/>
        <v>4.2718765217209388E-2</v>
      </c>
      <c r="R228">
        <f t="shared" si="455"/>
        <v>0.44729509029182457</v>
      </c>
      <c r="S228">
        <f>R228*EXP(-inputs!$B$27*L228/12)</f>
        <v>0.40709715514727618</v>
      </c>
      <c r="T228">
        <f>INDEX(P_rec,MATCH(inputs!$B$13+L228,curve_t,0))/INDEX(P_rec,MATCH(inputs!$B$13,curve_t,0))</f>
        <v>0.44037279303727567</v>
      </c>
      <c r="U228">
        <f t="shared" si="457"/>
        <v>0.99608853840455991</v>
      </c>
      <c r="V228">
        <f t="shared" si="458"/>
        <v>3.9268212057785856E-3</v>
      </c>
      <c r="X228">
        <v>202</v>
      </c>
      <c r="Y228">
        <f t="shared" si="456"/>
        <v>151.53690074916807</v>
      </c>
      <c r="AA228">
        <v>200</v>
      </c>
      <c r="AC228">
        <f>$AB$28*INDEX(I_rec,MATCH(inputs!$B$13+AA228,cpi_rec_u,0))/INDEX(I_rec,MATCH(inputs!$B$13,cpi_rec_u,0))</f>
        <v>155.8995510849862</v>
      </c>
      <c r="AD228">
        <f t="shared" si="459"/>
        <v>169.07037652901585</v>
      </c>
    </row>
    <row r="229" spans="12:30" x14ac:dyDescent="0.35">
      <c r="L229">
        <v>227</v>
      </c>
      <c r="M229">
        <f t="shared" si="451"/>
        <v>18.916666666666668</v>
      </c>
      <c r="N229">
        <f t="shared" si="452"/>
        <v>3.7737696517093786E-2</v>
      </c>
      <c r="O229">
        <f t="shared" si="453"/>
        <v>0.48974451305578304</v>
      </c>
      <c r="P229">
        <f>O229*EXP(-inputs!$B$27*L229/12)</f>
        <v>0.44554601047778702</v>
      </c>
      <c r="Q229">
        <f t="shared" si="454"/>
        <v>4.2737696517093783E-2</v>
      </c>
      <c r="R229">
        <f t="shared" si="455"/>
        <v>0.44554601047778708</v>
      </c>
      <c r="S229">
        <f>R229*EXP(-inputs!$B$27*L229/12)</f>
        <v>0.40533633794905105</v>
      </c>
      <c r="T229">
        <f>INDEX(P_rec,MATCH(inputs!$B$13+L229,curve_t,0))/INDEX(P_rec,MATCH(inputs!$B$13,curve_t,0))</f>
        <v>0.43865028128268319</v>
      </c>
      <c r="U229">
        <f t="shared" si="457"/>
        <v>0.99608851459075798</v>
      </c>
      <c r="V229">
        <f t="shared" si="458"/>
        <v>3.926845206973395E-3</v>
      </c>
      <c r="X229">
        <v>203</v>
      </c>
      <c r="Y229">
        <f t="shared" si="456"/>
        <v>151.8490419535508</v>
      </c>
      <c r="AA229">
        <v>201</v>
      </c>
      <c r="AC229">
        <f>$AB$28*INDEX(I_rec,MATCH(inputs!$B$13+AA229,cpi_rec_u,0))/INDEX(I_rec,MATCH(inputs!$B$13,cpi_rec_u,0))</f>
        <v>156.22067863476329</v>
      </c>
      <c r="AD229">
        <f t="shared" si="459"/>
        <v>169.48734968804132</v>
      </c>
    </row>
    <row r="230" spans="12:30" x14ac:dyDescent="0.35">
      <c r="L230">
        <v>228</v>
      </c>
      <c r="M230">
        <f t="shared" si="451"/>
        <v>19</v>
      </c>
      <c r="N230">
        <f t="shared" si="452"/>
        <v>3.7756470711660474E-2</v>
      </c>
      <c r="O230">
        <f t="shared" si="453"/>
        <v>0.48803266274147117</v>
      </c>
      <c r="P230">
        <f>O230*EXP(-inputs!$B$27*L230/12)</f>
        <v>0.44380369463355634</v>
      </c>
      <c r="Q230">
        <f t="shared" si="454"/>
        <v>4.2756470711660471E-2</v>
      </c>
      <c r="R230">
        <f t="shared" si="455"/>
        <v>0.44380369463355634</v>
      </c>
      <c r="S230">
        <f>R230*EXP(-inputs!$B$27*L230/12)</f>
        <v>0.40358306811676004</v>
      </c>
      <c r="T230">
        <f>INDEX(P_rec,MATCH(inputs!$B$13+L230,curve_t,0))/INDEX(P_rec,MATCH(inputs!$B$13,curve_t,0))</f>
        <v>0.4369345019244702</v>
      </c>
      <c r="U230">
        <f t="shared" si="457"/>
        <v>0.99608850277447503</v>
      </c>
      <c r="V230">
        <f t="shared" si="458"/>
        <v>3.926857116240301E-3</v>
      </c>
      <c r="X230">
        <v>204</v>
      </c>
      <c r="Y230">
        <f t="shared" si="456"/>
        <v>152.1618261177077</v>
      </c>
      <c r="AA230">
        <v>202</v>
      </c>
      <c r="AC230">
        <f>$AB$28*INDEX(I_rec,MATCH(inputs!$B$13+AA230,cpi_rec_u,0))/INDEX(I_rec,MATCH(inputs!$B$13,cpi_rec_u,0))</f>
        <v>156.54246765471461</v>
      </c>
      <c r="AD230">
        <f t="shared" si="459"/>
        <v>169.90535121536476</v>
      </c>
    </row>
    <row r="231" spans="12:30" x14ac:dyDescent="0.35">
      <c r="L231">
        <v>229</v>
      </c>
      <c r="M231">
        <f t="shared" si="451"/>
        <v>19.083333333333332</v>
      </c>
      <c r="N231">
        <f t="shared" si="452"/>
        <v>3.7775089104680512E-2</v>
      </c>
      <c r="O231">
        <f t="shared" si="453"/>
        <v>0.48632672024023121</v>
      </c>
      <c r="P231">
        <f>O231*EXP(-inputs!$B$27*L231/12)</f>
        <v>0.44206812326451017</v>
      </c>
      <c r="Q231">
        <f t="shared" si="454"/>
        <v>4.2775089104680517E-2</v>
      </c>
      <c r="R231">
        <f t="shared" si="455"/>
        <v>0.44206812326451017</v>
      </c>
      <c r="S231">
        <f>R231*EXP(-inputs!$B$27*L231/12)</f>
        <v>0.40183731938494416</v>
      </c>
      <c r="T231">
        <f>INDEX(P_rec,MATCH(inputs!$B$13+L231,curve_t,0))/INDEX(P_rec,MATCH(inputs!$B$13,curve_t,0))</f>
        <v>0.435225433825355</v>
      </c>
      <c r="U231">
        <f t="shared" si="457"/>
        <v>0.99608850275822203</v>
      </c>
      <c r="V231">
        <f t="shared" si="458"/>
        <v>3.9268571326209756E-3</v>
      </c>
      <c r="X231">
        <v>205</v>
      </c>
      <c r="Y231">
        <f t="shared" si="456"/>
        <v>152.4752545660304</v>
      </c>
      <c r="AA231">
        <v>203</v>
      </c>
      <c r="AC231">
        <f>$AB$28*INDEX(I_rec,MATCH(inputs!$B$13+AA231,cpi_rec_u,0))/INDEX(I_rec,MATCH(inputs!$B$13,cpi_rec_u,0))</f>
        <v>156.86491950736053</v>
      </c>
      <c r="AD231">
        <f t="shared" si="459"/>
        <v>170.32438364721986</v>
      </c>
    </row>
    <row r="232" spans="12:30" x14ac:dyDescent="0.35">
      <c r="L232">
        <v>230</v>
      </c>
      <c r="M232">
        <f t="shared" si="451"/>
        <v>19.166666666666668</v>
      </c>
      <c r="N232">
        <f t="shared" si="452"/>
        <v>3.7793552989105347E-2</v>
      </c>
      <c r="O232">
        <f t="shared" si="453"/>
        <v>0.48462667229830397</v>
      </c>
      <c r="P232">
        <f>O232*EXP(-inputs!$B$27*L232/12)</f>
        <v>0.44033927677410883</v>
      </c>
      <c r="Q232">
        <f t="shared" si="454"/>
        <v>4.2793552989105345E-2</v>
      </c>
      <c r="R232">
        <f t="shared" si="455"/>
        <v>0.44033927677410883</v>
      </c>
      <c r="S232">
        <f>R232*EXP(-inputs!$B$27*L232/12)</f>
        <v>0.40009906543194568</v>
      </c>
      <c r="T232">
        <f>INDEX(P_rec,MATCH(inputs!$B$13+L232,curve_t,0))/INDEX(P_rec,MATCH(inputs!$B$13,curve_t,0))</f>
        <v>0.43352305578511063</v>
      </c>
      <c r="U232">
        <f t="shared" si="457"/>
        <v>0.99608851434696377</v>
      </c>
      <c r="V232">
        <f t="shared" si="458"/>
        <v>3.9268454526861785E-3</v>
      </c>
      <c r="X232">
        <v>206</v>
      </c>
      <c r="Y232">
        <f t="shared" si="456"/>
        <v>152.78932862563903</v>
      </c>
      <c r="AA232">
        <v>204</v>
      </c>
      <c r="AC232">
        <f>$AB$28*INDEX(I_rec,MATCH(inputs!$B$13+AA232,cpi_rec_u,0))/INDEX(I_rec,MATCH(inputs!$B$13,cpi_rec_u,0))</f>
        <v>157.18803555802788</v>
      </c>
      <c r="AD232">
        <f t="shared" si="459"/>
        <v>170.74444952609511</v>
      </c>
    </row>
    <row r="233" spans="12:30" x14ac:dyDescent="0.35">
      <c r="L233">
        <v>231</v>
      </c>
      <c r="M233">
        <f t="shared" si="451"/>
        <v>19.25</v>
      </c>
      <c r="N233">
        <f t="shared" si="452"/>
        <v>3.7811863647156593E-2</v>
      </c>
      <c r="O233">
        <f t="shared" si="453"/>
        <v>0.48293250552511152</v>
      </c>
      <c r="P233">
        <f>O233*EXP(-inputs!$B$27*L233/12)</f>
        <v>0.43861713546767073</v>
      </c>
      <c r="Q233">
        <f t="shared" si="454"/>
        <v>4.2811863647156591E-2</v>
      </c>
      <c r="R233">
        <f t="shared" si="455"/>
        <v>0.43861713546767078</v>
      </c>
      <c r="S233">
        <f>R233*EXP(-inputs!$B$27*L233/12)</f>
        <v>0.39836827988349482</v>
      </c>
      <c r="T233">
        <f>INDEX(P_rec,MATCH(inputs!$B$13+L233,curve_t,0))/INDEX(P_rec,MATCH(inputs!$B$13,curve_t,0))</f>
        <v>0.43182734654366434</v>
      </c>
      <c r="U233">
        <f t="shared" si="457"/>
        <v>0.99608853734808778</v>
      </c>
      <c r="V233">
        <f t="shared" si="458"/>
        <v>3.9268222705641787E-3</v>
      </c>
      <c r="X233">
        <v>207</v>
      </c>
      <c r="Y233">
        <f t="shared" si="456"/>
        <v>153.10404962638705</v>
      </c>
      <c r="AA233">
        <v>205</v>
      </c>
      <c r="AC233">
        <f>$AB$28*INDEX(I_rec,MATCH(inputs!$B$13+AA233,cpi_rec_u,0))/INDEX(I_rec,MATCH(inputs!$B$13,cpi_rec_u,0))</f>
        <v>157.51181717485554</v>
      </c>
      <c r="AD233">
        <f t="shared" si="459"/>
        <v>171.16555140075008</v>
      </c>
    </row>
    <row r="234" spans="12:30" x14ac:dyDescent="0.35">
      <c r="L234">
        <v>232</v>
      </c>
      <c r="M234">
        <f t="shared" si="451"/>
        <v>19.333333333333332</v>
      </c>
      <c r="N234">
        <f t="shared" si="452"/>
        <v>3.7830022350415077E-2</v>
      </c>
      <c r="O234">
        <f t="shared" si="453"/>
        <v>0.48124420639708082</v>
      </c>
      <c r="P234">
        <f>O234*EXP(-inputs!$B$27*L234/12)</f>
        <v>0.43690167955607756</v>
      </c>
      <c r="Q234">
        <f t="shared" si="454"/>
        <v>4.2830022350415074E-2</v>
      </c>
      <c r="R234">
        <f t="shared" si="455"/>
        <v>0.43690167955607756</v>
      </c>
      <c r="S234">
        <f>R234*EXP(-inputs!$B$27*L234/12)</f>
        <v>0.39664493631622316</v>
      </c>
      <c r="T234">
        <f>INDEX(P_rec,MATCH(inputs!$B$13+L234,curve_t,0))/INDEX(P_rec,MATCH(inputs!$B$13,curve_t,0))</f>
        <v>0.43013828478413862</v>
      </c>
      <c r="U234">
        <f t="shared" si="457"/>
        <v>0.99608857157138164</v>
      </c>
      <c r="V234">
        <f t="shared" si="458"/>
        <v>3.9267877779662896E-3</v>
      </c>
      <c r="X234">
        <v>208</v>
      </c>
      <c r="Y234">
        <f t="shared" si="456"/>
        <v>153.4194189008673</v>
      </c>
      <c r="AA234">
        <v>206</v>
      </c>
      <c r="AC234">
        <f>$AB$28*INDEX(I_rec,MATCH(inputs!$B$13+AA234,cpi_rec_u,0))/INDEX(I_rec,MATCH(inputs!$B$13,cpi_rec_u,0))</f>
        <v>157.83626572880112</v>
      </c>
      <c r="AD234">
        <f t="shared" si="459"/>
        <v>171.58769182622945</v>
      </c>
    </row>
    <row r="235" spans="12:30" x14ac:dyDescent="0.35">
      <c r="L235">
        <v>233</v>
      </c>
      <c r="M235">
        <f t="shared" si="451"/>
        <v>19.416666666666668</v>
      </c>
      <c r="N235">
        <f t="shared" si="452"/>
        <v>3.7848030359909163E-2</v>
      </c>
      <c r="O235">
        <f t="shared" si="453"/>
        <v>0.47956176126140132</v>
      </c>
      <c r="P235">
        <f>O235*EXP(-inputs!$B$27*L235/12)</f>
        <v>0.43519288915941035</v>
      </c>
      <c r="Q235">
        <f t="shared" si="454"/>
        <v>4.284803035990916E-2</v>
      </c>
      <c r="R235">
        <f t="shared" si="455"/>
        <v>0.43519288915941035</v>
      </c>
      <c r="S235">
        <f>R235*EXP(-inputs!$B$27*L235/12)</f>
        <v>0.39492900826110666</v>
      </c>
      <c r="T235">
        <f>INDEX(P_rec,MATCH(inputs!$B$13+L235,curve_t,0))/INDEX(P_rec,MATCH(inputs!$B$13,curve_t,0))</f>
        <v>0.4284558491358324</v>
      </c>
      <c r="U235">
        <f t="shared" si="457"/>
        <v>0.99608861682900296</v>
      </c>
      <c r="V235">
        <f t="shared" si="458"/>
        <v>3.9267421642150691E-3</v>
      </c>
      <c r="X235">
        <v>209</v>
      </c>
      <c r="Y235">
        <f t="shared" si="456"/>
        <v>153.73543778441751</v>
      </c>
      <c r="AA235">
        <v>207</v>
      </c>
      <c r="AC235">
        <f>$AB$28*INDEX(I_rec,MATCH(inputs!$B$13+AA235,cpi_rec_u,0))/INDEX(I_rec,MATCH(inputs!$B$13,cpi_rec_u,0))</f>
        <v>158.16138259364587</v>
      </c>
      <c r="AD235">
        <f t="shared" si="459"/>
        <v>172.0108733638798</v>
      </c>
    </row>
    <row r="236" spans="12:30" x14ac:dyDescent="0.35">
      <c r="L236">
        <v>234</v>
      </c>
      <c r="M236">
        <f t="shared" si="451"/>
        <v>19.5</v>
      </c>
      <c r="N236">
        <f t="shared" si="452"/>
        <v>3.7865888926202296E-2</v>
      </c>
      <c r="O236">
        <f t="shared" si="453"/>
        <v>0.47788515633971856</v>
      </c>
      <c r="P236">
        <f>O236*EXP(-inputs!$B$27*L236/12)</f>
        <v>0.43349074431051909</v>
      </c>
      <c r="Q236">
        <f t="shared" si="454"/>
        <v>4.2865888926202293E-2</v>
      </c>
      <c r="R236">
        <f t="shared" si="455"/>
        <v>0.43349074431051915</v>
      </c>
      <c r="S236">
        <f>R236*EXP(-inputs!$B$27*L236/12)</f>
        <v>0.39322046920683923</v>
      </c>
      <c r="T236">
        <f>INDEX(P_rec,MATCH(inputs!$B$13+L236,curve_t,0))/INDEX(P_rec,MATCH(inputs!$B$13,curve_t,0))</f>
        <v>0.42678001817714473</v>
      </c>
      <c r="U236">
        <f t="shared" si="457"/>
        <v>0.99608867293545478</v>
      </c>
      <c r="V236">
        <f t="shared" si="458"/>
        <v>3.9266856162700758E-3</v>
      </c>
      <c r="X236">
        <v>210</v>
      </c>
      <c r="Y236">
        <f t="shared" si="456"/>
        <v>154.05210761512603</v>
      </c>
      <c r="AA236">
        <v>208</v>
      </c>
      <c r="AC236">
        <f>$AB$28*INDEX(I_rec,MATCH(inputs!$B$13+AA236,cpi_rec_u,0))/INDEX(I_rec,MATCH(inputs!$B$13,cpi_rec_u,0))</f>
        <v>158.48716914600075</v>
      </c>
      <c r="AD236">
        <f t="shared" si="459"/>
        <v>172.43509858136468</v>
      </c>
    </row>
    <row r="237" spans="12:30" x14ac:dyDescent="0.35">
      <c r="L237">
        <v>235</v>
      </c>
      <c r="M237">
        <f t="shared" si="451"/>
        <v>19.583333333333332</v>
      </c>
      <c r="N237">
        <f t="shared" si="452"/>
        <v>3.7883599289479881E-2</v>
      </c>
      <c r="O237">
        <f t="shared" si="453"/>
        <v>0.47621437773176256</v>
      </c>
      <c r="P237">
        <f>O237*EXP(-inputs!$B$27*L237/12)</f>
        <v>0.43179522495852402</v>
      </c>
      <c r="Q237">
        <f t="shared" si="454"/>
        <v>4.2883599289479879E-2</v>
      </c>
      <c r="R237">
        <f t="shared" si="455"/>
        <v>0.43179522495852402</v>
      </c>
      <c r="S237">
        <f>R237*EXP(-inputs!$B$27*L237/12)</f>
        <v>0.39151929260313617</v>
      </c>
      <c r="T237">
        <f>INDEX(P_rec,MATCH(inputs!$B$13+L237,curve_t,0))/INDEX(P_rec,MATCH(inputs!$B$13,curve_t,0))</f>
        <v>0.42511077043844181</v>
      </c>
      <c r="U237">
        <f t="shared" si="457"/>
        <v>0.9960887397075604</v>
      </c>
      <c r="V237">
        <f t="shared" si="458"/>
        <v>3.9266183187534054E-3</v>
      </c>
      <c r="X237">
        <v>211</v>
      </c>
      <c r="Y237">
        <f t="shared" si="456"/>
        <v>154.36942973383739</v>
      </c>
      <c r="AA237">
        <v>209</v>
      </c>
      <c r="AC237">
        <f>$AB$28*INDEX(I_rec,MATCH(inputs!$B$13+AA237,cpi_rec_u,0))/INDEX(I_rec,MATCH(inputs!$B$13,cpi_rec_u,0))</f>
        <v>158.81362676531239</v>
      </c>
      <c r="AD237">
        <f t="shared" si="459"/>
        <v>172.86037005268011</v>
      </c>
    </row>
    <row r="238" spans="12:30" x14ac:dyDescent="0.35">
      <c r="L238">
        <v>236</v>
      </c>
      <c r="M238">
        <f t="shared" si="451"/>
        <v>19.666666666666668</v>
      </c>
      <c r="N238">
        <f t="shared" si="452"/>
        <v>3.7901162679635364E-2</v>
      </c>
      <c r="O238">
        <f t="shared" si="453"/>
        <v>0.47454941141891394</v>
      </c>
      <c r="P238">
        <f>O238*EXP(-inputs!$B$27*L238/12)</f>
        <v>0.43010631097225238</v>
      </c>
      <c r="Q238">
        <f t="shared" si="454"/>
        <v>4.2901162679635355E-2</v>
      </c>
      <c r="R238">
        <f t="shared" si="455"/>
        <v>0.43010631097225244</v>
      </c>
      <c r="S238">
        <f>R238*EXP(-inputs!$B$27*L238/12)</f>
        <v>0.38982545186397161</v>
      </c>
      <c r="T238">
        <f>INDEX(P_rec,MATCH(inputs!$B$13+L238,curve_t,0))/INDEX(P_rec,MATCH(inputs!$B$13,curve_t,0))</f>
        <v>0.42344808440486692</v>
      </c>
      <c r="U238">
        <f t="shared" si="457"/>
        <v>0.99608881696443474</v>
      </c>
      <c r="V238">
        <f t="shared" si="458"/>
        <v>3.9265404539772231E-3</v>
      </c>
      <c r="X238">
        <v>212</v>
      </c>
      <c r="Y238">
        <f t="shared" si="456"/>
        <v>154.68740548415812</v>
      </c>
      <c r="AA238">
        <v>210</v>
      </c>
      <c r="AC238">
        <f>$AB$28*INDEX(I_rec,MATCH(inputs!$B$13+AA238,cpi_rec_u,0))/INDEX(I_rec,MATCH(inputs!$B$13,cpi_rec_u,0))</f>
        <v>159.14075683386889</v>
      </c>
      <c r="AD238">
        <f t="shared" si="459"/>
        <v>173.28669035817023</v>
      </c>
    </row>
    <row r="239" spans="12:30" x14ac:dyDescent="0.35">
      <c r="L239">
        <v>237</v>
      </c>
      <c r="M239">
        <f t="shared" si="451"/>
        <v>19.75</v>
      </c>
      <c r="N239">
        <f t="shared" si="452"/>
        <v>3.7918580316355671E-2</v>
      </c>
      <c r="O239">
        <f t="shared" si="453"/>
        <v>0.47289024326770757</v>
      </c>
      <c r="P239">
        <f>O239*EXP(-inputs!$B$27*L239/12)</f>
        <v>0.4284239821436101</v>
      </c>
      <c r="Q239">
        <f t="shared" si="454"/>
        <v>4.2918580316355669E-2</v>
      </c>
      <c r="R239">
        <f t="shared" si="455"/>
        <v>0.42842398214361016</v>
      </c>
      <c r="S239">
        <f>R239*EXP(-inputs!$B$27*L239/12)</f>
        <v>0.38813892037074799</v>
      </c>
      <c r="T239">
        <f>INDEX(P_rec,MATCH(inputs!$B$13+L239,curve_t,0))/INDEX(P_rec,MATCH(inputs!$B$13,curve_t,0))</f>
        <v>0.42179193851909641</v>
      </c>
      <c r="U239">
        <f t="shared" si="457"/>
        <v>0.99608890452746257</v>
      </c>
      <c r="V239">
        <f t="shared" si="458"/>
        <v>3.926452201967745E-3</v>
      </c>
      <c r="X239">
        <v>213</v>
      </c>
      <c r="Y239">
        <f t="shared" si="456"/>
        <v>155.00603621246228</v>
      </c>
      <c r="AA239">
        <v>211</v>
      </c>
      <c r="AC239">
        <f>$AB$28*INDEX(I_rec,MATCH(inputs!$B$13+AA239,cpi_rec_u,0))/INDEX(I_rec,MATCH(inputs!$B$13,cpi_rec_u,0))</f>
        <v>159.46856073680556</v>
      </c>
      <c r="AD239">
        <f t="shared" si="459"/>
        <v>173.71406208454312</v>
      </c>
    </row>
    <row r="240" spans="12:30" x14ac:dyDescent="0.35">
      <c r="L240">
        <v>238</v>
      </c>
      <c r="M240">
        <f t="shared" si="451"/>
        <v>19.833333333333332</v>
      </c>
      <c r="N240">
        <f t="shared" si="452"/>
        <v>3.7935853409205918E-2</v>
      </c>
      <c r="O240">
        <f t="shared" si="453"/>
        <v>0.47123685903327489</v>
      </c>
      <c r="P240">
        <f>O240*EXP(-inputs!$B$27*L240/12)</f>
        <v>0.42674821819088987</v>
      </c>
      <c r="Q240">
        <f t="shared" si="454"/>
        <v>4.2935853409205915E-2</v>
      </c>
      <c r="R240">
        <f t="shared" si="455"/>
        <v>0.42674821819088987</v>
      </c>
      <c r="S240">
        <f>R240*EXP(-inputs!$B$27*L240/12)</f>
        <v>0.38645967147540117</v>
      </c>
      <c r="T240">
        <f>INDEX(P_rec,MATCH(inputs!$B$13+L240,curve_t,0))/INDEX(P_rec,MATCH(inputs!$B$13,curve_t,0))</f>
        <v>0.42014231118404055</v>
      </c>
      <c r="U240">
        <f t="shared" si="457"/>
        <v>0.99608900222027086</v>
      </c>
      <c r="V240">
        <f t="shared" si="458"/>
        <v>3.9263537404907733E-3</v>
      </c>
      <c r="X240">
        <v>214</v>
      </c>
      <c r="Y240">
        <f t="shared" si="456"/>
        <v>155.32532326789726</v>
      </c>
      <c r="AA240">
        <v>212</v>
      </c>
      <c r="AC240">
        <f>$AB$28*INDEX(I_rec,MATCH(inputs!$B$13+AA240,cpi_rec_u,0))/INDEX(I_rec,MATCH(inputs!$B$13,cpi_rec_u,0))</f>
        <v>159.79703986211084</v>
      </c>
      <c r="AD240">
        <f t="shared" si="459"/>
        <v>174.1424878248863</v>
      </c>
    </row>
    <row r="241" spans="12:30" x14ac:dyDescent="0.35">
      <c r="L241">
        <v>239</v>
      </c>
      <c r="M241">
        <f t="shared" si="451"/>
        <v>19.916666666666668</v>
      </c>
      <c r="N241">
        <f t="shared" si="452"/>
        <v>3.795298315771338E-2</v>
      </c>
      <c r="O241">
        <f t="shared" si="453"/>
        <v>0.46958924436272598</v>
      </c>
      <c r="P241">
        <f>O241*EXP(-inputs!$B$27*L241/12)</f>
        <v>0.42507899876201616</v>
      </c>
      <c r="Q241">
        <f t="shared" si="454"/>
        <v>4.2952983157713377E-2</v>
      </c>
      <c r="R241">
        <f t="shared" si="455"/>
        <v>0.42507899876201616</v>
      </c>
      <c r="S241">
        <f>R241*EXP(-inputs!$B$27*L241/12)</f>
        <v>0.38478767850344042</v>
      </c>
      <c r="T241">
        <f>INDEX(P_rec,MATCH(inputs!$B$13+L241,curve_t,0))/INDEX(P_rec,MATCH(inputs!$B$13,curve_t,0))</f>
        <v>0.41849918076549036</v>
      </c>
      <c r="U241">
        <f t="shared" si="457"/>
        <v>0.99608910986870247</v>
      </c>
      <c r="V241">
        <f t="shared" si="458"/>
        <v>3.9262452450794516E-3</v>
      </c>
      <c r="X241">
        <v>215</v>
      </c>
      <c r="Y241">
        <f t="shared" si="456"/>
        <v>155.64526800238957</v>
      </c>
      <c r="AA241">
        <v>213</v>
      </c>
      <c r="AC241">
        <f>$AB$28*INDEX(I_rec,MATCH(inputs!$B$13+AA241,cpi_rec_u,0))/INDEX(I_rec,MATCH(inputs!$B$13,cpi_rec_u,0))</f>
        <v>160.12619560063231</v>
      </c>
      <c r="AD241">
        <f t="shared" si="459"/>
        <v>174.57197017868256</v>
      </c>
    </row>
    <row r="242" spans="12:30" x14ac:dyDescent="0.35">
      <c r="L242">
        <v>240</v>
      </c>
      <c r="M242">
        <f t="shared" si="451"/>
        <v>20</v>
      </c>
      <c r="N242">
        <f t="shared" si="452"/>
        <v>3.796997075145081E-2</v>
      </c>
      <c r="O242">
        <f t="shared" si="453"/>
        <v>0.46794738479847253</v>
      </c>
      <c r="P242">
        <f>O242*EXP(-inputs!$B$27*L242/12)</f>
        <v>0.42341630343772957</v>
      </c>
      <c r="Q242">
        <f t="shared" si="454"/>
        <v>4.2969970751450808E-2</v>
      </c>
      <c r="R242">
        <f t="shared" si="455"/>
        <v>0.42341630343772957</v>
      </c>
      <c r="S242">
        <f>R242*EXP(-inputs!$B$27*L242/12)</f>
        <v>0.38312291475692561</v>
      </c>
      <c r="T242">
        <f>INDEX(P_rec,MATCH(inputs!$B$13+L242,curve_t,0))/INDEX(P_rec,MATCH(inputs!$B$13,curve_t,0))</f>
        <v>0.41686252559471398</v>
      </c>
      <c r="U242">
        <f t="shared" si="457"/>
        <v>0.9960892273007973</v>
      </c>
      <c r="V242">
        <f t="shared" si="458"/>
        <v>3.9261268890540268E-3</v>
      </c>
      <c r="X242">
        <v>216</v>
      </c>
      <c r="Y242">
        <f t="shared" si="456"/>
        <v>155.96587177065041</v>
      </c>
      <c r="AA242">
        <v>214</v>
      </c>
      <c r="AC242">
        <f>$AB$28*INDEX(I_rec,MATCH(inputs!$B$13+AA242,cpi_rec_u,0))/INDEX(I_rec,MATCH(inputs!$B$13,cpi_rec_u,0))</f>
        <v>160.45602934608249</v>
      </c>
      <c r="AD242">
        <f t="shared" si="459"/>
        <v>175.00251175182572</v>
      </c>
    </row>
    <row r="243" spans="12:30" x14ac:dyDescent="0.35">
      <c r="L243">
        <v>241</v>
      </c>
      <c r="M243">
        <f t="shared" si="451"/>
        <v>20.083333333333332</v>
      </c>
      <c r="N243">
        <f t="shared" si="452"/>
        <v>3.7986817370119046E-2</v>
      </c>
      <c r="O243">
        <f t="shared" si="453"/>
        <v>0.46631126578149135</v>
      </c>
      <c r="P243">
        <f>O243*EXP(-inputs!$B$27*L243/12)</f>
        <v>0.42176011173470906</v>
      </c>
      <c r="Q243">
        <f t="shared" si="454"/>
        <v>4.2986817370119043E-2</v>
      </c>
      <c r="R243">
        <f t="shared" si="455"/>
        <v>0.42176011173470912</v>
      </c>
      <c r="S243">
        <f>R243*EXP(-inputs!$B$27*L243/12)</f>
        <v>0.38146535351738159</v>
      </c>
      <c r="T243">
        <f>INDEX(P_rec,MATCH(inputs!$B$13+L243,curve_t,0))/INDEX(P_rec,MATCH(inputs!$B$13,curve_t,0))</f>
        <v>0.41523232397099863</v>
      </c>
      <c r="U243">
        <f t="shared" si="457"/>
        <v>0.9960893543467606</v>
      </c>
      <c r="V243">
        <f t="shared" si="458"/>
        <v>3.9259988435516036E-3</v>
      </c>
      <c r="X243">
        <v>217</v>
      </c>
      <c r="Y243">
        <f t="shared" si="456"/>
        <v>156.28713593018114</v>
      </c>
      <c r="AA243">
        <v>215</v>
      </c>
      <c r="AC243">
        <f>$AB$28*INDEX(I_rec,MATCH(inputs!$B$13+AA243,cpi_rec_u,0))/INDEX(I_rec,MATCH(inputs!$B$13,cpi_rec_u,0))</f>
        <v>160.78654249504447</v>
      </c>
      <c r="AD243">
        <f t="shared" si="459"/>
        <v>175.43411515663647</v>
      </c>
    </row>
    <row r="244" spans="12:30" x14ac:dyDescent="0.35">
      <c r="L244">
        <v>242</v>
      </c>
      <c r="M244">
        <f t="shared" si="451"/>
        <v>20.166666666666668</v>
      </c>
      <c r="N244">
        <f t="shared" si="452"/>
        <v>3.8003524183628921E-2</v>
      </c>
      <c r="O244">
        <f t="shared" si="453"/>
        <v>0.46468087265453106</v>
      </c>
      <c r="P244">
        <f>O244*EXP(-inputs!$B$27*L244/12)</f>
        <v>0.42011040310863579</v>
      </c>
      <c r="Q244">
        <f t="shared" si="454"/>
        <v>4.3003524183628919E-2</v>
      </c>
      <c r="R244">
        <f t="shared" si="455"/>
        <v>0.42011040310863579</v>
      </c>
      <c r="S244">
        <f>R244*EXP(-inputs!$B$27*L244/12)</f>
        <v>0.379814968048652</v>
      </c>
      <c r="T244">
        <f>INDEX(P_rec,MATCH(inputs!$B$13+L244,curve_t,0))/INDEX(P_rec,MATCH(inputs!$B$13,curve_t,0))</f>
        <v>0.41360855416414344</v>
      </c>
      <c r="U244">
        <f t="shared" si="457"/>
        <v>0.99608949083894394</v>
      </c>
      <c r="V244">
        <f t="shared" si="458"/>
        <v>3.9258612775470159E-3</v>
      </c>
      <c r="X244">
        <v>218</v>
      </c>
      <c r="Y244">
        <f t="shared" si="456"/>
        <v>156.60906184127998</v>
      </c>
      <c r="AA244">
        <v>216</v>
      </c>
      <c r="AC244">
        <f>$AB$28*INDEX(I_rec,MATCH(inputs!$B$13+AA244,cpi_rec_u,0))/INDEX(I_rec,MATCH(inputs!$B$13,cpi_rec_u,0))</f>
        <v>161.11773644697854</v>
      </c>
      <c r="AD244">
        <f t="shared" si="459"/>
        <v>175.86678301187797</v>
      </c>
    </row>
    <row r="245" spans="12:30" x14ac:dyDescent="0.35">
      <c r="L245">
        <v>243</v>
      </c>
      <c r="M245">
        <f t="shared" si="451"/>
        <v>20.25</v>
      </c>
      <c r="N245">
        <f t="shared" si="452"/>
        <v>3.8020092352182545E-2</v>
      </c>
      <c r="O245">
        <f t="shared" si="453"/>
        <v>0.4630561906652611</v>
      </c>
      <c r="P245">
        <f>O245*EXP(-inputs!$B$27*L245/12)</f>
        <v>0.41846715695719661</v>
      </c>
      <c r="Q245">
        <f t="shared" si="454"/>
        <v>4.3020092352182543E-2</v>
      </c>
      <c r="R245">
        <f t="shared" si="455"/>
        <v>0.41846715695719661</v>
      </c>
      <c r="S245">
        <f>R245*EXP(-inputs!$B$27*L245/12)</f>
        <v>0.37817173159969225</v>
      </c>
      <c r="T245">
        <f>INDEX(P_rec,MATCH(inputs!$B$13+L245,curve_t,0))/INDEX(P_rec,MATCH(inputs!$B$13,curve_t,0))</f>
        <v>0.41199119441690152</v>
      </c>
      <c r="U245">
        <f t="shared" si="457"/>
        <v>0.99608963661181904</v>
      </c>
      <c r="V245">
        <f t="shared" si="458"/>
        <v>3.9257143578783626E-3</v>
      </c>
      <c r="X245">
        <v>219</v>
      </c>
      <c r="Y245">
        <f t="shared" si="456"/>
        <v>156.9316508670467</v>
      </c>
      <c r="AA245">
        <v>217</v>
      </c>
      <c r="AC245">
        <f>$AB$28*INDEX(I_rec,MATCH(inputs!$B$13+AA245,cpi_rec_u,0))/INDEX(I_rec,MATCH(inputs!$B$13,cpi_rec_u,0))</f>
        <v>161.4496126042269</v>
      </c>
      <c r="AD245">
        <f t="shared" si="459"/>
        <v>176.30051794277256</v>
      </c>
    </row>
    <row r="246" spans="12:30" x14ac:dyDescent="0.35">
      <c r="L246">
        <v>244</v>
      </c>
      <c r="M246">
        <f t="shared" si="451"/>
        <v>20.333333333333332</v>
      </c>
      <c r="N246">
        <f t="shared" si="452"/>
        <v>3.8036523026353838E-2</v>
      </c>
      <c r="O246">
        <f t="shared" si="453"/>
        <v>0.46143720496936552</v>
      </c>
      <c r="P246">
        <f>O246*EXP(-inputs!$B$27*L246/12)</f>
        <v>0.41683035262303114</v>
      </c>
      <c r="Q246">
        <f t="shared" si="454"/>
        <v>4.3036523026353836E-2</v>
      </c>
      <c r="R246">
        <f t="shared" si="455"/>
        <v>0.41683035262303114</v>
      </c>
      <c r="S246">
        <f>R246*EXP(-inputs!$B$27*L246/12)</f>
        <v>0.37653561740730346</v>
      </c>
      <c r="T246">
        <f>INDEX(P_rec,MATCH(inputs!$B$13+L246,curve_t,0))/INDEX(P_rec,MATCH(inputs!$B$13,curve_t,0))</f>
        <v>0.41038022294737281</v>
      </c>
      <c r="U246">
        <f t="shared" si="457"/>
        <v>0.99608979150195487</v>
      </c>
      <c r="V246">
        <f t="shared" si="458"/>
        <v>3.9255582492709884E-3</v>
      </c>
      <c r="X246">
        <v>220</v>
      </c>
      <c r="Y246">
        <f t="shared" si="456"/>
        <v>157.25490437338897</v>
      </c>
      <c r="AA246">
        <v>218</v>
      </c>
      <c r="AC246">
        <f>$AB$28*INDEX(I_rec,MATCH(inputs!$B$13+AA246,cpi_rec_u,0))/INDEX(I_rec,MATCH(inputs!$B$13,cpi_rec_u,0))</f>
        <v>161.78217237202117</v>
      </c>
      <c r="AD246">
        <f t="shared" si="459"/>
        <v>176.73532258101631</v>
      </c>
    </row>
    <row r="247" spans="12:30" x14ac:dyDescent="0.35">
      <c r="L247">
        <v>245</v>
      </c>
      <c r="M247">
        <f t="shared" si="451"/>
        <v>20.416666666666668</v>
      </c>
      <c r="N247">
        <f t="shared" si="452"/>
        <v>3.8052817347168429E-2</v>
      </c>
      <c r="O247">
        <f t="shared" si="453"/>
        <v>0.45982390063358114</v>
      </c>
      <c r="P247">
        <f>O247*EXP(-inputs!$B$27*L247/12)</f>
        <v>0.41519996939662063</v>
      </c>
      <c r="Q247">
        <f t="shared" si="454"/>
        <v>4.3052817347168426E-2</v>
      </c>
      <c r="R247">
        <f t="shared" si="455"/>
        <v>0.41519996939662063</v>
      </c>
      <c r="S247">
        <f>R247*EXP(-inputs!$B$27*L247/12)</f>
        <v>0.37490659869880827</v>
      </c>
      <c r="T247">
        <f>INDEX(P_rec,MATCH(inputs!$B$13+L247,curve_t,0))/INDEX(P_rec,MATCH(inputs!$B$13,curve_t,0))</f>
        <v>0.40877561795134826</v>
      </c>
      <c r="U247">
        <f t="shared" si="457"/>
        <v>0.99608995534799361</v>
      </c>
      <c r="V247">
        <f t="shared" si="458"/>
        <v>3.9253931143601317E-3</v>
      </c>
      <c r="X247">
        <v>221</v>
      </c>
      <c r="Y247">
        <f t="shared" si="456"/>
        <v>157.57882372902793</v>
      </c>
      <c r="AA247">
        <v>219</v>
      </c>
      <c r="AC247">
        <f>$AB$28*INDEX(I_rec,MATCH(inputs!$B$13+AA247,cpi_rec_u,0))/INDEX(I_rec,MATCH(inputs!$B$13,cpi_rec_u,0))</f>
        <v>162.11541715848702</v>
      </c>
      <c r="AD247">
        <f t="shared" si="459"/>
        <v>177.17119956479621</v>
      </c>
    </row>
    <row r="248" spans="12:30" x14ac:dyDescent="0.35">
      <c r="L248">
        <v>246</v>
      </c>
      <c r="M248">
        <f t="shared" si="451"/>
        <v>20.5</v>
      </c>
      <c r="N248">
        <f t="shared" si="452"/>
        <v>3.8068976446182935E-2</v>
      </c>
      <c r="O248">
        <f t="shared" si="453"/>
        <v>0.45821626263868098</v>
      </c>
      <c r="P248">
        <f>O248*EXP(-inputs!$B$27*L248/12)</f>
        <v>0.41357598651912131</v>
      </c>
      <c r="Q248">
        <f t="shared" si="454"/>
        <v>4.3068976446182933E-2</v>
      </c>
      <c r="R248">
        <f t="shared" si="455"/>
        <v>0.41357598651912131</v>
      </c>
      <c r="S248">
        <f>R248*EXP(-inputs!$B$27*L248/12)</f>
        <v>0.37328464869466943</v>
      </c>
      <c r="T248">
        <f>INDEX(P_rec,MATCH(inputs!$B$13+L248,curve_t,0))/INDEX(P_rec,MATCH(inputs!$B$13,curve_t,0))</f>
        <v>0.40717735760460672</v>
      </c>
      <c r="U248">
        <f t="shared" si="457"/>
        <v>0.99609012799062846</v>
      </c>
      <c r="V248">
        <f t="shared" si="458"/>
        <v>3.9252191137149062E-3</v>
      </c>
      <c r="X248">
        <v>222</v>
      </c>
      <c r="Y248">
        <f t="shared" si="456"/>
        <v>157.90341030550417</v>
      </c>
      <c r="AA248">
        <v>220</v>
      </c>
      <c r="AC248">
        <f>$AB$28*INDEX(I_rec,MATCH(inputs!$B$13+AA248,cpi_rec_u,0))/INDEX(I_rec,MATCH(inputs!$B$13,cpi_rec_u,0))</f>
        <v>162.44934837465075</v>
      </c>
      <c r="AD248">
        <f t="shared" si="459"/>
        <v>177.6081515388056</v>
      </c>
    </row>
    <row r="249" spans="12:30" x14ac:dyDescent="0.35">
      <c r="L249">
        <v>247</v>
      </c>
      <c r="M249">
        <f t="shared" si="451"/>
        <v>20.583333333333332</v>
      </c>
      <c r="N249">
        <f t="shared" si="452"/>
        <v>3.8085001445563503E-2</v>
      </c>
      <c r="O249">
        <f t="shared" si="453"/>
        <v>0.45661427588240516</v>
      </c>
      <c r="P249">
        <f>O249*EXP(-inputs!$B$27*L249/12)</f>
        <v>0.4119583831851425</v>
      </c>
      <c r="Q249">
        <f t="shared" si="454"/>
        <v>4.3085001445563501E-2</v>
      </c>
      <c r="R249">
        <f t="shared" si="455"/>
        <v>0.4119583831851425</v>
      </c>
      <c r="S249">
        <f>R249*EXP(-inputs!$B$27*L249/12)</f>
        <v>0.37166974061105162</v>
      </c>
      <c r="T249">
        <f>INDEX(P_rec,MATCH(inputs!$B$13+L249,curve_t,0))/INDEX(P_rec,MATCH(inputs!$B$13,curve_t,0))</f>
        <v>0.40558542006516451</v>
      </c>
      <c r="U249">
        <f t="shared" si="457"/>
        <v>0.9960903092725798</v>
      </c>
      <c r="V249">
        <f t="shared" si="458"/>
        <v>3.9250364058609488E-3</v>
      </c>
      <c r="X249">
        <v>223</v>
      </c>
      <c r="Y249">
        <f t="shared" si="456"/>
        <v>158.22866547718334</v>
      </c>
      <c r="AA249">
        <v>221</v>
      </c>
      <c r="AC249">
        <f>$AB$28*INDEX(I_rec,MATCH(inputs!$B$13+AA249,cpi_rec_u,0))/INDEX(I_rec,MATCH(inputs!$B$13,cpi_rec_u,0))</f>
        <v>162.7839674344452</v>
      </c>
      <c r="AD249">
        <f t="shared" si="459"/>
        <v>178.04618115426049</v>
      </c>
    </row>
    <row r="250" spans="12:30" x14ac:dyDescent="0.35">
      <c r="L250">
        <v>248</v>
      </c>
      <c r="M250">
        <f t="shared" si="451"/>
        <v>20.666666666666668</v>
      </c>
      <c r="N250">
        <f t="shared" si="452"/>
        <v>3.8100893458163747E-2</v>
      </c>
      <c r="O250">
        <f t="shared" si="453"/>
        <v>0.4550179251823378</v>
      </c>
      <c r="P250">
        <f>O250*EXP(-inputs!$B$27*L250/12)</f>
        <v>0.41034713854546989</v>
      </c>
      <c r="Q250">
        <f t="shared" si="454"/>
        <v>4.3100893458163744E-2</v>
      </c>
      <c r="R250">
        <f t="shared" si="455"/>
        <v>0.41034713854546989</v>
      </c>
      <c r="S250">
        <f>R250*EXP(-inputs!$B$27*L250/12)</f>
        <v>0.37006184766232847</v>
      </c>
      <c r="T250">
        <f>INDEX(P_rec,MATCH(inputs!$B$13+L250,curve_t,0))/INDEX(P_rec,MATCH(inputs!$B$13,curve_t,0))</f>
        <v>0.40399978347547871</v>
      </c>
      <c r="U250">
        <f t="shared" si="457"/>
        <v>0.99609049903857239</v>
      </c>
      <c r="V250">
        <f t="shared" si="458"/>
        <v>3.924845147304401E-3</v>
      </c>
      <c r="X250">
        <v>224</v>
      </c>
      <c r="Y250">
        <f t="shared" si="456"/>
        <v>158.55459062126204</v>
      </c>
      <c r="AA250">
        <v>222</v>
      </c>
      <c r="AC250">
        <f>$AB$28*INDEX(I_rec,MATCH(inputs!$B$13+AA250,cpi_rec_u,0))/INDEX(I_rec,MATCH(inputs!$B$13,cpi_rec_u,0))</f>
        <v>163.1192757547156</v>
      </c>
      <c r="AD250">
        <f t="shared" si="459"/>
        <v>178.48529106891533</v>
      </c>
    </row>
    <row r="251" spans="12:30" x14ac:dyDescent="0.35">
      <c r="L251">
        <v>249</v>
      </c>
      <c r="M251">
        <f t="shared" si="451"/>
        <v>20.75</v>
      </c>
      <c r="N251">
        <f t="shared" si="452"/>
        <v>3.8116653587602044E-2</v>
      </c>
      <c r="O251">
        <f t="shared" si="453"/>
        <v>0.45342719527873321</v>
      </c>
      <c r="P251">
        <f>O251*EXP(-inputs!$B$27*L251/12)</f>
        <v>0.40874223170973606</v>
      </c>
      <c r="Q251">
        <f t="shared" si="454"/>
        <v>4.3116653587602041E-2</v>
      </c>
      <c r="R251">
        <f t="shared" si="455"/>
        <v>0.40874223170973611</v>
      </c>
      <c r="S251">
        <f>R251*EXP(-inputs!$B$27*L251/12)</f>
        <v>0.36846094306353477</v>
      </c>
      <c r="T251">
        <f>INDEX(P_rec,MATCH(inputs!$B$13+L251,curve_t,0))/INDEX(P_rec,MATCH(inputs!$B$13,curve_t,0))</f>
        <v>0.40242042596460575</v>
      </c>
      <c r="U251">
        <f t="shared" si="457"/>
        <v>0.99609069713531462</v>
      </c>
      <c r="V251">
        <f t="shared" si="458"/>
        <v>3.9246454925523366E-3</v>
      </c>
      <c r="X251">
        <v>225</v>
      </c>
      <c r="Y251">
        <f t="shared" si="456"/>
        <v>158.88118711777381</v>
      </c>
      <c r="AA251">
        <v>223</v>
      </c>
      <c r="AC251">
        <f>$AB$28*INDEX(I_rec,MATCH(inputs!$B$13+AA251,cpi_rec_u,0))/INDEX(I_rec,MATCH(inputs!$B$13,cpi_rec_u,0))</f>
        <v>163.45527475522564</v>
      </c>
      <c r="AD251">
        <f t="shared" si="459"/>
        <v>178.92548394707941</v>
      </c>
    </row>
    <row r="252" spans="12:30" x14ac:dyDescent="0.35">
      <c r="L252">
        <v>250</v>
      </c>
      <c r="M252">
        <f t="shared" si="451"/>
        <v>20.833333333333332</v>
      </c>
      <c r="N252">
        <f t="shared" si="452"/>
        <v>3.8132282928338153E-2</v>
      </c>
      <c r="O252">
        <f t="shared" si="453"/>
        <v>0.45184207083728972</v>
      </c>
      <c r="P252">
        <f>O252*EXP(-inputs!$B$27*L252/12)</f>
        <v>0.40714364174903772</v>
      </c>
      <c r="Q252">
        <f t="shared" si="454"/>
        <v>4.313228292833815E-2</v>
      </c>
      <c r="R252">
        <f t="shared" si="455"/>
        <v>0.40714364174903767</v>
      </c>
      <c r="S252">
        <f>R252*EXP(-inputs!$B$27*L252/12)</f>
        <v>0.36686700003276534</v>
      </c>
      <c r="T252">
        <f>INDEX(P_rec,MATCH(inputs!$B$13+L252,curve_t,0))/INDEX(P_rec,MATCH(inputs!$B$13,curve_t,0))</f>
        <v>0.40084732565031411</v>
      </c>
      <c r="U252">
        <f t="shared" si="457"/>
        <v>0.99609090341147344</v>
      </c>
      <c r="V252">
        <f t="shared" si="458"/>
        <v>3.9244375941376308E-3</v>
      </c>
      <c r="X252">
        <v>226</v>
      </c>
      <c r="Y252">
        <f t="shared" si="456"/>
        <v>159.20845634959468</v>
      </c>
      <c r="AA252">
        <v>224</v>
      </c>
      <c r="AC252">
        <f>$AB$28*INDEX(I_rec,MATCH(inputs!$B$13+AA252,cpi_rec_u,0))/INDEX(I_rec,MATCH(inputs!$B$13,cpi_rec_u,0))</f>
        <v>163.79196585866359</v>
      </c>
      <c r="AD252">
        <f t="shared" si="459"/>
        <v>179.36676245963292</v>
      </c>
    </row>
    <row r="253" spans="12:30" x14ac:dyDescent="0.35">
      <c r="L253">
        <v>251</v>
      </c>
      <c r="M253">
        <f t="shared" si="451"/>
        <v>20.916666666666668</v>
      </c>
      <c r="N253">
        <f t="shared" si="452"/>
        <v>3.8147782565749251E-2</v>
      </c>
      <c r="O253">
        <f t="shared" si="453"/>
        <v>0.45026253645187375</v>
      </c>
      <c r="P253">
        <f>O253*EXP(-inputs!$B$27*L253/12)</f>
        <v>0.40555134769850087</v>
      </c>
      <c r="Q253">
        <f t="shared" si="454"/>
        <v>4.3147782565749249E-2</v>
      </c>
      <c r="R253">
        <f t="shared" si="455"/>
        <v>0.40555134769850087</v>
      </c>
      <c r="S253">
        <f>R253*EXP(-inputs!$B$27*L253/12)</f>
        <v>0.36527999179352089</v>
      </c>
      <c r="T253">
        <f>INDEX(P_rec,MATCH(inputs!$B$13+L253,curve_t,0))/INDEX(P_rec,MATCH(inputs!$B$13,curve_t,0))</f>
        <v>0.39928046064115419</v>
      </c>
      <c r="U253">
        <f t="shared" si="457"/>
        <v>0.99609111771765491</v>
      </c>
      <c r="V253">
        <f t="shared" si="458"/>
        <v>3.9242216026396104E-3</v>
      </c>
      <c r="X253">
        <v>227</v>
      </c>
      <c r="Y253">
        <f t="shared" si="456"/>
        <v>159.53639970244927</v>
      </c>
      <c r="AA253">
        <v>225</v>
      </c>
      <c r="AC253">
        <f>$AB$28*INDEX(I_rec,MATCH(inputs!$B$13+AA253,cpi_rec_u,0))/INDEX(I_rec,MATCH(inputs!$B$13,cpi_rec_u,0))</f>
        <v>164.12935049064816</v>
      </c>
      <c r="AD253">
        <f t="shared" si="459"/>
        <v>179.80912928404305</v>
      </c>
    </row>
    <row r="254" spans="12:30" x14ac:dyDescent="0.35">
      <c r="L254">
        <v>252</v>
      </c>
      <c r="M254">
        <f t="shared" si="451"/>
        <v>21</v>
      </c>
      <c r="N254">
        <f t="shared" si="452"/>
        <v>3.8163153576205269E-2</v>
      </c>
      <c r="O254">
        <f t="shared" si="453"/>
        <v>0.4486885766471948</v>
      </c>
      <c r="P254">
        <f>O254*EXP(-inputs!$B$27*L254/12)</f>
        <v>0.40396532855979672</v>
      </c>
      <c r="Q254">
        <f t="shared" si="454"/>
        <v>4.3163153576205267E-2</v>
      </c>
      <c r="R254">
        <f t="shared" si="455"/>
        <v>0.40396532855979678</v>
      </c>
      <c r="S254">
        <f>R254*EXP(-inputs!$B$27*L254/12)</f>
        <v>0.36369989157700294</v>
      </c>
      <c r="T254">
        <f>INDEX(P_rec,MATCH(inputs!$B$13+L254,curve_t,0))/INDEX(P_rec,MATCH(inputs!$B$13,curve_t,0))</f>
        <v>0.39771980903848464</v>
      </c>
      <c r="U254">
        <f t="shared" si="457"/>
        <v>0.99609133990638188</v>
      </c>
      <c r="V254">
        <f t="shared" si="458"/>
        <v>3.92399766670537E-3</v>
      </c>
      <c r="X254">
        <v>228</v>
      </c>
      <c r="Y254">
        <f t="shared" si="456"/>
        <v>159.86501856491665</v>
      </c>
      <c r="AA254">
        <v>226</v>
      </c>
      <c r="AC254">
        <f>$AB$28*INDEX(I_rec,MATCH(inputs!$B$13+AA254,cpi_rec_u,0))/INDEX(I_rec,MATCH(inputs!$B$13,cpi_rec_u,0))</f>
        <v>164.4674300797345</v>
      </c>
      <c r="AD254">
        <f t="shared" si="459"/>
        <v>180.2525871043805</v>
      </c>
    </row>
    <row r="255" spans="12:30" x14ac:dyDescent="0.35">
      <c r="L255">
        <v>253</v>
      </c>
      <c r="M255">
        <f t="shared" si="451"/>
        <v>21.083333333333332</v>
      </c>
      <c r="N255">
        <f t="shared" si="452"/>
        <v>3.8178397027143672E-2</v>
      </c>
      <c r="O255">
        <f t="shared" si="453"/>
        <v>0.44712017588143005</v>
      </c>
      <c r="P255">
        <f>O255*EXP(-inputs!$B$27*L255/12)</f>
        <v>0.40238556330360492</v>
      </c>
      <c r="Q255">
        <f t="shared" si="454"/>
        <v>4.317839702714367E-2</v>
      </c>
      <c r="R255">
        <f t="shared" si="455"/>
        <v>0.40238556330360498</v>
      </c>
      <c r="S255">
        <f>R255*EXP(-inputs!$B$27*L255/12)</f>
        <v>0.36212667262435683</v>
      </c>
      <c r="T255">
        <f>INDEX(P_rec,MATCH(inputs!$B$13+L255,curve_t,0))/INDEX(P_rec,MATCH(inputs!$B$13,curve_t,0))</f>
        <v>0.39616534893845573</v>
      </c>
      <c r="U255">
        <f t="shared" si="457"/>
        <v>0.99609156983207114</v>
      </c>
      <c r="V255">
        <f t="shared" si="458"/>
        <v>3.9237659330735308E-3</v>
      </c>
      <c r="X255">
        <v>229</v>
      </c>
      <c r="Y255">
        <f t="shared" si="456"/>
        <v>160.19431432843564</v>
      </c>
      <c r="AA255">
        <v>227</v>
      </c>
      <c r="AC255">
        <f>$AB$28*INDEX(I_rec,MATCH(inputs!$B$13+AA255,cpi_rec_u,0))/INDEX(I_rec,MATCH(inputs!$B$13,cpi_rec_u,0))</f>
        <v>164.80620605742061</v>
      </c>
      <c r="AD255">
        <f t="shared" si="459"/>
        <v>180.69713861133559</v>
      </c>
    </row>
    <row r="256" spans="12:30" x14ac:dyDescent="0.35">
      <c r="L256">
        <v>254</v>
      </c>
      <c r="M256">
        <f t="shared" si="451"/>
        <v>21.166666666666668</v>
      </c>
      <c r="N256">
        <f t="shared" si="452"/>
        <v>3.8193513977143559E-2</v>
      </c>
      <c r="O256">
        <f t="shared" si="453"/>
        <v>0.44555731854880204</v>
      </c>
      <c r="P256">
        <f>O256*EXP(-inputs!$B$27*L256/12)</f>
        <v>0.40081203087202949</v>
      </c>
      <c r="Q256">
        <f t="shared" si="454"/>
        <v>4.3193513977143556E-2</v>
      </c>
      <c r="R256">
        <f t="shared" si="455"/>
        <v>0.40081203087202955</v>
      </c>
      <c r="S256">
        <f>R256*EXP(-inputs!$B$27*L256/12)</f>
        <v>0.36056030818886586</v>
      </c>
      <c r="T256">
        <f>INDEX(P_rec,MATCH(inputs!$B$13+L256,curve_t,0))/INDEX(P_rec,MATCH(inputs!$B$13,curve_t,0))</f>
        <v>0.39461705843395101</v>
      </c>
      <c r="U256">
        <f t="shared" si="457"/>
        <v>0.99609180735101277</v>
      </c>
      <c r="V256">
        <f t="shared" si="458"/>
        <v>3.9235265465946689E-3</v>
      </c>
      <c r="X256">
        <v>230</v>
      </c>
      <c r="Y256">
        <f t="shared" si="456"/>
        <v>160.52428838731197</v>
      </c>
      <c r="AA256">
        <v>228</v>
      </c>
      <c r="AC256">
        <f>$AB$28*INDEX(I_rec,MATCH(inputs!$B$13+AA256,cpi_rec_u,0))/INDEX(I_rec,MATCH(inputs!$B$13,cpi_rec_u,0))</f>
        <v>165.14567985815299</v>
      </c>
      <c r="AD256">
        <f t="shared" si="459"/>
        <v>181.14278650223432</v>
      </c>
    </row>
    <row r="257" spans="12:30" x14ac:dyDescent="0.35">
      <c r="L257">
        <v>255</v>
      </c>
      <c r="M257">
        <f t="shared" si="451"/>
        <v>21.25</v>
      </c>
      <c r="N257">
        <f t="shared" si="452"/>
        <v>3.8208505475999209E-2</v>
      </c>
      <c r="O257">
        <f t="shared" si="453"/>
        <v>0.44399998898210863</v>
      </c>
      <c r="P257">
        <f>O257*EXP(-inputs!$B$27*L257/12)</f>
        <v>0.39924471018096502</v>
      </c>
      <c r="Q257">
        <f t="shared" si="454"/>
        <v>4.3208505475999207E-2</v>
      </c>
      <c r="R257">
        <f t="shared" si="455"/>
        <v>0.39924471018096502</v>
      </c>
      <c r="S257">
        <f>R257*EXP(-inputs!$B$27*L257/12)</f>
        <v>0.35900077153809518</v>
      </c>
      <c r="T257">
        <f>INDEX(P_rec,MATCH(inputs!$B$13+L257,curve_t,0))/INDEX(P_rec,MATCH(inputs!$B$13,curve_t,0))</f>
        <v>0.39307491561648894</v>
      </c>
      <c r="U257">
        <f t="shared" si="457"/>
        <v>0.99609205232135145</v>
      </c>
      <c r="V257">
        <f t="shared" si="458"/>
        <v>3.9232796502504108E-3</v>
      </c>
      <c r="X257">
        <v>231</v>
      </c>
      <c r="Y257">
        <f t="shared" si="456"/>
        <v>160.85494213872286</v>
      </c>
      <c r="AA257">
        <v>229</v>
      </c>
      <c r="AC257">
        <f>$AB$28*INDEX(I_rec,MATCH(inputs!$B$13+AA257,cpi_rec_u,0))/INDEX(I_rec,MATCH(inputs!$B$13,cpi_rec_u,0))</f>
        <v>165.48585291933256</v>
      </c>
      <c r="AD257">
        <f t="shared" si="459"/>
        <v>181.58953348105575</v>
      </c>
    </row>
    <row r="258" spans="12:30" x14ac:dyDescent="0.35">
      <c r="L258">
        <v>256</v>
      </c>
      <c r="M258">
        <f t="shared" ref="M258:M321" si="460">L258/12</f>
        <v>21.333333333333332</v>
      </c>
      <c r="N258">
        <f t="shared" ref="N258:N321" si="461">0.04-0.015*EXP(-M258/10)</f>
        <v>3.8223372564792947E-2</v>
      </c>
      <c r="O258">
        <f t="shared" ref="O258:O321" si="462">EXP(-N258*M258)</f>
        <v>0.44244817145520632</v>
      </c>
      <c r="P258">
        <f>O258*EXP(-inputs!$B$27*L258/12)</f>
        <v>0.39768358012241589</v>
      </c>
      <c r="Q258">
        <f t="shared" ref="Q258:Q321" si="463">0.045-0.015*EXP(-M258/10)</f>
        <v>4.3223372564792945E-2</v>
      </c>
      <c r="R258">
        <f t="shared" ref="R258:R321" si="464">EXP(-Q258*M258)</f>
        <v>0.39768358012241589</v>
      </c>
      <c r="S258">
        <f>R258*EXP(-inputs!$B$27*L258/12)</f>
        <v>0.35744803595598856</v>
      </c>
      <c r="T258">
        <f>INDEX(P_rec,MATCH(inputs!$B$13+L258,curve_t,0))/INDEX(P_rec,MATCH(inputs!$B$13,curve_t,0))</f>
        <v>0.39153889857808222</v>
      </c>
      <c r="U258">
        <f t="shared" si="457"/>
        <v>0.99609230460306109</v>
      </c>
      <c r="V258">
        <f t="shared" si="458"/>
        <v>3.9230253851787467E-3</v>
      </c>
      <c r="X258">
        <v>232</v>
      </c>
      <c r="Y258">
        <f t="shared" ref="Y258:Y321" si="465">IF(X258&lt;=0,100*1.04^(X258/12),100*1.025^(X258/12))</f>
        <v>161.18627698272368</v>
      </c>
      <c r="AA258">
        <v>230</v>
      </c>
      <c r="AC258">
        <f>$AB$28*INDEX(I_rec,MATCH(inputs!$B$13+AA258,cpi_rec_u,0))/INDEX(I_rec,MATCH(inputs!$B$13,cpi_rec_u,0))</f>
        <v>165.8267266813217</v>
      </c>
      <c r="AD258">
        <f t="shared" si="459"/>
        <v>182.0373822584468</v>
      </c>
    </row>
    <row r="259" spans="12:30" x14ac:dyDescent="0.35">
      <c r="L259">
        <v>257</v>
      </c>
      <c r="M259">
        <f t="shared" si="460"/>
        <v>21.416666666666668</v>
      </c>
      <c r="N259">
        <f t="shared" si="461"/>
        <v>3.8238116275967474E-2</v>
      </c>
      <c r="O259">
        <f t="shared" si="462"/>
        <v>0.44090185018544686</v>
      </c>
      <c r="P259">
        <f>O259*EXP(-inputs!$B$27*L259/12)</f>
        <v>0.39612861956676748</v>
      </c>
      <c r="Q259">
        <f t="shared" si="463"/>
        <v>4.3238116275967471E-2</v>
      </c>
      <c r="R259">
        <f t="shared" si="464"/>
        <v>0.39612861956676748</v>
      </c>
      <c r="S259">
        <f>R259*EXP(-inputs!$B$27*L259/12)</f>
        <v>0.35590207474491631</v>
      </c>
      <c r="T259">
        <f>INDEX(P_rec,MATCH(inputs!$B$13+L259,curve_t,0))/INDEX(P_rec,MATCH(inputs!$B$13,curve_t,0))</f>
        <v>0.39000898541305862</v>
      </c>
      <c r="U259">
        <f t="shared" ref="U259:U322" si="466">T259/T258</f>
        <v>0.99609256405792723</v>
      </c>
      <c r="V259">
        <f t="shared" ref="V259:V322" si="467">T258/T259-1</f>
        <v>3.9227638906915718E-3</v>
      </c>
      <c r="X259">
        <v>233</v>
      </c>
      <c r="Y259">
        <f t="shared" si="465"/>
        <v>161.51829432225361</v>
      </c>
      <c r="AA259">
        <v>231</v>
      </c>
      <c r="AC259">
        <f>$AB$28*INDEX(I_rec,MATCH(inputs!$B$13+AA259,cpi_rec_u,0))/INDEX(I_rec,MATCH(inputs!$B$13,cpi_rec_u,0))</f>
        <v>166.1683025874492</v>
      </c>
      <c r="AD259">
        <f t="shared" si="459"/>
        <v>182.4863355517401</v>
      </c>
    </row>
    <row r="260" spans="12:30" x14ac:dyDescent="0.35">
      <c r="L260">
        <v>258</v>
      </c>
      <c r="M260">
        <f t="shared" si="460"/>
        <v>21.5</v>
      </c>
      <c r="N260">
        <f t="shared" si="461"/>
        <v>3.8252737633397545E-2</v>
      </c>
      <c r="O260">
        <f t="shared" si="462"/>
        <v>0.43936100933607009</v>
      </c>
      <c r="P260">
        <f>O260*EXP(-inputs!$B$27*L260/12)</f>
        <v>0.39457980736501241</v>
      </c>
      <c r="Q260">
        <f t="shared" si="463"/>
        <v>4.3252737633397542E-2</v>
      </c>
      <c r="R260">
        <f t="shared" si="464"/>
        <v>0.39457980736501241</v>
      </c>
      <c r="S260">
        <f>R260*EXP(-inputs!$B$27*L260/12)</f>
        <v>0.35436286122767796</v>
      </c>
      <c r="T260">
        <f>INDEX(P_rec,MATCH(inputs!$B$13+L260,curve_t,0))/INDEX(P_rec,MATCH(inputs!$B$13,curve_t,0))</f>
        <v>0.38848515421984309</v>
      </c>
      <c r="U260">
        <f t="shared" si="466"/>
        <v>0.99609283054952791</v>
      </c>
      <c r="V260">
        <f t="shared" si="467"/>
        <v>3.9224953042946709E-3</v>
      </c>
      <c r="X260">
        <v>234</v>
      </c>
      <c r="Y260">
        <f t="shared" si="465"/>
        <v>161.85099556314177</v>
      </c>
      <c r="AA260">
        <v>232</v>
      </c>
      <c r="AC260">
        <f>$AB$28*INDEX(I_rec,MATCH(inputs!$B$13+AA260,cpi_rec_u,0))/INDEX(I_rec,MATCH(inputs!$B$13,cpi_rec_u,0))</f>
        <v>166.51058208401702</v>
      </c>
      <c r="AD260">
        <f t="shared" si="459"/>
        <v>182.93639608496977</v>
      </c>
    </row>
    <row r="261" spans="12:30" x14ac:dyDescent="0.35">
      <c r="L261">
        <v>259</v>
      </c>
      <c r="M261">
        <f t="shared" si="460"/>
        <v>21.583333333333332</v>
      </c>
      <c r="N261">
        <f t="shared" si="461"/>
        <v>3.8267237652461088E-2</v>
      </c>
      <c r="O261">
        <f t="shared" si="462"/>
        <v>0.4378256330185506</v>
      </c>
      <c r="P261">
        <f>O261*EXP(-inputs!$B$27*L261/12)</f>
        <v>0.39303712235093013</v>
      </c>
      <c r="Q261">
        <f t="shared" si="463"/>
        <v>4.3267237652461085E-2</v>
      </c>
      <c r="R261">
        <f t="shared" si="464"/>
        <v>0.39303712235093019</v>
      </c>
      <c r="S261">
        <f>R261*EXP(-inputs!$B$27*L261/12)</f>
        <v>0.35283036874945795</v>
      </c>
      <c r="T261">
        <f>INDEX(P_rec,MATCH(inputs!$B$13+L261,curve_t,0))/INDEX(P_rec,MATCH(inputs!$B$13,curve_t,0))</f>
        <v>0.38696738310269957</v>
      </c>
      <c r="U261">
        <f t="shared" si="466"/>
        <v>0.9960931039432086</v>
      </c>
      <c r="V261">
        <f t="shared" si="467"/>
        <v>3.9222197617123644E-3</v>
      </c>
      <c r="X261">
        <v>235</v>
      </c>
      <c r="Y261">
        <f t="shared" si="465"/>
        <v>162.18438211411288</v>
      </c>
      <c r="AA261">
        <v>233</v>
      </c>
      <c r="AC261">
        <f>$AB$28*INDEX(I_rec,MATCH(inputs!$B$13+AA261,cpi_rec_u,0))/INDEX(I_rec,MATCH(inputs!$B$13,cpi_rec_u,0))</f>
        <v>166.85356662030634</v>
      </c>
      <c r="AD261">
        <f t="shared" si="459"/>
        <v>183.38756658888832</v>
      </c>
    </row>
    <row r="262" spans="12:30" x14ac:dyDescent="0.35">
      <c r="L262">
        <v>260</v>
      </c>
      <c r="M262">
        <f t="shared" si="460"/>
        <v>21.666666666666668</v>
      </c>
      <c r="N262">
        <f t="shared" si="461"/>
        <v>3.8281617340109687E-2</v>
      </c>
      <c r="O262">
        <f t="shared" si="462"/>
        <v>0.43629570529490158</v>
      </c>
      <c r="P262">
        <f>O262*EXP(-inputs!$B$27*L262/12)</f>
        <v>0.39150054334322243</v>
      </c>
      <c r="Q262">
        <f t="shared" si="463"/>
        <v>4.3281617340109685E-2</v>
      </c>
      <c r="R262">
        <f t="shared" si="464"/>
        <v>0.39150054334322243</v>
      </c>
      <c r="S262">
        <f>R262*EXP(-inputs!$B$27*L262/12)</f>
        <v>0.35130457067973681</v>
      </c>
      <c r="T262">
        <f>INDEX(P_rec,MATCH(inputs!$B$13+L262,curve_t,0))/INDEX(P_rec,MATCH(inputs!$B$13,curve_t,0))</f>
        <v>0.38545565017343664</v>
      </c>
      <c r="U262">
        <f t="shared" si="466"/>
        <v>0.99609338410606629</v>
      </c>
      <c r="V262">
        <f t="shared" si="467"/>
        <v>3.9219373969034965E-3</v>
      </c>
      <c r="X262">
        <v>236</v>
      </c>
      <c r="Y262">
        <f t="shared" si="465"/>
        <v>162.51845538679359</v>
      </c>
      <c r="AA262">
        <v>234</v>
      </c>
      <c r="AC262">
        <f>$AB$28*INDEX(I_rec,MATCH(inputs!$B$13+AA262,cpi_rec_u,0))/INDEX(I_rec,MATCH(inputs!$B$13,cpi_rec_u,0))</f>
        <v>167.19725764858345</v>
      </c>
      <c r="AD262">
        <f t="shared" si="459"/>
        <v>183.83984980098279</v>
      </c>
    </row>
    <row r="263" spans="12:30" x14ac:dyDescent="0.35">
      <c r="L263">
        <v>261</v>
      </c>
      <c r="M263">
        <f t="shared" si="460"/>
        <v>21.75</v>
      </c>
      <c r="N263">
        <f t="shared" si="461"/>
        <v>3.8295877694938543E-2</v>
      </c>
      <c r="O263">
        <f t="shared" si="462"/>
        <v>0.43477121017993542</v>
      </c>
      <c r="P263">
        <f>O263*EXP(-inputs!$B$27*L263/12)</f>
        <v>0.38997004914760491</v>
      </c>
      <c r="Q263">
        <f t="shared" si="463"/>
        <v>4.3295877694938541E-2</v>
      </c>
      <c r="R263">
        <f t="shared" si="464"/>
        <v>0.38997004914760491</v>
      </c>
      <c r="S263">
        <f>R263*EXP(-inputs!$B$27*L263/12)</f>
        <v>0.34978544041415854</v>
      </c>
      <c r="T263">
        <f>INDEX(P_rec,MATCH(inputs!$B$13+L263,curve_t,0))/INDEX(P_rec,MATCH(inputs!$B$13,curve_t,0))</f>
        <v>0.38394993355307605</v>
      </c>
      <c r="U263">
        <f t="shared" si="466"/>
        <v>0.99609367090693035</v>
      </c>
      <c r="V263">
        <f t="shared" si="467"/>
        <v>3.9216483420811965E-3</v>
      </c>
      <c r="X263">
        <v>237</v>
      </c>
      <c r="Y263">
        <f t="shared" si="465"/>
        <v>162.85321679571817</v>
      </c>
      <c r="AA263">
        <v>235</v>
      </c>
      <c r="AC263">
        <f>$AB$28*INDEX(I_rec,MATCH(inputs!$B$13+AA263,cpi_rec_u,0))/INDEX(I_rec,MATCH(inputs!$B$13,cpi_rec_u,0))</f>
        <v>167.54165662410628</v>
      </c>
      <c r="AD263">
        <f t="shared" si="459"/>
        <v>184.29324846549179</v>
      </c>
    </row>
    <row r="264" spans="12:30" x14ac:dyDescent="0.35">
      <c r="L264">
        <v>262</v>
      </c>
      <c r="M264">
        <f t="shared" si="460"/>
        <v>21.833333333333332</v>
      </c>
      <c r="N264">
        <f t="shared" si="461"/>
        <v>3.831001970725581E-2</v>
      </c>
      <c r="O264">
        <f t="shared" si="462"/>
        <v>0.43325213164348048</v>
      </c>
      <c r="P264">
        <f>O264*EXP(-inputs!$B$27*L264/12)</f>
        <v>0.38844561855885446</v>
      </c>
      <c r="Q264">
        <f t="shared" si="463"/>
        <v>4.3310019707255815E-2</v>
      </c>
      <c r="R264">
        <f t="shared" si="464"/>
        <v>0.3884456185588544</v>
      </c>
      <c r="S264">
        <f>R264*EXP(-inputs!$B$27*L264/12)</f>
        <v>0.34827295137635267</v>
      </c>
      <c r="T264">
        <f>INDEX(P_rec,MATCH(inputs!$B$13+L264,curve_t,0))/INDEX(P_rec,MATCH(inputs!$B$13,curve_t,0))</f>
        <v>0.38245021137348334</v>
      </c>
      <c r="U264">
        <f t="shared" si="466"/>
        <v>0.99609396421633867</v>
      </c>
      <c r="V264">
        <f t="shared" si="467"/>
        <v>3.9213527277361937E-3</v>
      </c>
      <c r="X264">
        <v>238</v>
      </c>
      <c r="Y264">
        <f t="shared" si="465"/>
        <v>163.18866775833453</v>
      </c>
      <c r="AA264">
        <v>236</v>
      </c>
      <c r="AC264">
        <f>$AB$28*INDEX(I_rec,MATCH(inputs!$B$13+AA264,cpi_rec_u,0))/INDEX(I_rec,MATCH(inputs!$B$13,cpi_rec_u,0))</f>
        <v>167.8867650051302</v>
      </c>
      <c r="AD264">
        <f t="shared" si="459"/>
        <v>184.74776533342188</v>
      </c>
    </row>
    <row r="265" spans="12:30" x14ac:dyDescent="0.35">
      <c r="L265">
        <v>263</v>
      </c>
      <c r="M265">
        <f t="shared" si="460"/>
        <v>21.916666666666668</v>
      </c>
      <c r="N265">
        <f t="shared" si="461"/>
        <v>3.8324044359151363E-2</v>
      </c>
      <c r="O265">
        <f t="shared" si="462"/>
        <v>0.43173845361255792</v>
      </c>
      <c r="P265">
        <f>O265*EXP(-inputs!$B$27*L265/12)</f>
        <v>0.38692723036281518</v>
      </c>
      <c r="Q265">
        <f t="shared" si="463"/>
        <v>4.332404435915136E-2</v>
      </c>
      <c r="R265">
        <f t="shared" si="464"/>
        <v>0.38692723036281518</v>
      </c>
      <c r="S265">
        <f>R265*EXP(-inputs!$B$27*L265/12)</f>
        <v>0.34676707701971621</v>
      </c>
      <c r="T265">
        <f>INDEX(P_rec,MATCH(inputs!$B$13+L265,curve_t,0))/INDEX(P_rec,MATCH(inputs!$B$13,curve_t,0))</f>
        <v>0.38095646177896342</v>
      </c>
      <c r="U265">
        <f t="shared" si="466"/>
        <v>0.99609426390652145</v>
      </c>
      <c r="V265">
        <f t="shared" si="467"/>
        <v>3.9210506826541369E-3</v>
      </c>
      <c r="X265">
        <v>239</v>
      </c>
      <c r="Y265">
        <f t="shared" si="465"/>
        <v>163.5248096950105</v>
      </c>
      <c r="AA265">
        <v>237</v>
      </c>
      <c r="AC265">
        <f>$AB$28*INDEX(I_rec,MATCH(inputs!$B$13+AA265,cpi_rec_u,0))/INDEX(I_rec,MATCH(inputs!$B$13,cpi_rec_u,0))</f>
        <v>168.23258425291434</v>
      </c>
      <c r="AD265">
        <f t="shared" si="459"/>
        <v>185.20340316256434</v>
      </c>
    </row>
    <row r="266" spans="12:30" x14ac:dyDescent="0.35">
      <c r="L266">
        <v>264</v>
      </c>
      <c r="M266">
        <f t="shared" si="460"/>
        <v>22</v>
      </c>
      <c r="N266">
        <f t="shared" si="461"/>
        <v>3.8337952624564992E-2</v>
      </c>
      <c r="O266">
        <f t="shared" si="462"/>
        <v>0.43023015997351616</v>
      </c>
      <c r="P266">
        <f>O266*EXP(-inputs!$B$27*L266/12)</f>
        <v>0.38541486333836183</v>
      </c>
      <c r="Q266">
        <f t="shared" si="463"/>
        <v>4.3337952624564989E-2</v>
      </c>
      <c r="R266">
        <f t="shared" si="464"/>
        <v>0.38541486333836189</v>
      </c>
      <c r="S266">
        <f>R266*EXP(-inputs!$B$27*L266/12)</f>
        <v>0.34526779082915104</v>
      </c>
      <c r="T266">
        <f>INDEX(P_rec,MATCH(inputs!$B$13+L266,curve_t,0))/INDEX(P_rec,MATCH(inputs!$B$13,curve_t,0))</f>
        <v>0.37946866292782122</v>
      </c>
      <c r="U266">
        <f t="shared" si="466"/>
        <v>0.99609456985138256</v>
      </c>
      <c r="V266">
        <f t="shared" si="467"/>
        <v>3.920742333933358E-3</v>
      </c>
      <c r="X266">
        <v>240</v>
      </c>
      <c r="Y266">
        <f t="shared" si="465"/>
        <v>163.86164402903955</v>
      </c>
      <c r="AA266">
        <v>238</v>
      </c>
      <c r="AC266">
        <f>$AB$28*INDEX(I_rec,MATCH(inputs!$B$13+AA266,cpi_rec_u,0))/INDEX(I_rec,MATCH(inputs!$B$13,cpi_rec_u,0))</f>
        <v>168.57911583172788</v>
      </c>
      <c r="AD266">
        <f t="shared" si="459"/>
        <v>185.66016471751192</v>
      </c>
    </row>
    <row r="267" spans="12:30" x14ac:dyDescent="0.35">
      <c r="L267">
        <v>265</v>
      </c>
      <c r="M267">
        <f t="shared" si="460"/>
        <v>22.083333333333332</v>
      </c>
      <c r="N267">
        <f t="shared" si="461"/>
        <v>3.8351745469354048E-2</v>
      </c>
      <c r="O267">
        <f t="shared" si="462"/>
        <v>0.42872723457412454</v>
      </c>
      <c r="P267">
        <f>O267*EXP(-inputs!$B$27*L267/12)</f>
        <v>0.383908496259322</v>
      </c>
      <c r="Q267">
        <f t="shared" si="463"/>
        <v>4.3351745469354046E-2</v>
      </c>
      <c r="R267">
        <f t="shared" si="464"/>
        <v>0.383908496259322</v>
      </c>
      <c r="S267">
        <f>R267*EXP(-inputs!$B$27*L267/12)</f>
        <v>0.34377506632276167</v>
      </c>
      <c r="T267">
        <f>INDEX(P_rec,MATCH(inputs!$B$13+L267,curve_t,0))/INDEX(P_rec,MATCH(inputs!$B$13,curve_t,0))</f>
        <v>0.37798679299388649</v>
      </c>
      <c r="U267">
        <f t="shared" si="466"/>
        <v>0.99609488192647777</v>
      </c>
      <c r="V267">
        <f t="shared" si="467"/>
        <v>3.9204278070072984E-3</v>
      </c>
      <c r="X267">
        <v>241</v>
      </c>
      <c r="Y267">
        <f t="shared" si="465"/>
        <v>164.19917218664654</v>
      </c>
      <c r="AA267">
        <v>239</v>
      </c>
      <c r="AC267">
        <f>$AB$28*INDEX(I_rec,MATCH(inputs!$B$13+AA267,cpi_rec_u,0))/INDEX(I_rec,MATCH(inputs!$B$13,cpi_rec_u,0))</f>
        <v>168.92636120885612</v>
      </c>
      <c r="AD267">
        <f t="shared" si="459"/>
        <v>186.11805276967564</v>
      </c>
    </row>
    <row r="268" spans="12:30" x14ac:dyDescent="0.35">
      <c r="L268">
        <v>266</v>
      </c>
      <c r="M268">
        <f t="shared" si="460"/>
        <v>22.166666666666668</v>
      </c>
      <c r="N268">
        <f t="shared" si="461"/>
        <v>3.8365423851360526E-2</v>
      </c>
      <c r="O268">
        <f t="shared" si="462"/>
        <v>0.42722966122562755</v>
      </c>
      <c r="P268">
        <f>O268*EXP(-inputs!$B$27*L268/12)</f>
        <v>0.3824081078963576</v>
      </c>
      <c r="Q268">
        <f t="shared" si="463"/>
        <v>4.3365423851360524E-2</v>
      </c>
      <c r="R268">
        <f t="shared" si="464"/>
        <v>0.38240810789635765</v>
      </c>
      <c r="S268">
        <f>R268*EXP(-inputs!$B$27*L268/12)</f>
        <v>0.34228887705351174</v>
      </c>
      <c r="T268">
        <f>INDEX(P_rec,MATCH(inputs!$B$13+L268,curve_t,0))/INDEX(P_rec,MATCH(inputs!$B$13,curve_t,0))</f>
        <v>0.37651083016800507</v>
      </c>
      <c r="U268">
        <f t="shared" si="466"/>
        <v>0.99609520000899798</v>
      </c>
      <c r="V268">
        <f t="shared" si="467"/>
        <v>3.9201072256616065E-3</v>
      </c>
      <c r="X268">
        <v>242</v>
      </c>
      <c r="Y268">
        <f t="shared" si="465"/>
        <v>164.53739559699477</v>
      </c>
      <c r="AA268">
        <v>240</v>
      </c>
      <c r="AC268">
        <f>$AB$28*INDEX(I_rec,MATCH(inputs!$B$13+AA268,cpi_rec_u,0))/INDEX(I_rec,MATCH(inputs!$B$13,cpi_rec_u,0))</f>
        <v>169.2743218546068</v>
      </c>
      <c r="AD268">
        <f t="shared" si="459"/>
        <v>186.57707009730134</v>
      </c>
    </row>
    <row r="269" spans="12:30" x14ac:dyDescent="0.35">
      <c r="L269">
        <v>267</v>
      </c>
      <c r="M269">
        <f t="shared" si="460"/>
        <v>22.25</v>
      </c>
      <c r="N269">
        <f t="shared" si="461"/>
        <v>3.8378988720477562E-2</v>
      </c>
      <c r="O269">
        <f t="shared" si="462"/>
        <v>0.42573742370476009</v>
      </c>
      <c r="P269">
        <f>O269*EXP(-inputs!$B$27*L269/12)</f>
        <v>0.38091367701880768</v>
      </c>
      <c r="Q269">
        <f t="shared" si="463"/>
        <v>4.337898872047756E-2</v>
      </c>
      <c r="R269">
        <f t="shared" si="464"/>
        <v>0.38091367701880763</v>
      </c>
      <c r="S269">
        <f>R269*EXP(-inputs!$B$27*L269/12)</f>
        <v>0.34080919661084103</v>
      </c>
      <c r="T269">
        <f>INDEX(P_rec,MATCH(inputs!$B$13+L269,curve_t,0))/INDEX(P_rec,MATCH(inputs!$B$13,curve_t,0))</f>
        <v>0.37504075265949766</v>
      </c>
      <c r="U269">
        <f t="shared" si="466"/>
        <v>0.99609552397775269</v>
      </c>
      <c r="V269">
        <f t="shared" si="467"/>
        <v>3.9197807120499029E-3</v>
      </c>
      <c r="X269">
        <v>243</v>
      </c>
      <c r="Y269">
        <f t="shared" si="465"/>
        <v>164.87631569219093</v>
      </c>
      <c r="AA269">
        <v>241</v>
      </c>
      <c r="AC269">
        <f>$AB$28*INDEX(I_rec,MATCH(inputs!$B$13+AA269,cpi_rec_u,0))/INDEX(I_rec,MATCH(inputs!$B$13,cpi_rec_u,0))</f>
        <v>169.62299924231584</v>
      </c>
      <c r="AD269">
        <f t="shared" si="459"/>
        <v>187.03721948548744</v>
      </c>
    </row>
    <row r="270" spans="12:30" x14ac:dyDescent="0.35">
      <c r="L270">
        <v>268</v>
      </c>
      <c r="M270">
        <f t="shared" si="460"/>
        <v>22.333333333333332</v>
      </c>
      <c r="N270">
        <f t="shared" si="461"/>
        <v>3.8392441018715397E-2</v>
      </c>
      <c r="O270">
        <f t="shared" si="462"/>
        <v>0.42425050575572271</v>
      </c>
      <c r="P270">
        <f>O270*EXP(-inputs!$B$27*L270/12)</f>
        <v>0.37942518239649015</v>
      </c>
      <c r="Q270">
        <f t="shared" si="463"/>
        <v>4.3392441018715394E-2</v>
      </c>
      <c r="R270">
        <f t="shared" si="464"/>
        <v>0.37942518239649015</v>
      </c>
      <c r="S270">
        <f>R270*EXP(-inputs!$B$27*L270/12)</f>
        <v>0.33933599862224301</v>
      </c>
      <c r="T270">
        <f>INDEX(P_rec,MATCH(inputs!$B$13+L270,curve_t,0))/INDEX(P_rec,MATCH(inputs!$B$13,curve_t,0))</f>
        <v>0.37357653869758256</v>
      </c>
      <c r="U270">
        <f t="shared" si="466"/>
        <v>0.99609585371314446</v>
      </c>
      <c r="V270">
        <f t="shared" si="467"/>
        <v>3.9194483867210916E-3</v>
      </c>
      <c r="X270">
        <v>244</v>
      </c>
      <c r="Y270">
        <f t="shared" si="465"/>
        <v>165.21593390729174</v>
      </c>
      <c r="AA270">
        <v>242</v>
      </c>
      <c r="AC270">
        <f>$AB$28*INDEX(I_rec,MATCH(inputs!$B$13+AA270,cpi_rec_u,0))/INDEX(I_rec,MATCH(inputs!$B$13,cpi_rec_u,0))</f>
        <v>169.97239484835472</v>
      </c>
      <c r="AD270">
        <f t="shared" si="459"/>
        <v>187.49850372620023</v>
      </c>
    </row>
    <row r="271" spans="12:30" x14ac:dyDescent="0.35">
      <c r="L271">
        <v>269</v>
      </c>
      <c r="M271">
        <f t="shared" si="460"/>
        <v>22.416666666666668</v>
      </c>
      <c r="N271">
        <f t="shared" si="461"/>
        <v>3.8405781680266829E-2</v>
      </c>
      <c r="O271">
        <f t="shared" si="462"/>
        <v>0.42276889109212007</v>
      </c>
      <c r="P271">
        <f>O271*EXP(-inputs!$B$27*L271/12)</f>
        <v>0.37794260280146658</v>
      </c>
      <c r="Q271">
        <f t="shared" si="463"/>
        <v>4.3405781680266826E-2</v>
      </c>
      <c r="R271">
        <f t="shared" si="464"/>
        <v>0.37794260280146663</v>
      </c>
      <c r="S271">
        <f>R271*EXP(-inputs!$B$27*L271/12)</f>
        <v>0.33786925675480373</v>
      </c>
      <c r="T271">
        <f>INDEX(P_rec,MATCH(inputs!$B$13+L271,curve_t,0))/INDEX(P_rec,MATCH(inputs!$B$13,curve_t,0))</f>
        <v>0.37211816653276958</v>
      </c>
      <c r="U271">
        <f t="shared" si="466"/>
        <v>0.99609618909715969</v>
      </c>
      <c r="V271">
        <f t="shared" si="467"/>
        <v>3.9191103686269102E-3</v>
      </c>
      <c r="X271">
        <v>245</v>
      </c>
      <c r="Y271">
        <f t="shared" si="465"/>
        <v>165.55625168030997</v>
      </c>
      <c r="AA271">
        <v>243</v>
      </c>
      <c r="AC271">
        <f>$AB$28*INDEX(I_rec,MATCH(inputs!$B$13+AA271,cpi_rec_u,0))/INDEX(I_rec,MATCH(inputs!$B$13,cpi_rec_u,0))</f>
        <v>170.32251015213538</v>
      </c>
      <c r="AD271">
        <f t="shared" si="459"/>
        <v>187.96092561829229</v>
      </c>
    </row>
    <row r="272" spans="12:30" x14ac:dyDescent="0.35">
      <c r="L272">
        <v>270</v>
      </c>
      <c r="M272">
        <f t="shared" si="460"/>
        <v>22.5</v>
      </c>
      <c r="N272">
        <f t="shared" si="461"/>
        <v>3.8419011631572034E-2</v>
      </c>
      <c r="O272">
        <f t="shared" si="462"/>
        <v>0.42129256339886151</v>
      </c>
      <c r="P272">
        <f>O272*EXP(-inputs!$B$27*L272/12)</f>
        <v>0.37646591700976878</v>
      </c>
      <c r="Q272">
        <f t="shared" si="463"/>
        <v>4.3419011631572031E-2</v>
      </c>
      <c r="R272">
        <f t="shared" si="464"/>
        <v>0.37646591700976884</v>
      </c>
      <c r="S272">
        <f>R272*EXP(-inputs!$B$27*L272/12)</f>
        <v>0.33640894471670407</v>
      </c>
      <c r="T272">
        <f>INDEX(P_rec,MATCH(inputs!$B$13+L272,curve_t,0))/INDEX(P_rec,MATCH(inputs!$B$13,curve_t,0))</f>
        <v>0.37066561443821977</v>
      </c>
      <c r="U272">
        <f t="shared" si="466"/>
        <v>0.99609653001334486</v>
      </c>
      <c r="V272">
        <f t="shared" si="467"/>
        <v>3.918766775146576E-3</v>
      </c>
      <c r="X272">
        <v>246</v>
      </c>
      <c r="Y272">
        <f t="shared" si="465"/>
        <v>165.89727045222025</v>
      </c>
      <c r="AA272">
        <v>244</v>
      </c>
      <c r="AC272">
        <f>$AB$28*INDEX(I_rec,MATCH(inputs!$B$13+AA272,cpi_rec_u,0))/INDEX(I_rec,MATCH(inputs!$B$13,cpi_rec_u,0))</f>
        <v>170.6733466361174</v>
      </c>
      <c r="AD272">
        <f t="shared" si="459"/>
        <v>188.4244879675189</v>
      </c>
    </row>
    <row r="273" spans="12:30" x14ac:dyDescent="0.35">
      <c r="L273">
        <v>271</v>
      </c>
      <c r="M273">
        <f t="shared" si="460"/>
        <v>22.583333333333332</v>
      </c>
      <c r="N273">
        <f t="shared" si="461"/>
        <v>3.843213179138296E-2</v>
      </c>
      <c r="O273">
        <f t="shared" si="462"/>
        <v>0.41982150633402393</v>
      </c>
      <c r="P273">
        <f>O273*EXP(-inputs!$B$27*L273/12)</f>
        <v>0.37499510380308693</v>
      </c>
      <c r="Q273">
        <f t="shared" si="463"/>
        <v>4.3432131791382958E-2</v>
      </c>
      <c r="R273">
        <f t="shared" si="464"/>
        <v>0.37499510380308687</v>
      </c>
      <c r="S273">
        <f>R273*EXP(-inputs!$B$27*L273/12)</f>
        <v>0.334955036258683</v>
      </c>
      <c r="T273">
        <f>INDEX(P_rec,MATCH(inputs!$B$13+L273,curve_t,0))/INDEX(P_rec,MATCH(inputs!$B$13,curve_t,0))</f>
        <v>0.3692188607110744</v>
      </c>
      <c r="U273">
        <f t="shared" si="466"/>
        <v>0.99609687634679023</v>
      </c>
      <c r="V273">
        <f t="shared" si="467"/>
        <v>3.9184177221041061E-3</v>
      </c>
      <c r="X273">
        <v>247</v>
      </c>
      <c r="Y273">
        <f t="shared" si="465"/>
        <v>166.23899166696569</v>
      </c>
      <c r="AA273">
        <v>245</v>
      </c>
      <c r="AC273">
        <f>$AB$28*INDEX(I_rec,MATCH(inputs!$B$13+AA273,cpi_rec_u,0))/INDEX(I_rec,MATCH(inputs!$B$13,cpi_rec_u,0))</f>
        <v>171.02490578581398</v>
      </c>
      <c r="AD273">
        <f t="shared" si="459"/>
        <v>188.889193586555</v>
      </c>
    </row>
    <row r="274" spans="12:30" x14ac:dyDescent="0.35">
      <c r="L274">
        <v>272</v>
      </c>
      <c r="M274">
        <f t="shared" si="460"/>
        <v>22.666666666666668</v>
      </c>
      <c r="N274">
        <f t="shared" si="461"/>
        <v>3.8445143070827081E-2</v>
      </c>
      <c r="O274">
        <f t="shared" si="462"/>
        <v>0.41835570353067947</v>
      </c>
      <c r="P274">
        <f>O274*EXP(-inputs!$B$27*L274/12)</f>
        <v>0.3735301419704225</v>
      </c>
      <c r="Q274">
        <f t="shared" si="463"/>
        <v>4.3445143070827079E-2</v>
      </c>
      <c r="R274">
        <f t="shared" si="464"/>
        <v>0.3735301419704225</v>
      </c>
      <c r="S274">
        <f>R274*EXP(-inputs!$B$27*L274/12)</f>
        <v>0.33350750517546646</v>
      </c>
      <c r="T274">
        <f>INDEX(P_rec,MATCH(inputs!$B$13+L274,curve_t,0))/INDEX(P_rec,MATCH(inputs!$B$13,curve_t,0))</f>
        <v>0.36777788367375303</v>
      </c>
      <c r="U274">
        <f t="shared" si="466"/>
        <v>0.9960972279841116</v>
      </c>
      <c r="V274">
        <f t="shared" si="467"/>
        <v>3.9180633237849705E-3</v>
      </c>
      <c r="X274">
        <v>248</v>
      </c>
      <c r="Y274">
        <f t="shared" si="465"/>
        <v>166.58141677146344</v>
      </c>
      <c r="AA274">
        <v>246</v>
      </c>
      <c r="AC274">
        <f>$AB$28*INDEX(I_rec,MATCH(inputs!$B$13+AA274,cpi_rec_u,0))/INDEX(I_rec,MATCH(inputs!$B$13,cpi_rec_u,0))</f>
        <v>171.37718908979807</v>
      </c>
      <c r="AD274">
        <f t="shared" si="459"/>
        <v>189.3550452950123</v>
      </c>
    </row>
    <row r="275" spans="12:30" x14ac:dyDescent="0.35">
      <c r="L275">
        <v>273</v>
      </c>
      <c r="M275">
        <f t="shared" si="460"/>
        <v>22.75</v>
      </c>
      <c r="N275">
        <f t="shared" si="461"/>
        <v>3.8458046373470708E-2</v>
      </c>
      <c r="O275">
        <f t="shared" si="462"/>
        <v>0.41689513859868699</v>
      </c>
      <c r="P275">
        <f>O275*EXP(-inputs!$B$27*L275/12)</f>
        <v>0.37207101030970496</v>
      </c>
      <c r="Q275">
        <f t="shared" si="463"/>
        <v>4.3458046373470699E-2</v>
      </c>
      <c r="R275">
        <f t="shared" si="464"/>
        <v>0.37207101030970507</v>
      </c>
      <c r="S275">
        <f>R275*EXP(-inputs!$B$27*L275/12)</f>
        <v>0.33206632530715874</v>
      </c>
      <c r="T275">
        <f>INDEX(P_rec,MATCH(inputs!$B$13+L275,curve_t,0))/INDEX(P_rec,MATCH(inputs!$B$13,curve_t,0))</f>
        <v>0.36634266167522217</v>
      </c>
      <c r="U275">
        <f t="shared" si="466"/>
        <v>0.99609758481343591</v>
      </c>
      <c r="V275">
        <f t="shared" si="467"/>
        <v>3.9177036929518572E-3</v>
      </c>
      <c r="X275">
        <v>249</v>
      </c>
      <c r="Y275">
        <f t="shared" si="465"/>
        <v>166.92454721561108</v>
      </c>
      <c r="AA275">
        <v>247</v>
      </c>
      <c r="AC275">
        <f>$AB$28*INDEX(I_rec,MATCH(inputs!$B$13+AA275,cpi_rec_u,0))/INDEX(I_rec,MATCH(inputs!$B$13,cpi_rec_u,0))</f>
        <v>171.73019803970894</v>
      </c>
      <c r="AD275">
        <f t="shared" si="459"/>
        <v>189.82204591945654</v>
      </c>
    </row>
    <row r="276" spans="12:30" x14ac:dyDescent="0.35">
      <c r="L276">
        <v>274</v>
      </c>
      <c r="M276">
        <f t="shared" si="460"/>
        <v>22.833333333333332</v>
      </c>
      <c r="N276">
        <f t="shared" si="461"/>
        <v>3.8470842595381693E-2</v>
      </c>
      <c r="O276">
        <f t="shared" si="462"/>
        <v>0.41543979512644802</v>
      </c>
      <c r="P276">
        <f>O276*EXP(-inputs!$B$27*L276/12)</f>
        <v>0.37061768762937225</v>
      </c>
      <c r="Q276">
        <f t="shared" si="463"/>
        <v>4.3470842595381691E-2</v>
      </c>
      <c r="R276">
        <f t="shared" si="464"/>
        <v>0.37061768762937231</v>
      </c>
      <c r="S276">
        <f>R276*EXP(-inputs!$B$27*L276/12)</f>
        <v>0.33063147054059966</v>
      </c>
      <c r="T276">
        <f>INDEX(P_rec,MATCH(inputs!$B$13+L276,curve_t,0))/INDEX(P_rec,MATCH(inputs!$B$13,curve_t,0))</f>
        <v>0.36491317309223259</v>
      </c>
      <c r="U276">
        <f t="shared" si="466"/>
        <v>0.99609794672437879</v>
      </c>
      <c r="V276">
        <f t="shared" si="467"/>
        <v>3.9173389408670989E-3</v>
      </c>
      <c r="X276">
        <v>250</v>
      </c>
      <c r="Y276">
        <f t="shared" si="465"/>
        <v>167.26838445229291</v>
      </c>
      <c r="AA276">
        <v>248</v>
      </c>
      <c r="AC276">
        <f>$AB$28*INDEX(I_rec,MATCH(inputs!$B$13+AA276,cpi_rec_u,0))/INDEX(I_rec,MATCH(inputs!$B$13,cpi_rec_u,0))</f>
        <v>172.08393413025843</v>
      </c>
      <c r="AD276">
        <f t="shared" si="459"/>
        <v>190.29019829342454</v>
      </c>
    </row>
    <row r="277" spans="12:30" x14ac:dyDescent="0.35">
      <c r="L277">
        <v>275</v>
      </c>
      <c r="M277">
        <f t="shared" si="460"/>
        <v>22.916666666666668</v>
      </c>
      <c r="N277">
        <f t="shared" si="461"/>
        <v>3.8483532625191719E-2</v>
      </c>
      <c r="O277">
        <f t="shared" si="462"/>
        <v>0.41398965668262827</v>
      </c>
      <c r="P277">
        <f>O277*EXP(-inputs!$B$27*L277/12)</f>
        <v>0.36917015274991666</v>
      </c>
      <c r="Q277">
        <f t="shared" si="463"/>
        <v>4.3483532625191716E-2</v>
      </c>
      <c r="R277">
        <f t="shared" si="464"/>
        <v>0.36917015274991666</v>
      </c>
      <c r="S277">
        <f>R277*EXP(-inputs!$B$27*L277/12)</f>
        <v>0.32920291481068692</v>
      </c>
      <c r="T277">
        <f>INDEX(P_rec,MATCH(inputs!$B$13+L277,curve_t,0))/INDEX(P_rec,MATCH(inputs!$B$13,curve_t,0))</f>
        <v>0.3634893963305289</v>
      </c>
      <c r="U277">
        <f t="shared" si="466"/>
        <v>0.99609831360803236</v>
      </c>
      <c r="V277">
        <f t="shared" si="467"/>
        <v>3.9169691773044413E-3</v>
      </c>
      <c r="X277">
        <v>251</v>
      </c>
      <c r="Y277">
        <f t="shared" si="465"/>
        <v>167.61292993738576</v>
      </c>
      <c r="AA277">
        <v>249</v>
      </c>
      <c r="AC277">
        <f>$AB$28*INDEX(I_rec,MATCH(inputs!$B$13+AA277,cpi_rec_u,0))/INDEX(I_rec,MATCH(inputs!$B$13,cpi_rec_u,0))</f>
        <v>172.43839885923717</v>
      </c>
      <c r="AD277">
        <f t="shared" si="459"/>
        <v>190.75950525744128</v>
      </c>
    </row>
    <row r="278" spans="12:30" x14ac:dyDescent="0.35">
      <c r="L278">
        <v>276</v>
      </c>
      <c r="M278">
        <f t="shared" si="460"/>
        <v>23</v>
      </c>
      <c r="N278">
        <f t="shared" si="461"/>
        <v>3.8496117344157942E-2</v>
      </c>
      <c r="O278">
        <f t="shared" si="462"/>
        <v>0.41254470681784572</v>
      </c>
      <c r="P278">
        <f>O278*EXP(-inputs!$B$27*L278/12)</f>
        <v>0.36772838450539741</v>
      </c>
      <c r="Q278">
        <f t="shared" si="463"/>
        <v>4.3496117344157939E-2</v>
      </c>
      <c r="R278">
        <f t="shared" si="464"/>
        <v>0.36772838450539747</v>
      </c>
      <c r="S278">
        <f>R278*EXP(-inputs!$B$27*L278/12)</f>
        <v>0.32778063210166475</v>
      </c>
      <c r="T278">
        <f>INDEX(P_rec,MATCH(inputs!$B$13+L278,curve_t,0))/INDEX(P_rec,MATCH(inputs!$B$13,curve_t,0))</f>
        <v>0.36207130982602992</v>
      </c>
      <c r="U278">
        <f t="shared" si="466"/>
        <v>0.99609868535694646</v>
      </c>
      <c r="V278">
        <f t="shared" si="467"/>
        <v>3.9165945105685829E-3</v>
      </c>
      <c r="X278">
        <v>252</v>
      </c>
      <c r="Y278">
        <f t="shared" si="465"/>
        <v>167.95818512976552</v>
      </c>
      <c r="AA278">
        <v>250</v>
      </c>
      <c r="AC278">
        <f>$AB$28*INDEX(I_rec,MATCH(inputs!$B$13+AA278,cpi_rec_u,0))/INDEX(I_rec,MATCH(inputs!$B$13,cpi_rec_u,0))</f>
        <v>172.79359372752103</v>
      </c>
      <c r="AD278">
        <f t="shared" si="459"/>
        <v>191.22996965903729</v>
      </c>
    </row>
    <row r="279" spans="12:30" x14ac:dyDescent="0.35">
      <c r="L279">
        <v>277</v>
      </c>
      <c r="M279">
        <f t="shared" si="460"/>
        <v>23.083333333333332</v>
      </c>
      <c r="N279">
        <f t="shared" si="461"/>
        <v>3.8508597626224245E-2</v>
      </c>
      <c r="O279">
        <f t="shared" si="462"/>
        <v>0.41110492906632384</v>
      </c>
      <c r="P279">
        <f>O279*EXP(-inputs!$B$27*L279/12)</f>
        <v>0.36629236174491825</v>
      </c>
      <c r="Q279">
        <f t="shared" si="463"/>
        <v>4.3508597626224242E-2</v>
      </c>
      <c r="R279">
        <f t="shared" si="464"/>
        <v>0.36629236174491819</v>
      </c>
      <c r="S279">
        <f>R279*EXP(-inputs!$B$27*L279/12)</f>
        <v>0.32636459644837845</v>
      </c>
      <c r="T279">
        <f>INDEX(P_rec,MATCH(inputs!$B$13+L279,curve_t,0))/INDEX(P_rec,MATCH(inputs!$B$13,curve_t,0))</f>
        <v>0.36065889204598023</v>
      </c>
      <c r="U279">
        <f t="shared" si="466"/>
        <v>0.99609906186511066</v>
      </c>
      <c r="V279">
        <f t="shared" si="467"/>
        <v>3.9162150475124946E-3</v>
      </c>
      <c r="X279">
        <v>253</v>
      </c>
      <c r="Y279">
        <f t="shared" si="465"/>
        <v>168.30415149131267</v>
      </c>
      <c r="AA279">
        <v>251</v>
      </c>
      <c r="AC279">
        <f>$AB$28*INDEX(I_rec,MATCH(inputs!$B$13+AA279,cpi_rec_u,0))/INDEX(I_rec,MATCH(inputs!$B$13,cpi_rec_u,0))</f>
        <v>173.1495202390775</v>
      </c>
      <c r="AD279">
        <f t="shared" si="459"/>
        <v>191.70159435276591</v>
      </c>
    </row>
    <row r="280" spans="12:30" x14ac:dyDescent="0.35">
      <c r="L280">
        <v>278</v>
      </c>
      <c r="M280">
        <f t="shared" si="460"/>
        <v>23.166666666666668</v>
      </c>
      <c r="N280">
        <f t="shared" si="461"/>
        <v>3.8520974338081902E-2</v>
      </c>
      <c r="O280">
        <f t="shared" si="462"/>
        <v>0.409670306947513</v>
      </c>
      <c r="P280">
        <f>O280*EXP(-inputs!$B$27*L280/12)</f>
        <v>0.36486206333407262</v>
      </c>
      <c r="Q280">
        <f t="shared" si="463"/>
        <v>4.35209743380819E-2</v>
      </c>
      <c r="R280">
        <f t="shared" si="464"/>
        <v>0.36486206333407267</v>
      </c>
      <c r="S280">
        <f>R280*EXP(-inputs!$B$27*L280/12)</f>
        <v>0.32495478193749772</v>
      </c>
      <c r="T280">
        <f>INDEX(P_rec,MATCH(inputs!$B$13+L280,curve_t,0))/INDEX(P_rec,MATCH(inputs!$B$13,curve_t,0))</f>
        <v>0.35925212149007424</v>
      </c>
      <c r="U280">
        <f t="shared" si="466"/>
        <v>0.99609944302793829</v>
      </c>
      <c r="V280">
        <f t="shared" si="467"/>
        <v>3.9158308935549613E-3</v>
      </c>
      <c r="X280">
        <v>254</v>
      </c>
      <c r="Y280">
        <f t="shared" si="465"/>
        <v>168.65083048691963</v>
      </c>
      <c r="AA280">
        <v>252</v>
      </c>
      <c r="AC280">
        <f>$AB$28*INDEX(I_rec,MATCH(inputs!$B$13+AA280,cpi_rec_u,0))/INDEX(I_rec,MATCH(inputs!$B$13,cpi_rec_u,0))</f>
        <v>173.50617990097197</v>
      </c>
      <c r="AD280">
        <f t="shared" si="459"/>
        <v>192.17438220022035</v>
      </c>
    </row>
    <row r="281" spans="12:30" x14ac:dyDescent="0.35">
      <c r="L281">
        <v>279</v>
      </c>
      <c r="M281">
        <f t="shared" si="460"/>
        <v>23.25</v>
      </c>
      <c r="N281">
        <f t="shared" si="461"/>
        <v>3.8533248339229748E-2</v>
      </c>
      <c r="O281">
        <f t="shared" si="462"/>
        <v>0.40824082396767936</v>
      </c>
      <c r="P281">
        <f>O281*EXP(-inputs!$B$27*L281/12)</f>
        <v>0.36343746815635702</v>
      </c>
      <c r="Q281">
        <f t="shared" si="463"/>
        <v>4.3533248339229745E-2</v>
      </c>
      <c r="R281">
        <f t="shared" si="464"/>
        <v>0.36343746815635708</v>
      </c>
      <c r="S281">
        <f>R281*EXP(-inputs!$B$27*L281/12)</f>
        <v>0.32355116270870654</v>
      </c>
      <c r="T281">
        <f>INDEX(P_rec,MATCH(inputs!$B$13+L281,curve_t,0))/INDEX(P_rec,MATCH(inputs!$B$13,curve_t,0))</f>
        <v>0.35785097669155463</v>
      </c>
      <c r="U281">
        <f t="shared" si="466"/>
        <v>0.99609982874225467</v>
      </c>
      <c r="V281">
        <f t="shared" si="467"/>
        <v>3.9154421526905736E-3</v>
      </c>
      <c r="X281">
        <v>255</v>
      </c>
      <c r="Y281">
        <f t="shared" si="465"/>
        <v>168.99822358449569</v>
      </c>
      <c r="AA281">
        <v>253</v>
      </c>
      <c r="AC281">
        <f>$AB$28*INDEX(I_rec,MATCH(inputs!$B$13+AA281,cpi_rec_u,0))/INDEX(I_rec,MATCH(inputs!$B$13,cpi_rec_u,0))</f>
        <v>173.86357422337369</v>
      </c>
      <c r="AD281">
        <f t="shared" si="459"/>
        <v>192.64833607005204</v>
      </c>
    </row>
    <row r="282" spans="12:30" x14ac:dyDescent="0.35">
      <c r="L282">
        <v>280</v>
      </c>
      <c r="M282">
        <f t="shared" si="460"/>
        <v>23.333333333333332</v>
      </c>
      <c r="N282">
        <f t="shared" si="461"/>
        <v>3.8545420482033924E-2</v>
      </c>
      <c r="O282">
        <f t="shared" si="462"/>
        <v>0.40681646362146046</v>
      </c>
      <c r="P282">
        <f>O282*EXP(-inputs!$B$27*L282/12)</f>
        <v>0.36201855511455017</v>
      </c>
      <c r="Q282">
        <f t="shared" si="463"/>
        <v>4.3545420482033921E-2</v>
      </c>
      <c r="R282">
        <f t="shared" si="464"/>
        <v>0.36201855511455022</v>
      </c>
      <c r="S282">
        <f>R282*EXP(-inputs!$B$27*L282/12)</f>
        <v>0.32215371295586143</v>
      </c>
      <c r="T282">
        <f>INDEX(P_rec,MATCH(inputs!$B$13+L282,curve_t,0))/INDEX(P_rec,MATCH(inputs!$B$13,curve_t,0))</f>
        <v>0.35645543621828091</v>
      </c>
      <c r="U282">
        <f t="shared" si="466"/>
        <v>0.99610021890627232</v>
      </c>
      <c r="V282">
        <f t="shared" si="467"/>
        <v>3.9150489275163736E-3</v>
      </c>
      <c r="X282">
        <v>256</v>
      </c>
      <c r="Y282">
        <f t="shared" si="465"/>
        <v>169.34633225497402</v>
      </c>
      <c r="AA282">
        <v>254</v>
      </c>
      <c r="AC282">
        <f>$AB$28*INDEX(I_rec,MATCH(inputs!$B$13+AA282,cpi_rec_u,0))/INDEX(I_rec,MATCH(inputs!$B$13,cpi_rec_u,0))</f>
        <v>174.22170471956355</v>
      </c>
      <c r="AD282">
        <f t="shared" si="459"/>
        <v>193.12345883798622</v>
      </c>
    </row>
    <row r="283" spans="12:30" x14ac:dyDescent="0.35">
      <c r="L283">
        <v>281</v>
      </c>
      <c r="M283">
        <f t="shared" si="460"/>
        <v>23.416666666666668</v>
      </c>
      <c r="N283">
        <f t="shared" si="461"/>
        <v>3.8557491611787009E-2</v>
      </c>
      <c r="O283">
        <f t="shared" si="462"/>
        <v>0.40539720939339108</v>
      </c>
      <c r="P283">
        <f>O283*EXP(-inputs!$B$27*L283/12)</f>
        <v>0.36060530313206351</v>
      </c>
      <c r="Q283">
        <f t="shared" si="463"/>
        <v>4.3557491611787007E-2</v>
      </c>
      <c r="R283">
        <f t="shared" si="464"/>
        <v>0.36060530313206357</v>
      </c>
      <c r="S283">
        <f>R283*EXP(-inputs!$B$27*L283/12)</f>
        <v>0.32076240692812064</v>
      </c>
      <c r="T283">
        <f>INDEX(P_rec,MATCH(inputs!$B$13+L283,curve_t,0))/INDEX(P_rec,MATCH(inputs!$B$13,curve_t,0))</f>
        <v>0.35506547867377453</v>
      </c>
      <c r="U283">
        <f t="shared" si="466"/>
        <v>0.99610061341958267</v>
      </c>
      <c r="V283">
        <f t="shared" si="467"/>
        <v>3.9146513192385157E-3</v>
      </c>
      <c r="X283">
        <v>257</v>
      </c>
      <c r="Y283">
        <f t="shared" si="465"/>
        <v>169.6951579723177</v>
      </c>
      <c r="AA283">
        <v>255</v>
      </c>
      <c r="AC283">
        <f>$AB$28*INDEX(I_rec,MATCH(inputs!$B$13+AA283,cpi_rec_u,0))/INDEX(I_rec,MATCH(inputs!$B$13,cpi_rec_u,0))</f>
        <v>174.58057290593874</v>
      </c>
      <c r="AD283">
        <f t="shared" si="459"/>
        <v>193.59975338684106</v>
      </c>
    </row>
    <row r="284" spans="12:30" x14ac:dyDescent="0.35">
      <c r="L284">
        <v>282</v>
      </c>
      <c r="M284">
        <f t="shared" si="460"/>
        <v>23.5</v>
      </c>
      <c r="N284">
        <f t="shared" si="461"/>
        <v>3.8569462566766757E-2</v>
      </c>
      <c r="O284">
        <f t="shared" si="462"/>
        <v>0.40398304475939739</v>
      </c>
      <c r="P284">
        <f>O284*EXP(-inputs!$B$27*L284/12)</f>
        <v>0.35919769115425881</v>
      </c>
      <c r="Q284">
        <f t="shared" si="463"/>
        <v>4.3569462566766755E-2</v>
      </c>
      <c r="R284">
        <f t="shared" si="464"/>
        <v>0.35919769115425887</v>
      </c>
      <c r="S284">
        <f>R284*EXP(-inputs!$B$27*L284/12)</f>
        <v>0.31937721893104032</v>
      </c>
      <c r="T284">
        <f>INDEX(P_rec,MATCH(inputs!$B$13+L284,curve_t,0))/INDEX(P_rec,MATCH(inputs!$B$13,curve_t,0))</f>
        <v>0.35368108269823645</v>
      </c>
      <c r="U284">
        <f t="shared" si="466"/>
        <v>0.99610101218313585</v>
      </c>
      <c r="V284">
        <f t="shared" si="467"/>
        <v>3.9142494276949158E-3</v>
      </c>
      <c r="X284">
        <v>258</v>
      </c>
      <c r="Y284">
        <f t="shared" si="465"/>
        <v>170.0447022135258</v>
      </c>
      <c r="AA284">
        <v>256</v>
      </c>
      <c r="AC284">
        <f>$AB$28*INDEX(I_rec,MATCH(inputs!$B$13+AA284,cpi_rec_u,0))/INDEX(I_rec,MATCH(inputs!$B$13,cpi_rec_u,0))</f>
        <v>174.94018030202031</v>
      </c>
      <c r="AD284">
        <f t="shared" si="459"/>
        <v>194.07722260654447</v>
      </c>
    </row>
    <row r="285" spans="12:30" x14ac:dyDescent="0.35">
      <c r="L285">
        <v>283</v>
      </c>
      <c r="M285">
        <f t="shared" si="460"/>
        <v>23.583333333333332</v>
      </c>
      <c r="N285">
        <f t="shared" si="461"/>
        <v>3.8581334178294291E-2</v>
      </c>
      <c r="O285">
        <f t="shared" si="462"/>
        <v>0.40257395318826039</v>
      </c>
      <c r="P285">
        <f>O285*EXP(-inputs!$B$27*L285/12)</f>
        <v>0.35779569814973627</v>
      </c>
      <c r="Q285">
        <f t="shared" si="463"/>
        <v>4.3581334178294288E-2</v>
      </c>
      <c r="R285">
        <f t="shared" si="464"/>
        <v>0.35779569814973627</v>
      </c>
      <c r="S285">
        <f>R285*EXP(-inputs!$B$27*L285/12)</f>
        <v>0.31799812332764293</v>
      </c>
      <c r="T285">
        <f>INDEX(P_rec,MATCH(inputs!$B$13+L285,curve_t,0))/INDEX(P_rec,MATCH(inputs!$B$13,curve_t,0))</f>
        <v>0.35230222696954022</v>
      </c>
      <c r="U285">
        <f t="shared" si="466"/>
        <v>0.99610141509922745</v>
      </c>
      <c r="V285">
        <f t="shared" si="467"/>
        <v>3.9138433513661308E-3</v>
      </c>
      <c r="X285">
        <v>259</v>
      </c>
      <c r="Y285">
        <f t="shared" si="465"/>
        <v>170.39496645863983</v>
      </c>
      <c r="AA285">
        <v>257</v>
      </c>
      <c r="AC285">
        <f>$AB$28*INDEX(I_rec,MATCH(inputs!$B$13+AA285,cpi_rec_u,0))/INDEX(I_rec,MATCH(inputs!$B$13,cpi_rec_u,0))</f>
        <v>175.30052843045931</v>
      </c>
      <c r="AD285">
        <f t="shared" ref="AD285:AD348" si="468">$AB$28*1.03^(AA285/12)</f>
        <v>194.55586939415161</v>
      </c>
    </row>
    <row r="286" spans="12:30" x14ac:dyDescent="0.35">
      <c r="L286">
        <v>284</v>
      </c>
      <c r="M286">
        <f t="shared" si="460"/>
        <v>23.666666666666668</v>
      </c>
      <c r="N286">
        <f t="shared" si="461"/>
        <v>3.8593107270791856E-2</v>
      </c>
      <c r="O286">
        <f t="shared" si="462"/>
        <v>0.40116991814304986</v>
      </c>
      <c r="P286">
        <f>O286*EXP(-inputs!$B$27*L286/12)</f>
        <v>0.35639930311159224</v>
      </c>
      <c r="Q286">
        <f t="shared" si="463"/>
        <v>4.3593107270791853E-2</v>
      </c>
      <c r="R286">
        <f t="shared" si="464"/>
        <v>0.35639930311159229</v>
      </c>
      <c r="S286">
        <f>R286*EXP(-inputs!$B$27*L286/12)</f>
        <v>0.31662509453945509</v>
      </c>
      <c r="T286">
        <f>INDEX(P_rec,MATCH(inputs!$B$13+L286,curve_t,0))/INDEX(P_rec,MATCH(inputs!$B$13,curve_t,0))</f>
        <v>0.35092889020419932</v>
      </c>
      <c r="U286">
        <f t="shared" si="466"/>
        <v>0.99610182207148057</v>
      </c>
      <c r="V286">
        <f t="shared" si="467"/>
        <v>3.9134331873953432E-3</v>
      </c>
      <c r="X286">
        <v>260</v>
      </c>
      <c r="Y286">
        <f t="shared" si="465"/>
        <v>170.74595219074999</v>
      </c>
      <c r="AA286">
        <v>258</v>
      </c>
      <c r="AC286">
        <f>$AB$28*INDEX(I_rec,MATCH(inputs!$B$13+AA286,cpi_rec_u,0))/INDEX(I_rec,MATCH(inputs!$B$13,cpi_rec_u,0))</f>
        <v>175.66161881704298</v>
      </c>
      <c r="AD286">
        <f t="shared" si="468"/>
        <v>195.03569665386266</v>
      </c>
    </row>
    <row r="287" spans="12:30" x14ac:dyDescent="0.35">
      <c r="L287">
        <v>285</v>
      </c>
      <c r="M287">
        <f t="shared" si="460"/>
        <v>23.75</v>
      </c>
      <c r="N287">
        <f t="shared" si="461"/>
        <v>3.8604782661840045E-2</v>
      </c>
      <c r="O287">
        <f t="shared" si="462"/>
        <v>0.39977092308252893</v>
      </c>
      <c r="P287">
        <f>O287*EXP(-inputs!$B$27*L287/12)</f>
        <v>0.35500848505864868</v>
      </c>
      <c r="Q287">
        <f t="shared" si="463"/>
        <v>4.3604782661840043E-2</v>
      </c>
      <c r="R287">
        <f t="shared" si="464"/>
        <v>0.35500848505864874</v>
      </c>
      <c r="S287">
        <f>R287*EXP(-inputs!$B$27*L287/12)</f>
        <v>0.3152581070475175</v>
      </c>
      <c r="T287">
        <f>INDEX(P_rec,MATCH(inputs!$B$13+L287,curve_t,0))/INDEX(P_rec,MATCH(inputs!$B$13,curve_t,0))</f>
        <v>0.34956105115831115</v>
      </c>
      <c r="U287">
        <f t="shared" si="466"/>
        <v>0.99610223300483403</v>
      </c>
      <c r="V287">
        <f t="shared" si="467"/>
        <v>3.9130190315987967E-3</v>
      </c>
      <c r="X287">
        <v>261</v>
      </c>
      <c r="Y287">
        <f t="shared" si="465"/>
        <v>171.09766089600134</v>
      </c>
      <c r="AA287">
        <v>259</v>
      </c>
      <c r="AC287">
        <f>$AB$28*INDEX(I_rec,MATCH(inputs!$B$13+AA287,cpi_rec_u,0))/INDEX(I_rec,MATCH(inputs!$B$13,cpi_rec_u,0))</f>
        <v>176.0234529907016</v>
      </c>
      <c r="AD287">
        <f t="shared" si="468"/>
        <v>195.51670729704026</v>
      </c>
    </row>
    <row r="288" spans="12:30" x14ac:dyDescent="0.35">
      <c r="L288">
        <v>286</v>
      </c>
      <c r="M288">
        <f t="shared" si="460"/>
        <v>23.833333333333332</v>
      </c>
      <c r="N288">
        <f t="shared" si="461"/>
        <v>3.8616361162234603E-2</v>
      </c>
      <c r="O288">
        <f t="shared" si="462"/>
        <v>0.39837695146252927</v>
      </c>
      <c r="P288">
        <f>O288*EXP(-inputs!$B$27*L288/12)</f>
        <v>0.35362322303665228</v>
      </c>
      <c r="Q288">
        <f t="shared" si="463"/>
        <v>4.36163611622346E-2</v>
      </c>
      <c r="R288">
        <f t="shared" si="464"/>
        <v>0.35362322303665233</v>
      </c>
      <c r="S288">
        <f>R288*EXP(-inputs!$B$27*L288/12)</f>
        <v>0.313897135393366</v>
      </c>
      <c r="T288">
        <f>INDEX(P_rec,MATCH(inputs!$B$13+L288,curve_t,0))/INDEX(P_rec,MATCH(inputs!$B$13,curve_t,0))</f>
        <v>0.34819868862847553</v>
      </c>
      <c r="U288">
        <f t="shared" si="466"/>
        <v>0.99610264780552271</v>
      </c>
      <c r="V288">
        <f t="shared" si="467"/>
        <v>3.9126009784868909E-3</v>
      </c>
      <c r="X288">
        <v>262</v>
      </c>
      <c r="Y288">
        <f t="shared" si="465"/>
        <v>171.45009406360018</v>
      </c>
      <c r="AA288">
        <v>260</v>
      </c>
      <c r="AC288">
        <f>$AB$28*INDEX(I_rec,MATCH(inputs!$B$13+AA288,cpi_rec_u,0))/INDEX(I_rec,MATCH(inputs!$B$13,cpi_rec_u,0))</f>
        <v>176.38603248351484</v>
      </c>
      <c r="AD288">
        <f t="shared" si="468"/>
        <v>195.9989042422273</v>
      </c>
    </row>
    <row r="289" spans="12:30" x14ac:dyDescent="0.35">
      <c r="L289">
        <v>287</v>
      </c>
      <c r="M289">
        <f t="shared" si="460"/>
        <v>23.916666666666668</v>
      </c>
      <c r="N289">
        <f t="shared" si="461"/>
        <v>3.8627843576042709E-2</v>
      </c>
      <c r="O289">
        <f t="shared" si="462"/>
        <v>0.3969879867372979</v>
      </c>
      <c r="P289">
        <f>O289*EXP(-inputs!$B$27*L289/12)</f>
        <v>0.35224349611944644</v>
      </c>
      <c r="Q289">
        <f t="shared" si="463"/>
        <v>4.3627843576042706E-2</v>
      </c>
      <c r="R289">
        <f t="shared" si="464"/>
        <v>0.3522434961194465</v>
      </c>
      <c r="S289">
        <f>R289*EXP(-inputs!$B$27*L289/12)</f>
        <v>0.31254215417998521</v>
      </c>
      <c r="T289">
        <f>INDEX(P_rec,MATCH(inputs!$B$13+L289,curve_t,0))/INDEX(P_rec,MATCH(inputs!$B$13,curve_t,0))</f>
        <v>0.34684178145269073</v>
      </c>
      <c r="U289">
        <f t="shared" si="466"/>
        <v>0.99610306638106672</v>
      </c>
      <c r="V289">
        <f t="shared" si="467"/>
        <v>3.912179121274173E-3</v>
      </c>
      <c r="X289">
        <v>263</v>
      </c>
      <c r="Y289">
        <f t="shared" si="465"/>
        <v>171.80325318582038</v>
      </c>
      <c r="AA289">
        <v>261</v>
      </c>
      <c r="AC289">
        <f>$AB$28*INDEX(I_rec,MATCH(inputs!$B$13+AA289,cpi_rec_u,0))/INDEX(I_rec,MATCH(inputs!$B$13,cpi_rec_u,0))</f>
        <v>176.74935883071808</v>
      </c>
      <c r="AD289">
        <f t="shared" si="468"/>
        <v>196.48229041516453</v>
      </c>
    </row>
    <row r="290" spans="12:30" x14ac:dyDescent="0.35">
      <c r="L290">
        <v>288</v>
      </c>
      <c r="M290">
        <f t="shared" si="460"/>
        <v>24</v>
      </c>
      <c r="N290">
        <f t="shared" si="461"/>
        <v>3.8639230700658812E-2</v>
      </c>
      <c r="O290">
        <f t="shared" si="462"/>
        <v>0.39560401236081666</v>
      </c>
      <c r="P290">
        <f>O290*EXP(-inputs!$B$27*L290/12)</f>
        <v>0.35086928341011525</v>
      </c>
      <c r="Q290">
        <f t="shared" si="463"/>
        <v>4.363923070065881E-2</v>
      </c>
      <c r="R290">
        <f t="shared" si="464"/>
        <v>0.35086928341011536</v>
      </c>
      <c r="S290">
        <f>R290*EXP(-inputs!$B$27*L290/12)</f>
        <v>0.31119313807273563</v>
      </c>
      <c r="T290">
        <f>INDEX(P_rec,MATCH(inputs!$B$13+L290,curve_t,0))/INDEX(P_rec,MATCH(inputs!$B$13,curve_t,0))</f>
        <v>0.3454903085112257</v>
      </c>
      <c r="U290">
        <f t="shared" si="466"/>
        <v>0.99610348864025378</v>
      </c>
      <c r="V290">
        <f t="shared" si="467"/>
        <v>3.9117535518977675E-3</v>
      </c>
      <c r="X290">
        <v>264</v>
      </c>
      <c r="Y290">
        <f t="shared" si="465"/>
        <v>172.15713975800966</v>
      </c>
      <c r="AA290">
        <v>262</v>
      </c>
      <c r="AC290">
        <f>$AB$28*INDEX(I_rec,MATCH(inputs!$B$13+AA290,cpi_rec_u,0))/INDEX(I_rec,MATCH(inputs!$B$13,cpi_rec_u,0))</f>
        <v>177.11343357070908</v>
      </c>
      <c r="AD290">
        <f t="shared" si="468"/>
        <v>196.96686874880842</v>
      </c>
    </row>
    <row r="291" spans="12:30" x14ac:dyDescent="0.35">
      <c r="L291">
        <v>289</v>
      </c>
      <c r="M291">
        <f t="shared" si="460"/>
        <v>24.083333333333332</v>
      </c>
      <c r="N291">
        <f t="shared" si="461"/>
        <v>3.8650523326860045E-2</v>
      </c>
      <c r="O291">
        <f t="shared" si="462"/>
        <v>0.39422501178809266</v>
      </c>
      <c r="P291">
        <f>O291*EXP(-inputs!$B$27*L291/12)</f>
        <v>0.34950056404209945</v>
      </c>
      <c r="Q291">
        <f t="shared" si="463"/>
        <v>4.3650523326860043E-2</v>
      </c>
      <c r="R291">
        <f t="shared" si="464"/>
        <v>0.34950056404209945</v>
      </c>
      <c r="S291">
        <f>R291*EXP(-inputs!$B$27*L291/12)</f>
        <v>0.30985006180025215</v>
      </c>
      <c r="T291">
        <f>INDEX(P_rec,MATCH(inputs!$B$13+L291,curve_t,0))/INDEX(P_rec,MATCH(inputs!$B$13,curve_t,0))</f>
        <v>0.34414424872746952</v>
      </c>
      <c r="U291">
        <f t="shared" si="466"/>
        <v>0.99610391449312552</v>
      </c>
      <c r="V291">
        <f t="shared" si="467"/>
        <v>3.911324361030255E-3</v>
      </c>
      <c r="X291">
        <v>265</v>
      </c>
      <c r="Y291">
        <f t="shared" si="465"/>
        <v>172.51175527859544</v>
      </c>
      <c r="AA291">
        <v>263</v>
      </c>
      <c r="AC291">
        <f>$AB$28*INDEX(I_rec,MATCH(inputs!$B$13+AA291,cpi_rec_u,0))/INDEX(I_rec,MATCH(inputs!$B$13,cpi_rec_u,0))</f>
        <v>177.47825824505443</v>
      </c>
      <c r="AD291">
        <f t="shared" si="468"/>
        <v>197.45264218334893</v>
      </c>
    </row>
    <row r="292" spans="12:30" x14ac:dyDescent="0.35">
      <c r="L292">
        <v>290</v>
      </c>
      <c r="M292">
        <f t="shared" si="460"/>
        <v>24.166666666666668</v>
      </c>
      <c r="N292">
        <f t="shared" si="461"/>
        <v>3.86617222388611E-2</v>
      </c>
      <c r="O292">
        <f t="shared" si="462"/>
        <v>0.3928509684764227</v>
      </c>
      <c r="P292">
        <f>O292*EXP(-inputs!$B$27*L292/12)</f>
        <v>0.34813731718028557</v>
      </c>
      <c r="Q292">
        <f t="shared" si="463"/>
        <v>4.3661722238861098E-2</v>
      </c>
      <c r="R292">
        <f t="shared" si="464"/>
        <v>0.34813731718028562</v>
      </c>
      <c r="S292">
        <f>R292*EXP(-inputs!$B$27*L292/12)</f>
        <v>0.30851290015531851</v>
      </c>
      <c r="T292">
        <f>INDEX(P_rec,MATCH(inputs!$B$13+L292,curve_t,0))/INDEX(P_rec,MATCH(inputs!$B$13,curve_t,0))</f>
        <v>0.34280358106875908</v>
      </c>
      <c r="U292">
        <f t="shared" si="466"/>
        <v>0.99610434385096436</v>
      </c>
      <c r="V292">
        <f t="shared" si="467"/>
        <v>3.910891638093883E-3</v>
      </c>
      <c r="X292">
        <v>266</v>
      </c>
      <c r="Y292">
        <f t="shared" si="465"/>
        <v>172.8671012490926</v>
      </c>
      <c r="AA292">
        <v>264</v>
      </c>
      <c r="AC292">
        <f>$AB$28*INDEX(I_rec,MATCH(inputs!$B$13+AA292,cpi_rec_u,0))/INDEX(I_rec,MATCH(inputs!$B$13,cpi_rec_u,0))</f>
        <v>177.84383439849628</v>
      </c>
      <c r="AD292">
        <f t="shared" si="468"/>
        <v>197.93961366622699</v>
      </c>
    </row>
    <row r="293" spans="12:30" x14ac:dyDescent="0.35">
      <c r="L293">
        <v>291</v>
      </c>
      <c r="M293">
        <f t="shared" si="460"/>
        <v>24.25</v>
      </c>
      <c r="N293">
        <f t="shared" si="461"/>
        <v>3.8672828214368689E-2</v>
      </c>
      <c r="O293">
        <f t="shared" si="462"/>
        <v>0.39148186588663147</v>
      </c>
      <c r="P293">
        <f>O293*EXP(-inputs!$B$27*L293/12)</f>
        <v>0.34677952202207046</v>
      </c>
      <c r="Q293">
        <f t="shared" si="463"/>
        <v>4.3672828214368686E-2</v>
      </c>
      <c r="R293">
        <f t="shared" si="464"/>
        <v>0.34677952202207046</v>
      </c>
      <c r="S293">
        <f>R293*EXP(-inputs!$B$27*L293/12)</f>
        <v>0.30718162799571508</v>
      </c>
      <c r="T293">
        <f>INDEX(P_rec,MATCH(inputs!$B$13+L293,curve_t,0))/INDEX(P_rec,MATCH(inputs!$B$13,curve_t,0))</f>
        <v>0.34146828454718336</v>
      </c>
      <c r="U293">
        <f t="shared" si="466"/>
        <v>0.99610477662627483</v>
      </c>
      <c r="V293">
        <f t="shared" si="467"/>
        <v>3.9104554712787731E-3</v>
      </c>
      <c r="X293">
        <v>267</v>
      </c>
      <c r="Y293">
        <f t="shared" si="465"/>
        <v>173.22317917410805</v>
      </c>
      <c r="AA293">
        <v>265</v>
      </c>
      <c r="AC293">
        <f>$AB$28*INDEX(I_rec,MATCH(inputs!$B$13+AA293,cpi_rec_u,0))/INDEX(I_rec,MATCH(inputs!$B$13,cpi_rec_u,0))</f>
        <v>178.21016357895806</v>
      </c>
      <c r="AD293">
        <f t="shared" si="468"/>
        <v>198.42778615215366</v>
      </c>
    </row>
    <row r="294" spans="12:30" x14ac:dyDescent="0.35">
      <c r="L294">
        <v>292</v>
      </c>
      <c r="M294">
        <f t="shared" si="460"/>
        <v>24.333333333333332</v>
      </c>
      <c r="N294">
        <f t="shared" si="461"/>
        <v>3.8683842024635588E-2</v>
      </c>
      <c r="O294">
        <f t="shared" si="462"/>
        <v>0.39011768748428161</v>
      </c>
      <c r="P294">
        <f>O294*EXP(-inputs!$B$27*L294/12)</f>
        <v>0.34542715779839683</v>
      </c>
      <c r="Q294">
        <f t="shared" si="463"/>
        <v>4.3683842024635586E-2</v>
      </c>
      <c r="R294">
        <f t="shared" si="464"/>
        <v>0.34542715779839689</v>
      </c>
      <c r="S294">
        <f>R294*EXP(-inputs!$B$27*L294/12)</f>
        <v>0.30585622024504117</v>
      </c>
      <c r="T294">
        <f>INDEX(P_rec,MATCH(inputs!$B$13+L294,curve_t,0))/INDEX(P_rec,MATCH(inputs!$B$13,curve_t,0))</f>
        <v>0.34013833822036799</v>
      </c>
      <c r="U294">
        <f t="shared" si="466"/>
        <v>0.99610521273277541</v>
      </c>
      <c r="V294">
        <f t="shared" si="467"/>
        <v>3.9100159475518037E-3</v>
      </c>
      <c r="X294">
        <v>268</v>
      </c>
      <c r="Y294">
        <f t="shared" si="465"/>
        <v>173.57999056134835</v>
      </c>
      <c r="AA294">
        <v>266</v>
      </c>
      <c r="AC294">
        <f>$AB$28*INDEX(I_rec,MATCH(inputs!$B$13+AA294,cpi_rec_u,0))/INDEX(I_rec,MATCH(inputs!$B$13,cpi_rec_u,0))</f>
        <v>178.57724733755262</v>
      </c>
      <c r="AD294">
        <f t="shared" si="468"/>
        <v>198.9171626031258</v>
      </c>
    </row>
    <row r="295" spans="12:30" x14ac:dyDescent="0.35">
      <c r="L295">
        <v>293</v>
      </c>
      <c r="M295">
        <f t="shared" si="460"/>
        <v>24.416666666666668</v>
      </c>
      <c r="N295">
        <f t="shared" si="461"/>
        <v>3.8694764434514146E-2</v>
      </c>
      <c r="O295">
        <f t="shared" si="462"/>
        <v>0.38875841674086009</v>
      </c>
      <c r="P295">
        <f>O295*EXP(-inputs!$B$27*L295/12)</f>
        <v>0.34408020377476606</v>
      </c>
      <c r="Q295">
        <f t="shared" si="463"/>
        <v>4.3694764434514144E-2</v>
      </c>
      <c r="R295">
        <f t="shared" si="464"/>
        <v>0.344080203774766</v>
      </c>
      <c r="S295">
        <f>R295*EXP(-inputs!$B$27*L295/12)</f>
        <v>0.30453665189351287</v>
      </c>
      <c r="T295">
        <f>INDEX(P_rec,MATCH(inputs!$B$13+L295,curve_t,0))/INDEX(P_rec,MATCH(inputs!$B$13,curve_t,0))</f>
        <v>0.33881372119223679</v>
      </c>
      <c r="U295">
        <f t="shared" si="466"/>
        <v>0.99610565208537882</v>
      </c>
      <c r="V295">
        <f t="shared" si="467"/>
        <v>3.9095731526752608E-3</v>
      </c>
      <c r="X295">
        <v>269</v>
      </c>
      <c r="Y295">
        <f t="shared" si="465"/>
        <v>173.93753692162562</v>
      </c>
      <c r="AA295">
        <v>267</v>
      </c>
      <c r="AC295">
        <f>$AB$28*INDEX(I_rec,MATCH(inputs!$B$13+AA295,cpi_rec_u,0))/INDEX(I_rec,MATCH(inputs!$B$13,cpi_rec_u,0))</f>
        <v>178.9450872285872</v>
      </c>
      <c r="AD295">
        <f t="shared" si="468"/>
        <v>199.40774598844629</v>
      </c>
    </row>
    <row r="296" spans="12:30" x14ac:dyDescent="0.35">
      <c r="L296">
        <v>294</v>
      </c>
      <c r="M296">
        <f t="shared" si="460"/>
        <v>24.5</v>
      </c>
      <c r="N296">
        <f t="shared" si="461"/>
        <v>3.8705596202509442E-2</v>
      </c>
      <c r="O296">
        <f t="shared" si="462"/>
        <v>0.38740403713493787</v>
      </c>
      <c r="P296">
        <f>O296*EXP(-inputs!$B$27*L296/12)</f>
        <v>0.34273863925222414</v>
      </c>
      <c r="Q296">
        <f t="shared" si="463"/>
        <v>4.3705596202509439E-2</v>
      </c>
      <c r="R296">
        <f t="shared" si="464"/>
        <v>0.34273863925222414</v>
      </c>
      <c r="S296">
        <f>R296*EXP(-inputs!$B$27*L296/12)</f>
        <v>0.30322289799873714</v>
      </c>
      <c r="T296">
        <f>INDEX(P_rec,MATCH(inputs!$B$13+L296,curve_t,0))/INDEX(P_rec,MATCH(inputs!$B$13,curve_t,0))</f>
        <v>0.33749441261375401</v>
      </c>
      <c r="U296">
        <f t="shared" si="466"/>
        <v>0.99610609460018229</v>
      </c>
      <c r="V296">
        <f t="shared" si="467"/>
        <v>3.909127171218385E-3</v>
      </c>
      <c r="X296">
        <v>270</v>
      </c>
      <c r="Y296">
        <f t="shared" si="465"/>
        <v>174.29581976886391</v>
      </c>
      <c r="AA296">
        <v>268</v>
      </c>
      <c r="AC296">
        <f>$AB$28*INDEX(I_rec,MATCH(inputs!$B$13+AA296,cpi_rec_u,0))/INDEX(I_rec,MATCH(inputs!$B$13,cpi_rec_u,0))</f>
        <v>179.31368480957084</v>
      </c>
      <c r="AD296">
        <f t="shared" si="468"/>
        <v>199.8995392847408</v>
      </c>
    </row>
    <row r="297" spans="12:30" x14ac:dyDescent="0.35">
      <c r="L297">
        <v>295</v>
      </c>
      <c r="M297">
        <f t="shared" si="460"/>
        <v>24.583333333333332</v>
      </c>
      <c r="N297">
        <f t="shared" si="461"/>
        <v>3.8716338080831941E-2</v>
      </c>
      <c r="O297">
        <f t="shared" si="462"/>
        <v>0.38605453215330487</v>
      </c>
      <c r="P297">
        <f>O297*EXP(-inputs!$B$27*L297/12)</f>
        <v>0.34140244356832405</v>
      </c>
      <c r="Q297">
        <f t="shared" si="463"/>
        <v>4.3716338080831946E-2</v>
      </c>
      <c r="R297">
        <f t="shared" si="464"/>
        <v>0.341402443568324</v>
      </c>
      <c r="S297">
        <f>R297*EXP(-inputs!$B$27*L297/12)</f>
        <v>0.30191493368646072</v>
      </c>
      <c r="T297">
        <f>INDEX(P_rec,MATCH(inputs!$B$13+L297,curve_t,0))/INDEX(P_rec,MATCH(inputs!$B$13,curve_t,0))</f>
        <v>0.336180391683645</v>
      </c>
      <c r="U297">
        <f t="shared" si="466"/>
        <v>0.996106540194451</v>
      </c>
      <c r="V297">
        <f t="shared" si="467"/>
        <v>3.908678086571804E-3</v>
      </c>
      <c r="X297">
        <v>271</v>
      </c>
      <c r="Y297">
        <f t="shared" si="465"/>
        <v>174.6548406201058</v>
      </c>
      <c r="AA297">
        <v>269</v>
      </c>
      <c r="AC297">
        <f>$AB$28*INDEX(I_rec,MATCH(inputs!$B$13+AA297,cpi_rec_u,0))/INDEX(I_rec,MATCH(inputs!$B$13,cpi_rec_u,0))</f>
        <v>179.68304164122077</v>
      </c>
      <c r="AD297">
        <f t="shared" si="468"/>
        <v>200.39254547597616</v>
      </c>
    </row>
    <row r="298" spans="12:30" x14ac:dyDescent="0.35">
      <c r="L298">
        <v>296</v>
      </c>
      <c r="M298">
        <f t="shared" si="460"/>
        <v>24.666666666666668</v>
      </c>
      <c r="N298">
        <f t="shared" si="461"/>
        <v>3.8726990815449738E-2</v>
      </c>
      <c r="O298">
        <f t="shared" si="462"/>
        <v>0.38470988529208078</v>
      </c>
      <c r="P298">
        <f>O298*EXP(-inputs!$B$27*L298/12)</f>
        <v>0.34007159609806342</v>
      </c>
      <c r="Q298">
        <f t="shared" si="463"/>
        <v>4.3726990815449736E-2</v>
      </c>
      <c r="R298">
        <f t="shared" si="464"/>
        <v>0.34007159609806342</v>
      </c>
      <c r="S298">
        <f>R298*EXP(-inputs!$B$27*L298/12)</f>
        <v>0.30061273415129741</v>
      </c>
      <c r="T298">
        <f>INDEX(P_rec,MATCH(inputs!$B$13+L298,curve_t,0))/INDEX(P_rec,MATCH(inputs!$B$13,curve_t,0))</f>
        <v>0.334871637649097</v>
      </c>
      <c r="U298">
        <f t="shared" si="466"/>
        <v>0.99610698878660486</v>
      </c>
      <c r="V298">
        <f t="shared" si="467"/>
        <v>3.90822598096352E-3</v>
      </c>
      <c r="X298">
        <v>272</v>
      </c>
      <c r="Y298">
        <f t="shared" si="465"/>
        <v>175.01460099551872</v>
      </c>
      <c r="AA298">
        <v>270</v>
      </c>
      <c r="AC298">
        <f>$AB$28*INDEX(I_rec,MATCH(inputs!$B$13+AA298,cpi_rec_u,0))/INDEX(I_rec,MATCH(inputs!$B$13,cpi_rec_u,0))</f>
        <v>180.05315928746904</v>
      </c>
      <c r="AD298">
        <f t="shared" si="468"/>
        <v>200.88676755347856</v>
      </c>
    </row>
    <row r="299" spans="12:30" x14ac:dyDescent="0.35">
      <c r="L299">
        <v>297</v>
      </c>
      <c r="M299">
        <f t="shared" si="460"/>
        <v>24.75</v>
      </c>
      <c r="N299">
        <f t="shared" si="461"/>
        <v>3.8737555146140343E-2</v>
      </c>
      <c r="O299">
        <f t="shared" si="462"/>
        <v>0.38337008005780138</v>
      </c>
      <c r="P299">
        <f>O299*EXP(-inputs!$B$27*L299/12)</f>
        <v>0.33874607625479897</v>
      </c>
      <c r="Q299">
        <f t="shared" si="463"/>
        <v>4.373755514614034E-2</v>
      </c>
      <c r="R299">
        <f t="shared" si="464"/>
        <v>0.33874607625479902</v>
      </c>
      <c r="S299">
        <f>R299*EXP(-inputs!$B$27*L299/12)</f>
        <v>0.29931627465743077</v>
      </c>
      <c r="T299">
        <f>INDEX(P_rec,MATCH(inputs!$B$13+L299,curve_t,0))/INDEX(P_rec,MATCH(inputs!$B$13,curve_t,0))</f>
        <v>0.33356812980644146</v>
      </c>
      <c r="U299">
        <f t="shared" si="466"/>
        <v>0.99610744029620857</v>
      </c>
      <c r="V299">
        <f t="shared" si="467"/>
        <v>3.9077709354664592E-3</v>
      </c>
      <c r="X299">
        <v>273</v>
      </c>
      <c r="Y299">
        <f t="shared" si="465"/>
        <v>175.37510241840138</v>
      </c>
      <c r="AA299">
        <v>271</v>
      </c>
      <c r="AC299">
        <f>$AB$28*INDEX(I_rec,MATCH(inputs!$B$13+AA299,cpi_rec_u,0))/INDEX(I_rec,MATCH(inputs!$B$13,cpi_rec_u,0))</f>
        <v>180.42403931546917</v>
      </c>
      <c r="AD299">
        <f t="shared" si="468"/>
        <v>201.38220851595145</v>
      </c>
    </row>
    <row r="300" spans="12:30" x14ac:dyDescent="0.35">
      <c r="L300">
        <v>298</v>
      </c>
      <c r="M300">
        <f t="shared" si="460"/>
        <v>24.833333333333332</v>
      </c>
      <c r="N300">
        <f t="shared" si="461"/>
        <v>3.8748031806542085E-2</v>
      </c>
      <c r="O300">
        <f t="shared" si="462"/>
        <v>0.38203509996848112</v>
      </c>
      <c r="P300">
        <f>O300*EXP(-inputs!$B$27*L300/12)</f>
        <v>0.33742586349113679</v>
      </c>
      <c r="Q300">
        <f t="shared" si="463"/>
        <v>4.3748031806542083E-2</v>
      </c>
      <c r="R300">
        <f t="shared" si="464"/>
        <v>0.33742586349113685</v>
      </c>
      <c r="S300">
        <f>R300*EXP(-inputs!$B$27*L300/12)</f>
        <v>0.29802553053929531</v>
      </c>
      <c r="T300">
        <f>INDEX(P_rec,MATCH(inputs!$B$13+L300,curve_t,0))/INDEX(P_rec,MATCH(inputs!$B$13,curve_t,0))</f>
        <v>0.33226984750181482</v>
      </c>
      <c r="U300">
        <f t="shared" si="466"/>
        <v>0.99610789464395177</v>
      </c>
      <c r="V300">
        <f t="shared" si="467"/>
        <v>3.9073130300202319E-3</v>
      </c>
      <c r="X300">
        <v>274</v>
      </c>
      <c r="Y300">
        <f t="shared" si="465"/>
        <v>175.73634641519021</v>
      </c>
      <c r="AA300">
        <v>272</v>
      </c>
      <c r="AC300">
        <f>$AB$28*INDEX(I_rec,MATCH(inputs!$B$13+AA300,cpi_rec_u,0))/INDEX(I_rec,MATCH(inputs!$B$13,cpi_rec_u,0))</f>
        <v>180.79568329560271</v>
      </c>
      <c r="AD300">
        <f t="shared" si="468"/>
        <v>201.87887136949411</v>
      </c>
    </row>
    <row r="301" spans="12:30" x14ac:dyDescent="0.35">
      <c r="L301">
        <v>299</v>
      </c>
      <c r="M301">
        <f t="shared" si="460"/>
        <v>24.916666666666668</v>
      </c>
      <c r="N301">
        <f t="shared" si="461"/>
        <v>3.8758421524205028E-2</v>
      </c>
      <c r="O301">
        <f t="shared" si="462"/>
        <v>0.38070492855465243</v>
      </c>
      <c r="P301">
        <f>O301*EXP(-inputs!$B$27*L301/12)</f>
        <v>0.33611093729980057</v>
      </c>
      <c r="Q301">
        <f t="shared" si="463"/>
        <v>4.3758421524205025E-2</v>
      </c>
      <c r="R301">
        <f t="shared" si="464"/>
        <v>0.33611093729980057</v>
      </c>
      <c r="S301">
        <f>R301*EXP(-inputs!$B$27*L301/12)</f>
        <v>0.29674047720223534</v>
      </c>
      <c r="T301">
        <f>INDEX(P_rec,MATCH(inputs!$B$13+L301,curve_t,0))/INDEX(P_rec,MATCH(inputs!$B$13,curve_t,0))</f>
        <v>0.33097677013180199</v>
      </c>
      <c r="U301">
        <f t="shared" si="466"/>
        <v>0.99610835175164136</v>
      </c>
      <c r="V301">
        <f t="shared" si="467"/>
        <v>3.9068523434375724E-3</v>
      </c>
      <c r="X301">
        <v>275</v>
      </c>
      <c r="Y301">
        <f t="shared" si="465"/>
        <v>176.09833451546589</v>
      </c>
      <c r="AA301">
        <v>273</v>
      </c>
      <c r="AC301">
        <f>$AB$28*INDEX(I_rec,MATCH(inputs!$B$13+AA301,cpi_rec_u,0))/INDEX(I_rec,MATCH(inputs!$B$13,cpi_rec_u,0))</f>
        <v>181.16809280148601</v>
      </c>
      <c r="AD301">
        <f t="shared" si="468"/>
        <v>202.37675912761947</v>
      </c>
    </row>
    <row r="302" spans="12:30" x14ac:dyDescent="0.35">
      <c r="L302">
        <v>300</v>
      </c>
      <c r="M302">
        <f t="shared" si="460"/>
        <v>25</v>
      </c>
      <c r="N302">
        <f t="shared" si="461"/>
        <v>3.876872502064152E-2</v>
      </c>
      <c r="O302">
        <f t="shared" si="462"/>
        <v>0.37937954936038221</v>
      </c>
      <c r="P302">
        <f>O302*EXP(-inputs!$B$27*L302/12)</f>
        <v>0.33480127721447694</v>
      </c>
      <c r="Q302">
        <f t="shared" si="463"/>
        <v>4.3768725020641518E-2</v>
      </c>
      <c r="R302">
        <f t="shared" si="464"/>
        <v>0.33480127721447694</v>
      </c>
      <c r="S302">
        <f>R302*EXP(-inputs!$B$27*L302/12)</f>
        <v>0.29546109012314242</v>
      </c>
      <c r="T302">
        <f>INDEX(P_rec,MATCH(inputs!$B$13+L302,curve_t,0))/INDEX(P_rec,MATCH(inputs!$B$13,curve_t,0))</f>
        <v>0.32968887714406081</v>
      </c>
      <c r="U302">
        <f t="shared" si="466"/>
        <v>0.99610881154218678</v>
      </c>
      <c r="V302">
        <f t="shared" si="467"/>
        <v>3.9063889534205476E-3</v>
      </c>
      <c r="X302">
        <v>276</v>
      </c>
      <c r="Y302">
        <f t="shared" si="465"/>
        <v>176.46106825195992</v>
      </c>
      <c r="AA302">
        <v>274</v>
      </c>
      <c r="AC302">
        <f>$AB$28*INDEX(I_rec,MATCH(inputs!$B$13+AA302,cpi_rec_u,0))/INDEX(I_rec,MATCH(inputs!$B$13,cpi_rec_u,0))</f>
        <v>181.54126940997676</v>
      </c>
      <c r="AD302">
        <f t="shared" si="468"/>
        <v>202.87587481127267</v>
      </c>
    </row>
    <row r="303" spans="12:30" x14ac:dyDescent="0.35">
      <c r="L303">
        <v>301</v>
      </c>
      <c r="M303">
        <f t="shared" si="460"/>
        <v>25.083333333333332</v>
      </c>
      <c r="N303">
        <f t="shared" si="461"/>
        <v>3.8778943011376292E-2</v>
      </c>
      <c r="O303">
        <f t="shared" si="462"/>
        <v>0.37805894594426553</v>
      </c>
      <c r="P303">
        <f>O303*EXP(-inputs!$B$27*L303/12)</f>
        <v>0.33349686281063856</v>
      </c>
      <c r="Q303">
        <f t="shared" si="463"/>
        <v>4.377894301137629E-2</v>
      </c>
      <c r="R303">
        <f t="shared" si="464"/>
        <v>0.33349686281063867</v>
      </c>
      <c r="S303">
        <f>R303*EXP(-inputs!$B$27*L303/12)</f>
        <v>0.29418734485107062</v>
      </c>
      <c r="T303">
        <f>INDEX(P_rec,MATCH(inputs!$B$13+L303,curve_t,0))/INDEX(P_rec,MATCH(inputs!$B$13,curve_t,0))</f>
        <v>0.32840614803792767</v>
      </c>
      <c r="U303">
        <f t="shared" si="466"/>
        <v>0.9961092739395857</v>
      </c>
      <c r="V303">
        <f t="shared" si="467"/>
        <v>3.9059229365736581E-3</v>
      </c>
      <c r="X303">
        <v>277</v>
      </c>
      <c r="Y303">
        <f t="shared" si="465"/>
        <v>176.82454916056034</v>
      </c>
      <c r="AA303">
        <v>275</v>
      </c>
      <c r="AC303">
        <f>$AB$28*INDEX(I_rec,MATCH(inputs!$B$13+AA303,cpi_rec_u,0))/INDEX(I_rec,MATCH(inputs!$B$13,cpi_rec_u,0))</f>
        <v>181.91521470118076</v>
      </c>
      <c r="AD303">
        <f t="shared" si="468"/>
        <v>203.37622144884938</v>
      </c>
    </row>
    <row r="304" spans="12:30" x14ac:dyDescent="0.35">
      <c r="L304">
        <v>302</v>
      </c>
      <c r="M304">
        <f t="shared" si="460"/>
        <v>25.166666666666668</v>
      </c>
      <c r="N304">
        <f t="shared" si="461"/>
        <v>3.8789076205996136E-2</v>
      </c>
      <c r="O304">
        <f t="shared" si="462"/>
        <v>0.37674310188039728</v>
      </c>
      <c r="P304">
        <f>O304*EXP(-inputs!$B$27*L304/12)</f>
        <v>0.33219767370634617</v>
      </c>
      <c r="Q304">
        <f t="shared" si="463"/>
        <v>4.3789076205996133E-2</v>
      </c>
      <c r="R304">
        <f t="shared" si="464"/>
        <v>0.33219767370634617</v>
      </c>
      <c r="S304">
        <f>R304*EXP(-inputs!$B$27*L304/12)</f>
        <v>0.29291921700783247</v>
      </c>
      <c r="T304">
        <f>INDEX(P_rec,MATCH(inputs!$B$13+L304,curve_t,0))/INDEX(P_rec,MATCH(inputs!$B$13,curve_t,0))</f>
        <v>0.32712856236500609</v>
      </c>
      <c r="U304">
        <f t="shared" si="466"/>
        <v>0.99610973886891419</v>
      </c>
      <c r="V304">
        <f t="shared" si="467"/>
        <v>3.905454368414496E-3</v>
      </c>
      <c r="X304">
        <v>278</v>
      </c>
      <c r="Y304">
        <f t="shared" si="465"/>
        <v>177.18877878031989</v>
      </c>
      <c r="AA304">
        <v>276</v>
      </c>
      <c r="AC304">
        <f>$AB$28*INDEX(I_rec,MATCH(inputs!$B$13+AA304,cpi_rec_u,0))/INDEX(I_rec,MATCH(inputs!$B$13,cpi_rec_u,0))</f>
        <v>182.2899302584587</v>
      </c>
      <c r="AD304">
        <f t="shared" si="468"/>
        <v>203.87780207621381</v>
      </c>
    </row>
    <row r="305" spans="12:30" x14ac:dyDescent="0.35">
      <c r="L305">
        <v>303</v>
      </c>
      <c r="M305">
        <f t="shared" si="460"/>
        <v>25.25</v>
      </c>
      <c r="N305">
        <f t="shared" si="461"/>
        <v>3.8799125308199192E-2</v>
      </c>
      <c r="O305">
        <f t="shared" si="462"/>
        <v>0.37543200075932193</v>
      </c>
      <c r="P305">
        <f>O305*EXP(-inputs!$B$27*L305/12)</f>
        <v>0.33090368956302807</v>
      </c>
      <c r="Q305">
        <f t="shared" si="463"/>
        <v>4.379912530819919E-2</v>
      </c>
      <c r="R305">
        <f t="shared" si="464"/>
        <v>0.33090368956302818</v>
      </c>
      <c r="S305">
        <f>R305*EXP(-inputs!$B$27*L305/12)</f>
        <v>0.29165668228857311</v>
      </c>
      <c r="T305">
        <f>INDEX(P_rec,MATCH(inputs!$B$13+L305,curve_t,0))/INDEX(P_rec,MATCH(inputs!$B$13,curve_t,0))</f>
        <v>0.32585609972973628</v>
      </c>
      <c r="U305">
        <f t="shared" si="466"/>
        <v>0.99611020625630964</v>
      </c>
      <c r="V305">
        <f t="shared" si="467"/>
        <v>3.9049833233908426E-3</v>
      </c>
      <c r="X305">
        <v>279</v>
      </c>
      <c r="Y305">
        <f t="shared" si="465"/>
        <v>177.55375865346073</v>
      </c>
      <c r="AA305">
        <v>277</v>
      </c>
      <c r="AC305">
        <f>$AB$28*INDEX(I_rec,MATCH(inputs!$B$13+AA305,cpi_rec_u,0))/INDEX(I_rec,MATCH(inputs!$B$13,cpi_rec_u,0))</f>
        <v>182.66541766843196</v>
      </c>
      <c r="AD305">
        <f t="shared" si="468"/>
        <v>204.38061973671824</v>
      </c>
    </row>
    <row r="306" spans="12:30" x14ac:dyDescent="0.35">
      <c r="L306">
        <v>304</v>
      </c>
      <c r="M306">
        <f t="shared" si="460"/>
        <v>25.333333333333332</v>
      </c>
      <c r="N306">
        <f t="shared" si="461"/>
        <v>3.880909101584383E-2</v>
      </c>
      <c r="O306">
        <f t="shared" si="462"/>
        <v>0.37412562618896189</v>
      </c>
      <c r="P306">
        <f>O306*EXP(-inputs!$B$27*L306/12)</f>
        <v>0.3296148900862404</v>
      </c>
      <c r="Q306">
        <f t="shared" si="463"/>
        <v>4.3809091015843828E-2</v>
      </c>
      <c r="R306">
        <f t="shared" si="464"/>
        <v>0.32961489008624034</v>
      </c>
      <c r="S306">
        <f>R306*EXP(-inputs!$B$27*L306/12)</f>
        <v>0.29039971646232499</v>
      </c>
      <c r="T306">
        <f>INDEX(P_rec,MATCH(inputs!$B$13+L306,curve_t,0))/INDEX(P_rec,MATCH(inputs!$B$13,curve_t,0))</f>
        <v>0.32458873978994901</v>
      </c>
      <c r="U306">
        <f t="shared" si="466"/>
        <v>0.99611067602896364</v>
      </c>
      <c r="V306">
        <f t="shared" si="467"/>
        <v>3.9045098748879958E-3</v>
      </c>
      <c r="X306">
        <v>280</v>
      </c>
      <c r="Y306">
        <f t="shared" si="465"/>
        <v>177.91949032538207</v>
      </c>
      <c r="AA306">
        <v>278</v>
      </c>
      <c r="AC306">
        <f>$AB$28*INDEX(I_rec,MATCH(inputs!$B$13+AA306,cpi_rec_u,0))/INDEX(I_rec,MATCH(inputs!$B$13,cpi_rec_u,0))</f>
        <v>183.04167852099141</v>
      </c>
      <c r="AD306">
        <f t="shared" si="468"/>
        <v>204.8846774812196</v>
      </c>
    </row>
    <row r="307" spans="12:30" x14ac:dyDescent="0.35">
      <c r="L307">
        <v>305</v>
      </c>
      <c r="M307">
        <f t="shared" si="460"/>
        <v>25.416666666666668</v>
      </c>
      <c r="N307">
        <f t="shared" si="461"/>
        <v>3.8818974020997071E-2</v>
      </c>
      <c r="O307">
        <f t="shared" si="462"/>
        <v>0.37282396179552468</v>
      </c>
      <c r="P307">
        <f>O307*EXP(-inputs!$B$27*L307/12)</f>
        <v>0.32833125502640492</v>
      </c>
      <c r="Q307">
        <f t="shared" si="463"/>
        <v>4.3818974020997069E-2</v>
      </c>
      <c r="R307">
        <f t="shared" si="464"/>
        <v>0.32833125502640498</v>
      </c>
      <c r="S307">
        <f>R307*EXP(-inputs!$B$27*L307/12)</f>
        <v>0.28914829537254333</v>
      </c>
      <c r="T307">
        <f>INDEX(P_rec,MATCH(inputs!$B$13+L307,curve_t,0))/INDEX(P_rec,MATCH(inputs!$B$13,curve_t,0))</f>
        <v>0.32332646225740125</v>
      </c>
      <c r="U307">
        <f t="shared" si="466"/>
        <v>0.99611114811510526</v>
      </c>
      <c r="V307">
        <f t="shared" si="467"/>
        <v>3.9040340952447572E-3</v>
      </c>
      <c r="X307">
        <v>281</v>
      </c>
      <c r="Y307">
        <f t="shared" si="465"/>
        <v>178.28597534466624</v>
      </c>
      <c r="AA307">
        <v>279</v>
      </c>
      <c r="AC307">
        <f>$AB$28*INDEX(I_rec,MATCH(inputs!$B$13+AA307,cpi_rec_u,0))/INDEX(I_rec,MATCH(inputs!$B$13,cpi_rec_u,0))</f>
        <v>183.41871440930188</v>
      </c>
      <c r="AD307">
        <f t="shared" si="468"/>
        <v>205.38997836809969</v>
      </c>
    </row>
    <row r="308" spans="12:30" x14ac:dyDescent="0.35">
      <c r="L308">
        <v>306</v>
      </c>
      <c r="M308">
        <f t="shared" si="460"/>
        <v>25.5</v>
      </c>
      <c r="N308">
        <f t="shared" si="461"/>
        <v>3.8828775009982705E-2</v>
      </c>
      <c r="O308">
        <f t="shared" si="462"/>
        <v>0.3715269912243897</v>
      </c>
      <c r="P308">
        <f>O308*EXP(-inputs!$B$27*L308/12)</f>
        <v>0.32705276417952872</v>
      </c>
      <c r="Q308">
        <f t="shared" si="463"/>
        <v>4.3828775009982703E-2</v>
      </c>
      <c r="R308">
        <f t="shared" si="464"/>
        <v>0.32705276417952872</v>
      </c>
      <c r="S308">
        <f>R308*EXP(-inputs!$B$27*L308/12)</f>
        <v>0.28790239493762132</v>
      </c>
      <c r="T308">
        <f>INDEX(P_rec,MATCH(inputs!$B$13+L308,curve_t,0))/INDEX(P_rec,MATCH(inputs!$B$13,curve_t,0))</f>
        <v>0.32206924689829591</v>
      </c>
      <c r="U308">
        <f t="shared" si="466"/>
        <v>0.99611162244399143</v>
      </c>
      <c r="V308">
        <f t="shared" si="467"/>
        <v>3.9035560557645343E-3</v>
      </c>
      <c r="X308">
        <v>282</v>
      </c>
      <c r="Y308">
        <f t="shared" si="465"/>
        <v>178.65321526308549</v>
      </c>
      <c r="AA308">
        <v>280</v>
      </c>
      <c r="AC308">
        <f>$AB$28*INDEX(I_rec,MATCH(inputs!$B$13+AA308,cpi_rec_u,0))/INDEX(I_rec,MATCH(inputs!$B$13,cpi_rec_u,0))</f>
        <v>183.79652692981008</v>
      </c>
      <c r="AD308">
        <f t="shared" si="468"/>
        <v>205.89652546328304</v>
      </c>
    </row>
    <row r="309" spans="12:30" x14ac:dyDescent="0.35">
      <c r="L309">
        <v>307</v>
      </c>
      <c r="M309">
        <f t="shared" si="460"/>
        <v>25.583333333333332</v>
      </c>
      <c r="N309">
        <f t="shared" si="461"/>
        <v>3.8838494663428889E-2</v>
      </c>
      <c r="O309">
        <f t="shared" si="462"/>
        <v>0.37023469814097426</v>
      </c>
      <c r="P309">
        <f>O309*EXP(-inputs!$B$27*L309/12)</f>
        <v>0.32577939738790201</v>
      </c>
      <c r="Q309">
        <f t="shared" si="463"/>
        <v>4.3838494663428887E-2</v>
      </c>
      <c r="R309">
        <f t="shared" si="464"/>
        <v>0.32577939738790196</v>
      </c>
      <c r="S309">
        <f>R309*EXP(-inputs!$B$27*L309/12)</f>
        <v>0.28666199115138741</v>
      </c>
      <c r="T309">
        <f>INDEX(P_rec,MATCH(inputs!$B$13+L309,curve_t,0))/INDEX(P_rec,MATCH(inputs!$B$13,curve_t,0))</f>
        <v>0.32081707353378452</v>
      </c>
      <c r="U309">
        <f t="shared" si="466"/>
        <v>0.99611209894589281</v>
      </c>
      <c r="V309">
        <f t="shared" si="467"/>
        <v>3.9030758267282195E-3</v>
      </c>
      <c r="X309">
        <v>283</v>
      </c>
      <c r="Y309">
        <f t="shared" si="465"/>
        <v>179.02121163560844</v>
      </c>
      <c r="AA309">
        <v>281</v>
      </c>
      <c r="AC309">
        <f>$AB$28*INDEX(I_rec,MATCH(inputs!$B$13+AA309,cpi_rec_u,0))/INDEX(I_rec,MATCH(inputs!$B$13,cpi_rec_u,0))</f>
        <v>184.17511768225128</v>
      </c>
      <c r="AD309">
        <f t="shared" si="468"/>
        <v>206.40432184025548</v>
      </c>
    </row>
    <row r="310" spans="12:30" x14ac:dyDescent="0.35">
      <c r="L310">
        <v>308</v>
      </c>
      <c r="M310">
        <f t="shared" si="460"/>
        <v>25.666666666666668</v>
      </c>
      <c r="N310">
        <f t="shared" si="461"/>
        <v>3.8848133656315481E-2</v>
      </c>
      <c r="O310">
        <f t="shared" si="462"/>
        <v>0.3689470662315793</v>
      </c>
      <c r="P310">
        <f>O310*EXP(-inputs!$B$27*L310/12)</f>
        <v>0.32451113454077779</v>
      </c>
      <c r="Q310">
        <f t="shared" si="463"/>
        <v>4.3848133656315479E-2</v>
      </c>
      <c r="R310">
        <f t="shared" si="464"/>
        <v>0.32451113454077785</v>
      </c>
      <c r="S310">
        <f>R310*EXP(-inputs!$B$27*L310/12)</f>
        <v>0.28542706008358337</v>
      </c>
      <c r="T310">
        <f>INDEX(P_rec,MATCH(inputs!$B$13+L310,curve_t,0))/INDEX(P_rec,MATCH(inputs!$B$13,curve_t,0))</f>
        <v>0.31956992204045437</v>
      </c>
      <c r="U310">
        <f t="shared" si="466"/>
        <v>0.99611257755208338</v>
      </c>
      <c r="V310">
        <f t="shared" si="467"/>
        <v>3.9025934774057358E-3</v>
      </c>
      <c r="X310">
        <v>284</v>
      </c>
      <c r="Y310">
        <f t="shared" si="465"/>
        <v>179.38996602040666</v>
      </c>
      <c r="AA310">
        <v>282</v>
      </c>
      <c r="AC310">
        <f>$AB$28*INDEX(I_rec,MATCH(inputs!$B$13+AA310,cpi_rec_u,0))/INDEX(I_rec,MATCH(inputs!$B$13,cpi_rec_u,0))</f>
        <v>184.55448826965576</v>
      </c>
      <c r="AD310">
        <f t="shared" si="468"/>
        <v>206.91337058008293</v>
      </c>
    </row>
    <row r="311" spans="12:30" x14ac:dyDescent="0.35">
      <c r="L311">
        <v>309</v>
      </c>
      <c r="M311">
        <f t="shared" si="460"/>
        <v>25.75</v>
      </c>
      <c r="N311">
        <f t="shared" si="461"/>
        <v>3.8857692658020845E-2</v>
      </c>
      <c r="O311">
        <f t="shared" si="462"/>
        <v>0.36766407920421684</v>
      </c>
      <c r="P311">
        <f>O311*EXP(-inputs!$B$27*L311/12)</f>
        <v>0.32324795557503272</v>
      </c>
      <c r="Q311">
        <f t="shared" si="463"/>
        <v>4.3857692658020843E-2</v>
      </c>
      <c r="R311">
        <f t="shared" si="464"/>
        <v>0.32324795557503277</v>
      </c>
      <c r="S311">
        <f>R311*EXP(-inputs!$B$27*L311/12)</f>
        <v>0.2841975778803249</v>
      </c>
      <c r="T311">
        <f>INDEX(P_rec,MATCH(inputs!$B$13+L311,curve_t,0))/INDEX(P_rec,MATCH(inputs!$B$13,curve_t,0))</f>
        <v>0.3183277723507999</v>
      </c>
      <c r="U311">
        <f t="shared" si="466"/>
        <v>0.99611305819482843</v>
      </c>
      <c r="V311">
        <f t="shared" si="467"/>
        <v>3.9021090760678057E-3</v>
      </c>
      <c r="X311">
        <v>285</v>
      </c>
      <c r="Y311">
        <f t="shared" si="465"/>
        <v>179.75947997886138</v>
      </c>
      <c r="AA311">
        <v>283</v>
      </c>
      <c r="AC311">
        <f>$AB$28*INDEX(I_rec,MATCH(inputs!$B$13+AA311,cpi_rec_u,0))/INDEX(I_rec,MATCH(inputs!$B$13,cpi_rec_u,0))</f>
        <v>184.93464029835587</v>
      </c>
      <c r="AD311">
        <f t="shared" si="468"/>
        <v>207.42367477143003</v>
      </c>
    </row>
    <row r="312" spans="12:30" x14ac:dyDescent="0.35">
      <c r="L312">
        <v>310</v>
      </c>
      <c r="M312">
        <f t="shared" si="460"/>
        <v>25.833333333333332</v>
      </c>
      <c r="N312">
        <f t="shared" si="461"/>
        <v>3.8867172332368395E-2</v>
      </c>
      <c r="O312">
        <f t="shared" si="462"/>
        <v>0.36638572078941584</v>
      </c>
      <c r="P312">
        <f>O312*EXP(-inputs!$B$27*L312/12)</f>
        <v>0.32198984047580748</v>
      </c>
      <c r="Q312">
        <f t="shared" si="463"/>
        <v>4.3867172332368393E-2</v>
      </c>
      <c r="R312">
        <f t="shared" si="464"/>
        <v>0.32198984047580753</v>
      </c>
      <c r="S312">
        <f>R312*EXP(-inputs!$B$27*L312/12)</f>
        <v>0.28297352076454341</v>
      </c>
      <c r="T312">
        <f>INDEX(P_rec,MATCH(inputs!$B$13+L312,curve_t,0))/INDEX(P_rec,MATCH(inputs!$B$13,curve_t,0))</f>
        <v>0.31709060445367854</v>
      </c>
      <c r="U312">
        <f t="shared" si="466"/>
        <v>0.99611354080737258</v>
      </c>
      <c r="V312">
        <f t="shared" si="467"/>
        <v>3.901622689997053E-3</v>
      </c>
      <c r="X312">
        <v>286</v>
      </c>
      <c r="Y312">
        <f t="shared" si="465"/>
        <v>180.12975507556993</v>
      </c>
      <c r="AA312">
        <v>284</v>
      </c>
      <c r="AC312">
        <f>$AB$28*INDEX(I_rec,MATCH(inputs!$B$13+AA312,cpi_rec_u,0))/INDEX(I_rec,MATCH(inputs!$B$13,cpi_rec_u,0))</f>
        <v>185.31557537799281</v>
      </c>
      <c r="AD312">
        <f t="shared" si="468"/>
        <v>207.93523751057896</v>
      </c>
    </row>
    <row r="313" spans="12:30" x14ac:dyDescent="0.35">
      <c r="L313">
        <v>311</v>
      </c>
      <c r="M313">
        <f t="shared" si="460"/>
        <v>25.916666666666668</v>
      </c>
      <c r="N313">
        <f t="shared" si="461"/>
        <v>3.8876573337672651E-2</v>
      </c>
      <c r="O313">
        <f t="shared" si="462"/>
        <v>0.3651119747410112</v>
      </c>
      <c r="P313">
        <f>O313*EXP(-inputs!$B$27*L313/12)</f>
        <v>0.32073676927713052</v>
      </c>
      <c r="Q313">
        <f t="shared" si="463"/>
        <v>4.3876573337672649E-2</v>
      </c>
      <c r="R313">
        <f t="shared" si="464"/>
        <v>0.32073676927713057</v>
      </c>
      <c r="S313">
        <f>R313*EXP(-inputs!$B$27*L313/12)</f>
        <v>0.28175486503641145</v>
      </c>
      <c r="T313">
        <f>INDEX(P_rec,MATCH(inputs!$B$13+L313,curve_t,0))/INDEX(P_rec,MATCH(inputs!$B$13,curve_t,0))</f>
        <v>0.31585839839475088</v>
      </c>
      <c r="U313">
        <f t="shared" si="466"/>
        <v>0.99611402532392712</v>
      </c>
      <c r="V313">
        <f t="shared" si="467"/>
        <v>3.9011343855028802E-3</v>
      </c>
      <c r="X313">
        <v>287</v>
      </c>
      <c r="Y313">
        <f t="shared" si="465"/>
        <v>180.50079287835251</v>
      </c>
      <c r="AA313">
        <v>285</v>
      </c>
      <c r="AC313">
        <f>$AB$28*INDEX(I_rec,MATCH(inputs!$B$13+AA313,cpi_rec_u,0))/INDEX(I_rec,MATCH(inputs!$B$13,cpi_rec_u,0))</f>
        <v>185.69729512152315</v>
      </c>
      <c r="AD313">
        <f t="shared" si="468"/>
        <v>208.44806190144806</v>
      </c>
    </row>
    <row r="314" spans="12:30" x14ac:dyDescent="0.35">
      <c r="L314">
        <v>312</v>
      </c>
      <c r="M314">
        <f t="shared" si="460"/>
        <v>26</v>
      </c>
      <c r="N314">
        <f t="shared" si="461"/>
        <v>3.8885896326784991E-2</v>
      </c>
      <c r="O314">
        <f t="shared" si="462"/>
        <v>0.36384282483691255</v>
      </c>
      <c r="P314">
        <f>O314*EXP(-inputs!$B$27*L314/12)</f>
        <v>0.31948872206252305</v>
      </c>
      <c r="Q314">
        <f t="shared" si="463"/>
        <v>4.3885896326784989E-2</v>
      </c>
      <c r="R314">
        <f t="shared" si="464"/>
        <v>0.3194887220625231</v>
      </c>
      <c r="S314">
        <f>R314*EXP(-inputs!$B$27*L314/12)</f>
        <v>0.28054158707375065</v>
      </c>
      <c r="T314">
        <f>INDEX(P_rec,MATCH(inputs!$B$13+L314,curve_t,0))/INDEX(P_rec,MATCH(inputs!$B$13,curve_t,0))</f>
        <v>0.31463113427690681</v>
      </c>
      <c r="U314">
        <f t="shared" si="466"/>
        <v>0.99611451167966014</v>
      </c>
      <c r="V314">
        <f t="shared" si="467"/>
        <v>3.9006442279292397E-3</v>
      </c>
      <c r="X314">
        <v>288</v>
      </c>
      <c r="Y314">
        <f t="shared" si="465"/>
        <v>180.8725949582589</v>
      </c>
      <c r="AA314">
        <v>286</v>
      </c>
      <c r="AC314">
        <f>$AB$28*INDEX(I_rec,MATCH(inputs!$B$13+AA314,cpi_rec_u,0))/INDEX(I_rec,MATCH(inputs!$B$13,cpi_rec_u,0))</f>
        <v>186.07980114522616</v>
      </c>
      <c r="AD314">
        <f t="shared" si="468"/>
        <v>208.96215105561083</v>
      </c>
    </row>
    <row r="315" spans="12:30" x14ac:dyDescent="0.35">
      <c r="L315">
        <v>313</v>
      </c>
      <c r="M315">
        <f t="shared" si="460"/>
        <v>26.083333333333332</v>
      </c>
      <c r="N315">
        <f t="shared" si="461"/>
        <v>3.8895141947138959E-2</v>
      </c>
      <c r="O315">
        <f t="shared" si="462"/>
        <v>0.36257825487985551</v>
      </c>
      <c r="P315">
        <f>O315*EXP(-inputs!$B$27*L315/12)</f>
        <v>0.31824567896558592</v>
      </c>
      <c r="Q315">
        <f t="shared" si="463"/>
        <v>4.3895141947138956E-2</v>
      </c>
      <c r="R315">
        <f t="shared" si="464"/>
        <v>0.31824567896558598</v>
      </c>
      <c r="S315">
        <f>R315*EXP(-inputs!$B$27*L315/12)</f>
        <v>0.27933366333242243</v>
      </c>
      <c r="T315">
        <f>INDEX(P_rec,MATCH(inputs!$B$13+L315,curve_t,0))/INDEX(P_rec,MATCH(inputs!$B$13,curve_t,0))</f>
        <v>0.31340879226067675</v>
      </c>
      <c r="U315">
        <f t="shared" si="466"/>
        <v>0.99611499981068541</v>
      </c>
      <c r="V315">
        <f t="shared" si="467"/>
        <v>3.9001522816672907E-3</v>
      </c>
      <c r="X315">
        <v>289</v>
      </c>
      <c r="Y315">
        <f t="shared" si="465"/>
        <v>181.24516288957432</v>
      </c>
      <c r="AA315">
        <v>287</v>
      </c>
      <c r="AC315">
        <f>$AB$28*INDEX(I_rec,MATCH(inputs!$B$13+AA315,cpi_rec_u,0))/INDEX(I_rec,MATCH(inputs!$B$13,cpi_rec_u,0))</f>
        <v>186.46309506871029</v>
      </c>
      <c r="AD315">
        <f t="shared" si="468"/>
        <v>209.47750809231482</v>
      </c>
    </row>
    <row r="316" spans="12:30" x14ac:dyDescent="0.35">
      <c r="L316">
        <v>314</v>
      </c>
      <c r="M316">
        <f t="shared" si="460"/>
        <v>26.166666666666668</v>
      </c>
      <c r="N316">
        <f t="shared" si="461"/>
        <v>3.890431084079523E-2</v>
      </c>
      <c r="O316">
        <f t="shared" si="462"/>
        <v>0.36131824869813473</v>
      </c>
      <c r="P316">
        <f>O316*EXP(-inputs!$B$27*L316/12)</f>
        <v>0.31700762017057005</v>
      </c>
      <c r="Q316">
        <f t="shared" si="463"/>
        <v>4.3904310840795227E-2</v>
      </c>
      <c r="R316">
        <f t="shared" si="464"/>
        <v>0.31700762017057005</v>
      </c>
      <c r="S316">
        <f>R316*EXP(-inputs!$B$27*L316/12)</f>
        <v>0.27813107034670292</v>
      </c>
      <c r="T316">
        <f>INDEX(P_rec,MATCH(inputs!$B$13+L316,curve_t,0))/INDEX(P_rec,MATCH(inputs!$B$13,curve_t,0))</f>
        <v>0.31219135256462799</v>
      </c>
      <c r="U316">
        <f t="shared" si="466"/>
        <v>0.9961154896540485</v>
      </c>
      <c r="V316">
        <f t="shared" si="467"/>
        <v>3.8996586101682773E-3</v>
      </c>
      <c r="X316">
        <v>290</v>
      </c>
      <c r="Y316">
        <f t="shared" si="465"/>
        <v>181.61849824982787</v>
      </c>
      <c r="AA316">
        <v>288</v>
      </c>
      <c r="AC316">
        <f>$AB$28*INDEX(I_rec,MATCH(inputs!$B$13+AA316,cpi_rec_u,0))/INDEX(I_rec,MATCH(inputs!$B$13,cpi_rec_u,0))</f>
        <v>186.84717851492007</v>
      </c>
      <c r="AD316">
        <f t="shared" si="468"/>
        <v>209.99413613850018</v>
      </c>
    </row>
    <row r="317" spans="12:30" x14ac:dyDescent="0.35">
      <c r="L317">
        <v>315</v>
      </c>
      <c r="M317">
        <f t="shared" si="460"/>
        <v>26.25</v>
      </c>
      <c r="N317">
        <f t="shared" si="461"/>
        <v>3.8913403644486227E-2</v>
      </c>
      <c r="O317">
        <f t="shared" si="462"/>
        <v>0.36006279014631859</v>
      </c>
      <c r="P317">
        <f>O317*EXP(-inputs!$B$27*L317/12)</f>
        <v>0.31577452591292843</v>
      </c>
      <c r="Q317">
        <f t="shared" si="463"/>
        <v>4.3913403644486225E-2</v>
      </c>
      <c r="R317">
        <f t="shared" si="464"/>
        <v>0.31577452591292837</v>
      </c>
      <c r="S317">
        <f>R317*EXP(-inputs!$B$27*L317/12)</f>
        <v>0.27693378472964153</v>
      </c>
      <c r="T317">
        <f>INDEX(P_rec,MATCH(inputs!$B$13+L317,curve_t,0))/INDEX(P_rec,MATCH(inputs!$B$13,curve_t,0))</f>
        <v>0.31097879546574803</v>
      </c>
      <c r="U317">
        <f t="shared" si="466"/>
        <v>0.99611598114771949</v>
      </c>
      <c r="V317">
        <f t="shared" si="467"/>
        <v>3.8991632759524109E-3</v>
      </c>
      <c r="X317">
        <v>291</v>
      </c>
      <c r="Y317">
        <f t="shared" si="465"/>
        <v>181.99260261979725</v>
      </c>
      <c r="AA317">
        <v>289</v>
      </c>
      <c r="AC317">
        <f>$AB$28*INDEX(I_rec,MATCH(inputs!$B$13+AA317,cpi_rec_u,0))/INDEX(I_rec,MATCH(inputs!$B$13,cpi_rec_u,0))</f>
        <v>187.23205311014277</v>
      </c>
      <c r="AD317">
        <f t="shared" si="468"/>
        <v>210.51203832881981</v>
      </c>
    </row>
    <row r="318" spans="12:30" x14ac:dyDescent="0.35">
      <c r="L318">
        <v>316</v>
      </c>
      <c r="M318">
        <f t="shared" si="460"/>
        <v>26.333333333333332</v>
      </c>
      <c r="N318">
        <f t="shared" si="461"/>
        <v>3.8922420989660304E-2</v>
      </c>
      <c r="O318">
        <f t="shared" si="462"/>
        <v>0.35881186310594748</v>
      </c>
      <c r="P318">
        <f>O318*EXP(-inputs!$B$27*L318/12)</f>
        <v>0.31454637647985262</v>
      </c>
      <c r="Q318">
        <f t="shared" si="463"/>
        <v>4.3922420989660302E-2</v>
      </c>
      <c r="R318">
        <f t="shared" si="464"/>
        <v>0.31454637647985262</v>
      </c>
      <c r="S318">
        <f>R318*EXP(-inputs!$B$27*L318/12)</f>
        <v>0.2757417831734037</v>
      </c>
      <c r="T318">
        <f>INDEX(P_rec,MATCH(inputs!$B$13+L318,curve_t,0))/INDEX(P_rec,MATCH(inputs!$B$13,curve_t,0))</f>
        <v>0.30977110129981317</v>
      </c>
      <c r="U318">
        <f t="shared" si="466"/>
        <v>0.99611647423057859</v>
      </c>
      <c r="V318">
        <f t="shared" si="467"/>
        <v>3.8986663406215261E-3</v>
      </c>
      <c r="X318">
        <v>292</v>
      </c>
      <c r="Y318">
        <f t="shared" si="465"/>
        <v>182.3674775835166</v>
      </c>
      <c r="AA318">
        <v>290</v>
      </c>
      <c r="AC318">
        <f>$AB$28*INDEX(I_rec,MATCH(inputs!$B$13+AA318,cpi_rec_u,0))/INDEX(I_rec,MATCH(inputs!$B$13,cpi_rec_u,0))</f>
        <v>187.61772048401619</v>
      </c>
      <c r="AD318">
        <f t="shared" si="468"/>
        <v>211.03121780565615</v>
      </c>
    </row>
    <row r="319" spans="12:30" x14ac:dyDescent="0.35">
      <c r="L319">
        <v>317</v>
      </c>
      <c r="M319">
        <f t="shared" si="460"/>
        <v>26.416666666666668</v>
      </c>
      <c r="N319">
        <f t="shared" si="461"/>
        <v>3.8931363502525601E-2</v>
      </c>
      <c r="O319">
        <f t="shared" si="462"/>
        <v>0.35756545148621405</v>
      </c>
      <c r="P319">
        <f>O319*EXP(-inputs!$B$27*L319/12)</f>
        <v>0.31332315221079216</v>
      </c>
      <c r="Q319">
        <f t="shared" si="463"/>
        <v>4.3931363502525599E-2</v>
      </c>
      <c r="R319">
        <f t="shared" si="464"/>
        <v>0.31332315221079216</v>
      </c>
      <c r="S319">
        <f>R319*EXP(-inputs!$B$27*L319/12)</f>
        <v>0.27455504244959816</v>
      </c>
      <c r="T319">
        <f>INDEX(P_rec,MATCH(inputs!$B$13+L319,curve_t,0))/INDEX(P_rec,MATCH(inputs!$B$13,curve_t,0))</f>
        <v>0.30856825046174435</v>
      </c>
      <c r="U319">
        <f t="shared" si="466"/>
        <v>0.99611696884240786</v>
      </c>
      <c r="V319">
        <f t="shared" si="467"/>
        <v>3.8981678648690732E-3</v>
      </c>
      <c r="X319">
        <v>293</v>
      </c>
      <c r="Y319">
        <f t="shared" si="465"/>
        <v>182.74312472828288</v>
      </c>
      <c r="AA319">
        <v>291</v>
      </c>
      <c r="AC319">
        <f>$AB$28*INDEX(I_rec,MATCH(inputs!$B$13+AA319,cpi_rec_u,0))/INDEX(I_rec,MATCH(inputs!$B$13,cpi_rec_u,0))</f>
        <v>188.0041822695344</v>
      </c>
      <c r="AD319">
        <f t="shared" si="468"/>
        <v>211.5516777191427</v>
      </c>
    </row>
    <row r="320" spans="12:30" x14ac:dyDescent="0.35">
      <c r="L320">
        <v>318</v>
      </c>
      <c r="M320">
        <f t="shared" si="460"/>
        <v>26.5</v>
      </c>
      <c r="N320">
        <f t="shared" si="461"/>
        <v>3.8940231804093554E-2</v>
      </c>
      <c r="O320">
        <f t="shared" si="462"/>
        <v>0.35632353922462739</v>
      </c>
      <c r="P320">
        <f>O320*EXP(-inputs!$B$27*L320/12)</f>
        <v>0.31210483349795787</v>
      </c>
      <c r="Q320">
        <f t="shared" si="463"/>
        <v>4.3940231804093552E-2</v>
      </c>
      <c r="R320">
        <f t="shared" si="464"/>
        <v>0.31210483349795787</v>
      </c>
      <c r="S320">
        <f>R320*EXP(-inputs!$B$27*L320/12)</f>
        <v>0.27337353940958931</v>
      </c>
      <c r="T320">
        <f>INDEX(P_rec,MATCH(inputs!$B$13+L320,curve_t,0))/INDEX(P_rec,MATCH(inputs!$B$13,curve_t,0))</f>
        <v>0.30737022340594899</v>
      </c>
      <c r="U320">
        <f t="shared" si="466"/>
        <v>0.99611746492387787</v>
      </c>
      <c r="V320">
        <f t="shared" si="467"/>
        <v>3.8976679084918864E-3</v>
      </c>
      <c r="X320">
        <v>294</v>
      </c>
      <c r="Y320">
        <f t="shared" si="465"/>
        <v>183.11954564466262</v>
      </c>
      <c r="AA320">
        <v>292</v>
      </c>
      <c r="AC320">
        <f>$AB$28*INDEX(I_rec,MATCH(inputs!$B$13+AA320,cpi_rec_u,0))/INDEX(I_rec,MATCH(inputs!$B$13,cpi_rec_u,0))</f>
        <v>188.39144010305532</v>
      </c>
      <c r="AD320">
        <f t="shared" si="468"/>
        <v>212.07342122718151</v>
      </c>
    </row>
    <row r="321" spans="12:30" x14ac:dyDescent="0.35">
      <c r="L321">
        <v>319</v>
      </c>
      <c r="M321">
        <f t="shared" si="460"/>
        <v>26.583333333333332</v>
      </c>
      <c r="N321">
        <f t="shared" si="461"/>
        <v>3.8949026510222008E-2</v>
      </c>
      <c r="O321">
        <f t="shared" si="462"/>
        <v>0.35508611028765941</v>
      </c>
      <c r="P321">
        <f>O321*EXP(-inputs!$B$27*L321/12)</f>
        <v>0.31089140078680921</v>
      </c>
      <c r="Q321">
        <f t="shared" si="463"/>
        <v>4.3949026510222006E-2</v>
      </c>
      <c r="R321">
        <f t="shared" si="464"/>
        <v>0.31089140078680921</v>
      </c>
      <c r="S321">
        <f>R321*EXP(-inputs!$B$27*L321/12)</f>
        <v>0.27219725098479447</v>
      </c>
      <c r="T321">
        <f>INDEX(P_rec,MATCH(inputs!$B$13+L321,curve_t,0))/INDEX(P_rec,MATCH(inputs!$B$13,curve_t,0))</f>
        <v>0.30617700064665054</v>
      </c>
      <c r="U321">
        <f t="shared" si="466"/>
        <v>0.99611796241653983</v>
      </c>
      <c r="V321">
        <f t="shared" si="467"/>
        <v>3.8971665304001757E-3</v>
      </c>
      <c r="X321">
        <v>295</v>
      </c>
      <c r="Y321">
        <f t="shared" si="465"/>
        <v>183.49674192649863</v>
      </c>
      <c r="AA321">
        <v>293</v>
      </c>
      <c r="AC321">
        <f>$AB$28*INDEX(I_rec,MATCH(inputs!$B$13+AA321,cpi_rec_u,0))/INDEX(I_rec,MATCH(inputs!$B$13,cpi_rec_u,0))</f>
        <v>188.77949562430754</v>
      </c>
      <c r="AD321">
        <f t="shared" si="468"/>
        <v>212.59645149546313</v>
      </c>
    </row>
    <row r="322" spans="12:30" x14ac:dyDescent="0.35">
      <c r="L322">
        <v>320</v>
      </c>
      <c r="M322">
        <f t="shared" ref="M322:M385" si="469">L322/12</f>
        <v>26.666666666666668</v>
      </c>
      <c r="N322">
        <f t="shared" ref="N322:N385" si="470">0.04-0.015*EXP(-M322/10)</f>
        <v>3.8957748231657978E-2</v>
      </c>
      <c r="O322">
        <f t="shared" ref="O322:O385" si="471">EXP(-N322*M322)</f>
        <v>0.35385314867137668</v>
      </c>
      <c r="P322">
        <f>O322*EXP(-inputs!$B$27*L322/12)</f>
        <v>0.30968283457652629</v>
      </c>
      <c r="Q322">
        <f t="shared" ref="Q322:Q385" si="472">0.045-0.015*EXP(-M322/10)</f>
        <v>4.3957748231657975E-2</v>
      </c>
      <c r="R322">
        <f t="shared" ref="R322:R385" si="473">EXP(-Q322*M322)</f>
        <v>0.30968283457652629</v>
      </c>
      <c r="S322">
        <f>R322*EXP(-inputs!$B$27*L322/12)</f>
        <v>0.27102615418696657</v>
      </c>
      <c r="T322">
        <f>INDEX(P_rec,MATCH(inputs!$B$13+L322,curve_t,0))/INDEX(P_rec,MATCH(inputs!$B$13,curve_t,0))</f>
        <v>0.30498856275820507</v>
      </c>
      <c r="U322">
        <f t="shared" si="466"/>
        <v>0.99611846126281378</v>
      </c>
      <c r="V322">
        <f t="shared" si="467"/>
        <v>3.8966637886275191E-3</v>
      </c>
      <c r="X322">
        <v>296</v>
      </c>
      <c r="Y322">
        <f t="shared" ref="Y322:Y385" si="474">IF(X322&lt;=0,100*1.04^(X322/12),100*1.025^(X322/12))</f>
        <v>183.87471517091686</v>
      </c>
      <c r="AA322">
        <v>294</v>
      </c>
      <c r="AC322">
        <f>$AB$28*INDEX(I_rec,MATCH(inputs!$B$13+AA322,cpi_rec_u,0))/INDEX(I_rec,MATCH(inputs!$B$13,cpi_rec_u,0))</f>
        <v>189.16835047639714</v>
      </c>
      <c r="AD322">
        <f t="shared" si="468"/>
        <v>213.12077169748542</v>
      </c>
    </row>
    <row r="323" spans="12:30" x14ac:dyDescent="0.35">
      <c r="L323">
        <v>321</v>
      </c>
      <c r="M323">
        <f t="shared" si="469"/>
        <v>26.75</v>
      </c>
      <c r="N323">
        <f t="shared" si="470"/>
        <v>3.8966397574080061E-2</v>
      </c>
      <c r="O323">
        <f t="shared" si="471"/>
        <v>0.35262463840205516</v>
      </c>
      <c r="P323">
        <f>O323*EXP(-inputs!$B$27*L323/12)</f>
        <v>0.30847911542046674</v>
      </c>
      <c r="Q323">
        <f t="shared" si="472"/>
        <v>4.3966397574080059E-2</v>
      </c>
      <c r="R323">
        <f t="shared" si="473"/>
        <v>0.3084791154204668</v>
      </c>
      <c r="S323">
        <f>R323*EXP(-inputs!$B$27*L323/12)</f>
        <v>0.26986022610846316</v>
      </c>
      <c r="T323">
        <f>INDEX(P_rec,MATCH(inputs!$B$13+L323,curve_t,0))/INDEX(P_rec,MATCH(inputs!$B$13,curve_t,0))</f>
        <v>0.30380489037540476</v>
      </c>
      <c r="U323">
        <f t="shared" ref="U323:U386" si="475">T323/T322</f>
        <v>0.99611896140597667</v>
      </c>
      <c r="V323">
        <f t="shared" ref="V323:V386" si="476">T322/T323-1</f>
        <v>3.896159740344185E-3</v>
      </c>
      <c r="X323">
        <v>297</v>
      </c>
      <c r="Y323">
        <f t="shared" si="474"/>
        <v>184.25346697833291</v>
      </c>
      <c r="AA323">
        <v>295</v>
      </c>
      <c r="AC323">
        <f>$AB$28*INDEX(I_rec,MATCH(inputs!$B$13+AA323,cpi_rec_u,0))/INDEX(I_rec,MATCH(inputs!$B$13,cpi_rec_u,0))</f>
        <v>189.55800630581473</v>
      </c>
      <c r="AD323">
        <f t="shared" si="468"/>
        <v>213.64638501457296</v>
      </c>
    </row>
    <row r="324" spans="12:30" x14ac:dyDescent="0.35">
      <c r="L324">
        <v>322</v>
      </c>
      <c r="M324">
        <f t="shared" si="469"/>
        <v>26.833333333333332</v>
      </c>
      <c r="N324">
        <f t="shared" si="470"/>
        <v>3.8974975138140522E-2</v>
      </c>
      <c r="O324">
        <f t="shared" si="471"/>
        <v>0.35140056353677923</v>
      </c>
      <c r="P324">
        <f>O324*EXP(-inputs!$B$27*L324/12)</f>
        <v>0.30728022392660731</v>
      </c>
      <c r="Q324">
        <f t="shared" si="472"/>
        <v>4.3974975138140519E-2</v>
      </c>
      <c r="R324">
        <f t="shared" si="473"/>
        <v>0.30728022392660737</v>
      </c>
      <c r="S324">
        <f>R324*EXP(-inputs!$B$27*L324/12)</f>
        <v>0.26869944392250067</v>
      </c>
      <c r="T324">
        <f>INDEX(P_rec,MATCH(inputs!$B$13+L324,curve_t,0))/INDEX(P_rec,MATCH(inputs!$B$13,curve_t,0))</f>
        <v>0.30262596419377041</v>
      </c>
      <c r="U324">
        <f t="shared" si="475"/>
        <v>0.99611946279015595</v>
      </c>
      <c r="V324">
        <f t="shared" si="476"/>
        <v>3.8956544418624617E-3</v>
      </c>
      <c r="X324">
        <v>298</v>
      </c>
      <c r="Y324">
        <f t="shared" si="474"/>
        <v>184.63299895245916</v>
      </c>
      <c r="AA324">
        <v>296</v>
      </c>
      <c r="AC324">
        <f>$AB$28*INDEX(I_rec,MATCH(inputs!$B$13+AA324,cpi_rec_u,0))/INDEX(I_rec,MATCH(inputs!$B$13,cpi_rec_u,0))</f>
        <v>189.94846476244257</v>
      </c>
      <c r="AD324">
        <f t="shared" si="468"/>
        <v>214.17329463589633</v>
      </c>
    </row>
    <row r="325" spans="12:30" x14ac:dyDescent="0.35">
      <c r="L325">
        <v>323</v>
      </c>
      <c r="M325">
        <f t="shared" si="469"/>
        <v>26.916666666666668</v>
      </c>
      <c r="N325">
        <f t="shared" si="470"/>
        <v>3.8983481519506966E-2</v>
      </c>
      <c r="O325">
        <f t="shared" si="471"/>
        <v>0.35018090816402575</v>
      </c>
      <c r="P325">
        <f>O325*EXP(-inputs!$B$27*L325/12)</f>
        <v>0.30608614075797053</v>
      </c>
      <c r="Q325">
        <f t="shared" si="472"/>
        <v>4.3983481519506963E-2</v>
      </c>
      <c r="R325">
        <f t="shared" si="473"/>
        <v>0.30608614075797053</v>
      </c>
      <c r="S325">
        <f>R325*EXP(-inputs!$B$27*L325/12)</f>
        <v>0.26754378488339536</v>
      </c>
      <c r="T325">
        <f>INDEX(P_rec,MATCH(inputs!$B$13+L325,curve_t,0))/INDEX(P_rec,MATCH(inputs!$B$13,curve_t,0))</f>
        <v>0.3014517649698305</v>
      </c>
      <c r="U325">
        <f t="shared" si="475"/>
        <v>0.996119965360315</v>
      </c>
      <c r="V325">
        <f t="shared" si="476"/>
        <v>3.8951479486524221E-3</v>
      </c>
      <c r="X325">
        <v>299</v>
      </c>
      <c r="Y325">
        <f t="shared" si="474"/>
        <v>185.0133127003113</v>
      </c>
      <c r="AA325">
        <v>297</v>
      </c>
      <c r="AC325">
        <f>$AB$28*INDEX(I_rec,MATCH(inputs!$B$13+AA325,cpi_rec_u,0))/INDEX(I_rec,MATCH(inputs!$B$13,cpi_rec_u,0))</f>
        <v>190.33972749956123</v>
      </c>
      <c r="AD325">
        <f t="shared" si="468"/>
        <v>214.70150375849153</v>
      </c>
    </row>
    <row r="326" spans="12:30" x14ac:dyDescent="0.35">
      <c r="L326">
        <v>324</v>
      </c>
      <c r="M326">
        <f t="shared" si="469"/>
        <v>27</v>
      </c>
      <c r="N326">
        <f t="shared" si="470"/>
        <v>3.8991917308903758E-2</v>
      </c>
      <c r="O326">
        <f t="shared" si="471"/>
        <v>0.34896565640423266</v>
      </c>
      <c r="P326">
        <f>O326*EXP(-inputs!$B$27*L326/12)</f>
        <v>0.30489684663303751</v>
      </c>
      <c r="Q326">
        <f t="shared" si="472"/>
        <v>4.3991917308903755E-2</v>
      </c>
      <c r="R326">
        <f t="shared" si="473"/>
        <v>0.30489684663303751</v>
      </c>
      <c r="S326">
        <f>R326*EXP(-inputs!$B$27*L326/12)</f>
        <v>0.26639322632679119</v>
      </c>
      <c r="T326">
        <f>INDEX(P_rec,MATCH(inputs!$B$13+L326,curve_t,0))/INDEX(P_rec,MATCH(inputs!$B$13,curve_t,0))</f>
        <v>0.30028227352138975</v>
      </c>
      <c r="U326">
        <f t="shared" si="475"/>
        <v>0.99612046906224683</v>
      </c>
      <c r="V326">
        <f t="shared" si="476"/>
        <v>3.8946403153479192E-3</v>
      </c>
      <c r="X326">
        <v>300</v>
      </c>
      <c r="Y326">
        <f t="shared" si="474"/>
        <v>185.39440983221533</v>
      </c>
      <c r="AA326">
        <v>298</v>
      </c>
      <c r="AC326">
        <f>$AB$28*INDEX(I_rec,MATCH(inputs!$B$13+AA326,cpi_rec_u,0))/INDEX(I_rec,MATCH(inputs!$B$13,cpi_rec_u,0))</f>
        <v>190.73179617385682</v>
      </c>
      <c r="AD326">
        <f t="shared" si="468"/>
        <v>215.23101558727916</v>
      </c>
    </row>
    <row r="327" spans="12:30" x14ac:dyDescent="0.35">
      <c r="L327">
        <v>325</v>
      </c>
      <c r="M327">
        <f t="shared" si="469"/>
        <v>27.083333333333332</v>
      </c>
      <c r="N327">
        <f t="shared" si="470"/>
        <v>3.9000283092152976E-2</v>
      </c>
      <c r="O327">
        <f t="shared" si="471"/>
        <v>0.34775479241035312</v>
      </c>
      <c r="P327">
        <f>O327*EXP(-inputs!$B$27*L327/12)</f>
        <v>0.3037123223261467</v>
      </c>
      <c r="Q327">
        <f t="shared" si="472"/>
        <v>4.4000283092152974E-2</v>
      </c>
      <c r="R327">
        <f t="shared" si="473"/>
        <v>0.30371232232614676</v>
      </c>
      <c r="S327">
        <f>R327*EXP(-inputs!$B$27*L327/12)</f>
        <v>0.26524774566987419</v>
      </c>
      <c r="T327">
        <f>INDEX(P_rec,MATCH(inputs!$B$13+L327,curve_t,0))/INDEX(P_rec,MATCH(inputs!$B$13,curve_t,0))</f>
        <v>0.29911747072778466</v>
      </c>
      <c r="U327">
        <f t="shared" si="475"/>
        <v>0.99612097384255982</v>
      </c>
      <c r="V327">
        <f t="shared" si="476"/>
        <v>3.8941315957607969E-3</v>
      </c>
      <c r="X327">
        <v>301</v>
      </c>
      <c r="Y327">
        <f t="shared" si="474"/>
        <v>185.77629196181368</v>
      </c>
      <c r="AA327">
        <v>299</v>
      </c>
      <c r="AC327">
        <f>$AB$28*INDEX(I_rec,MATCH(inputs!$B$13+AA327,cpi_rec_u,0))/INDEX(I_rec,MATCH(inputs!$B$13,cpi_rec_u,0))</f>
        <v>191.12467244542799</v>
      </c>
      <c r="AD327">
        <f t="shared" si="468"/>
        <v>215.7618333350843</v>
      </c>
    </row>
    <row r="328" spans="12:30" x14ac:dyDescent="0.35">
      <c r="L328">
        <v>326</v>
      </c>
      <c r="M328">
        <f t="shared" si="469"/>
        <v>27.166666666666668</v>
      </c>
      <c r="N328">
        <f t="shared" si="470"/>
        <v>3.9008579450215165E-2</v>
      </c>
      <c r="O328">
        <f t="shared" si="471"/>
        <v>0.34654830036839435</v>
      </c>
      <c r="P328">
        <f>O328*EXP(-inputs!$B$27*L328/12)</f>
        <v>0.30253254866787782</v>
      </c>
      <c r="Q328">
        <f t="shared" si="472"/>
        <v>4.4008579450215163E-2</v>
      </c>
      <c r="R328">
        <f t="shared" si="473"/>
        <v>0.30253254866787788</v>
      </c>
      <c r="S328">
        <f>R328*EXP(-inputs!$B$27*L328/12)</f>
        <v>0.26410732041157392</v>
      </c>
      <c r="T328">
        <f>INDEX(P_rec,MATCH(inputs!$B$13+L328,curve_t,0))/INDEX(P_rec,MATCH(inputs!$B$13,curve_t,0))</f>
        <v>0.29795733753012982</v>
      </c>
      <c r="U328">
        <f t="shared" si="475"/>
        <v>0.99612147964867415</v>
      </c>
      <c r="V328">
        <f t="shared" si="476"/>
        <v>3.8936218428839986E-3</v>
      </c>
      <c r="X328">
        <v>302</v>
      </c>
      <c r="Y328">
        <f t="shared" si="474"/>
        <v>186.15896070607354</v>
      </c>
      <c r="AA328">
        <v>300</v>
      </c>
      <c r="AC328">
        <f>$AB$28*INDEX(I_rec,MATCH(inputs!$B$13+AA328,cpi_rec_u,0))/INDEX(I_rec,MATCH(inputs!$B$13,cpi_rec_u,0))</f>
        <v>191.5183579777931</v>
      </c>
      <c r="AD328">
        <f t="shared" si="468"/>
        <v>216.29396022265519</v>
      </c>
    </row>
    <row r="329" spans="12:30" x14ac:dyDescent="0.35">
      <c r="L329">
        <v>327</v>
      </c>
      <c r="M329">
        <f t="shared" si="469"/>
        <v>27.25</v>
      </c>
      <c r="N329">
        <f t="shared" si="470"/>
        <v>3.9016806959229634E-2</v>
      </c>
      <c r="O329">
        <f t="shared" si="471"/>
        <v>0.3453461644979427</v>
      </c>
      <c r="P329">
        <f>O329*EXP(-inputs!$B$27*L329/12)</f>
        <v>0.30135750654542331</v>
      </c>
      <c r="Q329">
        <f t="shared" si="472"/>
        <v>4.4016806959229632E-2</v>
      </c>
      <c r="R329">
        <f t="shared" si="473"/>
        <v>0.30135750654542343</v>
      </c>
      <c r="S329">
        <f>R329*EXP(-inputs!$B$27*L329/12)</f>
        <v>0.26297192813275305</v>
      </c>
      <c r="T329">
        <f>INDEX(P_rec,MATCH(inputs!$B$13+L329,curve_t,0))/INDEX(P_rec,MATCH(inputs!$B$13,curve_t,0))</f>
        <v>0.29680185493155103</v>
      </c>
      <c r="U329">
        <f t="shared" si="475"/>
        <v>0.99612198642880567</v>
      </c>
      <c r="V329">
        <f t="shared" si="476"/>
        <v>3.8931111089088866E-3</v>
      </c>
      <c r="X329">
        <v>303</v>
      </c>
      <c r="Y329">
        <f t="shared" si="474"/>
        <v>186.54241768529215</v>
      </c>
      <c r="AA329">
        <v>301</v>
      </c>
      <c r="AC329">
        <f>$AB$28*INDEX(I_rec,MATCH(inputs!$B$13+AA329,cpi_rec_u,0))/INDEX(I_rec,MATCH(inputs!$B$13,cpi_rec_u,0))</f>
        <v>191.91285443789633</v>
      </c>
      <c r="AD329">
        <f t="shared" si="468"/>
        <v>216.82739947868438</v>
      </c>
    </row>
    <row r="330" spans="12:30" x14ac:dyDescent="0.35">
      <c r="L330">
        <v>328</v>
      </c>
      <c r="M330">
        <f t="shared" si="469"/>
        <v>27.333333333333332</v>
      </c>
      <c r="N330">
        <f t="shared" si="470"/>
        <v>3.9024966190554483E-2</v>
      </c>
      <c r="O330">
        <f t="shared" si="471"/>
        <v>0.34414836905267443</v>
      </c>
      <c r="P330">
        <f>O330*EXP(-inputs!$B$27*L330/12)</f>
        <v>0.30018717690294561</v>
      </c>
      <c r="Q330">
        <f t="shared" si="472"/>
        <v>4.4024966190554481E-2</v>
      </c>
      <c r="R330">
        <f t="shared" si="473"/>
        <v>0.30018717690294572</v>
      </c>
      <c r="S330">
        <f>R330*EXP(-inputs!$B$27*L330/12)</f>
        <v>0.26184154649638347</v>
      </c>
      <c r="T330">
        <f>INDEX(P_rec,MATCH(inputs!$B$13+L330,curve_t,0))/INDEX(P_rec,MATCH(inputs!$B$13,curve_t,0))</f>
        <v>0.29565100399740857</v>
      </c>
      <c r="U330">
        <f t="shared" si="475"/>
        <v>0.9961224941319593</v>
      </c>
      <c r="V330">
        <f t="shared" si="476"/>
        <v>3.8925994452314594E-3</v>
      </c>
      <c r="X330">
        <v>304</v>
      </c>
      <c r="Y330">
        <f t="shared" si="474"/>
        <v>186.92666452310448</v>
      </c>
      <c r="AA330">
        <v>302</v>
      </c>
      <c r="AC330">
        <f>$AB$28*INDEX(I_rec,MATCH(inputs!$B$13+AA330,cpi_rec_u,0))/INDEX(I_rec,MATCH(inputs!$B$13,cpi_rec_u,0))</f>
        <v>192.30816349611661</v>
      </c>
      <c r="AD330">
        <f t="shared" si="468"/>
        <v>217.36215433982588</v>
      </c>
    </row>
    <row r="331" spans="12:30" x14ac:dyDescent="0.35">
      <c r="L331">
        <v>329</v>
      </c>
      <c r="M331">
        <f t="shared" si="469"/>
        <v>27.416666666666668</v>
      </c>
      <c r="N331">
        <f t="shared" si="470"/>
        <v>3.9033057710806271E-2</v>
      </c>
      <c r="O331">
        <f t="shared" si="471"/>
        <v>0.34295489832085257</v>
      </c>
      <c r="P331">
        <f>O331*EXP(-inputs!$B$27*L331/12)</f>
        <v>0.29902154074192183</v>
      </c>
      <c r="Q331">
        <f t="shared" si="472"/>
        <v>4.4033057710806268E-2</v>
      </c>
      <c r="R331">
        <f t="shared" si="473"/>
        <v>0.29902154074192189</v>
      </c>
      <c r="S331">
        <f>R331*EXP(-inputs!$B$27*L331/12)</f>
        <v>0.26071615324771186</v>
      </c>
      <c r="T331">
        <f>INDEX(P_rec,MATCH(inputs!$B$13+L331,curve_t,0))/INDEX(P_rec,MATCH(inputs!$B$13,curve_t,0))</f>
        <v>0.29450476585550994</v>
      </c>
      <c r="U331">
        <f t="shared" si="475"/>
        <v>0.9961230027079202</v>
      </c>
      <c r="V331">
        <f t="shared" si="476"/>
        <v>3.8920869024612337E-3</v>
      </c>
      <c r="X331">
        <v>305</v>
      </c>
      <c r="Y331">
        <f t="shared" si="474"/>
        <v>187.31170284648994</v>
      </c>
      <c r="AA331">
        <v>303</v>
      </c>
      <c r="AC331">
        <f>$AB$28*INDEX(I_rec,MATCH(inputs!$B$13+AA331,cpi_rec_u,0))/INDEX(I_rec,MATCH(inputs!$B$13,cpi_rec_u,0))</f>
        <v>192.70428682627275</v>
      </c>
      <c r="AD331">
        <f t="shared" si="468"/>
        <v>217.89822805071699</v>
      </c>
    </row>
    <row r="332" spans="12:30" x14ac:dyDescent="0.35">
      <c r="L332">
        <v>330</v>
      </c>
      <c r="M332">
        <f t="shared" si="469"/>
        <v>27.5</v>
      </c>
      <c r="N332">
        <f t="shared" si="470"/>
        <v>3.9041082081899388E-2</v>
      </c>
      <c r="O332">
        <f t="shared" si="471"/>
        <v>0.34176573662581006</v>
      </c>
      <c r="P332">
        <f>O332*EXP(-inputs!$B$27*L332/12)</f>
        <v>0.29786057912147523</v>
      </c>
      <c r="Q332">
        <f t="shared" si="472"/>
        <v>4.4041082081899385E-2</v>
      </c>
      <c r="R332">
        <f t="shared" si="473"/>
        <v>0.29786057912147523</v>
      </c>
      <c r="S332">
        <f>R332*EXP(-inputs!$B$27*L332/12)</f>
        <v>0.2595957262144119</v>
      </c>
      <c r="T332">
        <f>INDEX(P_rec,MATCH(inputs!$B$13+L332,curve_t,0))/INDEX(P_rec,MATCH(inputs!$B$13,curve_t,0))</f>
        <v>0.29336312169631179</v>
      </c>
      <c r="U332">
        <f t="shared" si="475"/>
        <v>0.99612351210724293</v>
      </c>
      <c r="V332">
        <f t="shared" si="476"/>
        <v>3.8915735304316801E-3</v>
      </c>
      <c r="X332">
        <v>306</v>
      </c>
      <c r="Y332">
        <f t="shared" si="474"/>
        <v>187.69753428577917</v>
      </c>
      <c r="AA332">
        <v>304</v>
      </c>
      <c r="AC332">
        <f>$AB$28*INDEX(I_rec,MATCH(inputs!$B$13+AA332,cpi_rec_u,0))/INDEX(I_rec,MATCH(inputs!$B$13,cpi_rec_u,0))</f>
        <v>193.1012261056317</v>
      </c>
      <c r="AD332">
        <f t="shared" si="468"/>
        <v>218.43562386399697</v>
      </c>
    </row>
    <row r="333" spans="12:30" x14ac:dyDescent="0.35">
      <c r="L333">
        <v>331</v>
      </c>
      <c r="M333">
        <f t="shared" si="469"/>
        <v>27.583333333333332</v>
      </c>
      <c r="N333">
        <f t="shared" si="470"/>
        <v>3.9049039861085044E-2</v>
      </c>
      <c r="O333">
        <f t="shared" si="471"/>
        <v>0.34058086832641998</v>
      </c>
      <c r="P333">
        <f>O333*EXP(-inputs!$B$27*L333/12)</f>
        <v>0.29670427315869446</v>
      </c>
      <c r="Q333">
        <f t="shared" si="472"/>
        <v>4.4049039861085042E-2</v>
      </c>
      <c r="R333">
        <f t="shared" si="473"/>
        <v>0.29670427315869446</v>
      </c>
      <c r="S333">
        <f>R333*EXP(-inputs!$B$27*L333/12)</f>
        <v>0.25848024330672636</v>
      </c>
      <c r="T333">
        <f>INDEX(P_rec,MATCH(inputs!$B$13+L333,curve_t,0))/INDEX(P_rec,MATCH(inputs!$B$13,curve_t,0))</f>
        <v>0.29222605277311164</v>
      </c>
      <c r="U333">
        <f t="shared" si="475"/>
        <v>0.99612402228124219</v>
      </c>
      <c r="V333">
        <f t="shared" si="476"/>
        <v>3.8910593782102154E-3</v>
      </c>
      <c r="X333">
        <v>307</v>
      </c>
      <c r="Y333">
        <f t="shared" si="474"/>
        <v>188.08416047466108</v>
      </c>
      <c r="AA333">
        <v>305</v>
      </c>
      <c r="AC333">
        <f>$AB$28*INDEX(I_rec,MATCH(inputs!$B$13+AA333,cpi_rec_u,0))/INDEX(I_rec,MATCH(inputs!$B$13,cpi_rec_u,0))</f>
        <v>193.49898301491518</v>
      </c>
      <c r="AD333">
        <f t="shared" si="468"/>
        <v>218.97434504032705</v>
      </c>
    </row>
    <row r="334" spans="12:30" x14ac:dyDescent="0.35">
      <c r="L334">
        <v>332</v>
      </c>
      <c r="M334">
        <f t="shared" si="469"/>
        <v>27.666666666666668</v>
      </c>
      <c r="N334">
        <f t="shared" si="470"/>
        <v>3.905693160098999E-2</v>
      </c>
      <c r="O334">
        <f t="shared" si="471"/>
        <v>0.33940027781755222</v>
      </c>
      <c r="P334">
        <f>O334*EXP(-inputs!$B$27*L334/12)</f>
        <v>0.29555260402894029</v>
      </c>
      <c r="Q334">
        <f t="shared" si="472"/>
        <v>4.4056931600989988E-2</v>
      </c>
      <c r="R334">
        <f t="shared" si="473"/>
        <v>0.29555260402894024</v>
      </c>
      <c r="S334">
        <f>R334*EXP(-inputs!$B$27*L334/12)</f>
        <v>0.25736968251759673</v>
      </c>
      <c r="T334">
        <f>INDEX(P_rec,MATCH(inputs!$B$13+L334,curve_t,0))/INDEX(P_rec,MATCH(inputs!$B$13,curve_t,0))</f>
        <v>0.29109354040222968</v>
      </c>
      <c r="U334">
        <f t="shared" si="475"/>
        <v>0.99612453318198402</v>
      </c>
      <c r="V334">
        <f t="shared" si="476"/>
        <v>3.8905444941068623E-3</v>
      </c>
      <c r="X334">
        <v>308</v>
      </c>
      <c r="Y334">
        <f t="shared" si="474"/>
        <v>188.47158305018974</v>
      </c>
      <c r="AA334">
        <v>306</v>
      </c>
      <c r="AC334">
        <f>$AB$28*INDEX(I_rec,MATCH(inputs!$B$13+AA334,cpi_rec_u,0))/INDEX(I_rec,MATCH(inputs!$B$13,cpi_rec_u,0))</f>
        <v>193.89755923830702</v>
      </c>
      <c r="AD334">
        <f t="shared" si="468"/>
        <v>219.51439484840998</v>
      </c>
    </row>
    <row r="335" spans="12:30" x14ac:dyDescent="0.35">
      <c r="L335">
        <v>333</v>
      </c>
      <c r="M335">
        <f t="shared" si="469"/>
        <v>27.75</v>
      </c>
      <c r="N335">
        <f t="shared" si="470"/>
        <v>3.9064757849654901E-2</v>
      </c>
      <c r="O335">
        <f t="shared" si="471"/>
        <v>0.33822394953051726</v>
      </c>
      <c r="P335">
        <f>O335*EXP(-inputs!$B$27*L335/12)</f>
        <v>0.29440555296613985</v>
      </c>
      <c r="Q335">
        <f t="shared" si="472"/>
        <v>4.4064757849654898E-2</v>
      </c>
      <c r="R335">
        <f t="shared" si="473"/>
        <v>0.29440555296613991</v>
      </c>
      <c r="S335">
        <f>R335*EXP(-inputs!$B$27*L335/12)</f>
        <v>0.25626402192278264</v>
      </c>
      <c r="T335">
        <f>INDEX(P_rec,MATCH(inputs!$B$13+L335,curve_t,0))/INDEX(P_rec,MATCH(inputs!$B$13,curve_t,0))</f>
        <v>0.2899655659631809</v>
      </c>
      <c r="U335">
        <f t="shared" si="475"/>
        <v>0.99612504476227759</v>
      </c>
      <c r="V335">
        <f t="shared" si="476"/>
        <v>3.890028925682909E-3</v>
      </c>
      <c r="X335">
        <v>309</v>
      </c>
      <c r="Y335">
        <f t="shared" si="474"/>
        <v>188.85980365279121</v>
      </c>
      <c r="AA335">
        <v>307</v>
      </c>
      <c r="AC335">
        <f>$AB$28*INDEX(I_rec,MATCH(inputs!$B$13+AA335,cpi_rec_u,0))/INDEX(I_rec,MATCH(inputs!$B$13,cpi_rec_u,0))</f>
        <v>194.29695646346011</v>
      </c>
      <c r="AD335">
        <f t="shared" si="468"/>
        <v>220.05577656501012</v>
      </c>
    </row>
    <row r="336" spans="12:30" x14ac:dyDescent="0.35">
      <c r="L336">
        <v>334</v>
      </c>
      <c r="M336">
        <f t="shared" si="469"/>
        <v>27.833333333333332</v>
      </c>
      <c r="N336">
        <f t="shared" si="470"/>
        <v>3.9072519150572402E-2</v>
      </c>
      <c r="O336">
        <f t="shared" si="471"/>
        <v>0.33705186793349784</v>
      </c>
      <c r="P336">
        <f>O336*EXP(-inputs!$B$27*L336/12)</f>
        <v>0.29326310126307004</v>
      </c>
      <c r="Q336">
        <f t="shared" si="472"/>
        <v>4.4072519150572399E-2</v>
      </c>
      <c r="R336">
        <f t="shared" si="473"/>
        <v>0.29326310126307009</v>
      </c>
      <c r="S336">
        <f>R336*EXP(-inputs!$B$27*L336/12)</f>
        <v>0.25516323968096977</v>
      </c>
      <c r="T336">
        <f>INDEX(P_rec,MATCH(inputs!$B$13+L336,curve_t,0))/INDEX(P_rec,MATCH(inputs!$B$13,curve_t,0))</f>
        <v>0.28884211089883716</v>
      </c>
      <c r="U336">
        <f t="shared" si="475"/>
        <v>0.99612555697566374</v>
      </c>
      <c r="V336">
        <f t="shared" si="476"/>
        <v>3.8895127197613455E-3</v>
      </c>
      <c r="X336">
        <v>310</v>
      </c>
      <c r="Y336">
        <f t="shared" si="474"/>
        <v>189.24882392627063</v>
      </c>
      <c r="AA336">
        <v>308</v>
      </c>
      <c r="AC336">
        <f>$AB$28*INDEX(I_rec,MATCH(inputs!$B$13+AA336,cpi_rec_u,0))/INDEX(I_rec,MATCH(inputs!$B$13,cpi_rec_u,0))</f>
        <v>194.69717638150365</v>
      </c>
      <c r="AD336">
        <f t="shared" si="468"/>
        <v>220.5984934749732</v>
      </c>
    </row>
    <row r="337" spans="12:30" x14ac:dyDescent="0.35">
      <c r="L337">
        <v>335</v>
      </c>
      <c r="M337">
        <f t="shared" si="469"/>
        <v>27.916666666666668</v>
      </c>
      <c r="N337">
        <f t="shared" si="470"/>
        <v>3.9080216042724845E-2</v>
      </c>
      <c r="O337">
        <f t="shared" si="471"/>
        <v>0.33588401753196739</v>
      </c>
      <c r="P337">
        <f>O337*EXP(-inputs!$B$27*L337/12)</f>
        <v>0.2921252302716279</v>
      </c>
      <c r="Q337">
        <f t="shared" si="472"/>
        <v>4.4080216042724843E-2</v>
      </c>
      <c r="R337">
        <f t="shared" si="473"/>
        <v>0.29212523027162796</v>
      </c>
      <c r="S337">
        <f>R337*EXP(-inputs!$B$27*L337/12)</f>
        <v>0.25406731403386817</v>
      </c>
      <c r="T337">
        <f>INDEX(P_rec,MATCH(inputs!$B$13+L337,curve_t,0))/INDEX(P_rec,MATCH(inputs!$B$13,curve_t,0))</f>
        <v>0.28772315671558024</v>
      </c>
      <c r="U337">
        <f t="shared" si="475"/>
        <v>0.99612606977640872</v>
      </c>
      <c r="V337">
        <f t="shared" si="476"/>
        <v>3.8889959224346349E-3</v>
      </c>
      <c r="X337">
        <v>311</v>
      </c>
      <c r="Y337">
        <f t="shared" si="474"/>
        <v>189.63864551781907</v>
      </c>
      <c r="AA337">
        <v>309</v>
      </c>
      <c r="AC337">
        <f>$AB$28*INDEX(I_rec,MATCH(inputs!$B$13+AA337,cpi_rec_u,0))/INDEX(I_rec,MATCH(inputs!$B$13,cpi_rec_u,0))</f>
        <v>195.0982206870502</v>
      </c>
      <c r="AD337">
        <f t="shared" si="468"/>
        <v>221.14254887124625</v>
      </c>
    </row>
    <row r="338" spans="12:30" x14ac:dyDescent="0.35">
      <c r="L338">
        <v>336</v>
      </c>
      <c r="M338">
        <f t="shared" si="469"/>
        <v>28</v>
      </c>
      <c r="N338">
        <f t="shared" si="470"/>
        <v>3.9087849060621731E-2</v>
      </c>
      <c r="O338">
        <f t="shared" si="471"/>
        <v>0.33472038286909694</v>
      </c>
      <c r="P338">
        <f>O338*EXP(-inputs!$B$27*L338/12)</f>
        <v>0.29099192140309083</v>
      </c>
      <c r="Q338">
        <f t="shared" si="472"/>
        <v>4.4087849060621728E-2</v>
      </c>
      <c r="R338">
        <f t="shared" si="473"/>
        <v>0.29099192140309083</v>
      </c>
      <c r="S338">
        <f>R338*EXP(-inputs!$B$27*L338/12)</f>
        <v>0.25297622330629904</v>
      </c>
      <c r="T338">
        <f>INDEX(P_rec,MATCH(inputs!$B$13+L338,curve_t,0))/INDEX(P_rec,MATCH(inputs!$B$13,curve_t,0))</f>
        <v>0.28660868498344544</v>
      </c>
      <c r="U338">
        <f t="shared" si="475"/>
        <v>0.99612658311949331</v>
      </c>
      <c r="V338">
        <f t="shared" si="476"/>
        <v>3.8884785790744836E-3</v>
      </c>
      <c r="X338">
        <v>312</v>
      </c>
      <c r="Y338">
        <f t="shared" si="474"/>
        <v>190.02927007802072</v>
      </c>
      <c r="AA338">
        <v>310</v>
      </c>
      <c r="AC338">
        <f>$AB$28*INDEX(I_rec,MATCH(inputs!$B$13+AA338,cpi_rec_u,0))/INDEX(I_rec,MATCH(inputs!$B$13,cpi_rec_u,0))</f>
        <v>195.50009107820321</v>
      </c>
      <c r="AD338">
        <f t="shared" si="468"/>
        <v>221.68794605489759</v>
      </c>
    </row>
    <row r="339" spans="12:30" x14ac:dyDescent="0.35">
      <c r="L339">
        <v>337</v>
      </c>
      <c r="M339">
        <f t="shared" si="469"/>
        <v>28.083333333333332</v>
      </c>
      <c r="N339">
        <f t="shared" si="470"/>
        <v>3.9095418734336806E-2</v>
      </c>
      <c r="O339">
        <f t="shared" si="471"/>
        <v>0.33356094852614954</v>
      </c>
      <c r="P339">
        <f>O339*EXP(-inputs!$B$27*L339/12)</f>
        <v>0.28986315612836444</v>
      </c>
      <c r="Q339">
        <f t="shared" si="472"/>
        <v>4.4095418734336804E-2</v>
      </c>
      <c r="R339">
        <f t="shared" si="473"/>
        <v>0.2898631561283645</v>
      </c>
      <c r="S339">
        <f>R339*EXP(-inputs!$B$27*L339/12)</f>
        <v>0.25188994590627201</v>
      </c>
      <c r="T339">
        <f>INDEX(P_rec,MATCH(inputs!$B$13+L339,curve_t,0))/INDEX(P_rec,MATCH(inputs!$B$13,curve_t,0))</f>
        <v>0.28549867733625611</v>
      </c>
      <c r="U339">
        <f t="shared" si="475"/>
        <v>0.9961270969606052</v>
      </c>
      <c r="V339">
        <f t="shared" si="476"/>
        <v>3.8879607343398348E-3</v>
      </c>
      <c r="X339">
        <v>313</v>
      </c>
      <c r="Y339">
        <f t="shared" si="474"/>
        <v>190.42069926085901</v>
      </c>
      <c r="AA339">
        <v>311</v>
      </c>
      <c r="AC339">
        <f>$AB$28*INDEX(I_rec,MATCH(inputs!$B$13+AA339,cpi_rec_u,0))/INDEX(I_rec,MATCH(inputs!$B$13,cpi_rec_u,0))</f>
        <v>195.90278925656366</v>
      </c>
      <c r="AD339">
        <f t="shared" si="468"/>
        <v>222.23468833513684</v>
      </c>
    </row>
    <row r="340" spans="12:30" x14ac:dyDescent="0.35">
      <c r="L340">
        <v>338</v>
      </c>
      <c r="M340">
        <f t="shared" si="469"/>
        <v>28.166666666666668</v>
      </c>
      <c r="N340">
        <f t="shared" si="470"/>
        <v>3.9102925589544903E-2</v>
      </c>
      <c r="O340">
        <f t="shared" si="471"/>
        <v>0.33240569912286366</v>
      </c>
      <c r="P340">
        <f>O340*EXP(-inputs!$B$27*L340/12)</f>
        <v>0.28873891597822104</v>
      </c>
      <c r="Q340">
        <f t="shared" si="472"/>
        <v>4.41029255895449E-2</v>
      </c>
      <c r="R340">
        <f t="shared" si="473"/>
        <v>0.28873891597822104</v>
      </c>
      <c r="S340">
        <f>R340*EXP(-inputs!$B$27*L340/12)</f>
        <v>0.25080846032505283</v>
      </c>
      <c r="T340">
        <f>INDEX(P_rec,MATCH(inputs!$B$13+L340,curve_t,0))/INDEX(P_rec,MATCH(inputs!$B$13,curve_t,0))</f>
        <v>0.28439311547174989</v>
      </c>
      <c r="U340">
        <f t="shared" si="475"/>
        <v>0.9961276112561317</v>
      </c>
      <c r="V340">
        <f t="shared" si="476"/>
        <v>3.8874424321850842E-3</v>
      </c>
      <c r="X340">
        <v>314</v>
      </c>
      <c r="Y340">
        <f t="shared" si="474"/>
        <v>190.81293472372539</v>
      </c>
      <c r="AA340">
        <v>312</v>
      </c>
      <c r="AC340">
        <f>$AB$28*INDEX(I_rec,MATCH(inputs!$B$13+AA340,cpi_rec_u,0))/INDEX(I_rec,MATCH(inputs!$B$13,cpi_rec_u,0))</f>
        <v>196.3063169272379</v>
      </c>
      <c r="AD340">
        <f t="shared" si="468"/>
        <v>222.78277902933488</v>
      </c>
    </row>
    <row r="341" spans="12:30" x14ac:dyDescent="0.35">
      <c r="L341">
        <v>339</v>
      </c>
      <c r="M341">
        <f t="shared" si="469"/>
        <v>28.25</v>
      </c>
      <c r="N341">
        <f t="shared" si="470"/>
        <v>3.9110370147558422E-2</v>
      </c>
      <c r="O341">
        <f t="shared" si="471"/>
        <v>0.33125461931782396</v>
      </c>
      <c r="P341">
        <f>O341*EXP(-inputs!$B$27*L341/12)</f>
        <v>0.28761918254352553</v>
      </c>
      <c r="Q341">
        <f t="shared" si="472"/>
        <v>4.411037014755842E-2</v>
      </c>
      <c r="R341">
        <f t="shared" si="473"/>
        <v>0.28761918254352548</v>
      </c>
      <c r="S341">
        <f>R341*EXP(-inputs!$B$27*L341/12)</f>
        <v>0.2497317451372206</v>
      </c>
      <c r="T341">
        <f>INDEX(P_rec,MATCH(inputs!$B$13+L341,curve_t,0))/INDEX(P_rec,MATCH(inputs!$B$13,curve_t,0))</f>
        <v>0.2832919811516949</v>
      </c>
      <c r="U341">
        <f t="shared" si="475"/>
        <v>0.99612812596314637</v>
      </c>
      <c r="V341">
        <f t="shared" si="476"/>
        <v>3.8869237158722925E-3</v>
      </c>
      <c r="X341">
        <v>315</v>
      </c>
      <c r="Y341">
        <f t="shared" si="474"/>
        <v>191.20597812742446</v>
      </c>
      <c r="AA341">
        <v>313</v>
      </c>
      <c r="AC341">
        <f>$AB$28*INDEX(I_rec,MATCH(inputs!$B$13+AA341,cpi_rec_u,0))/INDEX(I_rec,MATCH(inputs!$B$13,cpi_rec_u,0))</f>
        <v>196.71067579884368</v>
      </c>
      <c r="AD341">
        <f t="shared" si="468"/>
        <v>223.3322214630449</v>
      </c>
    </row>
    <row r="342" spans="12:30" x14ac:dyDescent="0.35">
      <c r="L342">
        <v>340</v>
      </c>
      <c r="M342">
        <f t="shared" si="469"/>
        <v>28.333333333333332</v>
      </c>
      <c r="N342">
        <f t="shared" si="470"/>
        <v>3.9117752925363555E-2</v>
      </c>
      <c r="O342">
        <f t="shared" si="471"/>
        <v>0.33010769380882155</v>
      </c>
      <c r="P342">
        <f>O342*EXP(-inputs!$B$27*L342/12)</f>
        <v>0.28650393747545194</v>
      </c>
      <c r="Q342">
        <f t="shared" si="472"/>
        <v>4.4117752925363553E-2</v>
      </c>
      <c r="R342">
        <f t="shared" si="473"/>
        <v>0.28650393747545194</v>
      </c>
      <c r="S342">
        <f>R342*EXP(-inputs!$B$27*L342/12)</f>
        <v>0.24865977900071626</v>
      </c>
      <c r="T342">
        <f>INDEX(P_rec,MATCH(inputs!$B$13+L342,curve_t,0))/INDEX(P_rec,MATCH(inputs!$B$13,curve_t,0))</f>
        <v>0.28219525620199926</v>
      </c>
      <c r="U342">
        <f t="shared" si="475"/>
        <v>0.99612864103940735</v>
      </c>
      <c r="V342">
        <f t="shared" si="476"/>
        <v>3.8864046279736275E-3</v>
      </c>
      <c r="X342">
        <v>316</v>
      </c>
      <c r="Y342">
        <f t="shared" si="474"/>
        <v>191.5998311361821</v>
      </c>
      <c r="AA342">
        <v>314</v>
      </c>
      <c r="AC342">
        <f>$AB$28*INDEX(I_rec,MATCH(inputs!$B$13+AA342,cpi_rec_u,0))/INDEX(I_rec,MATCH(inputs!$B$13,cpi_rec_u,0))</f>
        <v>197.11586758351945</v>
      </c>
      <c r="AD342">
        <f t="shared" si="468"/>
        <v>223.88301897002066</v>
      </c>
    </row>
    <row r="343" spans="12:30" x14ac:dyDescent="0.35">
      <c r="L343">
        <v>341</v>
      </c>
      <c r="M343">
        <f t="shared" si="469"/>
        <v>28.416666666666668</v>
      </c>
      <c r="N343">
        <f t="shared" si="470"/>
        <v>3.9125074435656167E-2</v>
      </c>
      <c r="O343">
        <f t="shared" si="471"/>
        <v>0.32896490733320305</v>
      </c>
      <c r="P343">
        <f>O343*EXP(-inputs!$B$27*L343/12)</f>
        <v>0.28539316248568941</v>
      </c>
      <c r="Q343">
        <f t="shared" si="472"/>
        <v>4.4125074435656164E-2</v>
      </c>
      <c r="R343">
        <f t="shared" si="473"/>
        <v>0.28539316248568941</v>
      </c>
      <c r="S343">
        <f>R343*EXP(-inputs!$B$27*L343/12)</f>
        <v>0.24759254065688086</v>
      </c>
      <c r="T343">
        <f>INDEX(P_rec,MATCH(inputs!$B$13+L343,curve_t,0))/INDEX(P_rec,MATCH(inputs!$B$13,curve_t,0))</f>
        <v>0.28110292251281055</v>
      </c>
      <c r="U343">
        <f t="shared" si="475"/>
        <v>0.99612915644334288</v>
      </c>
      <c r="V343">
        <f t="shared" si="476"/>
        <v>3.8858852103855757E-3</v>
      </c>
      <c r="X343">
        <v>317</v>
      </c>
      <c r="Y343">
        <f t="shared" si="474"/>
        <v>191.99449541765216</v>
      </c>
      <c r="AA343">
        <v>315</v>
      </c>
      <c r="AC343">
        <f>$AB$28*INDEX(I_rec,MATCH(inputs!$B$13+AA343,cpi_rec_u,0))/INDEX(I_rec,MATCH(inputs!$B$13,cpi_rec_u,0))</f>
        <v>197.52189399692958</v>
      </c>
      <c r="AD343">
        <f t="shared" si="468"/>
        <v>224.43517489223851</v>
      </c>
    </row>
    <row r="344" spans="12:30" x14ac:dyDescent="0.35">
      <c r="L344">
        <v>342</v>
      </c>
      <c r="M344">
        <f t="shared" si="469"/>
        <v>28.5</v>
      </c>
      <c r="N344">
        <f t="shared" si="470"/>
        <v>3.9132335186877421E-2</v>
      </c>
      <c r="O344">
        <f t="shared" si="471"/>
        <v>0.32782624466820837</v>
      </c>
      <c r="P344">
        <f>O344*EXP(-inputs!$B$27*L344/12)</f>
        <v>0.28428683934663801</v>
      </c>
      <c r="Q344">
        <f t="shared" si="472"/>
        <v>4.4132335186877425E-2</v>
      </c>
      <c r="R344">
        <f t="shared" si="473"/>
        <v>0.28428683934663795</v>
      </c>
      <c r="S344">
        <f>R344*EXP(-inputs!$B$27*L344/12)</f>
        <v>0.24653000893048616</v>
      </c>
      <c r="T344">
        <f>INDEX(P_rec,MATCH(inputs!$B$13+L344,curve_t,0))/INDEX(P_rec,MATCH(inputs!$B$13,curve_t,0))</f>
        <v>0.28001496203860871</v>
      </c>
      <c r="U344">
        <f t="shared" si="475"/>
        <v>0.99612967213404813</v>
      </c>
      <c r="V344">
        <f t="shared" si="476"/>
        <v>3.8853655043327162E-3</v>
      </c>
      <c r="X344">
        <v>318</v>
      </c>
      <c r="Y344">
        <f t="shared" si="474"/>
        <v>192.38997264292362</v>
      </c>
      <c r="AA344">
        <v>316</v>
      </c>
      <c r="AC344">
        <f>$AB$28*INDEX(I_rec,MATCH(inputs!$B$13+AA344,cpi_rec_u,0))/INDEX(I_rec,MATCH(inputs!$B$13,cpi_rec_u,0))</f>
        <v>197.92875675827244</v>
      </c>
      <c r="AD344">
        <f t="shared" si="468"/>
        <v>224.98869257991689</v>
      </c>
    </row>
    <row r="345" spans="12:30" x14ac:dyDescent="0.35">
      <c r="L345">
        <v>343</v>
      </c>
      <c r="M345">
        <f t="shared" si="469"/>
        <v>28.583333333333332</v>
      </c>
      <c r="N345">
        <f t="shared" si="470"/>
        <v>3.9139535683249072E-2</v>
      </c>
      <c r="O345">
        <f t="shared" si="471"/>
        <v>0.32669169063129794</v>
      </c>
      <c r="P345">
        <f>O345*EXP(-inputs!$B$27*L345/12)</f>
        <v>0.28318494989159432</v>
      </c>
      <c r="Q345">
        <f t="shared" si="472"/>
        <v>4.4139535683249069E-2</v>
      </c>
      <c r="R345">
        <f t="shared" si="473"/>
        <v>0.28318494989159432</v>
      </c>
      <c r="S345">
        <f>R345*EXP(-inputs!$B$27*L345/12)</f>
        <v>0.24547216272975511</v>
      </c>
      <c r="T345">
        <f>INDEX(P_rec,MATCH(inputs!$B$13+L345,curve_t,0))/INDEX(P_rec,MATCH(inputs!$B$13,curve_t,0))</f>
        <v>0.27893135679828907</v>
      </c>
      <c r="U345">
        <f t="shared" si="475"/>
        <v>0.99613018807127085</v>
      </c>
      <c r="V345">
        <f t="shared" si="476"/>
        <v>3.8848455503812662E-3</v>
      </c>
      <c r="X345">
        <v>319</v>
      </c>
      <c r="Y345">
        <f t="shared" si="474"/>
        <v>192.78626448652759</v>
      </c>
      <c r="AA345">
        <v>317</v>
      </c>
      <c r="AC345">
        <f>$AB$28*INDEX(I_rec,MATCH(inputs!$B$13+AA345,cpi_rec_u,0))/INDEX(I_rec,MATCH(inputs!$B$13,cpi_rec_u,0))</f>
        <v>198.33645759028809</v>
      </c>
      <c r="AD345">
        <f t="shared" si="468"/>
        <v>225.54357539153685</v>
      </c>
    </row>
    <row r="346" spans="12:30" x14ac:dyDescent="0.35">
      <c r="L346">
        <v>344</v>
      </c>
      <c r="M346">
        <f t="shared" si="469"/>
        <v>28.666666666666668</v>
      </c>
      <c r="N346">
        <f t="shared" si="470"/>
        <v>3.9146676424808478E-2</v>
      </c>
      <c r="O346">
        <f t="shared" si="471"/>
        <v>0.32556123008046961</v>
      </c>
      <c r="P346">
        <f>O346*EXP(-inputs!$B$27*L346/12)</f>
        <v>0.28208747601492795</v>
      </c>
      <c r="Q346">
        <f t="shared" si="472"/>
        <v>4.4146676424808476E-2</v>
      </c>
      <c r="R346">
        <f t="shared" si="473"/>
        <v>0.28208747601492801</v>
      </c>
      <c r="S346">
        <f>R346*EXP(-inputs!$B$27*L346/12)</f>
        <v>0.24441898104637419</v>
      </c>
      <c r="T346">
        <f>INDEX(P_rec,MATCH(inputs!$B$13+L346,curve_t,0))/INDEX(P_rec,MATCH(inputs!$B$13,curve_t,0))</f>
        <v>0.27785208887523977</v>
      </c>
      <c r="U346">
        <f t="shared" si="475"/>
        <v>0.99613070421541106</v>
      </c>
      <c r="V346">
        <f t="shared" si="476"/>
        <v>3.8843253884404128E-3</v>
      </c>
      <c r="X346">
        <v>320</v>
      </c>
      <c r="Y346">
        <f t="shared" si="474"/>
        <v>193.18337262644448</v>
      </c>
      <c r="AA346">
        <v>318</v>
      </c>
      <c r="AC346">
        <f>$AB$28*INDEX(I_rec,MATCH(inputs!$B$13+AA346,cpi_rec_u,0))/INDEX(I_rec,MATCH(inputs!$B$13,cpi_rec_u,0))</f>
        <v>198.74499821926472</v>
      </c>
      <c r="AD346">
        <f t="shared" si="468"/>
        <v>226.0998266938623</v>
      </c>
    </row>
    <row r="347" spans="12:30" x14ac:dyDescent="0.35">
      <c r="L347">
        <v>345</v>
      </c>
      <c r="M347">
        <f t="shared" si="469"/>
        <v>28.75</v>
      </c>
      <c r="N347">
        <f t="shared" si="470"/>
        <v>3.915375790744334E-2</v>
      </c>
      <c r="O347">
        <f t="shared" si="471"/>
        <v>0.32443484791456489</v>
      </c>
      <c r="P347">
        <f>O347*EXP(-inputs!$B$27*L347/12)</f>
        <v>0.28099439967224804</v>
      </c>
      <c r="Q347">
        <f t="shared" si="472"/>
        <v>4.4153757907443338E-2</v>
      </c>
      <c r="R347">
        <f t="shared" si="473"/>
        <v>0.2809943996722481</v>
      </c>
      <c r="S347">
        <f>R347*EXP(-inputs!$B$27*L347/12)</f>
        <v>0.2433704429554974</v>
      </c>
      <c r="T347">
        <f>INDEX(P_rec,MATCH(inputs!$B$13+L347,curve_t,0))/INDEX(P_rec,MATCH(inputs!$B$13,curve_t,0))</f>
        <v>0.27677714041741008</v>
      </c>
      <c r="U347">
        <f t="shared" si="475"/>
        <v>0.99613122052750758</v>
      </c>
      <c r="V347">
        <f t="shared" si="476"/>
        <v>3.8838050577751915E-3</v>
      </c>
      <c r="X347">
        <v>321</v>
      </c>
      <c r="Y347">
        <f t="shared" si="474"/>
        <v>193.58129874411097</v>
      </c>
      <c r="AA347">
        <v>319</v>
      </c>
      <c r="AC347">
        <f>$AB$28*INDEX(I_rec,MATCH(inputs!$B$13+AA347,cpi_rec_u,0))/INDEX(I_rec,MATCH(inputs!$B$13,cpi_rec_u,0))</f>
        <v>199.15438037504654</v>
      </c>
      <c r="AD347">
        <f t="shared" si="468"/>
        <v>226.65744986196043</v>
      </c>
    </row>
    <row r="348" spans="12:30" x14ac:dyDescent="0.35">
      <c r="L348">
        <v>346</v>
      </c>
      <c r="M348">
        <f t="shared" si="469"/>
        <v>28.833333333333332</v>
      </c>
      <c r="N348">
        <f t="shared" si="470"/>
        <v>3.9160780622926133E-2</v>
      </c>
      <c r="O348">
        <f t="shared" si="471"/>
        <v>0.32331252907356522</v>
      </c>
      <c r="P348">
        <f>O348*EXP(-inputs!$B$27*L348/12)</f>
        <v>0.27990570288056033</v>
      </c>
      <c r="Q348">
        <f t="shared" si="472"/>
        <v>4.4160780622926131E-2</v>
      </c>
      <c r="R348">
        <f t="shared" si="473"/>
        <v>0.27990570288056038</v>
      </c>
      <c r="S348">
        <f>R348*EXP(-inputs!$B$27*L348/12)</f>
        <v>0.24232652761574153</v>
      </c>
      <c r="T348">
        <f>INDEX(P_rec,MATCH(inputs!$B$13+L348,curve_t,0))/INDEX(P_rec,MATCH(inputs!$B$13,curve_t,0))</f>
        <v>0.27570649363737137</v>
      </c>
      <c r="U348">
        <f t="shared" si="475"/>
        <v>0.99613173696923074</v>
      </c>
      <c r="V348">
        <f t="shared" si="476"/>
        <v>3.8832845970138141E-3</v>
      </c>
      <c r="X348">
        <v>322</v>
      </c>
      <c r="Y348">
        <f t="shared" si="474"/>
        <v>193.98004452442737</v>
      </c>
      <c r="AA348">
        <v>320</v>
      </c>
      <c r="AC348">
        <f>$AB$28*INDEX(I_rec,MATCH(inputs!$B$13+AA348,cpi_rec_u,0))/INDEX(I_rec,MATCH(inputs!$B$13,cpi_rec_u,0))</f>
        <v>199.5646057910412</v>
      </c>
      <c r="AD348">
        <f t="shared" si="468"/>
        <v>227.21644827922242</v>
      </c>
    </row>
    <row r="349" spans="12:30" x14ac:dyDescent="0.35">
      <c r="L349">
        <v>347</v>
      </c>
      <c r="M349">
        <f t="shared" si="469"/>
        <v>28.916666666666668</v>
      </c>
      <c r="N349">
        <f t="shared" si="470"/>
        <v>3.9167745058948253E-2</v>
      </c>
      <c r="O349">
        <f t="shared" si="471"/>
        <v>0.32219425853887834</v>
      </c>
      <c r="P349">
        <f>O349*EXP(-inputs!$B$27*L349/12)</f>
        <v>0.27882136771841576</v>
      </c>
      <c r="Q349">
        <f t="shared" si="472"/>
        <v>4.416774505894825E-2</v>
      </c>
      <c r="R349">
        <f t="shared" si="473"/>
        <v>0.27882136771841576</v>
      </c>
      <c r="S349">
        <f>R349*EXP(-inputs!$B$27*L349/12)</f>
        <v>0.2412872142691741</v>
      </c>
      <c r="T349">
        <f>INDEX(P_rec,MATCH(inputs!$B$13+L349,curve_t,0))/INDEX(P_rec,MATCH(inputs!$B$13,curve_t,0))</f>
        <v>0.27464013081237088</v>
      </c>
      <c r="U349">
        <f t="shared" si="475"/>
        <v>0.99613225350287526</v>
      </c>
      <c r="V349">
        <f t="shared" si="476"/>
        <v>3.8827640441556621E-3</v>
      </c>
      <c r="X349">
        <v>323</v>
      </c>
      <c r="Y349">
        <f t="shared" si="474"/>
        <v>194.37961165576453</v>
      </c>
      <c r="AA349">
        <v>321</v>
      </c>
      <c r="AC349">
        <f>$AB$28*INDEX(I_rec,MATCH(inputs!$B$13+AA349,cpi_rec_u,0))/INDEX(I_rec,MATCH(inputs!$B$13,cpi_rec_u,0))</f>
        <v>199.97567620422649</v>
      </c>
      <c r="AD349">
        <f t="shared" ref="AD349:AD412" si="477">$AB$28*1.03^(AA349/12)</f>
        <v>227.77682533738363</v>
      </c>
    </row>
    <row r="350" spans="12:30" x14ac:dyDescent="0.35">
      <c r="L350">
        <v>348</v>
      </c>
      <c r="M350">
        <f t="shared" si="469"/>
        <v>29</v>
      </c>
      <c r="N350">
        <f t="shared" si="470"/>
        <v>3.9174651699153892E-2</v>
      </c>
      <c r="O350">
        <f t="shared" si="471"/>
        <v>0.32108002133361485</v>
      </c>
      <c r="P350">
        <f>O350*EXP(-inputs!$B$27*L350/12)</f>
        <v>0.27774137632604928</v>
      </c>
      <c r="Q350">
        <f t="shared" si="472"/>
        <v>4.417465169915389E-2</v>
      </c>
      <c r="R350">
        <f t="shared" si="473"/>
        <v>0.27774137632604928</v>
      </c>
      <c r="S350">
        <f>R350*EXP(-inputs!$B$27*L350/12)</f>
        <v>0.2402524822412925</v>
      </c>
      <c r="T350">
        <f>INDEX(P_rec,MATCH(inputs!$B$13+L350,curve_t,0))/INDEX(P_rec,MATCH(inputs!$B$13,curve_t,0))</f>
        <v>0.27357803428437905</v>
      </c>
      <c r="U350">
        <f t="shared" si="475"/>
        <v>0.99613277009135481</v>
      </c>
      <c r="V350">
        <f t="shared" si="476"/>
        <v>3.8822434365757275E-3</v>
      </c>
      <c r="X350">
        <v>324</v>
      </c>
      <c r="Y350">
        <f t="shared" si="474"/>
        <v>194.78000182997121</v>
      </c>
      <c r="AA350">
        <v>322</v>
      </c>
      <c r="AC350">
        <f>$AB$28*INDEX(I_rec,MATCH(inputs!$B$13+AA350,cpi_rec_u,0))/INDEX(I_rec,MATCH(inputs!$B$13,cpi_rec_u,0))</f>
        <v>200.38759335515829</v>
      </c>
      <c r="AD350">
        <f t="shared" si="477"/>
        <v>228.33858443654449</v>
      </c>
    </row>
    <row r="351" spans="12:30" x14ac:dyDescent="0.35">
      <c r="L351">
        <v>349</v>
      </c>
      <c r="M351">
        <f t="shared" si="469"/>
        <v>29.083333333333332</v>
      </c>
      <c r="N351">
        <f t="shared" si="470"/>
        <v>3.9181501023173616E-2</v>
      </c>
      <c r="O351">
        <f t="shared" si="471"/>
        <v>0.31996980252285501</v>
      </c>
      <c r="P351">
        <f>O351*EXP(-inputs!$B$27*L351/12)</f>
        <v>0.27666571090551045</v>
      </c>
      <c r="Q351">
        <f t="shared" si="472"/>
        <v>4.4181501023173614E-2</v>
      </c>
      <c r="R351">
        <f t="shared" si="473"/>
        <v>0.27666571090551051</v>
      </c>
      <c r="S351">
        <f>R351*EXP(-inputs!$B$27*L351/12)</f>
        <v>0.239222310940996</v>
      </c>
      <c r="T351">
        <f>INDEX(P_rec,MATCH(inputs!$B$13+L351,curve_t,0))/INDEX(P_rec,MATCH(inputs!$B$13,curve_t,0))</f>
        <v>0.2725201864601286</v>
      </c>
      <c r="U351">
        <f t="shared" si="475"/>
        <v>0.99613328669819001</v>
      </c>
      <c r="V351">
        <f t="shared" si="476"/>
        <v>3.8817228110374913E-3</v>
      </c>
      <c r="X351">
        <v>325</v>
      </c>
      <c r="Y351">
        <f t="shared" si="474"/>
        <v>195.18121674238046</v>
      </c>
      <c r="AA351">
        <v>323</v>
      </c>
      <c r="AC351">
        <f>$AB$28*INDEX(I_rec,MATCH(inputs!$B$13+AA351,cpi_rec_u,0))/INDEX(I_rec,MATCH(inputs!$B$13,cpi_rec_u,0))</f>
        <v>200.80035898797775</v>
      </c>
      <c r="AD351">
        <f t="shared" si="477"/>
        <v>228.90172898519097</v>
      </c>
    </row>
    <row r="352" spans="12:30" x14ac:dyDescent="0.35">
      <c r="L352">
        <v>350</v>
      </c>
      <c r="M352">
        <f t="shared" si="469"/>
        <v>29.166666666666668</v>
      </c>
      <c r="N352">
        <f t="shared" si="470"/>
        <v>3.918829350665768E-2</v>
      </c>
      <c r="O352">
        <f t="shared" si="471"/>
        <v>0.31886358721390656</v>
      </c>
      <c r="P352">
        <f>O352*EXP(-inputs!$B$27*L352/12)</f>
        <v>0.27559435372078561</v>
      </c>
      <c r="Q352">
        <f t="shared" si="472"/>
        <v>4.4188293506657678E-2</v>
      </c>
      <c r="R352">
        <f t="shared" si="473"/>
        <v>0.27559435372078561</v>
      </c>
      <c r="S352">
        <f>R352*EXP(-inputs!$B$27*L352/12)</f>
        <v>0.23819667986055007</v>
      </c>
      <c r="T352">
        <f>INDEX(P_rec,MATCH(inputs!$B$13+L352,curve_t,0))/INDEX(P_rec,MATCH(inputs!$B$13,curve_t,0))</f>
        <v>0.2714665698111477</v>
      </c>
      <c r="U352">
        <f t="shared" si="475"/>
        <v>0.99613380328750412</v>
      </c>
      <c r="V352">
        <f t="shared" si="476"/>
        <v>3.8812022036962546E-3</v>
      </c>
      <c r="X352">
        <v>326</v>
      </c>
      <c r="Y352">
        <f t="shared" si="474"/>
        <v>195.58325809181846</v>
      </c>
      <c r="AA352">
        <v>324</v>
      </c>
      <c r="AC352">
        <f>$AB$28*INDEX(I_rec,MATCH(inputs!$B$13+AA352,cpi_rec_u,0))/INDEX(I_rec,MATCH(inputs!$B$13,cpi_rec_u,0))</f>
        <v>201.21397485041888</v>
      </c>
      <c r="AD352">
        <f t="shared" si="477"/>
        <v>229.4662624002149</v>
      </c>
    </row>
    <row r="353" spans="12:30" x14ac:dyDescent="0.35">
      <c r="L353">
        <v>351</v>
      </c>
      <c r="M353">
        <f t="shared" si="469"/>
        <v>29.25</v>
      </c>
      <c r="N353">
        <f t="shared" si="470"/>
        <v>3.9195029621309052E-2</v>
      </c>
      <c r="O353">
        <f t="shared" si="471"/>
        <v>0.3177613605565528</v>
      </c>
      <c r="P353">
        <f>O353*EXP(-inputs!$B$27*L353/12)</f>
        <v>0.27452728709791063</v>
      </c>
      <c r="Q353">
        <f t="shared" si="472"/>
        <v>4.419502962130905E-2</v>
      </c>
      <c r="R353">
        <f t="shared" si="473"/>
        <v>0.27452728709791069</v>
      </c>
      <c r="S353">
        <f>R353*EXP(-inputs!$B$27*L353/12)</f>
        <v>0.23717556857554342</v>
      </c>
      <c r="T353">
        <f>INDEX(P_rec,MATCH(inputs!$B$13+L353,curve_t,0))/INDEX(P_rec,MATCH(inputs!$B$13,curve_t,0))</f>
        <v>0.27041716687378592</v>
      </c>
      <c r="U353">
        <f t="shared" si="475"/>
        <v>0.99613431982401435</v>
      </c>
      <c r="V353">
        <f t="shared" si="476"/>
        <v>3.8806816501097963E-3</v>
      </c>
      <c r="X353">
        <v>327</v>
      </c>
      <c r="Y353">
        <f t="shared" si="474"/>
        <v>195.98612758061006</v>
      </c>
      <c r="AA353">
        <v>325</v>
      </c>
      <c r="AC353">
        <f>$AB$28*INDEX(I_rec,MATCH(inputs!$B$13+AA353,cpi_rec_u,0))/INDEX(I_rec,MATCH(inputs!$B$13,cpi_rec_u,0))</f>
        <v>201.6284426938148</v>
      </c>
      <c r="AD353">
        <f t="shared" si="477"/>
        <v>230.0321881069363</v>
      </c>
    </row>
    <row r="354" spans="12:30" x14ac:dyDescent="0.35">
      <c r="L354">
        <v>352</v>
      </c>
      <c r="M354">
        <f t="shared" si="469"/>
        <v>29.333333333333332</v>
      </c>
      <c r="N354">
        <f t="shared" si="470"/>
        <v>3.9201709834916179E-2</v>
      </c>
      <c r="O354">
        <f t="shared" si="471"/>
        <v>0.3166631077432922</v>
      </c>
      <c r="P354">
        <f>O354*EXP(-inputs!$B$27*L354/12)</f>
        <v>0.27346449342507695</v>
      </c>
      <c r="Q354">
        <f t="shared" si="472"/>
        <v>4.4201709834916177E-2</v>
      </c>
      <c r="R354">
        <f t="shared" si="473"/>
        <v>0.273464493425077</v>
      </c>
      <c r="S354">
        <f>R354*EXP(-inputs!$B$27*L354/12)</f>
        <v>0.23615895674483753</v>
      </c>
      <c r="T354">
        <f>INDEX(P_rec,MATCH(inputs!$B$13+L354,curve_t,0))/INDEX(P_rec,MATCH(inputs!$B$13,curve_t,0))</f>
        <v>0.26937196024923393</v>
      </c>
      <c r="U354">
        <f t="shared" si="475"/>
        <v>0.99613483627302468</v>
      </c>
      <c r="V354">
        <f t="shared" si="476"/>
        <v>3.8801611852432583E-3</v>
      </c>
      <c r="X354">
        <v>328</v>
      </c>
      <c r="Y354">
        <f t="shared" si="474"/>
        <v>196.38982691458662</v>
      </c>
      <c r="AA354">
        <v>326</v>
      </c>
      <c r="AC354">
        <f>$AB$28*INDEX(I_rec,MATCH(inputs!$B$13+AA354,cpi_rec_u,0))/INDEX(I_rec,MATCH(inputs!$B$13,cpi_rec_u,0))</f>
        <v>202.04376427310748</v>
      </c>
      <c r="AD354">
        <f t="shared" si="477"/>
        <v>230.5995095391213</v>
      </c>
    </row>
    <row r="355" spans="12:30" x14ac:dyDescent="0.35">
      <c r="L355">
        <v>353</v>
      </c>
      <c r="M355">
        <f t="shared" si="469"/>
        <v>29.416666666666668</v>
      </c>
      <c r="N355">
        <f t="shared" si="470"/>
        <v>3.9208334611385474E-2</v>
      </c>
      <c r="O355">
        <f t="shared" si="471"/>
        <v>0.31556881400956843</v>
      </c>
      <c r="P355">
        <f>O355*EXP(-inputs!$B$27*L355/12)</f>
        <v>0.27240595515272803</v>
      </c>
      <c r="Q355">
        <f t="shared" si="472"/>
        <v>4.4208334611385472E-2</v>
      </c>
      <c r="R355">
        <f t="shared" si="473"/>
        <v>0.27240595515272809</v>
      </c>
      <c r="S355">
        <f>R355*EXP(-inputs!$B$27*L355/12)</f>
        <v>0.23514682411050958</v>
      </c>
      <c r="T355">
        <f>INDEX(P_rec,MATCH(inputs!$B$13+L355,curve_t,0))/INDEX(P_rec,MATCH(inputs!$B$13,curve_t,0))</f>
        <v>0.26833093260353669</v>
      </c>
      <c r="U355">
        <f t="shared" si="475"/>
        <v>0.99613535260041897</v>
      </c>
      <c r="V355">
        <f t="shared" si="476"/>
        <v>3.8796408434780272E-3</v>
      </c>
      <c r="X355">
        <v>329</v>
      </c>
      <c r="Y355">
        <f t="shared" si="474"/>
        <v>196.79435780309348</v>
      </c>
      <c r="AA355">
        <v>327</v>
      </c>
      <c r="AC355">
        <f>$AB$28*INDEX(I_rec,MATCH(inputs!$B$13+AA355,cpi_rec_u,0))/INDEX(I_rec,MATCH(inputs!$B$13,cpi_rec_u,0))</f>
        <v>202.45994134685276</v>
      </c>
      <c r="AD355">
        <f t="shared" si="477"/>
        <v>231.16823013900566</v>
      </c>
    </row>
    <row r="356" spans="12:30" x14ac:dyDescent="0.35">
      <c r="L356">
        <v>354</v>
      </c>
      <c r="M356">
        <f t="shared" si="469"/>
        <v>29.5</v>
      </c>
      <c r="N356">
        <f t="shared" si="470"/>
        <v>3.9214904410773514E-2</v>
      </c>
      <c r="O356">
        <f t="shared" si="471"/>
        <v>0.31447846463399243</v>
      </c>
      <c r="P356">
        <f>O356*EXP(-inputs!$B$27*L356/12)</f>
        <v>0.27135165479364914</v>
      </c>
      <c r="Q356">
        <f t="shared" si="472"/>
        <v>4.4214904410773512E-2</v>
      </c>
      <c r="R356">
        <f t="shared" si="473"/>
        <v>0.27135165479364909</v>
      </c>
      <c r="S356">
        <f>R356*EXP(-inputs!$B$27*L356/12)</f>
        <v>0.23413915049778819</v>
      </c>
      <c r="T356">
        <f>INDEX(P_rec,MATCH(inputs!$B$13+L356,curve_t,0))/INDEX(P_rec,MATCH(inputs!$B$13,curve_t,0))</f>
        <v>0.26729406666759986</v>
      </c>
      <c r="U356">
        <f t="shared" si="475"/>
        <v>0.9961358687726517</v>
      </c>
      <c r="V356">
        <f t="shared" si="476"/>
        <v>3.87912065861995E-3</v>
      </c>
      <c r="X356">
        <v>330</v>
      </c>
      <c r="Y356">
        <f t="shared" si="474"/>
        <v>197.19972195899672</v>
      </c>
      <c r="AA356">
        <v>328</v>
      </c>
      <c r="AC356">
        <f>$AB$28*INDEX(I_rec,MATCH(inputs!$B$13+AA356,cpi_rec_u,0))/INDEX(I_rec,MATCH(inputs!$B$13,cpi_rec_u,0))</f>
        <v>202.87697567722924</v>
      </c>
      <c r="AD356">
        <f t="shared" si="477"/>
        <v>231.73835335731437</v>
      </c>
    </row>
    <row r="357" spans="12:30" x14ac:dyDescent="0.35">
      <c r="L357">
        <v>355</v>
      </c>
      <c r="M357">
        <f t="shared" si="469"/>
        <v>29.583333333333332</v>
      </c>
      <c r="N357">
        <f t="shared" si="470"/>
        <v>3.9221419689319012E-2</v>
      </c>
      <c r="O357">
        <f t="shared" si="471"/>
        <v>0.31339204493855521</v>
      </c>
      <c r="P357">
        <f>O357*EXP(-inputs!$B$27*L357/12)</f>
        <v>0.27030157492304829</v>
      </c>
      <c r="Q357">
        <f t="shared" si="472"/>
        <v>4.422141968931901E-2</v>
      </c>
      <c r="R357">
        <f t="shared" si="473"/>
        <v>0.27030157492304829</v>
      </c>
      <c r="S357">
        <f>R357*EXP(-inputs!$B$27*L357/12)</f>
        <v>0.23313591581498272</v>
      </c>
      <c r="T357">
        <f>INDEX(P_rec,MATCH(inputs!$B$13+L357,curve_t,0))/INDEX(P_rec,MATCH(inputs!$B$13,curve_t,0))</f>
        <v>0.26626134523719125</v>
      </c>
      <c r="U357">
        <f t="shared" si="475"/>
        <v>0.99613638475674482</v>
      </c>
      <c r="V357">
        <f t="shared" si="476"/>
        <v>3.8786006639026649E-3</v>
      </c>
      <c r="X357">
        <v>331</v>
      </c>
      <c r="Y357">
        <f t="shared" si="474"/>
        <v>197.60592109869074</v>
      </c>
      <c r="AA357">
        <v>329</v>
      </c>
      <c r="AC357">
        <f>$AB$28*INDEX(I_rec,MATCH(inputs!$B$13+AA357,cpi_rec_u,0))/INDEX(I_rec,MATCH(inputs!$B$13,cpi_rec_u,0))</f>
        <v>203.29486903004525</v>
      </c>
      <c r="AD357">
        <f t="shared" si="477"/>
        <v>232.30988265328298</v>
      </c>
    </row>
    <row r="358" spans="12:30" x14ac:dyDescent="0.35">
      <c r="L358">
        <v>356</v>
      </c>
      <c r="M358">
        <f t="shared" si="469"/>
        <v>29.666666666666668</v>
      </c>
      <c r="N358">
        <f t="shared" si="470"/>
        <v>3.9227880899474488E-2</v>
      </c>
      <c r="O358">
        <f t="shared" si="471"/>
        <v>0.3123095402888329</v>
      </c>
      <c r="P358">
        <f>O358*EXP(-inputs!$B$27*L358/12)</f>
        <v>0.26925569817863082</v>
      </c>
      <c r="Q358">
        <f t="shared" si="472"/>
        <v>4.4227880899474485E-2</v>
      </c>
      <c r="R358">
        <f t="shared" si="473"/>
        <v>0.26925569817863088</v>
      </c>
      <c r="S358">
        <f>R358*EXP(-inputs!$B$27*L358/12)</f>
        <v>0.23213710005340574</v>
      </c>
      <c r="T358">
        <f>INDEX(P_rec,MATCH(inputs!$B$13+L358,curve_t,0))/INDEX(P_rec,MATCH(inputs!$B$13,curve_t,0))</f>
        <v>0.26523275117293493</v>
      </c>
      <c r="U358">
        <f t="shared" si="475"/>
        <v>0.99613690052027637</v>
      </c>
      <c r="V358">
        <f t="shared" si="476"/>
        <v>3.8780808919998133E-3</v>
      </c>
      <c r="X358">
        <v>332</v>
      </c>
      <c r="Y358">
        <f t="shared" si="474"/>
        <v>198.01295694210557</v>
      </c>
      <c r="AA358">
        <v>330</v>
      </c>
      <c r="AC358">
        <f>$AB$28*INDEX(I_rec,MATCH(inputs!$B$13+AA358,cpi_rec_u,0))/INDEX(I_rec,MATCH(inputs!$B$13,cpi_rec_u,0))</f>
        <v>203.71362317474629</v>
      </c>
      <c r="AD358">
        <f t="shared" si="477"/>
        <v>232.88282149467815</v>
      </c>
    </row>
    <row r="359" spans="12:30" x14ac:dyDescent="0.35">
      <c r="L359">
        <v>357</v>
      </c>
      <c r="M359">
        <f t="shared" si="469"/>
        <v>29.75</v>
      </c>
      <c r="N359">
        <f t="shared" si="470"/>
        <v>3.9234288489937687E-2</v>
      </c>
      <c r="O359">
        <f t="shared" si="471"/>
        <v>0.3112309360941834</v>
      </c>
      <c r="P359">
        <f>O359*EXP(-inputs!$B$27*L359/12)</f>
        <v>0.26821400726066569</v>
      </c>
      <c r="Q359">
        <f t="shared" si="472"/>
        <v>4.4234288489937684E-2</v>
      </c>
      <c r="R359">
        <f t="shared" si="473"/>
        <v>0.26821400726066574</v>
      </c>
      <c r="S359">
        <f>R359*EXP(-inputs!$B$27*L359/12)</f>
        <v>0.2311426832872894</v>
      </c>
      <c r="T359">
        <f>INDEX(P_rec,MATCH(inputs!$B$13+L359,curve_t,0))/INDEX(P_rec,MATCH(inputs!$B$13,curve_t,0))</f>
        <v>0.26420826740030035</v>
      </c>
      <c r="U359">
        <f t="shared" si="475"/>
        <v>0.99613741603137607</v>
      </c>
      <c r="V359">
        <f t="shared" si="476"/>
        <v>3.8775613750283711E-3</v>
      </c>
      <c r="X359">
        <v>333</v>
      </c>
      <c r="Y359">
        <f t="shared" si="474"/>
        <v>198.42083121271375</v>
      </c>
      <c r="AA359">
        <v>331</v>
      </c>
      <c r="AC359">
        <f>$AB$28*INDEX(I_rec,MATCH(inputs!$B$13+AA359,cpi_rec_u,0))/INDEX(I_rec,MATCH(inputs!$B$13,cpi_rec_u,0))</f>
        <v>204.13323988442272</v>
      </c>
      <c r="AD359">
        <f t="shared" si="477"/>
        <v>233.45717335781927</v>
      </c>
    </row>
    <row r="360" spans="12:30" x14ac:dyDescent="0.35">
      <c r="L360">
        <v>358</v>
      </c>
      <c r="M360">
        <f t="shared" si="469"/>
        <v>29.833333333333332</v>
      </c>
      <c r="N360">
        <f t="shared" si="470"/>
        <v>3.9240642905682736E-2</v>
      </c>
      <c r="O360">
        <f t="shared" si="471"/>
        <v>0.31015621780793468</v>
      </c>
      <c r="P360">
        <f>O360*EXP(-inputs!$B$27*L360/12)</f>
        <v>0.26717648493204477</v>
      </c>
      <c r="Q360">
        <f t="shared" si="472"/>
        <v>4.4240642905682734E-2</v>
      </c>
      <c r="R360">
        <f t="shared" si="473"/>
        <v>0.26717648493204477</v>
      </c>
      <c r="S360">
        <f>R360*EXP(-inputs!$B$27*L360/12)</f>
        <v>0.23015264567369562</v>
      </c>
      <c r="T360">
        <f>INDEX(P_rec,MATCH(inputs!$B$13+L360,curve_t,0))/INDEX(P_rec,MATCH(inputs!$B$13,curve_t,0))</f>
        <v>0.26318787690958545</v>
      </c>
      <c r="U360">
        <f t="shared" si="475"/>
        <v>0.9961379312587183</v>
      </c>
      <c r="V360">
        <f t="shared" si="476"/>
        <v>3.8770421445568637E-3</v>
      </c>
      <c r="X360">
        <v>334</v>
      </c>
      <c r="Y360">
        <f t="shared" si="474"/>
        <v>198.82954563753805</v>
      </c>
      <c r="AA360">
        <v>332</v>
      </c>
      <c r="AC360">
        <f>$AB$28*INDEX(I_rec,MATCH(inputs!$B$13+AA360,cpi_rec_u,0))/INDEX(I_rec,MATCH(inputs!$B$13,cpi_rec_u,0))</f>
        <v>204.55372093581721</v>
      </c>
      <c r="AD360">
        <f t="shared" si="477"/>
        <v>234.03294172759911</v>
      </c>
    </row>
    <row r="361" spans="12:30" x14ac:dyDescent="0.35">
      <c r="L361">
        <v>359</v>
      </c>
      <c r="M361">
        <f t="shared" si="469"/>
        <v>29.916666666666668</v>
      </c>
      <c r="N361">
        <f t="shared" si="470"/>
        <v>3.9246944587991071E-2</v>
      </c>
      <c r="O361">
        <f t="shared" si="471"/>
        <v>0.30908537092756505</v>
      </c>
      <c r="P361">
        <f>O361*EXP(-inputs!$B$27*L361/12)</f>
        <v>0.26614311401833474</v>
      </c>
      <c r="Q361">
        <f t="shared" si="472"/>
        <v>4.4246944587991069E-2</v>
      </c>
      <c r="R361">
        <f t="shared" si="473"/>
        <v>0.26614311401833479</v>
      </c>
      <c r="S361">
        <f>R361*EXP(-inputs!$B$27*L361/12)</f>
        <v>0.22916696745241957</v>
      </c>
      <c r="T361">
        <f>INDEX(P_rec,MATCH(inputs!$B$13+L361,curve_t,0))/INDEX(P_rec,MATCH(inputs!$B$13,curve_t,0))</f>
        <v>0.26217156275589404</v>
      </c>
      <c r="U361">
        <f t="shared" si="475"/>
        <v>0.99613844617151359</v>
      </c>
      <c r="V361">
        <f t="shared" si="476"/>
        <v>3.8765232316126941E-3</v>
      </c>
      <c r="X361">
        <v>335</v>
      </c>
      <c r="Y361">
        <f t="shared" si="474"/>
        <v>199.23910194715862</v>
      </c>
      <c r="AA361">
        <v>333</v>
      </c>
      <c r="AC361">
        <f>$AB$28*INDEX(I_rec,MATCH(inputs!$B$13+AA361,cpi_rec_u,0))/INDEX(I_rec,MATCH(inputs!$B$13,cpi_rec_u,0))</f>
        <v>204.97506810933211</v>
      </c>
      <c r="AD361">
        <f t="shared" si="477"/>
        <v>234.61013009750516</v>
      </c>
    </row>
    <row r="362" spans="12:30" x14ac:dyDescent="0.35">
      <c r="L362">
        <v>360</v>
      </c>
      <c r="M362">
        <f t="shared" si="469"/>
        <v>30</v>
      </c>
      <c r="N362">
        <f t="shared" si="470"/>
        <v>3.9253193974482042E-2</v>
      </c>
      <c r="O362">
        <f t="shared" si="471"/>
        <v>0.30801838099487699</v>
      </c>
      <c r="P362">
        <f>O362*EXP(-inputs!$B$27*L362/12)</f>
        <v>0.26511387740782305</v>
      </c>
      <c r="Q362">
        <f t="shared" si="472"/>
        <v>4.425319397448204E-2</v>
      </c>
      <c r="R362">
        <f t="shared" si="473"/>
        <v>0.26511387740782305</v>
      </c>
      <c r="S362">
        <f>R362*EXP(-inputs!$B$27*L362/12)</f>
        <v>0.22818562894588823</v>
      </c>
      <c r="T362">
        <f>INDEX(P_rec,MATCH(inputs!$B$13+L362,curve_t,0))/INDEX(P_rec,MATCH(inputs!$B$13,curve_t,0))</f>
        <v>0.26115930805910775</v>
      </c>
      <c r="U362">
        <f t="shared" si="475"/>
        <v>0.99613896073950325</v>
      </c>
      <c r="V362">
        <f t="shared" si="476"/>
        <v>3.8760046666885817E-3</v>
      </c>
      <c r="X362">
        <v>336</v>
      </c>
      <c r="Y362">
        <f t="shared" si="474"/>
        <v>199.64950187572049</v>
      </c>
      <c r="AA362">
        <v>334</v>
      </c>
      <c r="AC362">
        <f>$AB$28*INDEX(I_rec,MATCH(inputs!$B$13+AA362,cpi_rec_u,0))/INDEX(I_rec,MATCH(inputs!$B$13,cpi_rec_u,0))</f>
        <v>205.39728318903724</v>
      </c>
      <c r="AD362">
        <f t="shared" si="477"/>
        <v>235.18874196964086</v>
      </c>
    </row>
    <row r="363" spans="12:30" x14ac:dyDescent="0.35">
      <c r="L363">
        <v>361</v>
      </c>
      <c r="M363">
        <f t="shared" si="469"/>
        <v>30.083333333333332</v>
      </c>
      <c r="N363">
        <f t="shared" si="470"/>
        <v>3.9259391499143342E-2</v>
      </c>
      <c r="O363">
        <f t="shared" si="471"/>
        <v>0.30695523359616128</v>
      </c>
      <c r="P363">
        <f>O363*EXP(-inputs!$B$27*L363/12)</f>
        <v>0.26408875805155579</v>
      </c>
      <c r="Q363">
        <f t="shared" si="472"/>
        <v>4.425939149914334E-2</v>
      </c>
      <c r="R363">
        <f t="shared" si="473"/>
        <v>0.26408875805155579</v>
      </c>
      <c r="S363">
        <f>R363*EXP(-inputs!$B$27*L363/12)</f>
        <v>0.22720861055905242</v>
      </c>
      <c r="T363">
        <f>INDEX(P_rec,MATCH(inputs!$B$13+L363,curve_t,0))/INDEX(P_rec,MATCH(inputs!$B$13,curve_t,0))</f>
        <v>0.26015109600385328</v>
      </c>
      <c r="U363">
        <f t="shared" si="475"/>
        <v>0.99613947493295441</v>
      </c>
      <c r="V363">
        <f t="shared" si="476"/>
        <v>3.8754864797476696E-3</v>
      </c>
      <c r="X363">
        <v>337</v>
      </c>
      <c r="Y363">
        <f t="shared" si="474"/>
        <v>200.06074716093997</v>
      </c>
      <c r="AA363">
        <v>335</v>
      </c>
      <c r="AC363">
        <f>$AB$28*INDEX(I_rec,MATCH(inputs!$B$13+AA363,cpi_rec_u,0))/INDEX(I_rec,MATCH(inputs!$B$13,cpi_rec_u,0))</f>
        <v>205.82036796267721</v>
      </c>
      <c r="AD363">
        <f t="shared" si="477"/>
        <v>235.76878085474669</v>
      </c>
    </row>
    <row r="364" spans="12:30" x14ac:dyDescent="0.35">
      <c r="L364">
        <v>362</v>
      </c>
      <c r="M364">
        <f t="shared" si="469"/>
        <v>30.166666666666668</v>
      </c>
      <c r="N364">
        <f t="shared" si="470"/>
        <v>3.9265537592361108E-2</v>
      </c>
      <c r="O364">
        <f t="shared" si="471"/>
        <v>0.30589591436235553</v>
      </c>
      <c r="P364">
        <f>O364*EXP(-inputs!$B$27*L364/12)</f>
        <v>0.26306773896336977</v>
      </c>
      <c r="Q364">
        <f t="shared" si="472"/>
        <v>4.4265537592361105E-2</v>
      </c>
      <c r="R364">
        <f t="shared" si="473"/>
        <v>0.26306773896336977</v>
      </c>
      <c r="S364">
        <f>R364*EXP(-inputs!$B$27*L364/12)</f>
        <v>0.22623589277927336</v>
      </c>
      <c r="T364">
        <f>INDEX(P_rec,MATCH(inputs!$B$13+L364,curve_t,0))/INDEX(P_rec,MATCH(inputs!$B$13,curve_t,0))</f>
        <v>0.25914690983946265</v>
      </c>
      <c r="U364">
        <f t="shared" si="475"/>
        <v>0.99613998872264697</v>
      </c>
      <c r="V364">
        <f t="shared" si="476"/>
        <v>3.8749687002352928E-3</v>
      </c>
      <c r="X364">
        <v>338</v>
      </c>
      <c r="Y364">
        <f t="shared" si="474"/>
        <v>200.47283954411395</v>
      </c>
      <c r="AA364">
        <v>336</v>
      </c>
      <c r="AC364">
        <f>$AB$28*INDEX(I_rec,MATCH(inputs!$B$13+AA364,cpi_rec_u,0))/INDEX(I_rec,MATCH(inputs!$B$13,cpi_rec_u,0))</f>
        <v>206.24432422167934</v>
      </c>
      <c r="AD364">
        <f t="shared" si="477"/>
        <v>236.35025027222136</v>
      </c>
    </row>
    <row r="365" spans="12:30" x14ac:dyDescent="0.35">
      <c r="L365">
        <v>363</v>
      </c>
      <c r="M365">
        <f t="shared" si="469"/>
        <v>30.25</v>
      </c>
      <c r="N365">
        <f t="shared" si="470"/>
        <v>3.9271632680949853E-2</v>
      </c>
      <c r="O365">
        <f t="shared" si="471"/>
        <v>0.30484040896919429</v>
      </c>
      <c r="P365">
        <f>O365*EXP(-inputs!$B$27*L365/12)</f>
        <v>0.26205080321991769</v>
      </c>
      <c r="Q365">
        <f t="shared" si="472"/>
        <v>4.427163268094985E-2</v>
      </c>
      <c r="R365">
        <f t="shared" si="473"/>
        <v>0.26205080321991769</v>
      </c>
      <c r="S365">
        <f>R365*EXP(-inputs!$B$27*L365/12)</f>
        <v>0.22526745617620383</v>
      </c>
      <c r="T365">
        <f>INDEX(P_rec,MATCH(inputs!$B$13+L365,curve_t,0))/INDEX(P_rec,MATCH(inputs!$B$13,curve_t,0))</f>
        <v>0.25814673287993078</v>
      </c>
      <c r="U365">
        <f t="shared" si="475"/>
        <v>0.99614050207987637</v>
      </c>
      <c r="V365">
        <f t="shared" si="476"/>
        <v>3.8744513570778683E-3</v>
      </c>
      <c r="X365">
        <v>339</v>
      </c>
      <c r="Y365">
        <f t="shared" si="474"/>
        <v>200.88578077012528</v>
      </c>
      <c r="AA365">
        <v>337</v>
      </c>
      <c r="AC365">
        <f>$AB$28*INDEX(I_rec,MATCH(inputs!$B$13+AA365,cpi_rec_u,0))/INDEX(I_rec,MATCH(inputs!$B$13,cpi_rec_u,0))</f>
        <v>206.66915376116017</v>
      </c>
      <c r="AD365">
        <f t="shared" si="477"/>
        <v>236.93315375014438</v>
      </c>
    </row>
    <row r="366" spans="12:30" x14ac:dyDescent="0.35">
      <c r="L366">
        <v>364</v>
      </c>
      <c r="M366">
        <f t="shared" si="469"/>
        <v>30.333333333333332</v>
      </c>
      <c r="N366">
        <f t="shared" si="470"/>
        <v>3.9277677188182057E-2</v>
      </c>
      <c r="O366">
        <f t="shared" si="471"/>
        <v>0.30378870313735257</v>
      </c>
      <c r="P366">
        <f>O366*EXP(-inputs!$B$27*L366/12)</f>
        <v>0.26103793396068736</v>
      </c>
      <c r="Q366">
        <f t="shared" si="472"/>
        <v>4.4277677188182055E-2</v>
      </c>
      <c r="R366">
        <f t="shared" si="473"/>
        <v>0.26103793396068736</v>
      </c>
      <c r="S366">
        <f>R366*EXP(-inputs!$B$27*L366/12)</f>
        <v>0.22430328140166406</v>
      </c>
      <c r="T366">
        <f>INDEX(P_rec,MATCH(inputs!$B$13+L366,curve_t,0))/INDEX(P_rec,MATCH(inputs!$B$13,curve_t,0))</f>
        <v>0.25715054850386621</v>
      </c>
      <c r="U366">
        <f t="shared" si="475"/>
        <v>0.99614101497644003</v>
      </c>
      <c r="V366">
        <f t="shared" si="476"/>
        <v>3.873934478695551E-3</v>
      </c>
      <c r="X366">
        <v>340</v>
      </c>
      <c r="Y366">
        <f t="shared" si="474"/>
        <v>201.29957258745125</v>
      </c>
      <c r="AA366">
        <v>338</v>
      </c>
      <c r="AC366">
        <f>$AB$28*INDEX(I_rec,MATCH(inputs!$B$13+AA366,cpi_rec_u,0))/INDEX(I_rec,MATCH(inputs!$B$13,cpi_rec_u,0))</f>
        <v>207.09485837993512</v>
      </c>
      <c r="AD366">
        <f t="shared" si="477"/>
        <v>237.51749482529493</v>
      </c>
    </row>
    <row r="367" spans="12:30" x14ac:dyDescent="0.35">
      <c r="L367">
        <v>365</v>
      </c>
      <c r="M367">
        <f t="shared" si="469"/>
        <v>30.416666666666668</v>
      </c>
      <c r="N367">
        <f t="shared" si="470"/>
        <v>3.9283671533817593E-2</v>
      </c>
      <c r="O367">
        <f t="shared" si="471"/>
        <v>0.30274078263258197</v>
      </c>
      <c r="P367">
        <f>O367*EXP(-inputs!$B$27*L367/12)</f>
        <v>0.26002911438801418</v>
      </c>
      <c r="Q367">
        <f t="shared" si="472"/>
        <v>4.4283671533817591E-2</v>
      </c>
      <c r="R367">
        <f t="shared" si="473"/>
        <v>0.26002911438801413</v>
      </c>
      <c r="S367">
        <f>R367*EXP(-inputs!$B$27*L367/12)</f>
        <v>0.22334334918951212</v>
      </c>
      <c r="T367">
        <f>INDEX(P_rec,MATCH(inputs!$B$13+L367,curve_t,0))/INDEX(P_rec,MATCH(inputs!$B$13,curve_t,0))</f>
        <v>0.25615834015443717</v>
      </c>
      <c r="U367">
        <f t="shared" si="475"/>
        <v>0.99614152738463202</v>
      </c>
      <c r="V367">
        <f t="shared" si="476"/>
        <v>3.8734180930077855E-3</v>
      </c>
      <c r="X367">
        <v>341</v>
      </c>
      <c r="Y367">
        <f t="shared" si="474"/>
        <v>201.71421674817077</v>
      </c>
      <c r="AA367">
        <v>339</v>
      </c>
      <c r="AC367">
        <f>$AB$28*INDEX(I_rec,MATCH(inputs!$B$13+AA367,cpi_rec_u,0))/INDEX(I_rec,MATCH(inputs!$B$13,cpi_rec_u,0))</f>
        <v>207.52143988052404</v>
      </c>
      <c r="AD367">
        <f t="shared" si="477"/>
        <v>238.10327704317584</v>
      </c>
    </row>
    <row r="368" spans="12:30" x14ac:dyDescent="0.35">
      <c r="L368">
        <v>366</v>
      </c>
      <c r="M368">
        <f t="shared" si="469"/>
        <v>30.5</v>
      </c>
      <c r="N368">
        <f t="shared" si="470"/>
        <v>3.9289616134132885E-2</v>
      </c>
      <c r="O368">
        <f t="shared" si="471"/>
        <v>0.30169663326584012</v>
      </c>
      <c r="P368">
        <f>O368*EXP(-inputs!$B$27*L368/12)</f>
        <v>0.25902432776708773</v>
      </c>
      <c r="Q368">
        <f t="shared" si="472"/>
        <v>4.4289616134132882E-2</v>
      </c>
      <c r="R368">
        <f t="shared" si="473"/>
        <v>0.25902432776708773</v>
      </c>
      <c r="S368">
        <f>R368*EXP(-inputs!$B$27*L368/12)</f>
        <v>0.22238764035550948</v>
      </c>
      <c r="T368">
        <f>INDEX(P_rec,MATCH(inputs!$B$13+L368,curve_t,0))/INDEX(P_rec,MATCH(inputs!$B$13,curve_t,0))</f>
        <v>0.25517009133931395</v>
      </c>
      <c r="U368">
        <f t="shared" si="475"/>
        <v>0.99614203927723999</v>
      </c>
      <c r="V368">
        <f t="shared" si="476"/>
        <v>3.8729022274366365E-3</v>
      </c>
      <c r="X368">
        <v>342</v>
      </c>
      <c r="Y368">
        <f t="shared" si="474"/>
        <v>202.12971500797158</v>
      </c>
      <c r="AA368">
        <v>340</v>
      </c>
      <c r="AC368">
        <f>$AB$28*INDEX(I_rec,MATCH(inputs!$B$13+AA368,cpi_rec_u,0))/INDEX(I_rec,MATCH(inputs!$B$13,cpi_rec_u,0))</f>
        <v>207.94890006916</v>
      </c>
      <c r="AD368">
        <f t="shared" si="477"/>
        <v>238.69050395803382</v>
      </c>
    </row>
    <row r="369" spans="12:30" x14ac:dyDescent="0.35">
      <c r="L369">
        <v>367</v>
      </c>
      <c r="M369">
        <f t="shared" si="469"/>
        <v>30.583333333333332</v>
      </c>
      <c r="N369">
        <f t="shared" si="470"/>
        <v>3.9295511401949784E-2</v>
      </c>
      <c r="O369">
        <f t="shared" si="471"/>
        <v>0.30065624089341342</v>
      </c>
      <c r="P369">
        <f>O369*EXP(-inputs!$B$27*L369/12)</f>
        <v>0.25802355742595284</v>
      </c>
      <c r="Q369">
        <f t="shared" si="472"/>
        <v>4.4295511401949782E-2</v>
      </c>
      <c r="R369">
        <f t="shared" si="473"/>
        <v>0.25802355742595284</v>
      </c>
      <c r="S369">
        <f>R369*EXP(-inputs!$B$27*L369/12)</f>
        <v>0.22143613579718144</v>
      </c>
      <c r="T369">
        <f>INDEX(P_rec,MATCH(inputs!$B$13+L369,curve_t,0))/INDEX(P_rec,MATCH(inputs!$B$13,curve_t,0))</f>
        <v>0.25418578563060557</v>
      </c>
      <c r="U369">
        <f t="shared" si="475"/>
        <v>0.99614255062753609</v>
      </c>
      <c r="V369">
        <f t="shared" si="476"/>
        <v>3.8723869089156704E-3</v>
      </c>
      <c r="X369">
        <v>343</v>
      </c>
      <c r="Y369">
        <f t="shared" si="474"/>
        <v>202.54606912615802</v>
      </c>
      <c r="AA369">
        <v>341</v>
      </c>
      <c r="AC369">
        <f>$AB$28*INDEX(I_rec,MATCH(inputs!$B$13+AA369,cpi_rec_u,0))/INDEX(I_rec,MATCH(inputs!$B$13,cpi_rec_u,0))</f>
        <v>208.37724075579641</v>
      </c>
      <c r="AD369">
        <f t="shared" si="477"/>
        <v>239.27917913288147</v>
      </c>
    </row>
    <row r="370" spans="12:30" x14ac:dyDescent="0.35">
      <c r="L370">
        <v>368</v>
      </c>
      <c r="M370">
        <f t="shared" si="469"/>
        <v>30.666666666666668</v>
      </c>
      <c r="N370">
        <f t="shared" si="470"/>
        <v>3.9301357746664246E-2</v>
      </c>
      <c r="O370">
        <f t="shared" si="471"/>
        <v>0.29961959141703304</v>
      </c>
      <c r="P370">
        <f>O370*EXP(-inputs!$B$27*L370/12)</f>
        <v>0.25702678675550422</v>
      </c>
      <c r="Q370">
        <f t="shared" si="472"/>
        <v>4.4301357746664244E-2</v>
      </c>
      <c r="R370">
        <f t="shared" si="473"/>
        <v>0.25702678675550422</v>
      </c>
      <c r="S370">
        <f>R370*EXP(-inputs!$B$27*L370/12)</f>
        <v>0.22048881649367286</v>
      </c>
      <c r="T370">
        <f>INDEX(P_rec,MATCH(inputs!$B$13+L370,curve_t,0))/INDEX(P_rec,MATCH(inputs!$B$13,curve_t,0))</f>
        <v>0.25320540666479219</v>
      </c>
      <c r="U370">
        <f t="shared" si="475"/>
        <v>0.99614306140927134</v>
      </c>
      <c r="V370">
        <f t="shared" si="476"/>
        <v>3.8718721638959508E-3</v>
      </c>
      <c r="X370">
        <v>344</v>
      </c>
      <c r="Y370">
        <f t="shared" si="474"/>
        <v>202.96328086565816</v>
      </c>
      <c r="AA370">
        <v>342</v>
      </c>
      <c r="AC370">
        <f>$AB$28*INDEX(I_rec,MATCH(inputs!$B$13+AA370,cpi_rec_u,0))/INDEX(I_rec,MATCH(inputs!$B$13,cpi_rec_u,0))</f>
        <v>208.8064637541149</v>
      </c>
      <c r="AD370">
        <f t="shared" si="477"/>
        <v>239.8693061395185</v>
      </c>
    </row>
    <row r="371" spans="12:30" x14ac:dyDescent="0.35">
      <c r="L371">
        <v>369</v>
      </c>
      <c r="M371">
        <f t="shared" si="469"/>
        <v>30.75</v>
      </c>
      <c r="N371">
        <f t="shared" si="470"/>
        <v>3.9307155574274798E-2</v>
      </c>
      <c r="O371">
        <f t="shared" si="471"/>
        <v>0.29858667078398432</v>
      </c>
      <c r="P371">
        <f>O371*EXP(-inputs!$B$27*L371/12)</f>
        <v>0.2560339992094755</v>
      </c>
      <c r="Q371">
        <f t="shared" si="472"/>
        <v>4.4307155574274795E-2</v>
      </c>
      <c r="R371">
        <f t="shared" si="473"/>
        <v>0.2560339992094755</v>
      </c>
      <c r="S371">
        <f>R371*EXP(-inputs!$B$27*L371/12)</f>
        <v>0.21954566350559906</v>
      </c>
      <c r="T371">
        <f>INDEX(P_rec,MATCH(inputs!$B$13+L371,curve_t,0))/INDEX(P_rec,MATCH(inputs!$B$13,curve_t,0))</f>
        <v>0.25222893814265335</v>
      </c>
      <c r="U371">
        <f t="shared" si="475"/>
        <v>0.99614357159667</v>
      </c>
      <c r="V371">
        <f t="shared" si="476"/>
        <v>3.8713580183515894E-3</v>
      </c>
      <c r="X371">
        <v>345</v>
      </c>
      <c r="Y371">
        <f t="shared" si="474"/>
        <v>203.38135199303156</v>
      </c>
      <c r="AA371">
        <v>343</v>
      </c>
      <c r="AC371">
        <f>$AB$28*INDEX(I_rec,MATCH(inputs!$B$13+AA371,cpi_rec_u,0))/INDEX(I_rec,MATCH(inputs!$B$13,cpi_rec_u,0))</f>
        <v>209.23657088153328</v>
      </c>
      <c r="AD371">
        <f t="shared" si="477"/>
        <v>240.46088855855382</v>
      </c>
    </row>
    <row r="372" spans="12:30" x14ac:dyDescent="0.35">
      <c r="L372">
        <v>370</v>
      </c>
      <c r="M372">
        <f t="shared" si="469"/>
        <v>30.833333333333332</v>
      </c>
      <c r="N372">
        <f t="shared" si="470"/>
        <v>3.9312905287410681E-2</v>
      </c>
      <c r="O372">
        <f t="shared" si="471"/>
        <v>0.29755746498721009</v>
      </c>
      <c r="P372">
        <f>O372*EXP(-inputs!$B$27*L372/12)</f>
        <v>0.25504517830442325</v>
      </c>
      <c r="Q372">
        <f t="shared" si="472"/>
        <v>4.4312905287410678E-2</v>
      </c>
      <c r="R372">
        <f t="shared" si="473"/>
        <v>0.25504517830442325</v>
      </c>
      <c r="S372">
        <f>R372*EXP(-inputs!$B$27*L372/12)</f>
        <v>0.21860665797489234</v>
      </c>
      <c r="T372">
        <f>INDEX(P_rec,MATCH(inputs!$B$13+L372,curve_t,0))/INDEX(P_rec,MATCH(inputs!$B$13,curve_t,0))</f>
        <v>0.25125636382919148</v>
      </c>
      <c r="U372">
        <f t="shared" si="475"/>
        <v>0.99614408116442288</v>
      </c>
      <c r="V372">
        <f t="shared" si="476"/>
        <v>3.8708444977857415E-3</v>
      </c>
      <c r="X372">
        <v>346</v>
      </c>
      <c r="Y372">
        <f t="shared" si="474"/>
        <v>203.80028427847648</v>
      </c>
      <c r="AA372">
        <v>344</v>
      </c>
      <c r="AC372">
        <f>$AB$28*INDEX(I_rec,MATCH(inputs!$B$13+AA372,cpi_rec_u,0))/INDEX(I_rec,MATCH(inputs!$B$13,cpi_rec_u,0))</f>
        <v>209.66756395921263</v>
      </c>
      <c r="AD372">
        <f t="shared" si="477"/>
        <v>241.05392997942707</v>
      </c>
    </row>
    <row r="373" spans="12:30" x14ac:dyDescent="0.35">
      <c r="L373">
        <v>371</v>
      </c>
      <c r="M373">
        <f t="shared" si="469"/>
        <v>30.916666666666668</v>
      </c>
      <c r="N373">
        <f t="shared" si="470"/>
        <v>3.9318607285359831E-2</v>
      </c>
      <c r="O373">
        <f t="shared" si="471"/>
        <v>0.29653196006540777</v>
      </c>
      <c r="P373">
        <f>O373*EXP(-inputs!$B$27*L373/12)</f>
        <v>0.25406030761970477</v>
      </c>
      <c r="Q373">
        <f t="shared" si="472"/>
        <v>4.4318607285359829E-2</v>
      </c>
      <c r="R373">
        <f t="shared" si="473"/>
        <v>0.25406030761970477</v>
      </c>
      <c r="S373">
        <f>R373*EXP(-inputs!$B$27*L373/12)</f>
        <v>0.21767178112464369</v>
      </c>
      <c r="T373">
        <f>INDEX(P_rec,MATCH(inputs!$B$13+L373,curve_t,0))/INDEX(P_rec,MATCH(inputs!$B$13,curve_t,0))</f>
        <v>0.25028766755355147</v>
      </c>
      <c r="U373">
        <f t="shared" si="475"/>
        <v>0.99614459008768219</v>
      </c>
      <c r="V373">
        <f t="shared" si="476"/>
        <v>3.8703316272374888E-3</v>
      </c>
      <c r="X373">
        <v>347</v>
      </c>
      <c r="Y373">
        <f t="shared" si="474"/>
        <v>204.22007949583758</v>
      </c>
      <c r="AA373">
        <v>345</v>
      </c>
      <c r="AC373">
        <f>$AB$28*INDEX(I_rec,MATCH(inputs!$B$13+AA373,cpi_rec_u,0))/INDEX(I_rec,MATCH(inputs!$B$13,cpi_rec_u,0))</f>
        <v>210.0994448120654</v>
      </c>
      <c r="AD373">
        <f t="shared" si="477"/>
        <v>241.64843400043031</v>
      </c>
    </row>
    <row r="374" spans="12:30" x14ac:dyDescent="0.35">
      <c r="L374">
        <v>372</v>
      </c>
      <c r="M374">
        <f t="shared" si="469"/>
        <v>31</v>
      </c>
      <c r="N374">
        <f t="shared" si="470"/>
        <v>3.9324261964096635E-2</v>
      </c>
      <c r="O374">
        <f t="shared" si="471"/>
        <v>0.29551014210311988</v>
      </c>
      <c r="P374">
        <f>O374*EXP(-inputs!$B$27*L374/12)</f>
        <v>0.25307937079745124</v>
      </c>
      <c r="Q374">
        <f t="shared" si="472"/>
        <v>4.4324261964096633E-2</v>
      </c>
      <c r="R374">
        <f t="shared" si="473"/>
        <v>0.25307937079745135</v>
      </c>
      <c r="S374">
        <f>R374*EXP(-inputs!$B$27*L374/12)</f>
        <v>0.21674101425894055</v>
      </c>
      <c r="T374">
        <f>INDEX(P_rec,MATCH(inputs!$B$13+L374,curve_t,0))/INDEX(P_rec,MATCH(inputs!$B$13,curve_t,0))</f>
        <v>0.24932283320893595</v>
      </c>
      <c r="U374">
        <f t="shared" si="475"/>
        <v>0.99614509834205434</v>
      </c>
      <c r="V374">
        <f t="shared" si="476"/>
        <v>3.8698194312871692E-3</v>
      </c>
      <c r="X374">
        <v>348</v>
      </c>
      <c r="Y374">
        <f t="shared" si="474"/>
        <v>204.64073942261351</v>
      </c>
      <c r="AA374">
        <v>346</v>
      </c>
      <c r="AC374">
        <f>$AB$28*INDEX(I_rec,MATCH(inputs!$B$13+AA374,cpi_rec_u,0))/INDEX(I_rec,MATCH(inputs!$B$13,cpi_rec_u,0))</f>
        <v>210.53221526876314</v>
      </c>
      <c r="AD374">
        <f t="shared" si="477"/>
        <v>242.24440422873008</v>
      </c>
    </row>
    <row r="375" spans="12:30" x14ac:dyDescent="0.35">
      <c r="L375">
        <v>373</v>
      </c>
      <c r="M375">
        <f t="shared" si="469"/>
        <v>31.083333333333332</v>
      </c>
      <c r="N375">
        <f t="shared" si="470"/>
        <v>3.9329869716309376E-2</v>
      </c>
      <c r="O375">
        <f t="shared" si="471"/>
        <v>0.29449199723081942</v>
      </c>
      <c r="P375">
        <f>O375*EXP(-inputs!$B$27*L375/12)</f>
        <v>0.25210235154253557</v>
      </c>
      <c r="Q375">
        <f t="shared" si="472"/>
        <v>4.4329869716309374E-2</v>
      </c>
      <c r="R375">
        <f t="shared" si="473"/>
        <v>0.25210235154253552</v>
      </c>
      <c r="S375">
        <f>R375*EXP(-inputs!$B$27*L375/12)</f>
        <v>0.21581433876269998</v>
      </c>
      <c r="T375">
        <f>INDEX(P_rec,MATCH(inputs!$B$13+L375,curve_t,0))/INDEX(P_rec,MATCH(inputs!$B$13,curve_t,0))</f>
        <v>0.24836184475251694</v>
      </c>
      <c r="U375">
        <f t="shared" si="475"/>
        <v>0.99614560590359691</v>
      </c>
      <c r="V375">
        <f t="shared" si="476"/>
        <v>3.8693079340612613E-3</v>
      </c>
      <c r="X375">
        <v>349</v>
      </c>
      <c r="Y375">
        <f t="shared" si="474"/>
        <v>205.06226583996346</v>
      </c>
      <c r="AA375">
        <v>347</v>
      </c>
      <c r="AC375">
        <f>$AB$28*INDEX(I_rec,MATCH(inputs!$B$13+AA375,cpi_rec_u,0))/INDEX(I_rec,MATCH(inputs!$B$13,cpi_rec_u,0))</f>
        <v>210.96587716174409</v>
      </c>
      <c r="AD375">
        <f t="shared" si="477"/>
        <v>242.8418442803891</v>
      </c>
    </row>
    <row r="376" spans="12:30" x14ac:dyDescent="0.35">
      <c r="L376">
        <v>374</v>
      </c>
      <c r="M376">
        <f t="shared" si="469"/>
        <v>31.166666666666668</v>
      </c>
      <c r="N376">
        <f t="shared" si="470"/>
        <v>3.9335430931427551E-2</v>
      </c>
      <c r="O376">
        <f t="shared" si="471"/>
        <v>0.29347751162498814</v>
      </c>
      <c r="P376">
        <f>O376*EXP(-inputs!$B$27*L376/12)</f>
        <v>0.25112923362253414</v>
      </c>
      <c r="Q376">
        <f t="shared" si="472"/>
        <v>4.4335430931427548E-2</v>
      </c>
      <c r="R376">
        <f t="shared" si="473"/>
        <v>0.2511292336225342</v>
      </c>
      <c r="S376">
        <f>R376*EXP(-inputs!$B$27*L376/12)</f>
        <v>0.21489173610149831</v>
      </c>
      <c r="T376">
        <f>INDEX(P_rec,MATCH(inputs!$B$13+L376,curve_t,0))/INDEX(P_rec,MATCH(inputs!$B$13,curve_t,0))</f>
        <v>0.24740468620534276</v>
      </c>
      <c r="U376">
        <f t="shared" si="475"/>
        <v>0.99614611274880827</v>
      </c>
      <c r="V376">
        <f t="shared" si="476"/>
        <v>3.8687971592412662E-3</v>
      </c>
      <c r="X376">
        <v>350</v>
      </c>
      <c r="Y376">
        <f t="shared" si="474"/>
        <v>205.48466053271676</v>
      </c>
      <c r="AA376">
        <v>348</v>
      </c>
      <c r="AC376">
        <f>$AB$28*INDEX(I_rec,MATCH(inputs!$B$13+AA376,cpi_rec_u,0))/INDEX(I_rec,MATCH(inputs!$B$13,cpi_rec_u,0))</f>
        <v>211.40043232722127</v>
      </c>
      <c r="AD376">
        <f t="shared" si="477"/>
        <v>243.44075778038797</v>
      </c>
    </row>
    <row r="377" spans="12:30" x14ac:dyDescent="0.35">
      <c r="L377">
        <v>375</v>
      </c>
      <c r="M377">
        <f t="shared" si="469"/>
        <v>31.25</v>
      </c>
      <c r="N377">
        <f t="shared" si="470"/>
        <v>3.9340945995648892E-2</v>
      </c>
      <c r="O377">
        <f t="shared" si="471"/>
        <v>0.29246667150819067</v>
      </c>
      <c r="P377">
        <f>O377*EXP(-inputs!$B$27*L377/12)</f>
        <v>0.25016000086768575</v>
      </c>
      <c r="Q377">
        <f t="shared" si="472"/>
        <v>4.4340945995648889E-2</v>
      </c>
      <c r="R377">
        <f t="shared" si="473"/>
        <v>0.25016000086768586</v>
      </c>
      <c r="S377">
        <f>R377*EXP(-inputs!$B$27*L377/12)</f>
        <v>0.21397318782139588</v>
      </c>
      <c r="T377">
        <f>INDEX(P_rec,MATCH(inputs!$B$13+L377,curve_t,0))/INDEX(P_rec,MATCH(inputs!$B$13,curve_t,0))</f>
        <v>0.24645134165224206</v>
      </c>
      <c r="U377">
        <f t="shared" si="475"/>
        <v>0.99614661885462652</v>
      </c>
      <c r="V377">
        <f t="shared" si="476"/>
        <v>3.8682871300652621E-3</v>
      </c>
      <c r="X377">
        <v>351</v>
      </c>
      <c r="Y377">
        <f t="shared" si="474"/>
        <v>205.90792528937837</v>
      </c>
      <c r="AA377">
        <v>349</v>
      </c>
      <c r="AC377">
        <f>$AB$28*INDEX(I_rec,MATCH(inputs!$B$13+AA377,cpi_rec_u,0))/INDEX(I_rec,MATCH(inputs!$B$13,cpi_rec_u,0))</f>
        <v>211.83588260518908</v>
      </c>
      <c r="AD377">
        <f t="shared" si="477"/>
        <v>244.04114836264873</v>
      </c>
    </row>
    <row r="378" spans="12:30" x14ac:dyDescent="0.35">
      <c r="L378">
        <v>376</v>
      </c>
      <c r="M378">
        <f t="shared" si="469"/>
        <v>31.333333333333332</v>
      </c>
      <c r="N378">
        <f t="shared" si="470"/>
        <v>3.9346415291966176E-2</v>
      </c>
      <c r="O378">
        <f t="shared" si="471"/>
        <v>0.29145946314914184</v>
      </c>
      <c r="P378">
        <f>O378*EXP(-inputs!$B$27*L378/12)</f>
        <v>0.24919463717084359</v>
      </c>
      <c r="Q378">
        <f t="shared" si="472"/>
        <v>4.4346415291966174E-2</v>
      </c>
      <c r="R378">
        <f t="shared" si="473"/>
        <v>0.24919463717084364</v>
      </c>
      <c r="S378">
        <f>R378*EXP(-inputs!$B$27*L378/12)</f>
        <v>0.21305867554875868</v>
      </c>
      <c r="T378">
        <f>INDEX(P_rec,MATCH(inputs!$B$13+L378,curve_t,0))/INDEX(P_rec,MATCH(inputs!$B$13,curve_t,0))</f>
        <v>0.24550179524172336</v>
      </c>
      <c r="U378">
        <f t="shared" si="475"/>
        <v>0.99614712419842066</v>
      </c>
      <c r="V378">
        <f t="shared" si="476"/>
        <v>3.8677778693381182E-3</v>
      </c>
      <c r="X378">
        <v>352</v>
      </c>
      <c r="Y378">
        <f t="shared" si="474"/>
        <v>206.33206190213755</v>
      </c>
      <c r="AA378">
        <v>350</v>
      </c>
      <c r="AC378">
        <f>$AB$28*INDEX(I_rec,MATCH(inputs!$B$13+AA378,cpi_rec_u,0))/INDEX(I_rec,MATCH(inputs!$B$13,cpi_rec_u,0))</f>
        <v>212.27222983943346</v>
      </c>
      <c r="AD378">
        <f t="shared" si="477"/>
        <v>244.6430196700538</v>
      </c>
    </row>
    <row r="379" spans="12:30" x14ac:dyDescent="0.35">
      <c r="L379">
        <v>377</v>
      </c>
      <c r="M379">
        <f t="shared" si="469"/>
        <v>31.416666666666668</v>
      </c>
      <c r="N379">
        <f t="shared" si="470"/>
        <v>3.9351839200193854E-2</v>
      </c>
      <c r="O379">
        <f t="shared" si="471"/>
        <v>0.29045587286276858</v>
      </c>
      <c r="P379">
        <f>O379*EXP(-inputs!$B$27*L379/12)</f>
        <v>0.24823312648742335</v>
      </c>
      <c r="Q379">
        <f t="shared" si="472"/>
        <v>4.4351839200193852E-2</v>
      </c>
      <c r="R379">
        <f t="shared" si="473"/>
        <v>0.24823312648742329</v>
      </c>
      <c r="S379">
        <f>R379*EXP(-inputs!$B$27*L379/12)</f>
        <v>0.2121481809900759</v>
      </c>
      <c r="T379">
        <f>INDEX(P_rec,MATCH(inputs!$B$13+L379,curve_t,0))/INDEX(P_rec,MATCH(inputs!$B$13,curve_t,0))</f>
        <v>0.24455603118587169</v>
      </c>
      <c r="U379">
        <f t="shared" si="475"/>
        <v>0.99614762875798746</v>
      </c>
      <c r="V379">
        <f t="shared" si="476"/>
        <v>3.8672693994321605E-3</v>
      </c>
      <c r="X379">
        <v>353</v>
      </c>
      <c r="Y379">
        <f t="shared" si="474"/>
        <v>206.75707216687505</v>
      </c>
      <c r="AA379">
        <v>351</v>
      </c>
      <c r="AC379">
        <f>$AB$28*INDEX(I_rec,MATCH(inputs!$B$13+AA379,cpi_rec_u,0))/INDEX(I_rec,MATCH(inputs!$B$13,cpi_rec_u,0))</f>
        <v>212.70947587753713</v>
      </c>
      <c r="AD379">
        <f t="shared" si="477"/>
        <v>245.24637535447113</v>
      </c>
    </row>
    <row r="380" spans="12:30" x14ac:dyDescent="0.35">
      <c r="L380">
        <v>378</v>
      </c>
      <c r="M380">
        <f t="shared" si="469"/>
        <v>31.5</v>
      </c>
      <c r="N380">
        <f t="shared" si="470"/>
        <v>3.9357218096994398E-2</v>
      </c>
      <c r="O380">
        <f t="shared" si="471"/>
        <v>0.28945588701026698</v>
      </c>
      <c r="P380">
        <f>O380*EXP(-inputs!$B$27*L380/12)</f>
        <v>0.24727545283534694</v>
      </c>
      <c r="Q380">
        <f t="shared" si="472"/>
        <v>4.4357218096994395E-2</v>
      </c>
      <c r="R380">
        <f t="shared" si="473"/>
        <v>0.24727545283534696</v>
      </c>
      <c r="S380">
        <f>R380*EXP(-inputs!$B$27*L380/12)</f>
        <v>0.21124168593177406</v>
      </c>
      <c r="T380">
        <f>INDEX(P_rec,MATCH(inputs!$B$13+L380,curve_t,0))/INDEX(P_rec,MATCH(inputs!$B$13,curve_t,0))</f>
        <v>0.24361403376024046</v>
      </c>
      <c r="U380">
        <f t="shared" si="475"/>
        <v>0.99614813251154177</v>
      </c>
      <c r="V380">
        <f t="shared" si="476"/>
        <v>3.8667617422989409E-3</v>
      </c>
      <c r="X380">
        <v>354</v>
      </c>
      <c r="Y380">
        <f t="shared" si="474"/>
        <v>207.18295788317084</v>
      </c>
      <c r="AA380">
        <v>352</v>
      </c>
      <c r="AC380">
        <f>$AB$28*INDEX(I_rec,MATCH(inputs!$B$13+AA380,cpi_rec_u,0))/INDEX(I_rec,MATCH(inputs!$B$13,cpi_rec_u,0))</f>
        <v>213.14762257088896</v>
      </c>
      <c r="AD380">
        <f t="shared" si="477"/>
        <v>245.85121907677484</v>
      </c>
    </row>
    <row r="381" spans="12:30" x14ac:dyDescent="0.35">
      <c r="L381">
        <v>379</v>
      </c>
      <c r="M381">
        <f t="shared" si="469"/>
        <v>31.583333333333332</v>
      </c>
      <c r="N381">
        <f t="shared" si="470"/>
        <v>3.9362552355904468E-2</v>
      </c>
      <c r="O381">
        <f t="shared" si="471"/>
        <v>0.28845949199915383</v>
      </c>
      <c r="P381">
        <f>O381*EXP(-inputs!$B$27*L381/12)</f>
        <v>0.24632160029498151</v>
      </c>
      <c r="Q381">
        <f t="shared" si="472"/>
        <v>4.4362552355904465E-2</v>
      </c>
      <c r="R381">
        <f t="shared" si="473"/>
        <v>0.24632160029498151</v>
      </c>
      <c r="S381">
        <f>R381*EXP(-inputs!$B$27*L381/12)</f>
        <v>0.21033917224002674</v>
      </c>
      <c r="T381">
        <f>INDEX(P_rec,MATCH(inputs!$B$13+L381,curve_t,0))/INDEX(P_rec,MATCH(inputs!$B$13,curve_t,0))</f>
        <v>0.24267578730374198</v>
      </c>
      <c r="U381">
        <f t="shared" si="475"/>
        <v>0.99614863543771914</v>
      </c>
      <c r="V381">
        <f t="shared" si="476"/>
        <v>3.8662549194663498E-3</v>
      </c>
      <c r="X381">
        <v>355</v>
      </c>
      <c r="Y381">
        <f t="shared" si="474"/>
        <v>207.60972085431195</v>
      </c>
      <c r="AA381">
        <v>353</v>
      </c>
      <c r="AC381">
        <f>$AB$28*INDEX(I_rec,MATCH(inputs!$B$13+AA381,cpi_rec_u,0))/INDEX(I_rec,MATCH(inputs!$B$13,cpi_rec_u,0))</f>
        <v>213.58667177469124</v>
      </c>
      <c r="AD381">
        <f t="shared" si="477"/>
        <v>246.45755450686795</v>
      </c>
    </row>
    <row r="382" spans="12:30" x14ac:dyDescent="0.35">
      <c r="L382">
        <v>380</v>
      </c>
      <c r="M382">
        <f t="shared" si="469"/>
        <v>31.666666666666668</v>
      </c>
      <c r="N382">
        <f t="shared" si="470"/>
        <v>3.9367842347360855E-2</v>
      </c>
      <c r="O382">
        <f t="shared" si="471"/>
        <v>0.28746667428331274</v>
      </c>
      <c r="P382">
        <f>O382*EXP(-inputs!$B$27*L382/12)</f>
        <v>0.24537155300907371</v>
      </c>
      <c r="Q382">
        <f t="shared" si="472"/>
        <v>4.4367842347360853E-2</v>
      </c>
      <c r="R382">
        <f t="shared" si="473"/>
        <v>0.24537155300907376</v>
      </c>
      <c r="S382">
        <f>R382*EXP(-inputs!$B$27*L382/12)</f>
        <v>0.20944062186056214</v>
      </c>
      <c r="T382">
        <f>INDEX(P_rec,MATCH(inputs!$B$13+L382,curve_t,0))/INDEX(P_rec,MATCH(inputs!$B$13,curve_t,0))</f>
        <v>0.24174127621853186</v>
      </c>
      <c r="U382">
        <f t="shared" si="475"/>
        <v>0.99614913751555922</v>
      </c>
      <c r="V382">
        <f t="shared" si="476"/>
        <v>3.865748952054604E-3</v>
      </c>
      <c r="X382">
        <v>356</v>
      </c>
      <c r="Y382">
        <f t="shared" si="474"/>
        <v>208.03736288729962</v>
      </c>
      <c r="AA382">
        <v>354</v>
      </c>
      <c r="AC382">
        <f>$AB$28*INDEX(I_rec,MATCH(inputs!$B$13+AA382,cpi_rec_u,0))/INDEX(I_rec,MATCH(inputs!$B$13,cpi_rec_u,0))</f>
        <v>214.02662534796778</v>
      </c>
      <c r="AD382">
        <f t="shared" si="477"/>
        <v>247.06538532370408</v>
      </c>
    </row>
    <row r="383" spans="12:30" x14ac:dyDescent="0.35">
      <c r="L383">
        <v>381</v>
      </c>
      <c r="M383">
        <f t="shared" si="469"/>
        <v>31.75</v>
      </c>
      <c r="N383">
        <f t="shared" si="470"/>
        <v>3.9373088438726202E-2</v>
      </c>
      <c r="O383">
        <f t="shared" si="471"/>
        <v>0.28647742036303553</v>
      </c>
      <c r="P383">
        <f>O383*EXP(-inputs!$B$27*L383/12)</f>
        <v>0.24442529518268033</v>
      </c>
      <c r="Q383">
        <f t="shared" si="472"/>
        <v>4.4373088438726199E-2</v>
      </c>
      <c r="R383">
        <f t="shared" si="473"/>
        <v>0.24442529518268033</v>
      </c>
      <c r="S383">
        <f>R383*EXP(-inputs!$B$27*L383/12)</f>
        <v>0.20854601681846618</v>
      </c>
      <c r="T383">
        <f>INDEX(P_rec,MATCH(inputs!$B$13+L383,curve_t,0))/INDEX(P_rec,MATCH(inputs!$B$13,curve_t,0))</f>
        <v>0.24081048496989255</v>
      </c>
      <c r="U383">
        <f t="shared" si="475"/>
        <v>0.99614963872451023</v>
      </c>
      <c r="V383">
        <f t="shared" si="476"/>
        <v>3.8652438607715833E-3</v>
      </c>
      <c r="X383">
        <v>357</v>
      </c>
      <c r="Y383">
        <f t="shared" si="474"/>
        <v>208.46588579285731</v>
      </c>
      <c r="AA383">
        <v>355</v>
      </c>
      <c r="AC383">
        <f>$AB$28*INDEX(I_rec,MATCH(inputs!$B$13+AA383,cpi_rec_u,0))/INDEX(I_rec,MATCH(inputs!$B$13,cpi_rec_u,0))</f>
        <v>214.4674851535716</v>
      </c>
      <c r="AD383">
        <f t="shared" si="477"/>
        <v>247.67471521531044</v>
      </c>
    </row>
    <row r="384" spans="12:30" x14ac:dyDescent="0.35">
      <c r="L384">
        <v>382</v>
      </c>
      <c r="M384">
        <f t="shared" si="469"/>
        <v>31.833333333333332</v>
      </c>
      <c r="N384">
        <f t="shared" si="470"/>
        <v>3.9378290994314516E-2</v>
      </c>
      <c r="O384">
        <f t="shared" si="471"/>
        <v>0.28549171678505847</v>
      </c>
      <c r="P384">
        <f>O384*EXP(-inputs!$B$27*L384/12)</f>
        <v>0.24348281108309394</v>
      </c>
      <c r="Q384">
        <f t="shared" si="472"/>
        <v>4.4378290994314513E-2</v>
      </c>
      <c r="R384">
        <f t="shared" si="473"/>
        <v>0.24348281108309397</v>
      </c>
      <c r="S384">
        <f>R384*EXP(-inputs!$B$27*L384/12)</f>
        <v>0.2076553392179829</v>
      </c>
      <c r="T384">
        <f>INDEX(P_rec,MATCH(inputs!$B$13+L384,curve_t,0))/INDEX(P_rec,MATCH(inputs!$B$13,curve_t,0))</f>
        <v>0.2398833980861127</v>
      </c>
      <c r="U384">
        <f t="shared" si="475"/>
        <v>0.99615013904442007</v>
      </c>
      <c r="V384">
        <f t="shared" si="476"/>
        <v>3.8647396659232669E-3</v>
      </c>
      <c r="X384">
        <v>358</v>
      </c>
      <c r="Y384">
        <f t="shared" si="474"/>
        <v>208.89529138543836</v>
      </c>
      <c r="AA384">
        <v>356</v>
      </c>
      <c r="AC384">
        <f>$AB$28*INDEX(I_rec,MATCH(inputs!$B$13+AA384,cpi_rec_u,0))/INDEX(I_rec,MATCH(inputs!$B$13,cpi_rec_u,0))</f>
        <v>214.90925305819289</v>
      </c>
      <c r="AD384">
        <f t="shared" si="477"/>
        <v>248.28554787880989</v>
      </c>
    </row>
    <row r="385" spans="12:30" x14ac:dyDescent="0.35">
      <c r="L385">
        <v>383</v>
      </c>
      <c r="M385">
        <f t="shared" si="469"/>
        <v>31.916666666666668</v>
      </c>
      <c r="N385">
        <f t="shared" si="470"/>
        <v>3.9383450375416476E-2</v>
      </c>
      <c r="O385">
        <f t="shared" si="471"/>
        <v>0.28450955014259366</v>
      </c>
      <c r="P385">
        <f>O385*EXP(-inputs!$B$27*L385/12)</f>
        <v>0.24254408503976516</v>
      </c>
      <c r="Q385">
        <f t="shared" si="472"/>
        <v>4.4383450375416474E-2</v>
      </c>
      <c r="R385">
        <f t="shared" si="473"/>
        <v>0.2425440850397651</v>
      </c>
      <c r="S385">
        <f>R385*EXP(-inputs!$B$27*L385/12)</f>
        <v>0.20676857124231129</v>
      </c>
      <c r="T385">
        <f>INDEX(P_rec,MATCH(inputs!$B$13+L385,curve_t,0))/INDEX(P_rec,MATCH(inputs!$B$13,curve_t,0))</f>
        <v>0.2389600001583628</v>
      </c>
      <c r="U385">
        <f t="shared" si="475"/>
        <v>0.9961506384555282</v>
      </c>
      <c r="V385">
        <f t="shared" si="476"/>
        <v>3.8642363874201724E-3</v>
      </c>
      <c r="X385">
        <v>359</v>
      </c>
      <c r="Y385">
        <f t="shared" si="474"/>
        <v>209.32558148323349</v>
      </c>
      <c r="AA385">
        <v>357</v>
      </c>
      <c r="AC385">
        <f>$AB$28*INDEX(I_rec,MATCH(inputs!$B$13+AA385,cpi_rec_u,0))/INDEX(I_rec,MATCH(inputs!$B$13,cpi_rec_u,0))</f>
        <v>215.351930932367</v>
      </c>
      <c r="AD385">
        <f t="shared" si="477"/>
        <v>248.89788702044322</v>
      </c>
    </row>
    <row r="386" spans="12:30" x14ac:dyDescent="0.35">
      <c r="L386">
        <v>384</v>
      </c>
      <c r="M386">
        <f t="shared" ref="M386:M449" si="478">L386/12</f>
        <v>32</v>
      </c>
      <c r="N386">
        <f t="shared" ref="N386:N449" si="479">0.04-0.015*EXP(-M386/10)</f>
        <v>3.9388566940324506E-2</v>
      </c>
      <c r="O386">
        <f t="shared" ref="O386:O449" si="480">EXP(-N386*M386)</f>
        <v>0.28353090707535583</v>
      </c>
      <c r="P386">
        <f>O386*EXP(-inputs!$B$27*L386/12)</f>
        <v>0.24160910144422049</v>
      </c>
      <c r="Q386">
        <f t="shared" ref="Q386:Q449" si="481">0.045-0.015*EXP(-M386/10)</f>
        <v>4.4388566940324503E-2</v>
      </c>
      <c r="R386">
        <f t="shared" ref="R386:R449" si="482">EXP(-Q386*M386)</f>
        <v>0.24160910144422049</v>
      </c>
      <c r="S386">
        <f>R386*EXP(-inputs!$B$27*L386/12)</f>
        <v>0.20588569515339977</v>
      </c>
      <c r="T386">
        <f>INDEX(P_rec,MATCH(inputs!$B$13+L386,curve_t,0))/INDEX(P_rec,MATCH(inputs!$B$13,curve_t,0))</f>
        <v>0.23804027584056908</v>
      </c>
      <c r="U386">
        <f t="shared" si="475"/>
        <v>0.9961511369384658</v>
      </c>
      <c r="V386">
        <f t="shared" si="476"/>
        <v>3.8637340447786883E-3</v>
      </c>
      <c r="X386">
        <v>360</v>
      </c>
      <c r="Y386">
        <f t="shared" ref="Y386:Y449" si="483">IF(X386&lt;=0,100*1.04^(X386/12),100*1.025^(X386/12))</f>
        <v>209.7567579081788</v>
      </c>
      <c r="AA386">
        <v>358</v>
      </c>
      <c r="AC386">
        <f>$AB$28*INDEX(I_rec,MATCH(inputs!$B$13+AA386,cpi_rec_u,0))/INDEX(I_rec,MATCH(inputs!$B$13,cpi_rec_u,0))</f>
        <v>215.79552065048225</v>
      </c>
      <c r="AD386">
        <f t="shared" si="477"/>
        <v>249.51173635559195</v>
      </c>
    </row>
    <row r="387" spans="12:30" x14ac:dyDescent="0.35">
      <c r="L387">
        <v>385</v>
      </c>
      <c r="M387">
        <f t="shared" si="478"/>
        <v>32.083333333333336</v>
      </c>
      <c r="N387">
        <f t="shared" si="479"/>
        <v>3.939364104435767E-2</v>
      </c>
      <c r="O387">
        <f t="shared" si="480"/>
        <v>0.28255577426958434</v>
      </c>
      <c r="P387">
        <f>O387*EXP(-inputs!$B$27*L387/12)</f>
        <v>0.24067784474997661</v>
      </c>
      <c r="Q387">
        <f t="shared" si="481"/>
        <v>4.4393641044357668E-2</v>
      </c>
      <c r="R387">
        <f t="shared" si="482"/>
        <v>0.24067784474997658</v>
      </c>
      <c r="S387">
        <f>R387*EXP(-inputs!$B$27*L387/12)</f>
        <v>0.2050066932917366</v>
      </c>
      <c r="T387">
        <f>INDEX(P_rec,MATCH(inputs!$B$13+L387,curve_t,0))/INDEX(P_rec,MATCH(inputs!$B$13,curve_t,0))</f>
        <v>0.2371242098492834</v>
      </c>
      <c r="U387">
        <f t="shared" ref="U387:U450" si="484">T387/T386</f>
        <v>0.99615163447424659</v>
      </c>
      <c r="V387">
        <f t="shared" ref="V387:V450" si="485">T386/T387-1</f>
        <v>3.8632326571290676E-3</v>
      </c>
      <c r="X387">
        <v>361</v>
      </c>
      <c r="Y387">
        <f t="shared" si="483"/>
        <v>210.18882248596248</v>
      </c>
      <c r="AA387">
        <v>359</v>
      </c>
      <c r="AC387">
        <f>$AB$28*INDEX(I_rec,MATCH(inputs!$B$13+AA387,cpi_rec_u,0))/INDEX(I_rec,MATCH(inputs!$B$13,cpi_rec_u,0))</f>
        <v>216.2400240907877</v>
      </c>
      <c r="AD387">
        <f t="shared" si="477"/>
        <v>250.12709960880076</v>
      </c>
    </row>
    <row r="388" spans="12:30" x14ac:dyDescent="0.35">
      <c r="L388">
        <v>386</v>
      </c>
      <c r="M388">
        <f t="shared" si="478"/>
        <v>32.166666666666664</v>
      </c>
      <c r="N388">
        <f t="shared" si="479"/>
        <v>3.9398673039886346E-2</v>
      </c>
      <c r="O388">
        <f t="shared" si="480"/>
        <v>0.28158413845806063</v>
      </c>
      <c r="P388">
        <f>O388*EXP(-inputs!$B$27*L388/12)</f>
        <v>0.23975029947245038</v>
      </c>
      <c r="Q388">
        <f t="shared" si="481"/>
        <v>4.4398673039886344E-2</v>
      </c>
      <c r="R388">
        <f t="shared" si="482"/>
        <v>0.23975029947245041</v>
      </c>
      <c r="S388">
        <f>R388*EXP(-inputs!$B$27*L388/12)</f>
        <v>0.20413154807613851</v>
      </c>
      <c r="T388">
        <f>INDEX(P_rec,MATCH(inputs!$B$13+L388,curve_t,0))/INDEX(P_rec,MATCH(inputs!$B$13,curve_t,0))</f>
        <v>0.23621178696355105</v>
      </c>
      <c r="U388">
        <f t="shared" si="484"/>
        <v>0.99615213104426459</v>
      </c>
      <c r="V388">
        <f t="shared" si="485"/>
        <v>3.8627322432183142E-3</v>
      </c>
      <c r="X388">
        <v>362</v>
      </c>
      <c r="Y388">
        <f t="shared" si="483"/>
        <v>210.62177704603465</v>
      </c>
      <c r="AA388">
        <v>360</v>
      </c>
      <c r="AC388">
        <f>$AB$28*INDEX(I_rec,MATCH(inputs!$B$13+AA388,cpi_rec_u,0))/INDEX(I_rec,MATCH(inputs!$B$13,cpi_rec_u,0))</f>
        <v>216.68544313540187</v>
      </c>
      <c r="AD388">
        <f t="shared" si="477"/>
        <v>250.74398051379961</v>
      </c>
    </row>
    <row r="389" spans="12:30" x14ac:dyDescent="0.35">
      <c r="L389">
        <v>387</v>
      </c>
      <c r="M389">
        <f t="shared" si="478"/>
        <v>32.25</v>
      </c>
      <c r="N389">
        <f t="shared" si="479"/>
        <v>3.9403663276356679E-2</v>
      </c>
      <c r="O389">
        <f t="shared" si="480"/>
        <v>0.28061598642012142</v>
      </c>
      <c r="P389">
        <f>O389*EXP(-inputs!$B$27*L389/12)</f>
        <v>0.23882645018886561</v>
      </c>
      <c r="Q389">
        <f t="shared" si="481"/>
        <v>4.4403663276356677E-2</v>
      </c>
      <c r="R389">
        <f t="shared" si="482"/>
        <v>0.23882645018886564</v>
      </c>
      <c r="S389">
        <f>R389*EXP(-inputs!$B$27*L389/12)</f>
        <v>0.20326024200353551</v>
      </c>
      <c r="T389">
        <f>INDEX(P_rec,MATCH(inputs!$B$13+L389,curve_t,0))/INDEX(P_rec,MATCH(inputs!$B$13,curve_t,0))</f>
        <v>0.23530299202477498</v>
      </c>
      <c r="U389">
        <f t="shared" si="484"/>
        <v>0.99615262663028625</v>
      </c>
      <c r="V389">
        <f t="shared" si="485"/>
        <v>3.8622328214186208E-3</v>
      </c>
      <c r="X389">
        <v>363</v>
      </c>
      <c r="Y389">
        <f t="shared" si="483"/>
        <v>211.05562342161281</v>
      </c>
      <c r="AA389">
        <v>361</v>
      </c>
      <c r="AC389">
        <f>$AB$28*INDEX(I_rec,MATCH(inputs!$B$13+AA389,cpi_rec_u,0))/INDEX(I_rec,MATCH(inputs!$B$13,cpi_rec_u,0))</f>
        <v>217.13177967031885</v>
      </c>
      <c r="AD389">
        <f t="shared" si="477"/>
        <v>251.36238281352817</v>
      </c>
    </row>
    <row r="390" spans="12:30" x14ac:dyDescent="0.35">
      <c r="L390">
        <v>388</v>
      </c>
      <c r="M390">
        <f t="shared" si="478"/>
        <v>32.333333333333336</v>
      </c>
      <c r="N390">
        <f t="shared" si="479"/>
        <v>3.9408612100314891E-2</v>
      </c>
      <c r="O390">
        <f t="shared" si="480"/>
        <v>0.27965130498166701</v>
      </c>
      <c r="P390">
        <f>O390*EXP(-inputs!$B$27*L390/12)</f>
        <v>0.23790628153815582</v>
      </c>
      <c r="Q390">
        <f t="shared" si="481"/>
        <v>4.4408612100314888E-2</v>
      </c>
      <c r="R390">
        <f t="shared" si="482"/>
        <v>0.23790628153815582</v>
      </c>
      <c r="S390">
        <f>R390*EXP(-inputs!$B$27*L390/12)</f>
        <v>0.20239275764875378</v>
      </c>
      <c r="T390">
        <f>INDEX(P_rec,MATCH(inputs!$B$13+L390,curve_t,0))/INDEX(P_rec,MATCH(inputs!$B$13,curve_t,0))</f>
        <v>0.23439780993657788</v>
      </c>
      <c r="U390">
        <f t="shared" si="484"/>
        <v>0.99615312121444766</v>
      </c>
      <c r="V390">
        <f t="shared" si="485"/>
        <v>3.8617344097284789E-3</v>
      </c>
      <c r="X390">
        <v>364</v>
      </c>
      <c r="Y390">
        <f t="shared" si="483"/>
        <v>211.49036344969096</v>
      </c>
      <c r="AA390">
        <v>362</v>
      </c>
      <c r="AC390">
        <f>$AB$28*INDEX(I_rec,MATCH(inputs!$B$13+AA390,cpi_rec_u,0))/INDEX(I_rec,MATCH(inputs!$B$13,cpi_rec_u,0))</f>
        <v>217.57903558541932</v>
      </c>
      <c r="AD390">
        <f t="shared" si="477"/>
        <v>251.9823102601554</v>
      </c>
    </row>
    <row r="391" spans="12:30" x14ac:dyDescent="0.35">
      <c r="L391">
        <v>389</v>
      </c>
      <c r="M391">
        <f t="shared" si="478"/>
        <v>32.416666666666664</v>
      </c>
      <c r="N391">
        <f t="shared" si="479"/>
        <v>3.9413519855431282E-2</v>
      </c>
      <c r="O391">
        <f t="shared" si="480"/>
        <v>0.27869008101516635</v>
      </c>
      <c r="P391">
        <f>O391*EXP(-inputs!$B$27*L391/12)</f>
        <v>0.23698977822086409</v>
      </c>
      <c r="Q391">
        <f t="shared" si="481"/>
        <v>4.441351985543128E-2</v>
      </c>
      <c r="R391">
        <f t="shared" si="482"/>
        <v>0.23698977822086412</v>
      </c>
      <c r="S391">
        <f>R391*EXP(-inputs!$B$27*L391/12)</f>
        <v>0.20152907766429584</v>
      </c>
      <c r="T391">
        <f>INDEX(P_rec,MATCH(inputs!$B$13+L391,curve_t,0))/INDEX(P_rec,MATCH(inputs!$B$13,curve_t,0))</f>
        <v>0.23349622566466183</v>
      </c>
      <c r="U391">
        <f t="shared" si="484"/>
        <v>0.99615361477925068</v>
      </c>
      <c r="V391">
        <f t="shared" si="485"/>
        <v>3.8612370257791184E-3</v>
      </c>
      <c r="X391">
        <v>365</v>
      </c>
      <c r="Y391">
        <f t="shared" si="483"/>
        <v>211.92599897104688</v>
      </c>
      <c r="AA391">
        <v>363</v>
      </c>
      <c r="AC391">
        <f>$AB$28*INDEX(I_rec,MATCH(inputs!$B$13+AA391,cpi_rec_u,0))/INDEX(I_rec,MATCH(inputs!$B$13,cpi_rec_u,0))</f>
        <v>218.02721277447554</v>
      </c>
      <c r="AD391">
        <f t="shared" si="477"/>
        <v>252.60376661510523</v>
      </c>
    </row>
    <row r="392" spans="12:30" x14ac:dyDescent="0.35">
      <c r="L392">
        <v>390</v>
      </c>
      <c r="M392">
        <f t="shared" si="478"/>
        <v>32.5</v>
      </c>
      <c r="N392">
        <f t="shared" si="479"/>
        <v>3.9418386882524171E-2</v>
      </c>
      <c r="O392">
        <f t="shared" si="480"/>
        <v>0.27773230143965616</v>
      </c>
      <c r="P392">
        <f>O392*EXP(-inputs!$B$27*L392/12)</f>
        <v>0.23607692499903823</v>
      </c>
      <c r="Q392">
        <f t="shared" si="481"/>
        <v>4.4418386882524169E-2</v>
      </c>
      <c r="R392">
        <f t="shared" si="482"/>
        <v>0.23607692499903829</v>
      </c>
      <c r="S392">
        <f>R392*EXP(-inputs!$B$27*L392/12)</f>
        <v>0.20066918478011708</v>
      </c>
      <c r="T392">
        <f>INDEX(P_rec,MATCH(inputs!$B$13+L392,curve_t,0))/INDEX(P_rec,MATCH(inputs!$B$13,curve_t,0))</f>
        <v>0.2325982242366644</v>
      </c>
      <c r="U392">
        <f t="shared" si="484"/>
        <v>0.99615410730755405</v>
      </c>
      <c r="V392">
        <f t="shared" si="485"/>
        <v>3.8607406868409466E-3</v>
      </c>
      <c r="X392">
        <v>366</v>
      </c>
      <c r="Y392">
        <f t="shared" si="483"/>
        <v>212.36253183025013</v>
      </c>
      <c r="AA392">
        <v>364</v>
      </c>
      <c r="AC392">
        <f>$AB$28*INDEX(I_rec,MATCH(inputs!$B$13+AA392,cpi_rec_u,0))/INDEX(I_rec,MATCH(inputs!$B$13,cpi_rec_u,0))</f>
        <v>218.47631313516115</v>
      </c>
      <c r="AD392">
        <f t="shared" si="477"/>
        <v>253.22675564907814</v>
      </c>
    </row>
    <row r="393" spans="12:30" x14ac:dyDescent="0.35">
      <c r="L393">
        <v>391</v>
      </c>
      <c r="M393">
        <f t="shared" si="478"/>
        <v>32.583333333333336</v>
      </c>
      <c r="N393">
        <f t="shared" si="479"/>
        <v>3.9423213519583493E-2</v>
      </c>
      <c r="O393">
        <f t="shared" si="480"/>
        <v>0.27677795322073862</v>
      </c>
      <c r="P393">
        <f>O393*EXP(-inputs!$B$27*L393/12)</f>
        <v>0.23516770669612469</v>
      </c>
      <c r="Q393">
        <f t="shared" si="481"/>
        <v>4.442321351958349E-2</v>
      </c>
      <c r="R393">
        <f t="shared" si="482"/>
        <v>0.23516770669612466</v>
      </c>
      <c r="S393">
        <f>R393*EXP(-inputs!$B$27*L393/12)</f>
        <v>0.19981306180340189</v>
      </c>
      <c r="T393">
        <f>INDEX(P_rec,MATCH(inputs!$B$13+L393,curve_t,0))/INDEX(P_rec,MATCH(inputs!$B$13,curve_t,0))</f>
        <v>0.23170379074201336</v>
      </c>
      <c r="U393">
        <f t="shared" si="484"/>
        <v>0.99615459878257295</v>
      </c>
      <c r="V393">
        <f t="shared" si="485"/>
        <v>3.8602454098255468E-3</v>
      </c>
      <c r="X393">
        <v>367</v>
      </c>
      <c r="Y393">
        <f t="shared" si="483"/>
        <v>212.79996387566973</v>
      </c>
      <c r="AA393">
        <v>365</v>
      </c>
      <c r="AC393">
        <f>$AB$28*INDEX(I_rec,MATCH(inputs!$B$13+AA393,cpi_rec_u,0))/INDEX(I_rec,MATCH(inputs!$B$13,cpi_rec_u,0))</f>
        <v>218.92633856905854</v>
      </c>
      <c r="AD393">
        <f t="shared" si="477"/>
        <v>253.85128114207399</v>
      </c>
    </row>
    <row r="394" spans="12:30" x14ac:dyDescent="0.35">
      <c r="L394">
        <v>392</v>
      </c>
      <c r="M394">
        <f t="shared" si="478"/>
        <v>32.666666666666664</v>
      </c>
      <c r="N394">
        <f t="shared" si="479"/>
        <v>3.9428000101794321E-2</v>
      </c>
      <c r="O394">
        <f t="shared" si="480"/>
        <v>0.27582702337057208</v>
      </c>
      <c r="P394">
        <f>O394*EXP(-inputs!$B$27*L394/12)</f>
        <v>0.23426210819685661</v>
      </c>
      <c r="Q394">
        <f t="shared" si="481"/>
        <v>4.4428000101794318E-2</v>
      </c>
      <c r="R394">
        <f t="shared" si="482"/>
        <v>0.23426210819685661</v>
      </c>
      <c r="S394">
        <f>R394*EXP(-inputs!$B$27*L394/12)</f>
        <v>0.19896069161833529</v>
      </c>
      <c r="T394">
        <f>INDEX(P_rec,MATCH(inputs!$B$13+L394,curve_t,0))/INDEX(P_rec,MATCH(inputs!$B$13,curve_t,0))</f>
        <v>0.23081291033177836</v>
      </c>
      <c r="U394">
        <f t="shared" si="484"/>
        <v>0.9961550891878721</v>
      </c>
      <c r="V394">
        <f t="shared" si="485"/>
        <v>3.8597512112923393E-3</v>
      </c>
      <c r="X394">
        <v>368</v>
      </c>
      <c r="Y394">
        <f t="shared" si="483"/>
        <v>213.23829695948206</v>
      </c>
      <c r="AA394">
        <v>366</v>
      </c>
      <c r="AC394">
        <f>$AB$28*INDEX(I_rec,MATCH(inputs!$B$13+AA394,cpi_rec_u,0))/INDEX(I_rec,MATCH(inputs!$B$13,cpi_rec_u,0))</f>
        <v>219.37729098166693</v>
      </c>
      <c r="AD394">
        <f t="shared" si="477"/>
        <v>254.47734688341518</v>
      </c>
    </row>
    <row r="395" spans="12:30" x14ac:dyDescent="0.35">
      <c r="L395">
        <v>393</v>
      </c>
      <c r="M395">
        <f t="shared" si="478"/>
        <v>32.75</v>
      </c>
      <c r="N395">
        <f t="shared" si="479"/>
        <v>3.9432746961560128E-2</v>
      </c>
      <c r="O395">
        <f t="shared" si="480"/>
        <v>0.27487949894786012</v>
      </c>
      <c r="P395">
        <f>O395*EXP(-inputs!$B$27*L395/12)</f>
        <v>0.23336011444714083</v>
      </c>
      <c r="Q395">
        <f t="shared" si="481"/>
        <v>4.4432746961560125E-2</v>
      </c>
      <c r="R395">
        <f t="shared" si="482"/>
        <v>0.23336011444714089</v>
      </c>
      <c r="S395">
        <f>R395*EXP(-inputs!$B$27*L395/12)</f>
        <v>0.19811205718587338</v>
      </c>
      <c r="T395">
        <f>INDEX(P_rec,MATCH(inputs!$B$13+L395,curve_t,0))/INDEX(P_rec,MATCH(inputs!$B$13,curve_t,0))</f>
        <v>0.22992556821852028</v>
      </c>
      <c r="U395">
        <f t="shared" si="484"/>
        <v>0.99615557850736081</v>
      </c>
      <c r="V395">
        <f t="shared" si="485"/>
        <v>3.859258107453023E-3</v>
      </c>
      <c r="X395">
        <v>369</v>
      </c>
      <c r="Y395">
        <f t="shared" si="483"/>
        <v>213.67753293767873</v>
      </c>
      <c r="AA395">
        <v>367</v>
      </c>
      <c r="AC395">
        <f>$AB$28*INDEX(I_rec,MATCH(inputs!$B$13+AA395,cpi_rec_u,0))/INDEX(I_rec,MATCH(inputs!$B$13,cpi_rec_u,0))</f>
        <v>219.82917228241084</v>
      </c>
      <c r="AD395">
        <f t="shared" si="477"/>
        <v>255.10495667176977</v>
      </c>
    </row>
    <row r="396" spans="12:30" x14ac:dyDescent="0.35">
      <c r="L396">
        <v>394</v>
      </c>
      <c r="M396">
        <f t="shared" si="478"/>
        <v>32.833333333333336</v>
      </c>
      <c r="N396">
        <f t="shared" si="479"/>
        <v>3.9437454428525844E-2</v>
      </c>
      <c r="O396">
        <f t="shared" si="480"/>
        <v>0.27393536705783605</v>
      </c>
      <c r="P396">
        <f>O396*EXP(-inputs!$B$27*L396/12)</f>
        <v>0.23246171045394112</v>
      </c>
      <c r="Q396">
        <f t="shared" si="481"/>
        <v>4.4437454428525841E-2</v>
      </c>
      <c r="R396">
        <f t="shared" si="482"/>
        <v>0.23246171045394112</v>
      </c>
      <c r="S396">
        <f>R396*EXP(-inputs!$B$27*L396/12)</f>
        <v>0.19726714154351163</v>
      </c>
      <c r="T396">
        <f>INDEX(P_rec,MATCH(inputs!$B$13+L396,curve_t,0))/INDEX(P_rec,MATCH(inputs!$B$13,curve_t,0))</f>
        <v>0.22904174967613833</v>
      </c>
      <c r="U396">
        <f t="shared" si="484"/>
        <v>0.99615606672528922</v>
      </c>
      <c r="V396">
        <f t="shared" si="485"/>
        <v>3.8587661141764595E-3</v>
      </c>
      <c r="X396">
        <v>370</v>
      </c>
      <c r="Y396">
        <f t="shared" si="483"/>
        <v>214.11767367007434</v>
      </c>
      <c r="AA396">
        <v>368</v>
      </c>
      <c r="AC396">
        <f>$AB$28*INDEX(I_rec,MATCH(inputs!$B$13+AA396,cpi_rec_u,0))/INDEX(I_rec,MATCH(inputs!$B$13,cpi_rec_u,0))</f>
        <v>220.28198438464776</v>
      </c>
      <c r="AD396">
        <f t="shared" si="477"/>
        <v>255.7341143151742</v>
      </c>
    </row>
    <row r="397" spans="12:30" x14ac:dyDescent="0.35">
      <c r="L397">
        <v>395</v>
      </c>
      <c r="M397">
        <f t="shared" si="478"/>
        <v>32.916666666666664</v>
      </c>
      <c r="N397">
        <f t="shared" si="479"/>
        <v>3.9442122829600808E-2</v>
      </c>
      <c r="O397">
        <f t="shared" si="480"/>
        <v>0.27299461485224308</v>
      </c>
      <c r="P397">
        <f>O397*EXP(-inputs!$B$27*L397/12)</f>
        <v>0.23156688128515759</v>
      </c>
      <c r="Q397">
        <f t="shared" si="481"/>
        <v>4.4442122829600805E-2</v>
      </c>
      <c r="R397">
        <f t="shared" si="482"/>
        <v>0.23156688128515762</v>
      </c>
      <c r="S397">
        <f>R397*EXP(-inputs!$B$27*L397/12)</f>
        <v>0.19642592780505053</v>
      </c>
      <c r="T397">
        <f>INDEX(P_rec,MATCH(inputs!$B$13+L397,curve_t,0))/INDEX(P_rec,MATCH(inputs!$B$13,curve_t,0))</f>
        <v>0.22816144003971559</v>
      </c>
      <c r="U397">
        <f t="shared" si="484"/>
        <v>0.99615655382624568</v>
      </c>
      <c r="V397">
        <f t="shared" si="485"/>
        <v>3.858275246989562E-3</v>
      </c>
      <c r="X397">
        <v>371</v>
      </c>
      <c r="Y397">
        <f t="shared" si="483"/>
        <v>214.55872102031432</v>
      </c>
      <c r="AA397">
        <v>369</v>
      </c>
      <c r="AC397">
        <f>$AB$28*INDEX(I_rec,MATCH(inputs!$B$13+AA397,cpi_rec_u,0))/INDEX(I_rec,MATCH(inputs!$B$13,cpi_rec_u,0))</f>
        <v>220.73572920567617</v>
      </c>
      <c r="AD397">
        <f t="shared" si="477"/>
        <v>256.36482363105654</v>
      </c>
    </row>
    <row r="398" spans="12:30" x14ac:dyDescent="0.35">
      <c r="L398">
        <v>396</v>
      </c>
      <c r="M398">
        <f t="shared" si="478"/>
        <v>33</v>
      </c>
      <c r="N398">
        <f t="shared" si="479"/>
        <v>3.9446752488981399E-2</v>
      </c>
      <c r="O398">
        <f t="shared" si="480"/>
        <v>0.27205722952931177</v>
      </c>
      <c r="P398">
        <f>O398*EXP(-inputs!$B$27*L398/12)</f>
        <v>0.23067561206950449</v>
      </c>
      <c r="Q398">
        <f t="shared" si="481"/>
        <v>4.4446752488981396E-2</v>
      </c>
      <c r="R398">
        <f t="shared" si="482"/>
        <v>0.23067561206950454</v>
      </c>
      <c r="S398">
        <f>R398*EXP(-inputs!$B$27*L398/12)</f>
        <v>0.19558839916035936</v>
      </c>
      <c r="T398">
        <f>INDEX(P_rec,MATCH(inputs!$B$13+L398,curve_t,0))/INDEX(P_rec,MATCH(inputs!$B$13,curve_t,0))</f>
        <v>0.22728462470536093</v>
      </c>
      <c r="U398">
        <f t="shared" si="484"/>
        <v>0.99615703979514669</v>
      </c>
      <c r="V398">
        <f t="shared" si="485"/>
        <v>3.8577855210897294E-3</v>
      </c>
      <c r="X398">
        <v>372</v>
      </c>
      <c r="Y398">
        <f t="shared" si="483"/>
        <v>215.00067685588334</v>
      </c>
      <c r="AA398">
        <v>370</v>
      </c>
      <c r="AC398">
        <f>$AB$28*INDEX(I_rec,MATCH(inputs!$B$13+AA398,cpi_rec_u,0))/INDEX(I_rec,MATCH(inputs!$B$13,cpi_rec_u,0))</f>
        <v>221.19040866674419</v>
      </c>
      <c r="AD398">
        <f t="shared" si="477"/>
        <v>256.99708844625974</v>
      </c>
    </row>
    <row r="399" spans="12:30" x14ac:dyDescent="0.35">
      <c r="L399">
        <v>397</v>
      </c>
      <c r="M399">
        <f t="shared" si="478"/>
        <v>33.083333333333336</v>
      </c>
      <c r="N399">
        <f t="shared" si="479"/>
        <v>3.9451343728173612E-2</v>
      </c>
      <c r="O399">
        <f t="shared" si="480"/>
        <v>0.27112319833373349</v>
      </c>
      <c r="P399">
        <f>O399*EXP(-inputs!$B$27*L399/12)</f>
        <v>0.22978788799638414</v>
      </c>
      <c r="Q399">
        <f t="shared" si="481"/>
        <v>4.4451343728173609E-2</v>
      </c>
      <c r="R399">
        <f t="shared" si="482"/>
        <v>0.22978788799638419</v>
      </c>
      <c r="S399">
        <f>R399*EXP(-inputs!$B$27*L399/12)</f>
        <v>0.1947545388751378</v>
      </c>
      <c r="T399">
        <f>INDEX(P_rec,MATCH(inputs!$B$13+L399,curve_t,0))/INDEX(P_rec,MATCH(inputs!$B$13,curve_t,0))</f>
        <v>0.2264112891300504</v>
      </c>
      <c r="U399">
        <f t="shared" si="484"/>
        <v>0.9961575246172385</v>
      </c>
      <c r="V399">
        <f t="shared" si="485"/>
        <v>3.8572969513410715E-3</v>
      </c>
      <c r="X399">
        <v>373</v>
      </c>
      <c r="Y399">
        <f t="shared" si="483"/>
        <v>215.44354304811156</v>
      </c>
      <c r="AA399">
        <v>371</v>
      </c>
      <c r="AC399">
        <f>$AB$28*INDEX(I_rec,MATCH(inputs!$B$13+AA399,cpi_rec_u,0))/INDEX(I_rec,MATCH(inputs!$B$13,cpi_rec_u,0))</f>
        <v>221.64602469305731</v>
      </c>
      <c r="AD399">
        <f t="shared" si="477"/>
        <v>257.63091259706482</v>
      </c>
    </row>
    <row r="400" spans="12:30" x14ac:dyDescent="0.35">
      <c r="L400">
        <v>398</v>
      </c>
      <c r="M400">
        <f t="shared" si="478"/>
        <v>33.166666666666664</v>
      </c>
      <c r="N400">
        <f t="shared" si="479"/>
        <v>3.9455896866015347E-2</v>
      </c>
      <c r="O400">
        <f t="shared" si="480"/>
        <v>0.27019250855663041</v>
      </c>
      <c r="P400">
        <f>O400*EXP(-inputs!$B$27*L400/12)</f>
        <v>0.22890369431575885</v>
      </c>
      <c r="Q400">
        <f t="shared" si="481"/>
        <v>4.4455896866015344E-2</v>
      </c>
      <c r="R400">
        <f t="shared" si="482"/>
        <v>0.22890369431575888</v>
      </c>
      <c r="S400">
        <f>R400*EXP(-inputs!$B$27*L400/12)</f>
        <v>0.19392433029067629</v>
      </c>
      <c r="T400">
        <f>INDEX(P_rec,MATCH(inputs!$B$13+L400,curve_t,0))/INDEX(P_rec,MATCH(inputs!$B$13,curve_t,0))</f>
        <v>0.22554141883146567</v>
      </c>
      <c r="U400">
        <f t="shared" si="484"/>
        <v>0.99615800827808954</v>
      </c>
      <c r="V400">
        <f t="shared" si="485"/>
        <v>3.8568095522832913E-3</v>
      </c>
      <c r="X400">
        <v>374</v>
      </c>
      <c r="Y400">
        <f t="shared" si="483"/>
        <v>215.88732147218553</v>
      </c>
      <c r="AA400">
        <v>372</v>
      </c>
      <c r="AC400">
        <f>$AB$28*INDEX(I_rec,MATCH(inputs!$B$13+AA400,cpi_rec_u,0))/INDEX(I_rec,MATCH(inputs!$B$13,cpi_rec_u,0))</f>
        <v>222.10257921378687</v>
      </c>
      <c r="AD400">
        <f t="shared" si="477"/>
        <v>258.26629992921363</v>
      </c>
    </row>
    <row r="401" spans="12:30" x14ac:dyDescent="0.35">
      <c r="L401">
        <v>399</v>
      </c>
      <c r="M401">
        <f t="shared" si="478"/>
        <v>33.25</v>
      </c>
      <c r="N401">
        <f t="shared" si="479"/>
        <v>3.946041221869856E-2</v>
      </c>
      <c r="O401">
        <f t="shared" si="480"/>
        <v>0.26926514753552183</v>
      </c>
      <c r="P401">
        <f>O401*EXP(-inputs!$B$27*L401/12)</f>
        <v>0.22802301633801927</v>
      </c>
      <c r="Q401">
        <f t="shared" si="481"/>
        <v>4.446041221869855E-2</v>
      </c>
      <c r="R401">
        <f t="shared" si="482"/>
        <v>0.2280230163380193</v>
      </c>
      <c r="S401">
        <f>R401*EXP(-inputs!$B$27*L401/12)</f>
        <v>0.19309775682361352</v>
      </c>
      <c r="T401">
        <f>INDEX(P_rec,MATCH(inputs!$B$13+L401,curve_t,0))/INDEX(P_rec,MATCH(inputs!$B$13,curve_t,0))</f>
        <v>0.22467499938783086</v>
      </c>
      <c r="U401">
        <f t="shared" si="484"/>
        <v>0.99615849076358687</v>
      </c>
      <c r="V401">
        <f t="shared" si="485"/>
        <v>3.8563233381352369E-3</v>
      </c>
      <c r="X401">
        <v>375</v>
      </c>
      <c r="Y401">
        <f t="shared" si="483"/>
        <v>216.33201400715313</v>
      </c>
      <c r="AA401">
        <v>373</v>
      </c>
      <c r="AC401">
        <f>$AB$28*INDEX(I_rec,MATCH(inputs!$B$13+AA401,cpi_rec_u,0))/INDEX(I_rec,MATCH(inputs!$B$13,cpi_rec_u,0))</f>
        <v>222.56007416207683</v>
      </c>
      <c r="AD401">
        <f t="shared" si="477"/>
        <v>258.90325429793404</v>
      </c>
    </row>
    <row r="402" spans="12:30" x14ac:dyDescent="0.35">
      <c r="L402">
        <v>400</v>
      </c>
      <c r="M402">
        <f t="shared" si="478"/>
        <v>33.333333333333336</v>
      </c>
      <c r="N402">
        <f t="shared" si="479"/>
        <v>3.9464890099791212E-2</v>
      </c>
      <c r="O402">
        <f t="shared" si="480"/>
        <v>0.26834110265428784</v>
      </c>
      <c r="P402">
        <f>O402*EXP(-inputs!$B$27*L402/12)</f>
        <v>0.22714583943385092</v>
      </c>
      <c r="Q402">
        <f t="shared" si="481"/>
        <v>4.446489009979121E-2</v>
      </c>
      <c r="R402">
        <f t="shared" si="482"/>
        <v>0.22714583943385094</v>
      </c>
      <c r="S402">
        <f>R402*EXP(-inputs!$B$27*L402/12)</f>
        <v>0.19227480196569263</v>
      </c>
      <c r="T402">
        <f>INDEX(P_rec,MATCH(inputs!$B$13+L402,curve_t,0))/INDEX(P_rec,MATCH(inputs!$B$13,curve_t,0))</f>
        <v>0.22381201643774701</v>
      </c>
      <c r="U402">
        <f t="shared" si="484"/>
        <v>0.99615897205993009</v>
      </c>
      <c r="V402">
        <f t="shared" si="485"/>
        <v>3.8558383228002313E-3</v>
      </c>
      <c r="X402">
        <v>376</v>
      </c>
      <c r="Y402">
        <f t="shared" si="483"/>
        <v>216.7776225359332</v>
      </c>
      <c r="AA402">
        <v>374</v>
      </c>
      <c r="AC402">
        <f>$AB$28*INDEX(I_rec,MATCH(inputs!$B$13+AA402,cpi_rec_u,0))/INDEX(I_rec,MATCH(inputs!$B$13,cpi_rec_u,0))</f>
        <v>223.01851147505477</v>
      </c>
      <c r="AD402">
        <f t="shared" si="477"/>
        <v>259.54177956796013</v>
      </c>
    </row>
    <row r="403" spans="12:30" x14ac:dyDescent="0.35">
      <c r="L403">
        <v>401</v>
      </c>
      <c r="M403">
        <f t="shared" si="478"/>
        <v>33.416666666666664</v>
      </c>
      <c r="N403">
        <f t="shared" si="479"/>
        <v>3.9469330820259087E-2</v>
      </c>
      <c r="O403">
        <f t="shared" si="480"/>
        <v>0.26742036134312919</v>
      </c>
      <c r="P403">
        <f>O403*EXP(-inputs!$B$27*L403/12)</f>
        <v>0.22627214903409784</v>
      </c>
      <c r="Q403">
        <f t="shared" si="481"/>
        <v>4.4469330820259084E-2</v>
      </c>
      <c r="R403">
        <f t="shared" si="482"/>
        <v>0.2262721490340979</v>
      </c>
      <c r="S403">
        <f>R403*EXP(-inputs!$B$27*L403/12)</f>
        <v>0.19145544928351602</v>
      </c>
      <c r="T403">
        <f>INDEX(P_rec,MATCH(inputs!$B$13+L403,curve_t,0))/INDEX(P_rec,MATCH(inputs!$B$13,curve_t,0))</f>
        <v>0.22295245568002584</v>
      </c>
      <c r="U403">
        <f t="shared" si="484"/>
        <v>0.99615945215363244</v>
      </c>
      <c r="V403">
        <f t="shared" si="485"/>
        <v>3.8553545198658501E-3</v>
      </c>
      <c r="X403">
        <v>377</v>
      </c>
      <c r="Y403">
        <f t="shared" si="483"/>
        <v>217.22414894532304</v>
      </c>
      <c r="AA403">
        <v>375</v>
      </c>
      <c r="AC403">
        <f>$AB$28*INDEX(I_rec,MATCH(inputs!$B$13+AA403,cpi_rec_u,0))/INDEX(I_rec,MATCH(inputs!$B$13,cpi_rec_u,0))</f>
        <v>223.47789309383745</v>
      </c>
      <c r="AD403">
        <f t="shared" si="477"/>
        <v>260.18187961355841</v>
      </c>
    </row>
    <row r="404" spans="12:30" x14ac:dyDescent="0.35">
      <c r="L404">
        <v>402</v>
      </c>
      <c r="M404">
        <f t="shared" si="478"/>
        <v>33.5</v>
      </c>
      <c r="N404">
        <f t="shared" si="479"/>
        <v>3.9473734688487326E-2</v>
      </c>
      <c r="O404">
        <f t="shared" si="480"/>
        <v>0.26650291107852392</v>
      </c>
      <c r="P404">
        <f>O404*EXP(-inputs!$B$27*L404/12)</f>
        <v>0.22540193062962358</v>
      </c>
      <c r="Q404">
        <f t="shared" si="481"/>
        <v>4.4473734688487324E-2</v>
      </c>
      <c r="R404">
        <f t="shared" si="482"/>
        <v>0.2254019306296236</v>
      </c>
      <c r="S404">
        <f>R404*EXP(-inputs!$B$27*L404/12)</f>
        <v>0.19063968241829776</v>
      </c>
      <c r="T404">
        <f>INDEX(P_rec,MATCH(inputs!$B$13+L404,curve_t,0))/INDEX(P_rec,MATCH(inputs!$B$13,curve_t,0))</f>
        <v>0.22209630287351992</v>
      </c>
      <c r="U404">
        <f t="shared" si="484"/>
        <v>0.99615993103150813</v>
      </c>
      <c r="V404">
        <f t="shared" si="485"/>
        <v>3.8548719426161338E-3</v>
      </c>
      <c r="X404">
        <v>378</v>
      </c>
      <c r="Y404">
        <f t="shared" si="483"/>
        <v>217.67159512600634</v>
      </c>
      <c r="AA404">
        <v>376</v>
      </c>
      <c r="AC404">
        <f>$AB$28*INDEX(I_rec,MATCH(inputs!$B$13+AA404,cpi_rec_u,0))/INDEX(I_rec,MATCH(inputs!$B$13,cpi_rec_u,0))</f>
        <v>223.9382209635402</v>
      </c>
      <c r="AD404">
        <f t="shared" si="477"/>
        <v>260.82355831855045</v>
      </c>
    </row>
    <row r="405" spans="12:30" x14ac:dyDescent="0.35">
      <c r="L405">
        <v>403</v>
      </c>
      <c r="M405">
        <f t="shared" si="478"/>
        <v>33.583333333333336</v>
      </c>
      <c r="N405">
        <f t="shared" si="479"/>
        <v>3.9478102010301878E-2</v>
      </c>
      <c r="O405">
        <f t="shared" si="480"/>
        <v>0.26558873938318134</v>
      </c>
      <c r="P405">
        <f>O405*EXP(-inputs!$B$27*L405/12)</f>
        <v>0.22453516977117002</v>
      </c>
      <c r="Q405">
        <f t="shared" si="481"/>
        <v>4.4478102010301876E-2</v>
      </c>
      <c r="R405">
        <f t="shared" si="482"/>
        <v>0.22453516977117008</v>
      </c>
      <c r="S405">
        <f>R405*EXP(-inputs!$B$27*L405/12)</f>
        <v>0.18982748508561506</v>
      </c>
      <c r="T405">
        <f>INDEX(P_rec,MATCH(inputs!$B$13+L405,curve_t,0))/INDEX(P_rec,MATCH(inputs!$B$13,curve_t,0))</f>
        <v>0.22124354383695302</v>
      </c>
      <c r="U405">
        <f t="shared" si="484"/>
        <v>0.99616040868067701</v>
      </c>
      <c r="V405">
        <f t="shared" si="485"/>
        <v>3.854390604027591E-3</v>
      </c>
      <c r="X405">
        <v>379</v>
      </c>
      <c r="Y405">
        <f t="shared" si="483"/>
        <v>218.11996297256141</v>
      </c>
      <c r="AA405">
        <v>377</v>
      </c>
      <c r="AC405">
        <f>$AB$28*INDEX(I_rec,MATCH(inputs!$B$13+AA405,cpi_rec_u,0))/INDEX(I_rec,MATCH(inputs!$B$13,cpi_rec_u,0))</f>
        <v>224.39949703328494</v>
      </c>
      <c r="AD405">
        <f t="shared" si="477"/>
        <v>261.46681957633615</v>
      </c>
    </row>
    <row r="406" spans="12:30" x14ac:dyDescent="0.35">
      <c r="L406">
        <v>404</v>
      </c>
      <c r="M406">
        <f t="shared" si="478"/>
        <v>33.666666666666664</v>
      </c>
      <c r="N406">
        <f t="shared" si="479"/>
        <v>3.9482433088990743E-2</v>
      </c>
      <c r="O406">
        <f t="shared" si="480"/>
        <v>0.26467783382599264</v>
      </c>
      <c r="P406">
        <f>O406*EXP(-inputs!$B$27*L406/12)</f>
        <v>0.22367185206921386</v>
      </c>
      <c r="Q406">
        <f t="shared" si="481"/>
        <v>4.448243308899074E-2</v>
      </c>
      <c r="R406">
        <f t="shared" si="482"/>
        <v>0.22367185206921392</v>
      </c>
      <c r="S406">
        <f>R406*EXP(-inputs!$B$27*L406/12)</f>
        <v>0.18901884107515771</v>
      </c>
      <c r="T406">
        <f>INDEX(P_rec,MATCH(inputs!$B$13+L406,curve_t,0))/INDEX(P_rec,MATCH(inputs!$B$13,curve_t,0))</f>
        <v>0.22039416444874751</v>
      </c>
      <c r="U406">
        <f t="shared" si="484"/>
        <v>0.99616088508855438</v>
      </c>
      <c r="V406">
        <f t="shared" si="485"/>
        <v>3.8539105167778587E-3</v>
      </c>
      <c r="X406">
        <v>380</v>
      </c>
      <c r="Y406">
        <f t="shared" si="483"/>
        <v>218.56925438346914</v>
      </c>
      <c r="AA406">
        <v>378</v>
      </c>
      <c r="AC406">
        <f>$AB$28*INDEX(I_rec,MATCH(inputs!$B$13+AA406,cpi_rec_u,0))/INDEX(I_rec,MATCH(inputs!$B$13,cpi_rec_u,0))</f>
        <v>224.86172325620865</v>
      </c>
      <c r="AD406">
        <f t="shared" si="477"/>
        <v>262.11166728991765</v>
      </c>
    </row>
    <row r="407" spans="12:30" x14ac:dyDescent="0.35">
      <c r="L407">
        <v>405</v>
      </c>
      <c r="M407">
        <f t="shared" si="478"/>
        <v>33.75</v>
      </c>
      <c r="N407">
        <f t="shared" si="479"/>
        <v>3.9486728225325007E-2</v>
      </c>
      <c r="O407">
        <f t="shared" si="480"/>
        <v>0.26377018202197855</v>
      </c>
      <c r="P407">
        <f>O407*EXP(-inputs!$B$27*L407/12)</f>
        <v>0.22281196319382057</v>
      </c>
      <c r="Q407">
        <f t="shared" si="481"/>
        <v>4.4486728225325005E-2</v>
      </c>
      <c r="R407">
        <f t="shared" si="482"/>
        <v>0.22281196319382057</v>
      </c>
      <c r="S407">
        <f>R407*EXP(-inputs!$B$27*L407/12)</f>
        <v>0.18821373425047638</v>
      </c>
      <c r="T407">
        <f>INDEX(P_rec,MATCH(inputs!$B$13+L407,curve_t,0))/INDEX(P_rec,MATCH(inputs!$B$13,curve_t,0))</f>
        <v>0.21954815064685054</v>
      </c>
      <c r="U407">
        <f t="shared" si="484"/>
        <v>0.99616136024284929</v>
      </c>
      <c r="V407">
        <f t="shared" si="485"/>
        <v>3.8534316932499202E-3</v>
      </c>
      <c r="X407">
        <v>381</v>
      </c>
      <c r="Y407">
        <f t="shared" si="483"/>
        <v>219.01947126112069</v>
      </c>
      <c r="AA407">
        <v>379</v>
      </c>
      <c r="AC407">
        <f>$AB$28*INDEX(I_rec,MATCH(inputs!$B$13+AA407,cpi_rec_u,0))/INDEX(I_rec,MATCH(inputs!$B$13,cpi_rec_u,0))</f>
        <v>225.3249015894711</v>
      </c>
      <c r="AD407">
        <f t="shared" si="477"/>
        <v>262.75810537192285</v>
      </c>
    </row>
    <row r="408" spans="12:30" x14ac:dyDescent="0.35">
      <c r="L408">
        <v>406</v>
      </c>
      <c r="M408">
        <f t="shared" si="478"/>
        <v>33.833333333333336</v>
      </c>
      <c r="N408">
        <f t="shared" si="479"/>
        <v>3.9490987717579765E-2</v>
      </c>
      <c r="O408">
        <f t="shared" si="480"/>
        <v>0.26286577163223401</v>
      </c>
      <c r="P408">
        <f>O408*EXP(-inputs!$B$27*L408/12)</f>
        <v>0.2219554888744962</v>
      </c>
      <c r="Q408">
        <f t="shared" si="481"/>
        <v>4.4490987717579762E-2</v>
      </c>
      <c r="R408">
        <f t="shared" si="482"/>
        <v>0.22195548887449623</v>
      </c>
      <c r="S408">
        <f>R408*EXP(-inputs!$B$27*L408/12)</f>
        <v>0.18741214854872937</v>
      </c>
      <c r="T408">
        <f>INDEX(P_rec,MATCH(inputs!$B$13+L408,curve_t,0))/INDEX(P_rec,MATCH(inputs!$B$13,curve_t,0))</f>
        <v>0.21870548842855878</v>
      </c>
      <c r="U408">
        <f t="shared" si="484"/>
        <v>0.99616183413156045</v>
      </c>
      <c r="V408">
        <f t="shared" si="485"/>
        <v>3.8529541455336602E-3</v>
      </c>
      <c r="X408">
        <v>382</v>
      </c>
      <c r="Y408">
        <f t="shared" si="483"/>
        <v>219.47061551182614</v>
      </c>
      <c r="AA408">
        <v>380</v>
      </c>
      <c r="AC408">
        <f>$AB$28*INDEX(I_rec,MATCH(inputs!$B$13+AA408,cpi_rec_u,0))/INDEX(I_rec,MATCH(inputs!$B$13,cpi_rec_u,0))</f>
        <v>225.78903399426386</v>
      </c>
      <c r="AD408">
        <f t="shared" si="477"/>
        <v>263.4061377446294</v>
      </c>
    </row>
    <row r="409" spans="12:30" x14ac:dyDescent="0.35">
      <c r="L409">
        <v>407</v>
      </c>
      <c r="M409">
        <f t="shared" si="478"/>
        <v>33.916666666666664</v>
      </c>
      <c r="N409">
        <f t="shared" si="479"/>
        <v>3.9495211861554788E-2</v>
      </c>
      <c r="O409">
        <f t="shared" si="480"/>
        <v>0.26196459036387099</v>
      </c>
      <c r="P409">
        <f>O409*EXP(-inputs!$B$27*L409/12)</f>
        <v>0.22110241490003776</v>
      </c>
      <c r="Q409">
        <f t="shared" si="481"/>
        <v>4.4495211861554786E-2</v>
      </c>
      <c r="R409">
        <f t="shared" si="482"/>
        <v>0.22110241490003776</v>
      </c>
      <c r="S409">
        <f>R409*EXP(-inputs!$B$27*L409/12)</f>
        <v>0.18661406798042818</v>
      </c>
      <c r="T409">
        <f>INDEX(P_rec,MATCH(inputs!$B$13+L409,curve_t,0))/INDEX(P_rec,MATCH(inputs!$B$13,curve_t,0))</f>
        <v>0.21786616385034174</v>
      </c>
      <c r="U409">
        <f t="shared" si="484"/>
        <v>0.99616230674297324</v>
      </c>
      <c r="V409">
        <f t="shared" si="485"/>
        <v>3.8524778854305275E-3</v>
      </c>
      <c r="X409">
        <v>383</v>
      </c>
      <c r="Y409">
        <f t="shared" si="483"/>
        <v>219.92268904582212</v>
      </c>
      <c r="AA409">
        <v>381</v>
      </c>
      <c r="AC409">
        <f>$AB$28*INDEX(I_rec,MATCH(inputs!$B$13+AA409,cpi_rec_u,0))/INDEX(I_rec,MATCH(inputs!$B$13,cpi_rec_u,0))</f>
        <v>226.25412243581806</v>
      </c>
      <c r="AD409">
        <f t="shared" si="477"/>
        <v>264.05576833998822</v>
      </c>
    </row>
    <row r="410" spans="12:30" x14ac:dyDescent="0.35">
      <c r="L410">
        <v>408</v>
      </c>
      <c r="M410">
        <f t="shared" si="478"/>
        <v>34</v>
      </c>
      <c r="N410">
        <f t="shared" si="479"/>
        <v>3.9499400950595107E-2</v>
      </c>
      <c r="O410">
        <f t="shared" si="480"/>
        <v>0.26106662596995639</v>
      </c>
      <c r="P410">
        <f>O410*EXP(-inputs!$B$27*L410/12)</f>
        <v>0.22025272711837995</v>
      </c>
      <c r="Q410">
        <f t="shared" si="481"/>
        <v>4.4499400950595104E-2</v>
      </c>
      <c r="R410">
        <f t="shared" si="482"/>
        <v>0.22025272711837995</v>
      </c>
      <c r="S410">
        <f>R410*EXP(-inputs!$B$27*L410/12)</f>
        <v>0.18581947662918138</v>
      </c>
      <c r="T410">
        <f>INDEX(P_rec,MATCH(inputs!$B$13+L410,curve_t,0))/INDEX(P_rec,MATCH(inputs!$B$13,curve_t,0))</f>
        <v>0.21703016302766268</v>
      </c>
      <c r="U410">
        <f t="shared" si="484"/>
        <v>0.99616277806565068</v>
      </c>
      <c r="V410">
        <f t="shared" si="485"/>
        <v>3.8520029244621945E-3</v>
      </c>
      <c r="X410">
        <v>384</v>
      </c>
      <c r="Y410">
        <f t="shared" si="483"/>
        <v>220.37569377728036</v>
      </c>
      <c r="AA410">
        <v>382</v>
      </c>
      <c r="AC410">
        <f>$AB$28*INDEX(I_rec,MATCH(inputs!$B$13+AA410,cpi_rec_u,0))/INDEX(I_rec,MATCH(inputs!$B$13,cpi_rec_u,0))</f>
        <v>226.72016888341281</v>
      </c>
      <c r="AD410">
        <f t="shared" si="477"/>
        <v>264.70700109964758</v>
      </c>
    </row>
    <row r="411" spans="12:30" x14ac:dyDescent="0.35">
      <c r="L411">
        <v>409</v>
      </c>
      <c r="M411">
        <f t="shared" si="478"/>
        <v>34.083333333333336</v>
      </c>
      <c r="N411">
        <f t="shared" si="479"/>
        <v>3.9503555275611377E-2</v>
      </c>
      <c r="O411">
        <f t="shared" si="480"/>
        <v>0.26017186624944982</v>
      </c>
      <c r="P411">
        <f>O411*EXP(-inputs!$B$27*L411/12)</f>
        <v>0.21940641143644149</v>
      </c>
      <c r="Q411">
        <f t="shared" si="481"/>
        <v>4.4503555275611374E-2</v>
      </c>
      <c r="R411">
        <f t="shared" si="482"/>
        <v>0.21940641143644149</v>
      </c>
      <c r="S411">
        <f>R411*EXP(-inputs!$B$27*L411/12)</f>
        <v>0.18502835865143755</v>
      </c>
      <c r="T411">
        <f>INDEX(P_rec,MATCH(inputs!$B$13+L411,curve_t,0))/INDEX(P_rec,MATCH(inputs!$B$13,curve_t,0))</f>
        <v>0.21619747213479995</v>
      </c>
      <c r="U411">
        <f t="shared" si="484"/>
        <v>0.99616324808843926</v>
      </c>
      <c r="V411">
        <f t="shared" si="485"/>
        <v>3.8515292738647844E-3</v>
      </c>
      <c r="X411">
        <v>385</v>
      </c>
      <c r="Y411">
        <f t="shared" si="483"/>
        <v>220.82963162431435</v>
      </c>
      <c r="AA411">
        <v>383</v>
      </c>
      <c r="AC411">
        <f>$AB$28*INDEX(I_rec,MATCH(inputs!$B$13+AA411,cpi_rec_u,0))/INDEX(I_rec,MATCH(inputs!$B$13,cpi_rec_u,0))</f>
        <v>227.18717531038376</v>
      </c>
      <c r="AD411">
        <f t="shared" si="477"/>
        <v>265.35983997497675</v>
      </c>
    </row>
    <row r="412" spans="12:30" x14ac:dyDescent="0.35">
      <c r="L412">
        <v>410</v>
      </c>
      <c r="M412">
        <f t="shared" si="478"/>
        <v>34.166666666666664</v>
      </c>
      <c r="N412">
        <f t="shared" si="479"/>
        <v>3.9507675125100054E-2</v>
      </c>
      <c r="O412">
        <f t="shared" si="480"/>
        <v>0.25928029904713701</v>
      </c>
      <c r="P412">
        <f>O412*EXP(-inputs!$B$27*L412/12)</f>
        <v>0.21856345381996861</v>
      </c>
      <c r="Q412">
        <f t="shared" si="481"/>
        <v>4.4507675125100052E-2</v>
      </c>
      <c r="R412">
        <f t="shared" si="482"/>
        <v>0.21856345381996861</v>
      </c>
      <c r="S412">
        <f>R412*EXP(-inputs!$B$27*L412/12)</f>
        <v>0.1842406982762273</v>
      </c>
      <c r="T412">
        <f>INDEX(P_rec,MATCH(inputs!$B$13+L412,curve_t,0))/INDEX(P_rec,MATCH(inputs!$B$13,curve_t,0))</f>
        <v>0.21536807740466482</v>
      </c>
      <c r="U412">
        <f t="shared" si="484"/>
        <v>0.99616371680045357</v>
      </c>
      <c r="V412">
        <f t="shared" si="485"/>
        <v>3.8510569446035259E-3</v>
      </c>
      <c r="X412">
        <v>386</v>
      </c>
      <c r="Y412">
        <f t="shared" si="483"/>
        <v>221.28450450899012</v>
      </c>
      <c r="AA412">
        <v>384</v>
      </c>
      <c r="AC412">
        <f>$AB$28*INDEX(I_rec,MATCH(inputs!$B$13+AA412,cpi_rec_u,0))/INDEX(I_rec,MATCH(inputs!$B$13,cpi_rec_u,0))</f>
        <v>227.65514369413151</v>
      </c>
      <c r="AD412">
        <f t="shared" si="477"/>
        <v>266.01428892708998</v>
      </c>
    </row>
    <row r="413" spans="12:30" x14ac:dyDescent="0.35">
      <c r="L413">
        <v>411</v>
      </c>
      <c r="M413">
        <f t="shared" si="478"/>
        <v>34.25</v>
      </c>
      <c r="N413">
        <f t="shared" si="479"/>
        <v>3.9511760785163448E-2</v>
      </c>
      <c r="O413">
        <f t="shared" si="480"/>
        <v>0.25839191225356117</v>
      </c>
      <c r="P413">
        <f>O413*EXP(-inputs!$B$27*L413/12)</f>
        <v>0.21772384029337682</v>
      </c>
      <c r="Q413">
        <f t="shared" si="481"/>
        <v>4.4511760785163446E-2</v>
      </c>
      <c r="R413">
        <f t="shared" si="482"/>
        <v>0.21772384029337682</v>
      </c>
      <c r="S413">
        <f>R413*EXP(-inputs!$B$27*L413/12)</f>
        <v>0.18345647980490354</v>
      </c>
      <c r="T413">
        <f>INDEX(P_rec,MATCH(inputs!$B$13+L413,curve_t,0))/INDEX(P_rec,MATCH(inputs!$B$13,curve_t,0))</f>
        <v>0.21454196512862012</v>
      </c>
      <c r="U413">
        <f t="shared" si="484"/>
        <v>0.99616418419108377</v>
      </c>
      <c r="V413">
        <f t="shared" si="485"/>
        <v>3.8505859473667581E-3</v>
      </c>
      <c r="X413">
        <v>387</v>
      </c>
      <c r="Y413">
        <f t="shared" si="483"/>
        <v>221.74031435733195</v>
      </c>
      <c r="AA413">
        <v>385</v>
      </c>
      <c r="AC413">
        <f>$AB$28*INDEX(I_rec,MATCH(inputs!$B$13+AA413,cpi_rec_u,0))/INDEX(I_rec,MATCH(inputs!$B$13,cpi_rec_u,0))</f>
        <v>228.1240760161287</v>
      </c>
      <c r="AD413">
        <f t="shared" ref="AD413:AD476" si="486">$AB$28*1.03^(AA413/12)</f>
        <v>266.67035192687212</v>
      </c>
    </row>
    <row r="414" spans="12:30" x14ac:dyDescent="0.35">
      <c r="L414">
        <v>412</v>
      </c>
      <c r="M414">
        <f t="shared" si="478"/>
        <v>34.333333333333336</v>
      </c>
      <c r="N414">
        <f t="shared" si="479"/>
        <v>3.9515812539529606E-2</v>
      </c>
      <c r="O414">
        <f t="shared" si="480"/>
        <v>0.25750669380495189</v>
      </c>
      <c r="P414">
        <f>O414*EXP(-inputs!$B$27*L414/12)</f>
        <v>0.21688755693959064</v>
      </c>
      <c r="Q414">
        <f t="shared" si="481"/>
        <v>4.4515812539529603E-2</v>
      </c>
      <c r="R414">
        <f t="shared" si="482"/>
        <v>0.21688755693959069</v>
      </c>
      <c r="S414">
        <f>R414*EXP(-inputs!$B$27*L414/12)</f>
        <v>0.18267568761088102</v>
      </c>
      <c r="T414">
        <f>INDEX(P_rec,MATCH(inputs!$B$13+L414,curve_t,0))/INDEX(P_rec,MATCH(inputs!$B$13,curve_t,0))</f>
        <v>0.21371912165629556</v>
      </c>
      <c r="U414">
        <f t="shared" si="484"/>
        <v>0.99616465024998135</v>
      </c>
      <c r="V414">
        <f t="shared" si="485"/>
        <v>3.8501162925788091E-3</v>
      </c>
      <c r="X414">
        <v>388</v>
      </c>
      <c r="Y414">
        <f t="shared" si="483"/>
        <v>222.19706309933156</v>
      </c>
      <c r="AA414">
        <v>386</v>
      </c>
      <c r="AC414">
        <f>$AB$28*INDEX(I_rec,MATCH(inputs!$B$13+AA414,cpi_rec_u,0))/INDEX(I_rec,MATCH(inputs!$B$13,cpi_rec_u,0))</f>
        <v>228.59397426193109</v>
      </c>
      <c r="AD414">
        <f t="shared" si="486"/>
        <v>267.32803295499889</v>
      </c>
    </row>
    <row r="415" spans="12:30" x14ac:dyDescent="0.35">
      <c r="L415">
        <v>413</v>
      </c>
      <c r="M415">
        <f t="shared" si="478"/>
        <v>34.416666666666664</v>
      </c>
      <c r="N415">
        <f t="shared" si="479"/>
        <v>3.9519830669571973E-2</v>
      </c>
      <c r="O415">
        <f t="shared" si="480"/>
        <v>0.25662463168315192</v>
      </c>
      <c r="P415">
        <f>O415*EXP(-inputs!$B$27*L415/12)</f>
        <v>0.21605458989988238</v>
      </c>
      <c r="Q415">
        <f t="shared" si="481"/>
        <v>4.4519830669571971E-2</v>
      </c>
      <c r="R415">
        <f t="shared" si="482"/>
        <v>0.21605458989988238</v>
      </c>
      <c r="S415">
        <f>R415*EXP(-inputs!$B$27*L415/12)</f>
        <v>0.18189830613937513</v>
      </c>
      <c r="T415">
        <f>INDEX(P_rec,MATCH(inputs!$B$13+L415,curve_t,0))/INDEX(P_rec,MATCH(inputs!$B$13,curve_t,0))</f>
        <v>0.21289953339540363</v>
      </c>
      <c r="U415">
        <f t="shared" si="484"/>
        <v>0.99616511496706417</v>
      </c>
      <c r="V415">
        <f t="shared" si="485"/>
        <v>3.8496479903962211E-3</v>
      </c>
      <c r="X415">
        <v>389</v>
      </c>
      <c r="Y415">
        <f t="shared" si="483"/>
        <v>222.65475266895609</v>
      </c>
      <c r="AA415">
        <v>387</v>
      </c>
      <c r="AC415">
        <f>$AB$28*INDEX(I_rec,MATCH(inputs!$B$13+AA415,cpi_rec_u,0))/INDEX(I_rec,MATCH(inputs!$B$13,cpi_rec_u,0))</f>
        <v>229.06484042118336</v>
      </c>
      <c r="AD415">
        <f t="shared" si="486"/>
        <v>267.98733600196522</v>
      </c>
    </row>
    <row r="416" spans="12:30" x14ac:dyDescent="0.35">
      <c r="L416">
        <v>414</v>
      </c>
      <c r="M416">
        <f t="shared" si="478"/>
        <v>34.5</v>
      </c>
      <c r="N416">
        <f t="shared" si="479"/>
        <v>3.9523815454328981E-2</v>
      </c>
      <c r="O416">
        <f t="shared" si="480"/>
        <v>0.25574571391554052</v>
      </c>
      <c r="P416">
        <f>O416*EXP(-inputs!$B$27*L416/12)</f>
        <v>0.2152249253737076</v>
      </c>
      <c r="Q416">
        <f t="shared" si="481"/>
        <v>4.4523815454328979E-2</v>
      </c>
      <c r="R416">
        <f t="shared" si="482"/>
        <v>0.2152249253737076</v>
      </c>
      <c r="S416">
        <f>R416*EXP(-inputs!$B$27*L416/12)</f>
        <v>0.18112431990713898</v>
      </c>
      <c r="T416">
        <f>INDEX(P_rec,MATCH(inputs!$B$13+L416,curve_t,0))/INDEX(P_rec,MATCH(inputs!$B$13,curve_t,0))</f>
        <v>0.21208318681155333</v>
      </c>
      <c r="U416">
        <f t="shared" si="484"/>
        <v>0.99616557833250785</v>
      </c>
      <c r="V416">
        <f t="shared" si="485"/>
        <v>3.8491810507150781E-3</v>
      </c>
      <c r="X416">
        <v>390</v>
      </c>
      <c r="Y416">
        <f t="shared" si="483"/>
        <v>223.1133850041565</v>
      </c>
      <c r="AA416">
        <v>388</v>
      </c>
      <c r="AC416">
        <f>$AB$28*INDEX(I_rec,MATCH(inputs!$B$13+AA416,cpi_rec_u,0))/INDEX(I_rec,MATCH(inputs!$B$13,cpi_rec_u,0))</f>
        <v>229.53667648762868</v>
      </c>
      <c r="AD416">
        <f t="shared" si="486"/>
        <v>268.64826506810698</v>
      </c>
    </row>
    <row r="417" spans="12:30" x14ac:dyDescent="0.35">
      <c r="L417">
        <v>415</v>
      </c>
      <c r="M417">
        <f t="shared" si="478"/>
        <v>34.583333333333336</v>
      </c>
      <c r="N417">
        <f t="shared" si="479"/>
        <v>3.9527767170523392E-2</v>
      </c>
      <c r="O417">
        <f t="shared" si="480"/>
        <v>0.254869928574956</v>
      </c>
      <c r="P417">
        <f>O417*EXP(-inputs!$B$27*L417/12)</f>
        <v>0.2143985496185408</v>
      </c>
      <c r="Q417">
        <f t="shared" si="481"/>
        <v>4.452776717052339E-2</v>
      </c>
      <c r="R417">
        <f t="shared" si="482"/>
        <v>0.21439854961854077</v>
      </c>
      <c r="S417">
        <f>R417*EXP(-inputs!$B$27*L417/12)</f>
        <v>0.18035371350220039</v>
      </c>
      <c r="T417">
        <f>INDEX(P_rec,MATCH(inputs!$B$13+L417,curve_t,0))/INDEX(P_rec,MATCH(inputs!$B$13,curve_t,0))</f>
        <v>0.21127006842806262</v>
      </c>
      <c r="U417">
        <f t="shared" si="484"/>
        <v>0.99616604033674194</v>
      </c>
      <c r="V417">
        <f t="shared" si="485"/>
        <v>3.8487154831758907E-3</v>
      </c>
      <c r="X417">
        <v>391</v>
      </c>
      <c r="Y417">
        <f t="shared" si="483"/>
        <v>223.57296204687546</v>
      </c>
      <c r="AA417">
        <v>389</v>
      </c>
      <c r="AC417">
        <f>$AB$28*INDEX(I_rec,MATCH(inputs!$B$13+AA417,cpi_rec_u,0))/INDEX(I_rec,MATCH(inputs!$B$13,cpi_rec_u,0))</f>
        <v>230.00948445911706</v>
      </c>
      <c r="AD417">
        <f t="shared" si="486"/>
        <v>269.31082416362625</v>
      </c>
    </row>
    <row r="418" spans="12:30" x14ac:dyDescent="0.35">
      <c r="L418">
        <v>416</v>
      </c>
      <c r="M418">
        <f t="shared" si="478"/>
        <v>34.666666666666664</v>
      </c>
      <c r="N418">
        <f t="shared" si="479"/>
        <v>3.9531686092581536E-2</v>
      </c>
      <c r="O418">
        <f t="shared" si="480"/>
        <v>0.25399726377961468</v>
      </c>
      <c r="P418">
        <f>O418*EXP(-inputs!$B$27*L418/12)</f>
        <v>0.21357544894970795</v>
      </c>
      <c r="Q418">
        <f t="shared" si="481"/>
        <v>4.4531686092581534E-2</v>
      </c>
      <c r="R418">
        <f t="shared" si="482"/>
        <v>0.21357544894970795</v>
      </c>
      <c r="S418">
        <f>R418*EXP(-inputs!$B$27*L418/12)</f>
        <v>0.17958647158359756</v>
      </c>
      <c r="T418">
        <f>INDEX(P_rec,MATCH(inputs!$B$13+L418,curve_t,0))/INDEX(P_rec,MATCH(inputs!$B$13,curve_t,0))</f>
        <v>0.21046016482577104</v>
      </c>
      <c r="U418">
        <f t="shared" si="484"/>
        <v>0.99616650097045167</v>
      </c>
      <c r="V418">
        <f t="shared" si="485"/>
        <v>3.8482512971613758E-3</v>
      </c>
      <c r="X418">
        <v>392</v>
      </c>
      <c r="Y418">
        <f t="shared" si="483"/>
        <v>224.03348574305579</v>
      </c>
      <c r="AA418">
        <v>390</v>
      </c>
      <c r="AC418">
        <f>$AB$28*INDEX(I_rec,MATCH(inputs!$B$13+AA418,cpi_rec_u,0))/INDEX(I_rec,MATCH(inputs!$B$13,cpi_rec_u,0))</f>
        <v>230.4832663376138</v>
      </c>
      <c r="AD418">
        <f t="shared" si="486"/>
        <v>269.97501730861518</v>
      </c>
    </row>
    <row r="419" spans="12:30" x14ac:dyDescent="0.35">
      <c r="L419">
        <v>417</v>
      </c>
      <c r="M419">
        <f t="shared" si="478"/>
        <v>34.75</v>
      </c>
      <c r="N419">
        <f t="shared" si="479"/>
        <v>3.9535572492652347E-2</v>
      </c>
      <c r="O419">
        <f t="shared" si="480"/>
        <v>0.25312770769302839</v>
      </c>
      <c r="P419">
        <f>O419*EXP(-inputs!$B$27*L419/12)</f>
        <v>0.21275560974021829</v>
      </c>
      <c r="Q419">
        <f t="shared" si="481"/>
        <v>4.4535572492652345E-2</v>
      </c>
      <c r="R419">
        <f t="shared" si="482"/>
        <v>0.21275560974021832</v>
      </c>
      <c r="S419">
        <f>R419*EXP(-inputs!$B$27*L419/12)</f>
        <v>0.17882257888111375</v>
      </c>
      <c r="T419">
        <f>INDEX(P_rec,MATCH(inputs!$B$13+L419,curve_t,0))/INDEX(P_rec,MATCH(inputs!$B$13,curve_t,0))</f>
        <v>0.20965346264284954</v>
      </c>
      <c r="U419">
        <f t="shared" si="484"/>
        <v>0.9961669602245663</v>
      </c>
      <c r="V419">
        <f t="shared" si="485"/>
        <v>3.8477885018084468E-3</v>
      </c>
      <c r="X419">
        <v>393</v>
      </c>
      <c r="Y419">
        <f t="shared" si="483"/>
        <v>224.4949580426487</v>
      </c>
      <c r="AA419">
        <v>391</v>
      </c>
      <c r="AC419">
        <f>$AB$28*INDEX(I_rec,MATCH(inputs!$B$13+AA419,cpi_rec_u,0))/INDEX(I_rec,MATCH(inputs!$B$13,cpi_rec_u,0))</f>
        <v>230.95802412920787</v>
      </c>
      <c r="AD419">
        <f t="shared" si="486"/>
        <v>270.6408485330806</v>
      </c>
    </row>
    <row r="420" spans="12:30" x14ac:dyDescent="0.35">
      <c r="L420">
        <v>418</v>
      </c>
      <c r="M420">
        <f t="shared" si="478"/>
        <v>34.833333333333336</v>
      </c>
      <c r="N420">
        <f t="shared" si="479"/>
        <v>3.9539426640626284E-2</v>
      </c>
      <c r="O420">
        <f t="shared" si="480"/>
        <v>0.25226124852391951</v>
      </c>
      <c r="P420">
        <f>O420*EXP(-inputs!$B$27*L420/12)</f>
        <v>0.21193901842059434</v>
      </c>
      <c r="Q420">
        <f t="shared" si="481"/>
        <v>4.4539426640626281E-2</v>
      </c>
      <c r="R420">
        <f t="shared" si="482"/>
        <v>0.2119390184205944</v>
      </c>
      <c r="S420">
        <f>R420*EXP(-inputs!$B$27*L420/12)</f>
        <v>0.17806202019501177</v>
      </c>
      <c r="T420">
        <f>INDEX(P_rec,MATCH(inputs!$B$13+L420,curve_t,0))/INDEX(P_rec,MATCH(inputs!$B$13,curve_t,0))</f>
        <v>0.20884994857461078</v>
      </c>
      <c r="U420">
        <f t="shared" si="484"/>
        <v>0.99616741809026277</v>
      </c>
      <c r="V420">
        <f t="shared" si="485"/>
        <v>3.8473271060044389E-3</v>
      </c>
      <c r="X420">
        <v>394</v>
      </c>
      <c r="Y420">
        <f t="shared" si="483"/>
        <v>224.9573808996218</v>
      </c>
      <c r="AA420">
        <v>392</v>
      </c>
      <c r="AC420">
        <f>$AB$28*INDEX(I_rec,MATCH(inputs!$B$13+AA420,cpi_rec_u,0))/INDEX(I_rec,MATCH(inputs!$B$13,cpi_rec_u,0))</f>
        <v>231.4337598441204</v>
      </c>
      <c r="AD420">
        <f t="shared" si="486"/>
        <v>271.30832187696831</v>
      </c>
    </row>
    <row r="421" spans="12:30" x14ac:dyDescent="0.35">
      <c r="L421">
        <v>419</v>
      </c>
      <c r="M421">
        <f t="shared" si="478"/>
        <v>34.916666666666664</v>
      </c>
      <c r="N421">
        <f t="shared" si="479"/>
        <v>3.9543248804154052E-2</v>
      </c>
      <c r="O421">
        <f t="shared" si="480"/>
        <v>0.25139787452613443</v>
      </c>
      <c r="P421">
        <f>O421*EXP(-inputs!$B$27*L421/12)</f>
        <v>0.21112566147870074</v>
      </c>
      <c r="Q421">
        <f t="shared" si="481"/>
        <v>4.4543248804154049E-2</v>
      </c>
      <c r="R421">
        <f t="shared" si="482"/>
        <v>0.21112566147870079</v>
      </c>
      <c r="S421">
        <f>R421*EXP(-inputs!$B$27*L421/12)</f>
        <v>0.17730478039576741</v>
      </c>
      <c r="T421">
        <f>INDEX(P_rec,MATCH(inputs!$B$13+L421,curve_t,0))/INDEX(P_rec,MATCH(inputs!$B$13,curve_t,0))</f>
        <v>0.20804960937331796</v>
      </c>
      <c r="U421">
        <f t="shared" si="484"/>
        <v>0.99616787455895917</v>
      </c>
      <c r="V421">
        <f t="shared" si="485"/>
        <v>3.8468671183935488E-3</v>
      </c>
      <c r="X421">
        <v>395</v>
      </c>
      <c r="Y421">
        <f t="shared" si="483"/>
        <v>225.42075627196766</v>
      </c>
      <c r="AA421">
        <v>393</v>
      </c>
      <c r="AC421">
        <f>$AB$28*INDEX(I_rec,MATCH(inputs!$B$13+AA421,cpi_rec_u,0))/INDEX(I_rec,MATCH(inputs!$B$13,cpi_rec_u,0))</f>
        <v>231.91047549671347</v>
      </c>
      <c r="AD421">
        <f t="shared" si="486"/>
        <v>271.97744139018789</v>
      </c>
    </row>
    <row r="422" spans="12:30" x14ac:dyDescent="0.35">
      <c r="L422">
        <v>420</v>
      </c>
      <c r="M422">
        <f t="shared" si="478"/>
        <v>35</v>
      </c>
      <c r="N422">
        <f t="shared" si="479"/>
        <v>3.9547039248665226E-2</v>
      </c>
      <c r="O422">
        <f t="shared" si="480"/>
        <v>0.25053757399855364</v>
      </c>
      <c r="P422">
        <f>O422*EXP(-inputs!$B$27*L422/12)</f>
        <v>0.21031552545957066</v>
      </c>
      <c r="Q422">
        <f t="shared" si="481"/>
        <v>4.4547039248665224E-2</v>
      </c>
      <c r="R422">
        <f t="shared" si="482"/>
        <v>0.21031552545957069</v>
      </c>
      <c r="S422">
        <f>R422*EXP(-inputs!$B$27*L422/12)</f>
        <v>0.17655084442380159</v>
      </c>
      <c r="T422">
        <f>INDEX(P_rec,MATCH(inputs!$B$13+L422,curve_t,0))/INDEX(P_rec,MATCH(inputs!$B$13,curve_t,0))</f>
        <v>0.20725243184799225</v>
      </c>
      <c r="U422">
        <f t="shared" si="484"/>
        <v>0.99616832962231006</v>
      </c>
      <c r="V422">
        <f t="shared" si="485"/>
        <v>3.8464085473814968E-3</v>
      </c>
      <c r="X422">
        <v>396</v>
      </c>
      <c r="Y422">
        <f t="shared" si="483"/>
        <v>225.88508612171236</v>
      </c>
      <c r="AA422">
        <v>394</v>
      </c>
      <c r="AC422">
        <f>$AB$28*INDEX(I_rec,MATCH(inputs!$B$13+AA422,cpi_rec_u,0))/INDEX(I_rec,MATCH(inputs!$B$13,cpi_rec_u,0))</f>
        <v>232.38817310549811</v>
      </c>
      <c r="AD422">
        <f t="shared" si="486"/>
        <v>272.64821113263702</v>
      </c>
    </row>
    <row r="423" spans="12:30" x14ac:dyDescent="0.35">
      <c r="L423">
        <v>421</v>
      </c>
      <c r="M423">
        <f t="shared" si="478"/>
        <v>35.083333333333336</v>
      </c>
      <c r="N423">
        <f t="shared" si="479"/>
        <v>3.9550798237386622E-2</v>
      </c>
      <c r="O423">
        <f t="shared" si="480"/>
        <v>0.249680335285002</v>
      </c>
      <c r="P423">
        <f>O423*EXP(-inputs!$B$27*L423/12)</f>
        <v>0.20950859696523275</v>
      </c>
      <c r="Q423">
        <f t="shared" si="481"/>
        <v>4.455079823738662E-2</v>
      </c>
      <c r="R423">
        <f t="shared" si="482"/>
        <v>0.20950859696523277</v>
      </c>
      <c r="S423">
        <f>R423*EXP(-inputs!$B$27*L423/12)</f>
        <v>0.17580019728921356</v>
      </c>
      <c r="T423">
        <f>INDEX(P_rec,MATCH(inputs!$B$13+L423,curve_t,0))/INDEX(P_rec,MATCH(inputs!$B$13,curve_t,0))</f>
        <v>0.20645840286422015</v>
      </c>
      <c r="U423">
        <f t="shared" si="484"/>
        <v>0.99616878327220559</v>
      </c>
      <c r="V423">
        <f t="shared" si="485"/>
        <v>3.845951401136638E-3</v>
      </c>
      <c r="X423">
        <v>397</v>
      </c>
      <c r="Y423">
        <f t="shared" si="483"/>
        <v>226.35037241492216</v>
      </c>
      <c r="AA423">
        <v>395</v>
      </c>
      <c r="AC423">
        <f>$AB$28*INDEX(I_rec,MATCH(inputs!$B$13+AA423,cpi_rec_u,0))/INDEX(I_rec,MATCH(inputs!$B$13,cpi_rec_u,0))</f>
        <v>232.8668546931433</v>
      </c>
      <c r="AD423">
        <f t="shared" si="486"/>
        <v>273.32063517422603</v>
      </c>
    </row>
    <row r="424" spans="12:30" x14ac:dyDescent="0.35">
      <c r="L424">
        <v>422</v>
      </c>
      <c r="M424">
        <f t="shared" si="478"/>
        <v>35.166666666666664</v>
      </c>
      <c r="N424">
        <f t="shared" si="479"/>
        <v>3.9554526031360657E-2</v>
      </c>
      <c r="O424">
        <f t="shared" si="480"/>
        <v>0.24882614677415468</v>
      </c>
      <c r="P424">
        <f>O424*EXP(-inputs!$B$27*L424/12)</f>
        <v>0.2087048626545345</v>
      </c>
      <c r="Q424">
        <f t="shared" si="481"/>
        <v>4.4554526031360654E-2</v>
      </c>
      <c r="R424">
        <f t="shared" si="482"/>
        <v>0.20870486265453458</v>
      </c>
      <c r="S424">
        <f>R424*EXP(-inputs!$B$27*L424/12)</f>
        <v>0.17505282407151124</v>
      </c>
      <c r="T424">
        <f>INDEX(P_rec,MATCH(inputs!$B$13+L424,curve_t,0))/INDEX(P_rec,MATCH(inputs!$B$13,curve_t,0))</f>
        <v>0.20566750934396003</v>
      </c>
      <c r="U424">
        <f t="shared" si="484"/>
        <v>0.9961692355007693</v>
      </c>
      <c r="V424">
        <f t="shared" si="485"/>
        <v>3.8454956875926261E-3</v>
      </c>
      <c r="X424">
        <v>398</v>
      </c>
      <c r="Y424">
        <f t="shared" si="483"/>
        <v>226.81661712171484</v>
      </c>
      <c r="AA424">
        <v>396</v>
      </c>
      <c r="AC424">
        <f>$AB$28*INDEX(I_rec,MATCH(inputs!$B$13+AA424,cpi_rec_u,0))/INDEX(I_rec,MATCH(inputs!$B$13,cpi_rec_u,0))</f>
        <v>233.34652228648483</v>
      </c>
      <c r="AD424">
        <f t="shared" si="486"/>
        <v>273.99471759490268</v>
      </c>
    </row>
    <row r="425" spans="12:30" x14ac:dyDescent="0.35">
      <c r="L425">
        <v>423</v>
      </c>
      <c r="M425">
        <f t="shared" si="478"/>
        <v>35.25</v>
      </c>
      <c r="N425">
        <f t="shared" si="479"/>
        <v>3.9558222889463389E-2</v>
      </c>
      <c r="O425">
        <f t="shared" si="480"/>
        <v>0.24797499689944338</v>
      </c>
      <c r="P425">
        <f>O425*EXP(-inputs!$B$27*L425/12)</f>
        <v>0.20790430924296655</v>
      </c>
      <c r="Q425">
        <f t="shared" si="481"/>
        <v>4.4558222889463386E-2</v>
      </c>
      <c r="R425">
        <f t="shared" si="482"/>
        <v>0.20790430924296657</v>
      </c>
      <c r="S425">
        <f>R425*EXP(-inputs!$B$27*L425/12)</f>
        <v>0.17430870991934305</v>
      </c>
      <c r="T425">
        <f>INDEX(P_rec,MATCH(inputs!$B$13+L425,curve_t,0))/INDEX(P_rec,MATCH(inputs!$B$13,curve_t,0))</f>
        <v>0.20487973826534667</v>
      </c>
      <c r="U425">
        <f t="shared" si="484"/>
        <v>0.99616968630034852</v>
      </c>
      <c r="V425">
        <f t="shared" si="485"/>
        <v>3.8450414144568512E-3</v>
      </c>
      <c r="X425">
        <v>399</v>
      </c>
      <c r="Y425">
        <f t="shared" si="483"/>
        <v>227.28382221626524</v>
      </c>
      <c r="AA425">
        <v>397</v>
      </c>
      <c r="AC425">
        <f>$AB$28*INDEX(I_rec,MATCH(inputs!$B$13+AA425,cpi_rec_u,0))/INDEX(I_rec,MATCH(inputs!$B$13,cpi_rec_u,0))</f>
        <v>233.82717791653189</v>
      </c>
      <c r="AD425">
        <f t="shared" si="486"/>
        <v>274.67046248467824</v>
      </c>
    </row>
    <row r="426" spans="12:30" x14ac:dyDescent="0.35">
      <c r="L426">
        <v>424</v>
      </c>
      <c r="M426">
        <f t="shared" si="478"/>
        <v>35.333333333333336</v>
      </c>
      <c r="N426">
        <f t="shared" si="479"/>
        <v>3.9561889068422576E-2</v>
      </c>
      <c r="O426">
        <f t="shared" si="480"/>
        <v>0.24712687413895901</v>
      </c>
      <c r="P426">
        <f>O426*EXP(-inputs!$B$27*L426/12)</f>
        <v>0.20710692350248375</v>
      </c>
      <c r="Q426">
        <f t="shared" si="481"/>
        <v>4.4561889068422574E-2</v>
      </c>
      <c r="R426">
        <f t="shared" si="482"/>
        <v>0.20710692350248378</v>
      </c>
      <c r="S426">
        <f>R426*EXP(-inputs!$B$27*L426/12)</f>
        <v>0.17356784005022799</v>
      </c>
      <c r="T426">
        <f>INDEX(P_rec,MATCH(inputs!$B$13+L426,curve_t,0))/INDEX(P_rec,MATCH(inputs!$B$13,curve_t,0))</f>
        <v>0.20409507666249663</v>
      </c>
      <c r="U426">
        <f t="shared" si="484"/>
        <v>0.99617013566351886</v>
      </c>
      <c r="V426">
        <f t="shared" si="485"/>
        <v>3.8445885892073317E-3</v>
      </c>
      <c r="X426">
        <v>400</v>
      </c>
      <c r="Y426">
        <f t="shared" si="483"/>
        <v>227.75198967681482</v>
      </c>
      <c r="AA426">
        <v>398</v>
      </c>
      <c r="AC426">
        <f>$AB$28*INDEX(I_rec,MATCH(inputs!$B$13+AA426,cpi_rec_u,0))/INDEX(I_rec,MATCH(inputs!$B$13,cpi_rec_u,0))</f>
        <v>234.30882361847935</v>
      </c>
      <c r="AD426">
        <f t="shared" si="486"/>
        <v>275.34787394364884</v>
      </c>
    </row>
    <row r="427" spans="12:30" x14ac:dyDescent="0.35">
      <c r="L427">
        <v>425</v>
      </c>
      <c r="M427">
        <f t="shared" si="478"/>
        <v>35.416666666666664</v>
      </c>
      <c r="N427">
        <f t="shared" si="479"/>
        <v>3.956552482283545E-2</v>
      </c>
      <c r="O427">
        <f t="shared" si="480"/>
        <v>0.2462817670153537</v>
      </c>
      <c r="P427">
        <f>O427*EXP(-inputs!$B$27*L427/12)</f>
        <v>0.20631269226132667</v>
      </c>
      <c r="Q427">
        <f t="shared" si="481"/>
        <v>4.4565524822835448E-2</v>
      </c>
      <c r="R427">
        <f t="shared" si="482"/>
        <v>0.2063126922613267</v>
      </c>
      <c r="S427">
        <f>R427*EXP(-inputs!$B$27*L427/12)</f>
        <v>0.17283019975028563</v>
      </c>
      <c r="T427">
        <f>INDEX(P_rec,MATCH(inputs!$B$13+L427,curve_t,0))/INDEX(P_rec,MATCH(inputs!$B$13,curve_t,0))</f>
        <v>0.20331351162531219</v>
      </c>
      <c r="U427">
        <f t="shared" si="484"/>
        <v>0.99617058358307742</v>
      </c>
      <c r="V427">
        <f t="shared" si="485"/>
        <v>3.8441372190982648E-3</v>
      </c>
      <c r="X427">
        <v>401</v>
      </c>
      <c r="Y427">
        <f t="shared" si="483"/>
        <v>228.22112148567996</v>
      </c>
      <c r="AA427">
        <v>399</v>
      </c>
      <c r="AC427">
        <f>$AB$28*INDEX(I_rec,MATCH(inputs!$B$13+AA427,cpi_rec_u,0))/INDEX(I_rec,MATCH(inputs!$B$13,cpi_rec_u,0))</f>
        <v>234.79146143171292</v>
      </c>
      <c r="AD427">
        <f t="shared" si="486"/>
        <v>276.02695608202413</v>
      </c>
    </row>
    <row r="428" spans="12:30" x14ac:dyDescent="0.35">
      <c r="L428">
        <v>426</v>
      </c>
      <c r="M428">
        <f t="shared" si="478"/>
        <v>35.5</v>
      </c>
      <c r="N428">
        <f t="shared" si="479"/>
        <v>3.9569130405186406E-2</v>
      </c>
      <c r="O428">
        <f t="shared" si="480"/>
        <v>0.24543966409574072</v>
      </c>
      <c r="P428">
        <f>O428*EXP(-inputs!$B$27*L428/12)</f>
        <v>0.20552160240384121</v>
      </c>
      <c r="Q428">
        <f t="shared" si="481"/>
        <v>4.4569130405186404E-2</v>
      </c>
      <c r="R428">
        <f t="shared" si="482"/>
        <v>0.20552160240384118</v>
      </c>
      <c r="S428">
        <f>R428*EXP(-inputs!$B$27*L428/12)</f>
        <v>0.17209577437396595</v>
      </c>
      <c r="T428">
        <f>INDEX(P_rec,MATCH(inputs!$B$13+L428,curve_t,0))/INDEX(P_rec,MATCH(inputs!$B$13,curve_t,0))</f>
        <v>0.20253503029928407</v>
      </c>
      <c r="U428">
        <f t="shared" si="484"/>
        <v>0.99617103005203711</v>
      </c>
      <c r="V428">
        <f t="shared" si="485"/>
        <v>3.843687311166688E-3</v>
      </c>
      <c r="X428">
        <v>402</v>
      </c>
      <c r="Y428">
        <f t="shared" si="483"/>
        <v>228.69121962926039</v>
      </c>
      <c r="AA428">
        <v>400</v>
      </c>
      <c r="AC428">
        <f>$AB$28*INDEX(I_rec,MATCH(inputs!$B$13+AA428,cpi_rec_u,0))/INDEX(I_rec,MATCH(inputs!$B$13,cpi_rec_u,0))</f>
        <v>235.27509339981938</v>
      </c>
      <c r="AD428">
        <f t="shared" si="486"/>
        <v>276.70771302015027</v>
      </c>
    </row>
    <row r="429" spans="12:30" x14ac:dyDescent="0.35">
      <c r="L429">
        <v>427</v>
      </c>
      <c r="M429">
        <f t="shared" si="478"/>
        <v>35.583333333333336</v>
      </c>
      <c r="N429">
        <f t="shared" si="479"/>
        <v>3.9572706065864577E-2</v>
      </c>
      <c r="O429">
        <f t="shared" si="480"/>
        <v>0.24460055399159225</v>
      </c>
      <c r="P429">
        <f>O429*EXP(-inputs!$B$27*L429/12)</f>
        <v>0.20473364087029672</v>
      </c>
      <c r="Q429">
        <f t="shared" si="481"/>
        <v>4.4572706065864574E-2</v>
      </c>
      <c r="R429">
        <f t="shared" si="482"/>
        <v>0.20473364087029672</v>
      </c>
      <c r="S429">
        <f>R429*EXP(-inputs!$B$27*L429/12)</f>
        <v>0.17136454934377793</v>
      </c>
      <c r="T429">
        <f>INDEX(P_rec,MATCH(inputs!$B$13+L429,curve_t,0))/INDEX(P_rec,MATCH(inputs!$B$13,curve_t,0))</f>
        <v>0.20175961988529462</v>
      </c>
      <c r="U429">
        <f t="shared" si="484"/>
        <v>0.99617147506362902</v>
      </c>
      <c r="V429">
        <f t="shared" si="485"/>
        <v>3.843238872229815E-3</v>
      </c>
      <c r="X429">
        <v>403</v>
      </c>
      <c r="Y429">
        <f t="shared" si="483"/>
        <v>229.16228609804733</v>
      </c>
      <c r="AA429">
        <v>401</v>
      </c>
      <c r="AC429">
        <f>$AB$28*INDEX(I_rec,MATCH(inputs!$B$13+AA429,cpi_rec_u,0))/INDEX(I_rec,MATCH(inputs!$B$13,cpi_rec_u,0))</f>
        <v>235.75972157059496</v>
      </c>
      <c r="AD429">
        <f t="shared" si="486"/>
        <v>277.39014888853501</v>
      </c>
    </row>
    <row r="430" spans="12:30" x14ac:dyDescent="0.35">
      <c r="L430">
        <v>428</v>
      </c>
      <c r="M430">
        <f t="shared" si="478"/>
        <v>35.666666666666664</v>
      </c>
      <c r="N430">
        <f t="shared" si="479"/>
        <v>3.9576252053181146E-2</v>
      </c>
      <c r="O430">
        <f t="shared" si="480"/>
        <v>0.24376442535863685</v>
      </c>
      <c r="P430">
        <f>O430*EXP(-inputs!$B$27*L430/12)</f>
        <v>0.20394879465670457</v>
      </c>
      <c r="Q430">
        <f t="shared" si="481"/>
        <v>4.4576252053181144E-2</v>
      </c>
      <c r="R430">
        <f t="shared" si="482"/>
        <v>0.20394879465670457</v>
      </c>
      <c r="S430">
        <f>R430*EXP(-inputs!$B$27*L430/12)</f>
        <v>0.17063651015001924</v>
      </c>
      <c r="T430">
        <f>INDEX(P_rec,MATCH(inputs!$B$13+L430,curve_t,0))/INDEX(P_rec,MATCH(inputs!$B$13,curve_t,0))</f>
        <v>0.20098726763941951</v>
      </c>
      <c r="U430">
        <f t="shared" si="484"/>
        <v>0.99617191861129495</v>
      </c>
      <c r="V430">
        <f t="shared" si="485"/>
        <v>3.8427919088921403E-3</v>
      </c>
      <c r="X430">
        <v>404</v>
      </c>
      <c r="Y430">
        <f t="shared" si="483"/>
        <v>229.63432288663216</v>
      </c>
      <c r="AA430">
        <v>402</v>
      </c>
      <c r="AC430">
        <f>$AB$28*INDEX(I_rec,MATCH(inputs!$B$13+AA430,cpi_rec_u,0))/INDEX(I_rec,MATCH(inputs!$B$13,cpi_rec_u,0))</f>
        <v>236.24534799605416</v>
      </c>
      <c r="AD430">
        <f t="shared" si="486"/>
        <v>278.07426782787365</v>
      </c>
    </row>
    <row r="431" spans="12:30" x14ac:dyDescent="0.35">
      <c r="L431">
        <v>429</v>
      </c>
      <c r="M431">
        <f t="shared" si="478"/>
        <v>35.75</v>
      </c>
      <c r="N431">
        <f t="shared" si="479"/>
        <v>3.9579768613386676E-2</v>
      </c>
      <c r="O431">
        <f t="shared" si="480"/>
        <v>0.2429312668967534</v>
      </c>
      <c r="P431">
        <f>O431*EXP(-inputs!$B$27*L431/12)</f>
        <v>0.20316705081463365</v>
      </c>
      <c r="Q431">
        <f t="shared" si="481"/>
        <v>4.4579768613386674E-2</v>
      </c>
      <c r="R431">
        <f t="shared" si="482"/>
        <v>0.20316705081463365</v>
      </c>
      <c r="S431">
        <f>R431*EXP(-inputs!$B$27*L431/12)</f>
        <v>0.16991164235050374</v>
      </c>
      <c r="T431">
        <f>INDEX(P_rec,MATCH(inputs!$B$13+L431,curve_t,0))/INDEX(P_rec,MATCH(inputs!$B$13,curve_t,0))</f>
        <v>0.20021796087272942</v>
      </c>
      <c r="U431">
        <f t="shared" si="484"/>
        <v>0.99617236068868664</v>
      </c>
      <c r="V431">
        <f t="shared" si="485"/>
        <v>3.8423464275469943E-3</v>
      </c>
      <c r="X431">
        <v>405</v>
      </c>
      <c r="Y431">
        <f t="shared" si="483"/>
        <v>230.10733199371489</v>
      </c>
      <c r="AA431">
        <v>403</v>
      </c>
      <c r="AC431">
        <f>$AB$28*INDEX(I_rec,MATCH(inputs!$B$13+AA431,cpi_rec_u,0))/INDEX(I_rec,MATCH(inputs!$B$13,cpi_rec_u,0))</f>
        <v>236.73197473243809</v>
      </c>
      <c r="AD431">
        <f t="shared" si="486"/>
        <v>278.76007398907302</v>
      </c>
    </row>
    <row r="432" spans="12:30" x14ac:dyDescent="0.35">
      <c r="L432">
        <v>430</v>
      </c>
      <c r="M432">
        <f t="shared" si="478"/>
        <v>35.833333333333336</v>
      </c>
      <c r="N432">
        <f t="shared" si="479"/>
        <v>3.958325599068814E-2</v>
      </c>
      <c r="O432">
        <f t="shared" si="480"/>
        <v>0.24210106734986539</v>
      </c>
      <c r="P432">
        <f>O432*EXP(-inputs!$B$27*L432/12)</f>
        <v>0.20238839645102683</v>
      </c>
      <c r="Q432">
        <f t="shared" si="481"/>
        <v>4.4583255990688138E-2</v>
      </c>
      <c r="R432">
        <f t="shared" si="482"/>
        <v>0.20238839645102683</v>
      </c>
      <c r="S432">
        <f>R432*EXP(-inputs!$B$27*L432/12)</f>
        <v>0.16918993157029047</v>
      </c>
      <c r="T432">
        <f>INDEX(P_rec,MATCH(inputs!$B$13+L432,curve_t,0))/INDEX(P_rec,MATCH(inputs!$B$13,curve_t,0))</f>
        <v>0.19945168695109064</v>
      </c>
      <c r="U432">
        <f t="shared" si="484"/>
        <v>0.99617280128966124</v>
      </c>
      <c r="V432">
        <f t="shared" si="485"/>
        <v>3.8419024343809838E-3</v>
      </c>
      <c r="X432">
        <v>406</v>
      </c>
      <c r="Y432">
        <f t="shared" si="483"/>
        <v>230.58131542211231</v>
      </c>
      <c r="AA432">
        <v>404</v>
      </c>
      <c r="AC432">
        <f>$AB$28*INDEX(I_rec,MATCH(inputs!$B$13+AA432,cpi_rec_u,0))/INDEX(I_rec,MATCH(inputs!$B$13,cpi_rec_u,0))</f>
        <v>237.21960384022344</v>
      </c>
      <c r="AD432">
        <f t="shared" si="486"/>
        <v>279.44757153327731</v>
      </c>
    </row>
    <row r="433" spans="12:30" x14ac:dyDescent="0.35">
      <c r="L433">
        <v>431</v>
      </c>
      <c r="M433">
        <f t="shared" si="478"/>
        <v>35.916666666666664</v>
      </c>
      <c r="N433">
        <f t="shared" si="479"/>
        <v>3.9586714427265919E-2</v>
      </c>
      <c r="O433">
        <f t="shared" si="480"/>
        <v>0.24127381550583255</v>
      </c>
      <c r="P433">
        <f>O433*EXP(-inputs!$B$27*L433/12)</f>
        <v>0.2016128187280154</v>
      </c>
      <c r="Q433">
        <f t="shared" si="481"/>
        <v>4.4586714427265917E-2</v>
      </c>
      <c r="R433">
        <f t="shared" si="482"/>
        <v>0.20161281872801542</v>
      </c>
      <c r="S433">
        <f>R433*EXP(-inputs!$B$27*L433/12)</f>
        <v>0.16847136350141145</v>
      </c>
      <c r="T433">
        <f>INDEX(P_rec,MATCH(inputs!$B$13+L433,curve_t,0))/INDEX(P_rec,MATCH(inputs!$B$13,curve_t,0))</f>
        <v>0.19868843329496583</v>
      </c>
      <c r="U433">
        <f t="shared" si="484"/>
        <v>0.99617324040828004</v>
      </c>
      <c r="V433">
        <f t="shared" si="485"/>
        <v>3.84145993537377E-3</v>
      </c>
      <c r="X433">
        <v>407</v>
      </c>
      <c r="Y433">
        <f t="shared" si="483"/>
        <v>231.05627517876681</v>
      </c>
      <c r="AA433">
        <v>405</v>
      </c>
      <c r="AC433">
        <f>$AB$28*INDEX(I_rec,MATCH(inputs!$B$13+AA433,cpi_rec_u,0))/INDEX(I_rec,MATCH(inputs!$B$13,cpi_rec_u,0))</f>
        <v>237.70823738413131</v>
      </c>
      <c r="AD433">
        <f t="shared" si="486"/>
        <v>280.13676463189353</v>
      </c>
    </row>
    <row r="434" spans="12:30" x14ac:dyDescent="0.35">
      <c r="L434">
        <v>432</v>
      </c>
      <c r="M434">
        <f t="shared" si="478"/>
        <v>36</v>
      </c>
      <c r="N434">
        <f t="shared" si="479"/>
        <v>3.9590144163290611E-2</v>
      </c>
      <c r="O434">
        <f t="shared" si="480"/>
        <v>0.24044950019634129</v>
      </c>
      <c r="P434">
        <f>O434*EXP(-inputs!$B$27*L434/12)</f>
        <v>0.20084030486273269</v>
      </c>
      <c r="Q434">
        <f t="shared" si="481"/>
        <v>4.4590144163290608E-2</v>
      </c>
      <c r="R434">
        <f t="shared" si="482"/>
        <v>0.20084030486273269</v>
      </c>
      <c r="S434">
        <f>R434*EXP(-inputs!$B$27*L434/12)</f>
        <v>0.16775592390259905</v>
      </c>
      <c r="T434">
        <f>INDEX(P_rec,MATCH(inputs!$B$13+L434,curve_t,0))/INDEX(P_rec,MATCH(inputs!$B$13,curve_t,0))</f>
        <v>0.19792818737921353</v>
      </c>
      <c r="U434">
        <f t="shared" si="484"/>
        <v>0.9961736780388033</v>
      </c>
      <c r="V434">
        <f t="shared" si="485"/>
        <v>3.8410189363060621E-3</v>
      </c>
      <c r="X434">
        <v>408</v>
      </c>
      <c r="Y434">
        <f t="shared" si="483"/>
        <v>231.53221327475518</v>
      </c>
      <c r="AA434">
        <v>406</v>
      </c>
      <c r="AC434">
        <f>$AB$28*INDEX(I_rec,MATCH(inputs!$B$13+AA434,cpi_rec_u,0))/INDEX(I_rec,MATCH(inputs!$B$13,cpi_rec_u,0))</f>
        <v>238.19787743313557</v>
      </c>
      <c r="AD434">
        <f t="shared" si="486"/>
        <v>280.82765746661613</v>
      </c>
    </row>
    <row r="435" spans="12:30" x14ac:dyDescent="0.35">
      <c r="L435">
        <v>433</v>
      </c>
      <c r="M435">
        <f t="shared" si="478"/>
        <v>36.083333333333336</v>
      </c>
      <c r="N435">
        <f t="shared" si="479"/>
        <v>3.9593545436939714E-2</v>
      </c>
      <c r="O435">
        <f t="shared" si="480"/>
        <v>0.23962811029679376</v>
      </c>
      <c r="P435">
        <f>O435*EXP(-inputs!$B$27*L435/12)</f>
        <v>0.20007084212712725</v>
      </c>
      <c r="Q435">
        <f t="shared" si="481"/>
        <v>4.4593545436939712E-2</v>
      </c>
      <c r="R435">
        <f t="shared" si="482"/>
        <v>0.20007084212712728</v>
      </c>
      <c r="S435">
        <f>R435*EXP(-inputs!$B$27*L435/12)</f>
        <v>0.16704359859901405</v>
      </c>
      <c r="T435">
        <f>INDEX(P_rec,MATCH(inputs!$B$13+L435,curve_t,0))/INDEX(P_rec,MATCH(inputs!$B$13,curve_t,0))</f>
        <v>0.19717093673288799</v>
      </c>
      <c r="U435">
        <f t="shared" si="484"/>
        <v>0.99617411417568991</v>
      </c>
      <c r="V435">
        <f t="shared" si="485"/>
        <v>3.8405794427573969E-3</v>
      </c>
      <c r="X435">
        <v>409</v>
      </c>
      <c r="Y435">
        <f t="shared" si="483"/>
        <v>232.00913172529519</v>
      </c>
      <c r="AA435">
        <v>407</v>
      </c>
      <c r="AC435">
        <f>$AB$28*INDEX(I_rec,MATCH(inputs!$B$13+AA435,cpi_rec_u,0))/INDEX(I_rec,MATCH(inputs!$B$13,cpi_rec_u,0))</f>
        <v>238.6885260604719</v>
      </c>
      <c r="AD435">
        <f t="shared" si="486"/>
        <v>281.5202542294528</v>
      </c>
    </row>
    <row r="436" spans="12:30" x14ac:dyDescent="0.35">
      <c r="L436">
        <v>434</v>
      </c>
      <c r="M436">
        <f t="shared" si="478"/>
        <v>36.166666666666664</v>
      </c>
      <c r="N436">
        <f t="shared" si="479"/>
        <v>3.9596918484414143E-2</v>
      </c>
      <c r="O436">
        <f t="shared" si="480"/>
        <v>0.23880963472619618</v>
      </c>
      <c r="P436">
        <f>O436*EXP(-inputs!$B$27*L436/12)</f>
        <v>0.19930441784777547</v>
      </c>
      <c r="Q436">
        <f t="shared" si="481"/>
        <v>4.459691848441414E-2</v>
      </c>
      <c r="R436">
        <f t="shared" si="482"/>
        <v>0.1993044178477755</v>
      </c>
      <c r="S436">
        <f>R436*EXP(-inputs!$B$27*L436/12)</f>
        <v>0.16633437348197311</v>
      </c>
      <c r="T436">
        <f>INDEX(P_rec,MATCH(inputs!$B$13+L436,curve_t,0))/INDEX(P_rec,MATCH(inputs!$B$13,curve_t,0))</f>
        <v>0.19641666893903806</v>
      </c>
      <c r="U436">
        <f t="shared" si="484"/>
        <v>0.99617454881359235</v>
      </c>
      <c r="V436">
        <f t="shared" si="485"/>
        <v>3.8401414601121342E-3</v>
      </c>
      <c r="X436">
        <v>410</v>
      </c>
      <c r="Y436">
        <f t="shared" si="483"/>
        <v>232.48703254975771</v>
      </c>
      <c r="AA436">
        <v>408</v>
      </c>
      <c r="AC436">
        <f>$AB$28*INDEX(I_rec,MATCH(inputs!$B$13+AA436,cpi_rec_u,0))/INDEX(I_rec,MATCH(inputs!$B$13,cpi_rec_u,0))</f>
        <v>239.18018534364691</v>
      </c>
      <c r="AD436">
        <f t="shared" si="486"/>
        <v>282.21455912274973</v>
      </c>
    </row>
    <row r="437" spans="12:30" x14ac:dyDescent="0.35">
      <c r="L437">
        <v>435</v>
      </c>
      <c r="M437">
        <f t="shared" si="478"/>
        <v>36.25</v>
      </c>
      <c r="N437">
        <f t="shared" si="479"/>
        <v>3.9600263539954668E-2</v>
      </c>
      <c r="O437">
        <f t="shared" si="480"/>
        <v>0.23799406244704416</v>
      </c>
      <c r="P437">
        <f>O437*EXP(-inputs!$B$27*L437/12)</f>
        <v>0.19854101940569208</v>
      </c>
      <c r="Q437">
        <f t="shared" si="481"/>
        <v>4.4600263539954665E-2</v>
      </c>
      <c r="R437">
        <f t="shared" si="482"/>
        <v>0.1985410194056921</v>
      </c>
      <c r="S437">
        <f>R437*EXP(-inputs!$B$27*L437/12)</f>
        <v>0.16562823450867556</v>
      </c>
      <c r="T437">
        <f>INDEX(P_rec,MATCH(inputs!$B$13+L437,curve_t,0))/INDEX(P_rec,MATCH(inputs!$B$13,curve_t,0))</f>
        <v>0.19566537163450584</v>
      </c>
      <c r="U437">
        <f t="shared" si="484"/>
        <v>0.99617498194735499</v>
      </c>
      <c r="V437">
        <f t="shared" si="485"/>
        <v>3.8397049935621208E-3</v>
      </c>
      <c r="X437">
        <v>411</v>
      </c>
      <c r="Y437">
        <f t="shared" si="483"/>
        <v>232.96591777167183</v>
      </c>
      <c r="AA437">
        <v>409</v>
      </c>
      <c r="AC437">
        <f>$AB$28*INDEX(I_rec,MATCH(inputs!$B$13+AA437,cpi_rec_u,0))/INDEX(I_rec,MATCH(inputs!$B$13,cpi_rec_u,0))</f>
        <v>239.67285736444521</v>
      </c>
      <c r="AD437">
        <f t="shared" si="486"/>
        <v>282.91057635921862</v>
      </c>
    </row>
    <row r="438" spans="12:30" x14ac:dyDescent="0.35">
      <c r="L438">
        <v>436</v>
      </c>
      <c r="M438">
        <f t="shared" si="478"/>
        <v>36.333333333333336</v>
      </c>
      <c r="N438">
        <f t="shared" si="479"/>
        <v>3.960358083585816E-2</v>
      </c>
      <c r="O438">
        <f t="shared" si="480"/>
        <v>0.23718138246520867</v>
      </c>
      <c r="P438">
        <f>O438*EXP(-inputs!$B$27*L438/12)</f>
        <v>0.19778063423614162</v>
      </c>
      <c r="Q438">
        <f t="shared" si="481"/>
        <v>4.4603580835858157E-2</v>
      </c>
      <c r="R438">
        <f t="shared" si="482"/>
        <v>0.19778063423614162</v>
      </c>
      <c r="S438">
        <f>R438*EXP(-inputs!$B$27*L438/12)</f>
        <v>0.16492516770193122</v>
      </c>
      <c r="T438">
        <f>INDEX(P_rec,MATCH(inputs!$B$13+L438,curve_t,0))/INDEX(P_rec,MATCH(inputs!$B$13,curve_t,0))</f>
        <v>0.19491703250972514</v>
      </c>
      <c r="U438">
        <f t="shared" si="484"/>
        <v>0.99617541357201123</v>
      </c>
      <c r="V438">
        <f t="shared" si="485"/>
        <v>3.8392700481080233E-3</v>
      </c>
      <c r="X438">
        <v>412</v>
      </c>
      <c r="Y438">
        <f t="shared" si="483"/>
        <v>233.44578941873516</v>
      </c>
      <c r="AA438">
        <v>410</v>
      </c>
      <c r="AC438">
        <f>$AB$28*INDEX(I_rec,MATCH(inputs!$B$13+AA438,cpi_rec_u,0))/INDEX(I_rec,MATCH(inputs!$B$13,cpi_rec_u,0))</f>
        <v>240.1665442089413</v>
      </c>
      <c r="AD438">
        <f t="shared" si="486"/>
        <v>283.60831016195834</v>
      </c>
    </row>
    <row r="439" spans="12:30" x14ac:dyDescent="0.35">
      <c r="L439">
        <v>437</v>
      </c>
      <c r="M439">
        <f t="shared" si="478"/>
        <v>36.416666666666664</v>
      </c>
      <c r="N439">
        <f t="shared" si="479"/>
        <v>3.960687060249371E-2</v>
      </c>
      <c r="O439">
        <f t="shared" si="480"/>
        <v>0.23637158382981996</v>
      </c>
      <c r="P439">
        <f>O439*EXP(-inputs!$B$27*L439/12)</f>
        <v>0.19702324982844838</v>
      </c>
      <c r="Q439">
        <f t="shared" si="481"/>
        <v>4.4606870602493708E-2</v>
      </c>
      <c r="R439">
        <f t="shared" si="482"/>
        <v>0.19702324982844843</v>
      </c>
      <c r="S439">
        <f>R439*EXP(-inputs!$B$27*L439/12)</f>
        <v>0.16422515914988767</v>
      </c>
      <c r="T439">
        <f>INDEX(P_rec,MATCH(inputs!$B$13+L439,curve_t,0))/INDEX(P_rec,MATCH(inputs!$B$13,curve_t,0))</f>
        <v>0.19417163930851927</v>
      </c>
      <c r="U439">
        <f t="shared" si="484"/>
        <v>0.99617584368277989</v>
      </c>
      <c r="V439">
        <f t="shared" si="485"/>
        <v>3.8388366285639908E-3</v>
      </c>
      <c r="X439">
        <v>413</v>
      </c>
      <c r="Y439">
        <f t="shared" si="483"/>
        <v>233.92664952282195</v>
      </c>
      <c r="AA439">
        <v>411</v>
      </c>
      <c r="AC439">
        <f>$AB$28*INDEX(I_rec,MATCH(inputs!$B$13+AA439,cpi_rec_u,0))/INDEX(I_rec,MATCH(inputs!$B$13,cpi_rec_u,0))</f>
        <v>240.66124796750572</v>
      </c>
      <c r="AD439">
        <f t="shared" si="486"/>
        <v>284.30776476448489</v>
      </c>
    </row>
    <row r="440" spans="12:30" x14ac:dyDescent="0.35">
      <c r="L440">
        <v>438</v>
      </c>
      <c r="M440">
        <f t="shared" si="478"/>
        <v>36.5</v>
      </c>
      <c r="N440">
        <f t="shared" si="479"/>
        <v>3.9610133068318669E-2</v>
      </c>
      <c r="O440">
        <f t="shared" si="480"/>
        <v>0.23556465563314927</v>
      </c>
      <c r="P440">
        <f>O440*EXP(-inputs!$B$27*L440/12)</f>
        <v>0.19626885372580527</v>
      </c>
      <c r="Q440">
        <f t="shared" si="481"/>
        <v>4.4610133068318666E-2</v>
      </c>
      <c r="R440">
        <f t="shared" si="482"/>
        <v>0.19626885372580527</v>
      </c>
      <c r="S440">
        <f>R440*EXP(-inputs!$B$27*L440/12)</f>
        <v>0.16352819500575663</v>
      </c>
      <c r="T440">
        <f>INDEX(P_rec,MATCH(inputs!$B$13+L440,curve_t,0))/INDEX(P_rec,MATCH(inputs!$B$13,curve_t,0))</f>
        <v>0.19342917982789878</v>
      </c>
      <c r="U440">
        <f t="shared" si="484"/>
        <v>0.99617627227506278</v>
      </c>
      <c r="V440">
        <f t="shared" si="485"/>
        <v>3.8384047395594312E-3</v>
      </c>
      <c r="X440">
        <v>414</v>
      </c>
      <c r="Y440">
        <f t="shared" si="483"/>
        <v>234.40850011999191</v>
      </c>
      <c r="AA440">
        <v>412</v>
      </c>
      <c r="AC440">
        <f>$AB$28*INDEX(I_rec,MATCH(inputs!$B$13+AA440,cpi_rec_u,0))/INDEX(I_rec,MATCH(inputs!$B$13,cpi_rec_u,0))</f>
        <v>241.15697073481482</v>
      </c>
      <c r="AD440">
        <f t="shared" si="486"/>
        <v>285.00894441075474</v>
      </c>
    </row>
    <row r="441" spans="12:30" x14ac:dyDescent="0.35">
      <c r="L441">
        <v>439</v>
      </c>
      <c r="M441">
        <f t="shared" si="478"/>
        <v>36.583333333333336</v>
      </c>
      <c r="N441">
        <f t="shared" si="479"/>
        <v>3.9613368459894473E-2</v>
      </c>
      <c r="O441">
        <f t="shared" si="480"/>
        <v>0.23476058701049135</v>
      </c>
      <c r="P441">
        <f>O441*EXP(-inputs!$B$27*L441/12)</f>
        <v>0.19551743352508308</v>
      </c>
      <c r="Q441">
        <f t="shared" si="481"/>
        <v>4.461336845989447E-2</v>
      </c>
      <c r="R441">
        <f t="shared" si="482"/>
        <v>0.19551743352508308</v>
      </c>
      <c r="S441">
        <f>R441*EXP(-inputs!$B$27*L441/12)</f>
        <v>0.16283426148754232</v>
      </c>
      <c r="T441">
        <f>INDEX(P_rec,MATCH(inputs!$B$13+L441,curve_t,0))/INDEX(P_rec,MATCH(inputs!$B$13,curve_t,0))</f>
        <v>0.19268964191785917</v>
      </c>
      <c r="U441">
        <f t="shared" si="484"/>
        <v>0.99617669934444431</v>
      </c>
      <c r="V441">
        <f t="shared" si="485"/>
        <v>3.8379743855398996E-3</v>
      </c>
      <c r="X441">
        <v>415</v>
      </c>
      <c r="Y441">
        <f t="shared" si="483"/>
        <v>234.89134325049852</v>
      </c>
      <c r="AA441">
        <v>413</v>
      </c>
      <c r="AC441">
        <f>$AB$28*INDEX(I_rec,MATCH(inputs!$B$13+AA441,cpi_rec_u,0))/INDEX(I_rec,MATCH(inputs!$B$13,cpi_rec_u,0))</f>
        <v>241.6537146098598</v>
      </c>
      <c r="AD441">
        <f t="shared" si="486"/>
        <v>285.71185335519112</v>
      </c>
    </row>
    <row r="442" spans="12:30" x14ac:dyDescent="0.35">
      <c r="L442">
        <v>440</v>
      </c>
      <c r="M442">
        <f t="shared" si="478"/>
        <v>36.666666666666664</v>
      </c>
      <c r="N442">
        <f t="shared" si="479"/>
        <v>3.9616577001902388E-2</v>
      </c>
      <c r="O442">
        <f t="shared" si="480"/>
        <v>0.23395936714004431</v>
      </c>
      <c r="P442">
        <f>O442*EXP(-inputs!$B$27*L442/12)</f>
        <v>0.19476897687663833</v>
      </c>
      <c r="Q442">
        <f t="shared" si="481"/>
        <v>4.4616577001902386E-2</v>
      </c>
      <c r="R442">
        <f t="shared" si="482"/>
        <v>0.19476897687663841</v>
      </c>
      <c r="S442">
        <f>R442*EXP(-inputs!$B$27*L442/12)</f>
        <v>0.16214334487776777</v>
      </c>
      <c r="T442">
        <f>INDEX(P_rec,MATCH(inputs!$B$13+L442,curve_t,0))/INDEX(P_rec,MATCH(inputs!$B$13,curve_t,0))</f>
        <v>0.19195301348117766</v>
      </c>
      <c r="U442">
        <f t="shared" si="484"/>
        <v>0.9961771248866842</v>
      </c>
      <c r="V442">
        <f t="shared" si="485"/>
        <v>3.8375455707744255E-3</v>
      </c>
      <c r="X442">
        <v>416</v>
      </c>
      <c r="Y442">
        <f t="shared" si="483"/>
        <v>235.37518095879796</v>
      </c>
      <c r="AA442">
        <v>414</v>
      </c>
      <c r="AC442">
        <f>$AB$28*INDEX(I_rec,MATCH(inputs!$B$13+AA442,cpi_rec_u,0))/INDEX(I_rec,MATCH(inputs!$B$13,cpi_rec_u,0))</f>
        <v>242.15148169595545</v>
      </c>
      <c r="AD442">
        <f t="shared" si="486"/>
        <v>286.41649586270989</v>
      </c>
    </row>
    <row r="443" spans="12:30" x14ac:dyDescent="0.35">
      <c r="L443">
        <v>441</v>
      </c>
      <c r="M443">
        <f t="shared" si="478"/>
        <v>36.75</v>
      </c>
      <c r="N443">
        <f t="shared" si="479"/>
        <v>3.9619758917159124E-2</v>
      </c>
      <c r="O443">
        <f t="shared" si="480"/>
        <v>0.2331609852427888</v>
      </c>
      <c r="P443">
        <f>O443*EXP(-inputs!$B$27*L443/12)</f>
        <v>0.19402347148412102</v>
      </c>
      <c r="Q443">
        <f t="shared" si="481"/>
        <v>4.4619758917159122E-2</v>
      </c>
      <c r="R443">
        <f t="shared" si="482"/>
        <v>0.19402347148412105</v>
      </c>
      <c r="S443">
        <f>R443*EXP(-inputs!$B$27*L443/12)</f>
        <v>0.16145543152320257</v>
      </c>
      <c r="T443">
        <f>INDEX(P_rec,MATCH(inputs!$B$13+L443,curve_t,0))/INDEX(P_rec,MATCH(inputs!$B$13,curve_t,0))</f>
        <v>0.19121928247321024</v>
      </c>
      <c r="U443">
        <f t="shared" si="484"/>
        <v>0.99617754889771826</v>
      </c>
      <c r="V443">
        <f t="shared" si="485"/>
        <v>3.8371182993546249E-3</v>
      </c>
      <c r="X443">
        <v>417</v>
      </c>
      <c r="Y443">
        <f t="shared" si="483"/>
        <v>235.86001529355775</v>
      </c>
      <c r="AA443">
        <v>415</v>
      </c>
      <c r="AC443">
        <f>$AB$28*INDEX(I_rec,MATCH(inputs!$B$13+AA443,cpi_rec_u,0))/INDEX(I_rec,MATCH(inputs!$B$13,cpi_rec_u,0))</f>
        <v>242.65027410074899</v>
      </c>
      <c r="AD443">
        <f t="shared" si="486"/>
        <v>287.1228762087452</v>
      </c>
    </row>
    <row r="444" spans="12:30" x14ac:dyDescent="0.35">
      <c r="L444">
        <v>442</v>
      </c>
      <c r="M444">
        <f t="shared" si="478"/>
        <v>36.833333333333336</v>
      </c>
      <c r="N444">
        <f t="shared" si="479"/>
        <v>3.9622914426632301E-2</v>
      </c>
      <c r="O444">
        <f t="shared" si="480"/>
        <v>0.23236543058236647</v>
      </c>
      <c r="P444">
        <f>O444*EXP(-inputs!$B$27*L444/12)</f>
        <v>0.19328090510428153</v>
      </c>
      <c r="Q444">
        <f t="shared" si="481"/>
        <v>4.4622914426632299E-2</v>
      </c>
      <c r="R444">
        <f t="shared" si="482"/>
        <v>0.19328090510428156</v>
      </c>
      <c r="S444">
        <f>R444*EXP(-inputs!$B$27*L444/12)</f>
        <v>0.16077050783459026</v>
      </c>
      <c r="T444">
        <f>INDEX(P_rec,MATCH(inputs!$B$13+L444,curve_t,0))/INDEX(P_rec,MATCH(inputs!$B$13,curve_t,0))</f>
        <v>0.1904884369016886</v>
      </c>
      <c r="U444">
        <f t="shared" si="484"/>
        <v>0.9961779713736556</v>
      </c>
      <c r="V444">
        <f t="shared" si="485"/>
        <v>3.8366925751973646E-3</v>
      </c>
      <c r="X444">
        <v>418</v>
      </c>
      <c r="Y444">
        <f t="shared" si="483"/>
        <v>236.34584830766511</v>
      </c>
      <c r="AA444">
        <v>416</v>
      </c>
      <c r="AC444">
        <f>$AB$28*INDEX(I_rec,MATCH(inputs!$B$13+AA444,cpi_rec_u,0))/INDEX(I_rec,MATCH(inputs!$B$13,cpi_rec_u,0))</f>
        <v>243.15009393622901</v>
      </c>
      <c r="AD444">
        <f t="shared" si="486"/>
        <v>287.83099867927569</v>
      </c>
    </row>
    <row r="445" spans="12:30" x14ac:dyDescent="0.35">
      <c r="L445">
        <v>443</v>
      </c>
      <c r="M445">
        <f t="shared" si="478"/>
        <v>36.916666666666664</v>
      </c>
      <c r="N445">
        <f t="shared" si="479"/>
        <v>3.9626043749455782E-2</v>
      </c>
      <c r="O445">
        <f t="shared" si="480"/>
        <v>0.23157269246495707</v>
      </c>
      <c r="P445">
        <f>O445*EXP(-inputs!$B$27*L445/12)</f>
        <v>0.19254126554677742</v>
      </c>
      <c r="Q445">
        <f t="shared" si="481"/>
        <v>4.4626043749455779E-2</v>
      </c>
      <c r="R445">
        <f t="shared" si="482"/>
        <v>0.19254126554677742</v>
      </c>
      <c r="S445">
        <f>R445*EXP(-inputs!$B$27*L445/12)</f>
        <v>0.16008856028637586</v>
      </c>
      <c r="T445">
        <f>INDEX(P_rec,MATCH(inputs!$B$13+L445,curve_t,0))/INDEX(P_rec,MATCH(inputs!$B$13,curve_t,0))</f>
        <v>0.18976046482651676</v>
      </c>
      <c r="U445">
        <f t="shared" si="484"/>
        <v>0.99617839231077554</v>
      </c>
      <c r="V445">
        <f t="shared" si="485"/>
        <v>3.836268402047649E-3</v>
      </c>
      <c r="X445">
        <v>419</v>
      </c>
      <c r="Y445">
        <f t="shared" si="483"/>
        <v>236.832682058236</v>
      </c>
      <c r="AA445">
        <v>417</v>
      </c>
      <c r="AC445">
        <f>$AB$28*INDEX(I_rec,MATCH(inputs!$B$13+AA445,cpi_rec_u,0))/INDEX(I_rec,MATCH(inputs!$B$13,cpi_rec_u,0))</f>
        <v>243.65094331873456</v>
      </c>
      <c r="AD445">
        <f t="shared" si="486"/>
        <v>288.54086757085031</v>
      </c>
    </row>
    <row r="446" spans="12:30" x14ac:dyDescent="0.35">
      <c r="L446">
        <v>444</v>
      </c>
      <c r="M446">
        <f t="shared" si="478"/>
        <v>37</v>
      </c>
      <c r="N446">
        <f t="shared" si="479"/>
        <v>3.9629147102944913E-2</v>
      </c>
      <c r="O446">
        <f t="shared" si="480"/>
        <v>0.23078276023915431</v>
      </c>
      <c r="P446">
        <f>O446*EXP(-inputs!$B$27*L446/12)</f>
        <v>0.19180454067397917</v>
      </c>
      <c r="Q446">
        <f t="shared" si="481"/>
        <v>4.462914710294491E-2</v>
      </c>
      <c r="R446">
        <f t="shared" si="482"/>
        <v>0.19180454067397915</v>
      </c>
      <c r="S446">
        <f>R446*EXP(-inputs!$B$27*L446/12)</f>
        <v>0.15940957541643333</v>
      </c>
      <c r="T446">
        <f>INDEX(P_rec,MATCH(inputs!$B$13+L446,curve_t,0))/INDEX(P_rec,MATCH(inputs!$B$13,curve_t,0))</f>
        <v>0.18903535435956706</v>
      </c>
      <c r="U446">
        <f t="shared" si="484"/>
        <v>0.99617881170552247</v>
      </c>
      <c r="V446">
        <f t="shared" si="485"/>
        <v>3.835845783484837E-3</v>
      </c>
      <c r="X446">
        <v>420</v>
      </c>
      <c r="Y446">
        <f t="shared" si="483"/>
        <v>237.32051860662403</v>
      </c>
      <c r="AA446">
        <v>418</v>
      </c>
      <c r="AC446">
        <f>$AB$28*INDEX(I_rec,MATCH(inputs!$B$13+AA446,cpi_rec_u,0))/INDEX(I_rec,MATCH(inputs!$B$13,cpi_rec_u,0))</f>
        <v>244.15282436896396</v>
      </c>
      <c r="AD446">
        <f t="shared" si="486"/>
        <v>289.25248719061466</v>
      </c>
    </row>
    <row r="447" spans="12:30" x14ac:dyDescent="0.35">
      <c r="L447">
        <v>445</v>
      </c>
      <c r="M447">
        <f t="shared" si="478"/>
        <v>37.083333333333336</v>
      </c>
      <c r="N447">
        <f t="shared" si="479"/>
        <v>3.9632224702611595E-2</v>
      </c>
      <c r="O447">
        <f t="shared" si="480"/>
        <v>0.22999562329584153</v>
      </c>
      <c r="P447">
        <f>O447*EXP(-inputs!$B$27*L447/12)</f>
        <v>0.19107071840077627</v>
      </c>
      <c r="Q447">
        <f t="shared" si="481"/>
        <v>4.4632224702611592E-2</v>
      </c>
      <c r="R447">
        <f t="shared" si="482"/>
        <v>0.1910707184007763</v>
      </c>
      <c r="S447">
        <f>R447*EXP(-inputs!$B$27*L447/12)</f>
        <v>0.15873353982579388</v>
      </c>
      <c r="T447">
        <f>INDEX(P_rec,MATCH(inputs!$B$13+L447,curve_t,0))/INDEX(P_rec,MATCH(inputs!$B$13,curve_t,0))</f>
        <v>0.18831309366447702</v>
      </c>
      <c r="U447">
        <f t="shared" si="484"/>
        <v>0.99617922955450855</v>
      </c>
      <c r="V447">
        <f t="shared" si="485"/>
        <v>3.8354247229186456E-3</v>
      </c>
      <c r="X447">
        <v>421</v>
      </c>
      <c r="Y447">
        <f t="shared" si="483"/>
        <v>237.80936001842758</v>
      </c>
      <c r="AA447">
        <v>419</v>
      </c>
      <c r="AC447">
        <f>$AB$28*INDEX(I_rec,MATCH(inputs!$B$13+AA447,cpi_rec_u,0))/INDEX(I_rec,MATCH(inputs!$B$13,cpi_rec_u,0))</f>
        <v>244.65573921198367</v>
      </c>
      <c r="AD447">
        <f t="shared" si="486"/>
        <v>289.96586185633646</v>
      </c>
    </row>
    <row r="448" spans="12:30" x14ac:dyDescent="0.35">
      <c r="L448">
        <v>446</v>
      </c>
      <c r="M448">
        <f t="shared" si="478"/>
        <v>37.166666666666664</v>
      </c>
      <c r="N448">
        <f t="shared" si="479"/>
        <v>3.9635276762179275E-2</v>
      </c>
      <c r="O448">
        <f t="shared" si="480"/>
        <v>0.22921127106806569</v>
      </c>
      <c r="P448">
        <f>O448*EXP(-inputs!$B$27*L448/12)</f>
        <v>0.19033978669438226</v>
      </c>
      <c r="Q448">
        <f t="shared" si="481"/>
        <v>4.4635276762179273E-2</v>
      </c>
      <c r="R448">
        <f t="shared" si="482"/>
        <v>0.19033978669438228</v>
      </c>
      <c r="S448">
        <f>R448*EXP(-inputs!$B$27*L448/12)</f>
        <v>0.15806044017837348</v>
      </c>
      <c r="T448">
        <f>INDEX(P_rec,MATCH(inputs!$B$13+L448,curve_t,0))/INDEX(P_rec,MATCH(inputs!$B$13,curve_t,0))</f>
        <v>0.18759367095644544</v>
      </c>
      <c r="U448">
        <f t="shared" si="484"/>
        <v>0.99617964585450769</v>
      </c>
      <c r="V448">
        <f t="shared" si="485"/>
        <v>3.8350052235962551E-3</v>
      </c>
      <c r="X448">
        <v>422</v>
      </c>
      <c r="Y448">
        <f t="shared" si="483"/>
        <v>238.29920836350161</v>
      </c>
      <c r="AA448">
        <v>420</v>
      </c>
      <c r="AC448">
        <f>$AB$28*INDEX(I_rec,MATCH(inputs!$B$13+AA448,cpi_rec_u,0))/INDEX(I_rec,MATCH(inputs!$B$13,cpi_rec_u,0))</f>
        <v>245.15968997723809</v>
      </c>
      <c r="AD448">
        <f t="shared" si="486"/>
        <v>290.68099589643225</v>
      </c>
    </row>
    <row r="449" spans="12:30" x14ac:dyDescent="0.35">
      <c r="L449">
        <v>447</v>
      </c>
      <c r="M449">
        <f t="shared" si="478"/>
        <v>37.25</v>
      </c>
      <c r="N449">
        <f t="shared" si="479"/>
        <v>3.9638303493597746E-2</v>
      </c>
      <c r="O449">
        <f t="shared" si="480"/>
        <v>0.22842969303091085</v>
      </c>
      <c r="P449">
        <f>O449*EXP(-inputs!$B$27*L449/12)</f>
        <v>0.18961173357413966</v>
      </c>
      <c r="Q449">
        <f t="shared" si="481"/>
        <v>4.4638303493597743E-2</v>
      </c>
      <c r="R449">
        <f t="shared" si="482"/>
        <v>0.18961173357413971</v>
      </c>
      <c r="S449">
        <f>R449*EXP(-inputs!$B$27*L449/12)</f>
        <v>0.1573902632007016</v>
      </c>
      <c r="T449">
        <f>INDEX(P_rec,MATCH(inputs!$B$13+L449,curve_t,0))/INDEX(P_rec,MATCH(inputs!$B$13,curve_t,0))</f>
        <v>0.18687707450202831</v>
      </c>
      <c r="U449">
        <f t="shared" si="484"/>
        <v>0.99618006060245223</v>
      </c>
      <c r="V449">
        <f t="shared" si="485"/>
        <v>3.8345872886047516E-3</v>
      </c>
      <c r="X449">
        <v>423</v>
      </c>
      <c r="Y449">
        <f t="shared" si="483"/>
        <v>238.79006571596361</v>
      </c>
      <c r="AA449">
        <v>421</v>
      </c>
      <c r="AC449">
        <f>$AB$28*INDEX(I_rec,MATCH(inputs!$B$13+AA449,cpi_rec_u,0))/INDEX(I_rec,MATCH(inputs!$B$13,cpi_rec_u,0))</f>
        <v>245.66467879855631</v>
      </c>
      <c r="AD449">
        <f t="shared" si="486"/>
        <v>291.39789364999518</v>
      </c>
    </row>
    <row r="450" spans="12:30" x14ac:dyDescent="0.35">
      <c r="L450">
        <v>448</v>
      </c>
      <c r="M450">
        <f t="shared" ref="M450:M503" si="487">L450/12</f>
        <v>37.333333333333336</v>
      </c>
      <c r="N450">
        <f t="shared" ref="N450:N503" si="488">0.04-0.015*EXP(-M450/10)</f>
        <v>3.964130510705792E-2</v>
      </c>
      <c r="O450">
        <f t="shared" ref="O450:O503" si="489">EXP(-N450*M450)</f>
        <v>0.22765087870137074</v>
      </c>
      <c r="P450">
        <f>O450*EXP(-inputs!$B$27*L450/12)</f>
        <v>0.18888654711132458</v>
      </c>
      <c r="Q450">
        <f t="shared" ref="Q450:Q491" si="490">0.045-0.015*EXP(-M450/10)</f>
        <v>4.4641305107057917E-2</v>
      </c>
      <c r="R450">
        <f t="shared" ref="R450:R491" si="491">EXP(-Q450*M450)</f>
        <v>0.1888865471113246</v>
      </c>
      <c r="S450">
        <f>R450*EXP(-inputs!$B$27*L450/12)</f>
        <v>0.15672299568164952</v>
      </c>
      <c r="T450">
        <f>INDEX(P_rec,MATCH(inputs!$B$13+L450,curve_t,0))/INDEX(P_rec,MATCH(inputs!$B$13,curve_t,0))</f>
        <v>0.18616329261893516</v>
      </c>
      <c r="U450">
        <f t="shared" si="484"/>
        <v>0.99618047379543384</v>
      </c>
      <c r="V450">
        <f t="shared" si="485"/>
        <v>3.8341709208711272E-3</v>
      </c>
      <c r="X450">
        <v>424</v>
      </c>
      <c r="Y450">
        <f t="shared" ref="Y450:Y513" si="492">IF(X450&lt;=0,100*1.04^(X450/12),100*1.025^(X450/12))</f>
        <v>239.2819341542035</v>
      </c>
      <c r="AA450">
        <v>422</v>
      </c>
      <c r="AC450">
        <f>$AB$28*INDEX(I_rec,MATCH(inputs!$B$13+AA450,cpi_rec_u,0))/INDEX(I_rec,MATCH(inputs!$B$13,cpi_rec_u,0))</f>
        <v>246.17070781416479</v>
      </c>
      <c r="AD450">
        <f t="shared" si="486"/>
        <v>292.11655946681702</v>
      </c>
    </row>
    <row r="451" spans="12:30" x14ac:dyDescent="0.35">
      <c r="L451">
        <v>449</v>
      </c>
      <c r="M451">
        <f t="shared" si="487"/>
        <v>37.416666666666664</v>
      </c>
      <c r="N451">
        <f t="shared" si="488"/>
        <v>3.9644281811006377E-2</v>
      </c>
      <c r="O451">
        <f t="shared" si="489"/>
        <v>0.22687481763822054</v>
      </c>
      <c r="P451">
        <f>O451*EXP(-inputs!$B$27*L451/12)</f>
        <v>0.18816421542895093</v>
      </c>
      <c r="Q451">
        <f t="shared" si="490"/>
        <v>4.4644281811006374E-2</v>
      </c>
      <c r="R451">
        <f t="shared" si="491"/>
        <v>0.18816421542895093</v>
      </c>
      <c r="S451">
        <f>R451*EXP(-inputs!$B$27*L451/12)</f>
        <v>0.15605862447215918</v>
      </c>
      <c r="T451">
        <f>INDEX(P_rec,MATCH(inputs!$B$13+L451,curve_t,0))/INDEX(P_rec,MATCH(inputs!$B$13,curve_t,0))</f>
        <v>0.18545231367582518</v>
      </c>
      <c r="U451">
        <f t="shared" ref="U451:U491" si="493">T451/T450</f>
        <v>0.99618088543069927</v>
      </c>
      <c r="V451">
        <f t="shared" ref="V451:V491" si="494">T450/T451-1</f>
        <v>3.8337561231658324E-3</v>
      </c>
      <c r="X451">
        <v>425</v>
      </c>
      <c r="Y451">
        <f t="shared" si="492"/>
        <v>239.77481576089247</v>
      </c>
      <c r="AA451">
        <v>423</v>
      </c>
      <c r="AC451">
        <f>$AB$28*INDEX(I_rec,MATCH(inputs!$B$13+AA451,cpi_rec_u,0))/INDEX(I_rec,MATCH(inputs!$B$13,cpi_rec_u,0))</f>
        <v>246.67777916669334</v>
      </c>
      <c r="AD451">
        <f t="shared" si="486"/>
        <v>292.83699770741941</v>
      </c>
    </row>
    <row r="452" spans="12:30" x14ac:dyDescent="0.35">
      <c r="L452">
        <v>450</v>
      </c>
      <c r="M452">
        <f t="shared" si="487"/>
        <v>37.5</v>
      </c>
      <c r="N452">
        <f t="shared" si="488"/>
        <v>3.9647233812159864E-2</v>
      </c>
      <c r="O452">
        <f t="shared" si="489"/>
        <v>0.2261014994418874</v>
      </c>
      <c r="P452">
        <f>O452*EXP(-inputs!$B$27*L452/12)</f>
        <v>0.18744472670157419</v>
      </c>
      <c r="Q452">
        <f t="shared" si="490"/>
        <v>4.4647233812159862E-2</v>
      </c>
      <c r="R452">
        <f t="shared" si="491"/>
        <v>0.18744472670157425</v>
      </c>
      <c r="S452">
        <f>R452*EXP(-inputs!$B$27*L452/12)</f>
        <v>0.15539713648497225</v>
      </c>
      <c r="T452">
        <f>INDEX(P_rec,MATCH(inputs!$B$13+L452,curve_t,0))/INDEX(P_rec,MATCH(inputs!$B$13,curve_t,0))</f>
        <v>0.184744126092103</v>
      </c>
      <c r="U452">
        <f t="shared" si="493"/>
        <v>0.99618129550564627</v>
      </c>
      <c r="V452">
        <f t="shared" si="494"/>
        <v>3.8333428981072171E-3</v>
      </c>
      <c r="X452">
        <v>426</v>
      </c>
      <c r="Y452">
        <f t="shared" si="492"/>
        <v>240.26871262299164</v>
      </c>
      <c r="AA452">
        <v>424</v>
      </c>
      <c r="AC452">
        <f>$AB$28*INDEX(I_rec,MATCH(inputs!$B$13+AA452,cpi_rec_u,0))/INDEX(I_rec,MATCH(inputs!$B$13,cpi_rec_u,0))</f>
        <v>247.18589500318521</v>
      </c>
      <c r="AD452">
        <f t="shared" si="486"/>
        <v>293.55921274307735</v>
      </c>
    </row>
    <row r="453" spans="12:30" x14ac:dyDescent="0.35">
      <c r="L453">
        <v>451</v>
      </c>
      <c r="M453">
        <f t="shared" si="487"/>
        <v>37.583333333333336</v>
      </c>
      <c r="N453">
        <f t="shared" si="488"/>
        <v>3.9650161315519648E-2</v>
      </c>
      <c r="O453">
        <f t="shared" si="489"/>
        <v>0.22533091375432129</v>
      </c>
      <c r="P453">
        <f>O453*EXP(-inputs!$B$27*L453/12)</f>
        <v>0.1867280691550956</v>
      </c>
      <c r="Q453">
        <f t="shared" si="490"/>
        <v>4.4650161315519646E-2</v>
      </c>
      <c r="R453">
        <f t="shared" si="491"/>
        <v>0.18672806915509563</v>
      </c>
      <c r="S453">
        <f>R453*EXP(-inputs!$B$27*L453/12)</f>
        <v>0.15473851869435956</v>
      </c>
      <c r="T453">
        <f>INDEX(P_rec,MATCH(inputs!$B$13+L453,curve_t,0))/INDEX(P_rec,MATCH(inputs!$B$13,curve_t,0))</f>
        <v>0.18403871833771504</v>
      </c>
      <c r="U453">
        <f t="shared" si="493"/>
        <v>0.99618170401782469</v>
      </c>
      <c r="V453">
        <f t="shared" si="494"/>
        <v>3.8329312481599764E-3</v>
      </c>
      <c r="X453">
        <v>427</v>
      </c>
      <c r="Y453">
        <f t="shared" si="492"/>
        <v>240.76362683176094</v>
      </c>
      <c r="AA453">
        <v>425</v>
      </c>
      <c r="AC453">
        <f>$AB$28*INDEX(I_rec,MATCH(inputs!$B$13+AA453,cpi_rec_u,0))/INDEX(I_rec,MATCH(inputs!$B$13,cpi_rec_u,0))</f>
        <v>247.69505747510632</v>
      </c>
      <c r="AD453">
        <f t="shared" si="486"/>
        <v>294.28320895584682</v>
      </c>
    </row>
    <row r="454" spans="12:30" x14ac:dyDescent="0.35">
      <c r="L454">
        <v>452</v>
      </c>
      <c r="M454">
        <f t="shared" si="487"/>
        <v>37.666666666666664</v>
      </c>
      <c r="N454">
        <f t="shared" si="488"/>
        <v>3.9653064524385752E-2</v>
      </c>
      <c r="O454">
        <f t="shared" si="489"/>
        <v>0.22456305025886383</v>
      </c>
      <c r="P454">
        <f>O454*EXP(-inputs!$B$27*L454/12)</f>
        <v>0.18601423106656506</v>
      </c>
      <c r="Q454">
        <f t="shared" si="490"/>
        <v>4.4653064524385749E-2</v>
      </c>
      <c r="R454">
        <f t="shared" si="491"/>
        <v>0.18601423106656509</v>
      </c>
      <c r="S454">
        <f>R454*EXP(-inputs!$B$27*L454/12)</f>
        <v>0.15408275813585098</v>
      </c>
      <c r="T454">
        <f>INDEX(P_rec,MATCH(inputs!$B$13+L454,curve_t,0))/INDEX(P_rec,MATCH(inputs!$B$13,curve_t,0))</f>
        <v>0.1833360789329456</v>
      </c>
      <c r="U454">
        <f t="shared" si="493"/>
        <v>0.99618211096493248</v>
      </c>
      <c r="V454">
        <f t="shared" si="494"/>
        <v>3.8325211756407018E-3</v>
      </c>
      <c r="X454">
        <v>428</v>
      </c>
      <c r="Y454">
        <f t="shared" si="492"/>
        <v>241.25956048276791</v>
      </c>
      <c r="AA454">
        <v>426</v>
      </c>
      <c r="AC454">
        <f>$AB$28*INDEX(I_rec,MATCH(inputs!$B$13+AA454,cpi_rec_u,0))/INDEX(I_rec,MATCH(inputs!$B$13,cpi_rec_u,0))</f>
        <v>248.20526873835433</v>
      </c>
      <c r="AD454">
        <f t="shared" si="486"/>
        <v>295.00899073859114</v>
      </c>
    </row>
    <row r="455" spans="12:30" x14ac:dyDescent="0.35">
      <c r="L455">
        <v>453</v>
      </c>
      <c r="M455">
        <f t="shared" si="487"/>
        <v>37.75</v>
      </c>
      <c r="N455">
        <f t="shared" si="488"/>
        <v>3.9655943640371068E-2</v>
      </c>
      <c r="O455">
        <f t="shared" si="489"/>
        <v>0.22379789868011712</v>
      </c>
      <c r="P455">
        <f>O455*EXP(-inputs!$B$27*L455/12)</f>
        <v>0.1853032007639846</v>
      </c>
      <c r="Q455">
        <f t="shared" si="490"/>
        <v>4.4655943640371065E-2</v>
      </c>
      <c r="R455">
        <f t="shared" si="491"/>
        <v>0.1853032007639846</v>
      </c>
      <c r="S455">
        <f>R455*EXP(-inputs!$B$27*L455/12)</f>
        <v>0.15342984190596518</v>
      </c>
      <c r="T455">
        <f>INDEX(P_rec,MATCH(inputs!$B$13+L455,curve_t,0))/INDEX(P_rec,MATCH(inputs!$B$13,curve_t,0))</f>
        <v>0.18263619644821288</v>
      </c>
      <c r="U455">
        <f t="shared" si="493"/>
        <v>0.99618251634481236</v>
      </c>
      <c r="V455">
        <f t="shared" si="494"/>
        <v>3.832112682718769E-3</v>
      </c>
      <c r="X455">
        <v>429</v>
      </c>
      <c r="Y455">
        <f t="shared" si="492"/>
        <v>241.75651567589665</v>
      </c>
      <c r="AA455">
        <v>427</v>
      </c>
      <c r="AC455">
        <f>$AB$28*INDEX(I_rec,MATCH(inputs!$B$13+AA455,cpi_rec_u,0))/INDEX(I_rec,MATCH(inputs!$B$13,cpi_rec_u,0))</f>
        <v>248.71653095326769</v>
      </c>
      <c r="AD455">
        <f t="shared" si="486"/>
        <v>295.7365624950076</v>
      </c>
    </row>
    <row r="456" spans="12:30" x14ac:dyDescent="0.35">
      <c r="L456">
        <v>454</v>
      </c>
      <c r="M456">
        <f t="shared" si="487"/>
        <v>37.833333333333336</v>
      </c>
      <c r="N456">
        <f t="shared" si="488"/>
        <v>3.9658798863415362E-2</v>
      </c>
      <c r="O456">
        <f t="shared" si="489"/>
        <v>0.22303544878381193</v>
      </c>
      <c r="P456">
        <f>O456*EXP(-inputs!$B$27*L456/12)</f>
        <v>0.18459496662611141</v>
      </c>
      <c r="Q456">
        <f t="shared" si="490"/>
        <v>4.465879886341536E-2</v>
      </c>
      <c r="R456">
        <f t="shared" si="491"/>
        <v>0.18459496662611144</v>
      </c>
      <c r="S456">
        <f>R456*EXP(-inputs!$B$27*L456/12)</f>
        <v>0.15277975716194045</v>
      </c>
      <c r="T456">
        <f>INDEX(P_rec,MATCH(inputs!$B$13+L456,curve_t,0))/INDEX(P_rec,MATCH(inputs!$B$13,curve_t,0))</f>
        <v>0.18193905950386557</v>
      </c>
      <c r="U456">
        <f t="shared" si="493"/>
        <v>0.9961829201554524</v>
      </c>
      <c r="V456">
        <f t="shared" si="494"/>
        <v>3.8317057714178926E-3</v>
      </c>
      <c r="X456">
        <v>430</v>
      </c>
      <c r="Y456">
        <f t="shared" si="492"/>
        <v>242.25449451535673</v>
      </c>
      <c r="AA456">
        <v>428</v>
      </c>
      <c r="AC456">
        <f>$AB$28*INDEX(I_rec,MATCH(inputs!$B$13+AA456,cpi_rec_u,0))/INDEX(I_rec,MATCH(inputs!$B$13,cpi_rec_u,0))</f>
        <v>249.22884628463473</v>
      </c>
      <c r="AD456">
        <f t="shared" si="486"/>
        <v>296.46592863965395</v>
      </c>
    </row>
    <row r="457" spans="12:30" x14ac:dyDescent="0.35">
      <c r="L457">
        <v>455</v>
      </c>
      <c r="M457">
        <f t="shared" si="487"/>
        <v>37.916666666666664</v>
      </c>
      <c r="N457">
        <f t="shared" si="488"/>
        <v>3.9661630391799159E-2</v>
      </c>
      <c r="O457">
        <f t="shared" si="489"/>
        <v>0.22227569037667511</v>
      </c>
      <c r="P457">
        <f>O457*EXP(-inputs!$B$27*L457/12)</f>
        <v>0.18388951708226092</v>
      </c>
      <c r="Q457">
        <f t="shared" si="490"/>
        <v>4.4661630391799156E-2</v>
      </c>
      <c r="R457">
        <f t="shared" si="491"/>
        <v>0.18388951708226095</v>
      </c>
      <c r="S457">
        <f>R457*EXP(-inputs!$B$27*L457/12)</f>
        <v>0.15213249112146549</v>
      </c>
      <c r="T457">
        <f>INDEX(P_rec,MATCH(inputs!$B$13+L457,curve_t,0))/INDEX(P_rec,MATCH(inputs!$B$13,curve_t,0))</f>
        <v>0.1812446567699787</v>
      </c>
      <c r="U457">
        <f t="shared" si="493"/>
        <v>0.99618332239497964</v>
      </c>
      <c r="V457">
        <f t="shared" si="494"/>
        <v>3.8313004436216769E-3</v>
      </c>
      <c r="X457">
        <v>431</v>
      </c>
      <c r="Y457">
        <f t="shared" si="492"/>
        <v>242.75349910969189</v>
      </c>
      <c r="AA457">
        <v>429</v>
      </c>
      <c r="AC457">
        <f>$AB$28*INDEX(I_rec,MATCH(inputs!$B$13+AA457,cpi_rec_u,0))/INDEX(I_rec,MATCH(inputs!$B$13,cpi_rec_u,0))</f>
        <v>249.74221690170293</v>
      </c>
      <c r="AD457">
        <f t="shared" si="486"/>
        <v>297.19709359797588</v>
      </c>
    </row>
    <row r="458" spans="12:30" x14ac:dyDescent="0.35">
      <c r="L458">
        <v>456</v>
      </c>
      <c r="M458">
        <f t="shared" si="487"/>
        <v>38</v>
      </c>
      <c r="N458">
        <f t="shared" si="488"/>
        <v>3.9664438422157514E-2</v>
      </c>
      <c r="O458">
        <f t="shared" si="489"/>
        <v>0.22151861330629596</v>
      </c>
      <c r="P458">
        <f>O458*EXP(-inputs!$B$27*L458/12)</f>
        <v>0.18318684061210908</v>
      </c>
      <c r="Q458">
        <f t="shared" si="490"/>
        <v>4.4664438422157511E-2</v>
      </c>
      <c r="R458">
        <f t="shared" si="491"/>
        <v>0.1831868406121091</v>
      </c>
      <c r="S458">
        <f>R458*EXP(-inputs!$B$27*L458/12)</f>
        <v>0.15148803106241049</v>
      </c>
      <c r="T458">
        <f>INDEX(P_rec,MATCH(inputs!$B$13+L458,curve_t,0))/INDEX(P_rec,MATCH(inputs!$B$13,curve_t,0))</f>
        <v>0.18055297696615025</v>
      </c>
      <c r="U458">
        <f t="shared" si="493"/>
        <v>0.99618372306166092</v>
      </c>
      <c r="V458">
        <f t="shared" si="494"/>
        <v>3.8308967010725059E-3</v>
      </c>
      <c r="X458">
        <v>432</v>
      </c>
      <c r="Y458">
        <f t="shared" si="492"/>
        <v>243.25353157178964</v>
      </c>
      <c r="AA458">
        <v>430</v>
      </c>
      <c r="AC458">
        <f>$AB$28*INDEX(I_rec,MATCH(inputs!$B$13+AA458,cpi_rec_u,0))/INDEX(I_rec,MATCH(inputs!$B$13,cpi_rec_u,0))</f>
        <v>250.25664497818801</v>
      </c>
      <c r="AD458">
        <f t="shared" si="486"/>
        <v>297.93006180633301</v>
      </c>
    </row>
    <row r="459" spans="12:30" x14ac:dyDescent="0.35">
      <c r="L459">
        <v>457</v>
      </c>
      <c r="M459">
        <f t="shared" si="487"/>
        <v>38.083333333333336</v>
      </c>
      <c r="N459">
        <f t="shared" si="488"/>
        <v>3.9667223149493669E-2</v>
      </c>
      <c r="O459">
        <f t="shared" si="489"/>
        <v>0.22076420746099271</v>
      </c>
      <c r="P459">
        <f>O459*EXP(-inputs!$B$27*L459/12)</f>
        <v>0.18248692574549535</v>
      </c>
      <c r="Q459">
        <f t="shared" si="490"/>
        <v>4.4667223149493666E-2</v>
      </c>
      <c r="R459">
        <f t="shared" si="491"/>
        <v>0.18248692574549538</v>
      </c>
      <c r="S459">
        <f>R459*EXP(-inputs!$B$27*L459/12)</f>
        <v>0.15084636432255916</v>
      </c>
      <c r="T459">
        <f>INDEX(P_rec,MATCH(inputs!$B$13+L459,curve_t,0))/INDEX(P_rec,MATCH(inputs!$B$13,curve_t,0))</f>
        <v>0.17986400886129811</v>
      </c>
      <c r="U459">
        <f t="shared" si="493"/>
        <v>0.99618412215390217</v>
      </c>
      <c r="V459">
        <f t="shared" si="494"/>
        <v>3.8304945453730976E-3</v>
      </c>
      <c r="X459">
        <v>433</v>
      </c>
      <c r="Y459">
        <f t="shared" si="492"/>
        <v>243.75459401888824</v>
      </c>
      <c r="AA459">
        <v>431</v>
      </c>
      <c r="AC459">
        <f>$AB$28*INDEX(I_rec,MATCH(inputs!$B$13+AA459,cpi_rec_u,0))/INDEX(I_rec,MATCH(inputs!$B$13,cpi_rec_u,0))</f>
        <v>250.77213269228324</v>
      </c>
      <c r="AD459">
        <f t="shared" si="486"/>
        <v>298.66483771202655</v>
      </c>
    </row>
    <row r="460" spans="12:30" x14ac:dyDescent="0.35">
      <c r="L460">
        <v>458</v>
      </c>
      <c r="M460">
        <f t="shared" si="487"/>
        <v>38.166666666666664</v>
      </c>
      <c r="N460">
        <f t="shared" si="488"/>
        <v>3.9669984767192579E-2</v>
      </c>
      <c r="O460">
        <f t="shared" si="489"/>
        <v>0.22001246276967837</v>
      </c>
      <c r="P460">
        <f>O460*EXP(-inputs!$B$27*L460/12)</f>
        <v>0.18178976106222541</v>
      </c>
      <c r="Q460">
        <f t="shared" si="490"/>
        <v>4.4669984767192576E-2</v>
      </c>
      <c r="R460">
        <f t="shared" si="491"/>
        <v>0.18178976106222544</v>
      </c>
      <c r="S460">
        <f>R460*EXP(-inputs!$B$27*L460/12)</f>
        <v>0.15020747829934089</v>
      </c>
      <c r="T460">
        <f>INDEX(P_rec,MATCH(inputs!$B$13+L460,curve_t,0))/INDEX(P_rec,MATCH(inputs!$B$13,curve_t,0))</f>
        <v>0.17917774127345637</v>
      </c>
      <c r="U460">
        <f t="shared" si="493"/>
        <v>0.9961845196702418</v>
      </c>
      <c r="V460">
        <f t="shared" si="494"/>
        <v>3.8300939779922771E-3</v>
      </c>
      <c r="X460">
        <v>434</v>
      </c>
      <c r="Y460">
        <f t="shared" si="492"/>
        <v>244.2566885725891</v>
      </c>
      <c r="AA460">
        <v>432</v>
      </c>
      <c r="AC460">
        <f>$AB$28*INDEX(I_rec,MATCH(inputs!$B$13+AA460,cpi_rec_u,0))/INDEX(I_rec,MATCH(inputs!$B$13,cpi_rec_u,0))</f>
        <v>251.28868222666901</v>
      </c>
      <c r="AD460">
        <f t="shared" si="486"/>
        <v>299.40142577332523</v>
      </c>
    </row>
    <row r="461" spans="12:30" x14ac:dyDescent="0.35">
      <c r="L461">
        <v>459</v>
      </c>
      <c r="M461">
        <f t="shared" si="487"/>
        <v>38.25</v>
      </c>
      <c r="N461">
        <f t="shared" si="488"/>
        <v>3.9672723467034363E-2</v>
      </c>
      <c r="O461">
        <f t="shared" si="489"/>
        <v>0.21926336920172501</v>
      </c>
      <c r="P461">
        <f>O461*EXP(-inputs!$B$27*L461/12)</f>
        <v>0.18109533519187301</v>
      </c>
      <c r="Q461">
        <f t="shared" si="490"/>
        <v>4.467272346703436E-2</v>
      </c>
      <c r="R461">
        <f t="shared" si="491"/>
        <v>0.18109533519187304</v>
      </c>
      <c r="S461">
        <f>R461*EXP(-inputs!$B$27*L461/12)</f>
        <v>0.14957136044956312</v>
      </c>
      <c r="T461">
        <f>INDEX(P_rec,MATCH(inputs!$B$13+L461,curve_t,0))/INDEX(P_rec,MATCH(inputs!$B$13,curve_t,0))</f>
        <v>0.17849416306957222</v>
      </c>
      <c r="U461">
        <f t="shared" si="493"/>
        <v>0.99618491560935074</v>
      </c>
      <c r="V461">
        <f t="shared" si="494"/>
        <v>3.8296950002656427E-3</v>
      </c>
      <c r="X461">
        <v>435</v>
      </c>
      <c r="Y461">
        <f t="shared" si="492"/>
        <v>244.75981735886268</v>
      </c>
      <c r="AA461">
        <v>433</v>
      </c>
      <c r="AC461">
        <f>$AB$28*INDEX(I_rec,MATCH(inputs!$B$13+AA461,cpi_rec_u,0))/INDEX(I_rec,MATCH(inputs!$B$13,cpi_rec_u,0))</f>
        <v>251.80629576852022</v>
      </c>
      <c r="AD461">
        <f t="shared" si="486"/>
        <v>300.1398304594951</v>
      </c>
    </row>
    <row r="462" spans="12:30" x14ac:dyDescent="0.35">
      <c r="L462">
        <v>460</v>
      </c>
      <c r="M462">
        <f t="shared" si="487"/>
        <v>38.333333333333336</v>
      </c>
      <c r="N462">
        <f t="shared" si="488"/>
        <v>3.9675439439207608E-2</v>
      </c>
      <c r="O462">
        <f t="shared" si="489"/>
        <v>0.21851691676682897</v>
      </c>
      <c r="P462">
        <f>O462*EXP(-inputs!$B$27*L462/12)</f>
        <v>0.18040363681358298</v>
      </c>
      <c r="Q462">
        <f t="shared" si="490"/>
        <v>4.4675439439207605E-2</v>
      </c>
      <c r="R462">
        <f t="shared" si="491"/>
        <v>0.18040363681358301</v>
      </c>
      <c r="S462">
        <f>R462*EXP(-inputs!$B$27*L462/12)</f>
        <v>0.14893799828914475</v>
      </c>
      <c r="T462">
        <f>INDEX(P_rec,MATCH(inputs!$B$13+L462,curve_t,0))/INDEX(P_rec,MATCH(inputs!$B$13,curve_t,0))</f>
        <v>0.17781326316530333</v>
      </c>
      <c r="U462">
        <f t="shared" si="493"/>
        <v>0.99618530997003252</v>
      </c>
      <c r="V462">
        <f t="shared" si="494"/>
        <v>3.8292976133951218E-3</v>
      </c>
      <c r="X462">
        <v>436</v>
      </c>
      <c r="Y462">
        <f t="shared" si="492"/>
        <v>245.2639825080586</v>
      </c>
      <c r="AA462">
        <v>434</v>
      </c>
      <c r="AC462">
        <f>$AB$28*INDEX(I_rec,MATCH(inputs!$B$13+AA462,cpi_rec_u,0))/INDEX(I_rec,MATCH(inputs!$B$13,cpi_rec_u,0))</f>
        <v>252.32497550951894</v>
      </c>
      <c r="AD462">
        <f t="shared" si="486"/>
        <v>300.88005625082161</v>
      </c>
    </row>
    <row r="463" spans="12:30" x14ac:dyDescent="0.35">
      <c r="L463">
        <v>461</v>
      </c>
      <c r="M463">
        <f t="shared" si="487"/>
        <v>38.416666666666664</v>
      </c>
      <c r="N463">
        <f t="shared" si="488"/>
        <v>3.967813287232258E-2</v>
      </c>
      <c r="O463">
        <f t="shared" si="489"/>
        <v>0.2177730955148747</v>
      </c>
      <c r="P463">
        <f>O463*EXP(-inputs!$B$27*L463/12)</f>
        <v>0.17971465465587338</v>
      </c>
      <c r="Q463">
        <f t="shared" si="490"/>
        <v>4.4678132872322578E-2</v>
      </c>
      <c r="R463">
        <f t="shared" si="491"/>
        <v>0.17971465465587344</v>
      </c>
      <c r="S463">
        <f>R463*EXP(-inputs!$B$27*L463/12)</f>
        <v>0.14830737939284983</v>
      </c>
      <c r="T463">
        <f>INDEX(P_rec,MATCH(inputs!$B$13+L463,curve_t,0))/INDEX(P_rec,MATCH(inputs!$B$13,curve_t,0))</f>
        <v>0.17713503052481486</v>
      </c>
      <c r="U463">
        <f t="shared" si="493"/>
        <v>0.99618570275121743</v>
      </c>
      <c r="V463">
        <f t="shared" si="494"/>
        <v>3.828901818454522E-3</v>
      </c>
      <c r="X463">
        <v>437</v>
      </c>
      <c r="Y463">
        <f t="shared" si="492"/>
        <v>245.76918615491476</v>
      </c>
      <c r="AA463">
        <v>435</v>
      </c>
      <c r="AC463">
        <f>$AB$28*INDEX(I_rec,MATCH(inputs!$B$13+AA463,cpi_rec_u,0))/INDEX(I_rec,MATCH(inputs!$B$13,cpi_rec_u,0))</f>
        <v>252.84472364586065</v>
      </c>
      <c r="AD463">
        <f t="shared" si="486"/>
        <v>301.62210763864203</v>
      </c>
    </row>
    <row r="464" spans="12:30" x14ac:dyDescent="0.35">
      <c r="L464">
        <v>462</v>
      </c>
      <c r="M464">
        <f t="shared" si="487"/>
        <v>38.5</v>
      </c>
      <c r="N464">
        <f t="shared" si="488"/>
        <v>3.968080395342434E-2</v>
      </c>
      <c r="O464">
        <f t="shared" si="489"/>
        <v>0.21703189553579799</v>
      </c>
      <c r="P464">
        <f>O464*EXP(-inputs!$B$27*L464/12)</f>
        <v>0.17902837749643777</v>
      </c>
      <c r="Q464">
        <f t="shared" si="490"/>
        <v>4.4680803953424338E-2</v>
      </c>
      <c r="R464">
        <f t="shared" si="491"/>
        <v>0.17902837749643777</v>
      </c>
      <c r="S464">
        <f>R464*EXP(-inputs!$B$27*L464/12)</f>
        <v>0.14767949139402137</v>
      </c>
      <c r="T464">
        <f>INDEX(P_rec,MATCH(inputs!$B$13+L464,curve_t,0))/INDEX(P_rec,MATCH(inputs!$B$13,curve_t,0))</f>
        <v>0.17645945416057701</v>
      </c>
      <c r="U464">
        <f t="shared" si="493"/>
        <v>0.99618609395196278</v>
      </c>
      <c r="V464">
        <f t="shared" si="494"/>
        <v>3.8285076163901977E-3</v>
      </c>
      <c r="X464">
        <v>438</v>
      </c>
      <c r="Y464">
        <f t="shared" si="492"/>
        <v>246.27543043856642</v>
      </c>
      <c r="AA464">
        <v>436</v>
      </c>
      <c r="AC464">
        <f>$AB$28*INDEX(I_rec,MATCH(inputs!$B$13+AA464,cpi_rec_u,0))/INDEX(I_rec,MATCH(inputs!$B$13,cpi_rec_u,0))</f>
        <v>253.36554237826479</v>
      </c>
      <c r="AD464">
        <f t="shared" si="486"/>
        <v>302.36598912536971</v>
      </c>
    </row>
    <row r="465" spans="12:30" x14ac:dyDescent="0.35">
      <c r="L465">
        <v>463</v>
      </c>
      <c r="M465">
        <f t="shared" si="487"/>
        <v>38.583333333333336</v>
      </c>
      <c r="N465">
        <f t="shared" si="488"/>
        <v>3.9683452868005703E-2</v>
      </c>
      <c r="O465">
        <f t="shared" si="489"/>
        <v>0.21629330695944962</v>
      </c>
      <c r="P465">
        <f>O465*EXP(-inputs!$B$27*L465/12)</f>
        <v>0.17834479416194776</v>
      </c>
      <c r="Q465">
        <f t="shared" si="490"/>
        <v>4.4683452868005701E-2</v>
      </c>
      <c r="R465">
        <f t="shared" si="491"/>
        <v>0.17834479416194773</v>
      </c>
      <c r="S465">
        <f>R465*EXP(-inputs!$B$27*L465/12)</f>
        <v>0.14705432198431651</v>
      </c>
      <c r="T465">
        <f>INDEX(P_rec,MATCH(inputs!$B$13+L465,curve_t,0))/INDEX(P_rec,MATCH(inputs!$B$13,curve_t,0))</f>
        <v>0.17578652313316268</v>
      </c>
      <c r="U465">
        <f t="shared" si="493"/>
        <v>0.9961864835714499</v>
      </c>
      <c r="V465">
        <f t="shared" si="494"/>
        <v>3.8281150080234916E-3</v>
      </c>
      <c r="X465">
        <v>439</v>
      </c>
      <c r="Y465">
        <f t="shared" si="492"/>
        <v>246.78271750255493</v>
      </c>
      <c r="AA465">
        <v>437</v>
      </c>
      <c r="AC465">
        <f>$AB$28*INDEX(I_rec,MATCH(inputs!$B$13+AA465,cpi_rec_u,0))/INDEX(I_rec,MATCH(inputs!$B$13,cpi_rec_u,0))</f>
        <v>253.88743391198389</v>
      </c>
      <c r="AD465">
        <f t="shared" si="486"/>
        <v>303.11170522452227</v>
      </c>
    </row>
    <row r="466" spans="12:30" x14ac:dyDescent="0.35">
      <c r="L466">
        <v>464</v>
      </c>
      <c r="M466">
        <f t="shared" si="487"/>
        <v>38.666666666666664</v>
      </c>
      <c r="N466">
        <f t="shared" si="488"/>
        <v>3.9686079800020126E-2</v>
      </c>
      <c r="O466">
        <f t="shared" si="489"/>
        <v>0.21555731995545774</v>
      </c>
      <c r="P466">
        <f>O466*EXP(-inputs!$B$27*L466/12)</f>
        <v>0.17766389352785547</v>
      </c>
      <c r="Q466">
        <f t="shared" si="490"/>
        <v>4.4686079800020123E-2</v>
      </c>
      <c r="R466">
        <f t="shared" si="491"/>
        <v>0.1776638935278555</v>
      </c>
      <c r="S466">
        <f>R466*EXP(-inputs!$B$27*L466/12)</f>
        <v>0.14643185891344157</v>
      </c>
      <c r="T466">
        <f>INDEX(P_rec,MATCH(inputs!$B$13+L466,curve_t,0))/INDEX(P_rec,MATCH(inputs!$B$13,curve_t,0))</f>
        <v>0.17511622655104536</v>
      </c>
      <c r="U466">
        <f t="shared" si="493"/>
        <v>0.99618687160898256</v>
      </c>
      <c r="V466">
        <f t="shared" si="494"/>
        <v>3.827723994052068E-3</v>
      </c>
      <c r="X466">
        <v>440</v>
      </c>
      <c r="Y466">
        <f t="shared" si="492"/>
        <v>247.2910494948371</v>
      </c>
      <c r="AA466">
        <v>438</v>
      </c>
      <c r="AC466">
        <f>$AB$28*INDEX(I_rec,MATCH(inputs!$B$13+AA466,cpi_rec_u,0))/INDEX(I_rec,MATCH(inputs!$B$13,cpi_rec_u,0))</f>
        <v>254.41040045681319</v>
      </c>
      <c r="AD466">
        <f t="shared" si="486"/>
        <v>303.85926046074894</v>
      </c>
    </row>
    <row r="467" spans="12:30" x14ac:dyDescent="0.35">
      <c r="L467">
        <v>465</v>
      </c>
      <c r="M467">
        <f t="shared" si="487"/>
        <v>38.75</v>
      </c>
      <c r="N467">
        <f t="shared" si="488"/>
        <v>3.9688684931894508E-2</v>
      </c>
      <c r="O467">
        <f t="shared" si="489"/>
        <v>0.21482392473309012</v>
      </c>
      <c r="P467">
        <f>O467*EXP(-inputs!$B$27*L467/12)</f>
        <v>0.17698566451819589</v>
      </c>
      <c r="Q467">
        <f t="shared" si="490"/>
        <v>4.4688684931894505E-2</v>
      </c>
      <c r="R467">
        <f t="shared" si="491"/>
        <v>0.17698566451819595</v>
      </c>
      <c r="S467">
        <f>R467*EXP(-inputs!$B$27*L467/12)</f>
        <v>0.14581208998888778</v>
      </c>
      <c r="T467">
        <f>INDEX(P_rec,MATCH(inputs!$B$13+L467,curve_t,0))/INDEX(P_rec,MATCH(inputs!$B$13,curve_t,0))</f>
        <v>0.17444855357039774</v>
      </c>
      <c r="U467">
        <f t="shared" si="493"/>
        <v>0.99618725806398645</v>
      </c>
      <c r="V467">
        <f t="shared" si="494"/>
        <v>3.8273345750510224E-3</v>
      </c>
      <c r="X467">
        <v>441</v>
      </c>
      <c r="Y467">
        <f t="shared" si="492"/>
        <v>247.80042856779409</v>
      </c>
      <c r="AA467">
        <v>439</v>
      </c>
      <c r="AC467">
        <f>$AB$28*INDEX(I_rec,MATCH(inputs!$B$13+AA467,cpi_rec_u,0))/INDEX(I_rec,MATCH(inputs!$B$13,cpi_rec_u,0))</f>
        <v>254.93444422709936</v>
      </c>
      <c r="AD467">
        <f t="shared" si="486"/>
        <v>304.60865936985778</v>
      </c>
    </row>
    <row r="468" spans="12:30" x14ac:dyDescent="0.35">
      <c r="L468">
        <v>466</v>
      </c>
      <c r="M468">
        <f t="shared" si="487"/>
        <v>38.833333333333336</v>
      </c>
      <c r="N468">
        <f t="shared" si="488"/>
        <v>3.9691268444541822E-2</v>
      </c>
      <c r="O468">
        <f t="shared" si="489"/>
        <v>0.21409311154111638</v>
      </c>
      <c r="P468">
        <f>O468*EXP(-inputs!$B$27*L468/12)</f>
        <v>0.17631009610538961</v>
      </c>
      <c r="Q468">
        <f t="shared" si="490"/>
        <v>4.4691268444541819E-2</v>
      </c>
      <c r="R468">
        <f t="shared" si="491"/>
        <v>0.17631009610538964</v>
      </c>
      <c r="S468">
        <f>R468*EXP(-inputs!$B$27*L468/12)</f>
        <v>0.14519500307566802</v>
      </c>
      <c r="T468">
        <f>INDEX(P_rec,MATCH(inputs!$B$13+L468,curve_t,0))/INDEX(P_rec,MATCH(inputs!$B$13,curve_t,0))</f>
        <v>0.1737834933948896</v>
      </c>
      <c r="U468">
        <f t="shared" si="493"/>
        <v>0.99618764293600315</v>
      </c>
      <c r="V468">
        <f t="shared" si="494"/>
        <v>3.8269467514784328E-3</v>
      </c>
      <c r="X468">
        <v>442</v>
      </c>
      <c r="Y468">
        <f t="shared" si="492"/>
        <v>248.31085687824063</v>
      </c>
      <c r="AA468">
        <v>440</v>
      </c>
      <c r="AC468">
        <f>$AB$28*INDEX(I_rec,MATCH(inputs!$B$13+AA468,cpi_rec_u,0))/INDEX(I_rec,MATCH(inputs!$B$13,cpi_rec_u,0))</f>
        <v>255.45956744175055</v>
      </c>
      <c r="AD468">
        <f t="shared" si="486"/>
        <v>305.3599064988436</v>
      </c>
    </row>
    <row r="469" spans="12:30" x14ac:dyDescent="0.35">
      <c r="L469">
        <v>467</v>
      </c>
      <c r="M469">
        <f t="shared" si="487"/>
        <v>38.916666666666664</v>
      </c>
      <c r="N469">
        <f t="shared" si="488"/>
        <v>3.9693830517373713E-2</v>
      </c>
      <c r="O469">
        <f t="shared" si="489"/>
        <v>0.2133648706676691</v>
      </c>
      <c r="P469">
        <f>O469*EXP(-inputs!$B$27*L469/12)</f>
        <v>0.17563717731004519</v>
      </c>
      <c r="Q469">
        <f t="shared" si="490"/>
        <v>4.469383051737371E-2</v>
      </c>
      <c r="R469">
        <f t="shared" si="491"/>
        <v>0.17563717731004516</v>
      </c>
      <c r="S469">
        <f>R469*EXP(-inputs!$B$27*L469/12)</f>
        <v>0.14458058609605348</v>
      </c>
      <c r="T469">
        <f>INDEX(P_rec,MATCH(inputs!$B$13+L469,curve_t,0))/INDEX(P_rec,MATCH(inputs!$B$13,curve_t,0))</f>
        <v>0.1731210352754872</v>
      </c>
      <c r="U469">
        <f t="shared" si="493"/>
        <v>0.99618802622469382</v>
      </c>
      <c r="V469">
        <f t="shared" si="494"/>
        <v>3.826560523672029E-3</v>
      </c>
      <c r="X469">
        <v>443</v>
      </c>
      <c r="Y469">
        <f t="shared" si="492"/>
        <v>248.82233658743417</v>
      </c>
      <c r="AA469">
        <v>441</v>
      </c>
      <c r="AC469">
        <f>$AB$28*INDEX(I_rec,MATCH(inputs!$B$13+AA469,cpi_rec_u,0))/INDEX(I_rec,MATCH(inputs!$B$13,cpi_rec_u,0))</f>
        <v>255.98577232424546</v>
      </c>
      <c r="AD469">
        <f t="shared" si="486"/>
        <v>306.11300640591514</v>
      </c>
    </row>
    <row r="470" spans="12:30" x14ac:dyDescent="0.35">
      <c r="L470">
        <v>468</v>
      </c>
      <c r="M470">
        <f t="shared" si="487"/>
        <v>39</v>
      </c>
      <c r="N470">
        <f t="shared" si="488"/>
        <v>3.9696371328312934E-2</v>
      </c>
      <c r="O470">
        <f t="shared" si="489"/>
        <v>0.21263919244010523</v>
      </c>
      <c r="P470">
        <f>O470*EXP(-inputs!$B$27*L470/12)</f>
        <v>0.17496689720076189</v>
      </c>
      <c r="Q470">
        <f t="shared" si="490"/>
        <v>4.4696371328312931E-2</v>
      </c>
      <c r="R470">
        <f t="shared" si="491"/>
        <v>0.17496689720076192</v>
      </c>
      <c r="S470">
        <f>R470*EXP(-inputs!$B$27*L470/12)</f>
        <v>0.14396882702931146</v>
      </c>
      <c r="T470">
        <f>INDEX(P_rec,MATCH(inputs!$B$13+L470,curve_t,0))/INDEX(P_rec,MATCH(inputs!$B$13,curve_t,0))</f>
        <v>0.17246116851025162</v>
      </c>
      <c r="U470">
        <f t="shared" si="493"/>
        <v>0.99618840792983054</v>
      </c>
      <c r="V470">
        <f t="shared" si="494"/>
        <v>3.8261758918578526E-3</v>
      </c>
      <c r="X470">
        <v>444</v>
      </c>
      <c r="Y470">
        <f t="shared" si="492"/>
        <v>249.33486986108434</v>
      </c>
      <c r="AA470">
        <v>442</v>
      </c>
      <c r="AC470">
        <f>$AB$28*INDEX(I_rec,MATCH(inputs!$B$13+AA470,cpi_rec_u,0))/INDEX(I_rec,MATCH(inputs!$B$13,cpi_rec_u,0))</f>
        <v>256.51306110264267</v>
      </c>
      <c r="AD470">
        <f t="shared" si="486"/>
        <v>306.86796366052306</v>
      </c>
    </row>
    <row r="471" spans="12:30" x14ac:dyDescent="0.35">
      <c r="L471">
        <v>469</v>
      </c>
      <c r="M471">
        <f t="shared" si="487"/>
        <v>39.083333333333336</v>
      </c>
      <c r="N471">
        <f t="shared" si="488"/>
        <v>3.969889105380571E-2</v>
      </c>
      <c r="O471">
        <f t="shared" si="489"/>
        <v>0.21191606722486733</v>
      </c>
      <c r="P471">
        <f>O471*EXP(-inputs!$B$27*L471/12)</f>
        <v>0.17429924489393303</v>
      </c>
      <c r="Q471">
        <f t="shared" si="490"/>
        <v>4.4698891053805707E-2</v>
      </c>
      <c r="R471">
        <f t="shared" si="491"/>
        <v>0.17429924489393303</v>
      </c>
      <c r="S471">
        <f>R471*EXP(-inputs!$B$27*L471/12)</f>
        <v>0.14335971391144364</v>
      </c>
      <c r="T471">
        <f>INDEX(P_rec,MATCH(inputs!$B$13+L471,curve_t,0))/INDEX(P_rec,MATCH(inputs!$B$13,curve_t,0))</f>
        <v>0.17180388244413891</v>
      </c>
      <c r="U471">
        <f t="shared" si="493"/>
        <v>0.99618878805130195</v>
      </c>
      <c r="V471">
        <f t="shared" si="494"/>
        <v>3.8257928561447052E-3</v>
      </c>
      <c r="X471">
        <v>445</v>
      </c>
      <c r="Y471">
        <f t="shared" si="492"/>
        <v>249.84845886936046</v>
      </c>
      <c r="AA471">
        <v>443</v>
      </c>
      <c r="AC471">
        <f>$AB$28*INDEX(I_rec,MATCH(inputs!$B$13+AA471,cpi_rec_u,0))/INDEX(I_rec,MATCH(inputs!$B$13,cpi_rec_u,0))</f>
        <v>257.04143600959026</v>
      </c>
      <c r="AD471">
        <f t="shared" si="486"/>
        <v>307.62478284338732</v>
      </c>
    </row>
    <row r="472" spans="12:30" x14ac:dyDescent="0.35">
      <c r="L472">
        <v>470</v>
      </c>
      <c r="M472">
        <f t="shared" si="487"/>
        <v>39.166666666666664</v>
      </c>
      <c r="N472">
        <f t="shared" si="488"/>
        <v>3.9701389868833994E-2</v>
      </c>
      <c r="O472">
        <f t="shared" si="489"/>
        <v>0.2111954854273437</v>
      </c>
      <c r="P472">
        <f>O472*EXP(-inputs!$B$27*L472/12)</f>
        <v>0.17363420955354852</v>
      </c>
      <c r="Q472">
        <f t="shared" si="490"/>
        <v>4.4701389868833992E-2</v>
      </c>
      <c r="R472">
        <f t="shared" si="491"/>
        <v>0.17363420955354855</v>
      </c>
      <c r="S472">
        <f>R472*EXP(-inputs!$B$27*L472/12)</f>
        <v>0.14275323483492514</v>
      </c>
      <c r="T472">
        <f>INDEX(P_rec,MATCH(inputs!$B$13+L472,curve_t,0))/INDEX(P_rec,MATCH(inputs!$B$13,curve_t,0))</f>
        <v>0.17114916646879941</v>
      </c>
      <c r="U472">
        <f t="shared" si="493"/>
        <v>0.99618916658910561</v>
      </c>
      <c r="V472">
        <f t="shared" si="494"/>
        <v>3.8254114165310327E-3</v>
      </c>
      <c r="X472">
        <v>446</v>
      </c>
      <c r="Y472">
        <f t="shared" si="492"/>
        <v>250.36310578690384</v>
      </c>
      <c r="AA472">
        <v>444</v>
      </c>
      <c r="AC472">
        <f>$AB$28*INDEX(I_rec,MATCH(inputs!$B$13+AA472,cpi_rec_u,0))/INDEX(I_rec,MATCH(inputs!$B$13,cpi_rec_u,0))</f>
        <v>257.57089928233569</v>
      </c>
      <c r="AD472">
        <f t="shared" si="486"/>
        <v>308.38346854652497</v>
      </c>
    </row>
    <row r="473" spans="12:30" x14ac:dyDescent="0.35">
      <c r="L473">
        <v>471</v>
      </c>
      <c r="M473">
        <f t="shared" si="487"/>
        <v>39.25</v>
      </c>
      <c r="N473">
        <f t="shared" si="488"/>
        <v>3.970386794692761E-2</v>
      </c>
      <c r="O473">
        <f t="shared" si="489"/>
        <v>0.21047743749172892</v>
      </c>
      <c r="P473">
        <f>O473*EXP(-inputs!$B$27*L473/12)</f>
        <v>0.17297178039099806</v>
      </c>
      <c r="Q473">
        <f t="shared" si="490"/>
        <v>4.4703867946927607E-2</v>
      </c>
      <c r="R473">
        <f t="shared" si="491"/>
        <v>0.17297178039099809</v>
      </c>
      <c r="S473">
        <f>R473*EXP(-inputs!$B$27*L473/12)</f>
        <v>0.14214937794844351</v>
      </c>
      <c r="T473">
        <f>INDEX(P_rec,MATCH(inputs!$B$13+L473,curve_t,0))/INDEX(P_rec,MATCH(inputs!$B$13,curve_t,0))</f>
        <v>0.17049701002237777</v>
      </c>
      <c r="U473">
        <f t="shared" si="493"/>
        <v>0.9961895435433481</v>
      </c>
      <c r="V473">
        <f t="shared" si="494"/>
        <v>3.8250315729058126E-3</v>
      </c>
      <c r="X473">
        <v>447</v>
      </c>
      <c r="Y473">
        <f t="shared" si="492"/>
        <v>250.87881279283422</v>
      </c>
      <c r="AA473">
        <v>445</v>
      </c>
      <c r="AC473">
        <f>$AB$28*INDEX(I_rec,MATCH(inputs!$B$13+AA473,cpi_rec_u,0))/INDEX(I_rec,MATCH(inputs!$B$13,cpi_rec_u,0))</f>
        <v>258.10145316273315</v>
      </c>
      <c r="AD473">
        <f t="shared" si="486"/>
        <v>309.14402537327987</v>
      </c>
    </row>
    <row r="474" spans="12:30" x14ac:dyDescent="0.35">
      <c r="L474">
        <v>472</v>
      </c>
      <c r="M474">
        <f t="shared" si="487"/>
        <v>39.333333333333336</v>
      </c>
      <c r="N474">
        <f t="shared" si="488"/>
        <v>3.9706325460176307E-2</v>
      </c>
      <c r="O474">
        <f t="shared" si="489"/>
        <v>0.20976191390088403</v>
      </c>
      <c r="P474">
        <f>O474*EXP(-inputs!$B$27*L474/12)</f>
        <v>0.17231194666487479</v>
      </c>
      <c r="Q474">
        <f t="shared" si="490"/>
        <v>4.4706325460176305E-2</v>
      </c>
      <c r="R474">
        <f t="shared" si="491"/>
        <v>0.17231194666487482</v>
      </c>
      <c r="S474">
        <f>R474*EXP(-inputs!$B$27*L474/12)</f>
        <v>0.14154813145663964</v>
      </c>
      <c r="T474">
        <f>INDEX(P_rec,MATCH(inputs!$B$13+L474,curve_t,0))/INDEX(P_rec,MATCH(inputs!$B$13,curve_t,0))</f>
        <v>0.16984740258931344</v>
      </c>
      <c r="U474">
        <f t="shared" si="493"/>
        <v>0.99618991891424336</v>
      </c>
      <c r="V474">
        <f t="shared" si="494"/>
        <v>3.8246533250501091E-3</v>
      </c>
      <c r="X474">
        <v>448</v>
      </c>
      <c r="Y474">
        <f t="shared" si="492"/>
        <v>251.39558207076001</v>
      </c>
      <c r="AA474">
        <v>446</v>
      </c>
      <c r="AC474">
        <f>$AB$28*INDEX(I_rec,MATCH(inputs!$B$13+AA474,cpi_rec_u,0))/INDEX(I_rec,MATCH(inputs!$B$13,cpi_rec_u,0))</f>
        <v>258.63309989725684</v>
      </c>
      <c r="AD474">
        <f t="shared" si="486"/>
        <v>309.90645793834625</v>
      </c>
    </row>
    <row r="475" spans="12:30" x14ac:dyDescent="0.35">
      <c r="L475">
        <v>473</v>
      </c>
      <c r="M475">
        <f t="shared" si="487"/>
        <v>39.416666666666664</v>
      </c>
      <c r="N475">
        <f t="shared" si="488"/>
        <v>3.9708762579241719E-2</v>
      </c>
      <c r="O475">
        <f t="shared" si="489"/>
        <v>0.2090489051761964</v>
      </c>
      <c r="P475">
        <f>O475*EXP(-inputs!$B$27*L475/12)</f>
        <v>0.1716546976807786</v>
      </c>
      <c r="Q475">
        <f t="shared" si="490"/>
        <v>4.4708762579241716E-2</v>
      </c>
      <c r="R475">
        <f t="shared" si="491"/>
        <v>0.17165469768077865</v>
      </c>
      <c r="S475">
        <f>R475*EXP(-inputs!$B$27*L475/12)</f>
        <v>0.14094948361984827</v>
      </c>
      <c r="T475">
        <f>INDEX(P_rec,MATCH(inputs!$B$13+L475,curve_t,0))/INDEX(P_rec,MATCH(inputs!$B$13,curve_t,0))</f>
        <v>0.16920033370014159</v>
      </c>
      <c r="U475">
        <f t="shared" si="493"/>
        <v>0.9961902927021119</v>
      </c>
      <c r="V475">
        <f t="shared" si="494"/>
        <v>3.8242766726370725E-3</v>
      </c>
      <c r="X475">
        <v>449</v>
      </c>
      <c r="Y475">
        <f t="shared" si="492"/>
        <v>251.91341580878759</v>
      </c>
      <c r="AA475">
        <v>447</v>
      </c>
      <c r="AC475">
        <f>$AB$28*INDEX(I_rec,MATCH(inputs!$B$13+AA475,cpi_rec_u,0))/INDEX(I_rec,MATCH(inputs!$B$13,cpi_rec_u,0))</f>
        <v>259.16584173700716</v>
      </c>
      <c r="AD475">
        <f t="shared" si="486"/>
        <v>310.67077086780125</v>
      </c>
    </row>
    <row r="476" spans="12:30" x14ac:dyDescent="0.35">
      <c r="L476">
        <v>474</v>
      </c>
      <c r="M476">
        <f t="shared" si="487"/>
        <v>39.5</v>
      </c>
      <c r="N476">
        <f t="shared" si="488"/>
        <v>3.9711179473369197E-2</v>
      </c>
      <c r="O476">
        <f t="shared" si="489"/>
        <v>0.20833840187743907</v>
      </c>
      <c r="P476">
        <f>O476*EXP(-inputs!$B$27*L476/12)</f>
        <v>0.17100002279111987</v>
      </c>
      <c r="Q476">
        <f t="shared" si="490"/>
        <v>4.4711179473369195E-2</v>
      </c>
      <c r="R476">
        <f t="shared" si="491"/>
        <v>0.17100002279111987</v>
      </c>
      <c r="S476">
        <f>R476*EXP(-inputs!$B$27*L476/12)</f>
        <v>0.1403534227538395</v>
      </c>
      <c r="T476">
        <f>INDEX(P_rec,MATCH(inputs!$B$13+L476,curve_t,0))/INDEX(P_rec,MATCH(inputs!$B$13,curve_t,0))</f>
        <v>0.16855579293129413</v>
      </c>
      <c r="U476">
        <f t="shared" si="493"/>
        <v>0.99619066490737707</v>
      </c>
      <c r="V476">
        <f t="shared" si="494"/>
        <v>3.8239016152366023E-3</v>
      </c>
      <c r="X476">
        <v>450</v>
      </c>
      <c r="Y476">
        <f t="shared" si="492"/>
        <v>252.43231619953056</v>
      </c>
      <c r="AA476">
        <v>448</v>
      </c>
      <c r="AC476">
        <f>$AB$28*INDEX(I_rec,MATCH(inputs!$B$13+AA476,cpi_rec_u,0))/INDEX(I_rec,MATCH(inputs!$B$13,cpi_rec_u,0))</f>
        <v>259.69968093772138</v>
      </c>
      <c r="AD476">
        <f t="shared" si="486"/>
        <v>311.43696879913085</v>
      </c>
    </row>
    <row r="477" spans="12:30" x14ac:dyDescent="0.35">
      <c r="L477">
        <v>475</v>
      </c>
      <c r="M477">
        <f t="shared" si="487"/>
        <v>39.583333333333336</v>
      </c>
      <c r="N477">
        <f t="shared" si="488"/>
        <v>3.9713576310399588E-2</v>
      </c>
      <c r="O477">
        <f t="shared" si="489"/>
        <v>0.20763039460263058</v>
      </c>
      <c r="P477">
        <f>O477*EXP(-inputs!$B$27*L477/12)</f>
        <v>0.1703479113949235</v>
      </c>
      <c r="Q477">
        <f t="shared" si="490"/>
        <v>4.4713576310399586E-2</v>
      </c>
      <c r="R477">
        <f t="shared" si="491"/>
        <v>0.17034791139492347</v>
      </c>
      <c r="S477">
        <f>R477*EXP(-inputs!$B$27*L477/12)</f>
        <v>0.13975993722956134</v>
      </c>
      <c r="T477">
        <f>INDEX(P_rec,MATCH(inputs!$B$13+L477,curve_t,0))/INDEX(P_rec,MATCH(inputs!$B$13,curve_t,0))</f>
        <v>0.16791376990490123</v>
      </c>
      <c r="U477">
        <f t="shared" si="493"/>
        <v>0.99619103553056398</v>
      </c>
      <c r="V477">
        <f t="shared" si="494"/>
        <v>3.8235281523160136E-3</v>
      </c>
      <c r="X477">
        <v>451</v>
      </c>
      <c r="Y477">
        <f t="shared" si="492"/>
        <v>252.9522854401188</v>
      </c>
      <c r="AA477">
        <v>449</v>
      </c>
      <c r="AC477">
        <f>$AB$28*INDEX(I_rec,MATCH(inputs!$B$13+AA477,cpi_rec_u,0))/INDEX(I_rec,MATCH(inputs!$B$13,cpi_rec_u,0))</f>
        <v>260.23461975978353</v>
      </c>
      <c r="AD477">
        <f t="shared" ref="AD477:AD517" si="495">$AB$28*1.03^(AA477/12)</f>
        <v>312.20505638125792</v>
      </c>
    </row>
    <row r="478" spans="12:30" x14ac:dyDescent="0.35">
      <c r="L478">
        <v>476</v>
      </c>
      <c r="M478">
        <f t="shared" si="487"/>
        <v>39.666666666666664</v>
      </c>
      <c r="N478">
        <f t="shared" si="488"/>
        <v>3.971595325678088E-2</v>
      </c>
      <c r="O478">
        <f t="shared" si="489"/>
        <v>0.20692487398789397</v>
      </c>
      <c r="P478">
        <f>O478*EXP(-inputs!$B$27*L478/12)</f>
        <v>0.169698352937633</v>
      </c>
      <c r="Q478">
        <f t="shared" si="490"/>
        <v>4.4715953256780877E-2</v>
      </c>
      <c r="R478">
        <f t="shared" si="491"/>
        <v>0.16969835293763302</v>
      </c>
      <c r="S478">
        <f>R478*EXP(-inputs!$B$27*L478/12)</f>
        <v>0.13916901547288241</v>
      </c>
      <c r="T478">
        <f>INDEX(P_rec,MATCH(inputs!$B$13+L478,curve_t,0))/INDEX(P_rec,MATCH(inputs!$B$13,curve_t,0))</f>
        <v>0.16727425428859327</v>
      </c>
      <c r="U478">
        <f t="shared" si="493"/>
        <v>0.99619140457229838</v>
      </c>
      <c r="V478">
        <f t="shared" si="494"/>
        <v>3.823156283241369E-3</v>
      </c>
      <c r="X478">
        <v>452</v>
      </c>
      <c r="Y478">
        <f t="shared" si="492"/>
        <v>253.47332573220797</v>
      </c>
      <c r="AA478">
        <v>450</v>
      </c>
      <c r="AC478">
        <f>$AB$28*INDEX(I_rec,MATCH(inputs!$B$13+AA478,cpi_rec_u,0))/INDEX(I_rec,MATCH(inputs!$B$13,cpi_rec_u,0))</f>
        <v>260.77066046823342</v>
      </c>
      <c r="AD478">
        <f t="shared" si="495"/>
        <v>312.97503827457143</v>
      </c>
    </row>
    <row r="479" spans="12:30" x14ac:dyDescent="0.35">
      <c r="L479">
        <v>477</v>
      </c>
      <c r="M479">
        <f t="shared" si="487"/>
        <v>39.75</v>
      </c>
      <c r="N479">
        <f t="shared" si="488"/>
        <v>3.9718310477579732E-2</v>
      </c>
      <c r="O479">
        <f t="shared" si="489"/>
        <v>0.20622183070731612</v>
      </c>
      <c r="P479">
        <f>O479*EXP(-inputs!$B$27*L479/12)</f>
        <v>0.16905133691091523</v>
      </c>
      <c r="Q479">
        <f t="shared" si="490"/>
        <v>4.471831047757973E-2</v>
      </c>
      <c r="R479">
        <f t="shared" si="491"/>
        <v>0.16905133691091528</v>
      </c>
      <c r="S479">
        <f>R479*EXP(-inputs!$B$27*L479/12)</f>
        <v>0.13858064596433586</v>
      </c>
      <c r="T479">
        <f>INDEX(P_rec,MATCH(inputs!$B$13+L479,curve_t,0))/INDEX(P_rec,MATCH(inputs!$B$13,curve_t,0))</f>
        <v>0.16663723579530337</v>
      </c>
      <c r="U479">
        <f t="shared" si="493"/>
        <v>0.99619177203330489</v>
      </c>
      <c r="V479">
        <f t="shared" si="494"/>
        <v>3.8227860072788111E-3</v>
      </c>
      <c r="X479">
        <v>453</v>
      </c>
      <c r="Y479">
        <f t="shared" si="492"/>
        <v>253.99543928198889</v>
      </c>
      <c r="AA479">
        <v>451</v>
      </c>
      <c r="AC479">
        <f>$AB$28*INDEX(I_rec,MATCH(inputs!$B$13+AA479,cpi_rec_u,0))/INDEX(I_rec,MATCH(inputs!$B$13,cpi_rec_u,0))</f>
        <v>261.30780533277687</v>
      </c>
      <c r="AD479">
        <f t="shared" si="495"/>
        <v>313.74691915095354</v>
      </c>
    </row>
    <row r="480" spans="12:30" x14ac:dyDescent="0.35">
      <c r="L480">
        <v>478</v>
      </c>
      <c r="M480">
        <f t="shared" si="487"/>
        <v>39.833333333333336</v>
      </c>
      <c r="N480">
        <f t="shared" si="488"/>
        <v>3.9720648136492995E-2</v>
      </c>
      <c r="O480">
        <f t="shared" si="489"/>
        <v>0.20552125547280659</v>
      </c>
      <c r="P480">
        <f>O480*EXP(-inputs!$B$27*L480/12)</f>
        <v>0.16840685285246482</v>
      </c>
      <c r="Q480">
        <f t="shared" si="490"/>
        <v>4.4720648136492992E-2</v>
      </c>
      <c r="R480">
        <f t="shared" si="491"/>
        <v>0.16840685285246484</v>
      </c>
      <c r="S480">
        <f>R480*EXP(-inputs!$B$27*L480/12)</f>
        <v>0.13799481723886362</v>
      </c>
      <c r="T480">
        <f>INDEX(P_rec,MATCH(inputs!$B$13+L480,curve_t,0))/INDEX(P_rec,MATCH(inputs!$B$13,curve_t,0))</f>
        <v>0.16600270418306987</v>
      </c>
      <c r="U480">
        <f t="shared" si="493"/>
        <v>0.99619213791440364</v>
      </c>
      <c r="V480">
        <f t="shared" si="494"/>
        <v>3.8224173235981151E-3</v>
      </c>
      <c r="X480">
        <v>454</v>
      </c>
      <c r="Y480">
        <f t="shared" si="492"/>
        <v>254.51862830019661</v>
      </c>
      <c r="AA480">
        <v>452</v>
      </c>
      <c r="AC480">
        <f>$AB$28*INDEX(I_rec,MATCH(inputs!$B$13+AA480,cpi_rec_u,0))/INDEX(I_rec,MATCH(inputs!$B$13,cpi_rec_u,0))</f>
        <v>261.84605662779427</v>
      </c>
      <c r="AD480">
        <f t="shared" si="495"/>
        <v>314.52070369380891</v>
      </c>
    </row>
    <row r="481" spans="12:30" x14ac:dyDescent="0.35">
      <c r="L481">
        <v>479</v>
      </c>
      <c r="M481">
        <f t="shared" si="487"/>
        <v>39.916666666666664</v>
      </c>
      <c r="N481">
        <f t="shared" si="488"/>
        <v>3.9722966395859025E-2</v>
      </c>
      <c r="O481">
        <f t="shared" si="489"/>
        <v>0.20482313903395646</v>
      </c>
      <c r="P481">
        <f>O481*EXP(-inputs!$B$27*L481/12)</f>
        <v>0.16776489034580935</v>
      </c>
      <c r="Q481">
        <f t="shared" si="490"/>
        <v>4.4722966395859022E-2</v>
      </c>
      <c r="R481">
        <f t="shared" si="491"/>
        <v>0.16776489034580938</v>
      </c>
      <c r="S481">
        <f>R481*EXP(-inputs!$B$27*L481/12)</f>
        <v>0.13741151788556191</v>
      </c>
      <c r="T481">
        <f>INDEX(P_rec,MATCH(inputs!$B$13+L481,curve_t,0))/INDEX(P_rec,MATCH(inputs!$B$13,curve_t,0))</f>
        <v>0.16537064925483994</v>
      </c>
      <c r="U481">
        <f t="shared" si="493"/>
        <v>0.99619250221651279</v>
      </c>
      <c r="V481">
        <f t="shared" si="494"/>
        <v>3.8220502312711346E-3</v>
      </c>
      <c r="X481">
        <v>455</v>
      </c>
      <c r="Y481">
        <f t="shared" si="492"/>
        <v>255.04289500211996</v>
      </c>
      <c r="AA481">
        <v>453</v>
      </c>
      <c r="AC481">
        <f>$AB$28*INDEX(I_rec,MATCH(inputs!$B$13+AA481,cpi_rec_u,0))/INDEX(I_rec,MATCH(inputs!$B$13,cpi_rec_u,0))</f>
        <v>262.38541663235156</v>
      </c>
      <c r="AD481">
        <f t="shared" si="495"/>
        <v>315.2963965980926</v>
      </c>
    </row>
    <row r="482" spans="12:30" x14ac:dyDescent="0.35">
      <c r="L482">
        <v>480</v>
      </c>
      <c r="M482">
        <f t="shared" si="487"/>
        <v>40</v>
      </c>
      <c r="N482">
        <f t="shared" si="488"/>
        <v>3.9725265416668987E-2</v>
      </c>
      <c r="O482">
        <f t="shared" si="489"/>
        <v>0.20412747217789703</v>
      </c>
      <c r="P482">
        <f>O482*EXP(-inputs!$B$27*L482/12)</f>
        <v>0.16712543902011442</v>
      </c>
      <c r="Q482">
        <f t="shared" si="490"/>
        <v>4.4725265416668984E-2</v>
      </c>
      <c r="R482">
        <f t="shared" si="491"/>
        <v>0.16712543902011445</v>
      </c>
      <c r="S482">
        <f>R482*EXP(-inputs!$B$27*L482/12)</f>
        <v>0.13683073654742664</v>
      </c>
      <c r="T482">
        <f>INDEX(P_rec,MATCH(inputs!$B$13+L482,curve_t,0))/INDEX(P_rec,MATCH(inputs!$B$13,curve_t,0))</f>
        <v>0.16474106085827275</v>
      </c>
      <c r="U482">
        <f t="shared" si="493"/>
        <v>0.9961928649406403</v>
      </c>
      <c r="V482">
        <f t="shared" si="494"/>
        <v>3.8216847292784628E-3</v>
      </c>
      <c r="X482">
        <v>456</v>
      </c>
      <c r="Y482">
        <f t="shared" si="492"/>
        <v>255.56824160761141</v>
      </c>
      <c r="AA482">
        <v>454</v>
      </c>
      <c r="AC482">
        <f>$AB$28*INDEX(I_rec,MATCH(inputs!$B$13+AA482,cpi_rec_u,0))/INDEX(I_rec,MATCH(inputs!$B$13,cpi_rec_u,0))</f>
        <v>262.92588763020871</v>
      </c>
      <c r="AD482">
        <f t="shared" si="495"/>
        <v>316.07400257033879</v>
      </c>
    </row>
    <row r="483" spans="12:30" x14ac:dyDescent="0.35">
      <c r="L483">
        <v>481</v>
      </c>
      <c r="M483">
        <f t="shared" si="487"/>
        <v>40.083333333333336</v>
      </c>
      <c r="N483">
        <f t="shared" si="488"/>
        <v>3.9727545358578031E-2</v>
      </c>
      <c r="O483">
        <f t="shared" si="489"/>
        <v>0.20343424572915861</v>
      </c>
      <c r="P483">
        <f>O483*EXP(-inputs!$B$27*L483/12)</f>
        <v>0.16648848854998954</v>
      </c>
      <c r="Q483">
        <f t="shared" si="490"/>
        <v>4.4727545358578029E-2</v>
      </c>
      <c r="R483">
        <f t="shared" si="491"/>
        <v>0.1664884885499896</v>
      </c>
      <c r="S483">
        <f>R483*EXP(-inputs!$B$27*L483/12)</f>
        <v>0.1362524619211006</v>
      </c>
      <c r="T483">
        <f>INDEX(P_rec,MATCH(inputs!$B$13+L483,curve_t,0))/INDEX(P_rec,MATCH(inputs!$B$13,curve_t,0))</f>
        <v>0.16411392888554407</v>
      </c>
      <c r="U483">
        <f t="shared" si="493"/>
        <v>0.99619322608788952</v>
      </c>
      <c r="V483">
        <f t="shared" si="494"/>
        <v>3.8213208165045476E-3</v>
      </c>
      <c r="X483">
        <v>457</v>
      </c>
      <c r="Y483">
        <f t="shared" si="492"/>
        <v>256.0946703410944</v>
      </c>
      <c r="AA483">
        <v>455</v>
      </c>
      <c r="AC483">
        <f>$AB$28*INDEX(I_rec,MATCH(inputs!$B$13+AA483,cpi_rec_u,0))/INDEX(I_rec,MATCH(inputs!$B$13,cpi_rec_u,0))</f>
        <v>263.46747190983001</v>
      </c>
      <c r="AD483">
        <f t="shared" si="495"/>
        <v>316.85352632868899</v>
      </c>
    </row>
    <row r="484" spans="12:30" x14ac:dyDescent="0.35">
      <c r="L484">
        <v>482</v>
      </c>
      <c r="M484">
        <f t="shared" si="487"/>
        <v>40.166666666666664</v>
      </c>
      <c r="N484">
        <f t="shared" si="488"/>
        <v>3.9729806379916376E-2</v>
      </c>
      <c r="O484">
        <f t="shared" si="489"/>
        <v>0.20274345054952903</v>
      </c>
      <c r="P484">
        <f>O484*EXP(-inputs!$B$27*L484/12)</f>
        <v>0.16585402865529394</v>
      </c>
      <c r="Q484">
        <f t="shared" si="490"/>
        <v>4.4729806379916373E-2</v>
      </c>
      <c r="R484">
        <f t="shared" si="491"/>
        <v>0.16585402865529397</v>
      </c>
      <c r="S484">
        <f>R484*EXP(-inputs!$B$27*L484/12)</f>
        <v>0.1356766827566207</v>
      </c>
      <c r="T484">
        <f>INDEX(P_rec,MATCH(inputs!$B$13+L484,curve_t,0))/INDEX(P_rec,MATCH(inputs!$B$13,curve_t,0))</f>
        <v>0.16348924327315056</v>
      </c>
      <c r="U484">
        <f t="shared" si="493"/>
        <v>0.9961935856594526</v>
      </c>
      <c r="V484">
        <f t="shared" si="494"/>
        <v>3.820958491745019E-3</v>
      </c>
      <c r="X484">
        <v>458</v>
      </c>
      <c r="Y484">
        <f t="shared" si="492"/>
        <v>256.62218343157639</v>
      </c>
      <c r="AA484">
        <v>456</v>
      </c>
      <c r="AC484">
        <f>$AB$28*INDEX(I_rec,MATCH(inputs!$B$13+AA484,cpi_rec_u,0))/INDEX(I_rec,MATCH(inputs!$B$13,cpi_rec_u,0))</f>
        <v>264.0101717643941</v>
      </c>
      <c r="AD484">
        <f t="shared" si="495"/>
        <v>317.6349726029207</v>
      </c>
    </row>
    <row r="485" spans="12:30" x14ac:dyDescent="0.35">
      <c r="L485">
        <v>483</v>
      </c>
      <c r="M485">
        <f t="shared" si="487"/>
        <v>40.25</v>
      </c>
      <c r="N485">
        <f t="shared" si="488"/>
        <v>3.9732048637700287E-2</v>
      </c>
      <c r="O485">
        <f t="shared" si="489"/>
        <v>0.20205507753791196</v>
      </c>
      <c r="P485">
        <f>O485*EXP(-inputs!$B$27*L485/12)</f>
        <v>0.16522204910094263</v>
      </c>
      <c r="Q485">
        <f t="shared" si="490"/>
        <v>4.4732048637700285E-2</v>
      </c>
      <c r="R485">
        <f t="shared" si="491"/>
        <v>0.16522204910094263</v>
      </c>
      <c r="S485">
        <f>R485*EXP(-inputs!$B$27*L485/12)</f>
        <v>0.13510338785716611</v>
      </c>
      <c r="T485">
        <f>INDEX(P_rec,MATCH(inputs!$B$13+L485,curve_t,0))/INDEX(P_rec,MATCH(inputs!$B$13,curve_t,0))</f>
        <v>0.16286699400171462</v>
      </c>
      <c r="U485">
        <f t="shared" si="493"/>
        <v>0.99619394365660907</v>
      </c>
      <c r="V485">
        <f t="shared" si="494"/>
        <v>3.8205977537069113E-3</v>
      </c>
      <c r="X485">
        <v>459</v>
      </c>
      <c r="Y485">
        <f t="shared" si="492"/>
        <v>257.15078311265506</v>
      </c>
      <c r="AA485">
        <v>457</v>
      </c>
      <c r="AC485">
        <f>$AB$28*INDEX(I_rec,MATCH(inputs!$B$13+AA485,cpi_rec_u,0))/INDEX(I_rec,MATCH(inputs!$B$13,cpi_rec_u,0))</f>
        <v>264.55398949180147</v>
      </c>
      <c r="AD485">
        <f t="shared" si="495"/>
        <v>318.41834613447827</v>
      </c>
    </row>
    <row r="486" spans="12:30" x14ac:dyDescent="0.35">
      <c r="L486">
        <v>484</v>
      </c>
      <c r="M486">
        <f t="shared" si="487"/>
        <v>40.333333333333336</v>
      </c>
      <c r="N486">
        <f t="shared" si="488"/>
        <v>3.9734272287643028E-2</v>
      </c>
      <c r="O486">
        <f t="shared" si="489"/>
        <v>0.20136911763018567</v>
      </c>
      <c r="P486">
        <f>O486*EXP(-inputs!$B$27*L486/12)</f>
        <v>0.16459253969671317</v>
      </c>
      <c r="Q486">
        <f t="shared" si="490"/>
        <v>4.4734272287643026E-2</v>
      </c>
      <c r="R486">
        <f t="shared" si="491"/>
        <v>0.16459253969671317</v>
      </c>
      <c r="S486">
        <f>R486*EXP(-inputs!$B$27*L486/12)</f>
        <v>0.13453256607880743</v>
      </c>
      <c r="T486">
        <f>INDEX(P_rec,MATCH(inputs!$B$13+L486,curve_t,0))/INDEX(P_rec,MATCH(inputs!$B$13,curve_t,0))</f>
        <v>0.16224717109579043</v>
      </c>
      <c r="U486">
        <f t="shared" si="493"/>
        <v>0.99619430008072929</v>
      </c>
      <c r="V486">
        <f t="shared" si="494"/>
        <v>3.8202386010062206E-3</v>
      </c>
      <c r="X486">
        <v>460</v>
      </c>
      <c r="Y486">
        <f t="shared" si="492"/>
        <v>257.68047162252901</v>
      </c>
      <c r="AA486">
        <v>458</v>
      </c>
      <c r="AC486">
        <f>$AB$28*INDEX(I_rec,MATCH(inputs!$B$13+AA486,cpi_rec_u,0))/INDEX(I_rec,MATCH(inputs!$B$13,cpi_rec_u,0))</f>
        <v>265.0989273946883</v>
      </c>
      <c r="AD486">
        <f t="shared" si="495"/>
        <v>319.20365167649658</v>
      </c>
    </row>
    <row r="487" spans="12:30" x14ac:dyDescent="0.35">
      <c r="L487">
        <v>485</v>
      </c>
      <c r="M487">
        <f t="shared" si="487"/>
        <v>40.416666666666664</v>
      </c>
      <c r="N487">
        <f t="shared" si="488"/>
        <v>3.9736477484165623E-2</v>
      </c>
      <c r="O487">
        <f t="shared" si="489"/>
        <v>0.20068556179906119</v>
      </c>
      <c r="P487">
        <f>O487*EXP(-inputs!$B$27*L487/12)</f>
        <v>0.16396549029705265</v>
      </c>
      <c r="Q487">
        <f t="shared" si="490"/>
        <v>4.4736477484165621E-2</v>
      </c>
      <c r="R487">
        <f t="shared" si="491"/>
        <v>0.16396549029705271</v>
      </c>
      <c r="S487">
        <f>R487*EXP(-inputs!$B$27*L487/12)</f>
        <v>0.13396420633025649</v>
      </c>
      <c r="T487">
        <f>INDEX(P_rec,MATCH(inputs!$B$13+L487,curve_t,0))/INDEX(P_rec,MATCH(inputs!$B$13,curve_t,0))</f>
        <v>0.16162976462366965</v>
      </c>
      <c r="U487">
        <f t="shared" si="493"/>
        <v>0.99619465493326687</v>
      </c>
      <c r="V487">
        <f t="shared" si="494"/>
        <v>3.8198810321743437E-3</v>
      </c>
      <c r="X487">
        <v>461</v>
      </c>
      <c r="Y487">
        <f t="shared" si="492"/>
        <v>258.21125120400728</v>
      </c>
      <c r="AA487">
        <v>459</v>
      </c>
      <c r="AC487">
        <f>$AB$28*INDEX(I_rec,MATCH(inputs!$B$13+AA487,cpi_rec_u,0))/INDEX(I_rec,MATCH(inputs!$B$13,cpi_rec_u,0))</f>
        <v>265.6449877804323</v>
      </c>
      <c r="AD487">
        <f t="shared" si="495"/>
        <v>319.99089399383536</v>
      </c>
    </row>
    <row r="488" spans="12:30" x14ac:dyDescent="0.35">
      <c r="L488">
        <v>486</v>
      </c>
      <c r="M488">
        <f t="shared" si="487"/>
        <v>40.5</v>
      </c>
      <c r="N488">
        <f t="shared" si="488"/>
        <v>3.9738664380407601E-2</v>
      </c>
      <c r="O488">
        <f t="shared" si="489"/>
        <v>0.20000440105394102</v>
      </c>
      <c r="P488">
        <f>O488*EXP(-inputs!$B$27*L488/12)</f>
        <v>0.16334089080088499</v>
      </c>
      <c r="Q488">
        <f t="shared" si="490"/>
        <v>4.4738664380407599E-2</v>
      </c>
      <c r="R488">
        <f t="shared" si="491"/>
        <v>0.16334089080088499</v>
      </c>
      <c r="S488">
        <f>R488*EXP(-inputs!$B$27*L488/12)</f>
        <v>0.13339829757261687</v>
      </c>
      <c r="T488">
        <f>INDEX(P_rec,MATCH(inputs!$B$13+L488,curve_t,0))/INDEX(P_rec,MATCH(inputs!$B$13,curve_t,0))</f>
        <v>0.1610147646971877</v>
      </c>
      <c r="U488">
        <f t="shared" si="493"/>
        <v>0.99619500821575846</v>
      </c>
      <c r="V488">
        <f t="shared" si="494"/>
        <v>3.8195250456598551E-3</v>
      </c>
      <c r="X488">
        <v>462</v>
      </c>
      <c r="Y488">
        <f t="shared" si="492"/>
        <v>258.74312410451876</v>
      </c>
      <c r="AA488">
        <v>460</v>
      </c>
      <c r="AC488">
        <f>$AB$28*INDEX(I_rec,MATCH(inputs!$B$13+AA488,cpi_rec_u,0))/INDEX(I_rec,MATCH(inputs!$B$13,cpi_rec_u,0))</f>
        <v>266.19217296116437</v>
      </c>
      <c r="AD488">
        <f t="shared" si="495"/>
        <v>320.78007786310474</v>
      </c>
    </row>
    <row r="489" spans="12:30" x14ac:dyDescent="0.35">
      <c r="L489">
        <v>487</v>
      </c>
      <c r="M489">
        <f t="shared" si="487"/>
        <v>40.583333333333336</v>
      </c>
      <c r="N489">
        <f t="shared" si="488"/>
        <v>3.9740833128237632E-2</v>
      </c>
      <c r="O489">
        <f t="shared" si="489"/>
        <v>0.19932562644077717</v>
      </c>
      <c r="P489">
        <f>O489*EXP(-inputs!$B$27*L489/12)</f>
        <v>0.16271873115141838</v>
      </c>
      <c r="Q489">
        <f t="shared" si="490"/>
        <v>4.474083312823763E-2</v>
      </c>
      <c r="R489">
        <f t="shared" si="491"/>
        <v>0.16271873115141836</v>
      </c>
      <c r="S489">
        <f>R489*EXP(-inputs!$B$27*L489/12)</f>
        <v>0.13283482881913541</v>
      </c>
      <c r="T489">
        <f>INDEX(P_rec,MATCH(inputs!$B$13+L489,curve_t,0))/INDEX(P_rec,MATCH(inputs!$B$13,curve_t,0))</f>
        <v>0.1604021614715313</v>
      </c>
      <c r="U489">
        <f t="shared" si="493"/>
        <v>0.996195359929827</v>
      </c>
      <c r="V489">
        <f t="shared" si="494"/>
        <v>3.8191706398240655E-3</v>
      </c>
      <c r="X489">
        <v>463</v>
      </c>
      <c r="Y489">
        <f t="shared" si="492"/>
        <v>259.27609257612175</v>
      </c>
      <c r="AA489">
        <v>461</v>
      </c>
      <c r="AC489">
        <f>$AB$28*INDEX(I_rec,MATCH(inputs!$B$13+AA489,cpi_rec_u,0))/INDEX(I_rec,MATCH(inputs!$B$13,cpi_rec_u,0))</f>
        <v>266.74048525377799</v>
      </c>
      <c r="AD489">
        <f t="shared" si="495"/>
        <v>321.5712080726957</v>
      </c>
    </row>
    <row r="490" spans="12:30" x14ac:dyDescent="0.35">
      <c r="L490">
        <v>488</v>
      </c>
      <c r="M490">
        <f t="shared" si="487"/>
        <v>40.666666666666664</v>
      </c>
      <c r="N490">
        <f t="shared" si="488"/>
        <v>3.9742983878264089E-2</v>
      </c>
      <c r="O490">
        <f t="shared" si="489"/>
        <v>0.19864922904192991</v>
      </c>
      <c r="P490">
        <f>O490*EXP(-inputs!$B$27*L490/12)</f>
        <v>0.16209900133595367</v>
      </c>
      <c r="Q490">
        <f t="shared" si="490"/>
        <v>4.4742983878264087E-2</v>
      </c>
      <c r="R490">
        <f t="shared" si="491"/>
        <v>0.1620990013359537</v>
      </c>
      <c r="S490">
        <f>R490*EXP(-inputs!$B$27*L490/12)</f>
        <v>0.13227378913495449</v>
      </c>
      <c r="T490">
        <f>INDEX(P_rec,MATCH(inputs!$B$13+L490,curve_t,0))/INDEX(P_rec,MATCH(inputs!$B$13,curve_t,0))</f>
        <v>0.15979194514504563</v>
      </c>
      <c r="U490">
        <f t="shared" si="493"/>
        <v>0.99619571007717389</v>
      </c>
      <c r="V490">
        <f t="shared" si="494"/>
        <v>3.8188178129490158E-3</v>
      </c>
      <c r="X490">
        <v>464</v>
      </c>
      <c r="Y490">
        <f t="shared" si="492"/>
        <v>259.81015887551314</v>
      </c>
      <c r="AA490">
        <v>462</v>
      </c>
      <c r="AC490">
        <f>$AB$28*INDEX(I_rec,MATCH(inputs!$B$13+AA490,cpi_rec_u,0))/INDEX(I_rec,MATCH(inputs!$B$13,cpi_rec_u,0))</f>
        <v>267.28992697993937</v>
      </c>
      <c r="AD490">
        <f t="shared" si="495"/>
        <v>322.3642894228085</v>
      </c>
    </row>
    <row r="491" spans="12:30" x14ac:dyDescent="0.35">
      <c r="L491">
        <v>489</v>
      </c>
      <c r="M491">
        <f t="shared" si="487"/>
        <v>40.75</v>
      </c>
      <c r="N491">
        <f t="shared" si="488"/>
        <v>3.9745116779845463E-2</v>
      </c>
      <c r="O491">
        <f t="shared" si="489"/>
        <v>0.19797519997602606</v>
      </c>
      <c r="P491">
        <f>O491*EXP(-inputs!$B$27*L491/12)</f>
        <v>0.16148169138569274</v>
      </c>
      <c r="Q491">
        <f t="shared" si="490"/>
        <v>4.474511677984546E-2</v>
      </c>
      <c r="R491">
        <f t="shared" si="491"/>
        <v>0.16148169138569274</v>
      </c>
      <c r="S491">
        <f>R491*EXP(-inputs!$B$27*L491/12)</f>
        <v>0.13171516763686483</v>
      </c>
      <c r="T491">
        <f>INDEX(P_rec,MATCH(inputs!$B$13+L491,curve_t,0))/INDEX(P_rec,MATCH(inputs!$B$13,curve_t,0))</f>
        <v>0.15918410595904237</v>
      </c>
      <c r="U491">
        <f t="shared" si="493"/>
        <v>0.99619605865958061</v>
      </c>
      <c r="V491">
        <f t="shared" si="494"/>
        <v>3.8184665632363668E-3</v>
      </c>
      <c r="X491">
        <v>465</v>
      </c>
      <c r="Y491">
        <f t="shared" si="492"/>
        <v>260.34532526403859</v>
      </c>
      <c r="AA491">
        <v>463</v>
      </c>
      <c r="AC491">
        <f>$AB$28*INDEX(I_rec,MATCH(inputs!$B$13+AA491,cpi_rec_u,0))/INDEX(I_rec,MATCH(inputs!$B$13,cpi_rec_u,0))</f>
        <v>267.84050046609622</v>
      </c>
      <c r="AD491">
        <f t="shared" si="495"/>
        <v>323.15932672548223</v>
      </c>
    </row>
    <row r="492" spans="12:30" x14ac:dyDescent="0.35">
      <c r="L492">
        <v>490</v>
      </c>
      <c r="M492">
        <f t="shared" si="487"/>
        <v>40.833333333333336</v>
      </c>
      <c r="N492">
        <f t="shared" si="488"/>
        <v>3.9747231981100792E-2</v>
      </c>
      <c r="O492">
        <f t="shared" si="489"/>
        <v>0.19730353039781737</v>
      </c>
      <c r="P492">
        <f>O492*EXP(-inputs!$B$27*L492/12)</f>
        <v>0.16086679137554719</v>
      </c>
      <c r="X492">
        <v>466</v>
      </c>
      <c r="Y492">
        <f t="shared" si="492"/>
        <v>260.88159400770149</v>
      </c>
      <c r="AA492">
        <v>464</v>
      </c>
      <c r="AC492">
        <f>$AB$28*INDEX(I_rec,MATCH(inputs!$B$13+AA492,cpi_rec_u,0))/INDEX(I_rec,MATCH(inputs!$B$13,cpi_rec_u,0))</f>
        <v>268.39220804348912</v>
      </c>
      <c r="AD492">
        <f t="shared" si="495"/>
        <v>323.95632480462314</v>
      </c>
    </row>
    <row r="493" spans="12:30" x14ac:dyDescent="0.35">
      <c r="L493">
        <v>491</v>
      </c>
      <c r="M493">
        <f t="shared" si="487"/>
        <v>40.916666666666664</v>
      </c>
      <c r="N493">
        <f t="shared" si="488"/>
        <v>3.9749329628919881E-2</v>
      </c>
      <c r="O493">
        <f t="shared" si="489"/>
        <v>0.19663421149803947</v>
      </c>
      <c r="P493">
        <f>O493*EXP(-inputs!$B$27*L493/12)</f>
        <v>0.16025429142394809</v>
      </c>
      <c r="X493">
        <v>467</v>
      </c>
      <c r="Y493">
        <f t="shared" si="492"/>
        <v>261.41896737717292</v>
      </c>
      <c r="AA493">
        <v>465</v>
      </c>
      <c r="AC493">
        <f>$AB$28*INDEX(I_rec,MATCH(inputs!$B$13+AA493,cpi_rec_u,0))/INDEX(I_rec,MATCH(inputs!$B$13,cpi_rec_u,0))</f>
        <v>268.94505204816039</v>
      </c>
      <c r="AD493">
        <f t="shared" si="495"/>
        <v>324.75528849603546</v>
      </c>
    </row>
    <row r="494" spans="12:30" x14ac:dyDescent="0.35">
      <c r="L494">
        <v>492</v>
      </c>
      <c r="M494">
        <f t="shared" si="487"/>
        <v>41</v>
      </c>
      <c r="N494">
        <f t="shared" si="488"/>
        <v>3.9751409868973582E-2</v>
      </c>
      <c r="O494">
        <f t="shared" si="489"/>
        <v>0.19596723450326983</v>
      </c>
      <c r="P494">
        <f>O494*EXP(-inputs!$B$27*L494/12)</f>
        <v>0.15964418169265512</v>
      </c>
      <c r="X494">
        <v>468</v>
      </c>
      <c r="Y494">
        <f t="shared" si="492"/>
        <v>261.9574476478017</v>
      </c>
      <c r="AA494">
        <v>466</v>
      </c>
      <c r="AC494">
        <f>$AB$28*INDEX(I_rec,MATCH(inputs!$B$13+AA494,cpi_rec_u,0))/INDEX(I_rec,MATCH(inputs!$B$13,cpi_rec_u,0))</f>
        <v>269.49903482096391</v>
      </c>
      <c r="AD494">
        <f t="shared" si="495"/>
        <v>325.55622264744892</v>
      </c>
    </row>
    <row r="495" spans="12:30" x14ac:dyDescent="0.35">
      <c r="L495">
        <v>493</v>
      </c>
      <c r="M495">
        <f t="shared" si="487"/>
        <v>41.083333333333336</v>
      </c>
      <c r="N495">
        <f t="shared" si="488"/>
        <v>3.9753472845723836E-2</v>
      </c>
      <c r="O495">
        <f t="shared" si="489"/>
        <v>0.19530259067578706</v>
      </c>
      <c r="P495">
        <f>O495*EXP(-inputs!$B$27*L495/12)</f>
        <v>0.1590364523865673</v>
      </c>
      <c r="X495">
        <v>469</v>
      </c>
      <c r="Y495">
        <f t="shared" si="492"/>
        <v>262.49703709962176</v>
      </c>
      <c r="AA495">
        <v>467</v>
      </c>
      <c r="AC495">
        <f>$AB$28*INDEX(I_rec,MATCH(inputs!$B$13+AA495,cpi_rec_u,0))/INDEX(I_rec,MATCH(inputs!$B$13,cpi_rec_u,0))</f>
        <v>270.05415870757577</v>
      </c>
      <c r="AD495">
        <f t="shared" si="495"/>
        <v>326.35913211854967</v>
      </c>
    </row>
    <row r="496" spans="12:30" x14ac:dyDescent="0.35">
      <c r="L496">
        <v>494</v>
      </c>
      <c r="M496">
        <f t="shared" si="487"/>
        <v>41.166666666666664</v>
      </c>
      <c r="N496">
        <f t="shared" si="488"/>
        <v>3.975551870243374E-2</v>
      </c>
      <c r="O496">
        <f t="shared" si="489"/>
        <v>0.19464027131342948</v>
      </c>
      <c r="P496">
        <f>O496*EXP(-inputs!$B$27*L496/12)</f>
        <v>0.15843109375353329</v>
      </c>
      <c r="X496">
        <v>470</v>
      </c>
      <c r="Y496">
        <f t="shared" si="492"/>
        <v>263.03773801736583</v>
      </c>
      <c r="AA496">
        <v>468</v>
      </c>
      <c r="AC496">
        <f>$AB$28*INDEX(I_rec,MATCH(inputs!$B$13+AA496,cpi_rec_u,0))/INDEX(I_rec,MATCH(inputs!$B$13,cpi_rec_u,0))</f>
        <v>270.61042605850389</v>
      </c>
      <c r="AD496">
        <f t="shared" si="495"/>
        <v>327.16402178100833</v>
      </c>
    </row>
    <row r="497" spans="12:30" x14ac:dyDescent="0.35">
      <c r="L497">
        <v>495</v>
      </c>
      <c r="M497">
        <f t="shared" si="487"/>
        <v>41.25</v>
      </c>
      <c r="N497">
        <f t="shared" si="488"/>
        <v>3.9757547581177513E-2</v>
      </c>
      <c r="O497">
        <f t="shared" si="489"/>
        <v>0.19398026774945351</v>
      </c>
      <c r="P497">
        <f>O497*EXP(-inputs!$B$27*L497/12)</f>
        <v>0.15782809608416229</v>
      </c>
      <c r="X497">
        <v>471</v>
      </c>
      <c r="Y497">
        <f t="shared" si="492"/>
        <v>263.57955269047142</v>
      </c>
      <c r="AA497">
        <v>469</v>
      </c>
      <c r="AC497">
        <f>$AB$28*INDEX(I_rec,MATCH(inputs!$B$13+AA497,cpi_rec_u,0))/INDEX(I_rec,MATCH(inputs!$B$13,cpi_rec_u,0))</f>
        <v>271.16783922909644</v>
      </c>
      <c r="AD497">
        <f t="shared" si="495"/>
        <v>327.97089651851269</v>
      </c>
    </row>
    <row r="498" spans="12:30" x14ac:dyDescent="0.35">
      <c r="L498">
        <v>496</v>
      </c>
      <c r="M498">
        <f t="shared" si="487"/>
        <v>41.333333333333336</v>
      </c>
      <c r="N498">
        <f t="shared" si="488"/>
        <v>3.975955962285032E-2</v>
      </c>
      <c r="O498">
        <f t="shared" si="489"/>
        <v>0.19332257135239345</v>
      </c>
      <c r="P498">
        <f>O498*EXP(-inputs!$B$27*L498/12)</f>
        <v>0.15722744971163616</v>
      </c>
      <c r="X498">
        <v>472</v>
      </c>
      <c r="Y498">
        <f t="shared" si="492"/>
        <v>264.1224834130922</v>
      </c>
      <c r="AA498">
        <v>470</v>
      </c>
      <c r="AC498">
        <f>$AB$28*INDEX(I_rec,MATCH(inputs!$B$13+AA498,cpi_rec_u,0))/INDEX(I_rec,MATCH(inputs!$B$13,cpi_rec_u,0))</f>
        <v>271.7264005795555</v>
      </c>
      <c r="AD498">
        <f t="shared" si="495"/>
        <v>328.77976122679155</v>
      </c>
    </row>
    <row r="499" spans="12:30" x14ac:dyDescent="0.35">
      <c r="L499">
        <v>497</v>
      </c>
      <c r="M499">
        <f t="shared" si="487"/>
        <v>41.416666666666664</v>
      </c>
      <c r="N499">
        <f t="shared" si="488"/>
        <v>3.9761554967178078E-2</v>
      </c>
      <c r="O499">
        <f t="shared" si="489"/>
        <v>0.19266717352592017</v>
      </c>
      <c r="P499">
        <f>O499*EXP(-inputs!$B$27*L499/12)</f>
        <v>0.15662914501152095</v>
      </c>
      <c r="X499">
        <v>473</v>
      </c>
      <c r="Y499">
        <f t="shared" si="492"/>
        <v>264.66653248410739</v>
      </c>
      <c r="AA499">
        <v>471</v>
      </c>
      <c r="AC499">
        <f>$AB$28*INDEX(I_rec,MATCH(inputs!$B$13+AA499,cpi_rec_u,0))/INDEX(I_rec,MATCH(inputs!$B$13,cpi_rec_u,0))</f>
        <v>272.28611247494308</v>
      </c>
      <c r="AD499">
        <f t="shared" si="495"/>
        <v>329.59062081365039</v>
      </c>
    </row>
    <row r="500" spans="12:30" x14ac:dyDescent="0.35">
      <c r="L500">
        <v>498</v>
      </c>
      <c r="M500">
        <f t="shared" si="487"/>
        <v>41.5</v>
      </c>
      <c r="N500">
        <f t="shared" si="488"/>
        <v>3.9763533752727183E-2</v>
      </c>
      <c r="O500">
        <f t="shared" si="489"/>
        <v>0.19201406570870005</v>
      </c>
      <c r="P500">
        <f>O500*EXP(-inputs!$B$27*L500/12)</f>
        <v>0.15603317240157935</v>
      </c>
      <c r="X500">
        <v>474</v>
      </c>
      <c r="Y500">
        <f t="shared" si="492"/>
        <v>265.21170220713179</v>
      </c>
      <c r="AA500">
        <v>472</v>
      </c>
      <c r="AC500">
        <f>$AB$28*INDEX(I_rec,MATCH(inputs!$B$13+AA500,cpi_rec_u,0))/INDEX(I_rec,MATCH(inputs!$B$13,cpi_rec_u,0))</f>
        <v>272.84697728519353</v>
      </c>
      <c r="AD500">
        <f t="shared" si="495"/>
        <v>330.4034801989979</v>
      </c>
    </row>
    <row r="501" spans="12:30" x14ac:dyDescent="0.35">
      <c r="L501">
        <v>499</v>
      </c>
      <c r="M501">
        <f t="shared" si="487"/>
        <v>41.583333333333336</v>
      </c>
      <c r="N501">
        <f t="shared" si="488"/>
        <v>3.9765496116914087E-2</v>
      </c>
      <c r="O501">
        <f t="shared" si="489"/>
        <v>0.19136323937425509</v>
      </c>
      <c r="P501">
        <f>O501*EXP(-inputs!$B$27*L501/12)</f>
        <v>0.15543952234158406</v>
      </c>
      <c r="X501">
        <v>475</v>
      </c>
      <c r="Y501">
        <f t="shared" si="492"/>
        <v>265.7579948905248</v>
      </c>
      <c r="AA501">
        <v>473</v>
      </c>
      <c r="AC501">
        <f>$AB$28*INDEX(I_rec,MATCH(inputs!$B$13+AA501,cpi_rec_u,0))/INDEX(I_rec,MATCH(inputs!$B$13,cpi_rec_u,0))</f>
        <v>273.40899738512252</v>
      </c>
      <c r="AD501">
        <f t="shared" si="495"/>
        <v>331.21834431487662</v>
      </c>
    </row>
    <row r="502" spans="12:30" x14ac:dyDescent="0.35">
      <c r="L502">
        <v>500</v>
      </c>
      <c r="M502">
        <f t="shared" si="487"/>
        <v>41.666666666666664</v>
      </c>
      <c r="N502">
        <f t="shared" si="488"/>
        <v>3.9767442196014864E-2</v>
      </c>
      <c r="O502">
        <f t="shared" si="489"/>
        <v>0.19071468603082192</v>
      </c>
      <c r="P502">
        <f>O502*EXP(-inputs!$B$27*L502/12)</f>
        <v>0.15484818533313108</v>
      </c>
      <c r="X502">
        <v>476</v>
      </c>
      <c r="Y502">
        <f t="shared" si="492"/>
        <v>266.30541284740093</v>
      </c>
      <c r="AA502">
        <v>474</v>
      </c>
      <c r="AC502">
        <f>$AB$28*INDEX(I_rec,MATCH(inputs!$B$13+AA502,cpi_rec_u,0))/INDEX(I_rec,MATCH(inputs!$B$13,cpi_rec_u,0))</f>
        <v>273.97217515443776</v>
      </c>
      <c r="AD502">
        <f t="shared" si="495"/>
        <v>332.03521810549279</v>
      </c>
    </row>
    <row r="503" spans="12:30" x14ac:dyDescent="0.35">
      <c r="L503">
        <v>501</v>
      </c>
      <c r="M503">
        <f t="shared" si="487"/>
        <v>41.75</v>
      </c>
      <c r="N503">
        <f t="shared" si="488"/>
        <v>3.976937212517468E-2</v>
      </c>
      <c r="O503">
        <f t="shared" si="489"/>
        <v>0.19006839722121147</v>
      </c>
      <c r="P503">
        <f>O503*EXP(-inputs!$B$27*L503/12)</f>
        <v>0.15425915191945347</v>
      </c>
      <c r="X503">
        <v>477</v>
      </c>
      <c r="Y503">
        <f t="shared" si="492"/>
        <v>266.85395839563955</v>
      </c>
      <c r="AA503">
        <v>475</v>
      </c>
      <c r="AC503">
        <f>$AB$28*INDEX(I_rec,MATCH(inputs!$B$13+AA503,cpi_rec_u,0))/INDEX(I_rec,MATCH(inputs!$B$13,cpi_rec_u,0))</f>
        <v>274.5365129777486</v>
      </c>
      <c r="AD503">
        <f t="shared" si="495"/>
        <v>332.85410652724659</v>
      </c>
    </row>
    <row r="504" spans="12:30" x14ac:dyDescent="0.35">
      <c r="X504">
        <v>478</v>
      </c>
      <c r="Y504">
        <f t="shared" si="492"/>
        <v>267.40363385789402</v>
      </c>
      <c r="AA504">
        <v>476</v>
      </c>
      <c r="AC504">
        <f>$AB$28*INDEX(I_rec,MATCH(inputs!$B$13+AA504,cpi_rec_u,0))/INDEX(I_rec,MATCH(inputs!$B$13,cpi_rec_u,0))</f>
        <v>275.10201324457631</v>
      </c>
      <c r="AD504">
        <f t="shared" si="495"/>
        <v>333.67501454876185</v>
      </c>
    </row>
    <row r="505" spans="12:30" x14ac:dyDescent="0.35">
      <c r="X505">
        <v>479</v>
      </c>
      <c r="Y505">
        <f t="shared" si="492"/>
        <v>267.95444156160227</v>
      </c>
      <c r="AA505">
        <v>477</v>
      </c>
      <c r="AC505">
        <f>$AB$28*INDEX(I_rec,MATCH(inputs!$B$13+AA505,cpi_rec_u,0))/INDEX(I_rec,MATCH(inputs!$B$13,cpi_rec_u,0))</f>
        <v>275.66867834936426</v>
      </c>
      <c r="AD505">
        <f t="shared" si="495"/>
        <v>334.49794715091645</v>
      </c>
    </row>
    <row r="506" spans="12:30" x14ac:dyDescent="0.35">
      <c r="X506">
        <v>480</v>
      </c>
      <c r="Y506">
        <f t="shared" si="492"/>
        <v>268.50638383899673</v>
      </c>
      <c r="AA506">
        <v>478</v>
      </c>
      <c r="AC506">
        <f>$AB$28*INDEX(I_rec,MATCH(inputs!$B$13+AA506,cpi_rec_u,0))/INDEX(I_rec,MATCH(inputs!$B$13,cpi_rec_u,0))</f>
        <v>276.23651069148798</v>
      </c>
      <c r="AD506">
        <f t="shared" si="495"/>
        <v>335.32290932687238</v>
      </c>
    </row>
    <row r="507" spans="12:30" x14ac:dyDescent="0.35">
      <c r="X507">
        <v>481</v>
      </c>
      <c r="Y507">
        <f t="shared" si="492"/>
        <v>269.05946302711226</v>
      </c>
      <c r="AA507">
        <v>479</v>
      </c>
      <c r="AC507">
        <f>$AB$28*INDEX(I_rec,MATCH(inputs!$B$13+AA507,cpi_rec_u,0))/INDEX(I_rec,MATCH(inputs!$B$13,cpi_rec_u,0))</f>
        <v>276.80551267526511</v>
      </c>
      <c r="AD507">
        <f t="shared" si="495"/>
        <v>336.1499060821061</v>
      </c>
    </row>
    <row r="508" spans="12:30" x14ac:dyDescent="0.35">
      <c r="X508">
        <v>482</v>
      </c>
      <c r="Y508">
        <f t="shared" si="492"/>
        <v>269.61368146779995</v>
      </c>
      <c r="AA508">
        <v>480</v>
      </c>
      <c r="AC508">
        <f>$AB$28*INDEX(I_rec,MATCH(inputs!$B$13+AA508,cpi_rec_u,0))/INDEX(I_rec,MATCH(inputs!$B$13,cpi_rec_u,0))</f>
        <v>277.37568670996654</v>
      </c>
      <c r="AD508">
        <f t="shared" si="495"/>
        <v>336.97894243443852</v>
      </c>
    </row>
    <row r="509" spans="12:30" x14ac:dyDescent="0.35">
      <c r="X509">
        <v>483</v>
      </c>
      <c r="Y509">
        <f t="shared" si="492"/>
        <v>270.1690415077332</v>
      </c>
      <c r="AA509">
        <v>481</v>
      </c>
      <c r="AC509">
        <f>$AB$28*INDEX(I_rec,MATCH(inputs!$B$13+AA509,cpi_rec_u,0))/INDEX(I_rec,MATCH(inputs!$B$13,cpi_rec_u,0))</f>
        <v>277.94703520982392</v>
      </c>
      <c r="AD509">
        <f t="shared" si="495"/>
        <v>337.81002341406804</v>
      </c>
    </row>
    <row r="510" spans="12:30" x14ac:dyDescent="0.35">
      <c r="X510">
        <v>484</v>
      </c>
      <c r="Y510">
        <f t="shared" si="492"/>
        <v>270.72554549841954</v>
      </c>
      <c r="AA510">
        <v>482</v>
      </c>
      <c r="AC510">
        <f>$AB$28*INDEX(I_rec,MATCH(inputs!$B$13+AA510,cpi_rec_u,0))/INDEX(I_rec,MATCH(inputs!$B$13,cpi_rec_u,0))</f>
        <v>278.51956059404426</v>
      </c>
      <c r="AD510">
        <f t="shared" si="495"/>
        <v>338.64315406359532</v>
      </c>
    </row>
    <row r="511" spans="12:30" x14ac:dyDescent="0.35">
      <c r="X511">
        <v>485</v>
      </c>
      <c r="Y511">
        <f t="shared" si="492"/>
        <v>271.28319579621012</v>
      </c>
      <c r="AA511">
        <v>483</v>
      </c>
      <c r="AC511">
        <f>$AB$28*INDEX(I_rec,MATCH(inputs!$B$13+AA511,cpi_rec_u,0))/INDEX(I_rec,MATCH(inputs!$B$13,cpi_rec_u,0))</f>
        <v>279.09326528681663</v>
      </c>
      <c r="AD511">
        <f t="shared" si="495"/>
        <v>339.47833943805989</v>
      </c>
    </row>
    <row r="512" spans="12:30" x14ac:dyDescent="0.35">
      <c r="X512">
        <v>486</v>
      </c>
      <c r="Y512">
        <f t="shared" si="492"/>
        <v>271.84199476231004</v>
      </c>
      <c r="AA512">
        <v>484</v>
      </c>
      <c r="AC512">
        <f>$AB$28*INDEX(I_rec,MATCH(inputs!$B$13+AA512,cpi_rec_u,0))/INDEX(I_rec,MATCH(inputs!$B$13,cpi_rec_u,0))</f>
        <v>279.66815171732333</v>
      </c>
      <c r="AD512">
        <f t="shared" si="495"/>
        <v>340.31558460496785</v>
      </c>
    </row>
    <row r="513" spans="24:30" x14ac:dyDescent="0.35">
      <c r="X513">
        <v>487</v>
      </c>
      <c r="Y513">
        <f t="shared" si="492"/>
        <v>272.40194476278788</v>
      </c>
      <c r="AA513">
        <v>485</v>
      </c>
      <c r="AC513">
        <f>$AB$28*INDEX(I_rec,MATCH(inputs!$B$13+AA513,cpi_rec_u,0))/INDEX(I_rec,MATCH(inputs!$B$13,cpi_rec_u,0))</f>
        <v>280.24422231975058</v>
      </c>
      <c r="AD513">
        <f t="shared" si="495"/>
        <v>341.15489464432284</v>
      </c>
    </row>
    <row r="514" spans="24:30" x14ac:dyDescent="0.35">
      <c r="X514">
        <v>488</v>
      </c>
      <c r="Y514">
        <f t="shared" ref="Y514:Y527" si="496">IF(X514&lt;=0,100*1.04^(X514/12),100*1.025^(X514/12))</f>
        <v>272.96304816858594</v>
      </c>
      <c r="AA514">
        <v>486</v>
      </c>
      <c r="AC514">
        <f>$AB$28*INDEX(I_rec,MATCH(inputs!$B$13+AA514,cpi_rec_u,0))/INDEX(I_rec,MATCH(inputs!$B$13,cpi_rec_u,0))</f>
        <v>280.82147953329866</v>
      </c>
      <c r="AD514">
        <f t="shared" si="495"/>
        <v>341.99627464865762</v>
      </c>
    </row>
    <row r="515" spans="24:30" x14ac:dyDescent="0.35">
      <c r="X515">
        <v>489</v>
      </c>
      <c r="Y515">
        <f t="shared" si="496"/>
        <v>273.52530735553046</v>
      </c>
      <c r="AA515">
        <v>487</v>
      </c>
      <c r="AC515">
        <f>$AB$28*INDEX(I_rec,MATCH(inputs!$B$13+AA515,cpi_rec_u,0))/INDEX(I_rec,MATCH(inputs!$B$13,cpi_rec_u,0))</f>
        <v>281.39992580219229</v>
      </c>
      <c r="AD515">
        <f t="shared" si="495"/>
        <v>342.83972972306401</v>
      </c>
    </row>
    <row r="516" spans="24:30" x14ac:dyDescent="0.35">
      <c r="X516">
        <v>490</v>
      </c>
      <c r="Y516">
        <f t="shared" si="496"/>
        <v>274.08872470434136</v>
      </c>
      <c r="AA516">
        <v>488</v>
      </c>
      <c r="AC516">
        <f>$AB$28*INDEX(I_rec,MATCH(inputs!$B$13+AA516,cpi_rec_u,0))/INDEX(I_rec,MATCH(inputs!$B$13,cpi_rec_u,0))</f>
        <v>281.97956357569069</v>
      </c>
      <c r="AD516">
        <f t="shared" si="495"/>
        <v>343.68526498522476</v>
      </c>
    </row>
    <row r="517" spans="24:30" x14ac:dyDescent="0.35">
      <c r="X517">
        <v>491</v>
      </c>
      <c r="Y517">
        <f t="shared" si="496"/>
        <v>274.65330260064229</v>
      </c>
      <c r="AA517">
        <v>489</v>
      </c>
      <c r="AC517">
        <f>$AB$28*INDEX(I_rec,MATCH(inputs!$B$13+AA517,cpi_rec_u,0))/INDEX(I_rec,MATCH(inputs!$B$13,cpi_rec_u,0))</f>
        <v>282.56039530809841</v>
      </c>
      <c r="AD517">
        <f t="shared" si="495"/>
        <v>344.53288556544396</v>
      </c>
    </row>
    <row r="518" spans="24:30" x14ac:dyDescent="0.35">
      <c r="X518">
        <v>492</v>
      </c>
      <c r="Y518">
        <f t="shared" si="496"/>
        <v>275.21904343497164</v>
      </c>
    </row>
    <row r="519" spans="24:30" x14ac:dyDescent="0.35">
      <c r="X519">
        <v>493</v>
      </c>
      <c r="Y519">
        <f t="shared" si="496"/>
        <v>275.78594960279008</v>
      </c>
    </row>
    <row r="520" spans="24:30" x14ac:dyDescent="0.35">
      <c r="X520">
        <v>494</v>
      </c>
      <c r="Y520">
        <f t="shared" si="496"/>
        <v>276.35402350449488</v>
      </c>
    </row>
    <row r="521" spans="24:30" x14ac:dyDescent="0.35">
      <c r="X521">
        <v>495</v>
      </c>
      <c r="Y521">
        <f t="shared" si="496"/>
        <v>276.92326754542648</v>
      </c>
    </row>
    <row r="522" spans="24:30" x14ac:dyDescent="0.35">
      <c r="X522">
        <v>496</v>
      </c>
      <c r="Y522">
        <f t="shared" si="496"/>
        <v>277.49368413587996</v>
      </c>
    </row>
    <row r="523" spans="24:30" x14ac:dyDescent="0.35">
      <c r="X523">
        <v>497</v>
      </c>
      <c r="Y523">
        <f t="shared" si="496"/>
        <v>278.06527569111535</v>
      </c>
    </row>
    <row r="524" spans="24:30" x14ac:dyDescent="0.35">
      <c r="X524">
        <v>498</v>
      </c>
      <c r="Y524">
        <f t="shared" si="496"/>
        <v>278.63804463136773</v>
      </c>
    </row>
    <row r="525" spans="24:30" x14ac:dyDescent="0.35">
      <c r="X525">
        <v>499</v>
      </c>
      <c r="Y525">
        <f t="shared" si="496"/>
        <v>279.21199338185755</v>
      </c>
    </row>
    <row r="526" spans="24:30" x14ac:dyDescent="0.35">
      <c r="X526">
        <v>500</v>
      </c>
      <c r="Y526">
        <f t="shared" si="496"/>
        <v>279.78712437280058</v>
      </c>
    </row>
    <row r="527" spans="24:30" x14ac:dyDescent="0.35">
      <c r="X527">
        <v>501</v>
      </c>
      <c r="Y527">
        <f t="shared" si="496"/>
        <v>280.36344003941872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100</v>
      </c>
      <c r="J2">
        <f>$AL$7</f>
        <v>1000</v>
      </c>
      <c r="N2">
        <f t="shared" ref="N2:N65" si="0">INDEX(P_rec,MATCH(A2,curve_t,0))</f>
        <v>1</v>
      </c>
      <c r="U2">
        <f t="shared" ref="U2:U65" si="1">L3+M3+V3*O3+O3*U3</f>
        <v>11816430.431717133</v>
      </c>
      <c r="W2">
        <f t="shared" ref="W2:W65" si="2">P3+(1-E3)*(O3*(W3+$AL$14*W3))</f>
        <v>118164.30431717139</v>
      </c>
      <c r="X2">
        <f t="shared" ref="X2:X65" si="3">S3+(1-R3)*(O3*(X3+$AL$14*X3))</f>
        <v>121394.80318835098</v>
      </c>
      <c r="Y2">
        <f t="shared" ref="Y2:Y65" si="4">G2*(X2-W2)</f>
        <v>323049.88711795886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167</v>
      </c>
      <c r="AN2" t="s">
        <v>168</v>
      </c>
      <c r="AO2">
        <f>U2</f>
        <v>11816430.431717133</v>
      </c>
      <c r="AQ2" t="s">
        <v>169</v>
      </c>
      <c r="AR2" t="b">
        <f>AND(AD3:AD503)</f>
        <v>1</v>
      </c>
    </row>
    <row r="3" spans="1:44" x14ac:dyDescent="0.35">
      <c r="A3">
        <v>1</v>
      </c>
      <c r="B3">
        <f t="shared" ref="B3:B66" si="7">MIN(120,INT(($AL$9+A3-1)/12))</f>
        <v>78</v>
      </c>
      <c r="C3">
        <f t="shared" ref="C3:C66" si="8">INT(($AL$8+A3)/12)</f>
        <v>2026</v>
      </c>
      <c r="D3">
        <f t="shared" ref="D3:D66" si="9">IF(B3&gt;=120,1,INDEX(mort_v1_M,MATCH(B3,mort_age,0))*INDEX(cif,MATCH(B3,cif_age,0),MATCH(C3,cif_year,0)))</f>
        <v>2.5464339367938585E-2</v>
      </c>
      <c r="E3">
        <f t="shared" ref="E3:E66" si="10">1-(1-D3)^(1/12)</f>
        <v>2.1472053602550334E-3</v>
      </c>
      <c r="F3">
        <f t="shared" ref="F3:F66" si="11">G2*E3</f>
        <v>0.21472053602550334</v>
      </c>
      <c r="G3">
        <f t="shared" ref="G3:G66" si="12">G2-F3</f>
        <v>99.78527946397449</v>
      </c>
      <c r="H3" t="b">
        <f t="shared" ref="H3:H66" si="13">AND(A3-$AL$10&gt;0,MOD(A3-$AL$10,12)=0)</f>
        <v>0</v>
      </c>
      <c r="I3">
        <f t="shared" ref="I3:I66" si="14">IF($AL$4="CPI",IF(H3,INDEX(I_rec,MATCH(A3-$AL$13,cpi_rec_u,0))/INDEX(I_rec,MATCH(A3-$AL$13-12,cpi_rec_u,0)),1),1)</f>
        <v>1</v>
      </c>
      <c r="J3">
        <f t="shared" ref="J3:J66" si="15">J2*I3</f>
        <v>1000</v>
      </c>
      <c r="K3">
        <f t="shared" ref="K3:K66" si="16">$AL$17*(INDEX(I_rec,MATCH(A3-1,cpi_rec_u,0))/$AL$18)</f>
        <v>5</v>
      </c>
      <c r="L3">
        <f t="shared" ref="L3:L66" si="17">G2*J3</f>
        <v>100000</v>
      </c>
      <c r="M3">
        <f t="shared" ref="M3:M66" si="18">G2*K3</f>
        <v>500</v>
      </c>
      <c r="N3">
        <f t="shared" si="0"/>
        <v>0.99749277496799837</v>
      </c>
      <c r="O3">
        <f t="shared" ref="O3:O66" si="19">N3/N2</f>
        <v>0.99749277496799837</v>
      </c>
      <c r="P3">
        <f t="shared" ref="P3:P66" si="20">J3+K3</f>
        <v>1005</v>
      </c>
      <c r="Q3">
        <f t="shared" ref="Q3:Q66" si="21">IF(B3&gt;=120,1,D3*$AL$15)</f>
        <v>2.3684718288907166E-2</v>
      </c>
      <c r="R3">
        <f t="shared" ref="R3:R66" si="22">1-(1-Q3)^(1/12)</f>
        <v>1.995482222194922E-3</v>
      </c>
      <c r="S3">
        <f t="shared" ref="S3:S66" si="23">J3+K3*$AL$16</f>
        <v>1005.3222007224733</v>
      </c>
      <c r="T3">
        <f t="shared" ref="T3:T66" si="24">L3</f>
        <v>100000</v>
      </c>
      <c r="U3">
        <f t="shared" si="1"/>
        <v>11743911.758609109</v>
      </c>
      <c r="V3">
        <f t="shared" ref="V3:V66" si="25">$AL$14*U3</f>
        <v>1466.9806935432543</v>
      </c>
      <c r="W3">
        <f t="shared" si="2"/>
        <v>117691.82610596408</v>
      </c>
      <c r="X3">
        <f t="shared" si="3"/>
        <v>120918.29925092065</v>
      </c>
      <c r="Y3">
        <f t="shared" si="4"/>
        <v>321954.52445250034</v>
      </c>
      <c r="Z3">
        <f t="shared" ref="Z3:Z66" si="26">N2*L3</f>
        <v>100000</v>
      </c>
      <c r="AA3">
        <f t="shared" ref="AA3:AA66" si="27">N2*M3+N3*V3</f>
        <v>1963.3026428269395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21</v>
      </c>
      <c r="AN3" t="s">
        <v>170</v>
      </c>
      <c r="AO3">
        <f>Y2</f>
        <v>323049.88711795886</v>
      </c>
      <c r="AQ3" t="s">
        <v>171</v>
      </c>
      <c r="AR3" t="b">
        <f>AND(AE3:AE503)</f>
        <v>1</v>
      </c>
    </row>
    <row r="4" spans="1:44" x14ac:dyDescent="0.35">
      <c r="A4">
        <v>2</v>
      </c>
      <c r="B4">
        <f t="shared" si="7"/>
        <v>78</v>
      </c>
      <c r="C4">
        <f t="shared" si="8"/>
        <v>2026</v>
      </c>
      <c r="D4">
        <f t="shared" si="9"/>
        <v>2.5464339367938585E-2</v>
      </c>
      <c r="E4">
        <f t="shared" si="10"/>
        <v>2.1472053602550334E-3</v>
      </c>
      <c r="F4">
        <f t="shared" si="11"/>
        <v>0.21425948693959254</v>
      </c>
      <c r="G4">
        <f t="shared" si="12"/>
        <v>99.571019977034894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5.0102991813492137</v>
      </c>
      <c r="L4">
        <f t="shared" si="17"/>
        <v>99785.279463974497</v>
      </c>
      <c r="M4">
        <f t="shared" si="18"/>
        <v>499.95410400905388</v>
      </c>
      <c r="N4">
        <f t="shared" si="0"/>
        <v>0.99497136476786419</v>
      </c>
      <c r="O4">
        <f t="shared" si="19"/>
        <v>0.9974722521672249</v>
      </c>
      <c r="P4">
        <f t="shared" si="20"/>
        <v>1005.0102991813492</v>
      </c>
      <c r="Q4">
        <f t="shared" si="21"/>
        <v>2.3684718288907166E-2</v>
      </c>
      <c r="R4">
        <f t="shared" si="22"/>
        <v>1.995482222194922E-3</v>
      </c>
      <c r="S4">
        <f t="shared" si="23"/>
        <v>1005.3331635845569</v>
      </c>
      <c r="T4">
        <f t="shared" si="24"/>
        <v>99785.279463974497</v>
      </c>
      <c r="U4">
        <f t="shared" si="1"/>
        <v>11671675.305007998</v>
      </c>
      <c r="V4">
        <f t="shared" si="25"/>
        <v>1457.957338720686</v>
      </c>
      <c r="W4">
        <f t="shared" si="2"/>
        <v>117219.60172447728</v>
      </c>
      <c r="X4">
        <f t="shared" si="3"/>
        <v>120442.16925297644</v>
      </c>
      <c r="Y4">
        <f t="shared" si="4"/>
        <v>320874.33575753379</v>
      </c>
      <c r="Z4">
        <f t="shared" si="26"/>
        <v>99535.095313477141</v>
      </c>
      <c r="AA4">
        <f t="shared" si="27"/>
        <v>1949.3264096448747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SUM(Z3:Z503)</f>
        <v>11624246.148216002</v>
      </c>
      <c r="AQ4" t="s">
        <v>173</v>
      </c>
      <c r="AR4" t="b">
        <f>AND(U503=0,W503=0,X503=0,INDEX(D2:D503,MATCH($AL$11,A2:A503,0))=1,INDEX(G2:G503,MATCH($AL$11,A2:A503,0))=0,AND(AF2:AF503))</f>
        <v>1</v>
      </c>
    </row>
    <row r="5" spans="1:44" x14ac:dyDescent="0.35">
      <c r="A5">
        <v>3</v>
      </c>
      <c r="B5">
        <f t="shared" si="7"/>
        <v>78</v>
      </c>
      <c r="C5">
        <f t="shared" si="8"/>
        <v>2026</v>
      </c>
      <c r="D5">
        <f t="shared" si="9"/>
        <v>2.5464339367938585E-2</v>
      </c>
      <c r="E5">
        <f t="shared" si="10"/>
        <v>2.1472053602550334E-3</v>
      </c>
      <c r="F5">
        <f t="shared" si="11"/>
        <v>0.21379942782075034</v>
      </c>
      <c r="G5">
        <f t="shared" si="12"/>
        <v>99.357220549214148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5.0206195773257214</v>
      </c>
      <c r="L5">
        <f t="shared" si="17"/>
        <v>99571.019977034899</v>
      </c>
      <c r="M5">
        <f t="shared" si="18"/>
        <v>499.90821223099186</v>
      </c>
      <c r="N5">
        <f t="shared" si="0"/>
        <v>0.99243616305452931</v>
      </c>
      <c r="O5">
        <f t="shared" si="19"/>
        <v>0.99745198524992085</v>
      </c>
      <c r="P5">
        <f t="shared" si="20"/>
        <v>1005.0206195773258</v>
      </c>
      <c r="Q5">
        <f t="shared" si="21"/>
        <v>2.3684718288907166E-2</v>
      </c>
      <c r="R5">
        <f t="shared" si="22"/>
        <v>1.995482222194922E-3</v>
      </c>
      <c r="S5">
        <f t="shared" si="23"/>
        <v>1005.3441490283413</v>
      </c>
      <c r="T5">
        <f t="shared" si="24"/>
        <v>99571.019977034899</v>
      </c>
      <c r="U5">
        <f t="shared" si="1"/>
        <v>11599715.346088456</v>
      </c>
      <c r="V5">
        <f t="shared" si="25"/>
        <v>1448.9685219947985</v>
      </c>
      <c r="W5">
        <f t="shared" si="2"/>
        <v>116747.58293326883</v>
      </c>
      <c r="X5">
        <f t="shared" si="3"/>
        <v>119966.36446103921</v>
      </c>
      <c r="Y5">
        <f t="shared" si="4"/>
        <v>319809.18615441787</v>
      </c>
      <c r="Z5">
        <f t="shared" si="26"/>
        <v>99070.313637878688</v>
      </c>
      <c r="AA5">
        <f t="shared" si="27"/>
        <v>1935.4031165374433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SUM(AA3:AA503)</f>
        <v>192184.28350114569</v>
      </c>
      <c r="AQ5" t="s">
        <v>175</v>
      </c>
      <c r="AR5" t="b">
        <f>AND(AG3:AG503)</f>
        <v>1</v>
      </c>
    </row>
    <row r="6" spans="1:44" x14ac:dyDescent="0.35">
      <c r="A6">
        <v>4</v>
      </c>
      <c r="B6">
        <f t="shared" si="7"/>
        <v>78</v>
      </c>
      <c r="C6">
        <f t="shared" si="8"/>
        <v>2026</v>
      </c>
      <c r="D6">
        <f t="shared" si="9"/>
        <v>2.5464339367938585E-2</v>
      </c>
      <c r="E6">
        <f t="shared" si="10"/>
        <v>2.1472053602550334E-3</v>
      </c>
      <c r="F6">
        <f t="shared" si="11"/>
        <v>0.21334035654331418</v>
      </c>
      <c r="G6">
        <f t="shared" si="12"/>
        <v>99.143880192670835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5.0309612316281802</v>
      </c>
      <c r="L6">
        <f t="shared" si="17"/>
        <v>99357.220549214151</v>
      </c>
      <c r="M6">
        <f t="shared" si="18"/>
        <v>499.86232466542714</v>
      </c>
      <c r="N6">
        <f t="shared" si="0"/>
        <v>0.98988755857822652</v>
      </c>
      <c r="O6">
        <f t="shared" si="19"/>
        <v>0.99743197137389805</v>
      </c>
      <c r="P6">
        <f t="shared" si="20"/>
        <v>1005.0309612316282</v>
      </c>
      <c r="Q6">
        <f t="shared" si="21"/>
        <v>2.3684718288907166E-2</v>
      </c>
      <c r="R6">
        <f t="shared" si="22"/>
        <v>1.995482222194922E-3</v>
      </c>
      <c r="S6">
        <f t="shared" si="23"/>
        <v>1005.3551571003414</v>
      </c>
      <c r="T6">
        <f t="shared" si="24"/>
        <v>99357.220549214151</v>
      </c>
      <c r="U6">
        <f t="shared" si="1"/>
        <v>11528026.249080909</v>
      </c>
      <c r="V6">
        <f t="shared" si="25"/>
        <v>1440.0135397529975</v>
      </c>
      <c r="W6">
        <f t="shared" si="2"/>
        <v>116275.72197777587</v>
      </c>
      <c r="X6">
        <f t="shared" si="3"/>
        <v>119490.83665104018</v>
      </c>
      <c r="Y6">
        <f t="shared" si="4"/>
        <v>318758.94397181482</v>
      </c>
      <c r="Z6">
        <f t="shared" si="26"/>
        <v>98605.698733624726</v>
      </c>
      <c r="AA6">
        <f t="shared" si="27"/>
        <v>1921.5329347321585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inputs!$B$59</f>
        <v>100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78</v>
      </c>
      <c r="C7">
        <f t="shared" si="8"/>
        <v>2026</v>
      </c>
      <c r="D7">
        <f t="shared" si="9"/>
        <v>2.5464339367938585E-2</v>
      </c>
      <c r="E7">
        <f t="shared" si="10"/>
        <v>2.1472053602550334E-3</v>
      </c>
      <c r="F7">
        <f t="shared" si="11"/>
        <v>0.21288227098618565</v>
      </c>
      <c r="G7">
        <f t="shared" si="12"/>
        <v>98.93099792168465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5.0413241880452606</v>
      </c>
      <c r="L7">
        <f t="shared" si="17"/>
        <v>99143.88019267084</v>
      </c>
      <c r="M7">
        <f t="shared" si="18"/>
        <v>499.81644131197288</v>
      </c>
      <c r="N7">
        <f t="shared" si="0"/>
        <v>0.98732593520271272</v>
      </c>
      <c r="O7">
        <f t="shared" si="19"/>
        <v>0.9974122077267108</v>
      </c>
      <c r="P7">
        <f t="shared" si="20"/>
        <v>1005.0413241880452</v>
      </c>
      <c r="Q7">
        <f t="shared" si="21"/>
        <v>2.3684718288907166E-2</v>
      </c>
      <c r="R7">
        <f t="shared" si="22"/>
        <v>1.995482222194922E-3</v>
      </c>
      <c r="S7">
        <f t="shared" si="23"/>
        <v>1005.3661878471673</v>
      </c>
      <c r="T7">
        <f t="shared" si="24"/>
        <v>99143.88019267084</v>
      </c>
      <c r="U7">
        <f t="shared" si="1"/>
        <v>11456602.471469127</v>
      </c>
      <c r="V7">
        <f t="shared" si="25"/>
        <v>1431.0916996566086</v>
      </c>
      <c r="W7">
        <f t="shared" si="2"/>
        <v>115803.97157762788</v>
      </c>
      <c r="X7">
        <f t="shared" si="3"/>
        <v>119015.53809731212</v>
      </c>
      <c r="Y7">
        <f t="shared" si="4"/>
        <v>317723.48068423412</v>
      </c>
      <c r="Z7">
        <f t="shared" si="26"/>
        <v>98141.293511895128</v>
      </c>
      <c r="AA7">
        <f t="shared" si="27"/>
        <v>1907.716027551867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inputs!$B$60</f>
        <v>1000</v>
      </c>
      <c r="AN7" t="s">
        <v>180</v>
      </c>
      <c r="AO7">
        <f>W2</f>
        <v>118164.30431717139</v>
      </c>
      <c r="AQ7" t="s">
        <v>181</v>
      </c>
      <c r="AR7" t="b">
        <f>AND(AH2:AH503)</f>
        <v>1</v>
      </c>
    </row>
    <row r="8" spans="1:44" x14ac:dyDescent="0.35">
      <c r="A8">
        <v>6</v>
      </c>
      <c r="B8">
        <f t="shared" si="7"/>
        <v>78</v>
      </c>
      <c r="C8">
        <f t="shared" si="8"/>
        <v>2026</v>
      </c>
      <c r="D8">
        <f t="shared" si="9"/>
        <v>2.5464339367938585E-2</v>
      </c>
      <c r="E8">
        <f t="shared" si="10"/>
        <v>2.1472053602550334E-3</v>
      </c>
      <c r="F8">
        <f t="shared" si="11"/>
        <v>0.21242516903282085</v>
      </c>
      <c r="G8">
        <f t="shared" si="12"/>
        <v>98.718572752651824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5.0517084904558329</v>
      </c>
      <c r="L8">
        <f t="shared" si="17"/>
        <v>98930.997921684655</v>
      </c>
      <c r="M8">
        <f t="shared" si="18"/>
        <v>499.77056217024273</v>
      </c>
      <c r="N8">
        <f t="shared" si="0"/>
        <v>0.98475167192461954</v>
      </c>
      <c r="O8">
        <f t="shared" si="19"/>
        <v>0.99739269152535259</v>
      </c>
      <c r="P8">
        <f t="shared" si="20"/>
        <v>1005.0517084904558</v>
      </c>
      <c r="Q8">
        <f t="shared" si="21"/>
        <v>2.3684718288907166E-2</v>
      </c>
      <c r="R8">
        <f t="shared" si="22"/>
        <v>1.995482222194922E-3</v>
      </c>
      <c r="S8">
        <f t="shared" si="23"/>
        <v>1005.3772413155258</v>
      </c>
      <c r="T8">
        <f t="shared" si="24"/>
        <v>98930.997921684655</v>
      </c>
      <c r="U8">
        <f t="shared" si="1"/>
        <v>11385438.559228066</v>
      </c>
      <c r="V8">
        <f t="shared" si="25"/>
        <v>1422.202320420758</v>
      </c>
      <c r="W8">
        <f t="shared" si="2"/>
        <v>115332.28491618593</v>
      </c>
      <c r="X8">
        <f t="shared" si="3"/>
        <v>118540.42156181532</v>
      </c>
      <c r="Y8">
        <f t="shared" si="4"/>
        <v>316702.6708520134</v>
      </c>
      <c r="Z8">
        <f t="shared" si="26"/>
        <v>97677.140043564927</v>
      </c>
      <c r="AA8">
        <f t="shared" si="27"/>
        <v>1893.9525505309352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inputs!$B$11</f>
        <v>24311</v>
      </c>
      <c r="AN8" t="s">
        <v>183</v>
      </c>
      <c r="AO8">
        <f>X2</f>
        <v>121394.80318835098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78</v>
      </c>
      <c r="C9">
        <f t="shared" si="8"/>
        <v>2026</v>
      </c>
      <c r="D9">
        <f t="shared" si="9"/>
        <v>2.5464339367938585E-2</v>
      </c>
      <c r="E9">
        <f t="shared" si="10"/>
        <v>2.1472053602550334E-3</v>
      </c>
      <c r="F9">
        <f t="shared" si="11"/>
        <v>0.21196904857122048</v>
      </c>
      <c r="G9">
        <f t="shared" si="12"/>
        <v>98.506603704080604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5.0621141828291458</v>
      </c>
      <c r="L9">
        <f t="shared" si="17"/>
        <v>98718.572752651817</v>
      </c>
      <c r="M9">
        <f t="shared" si="18"/>
        <v>499.72468723984969</v>
      </c>
      <c r="N9">
        <f t="shared" si="0"/>
        <v>0.9821651428938909</v>
      </c>
      <c r="O9">
        <f t="shared" si="19"/>
        <v>0.99737342001595841</v>
      </c>
      <c r="P9">
        <f t="shared" si="20"/>
        <v>1005.0621141828292</v>
      </c>
      <c r="Q9">
        <f t="shared" si="21"/>
        <v>2.3684718288907166E-2</v>
      </c>
      <c r="R9">
        <f t="shared" si="22"/>
        <v>1.995482222194922E-3</v>
      </c>
      <c r="S9">
        <f t="shared" si="23"/>
        <v>1005.3883175522192</v>
      </c>
      <c r="T9">
        <f t="shared" si="24"/>
        <v>98718.572752651817</v>
      </c>
      <c r="U9">
        <f t="shared" si="1"/>
        <v>11314529.145100934</v>
      </c>
      <c r="V9">
        <f t="shared" si="25"/>
        <v>1413.3447315991534</v>
      </c>
      <c r="W9">
        <f t="shared" si="2"/>
        <v>114860.61563030255</v>
      </c>
      <c r="X9">
        <f t="shared" si="3"/>
        <v>118065.44028359266</v>
      </c>
      <c r="Y9">
        <f t="shared" si="4"/>
        <v>315696.39206271642</v>
      </c>
      <c r="Z9">
        <f t="shared" si="26"/>
        <v>97213.279568186073</v>
      </c>
      <c r="AA9">
        <f t="shared" si="27"/>
        <v>1880.24265153086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inputs!$B$68</f>
        <v>940</v>
      </c>
    </row>
    <row r="10" spans="1:44" x14ac:dyDescent="0.35">
      <c r="A10">
        <v>8</v>
      </c>
      <c r="B10">
        <f t="shared" si="7"/>
        <v>78</v>
      </c>
      <c r="C10">
        <f t="shared" si="8"/>
        <v>2026</v>
      </c>
      <c r="D10">
        <f t="shared" si="9"/>
        <v>2.5464339367938585E-2</v>
      </c>
      <c r="E10">
        <f t="shared" si="10"/>
        <v>2.1472053602550334E-3</v>
      </c>
      <c r="F10">
        <f t="shared" si="11"/>
        <v>0.21151390749392021</v>
      </c>
      <c r="G10">
        <f t="shared" si="12"/>
        <v>98.29508979658668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5.0725413092250236</v>
      </c>
      <c r="L10">
        <f t="shared" si="17"/>
        <v>98506.603704080597</v>
      </c>
      <c r="M10">
        <f t="shared" si="18"/>
        <v>499.67881652040757</v>
      </c>
      <c r="N10">
        <f t="shared" si="0"/>
        <v>0.97956671743526136</v>
      </c>
      <c r="O10">
        <f t="shared" si="19"/>
        <v>0.99735439047350694</v>
      </c>
      <c r="P10">
        <f t="shared" si="20"/>
        <v>1005.072541309225</v>
      </c>
      <c r="Q10">
        <f t="shared" si="21"/>
        <v>2.3684718288907166E-2</v>
      </c>
      <c r="R10">
        <f t="shared" si="22"/>
        <v>1.995482222194922E-3</v>
      </c>
      <c r="S10">
        <f t="shared" si="23"/>
        <v>1005.3994166041467</v>
      </c>
      <c r="T10">
        <f t="shared" si="24"/>
        <v>98506.603704080597</v>
      </c>
      <c r="U10">
        <f t="shared" si="1"/>
        <v>11243868.946914481</v>
      </c>
      <c r="V10">
        <f t="shared" si="25"/>
        <v>1404.518273373641</v>
      </c>
      <c r="W10">
        <f t="shared" si="2"/>
        <v>114388.91780029617</v>
      </c>
      <c r="X10">
        <f t="shared" si="3"/>
        <v>117590.54796844744</v>
      </c>
      <c r="Y10">
        <f t="shared" si="4"/>
        <v>314704.52487389004</v>
      </c>
      <c r="Z10">
        <f t="shared" si="26"/>
        <v>96749.752503010197</v>
      </c>
      <c r="AA10">
        <f t="shared" si="27"/>
        <v>1866.5864708552749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inputs!$B$71</f>
        <v>1</v>
      </c>
    </row>
    <row r="11" spans="1:44" x14ac:dyDescent="0.35">
      <c r="A11">
        <v>9</v>
      </c>
      <c r="B11">
        <f t="shared" si="7"/>
        <v>79</v>
      </c>
      <c r="C11">
        <f t="shared" si="8"/>
        <v>2026</v>
      </c>
      <c r="D11">
        <f t="shared" si="9"/>
        <v>2.8549497879264869E-2</v>
      </c>
      <c r="E11">
        <f t="shared" si="10"/>
        <v>2.4108360402640416E-3</v>
      </c>
      <c r="F11">
        <f t="shared" si="11"/>
        <v>0.23697334506260143</v>
      </c>
      <c r="G11">
        <f t="shared" si="12"/>
        <v>98.058116451524086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5.0829899137940417</v>
      </c>
      <c r="L11">
        <f t="shared" si="17"/>
        <v>98295.089796586675</v>
      </c>
      <c r="M11">
        <f t="shared" si="18"/>
        <v>499.63295001152972</v>
      </c>
      <c r="N11">
        <f t="shared" si="0"/>
        <v>0.97695676007073939</v>
      </c>
      <c r="O11">
        <f t="shared" si="19"/>
        <v>0.99733560020153045</v>
      </c>
      <c r="P11">
        <f t="shared" si="20"/>
        <v>1005.082989913794</v>
      </c>
      <c r="Q11">
        <f t="shared" si="21"/>
        <v>2.6554264958136255E-2</v>
      </c>
      <c r="R11">
        <f t="shared" si="22"/>
        <v>2.2402533657048807E-3</v>
      </c>
      <c r="S11">
        <f t="shared" si="23"/>
        <v>1005.410538518304</v>
      </c>
      <c r="T11">
        <f t="shared" si="24"/>
        <v>98295.089796586675</v>
      </c>
      <c r="U11">
        <f t="shared" si="1"/>
        <v>11173452.765931496</v>
      </c>
      <c r="V11">
        <f t="shared" si="25"/>
        <v>1395.7222963484085</v>
      </c>
      <c r="W11">
        <f t="shared" si="2"/>
        <v>113947.25057211556</v>
      </c>
      <c r="X11">
        <f t="shared" si="3"/>
        <v>117144.42968686484</v>
      </c>
      <c r="Y11">
        <f t="shared" si="4"/>
        <v>313509.36195046525</v>
      </c>
      <c r="Z11">
        <f t="shared" si="26"/>
        <v>96286.598452046659</v>
      </c>
      <c r="AA11">
        <f t="shared" si="27"/>
        <v>1852.9841413643237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inputs!$B$73</f>
        <v>501</v>
      </c>
    </row>
    <row r="12" spans="1:44" x14ac:dyDescent="0.35">
      <c r="A12">
        <v>10</v>
      </c>
      <c r="B12">
        <f t="shared" si="7"/>
        <v>79</v>
      </c>
      <c r="C12">
        <f t="shared" si="8"/>
        <v>2026</v>
      </c>
      <c r="D12">
        <f t="shared" si="9"/>
        <v>2.8549497879264869E-2</v>
      </c>
      <c r="E12">
        <f t="shared" si="10"/>
        <v>2.4108360402640416E-3</v>
      </c>
      <c r="F12">
        <f t="shared" si="11"/>
        <v>0.2364020411817426</v>
      </c>
      <c r="G12">
        <f t="shared" si="12"/>
        <v>97.821714410342338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5.0934600407777193</v>
      </c>
      <c r="L12">
        <f t="shared" si="17"/>
        <v>98058.116451524082</v>
      </c>
      <c r="M12">
        <f t="shared" si="18"/>
        <v>499.45509781976619</v>
      </c>
      <c r="N12">
        <f t="shared" si="0"/>
        <v>0.9743356305430475</v>
      </c>
      <c r="O12">
        <f t="shared" si="19"/>
        <v>0.99731704653182185</v>
      </c>
      <c r="P12">
        <f t="shared" si="20"/>
        <v>1005.0934600407777</v>
      </c>
      <c r="Q12">
        <f t="shared" si="21"/>
        <v>2.6554264958136255E-2</v>
      </c>
      <c r="R12">
        <f t="shared" si="22"/>
        <v>2.2402533657048807E-3</v>
      </c>
      <c r="S12">
        <f t="shared" si="23"/>
        <v>1005.4216833417833</v>
      </c>
      <c r="T12">
        <f t="shared" si="24"/>
        <v>98058.116451524082</v>
      </c>
      <c r="U12">
        <f t="shared" si="1"/>
        <v>11103301.597636197</v>
      </c>
      <c r="V12">
        <f t="shared" si="25"/>
        <v>1386.9594231564101</v>
      </c>
      <c r="W12">
        <f t="shared" si="2"/>
        <v>113505.48970201128</v>
      </c>
      <c r="X12">
        <f t="shared" si="3"/>
        <v>116698.33101658378</v>
      </c>
      <c r="Y12">
        <f t="shared" si="4"/>
        <v>312329.2112316523</v>
      </c>
      <c r="Z12">
        <f t="shared" si="26"/>
        <v>95798.53974712023</v>
      </c>
      <c r="AA12">
        <f t="shared" si="27"/>
        <v>1839.3100182655353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inputs!$B$19</f>
        <v>501</v>
      </c>
    </row>
    <row r="13" spans="1:44" x14ac:dyDescent="0.35">
      <c r="A13">
        <v>11</v>
      </c>
      <c r="B13">
        <f t="shared" si="7"/>
        <v>79</v>
      </c>
      <c r="C13">
        <f t="shared" si="8"/>
        <v>2026</v>
      </c>
      <c r="D13">
        <f t="shared" si="9"/>
        <v>2.8549497879264869E-2</v>
      </c>
      <c r="E13">
        <f t="shared" si="10"/>
        <v>2.4108360402640416E-3</v>
      </c>
      <c r="F13">
        <f t="shared" si="11"/>
        <v>0.23583211462086967</v>
      </c>
      <c r="G13">
        <f t="shared" si="12"/>
        <v>97.585882295721461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5.1039517345087093</v>
      </c>
      <c r="L13">
        <f t="shared" si="17"/>
        <v>97821.714410342334</v>
      </c>
      <c r="M13">
        <f t="shared" si="18"/>
        <v>499.27730893728238</v>
      </c>
      <c r="N13">
        <f t="shared" si="0"/>
        <v>0.97170368383998607</v>
      </c>
      <c r="O13">
        <f t="shared" si="19"/>
        <v>0.99729872682414933</v>
      </c>
      <c r="P13">
        <f t="shared" si="20"/>
        <v>1005.1039517345087</v>
      </c>
      <c r="Q13">
        <f t="shared" si="21"/>
        <v>2.6554264958136255E-2</v>
      </c>
      <c r="R13">
        <f t="shared" si="22"/>
        <v>2.2402533657048807E-3</v>
      </c>
      <c r="S13">
        <f t="shared" si="23"/>
        <v>1005.4328511217743</v>
      </c>
      <c r="T13">
        <f t="shared" si="24"/>
        <v>97821.714410342334</v>
      </c>
      <c r="U13">
        <f t="shared" si="1"/>
        <v>11033410.355302533</v>
      </c>
      <c r="V13">
        <f t="shared" si="25"/>
        <v>1378.2290183936125</v>
      </c>
      <c r="W13">
        <f t="shared" si="2"/>
        <v>113063.59173827221</v>
      </c>
      <c r="X13">
        <f t="shared" si="3"/>
        <v>116252.20815869601</v>
      </c>
      <c r="Y13">
        <f t="shared" si="4"/>
        <v>311163.94668968173</v>
      </c>
      <c r="Z13">
        <f t="shared" si="26"/>
        <v>95311.181790802817</v>
      </c>
      <c r="AA13">
        <f t="shared" si="27"/>
        <v>1825.6938859674842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79</v>
      </c>
      <c r="C14">
        <f t="shared" si="8"/>
        <v>2026</v>
      </c>
      <c r="D14">
        <f t="shared" si="9"/>
        <v>2.8549497879264869E-2</v>
      </c>
      <c r="E14">
        <f t="shared" si="10"/>
        <v>2.4108360402640416E-3</v>
      </c>
      <c r="F14">
        <f t="shared" si="11"/>
        <v>0.23526356205948998</v>
      </c>
      <c r="G14">
        <f t="shared" si="12"/>
        <v>97.350618733661975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5.1144650394109785</v>
      </c>
      <c r="L14">
        <f t="shared" si="17"/>
        <v>97585.882295721458</v>
      </c>
      <c r="M14">
        <f t="shared" si="18"/>
        <v>499.0995833415422</v>
      </c>
      <c r="N14">
        <f t="shared" si="0"/>
        <v>0.96906127021967836</v>
      </c>
      <c r="O14">
        <f t="shared" si="19"/>
        <v>0.99728063846597204</v>
      </c>
      <c r="P14">
        <f t="shared" si="20"/>
        <v>1005.114465039411</v>
      </c>
      <c r="Q14">
        <f t="shared" si="21"/>
        <v>2.6554264958136255E-2</v>
      </c>
      <c r="R14">
        <f t="shared" si="22"/>
        <v>2.2402533657048807E-3</v>
      </c>
      <c r="S14">
        <f t="shared" si="23"/>
        <v>1005.4440419055636</v>
      </c>
      <c r="T14">
        <f t="shared" si="24"/>
        <v>97585.882295721458</v>
      </c>
      <c r="U14">
        <f t="shared" si="1"/>
        <v>10963774.03258721</v>
      </c>
      <c r="V14">
        <f t="shared" si="25"/>
        <v>1369.5304566969239</v>
      </c>
      <c r="W14">
        <f t="shared" si="2"/>
        <v>112621.51360930334</v>
      </c>
      <c r="X14">
        <f t="shared" si="3"/>
        <v>115806.01771772583</v>
      </c>
      <c r="Y14">
        <f t="shared" si="4"/>
        <v>310013.44531481835</v>
      </c>
      <c r="Z14">
        <f t="shared" si="26"/>
        <v>94824.561317527812</v>
      </c>
      <c r="AA14">
        <f t="shared" si="27"/>
        <v>1812.1358277072359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79</v>
      </c>
      <c r="C15">
        <f t="shared" si="8"/>
        <v>2027</v>
      </c>
      <c r="D15">
        <f t="shared" si="9"/>
        <v>2.7980577760275818E-2</v>
      </c>
      <c r="E15">
        <f t="shared" si="10"/>
        <v>2.3621634400985414E-3</v>
      </c>
      <c r="F15">
        <f t="shared" si="11"/>
        <v>0.22995807244362848</v>
      </c>
      <c r="G15">
        <f t="shared" si="12"/>
        <v>97.120660661218352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5.125</v>
      </c>
      <c r="L15">
        <f t="shared" si="17"/>
        <v>97350.618733661977</v>
      </c>
      <c r="M15">
        <f t="shared" si="18"/>
        <v>498.92192101001763</v>
      </c>
      <c r="N15">
        <f t="shared" si="0"/>
        <v>0.96640873523666038</v>
      </c>
      <c r="O15">
        <f t="shared" si="19"/>
        <v>0.99726277887215875</v>
      </c>
      <c r="P15">
        <f t="shared" si="20"/>
        <v>1005.125</v>
      </c>
      <c r="Q15">
        <f t="shared" si="21"/>
        <v>2.6025104843182992E-2</v>
      </c>
      <c r="R15">
        <f t="shared" si="22"/>
        <v>2.1950665322018059E-3</v>
      </c>
      <c r="S15">
        <f t="shared" si="23"/>
        <v>1005.4552557405352</v>
      </c>
      <c r="T15">
        <f t="shared" si="24"/>
        <v>97350.618733661977</v>
      </c>
      <c r="U15">
        <f t="shared" si="1"/>
        <v>10894387.701986048</v>
      </c>
      <c r="V15">
        <f t="shared" si="25"/>
        <v>1360.8631225513743</v>
      </c>
      <c r="W15">
        <f t="shared" si="2"/>
        <v>112173.7396328929</v>
      </c>
      <c r="X15">
        <f t="shared" si="3"/>
        <v>115354.49248487949</v>
      </c>
      <c r="Y15">
        <f t="shared" si="4"/>
        <v>308916.8183849919</v>
      </c>
      <c r="Z15">
        <f t="shared" si="26"/>
        <v>94338.714246714095</v>
      </c>
      <c r="AA15">
        <f t="shared" si="27"/>
        <v>1798.6359196094959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79</v>
      </c>
      <c r="C16">
        <f t="shared" si="8"/>
        <v>2027</v>
      </c>
      <c r="D16">
        <f t="shared" si="9"/>
        <v>2.7980577760275818E-2</v>
      </c>
      <c r="E16">
        <f t="shared" si="10"/>
        <v>2.3621634400985414E-3</v>
      </c>
      <c r="F16">
        <f t="shared" si="11"/>
        <v>0.22941487389214663</v>
      </c>
      <c r="G16">
        <f t="shared" si="12"/>
        <v>96.891245787326199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5.1355566608829442</v>
      </c>
      <c r="L16">
        <f t="shared" si="17"/>
        <v>97120.660661218353</v>
      </c>
      <c r="M16">
        <f t="shared" si="18"/>
        <v>498.76865576807205</v>
      </c>
      <c r="N16">
        <f t="shared" si="0"/>
        <v>0.96374641976877617</v>
      </c>
      <c r="O16">
        <f t="shared" si="19"/>
        <v>0.99724514548470811</v>
      </c>
      <c r="P16">
        <f t="shared" si="20"/>
        <v>1005.1355566608829</v>
      </c>
      <c r="Q16">
        <f t="shared" si="21"/>
        <v>2.6025104843182992E-2</v>
      </c>
      <c r="R16">
        <f t="shared" si="22"/>
        <v>2.1950665322018059E-3</v>
      </c>
      <c r="S16">
        <f t="shared" si="23"/>
        <v>1005.4664926741708</v>
      </c>
      <c r="T16">
        <f t="shared" si="24"/>
        <v>97120.660661218353</v>
      </c>
      <c r="U16">
        <f t="shared" si="1"/>
        <v>10825241.73812223</v>
      </c>
      <c r="V16">
        <f t="shared" si="25"/>
        <v>1352.2258136112505</v>
      </c>
      <c r="W16">
        <f t="shared" si="2"/>
        <v>111725.69461934014</v>
      </c>
      <c r="X16">
        <f t="shared" si="3"/>
        <v>114902.8089704787</v>
      </c>
      <c r="Y16">
        <f t="shared" si="4"/>
        <v>307834.56749060762</v>
      </c>
      <c r="Z16">
        <f t="shared" si="26"/>
        <v>93858.254834956912</v>
      </c>
      <c r="AA16">
        <f t="shared" si="27"/>
        <v>1785.2171723832748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79</v>
      </c>
      <c r="C17">
        <f t="shared" si="8"/>
        <v>2027</v>
      </c>
      <c r="D17">
        <f t="shared" si="9"/>
        <v>2.7980577760275818E-2</v>
      </c>
      <c r="E17">
        <f t="shared" si="10"/>
        <v>2.3621634400985414E-3</v>
      </c>
      <c r="F17">
        <f t="shared" si="11"/>
        <v>0.22887295846442376</v>
      </c>
      <c r="G17">
        <f t="shared" si="12"/>
        <v>96.662372828861777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5.1461350667588635</v>
      </c>
      <c r="L17">
        <f t="shared" si="17"/>
        <v>96891.245787326203</v>
      </c>
      <c r="M17">
        <f t="shared" si="18"/>
        <v>498.61543760811134</v>
      </c>
      <c r="N17">
        <f t="shared" si="0"/>
        <v>0.96107466004484621</v>
      </c>
      <c r="O17">
        <f t="shared" si="19"/>
        <v>0.99722773577247537</v>
      </c>
      <c r="P17">
        <f t="shared" si="20"/>
        <v>1005.1461350667589</v>
      </c>
      <c r="Q17">
        <f t="shared" si="21"/>
        <v>2.6025104843182992E-2</v>
      </c>
      <c r="R17">
        <f t="shared" si="22"/>
        <v>2.1950665322018059E-3</v>
      </c>
      <c r="S17">
        <f t="shared" si="23"/>
        <v>1005.4777527540499</v>
      </c>
      <c r="T17">
        <f t="shared" si="24"/>
        <v>96891.245787326203</v>
      </c>
      <c r="U17">
        <f t="shared" si="1"/>
        <v>10756331.376521036</v>
      </c>
      <c r="V17">
        <f t="shared" si="25"/>
        <v>1343.6179347262673</v>
      </c>
      <c r="W17">
        <f t="shared" si="2"/>
        <v>111277.33637953256</v>
      </c>
      <c r="X17">
        <f t="shared" si="3"/>
        <v>114450.92473719189</v>
      </c>
      <c r="Y17">
        <f t="shared" si="4"/>
        <v>306766.5810334016</v>
      </c>
      <c r="Z17">
        <f t="shared" si="26"/>
        <v>93378.591234472144</v>
      </c>
      <c r="AA17">
        <f t="shared" si="27"/>
        <v>1771.8559926834646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inputs!$B$23</f>
        <v>5</v>
      </c>
    </row>
    <row r="18" spans="1:38" x14ac:dyDescent="0.35">
      <c r="A18">
        <v>16</v>
      </c>
      <c r="B18">
        <f t="shared" si="7"/>
        <v>79</v>
      </c>
      <c r="C18">
        <f t="shared" si="8"/>
        <v>2027</v>
      </c>
      <c r="D18">
        <f t="shared" si="9"/>
        <v>2.7980577760275818E-2</v>
      </c>
      <c r="E18">
        <f t="shared" si="10"/>
        <v>2.3621634400985414E-3</v>
      </c>
      <c r="F18">
        <f t="shared" si="11"/>
        <v>0.2283323231295119</v>
      </c>
      <c r="G18">
        <f t="shared" si="12"/>
        <v>96.43404050573227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5.1567352624188842</v>
      </c>
      <c r="L18">
        <f t="shared" si="17"/>
        <v>96662.372828861771</v>
      </c>
      <c r="M18">
        <f t="shared" si="18"/>
        <v>498.46226651567258</v>
      </c>
      <c r="N18">
        <f t="shared" si="0"/>
        <v>0.95839378767307004</v>
      </c>
      <c r="O18">
        <f t="shared" si="19"/>
        <v>0.99721054723089764</v>
      </c>
      <c r="P18">
        <f t="shared" si="20"/>
        <v>1005.1567352624189</v>
      </c>
      <c r="Q18">
        <f t="shared" si="21"/>
        <v>2.6025104843182992E-2</v>
      </c>
      <c r="R18">
        <f t="shared" si="22"/>
        <v>2.1950665322018059E-3</v>
      </c>
      <c r="S18">
        <f t="shared" si="23"/>
        <v>1005.4890360278499</v>
      </c>
      <c r="T18">
        <f t="shared" si="24"/>
        <v>96662.372828861771</v>
      </c>
      <c r="U18">
        <f t="shared" si="1"/>
        <v>10687651.92681607</v>
      </c>
      <c r="V18">
        <f t="shared" si="25"/>
        <v>1335.0389000033181</v>
      </c>
      <c r="W18">
        <f t="shared" si="2"/>
        <v>110828.62307507249</v>
      </c>
      <c r="X18">
        <f t="shared" si="3"/>
        <v>113998.79772051693</v>
      </c>
      <c r="Y18">
        <f t="shared" si="4"/>
        <v>305712.75016903423</v>
      </c>
      <c r="Z18">
        <f t="shared" si="26"/>
        <v>92899.757105626501</v>
      </c>
      <c r="AA18">
        <f t="shared" si="27"/>
        <v>1758.5524414018028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INDEX(I_rec,MATCH(0,cpi_rec_u,0))</f>
        <v>100</v>
      </c>
    </row>
    <row r="19" spans="1:38" x14ac:dyDescent="0.35">
      <c r="A19">
        <v>17</v>
      </c>
      <c r="B19">
        <f t="shared" si="7"/>
        <v>79</v>
      </c>
      <c r="C19">
        <f t="shared" si="8"/>
        <v>2027</v>
      </c>
      <c r="D19">
        <f t="shared" si="9"/>
        <v>2.7980577760275818E-2</v>
      </c>
      <c r="E19">
        <f t="shared" si="10"/>
        <v>2.3621634400985414E-3</v>
      </c>
      <c r="F19">
        <f t="shared" si="11"/>
        <v>0.22779296486362263</v>
      </c>
      <c r="G19">
        <f t="shared" si="12"/>
        <v>96.206247540868645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5.1673572927463916</v>
      </c>
      <c r="L19">
        <f t="shared" si="17"/>
        <v>96434.040505732264</v>
      </c>
      <c r="M19">
        <f t="shared" si="18"/>
        <v>498.30914247629659</v>
      </c>
      <c r="N19">
        <f t="shared" si="0"/>
        <v>0.95570412967012863</v>
      </c>
      <c r="O19">
        <f t="shared" si="19"/>
        <v>0.99719357738172343</v>
      </c>
      <c r="P19">
        <f t="shared" si="20"/>
        <v>1005.1673572927464</v>
      </c>
      <c r="Q19">
        <f t="shared" si="21"/>
        <v>2.6025104843182992E-2</v>
      </c>
      <c r="R19">
        <f t="shared" si="22"/>
        <v>2.1950665322018059E-3</v>
      </c>
      <c r="S19">
        <f t="shared" si="23"/>
        <v>1005.5003425433466</v>
      </c>
      <c r="T19">
        <f t="shared" si="24"/>
        <v>96434.040505732264</v>
      </c>
      <c r="U19">
        <f t="shared" si="1"/>
        <v>10619198.771341396</v>
      </c>
      <c r="V19">
        <f t="shared" si="25"/>
        <v>1326.4881326306113</v>
      </c>
      <c r="W19">
        <f t="shared" si="2"/>
        <v>110379.51321020332</v>
      </c>
      <c r="X19">
        <f t="shared" si="3"/>
        <v>113546.38622047288</v>
      </c>
      <c r="Y19">
        <f t="shared" si="4"/>
        <v>304672.9687564887</v>
      </c>
      <c r="Z19">
        <f t="shared" si="26"/>
        <v>92421.785340907009</v>
      </c>
      <c r="AA19">
        <f t="shared" si="27"/>
        <v>1745.3065728034699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197</v>
      </c>
    </row>
    <row r="20" spans="1:38" x14ac:dyDescent="0.35">
      <c r="A20">
        <v>18</v>
      </c>
      <c r="B20">
        <f t="shared" si="7"/>
        <v>79</v>
      </c>
      <c r="C20">
        <f t="shared" si="8"/>
        <v>2027</v>
      </c>
      <c r="D20">
        <f t="shared" si="9"/>
        <v>2.7980577760275818E-2</v>
      </c>
      <c r="E20">
        <f t="shared" si="10"/>
        <v>2.3621634400985414E-3</v>
      </c>
      <c r="F20">
        <f t="shared" si="11"/>
        <v>0.22725488065011012</v>
      </c>
      <c r="G20">
        <f t="shared" si="12"/>
        <v>95.978992660218537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5.178001202717228</v>
      </c>
      <c r="L20">
        <f t="shared" si="17"/>
        <v>96206.247540868644</v>
      </c>
      <c r="M20">
        <f t="shared" si="18"/>
        <v>498.1560654755292</v>
      </c>
      <c r="N20">
        <f t="shared" si="0"/>
        <v>0.9530060084909574</v>
      </c>
      <c r="O20">
        <f t="shared" si="19"/>
        <v>0.99717682377274808</v>
      </c>
      <c r="P20">
        <f t="shared" si="20"/>
        <v>1005.1780012027173</v>
      </c>
      <c r="Q20">
        <f t="shared" si="21"/>
        <v>2.6025104843182992E-2</v>
      </c>
      <c r="R20">
        <f t="shared" si="22"/>
        <v>2.1950665322018059E-3</v>
      </c>
      <c r="S20">
        <f t="shared" si="23"/>
        <v>1005.5116723484139</v>
      </c>
      <c r="T20">
        <f t="shared" si="24"/>
        <v>96206.247540868644</v>
      </c>
      <c r="U20">
        <f t="shared" si="1"/>
        <v>10550967.363753848</v>
      </c>
      <c r="V20">
        <f t="shared" si="25"/>
        <v>1317.9650647055787</v>
      </c>
      <c r="W20">
        <f t="shared" si="2"/>
        <v>109929.96562389456</v>
      </c>
      <c r="X20">
        <f t="shared" si="3"/>
        <v>113093.64889345755</v>
      </c>
      <c r="Y20">
        <f t="shared" si="4"/>
        <v>303647.13330864196</v>
      </c>
      <c r="Z20">
        <f t="shared" si="26"/>
        <v>91944.708074874827</v>
      </c>
      <c r="AA20">
        <f t="shared" si="27"/>
        <v>1732.1184346407763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199</v>
      </c>
    </row>
    <row r="21" spans="1:38" x14ac:dyDescent="0.35">
      <c r="A21">
        <v>19</v>
      </c>
      <c r="B21">
        <f t="shared" si="7"/>
        <v>79</v>
      </c>
      <c r="C21">
        <f t="shared" si="8"/>
        <v>2027</v>
      </c>
      <c r="D21">
        <f t="shared" si="9"/>
        <v>2.7980577760275818E-2</v>
      </c>
      <c r="E21">
        <f t="shared" si="10"/>
        <v>2.3621634400985414E-3</v>
      </c>
      <c r="F21">
        <f t="shared" si="11"/>
        <v>0.22671806747945447</v>
      </c>
      <c r="G21">
        <f t="shared" si="12"/>
        <v>95.752274592739084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5.188667037399874</v>
      </c>
      <c r="L21">
        <f t="shared" si="17"/>
        <v>95978.992660218544</v>
      </c>
      <c r="M21">
        <f t="shared" si="18"/>
        <v>498.00303549892038</v>
      </c>
      <c r="N21">
        <f t="shared" si="0"/>
        <v>0.95029974205914991</v>
      </c>
      <c r="O21">
        <f t="shared" si="19"/>
        <v>0.99716028397754519</v>
      </c>
      <c r="P21">
        <f t="shared" si="20"/>
        <v>1005.1886670373999</v>
      </c>
      <c r="Q21">
        <f t="shared" si="21"/>
        <v>2.6025104843182992E-2</v>
      </c>
      <c r="R21">
        <f t="shared" si="22"/>
        <v>2.1950665322018059E-3</v>
      </c>
      <c r="S21">
        <f t="shared" si="23"/>
        <v>1005.5230254910247</v>
      </c>
      <c r="T21">
        <f t="shared" si="24"/>
        <v>95978.992660218544</v>
      </c>
      <c r="U21">
        <f t="shared" si="1"/>
        <v>10482953.227684855</v>
      </c>
      <c r="V21">
        <f t="shared" si="25"/>
        <v>1309.4691370664689</v>
      </c>
      <c r="W21">
        <f t="shared" si="2"/>
        <v>109479.9394820829</v>
      </c>
      <c r="X21">
        <f t="shared" si="3"/>
        <v>112640.54474426719</v>
      </c>
      <c r="Y21">
        <f t="shared" si="4"/>
        <v>302635.14294392557</v>
      </c>
      <c r="Z21">
        <f t="shared" si="26"/>
        <v>91468.556694097773</v>
      </c>
      <c r="AA21">
        <f t="shared" si="27"/>
        <v>1718.9880682658895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201</v>
      </c>
    </row>
    <row r="22" spans="1:38" x14ac:dyDescent="0.35">
      <c r="A22">
        <v>20</v>
      </c>
      <c r="B22">
        <f t="shared" si="7"/>
        <v>79</v>
      </c>
      <c r="C22">
        <f t="shared" si="8"/>
        <v>2027</v>
      </c>
      <c r="D22">
        <f t="shared" si="9"/>
        <v>2.7980577760275818E-2</v>
      </c>
      <c r="E22">
        <f t="shared" si="10"/>
        <v>2.3621634400985414E-3</v>
      </c>
      <c r="F22">
        <f t="shared" si="11"/>
        <v>0.22618252234924471</v>
      </c>
      <c r="G22">
        <f t="shared" si="12"/>
        <v>95.526092070389836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5.1993548419556488</v>
      </c>
      <c r="L22">
        <f t="shared" si="17"/>
        <v>95752.274592739079</v>
      </c>
      <c r="M22">
        <f t="shared" si="18"/>
        <v>497.85005253202479</v>
      </c>
      <c r="N22">
        <f t="shared" si="0"/>
        <v>0.94758564379796573</v>
      </c>
      <c r="O22">
        <f t="shared" si="19"/>
        <v>0.99714395559520708</v>
      </c>
      <c r="P22">
        <f t="shared" si="20"/>
        <v>1005.1993548419556</v>
      </c>
      <c r="Q22">
        <f t="shared" si="21"/>
        <v>2.6025104843182992E-2</v>
      </c>
      <c r="R22">
        <f t="shared" si="22"/>
        <v>2.1950665322018059E-3</v>
      </c>
      <c r="S22">
        <f t="shared" si="23"/>
        <v>1005.5344020192504</v>
      </c>
      <c r="T22">
        <f t="shared" si="24"/>
        <v>95752.274592739079</v>
      </c>
      <c r="U22">
        <f t="shared" si="1"/>
        <v>10415151.955421003</v>
      </c>
      <c r="V22">
        <f t="shared" si="25"/>
        <v>1300.9997991275297</v>
      </c>
      <c r="W22">
        <f t="shared" si="2"/>
        <v>109029.3942700644</v>
      </c>
      <c r="X22">
        <f t="shared" si="3"/>
        <v>112187.03311827386</v>
      </c>
      <c r="Y22">
        <f t="shared" si="4"/>
        <v>301636.89933909685</v>
      </c>
      <c r="Z22">
        <f t="shared" si="26"/>
        <v>90993.361847056847</v>
      </c>
      <c r="AA22">
        <f t="shared" si="27"/>
        <v>1705.9155087426018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80</v>
      </c>
      <c r="C23">
        <f t="shared" si="8"/>
        <v>2027</v>
      </c>
      <c r="D23">
        <f t="shared" si="9"/>
        <v>3.1367528805019876E-2</v>
      </c>
      <c r="E23">
        <f t="shared" si="10"/>
        <v>2.6523118666292866E-3</v>
      </c>
      <c r="F23">
        <f t="shared" si="11"/>
        <v>0.25336498757101678</v>
      </c>
      <c r="G23">
        <f t="shared" si="12"/>
        <v>95.272727082818818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5.2100646616388921</v>
      </c>
      <c r="L23">
        <f t="shared" si="17"/>
        <v>95526.09207038983</v>
      </c>
      <c r="M23">
        <f t="shared" si="18"/>
        <v>497.6971165604013</v>
      </c>
      <c r="N23">
        <f t="shared" si="0"/>
        <v>0.94486402266190961</v>
      </c>
      <c r="O23">
        <f t="shared" si="19"/>
        <v>0.99712783625008528</v>
      </c>
      <c r="P23">
        <f t="shared" si="20"/>
        <v>1005.2100646616389</v>
      </c>
      <c r="Q23">
        <f t="shared" si="21"/>
        <v>2.917535273275064E-2</v>
      </c>
      <c r="R23">
        <f t="shared" si="22"/>
        <v>2.4644097471117066E-3</v>
      </c>
      <c r="S23">
        <f t="shared" si="23"/>
        <v>1005.5458019812615</v>
      </c>
      <c r="T23">
        <f t="shared" si="24"/>
        <v>95526.09207038983</v>
      </c>
      <c r="U23">
        <f t="shared" si="1"/>
        <v>10347559.206612611</v>
      </c>
      <c r="V23">
        <f t="shared" si="25"/>
        <v>1292.5565087176933</v>
      </c>
      <c r="W23">
        <f t="shared" si="2"/>
        <v>108609.87738513744</v>
      </c>
      <c r="X23">
        <f t="shared" si="3"/>
        <v>111763.24258755296</v>
      </c>
      <c r="Y23">
        <f t="shared" si="4"/>
        <v>300429.70232219121</v>
      </c>
      <c r="Z23">
        <f t="shared" si="26"/>
        <v>90519.153454024097</v>
      </c>
      <c r="AA23">
        <f t="shared" si="27"/>
        <v>1692.9007849571124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80</v>
      </c>
      <c r="C24">
        <f t="shared" si="8"/>
        <v>2027</v>
      </c>
      <c r="D24">
        <f t="shared" si="9"/>
        <v>3.1367528805019876E-2</v>
      </c>
      <c r="E24">
        <f t="shared" si="10"/>
        <v>2.6523118666292866E-3</v>
      </c>
      <c r="F24">
        <f t="shared" si="11"/>
        <v>0.25269298460789374</v>
      </c>
      <c r="G24">
        <f t="shared" si="12"/>
        <v>95.020034098210928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5.2207965417971627</v>
      </c>
      <c r="L24">
        <f t="shared" si="17"/>
        <v>95272.727082818819</v>
      </c>
      <c r="M24">
        <f t="shared" si="18"/>
        <v>497.39952408156535</v>
      </c>
      <c r="N24">
        <f t="shared" si="0"/>
        <v>0.94213518316884981</v>
      </c>
      <c r="O24">
        <f t="shared" si="19"/>
        <v>0.99711192359153222</v>
      </c>
      <c r="P24">
        <f t="shared" si="20"/>
        <v>1005.2207965417972</v>
      </c>
      <c r="Q24">
        <f t="shared" si="21"/>
        <v>2.917535273275064E-2</v>
      </c>
      <c r="R24">
        <f t="shared" si="22"/>
        <v>2.4644097471117066E-3</v>
      </c>
      <c r="S24">
        <f t="shared" si="23"/>
        <v>1005.5572254253278</v>
      </c>
      <c r="T24">
        <f t="shared" si="24"/>
        <v>95272.727082818819</v>
      </c>
      <c r="U24">
        <f t="shared" si="1"/>
        <v>10280198.645667626</v>
      </c>
      <c r="V24">
        <f t="shared" si="25"/>
        <v>1284.1422218562395</v>
      </c>
      <c r="W24">
        <f t="shared" si="2"/>
        <v>108189.80169005423</v>
      </c>
      <c r="X24">
        <f t="shared" si="3"/>
        <v>111338.99989951457</v>
      </c>
      <c r="Y24">
        <f t="shared" si="4"/>
        <v>299236.92124494672</v>
      </c>
      <c r="Z24">
        <f t="shared" si="26"/>
        <v>90019.772161442452</v>
      </c>
      <c r="AA24">
        <f t="shared" si="27"/>
        <v>1679.8104825972091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80</v>
      </c>
      <c r="C25">
        <f t="shared" si="8"/>
        <v>2027</v>
      </c>
      <c r="D25">
        <f t="shared" si="9"/>
        <v>3.1367528805019876E-2</v>
      </c>
      <c r="E25">
        <f t="shared" si="10"/>
        <v>2.6523118666292866E-3</v>
      </c>
      <c r="F25">
        <f t="shared" si="11"/>
        <v>0.25202276400620427</v>
      </c>
      <c r="G25">
        <f t="shared" si="12"/>
        <v>94.768011334204729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5.2315505278714269</v>
      </c>
      <c r="L25">
        <f t="shared" si="17"/>
        <v>95020.034098210934</v>
      </c>
      <c r="M25">
        <f t="shared" si="18"/>
        <v>497.10210954485638</v>
      </c>
      <c r="N25">
        <f t="shared" si="0"/>
        <v>0.93939942543264854</v>
      </c>
      <c r="O25">
        <f t="shared" si="19"/>
        <v>0.99709621529364856</v>
      </c>
      <c r="P25">
        <f t="shared" si="20"/>
        <v>1005.2315505278714</v>
      </c>
      <c r="Q25">
        <f t="shared" si="21"/>
        <v>2.917535273275064E-2</v>
      </c>
      <c r="R25">
        <f t="shared" si="22"/>
        <v>2.4644097471117066E-3</v>
      </c>
      <c r="S25">
        <f t="shared" si="23"/>
        <v>1005.5686723998186</v>
      </c>
      <c r="T25">
        <f t="shared" si="24"/>
        <v>95020.034098210934</v>
      </c>
      <c r="U25">
        <f t="shared" si="1"/>
        <v>10213066.002439508</v>
      </c>
      <c r="V25">
        <f t="shared" si="25"/>
        <v>1275.7564051414654</v>
      </c>
      <c r="W25">
        <f t="shared" si="2"/>
        <v>107769.12861896577</v>
      </c>
      <c r="X25">
        <f t="shared" si="3"/>
        <v>110914.26637658164</v>
      </c>
      <c r="Y25">
        <f t="shared" si="4"/>
        <v>298058.45066137606</v>
      </c>
      <c r="Z25">
        <f t="shared" si="26"/>
        <v>89521.717229828311</v>
      </c>
      <c r="AA25">
        <f t="shared" si="27"/>
        <v>1666.7822210115787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80</v>
      </c>
      <c r="C26">
        <f t="shared" si="8"/>
        <v>2027</v>
      </c>
      <c r="D26">
        <f t="shared" si="9"/>
        <v>3.1367528805019876E-2</v>
      </c>
      <c r="E26">
        <f t="shared" si="10"/>
        <v>2.6523118666292866E-3</v>
      </c>
      <c r="F26">
        <f t="shared" si="11"/>
        <v>0.25135432103856992</v>
      </c>
      <c r="G26">
        <f t="shared" si="12"/>
        <v>94.516657013166153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5.2423266653962521</v>
      </c>
      <c r="L26">
        <f t="shared" si="17"/>
        <v>94768.011334204726</v>
      </c>
      <c r="M26">
        <f t="shared" si="18"/>
        <v>496.80487284387573</v>
      </c>
      <c r="N26">
        <f t="shared" si="0"/>
        <v>0.93665704519627413</v>
      </c>
      <c r="O26">
        <f t="shared" si="19"/>
        <v>0.99708070905503121</v>
      </c>
      <c r="P26">
        <f t="shared" si="20"/>
        <v>1005.2423266653963</v>
      </c>
      <c r="Q26">
        <f t="shared" si="21"/>
        <v>2.917535273275064E-2</v>
      </c>
      <c r="R26">
        <f t="shared" si="22"/>
        <v>2.4644097471117066E-3</v>
      </c>
      <c r="S26">
        <f t="shared" si="23"/>
        <v>1005.5801429532027</v>
      </c>
      <c r="T26">
        <f t="shared" si="24"/>
        <v>94768.011334204726</v>
      </c>
      <c r="U26">
        <f t="shared" si="1"/>
        <v>10146157.072070923</v>
      </c>
      <c r="V26">
        <f t="shared" si="25"/>
        <v>1267.398533327213</v>
      </c>
      <c r="W26">
        <f t="shared" si="2"/>
        <v>107347.81987324807</v>
      </c>
      <c r="X26">
        <f t="shared" si="3"/>
        <v>110489.0036298959</v>
      </c>
      <c r="Y26">
        <f t="shared" si="4"/>
        <v>296894.18774241221</v>
      </c>
      <c r="Z26">
        <f t="shared" si="26"/>
        <v>89025.015396746647</v>
      </c>
      <c r="AA26">
        <f t="shared" si="27"/>
        <v>1653.8159774140358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80</v>
      </c>
      <c r="C27">
        <f t="shared" si="8"/>
        <v>2028</v>
      </c>
      <c r="D27">
        <f t="shared" si="9"/>
        <v>3.0748961136984887E-2</v>
      </c>
      <c r="E27">
        <f t="shared" si="10"/>
        <v>2.5992519637468847E-3</v>
      </c>
      <c r="F27">
        <f t="shared" si="11"/>
        <v>0.24567260634826288</v>
      </c>
      <c r="G27">
        <f t="shared" si="12"/>
        <v>94.270984406817888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5.2531249999999998</v>
      </c>
      <c r="L27">
        <f t="shared" si="17"/>
        <v>94516.657013166157</v>
      </c>
      <c r="M27">
        <f t="shared" si="18"/>
        <v>496.50781387228841</v>
      </c>
      <c r="N27">
        <f t="shared" si="0"/>
        <v>0.93390833386536587</v>
      </c>
      <c r="O27">
        <f t="shared" si="19"/>
        <v>0.99706540259852283</v>
      </c>
      <c r="P27">
        <f t="shared" si="20"/>
        <v>1005.253125</v>
      </c>
      <c r="Q27">
        <f t="shared" si="21"/>
        <v>2.8600014776860798E-2</v>
      </c>
      <c r="R27">
        <f t="shared" si="22"/>
        <v>2.4151591556026419E-3</v>
      </c>
      <c r="S27">
        <f t="shared" si="23"/>
        <v>1005.5916371340486</v>
      </c>
      <c r="T27">
        <f t="shared" si="24"/>
        <v>94516.657013166157</v>
      </c>
      <c r="U27">
        <f t="shared" si="1"/>
        <v>10079467.71377377</v>
      </c>
      <c r="V27">
        <f t="shared" si="25"/>
        <v>1259.0680891704785</v>
      </c>
      <c r="W27">
        <f t="shared" si="2"/>
        <v>106920.14915508623</v>
      </c>
      <c r="X27">
        <f t="shared" si="3"/>
        <v>110057.7397525936</v>
      </c>
      <c r="Y27">
        <f t="shared" si="4"/>
        <v>295783.75429259561</v>
      </c>
      <c r="Z27">
        <f t="shared" si="26"/>
        <v>88529.692679781918</v>
      </c>
      <c r="AA27">
        <f t="shared" si="27"/>
        <v>1640.9117232387307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80</v>
      </c>
      <c r="C28">
        <f t="shared" si="8"/>
        <v>2028</v>
      </c>
      <c r="D28">
        <f t="shared" si="9"/>
        <v>3.0748961136984887E-2</v>
      </c>
      <c r="E28">
        <f t="shared" si="10"/>
        <v>2.5992519637468847E-3</v>
      </c>
      <c r="F28">
        <f t="shared" si="11"/>
        <v>0.24503404134377335</v>
      </c>
      <c r="G28">
        <f t="shared" si="12"/>
        <v>94.025950365474117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5.2639455774050168</v>
      </c>
      <c r="L28">
        <f t="shared" si="17"/>
        <v>94270.984406817894</v>
      </c>
      <c r="M28">
        <f t="shared" si="18"/>
        <v>496.2373314458863</v>
      </c>
      <c r="N28">
        <f t="shared" si="0"/>
        <v>0.93115357854222669</v>
      </c>
      <c r="O28">
        <f t="shared" si="19"/>
        <v>0.9970502936709672</v>
      </c>
      <c r="P28">
        <f t="shared" si="20"/>
        <v>1005.263945577405</v>
      </c>
      <c r="Q28">
        <f t="shared" si="21"/>
        <v>2.8600014776860798E-2</v>
      </c>
      <c r="R28">
        <f t="shared" si="22"/>
        <v>2.4151591556026419E-3</v>
      </c>
      <c r="S28">
        <f t="shared" si="23"/>
        <v>1005.6031549910251</v>
      </c>
      <c r="T28">
        <f t="shared" si="24"/>
        <v>94270.984406817894</v>
      </c>
      <c r="U28">
        <f t="shared" si="1"/>
        <v>10012988.793907966</v>
      </c>
      <c r="V28">
        <f t="shared" si="25"/>
        <v>1250.763931750422</v>
      </c>
      <c r="W28">
        <f t="shared" si="2"/>
        <v>106491.75844528018</v>
      </c>
      <c r="X28">
        <f t="shared" si="3"/>
        <v>109625.86317842844</v>
      </c>
      <c r="Y28">
        <f t="shared" si="4"/>
        <v>294687.17607919534</v>
      </c>
      <c r="Z28">
        <f t="shared" si="26"/>
        <v>88040.45797921918</v>
      </c>
      <c r="AA28">
        <f t="shared" si="27"/>
        <v>1628.0934903733739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80</v>
      </c>
      <c r="C29">
        <f t="shared" si="8"/>
        <v>2028</v>
      </c>
      <c r="D29">
        <f t="shared" si="9"/>
        <v>3.0748961136984887E-2</v>
      </c>
      <c r="E29">
        <f t="shared" si="10"/>
        <v>2.5992519637468847E-3</v>
      </c>
      <c r="F29">
        <f t="shared" si="11"/>
        <v>0.24439713613062572</v>
      </c>
      <c r="G29">
        <f t="shared" si="12"/>
        <v>93.781553229343487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5.2747884434278349</v>
      </c>
      <c r="L29">
        <f t="shared" si="17"/>
        <v>94025.950365474113</v>
      </c>
      <c r="M29">
        <f t="shared" si="18"/>
        <v>495.9669963701221</v>
      </c>
      <c r="N29">
        <f t="shared" si="0"/>
        <v>0.92839306206021499</v>
      </c>
      <c r="O29">
        <f t="shared" si="19"/>
        <v>0.9970353800429641</v>
      </c>
      <c r="P29">
        <f t="shared" si="20"/>
        <v>1005.2747884434278</v>
      </c>
      <c r="Q29">
        <f t="shared" si="21"/>
        <v>2.8600014776860798E-2</v>
      </c>
      <c r="R29">
        <f t="shared" si="22"/>
        <v>2.4151591556026419E-3</v>
      </c>
      <c r="S29">
        <f t="shared" si="23"/>
        <v>1005.6146965729012</v>
      </c>
      <c r="T29">
        <f t="shared" si="24"/>
        <v>94025.950365474113</v>
      </c>
      <c r="U29">
        <f t="shared" si="1"/>
        <v>9946716.3081568778</v>
      </c>
      <c r="V29">
        <f t="shared" si="25"/>
        <v>1242.4855608712558</v>
      </c>
      <c r="W29">
        <f t="shared" si="2"/>
        <v>106062.61002984368</v>
      </c>
      <c r="X29">
        <f t="shared" si="3"/>
        <v>109193.33617278571</v>
      </c>
      <c r="Y29">
        <f t="shared" si="4"/>
        <v>293604.36042081541</v>
      </c>
      <c r="Z29">
        <f t="shared" si="26"/>
        <v>87552.600158645015</v>
      </c>
      <c r="AA29">
        <f t="shared" si="27"/>
        <v>1615.3364179317475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80</v>
      </c>
      <c r="C30">
        <f t="shared" si="8"/>
        <v>2028</v>
      </c>
      <c r="D30">
        <f t="shared" si="9"/>
        <v>3.0748961136984887E-2</v>
      </c>
      <c r="E30">
        <f t="shared" si="10"/>
        <v>2.5992519637468847E-3</v>
      </c>
      <c r="F30">
        <f t="shared" si="11"/>
        <v>0.24376188639460405</v>
      </c>
      <c r="G30">
        <f t="shared" si="12"/>
        <v>93.537791342948879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5.2856536439793551</v>
      </c>
      <c r="L30">
        <f t="shared" si="17"/>
        <v>93781.553229343481</v>
      </c>
      <c r="M30">
        <f t="shared" si="18"/>
        <v>495.69680856472326</v>
      </c>
      <c r="N30">
        <f t="shared" si="0"/>
        <v>0.92562706301850917</v>
      </c>
      <c r="O30">
        <f t="shared" si="19"/>
        <v>0.99702065950862695</v>
      </c>
      <c r="P30">
        <f t="shared" si="20"/>
        <v>1005.2856536439793</v>
      </c>
      <c r="Q30">
        <f t="shared" si="21"/>
        <v>2.8600014776860798E-2</v>
      </c>
      <c r="R30">
        <f t="shared" si="22"/>
        <v>2.4151591556026419E-3</v>
      </c>
      <c r="S30">
        <f t="shared" si="23"/>
        <v>1005.6262619285462</v>
      </c>
      <c r="T30">
        <f t="shared" si="24"/>
        <v>93781.553229343481</v>
      </c>
      <c r="U30">
        <f t="shared" si="1"/>
        <v>9880646.3124736082</v>
      </c>
      <c r="V30">
        <f t="shared" si="25"/>
        <v>1234.232483865735</v>
      </c>
      <c r="W30">
        <f t="shared" si="2"/>
        <v>105632.66644010237</v>
      </c>
      <c r="X30">
        <f t="shared" si="3"/>
        <v>108760.12126696711</v>
      </c>
      <c r="Y30">
        <f t="shared" si="4"/>
        <v>292535.21702977183</v>
      </c>
      <c r="Z30">
        <f t="shared" si="26"/>
        <v>87066.143367353245</v>
      </c>
      <c r="AA30">
        <f t="shared" si="27"/>
        <v>1602.6404670795596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80</v>
      </c>
      <c r="C31">
        <f t="shared" si="8"/>
        <v>2028</v>
      </c>
      <c r="D31">
        <f t="shared" si="9"/>
        <v>3.0748961136984887E-2</v>
      </c>
      <c r="E31">
        <f t="shared" si="10"/>
        <v>2.5992519637468847E-3</v>
      </c>
      <c r="F31">
        <f t="shared" si="11"/>
        <v>0.24312828783270624</v>
      </c>
      <c r="G31">
        <f t="shared" si="12"/>
        <v>93.294663055116175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5.2965412250650514</v>
      </c>
      <c r="L31">
        <f t="shared" si="17"/>
        <v>93537.791342948884</v>
      </c>
      <c r="M31">
        <f t="shared" si="18"/>
        <v>495.42676794946163</v>
      </c>
      <c r="N31">
        <f t="shared" si="0"/>
        <v>0.92285585581722263</v>
      </c>
      <c r="O31">
        <f t="shared" si="19"/>
        <v>0.99700612988534554</v>
      </c>
      <c r="P31">
        <f t="shared" si="20"/>
        <v>1005.2965412250651</v>
      </c>
      <c r="Q31">
        <f t="shared" si="21"/>
        <v>2.8600014776860798E-2</v>
      </c>
      <c r="R31">
        <f t="shared" si="22"/>
        <v>2.4151591556026419E-3</v>
      </c>
      <c r="S31">
        <f t="shared" si="23"/>
        <v>1005.6378511069303</v>
      </c>
      <c r="T31">
        <f t="shared" si="24"/>
        <v>93537.791342948884</v>
      </c>
      <c r="U31">
        <f t="shared" si="1"/>
        <v>9814774.9219655674</v>
      </c>
      <c r="V31">
        <f t="shared" si="25"/>
        <v>1226.0042154558241</v>
      </c>
      <c r="W31">
        <f t="shared" si="2"/>
        <v>105201.89044647975</v>
      </c>
      <c r="X31">
        <f t="shared" si="3"/>
        <v>108326.18125181325</v>
      </c>
      <c r="Y31">
        <f t="shared" si="4"/>
        <v>291479.6579697862</v>
      </c>
      <c r="Z31">
        <f t="shared" si="26"/>
        <v>86581.111082011907</v>
      </c>
      <c r="AA31">
        <f t="shared" si="27"/>
        <v>1590.0055936478198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80</v>
      </c>
      <c r="C32">
        <f t="shared" si="8"/>
        <v>2028</v>
      </c>
      <c r="D32">
        <f t="shared" si="9"/>
        <v>3.0748961136984887E-2</v>
      </c>
      <c r="E32">
        <f t="shared" si="10"/>
        <v>2.5992519637468847E-3</v>
      </c>
      <c r="F32">
        <f t="shared" si="11"/>
        <v>0.24249633615311464</v>
      </c>
      <c r="G32">
        <f t="shared" si="12"/>
        <v>93.052166718963065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5.3074512327851586</v>
      </c>
      <c r="L32">
        <f t="shared" si="17"/>
        <v>93294.66305511618</v>
      </c>
      <c r="M32">
        <f t="shared" si="18"/>
        <v>495.15687444415232</v>
      </c>
      <c r="N32">
        <f t="shared" si="0"/>
        <v>0.92007971069284022</v>
      </c>
      <c r="O32">
        <f t="shared" si="19"/>
        <v>0.99699178901354646</v>
      </c>
      <c r="P32">
        <f t="shared" si="20"/>
        <v>1005.3074512327852</v>
      </c>
      <c r="Q32">
        <f t="shared" si="21"/>
        <v>2.8600014776860798E-2</v>
      </c>
      <c r="R32">
        <f t="shared" si="22"/>
        <v>2.4151591556026419E-3</v>
      </c>
      <c r="S32">
        <f t="shared" si="23"/>
        <v>1005.6494641571243</v>
      </c>
      <c r="T32">
        <f t="shared" si="24"/>
        <v>93294.66305511618</v>
      </c>
      <c r="U32">
        <f t="shared" si="1"/>
        <v>9749098.309802128</v>
      </c>
      <c r="V32">
        <f t="shared" si="25"/>
        <v>1217.8002776162482</v>
      </c>
      <c r="W32">
        <f t="shared" si="2"/>
        <v>104770.24505239564</v>
      </c>
      <c r="X32">
        <f t="shared" si="3"/>
        <v>107891.47917144433</v>
      </c>
      <c r="Y32">
        <f t="shared" si="4"/>
        <v>290437.59761463467</v>
      </c>
      <c r="Z32">
        <f t="shared" si="26"/>
        <v>86097.526116908659</v>
      </c>
      <c r="AA32">
        <f t="shared" si="27"/>
        <v>1577.4317482397573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80</v>
      </c>
      <c r="C33">
        <f t="shared" si="8"/>
        <v>2028</v>
      </c>
      <c r="D33">
        <f t="shared" si="9"/>
        <v>3.0748961136984887E-2</v>
      </c>
      <c r="E33">
        <f t="shared" si="10"/>
        <v>2.5992519637468847E-3</v>
      </c>
      <c r="F33">
        <f t="shared" si="11"/>
        <v>0.24186602707516724</v>
      </c>
      <c r="G33">
        <f t="shared" si="12"/>
        <v>92.810300691887903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5.318383713334871</v>
      </c>
      <c r="L33">
        <f t="shared" si="17"/>
        <v>93052.166718963068</v>
      </c>
      <c r="M33">
        <f t="shared" si="18"/>
        <v>494.88712796865428</v>
      </c>
      <c r="N33">
        <f t="shared" si="0"/>
        <v>0.91729889375395668</v>
      </c>
      <c r="O33">
        <f t="shared" si="19"/>
        <v>0.99697763475646095</v>
      </c>
      <c r="P33">
        <f t="shared" si="20"/>
        <v>1005.3183837133349</v>
      </c>
      <c r="Q33">
        <f t="shared" si="21"/>
        <v>2.8600014776860798E-2</v>
      </c>
      <c r="R33">
        <f t="shared" si="22"/>
        <v>2.4151591556026419E-3</v>
      </c>
      <c r="S33">
        <f t="shared" si="23"/>
        <v>1005.6611011283003</v>
      </c>
      <c r="T33">
        <f t="shared" si="24"/>
        <v>93052.166718963068</v>
      </c>
      <c r="U33">
        <f t="shared" si="1"/>
        <v>9683612.7061447501</v>
      </c>
      <c r="V33">
        <f t="shared" si="25"/>
        <v>1209.6201994408502</v>
      </c>
      <c r="W33">
        <f t="shared" si="2"/>
        <v>104337.6934882741</v>
      </c>
      <c r="X33">
        <f t="shared" si="3"/>
        <v>107455.97831711509</v>
      </c>
      <c r="Y33">
        <f t="shared" si="4"/>
        <v>289408.9526076843</v>
      </c>
      <c r="Z33">
        <f t="shared" si="26"/>
        <v>85615.410634125481</v>
      </c>
      <c r="AA33">
        <f t="shared" si="27"/>
        <v>1564.9188763365426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80</v>
      </c>
      <c r="C34">
        <f t="shared" si="8"/>
        <v>2028</v>
      </c>
      <c r="D34">
        <f t="shared" si="9"/>
        <v>3.0748961136984887E-2</v>
      </c>
      <c r="E34">
        <f t="shared" si="10"/>
        <v>2.5992519637468847E-3</v>
      </c>
      <c r="F34">
        <f t="shared" si="11"/>
        <v>0.2412373563293285</v>
      </c>
      <c r="G34">
        <f t="shared" si="12"/>
        <v>92.569063335558582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5.3293387130045398</v>
      </c>
      <c r="L34">
        <f t="shared" si="17"/>
        <v>92810.300691887896</v>
      </c>
      <c r="M34">
        <f t="shared" si="18"/>
        <v>494.61752844287025</v>
      </c>
      <c r="N34">
        <f t="shared" si="0"/>
        <v>0.91451366701729087</v>
      </c>
      <c r="O34">
        <f t="shared" si="19"/>
        <v>0.99696366499989164</v>
      </c>
      <c r="P34">
        <f t="shared" si="20"/>
        <v>1005.3293387130045</v>
      </c>
      <c r="Q34">
        <f t="shared" si="21"/>
        <v>2.8600014776860798E-2</v>
      </c>
      <c r="R34">
        <f t="shared" si="22"/>
        <v>2.4151591556026419E-3</v>
      </c>
      <c r="S34">
        <f t="shared" si="23"/>
        <v>1005.6727620697316</v>
      </c>
      <c r="T34">
        <f t="shared" si="24"/>
        <v>92810.300691887896</v>
      </c>
      <c r="U34">
        <f t="shared" si="1"/>
        <v>9618314.3970990945</v>
      </c>
      <c r="V34">
        <f t="shared" si="25"/>
        <v>1201.4635170116949</v>
      </c>
      <c r="W34">
        <f t="shared" si="2"/>
        <v>103904.19920565851</v>
      </c>
      <c r="X34">
        <f t="shared" si="3"/>
        <v>107019.64222118197</v>
      </c>
      <c r="Y34">
        <f t="shared" si="4"/>
        <v>288393.64182231465</v>
      </c>
      <c r="Z34">
        <f t="shared" si="26"/>
        <v>85134.786153640845</v>
      </c>
      <c r="AA34">
        <f t="shared" si="27"/>
        <v>1552.4669184018173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81</v>
      </c>
      <c r="C35">
        <f t="shared" si="8"/>
        <v>2028</v>
      </c>
      <c r="D35">
        <f t="shared" si="9"/>
        <v>3.4466428465163707E-2</v>
      </c>
      <c r="E35">
        <f t="shared" si="10"/>
        <v>2.9185997972440703E-3</v>
      </c>
      <c r="F35">
        <f t="shared" si="11"/>
        <v>0.27017204948223478</v>
      </c>
      <c r="G35">
        <f t="shared" si="12"/>
        <v>92.298891286076341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5.3403162781798645</v>
      </c>
      <c r="L35">
        <f t="shared" si="17"/>
        <v>92569.063335558589</v>
      </c>
      <c r="M35">
        <f t="shared" si="18"/>
        <v>494.34807578674634</v>
      </c>
      <c r="N35">
        <f t="shared" si="0"/>
        <v>0.91172428844395481</v>
      </c>
      <c r="O35">
        <f t="shared" si="19"/>
        <v>0.9969498776519834</v>
      </c>
      <c r="P35">
        <f t="shared" si="20"/>
        <v>1005.3403162781799</v>
      </c>
      <c r="Q35">
        <f t="shared" si="21"/>
        <v>3.2057680225939342E-2</v>
      </c>
      <c r="R35">
        <f t="shared" si="22"/>
        <v>2.7115488000573063E-3</v>
      </c>
      <c r="S35">
        <f t="shared" si="23"/>
        <v>1005.6844470307931</v>
      </c>
      <c r="T35">
        <f t="shared" si="24"/>
        <v>92569.063335558589</v>
      </c>
      <c r="U35">
        <f t="shared" si="1"/>
        <v>9553199.7236885764</v>
      </c>
      <c r="V35">
        <f t="shared" si="25"/>
        <v>1193.3297732708513</v>
      </c>
      <c r="W35">
        <f t="shared" si="2"/>
        <v>103502.86542531545</v>
      </c>
      <c r="X35">
        <f t="shared" si="3"/>
        <v>106614.11047162357</v>
      </c>
      <c r="Y35">
        <f t="shared" si="4"/>
        <v>287164.46829353657</v>
      </c>
      <c r="Z35">
        <f t="shared" si="26"/>
        <v>84655.67356335753</v>
      </c>
      <c r="AA35">
        <f t="shared" si="27"/>
        <v>1540.0758099850318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81</v>
      </c>
      <c r="C36">
        <f t="shared" si="8"/>
        <v>2028</v>
      </c>
      <c r="D36">
        <f t="shared" si="9"/>
        <v>3.4466428465163707E-2</v>
      </c>
      <c r="E36">
        <f t="shared" si="10"/>
        <v>2.9185997972440703E-3</v>
      </c>
      <c r="F36">
        <f t="shared" si="11"/>
        <v>0.26938352539339488</v>
      </c>
      <c r="G36">
        <f t="shared" si="12"/>
        <v>92.029507760682947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5.3513164553420909</v>
      </c>
      <c r="L36">
        <f t="shared" si="17"/>
        <v>92298.891286076338</v>
      </c>
      <c r="M36">
        <f t="shared" si="18"/>
        <v>493.92057574901105</v>
      </c>
      <c r="N36">
        <f t="shared" si="0"/>
        <v>0.90893101197595416</v>
      </c>
      <c r="O36">
        <f t="shared" si="19"/>
        <v>0.9969362706429945</v>
      </c>
      <c r="P36">
        <f t="shared" si="20"/>
        <v>1005.351316455342</v>
      </c>
      <c r="Q36">
        <f t="shared" si="21"/>
        <v>3.2057680225939342E-2</v>
      </c>
      <c r="R36">
        <f t="shared" si="22"/>
        <v>2.7115488000573063E-3</v>
      </c>
      <c r="S36">
        <f t="shared" si="23"/>
        <v>1005.696156060961</v>
      </c>
      <c r="T36">
        <f t="shared" si="24"/>
        <v>92298.891286076338</v>
      </c>
      <c r="U36">
        <f t="shared" si="1"/>
        <v>9488294.8883831128</v>
      </c>
      <c r="V36">
        <f t="shared" si="25"/>
        <v>1185.2222412774404</v>
      </c>
      <c r="W36">
        <f t="shared" si="2"/>
        <v>103100.57197151202</v>
      </c>
      <c r="X36">
        <f t="shared" si="3"/>
        <v>106207.72079296836</v>
      </c>
      <c r="Y36">
        <f t="shared" si="4"/>
        <v>285949.37657781341</v>
      </c>
      <c r="Z36">
        <f t="shared" si="26"/>
        <v>84151.140981963894</v>
      </c>
      <c r="AA36">
        <f t="shared" si="27"/>
        <v>1527.6046366533078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81</v>
      </c>
      <c r="C37">
        <f t="shared" si="8"/>
        <v>2028</v>
      </c>
      <c r="D37">
        <f t="shared" si="9"/>
        <v>3.4466428465163707E-2</v>
      </c>
      <c r="E37">
        <f t="shared" si="10"/>
        <v>2.9185997972440703E-3</v>
      </c>
      <c r="F37">
        <f t="shared" si="11"/>
        <v>0.26859730269080084</v>
      </c>
      <c r="G37">
        <f t="shared" si="12"/>
        <v>91.760910457992139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5.3623392910682117</v>
      </c>
      <c r="L37">
        <f t="shared" si="17"/>
        <v>92029.507760682944</v>
      </c>
      <c r="M37">
        <f t="shared" si="18"/>
        <v>493.49344540277707</v>
      </c>
      <c r="N37">
        <f t="shared" si="0"/>
        <v>0.90613408757290159</v>
      </c>
      <c r="O37">
        <f t="shared" si="19"/>
        <v>0.99692284192507385</v>
      </c>
      <c r="P37">
        <f t="shared" si="20"/>
        <v>1005.3623392910682</v>
      </c>
      <c r="Q37">
        <f t="shared" si="21"/>
        <v>3.2057680225939342E-2</v>
      </c>
      <c r="R37">
        <f t="shared" si="22"/>
        <v>2.7115488000573063E-3</v>
      </c>
      <c r="S37">
        <f t="shared" si="23"/>
        <v>1005.7078892098141</v>
      </c>
      <c r="T37">
        <f t="shared" si="24"/>
        <v>92029.507760682944</v>
      </c>
      <c r="U37">
        <f t="shared" si="1"/>
        <v>9423596.2642958649</v>
      </c>
      <c r="V37">
        <f t="shared" si="25"/>
        <v>1177.1404679819941</v>
      </c>
      <c r="W37">
        <f t="shared" si="2"/>
        <v>102697.28381356852</v>
      </c>
      <c r="X37">
        <f t="shared" si="3"/>
        <v>105800.43826547347</v>
      </c>
      <c r="Y37">
        <f t="shared" si="4"/>
        <v>284748.27779856976</v>
      </c>
      <c r="Z37">
        <f t="shared" si="26"/>
        <v>83648.473620566481</v>
      </c>
      <c r="AA37">
        <f t="shared" si="27"/>
        <v>1515.1986006334491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81</v>
      </c>
      <c r="C38">
        <f t="shared" si="8"/>
        <v>2028</v>
      </c>
      <c r="D38">
        <f t="shared" si="9"/>
        <v>3.4466428465163707E-2</v>
      </c>
      <c r="E38">
        <f t="shared" si="10"/>
        <v>2.9185997972440703E-3</v>
      </c>
      <c r="F38">
        <f t="shared" si="11"/>
        <v>0.26781337465762717</v>
      </c>
      <c r="G38">
        <f t="shared" si="12"/>
        <v>91.493097083334519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5.3733848320311575</v>
      </c>
      <c r="L38">
        <f t="shared" si="17"/>
        <v>91760.91045799214</v>
      </c>
      <c r="M38">
        <f t="shared" si="18"/>
        <v>493.06668442834416</v>
      </c>
      <c r="N38">
        <f t="shared" si="0"/>
        <v>0.90333376124891829</v>
      </c>
      <c r="O38">
        <f t="shared" si="19"/>
        <v>0.9969095894720349</v>
      </c>
      <c r="P38">
        <f t="shared" si="20"/>
        <v>1005.3733848320312</v>
      </c>
      <c r="Q38">
        <f t="shared" si="21"/>
        <v>3.2057680225939342E-2</v>
      </c>
      <c r="R38">
        <f t="shared" si="22"/>
        <v>2.7115488000573063E-3</v>
      </c>
      <c r="S38">
        <f t="shared" si="23"/>
        <v>1005.7196465270328</v>
      </c>
      <c r="T38">
        <f t="shared" si="24"/>
        <v>91760.91045799214</v>
      </c>
      <c r="U38">
        <f t="shared" si="1"/>
        <v>9359100.2781277467</v>
      </c>
      <c r="V38">
        <f t="shared" si="25"/>
        <v>1169.084007028913</v>
      </c>
      <c r="W38">
        <f t="shared" si="2"/>
        <v>102292.96609779439</v>
      </c>
      <c r="X38">
        <f t="shared" si="3"/>
        <v>105392.22816688888</v>
      </c>
      <c r="Y38">
        <f t="shared" si="4"/>
        <v>283561.08537435834</v>
      </c>
      <c r="Z38">
        <f t="shared" si="26"/>
        <v>83147.688872711427</v>
      </c>
      <c r="AA38">
        <f t="shared" si="27"/>
        <v>1502.8575834924582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81</v>
      </c>
      <c r="C39">
        <f t="shared" si="8"/>
        <v>2029</v>
      </c>
      <c r="D39">
        <f t="shared" si="9"/>
        <v>3.3798038251153018E-2</v>
      </c>
      <c r="E39">
        <f t="shared" si="10"/>
        <v>2.8610989401217646E-3</v>
      </c>
      <c r="F39">
        <f t="shared" si="11"/>
        <v>0.26177080309358608</v>
      </c>
      <c r="G39">
        <f t="shared" si="12"/>
        <v>91.231326280240935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5.3844531249999994</v>
      </c>
      <c r="L39">
        <f t="shared" si="17"/>
        <v>91493.09708333452</v>
      </c>
      <c r="M39">
        <f t="shared" si="18"/>
        <v>492.64029250628886</v>
      </c>
      <c r="N39">
        <f t="shared" si="0"/>
        <v>0.90053027510970873</v>
      </c>
      <c r="O39">
        <f t="shared" si="19"/>
        <v>0.99689651127913836</v>
      </c>
      <c r="P39">
        <f t="shared" si="20"/>
        <v>1005.3844531250001</v>
      </c>
      <c r="Q39">
        <f t="shared" si="21"/>
        <v>3.1436001662157806E-2</v>
      </c>
      <c r="R39">
        <f t="shared" si="22"/>
        <v>2.6581872855413469E-3</v>
      </c>
      <c r="S39">
        <f t="shared" si="23"/>
        <v>1005.7314280623998</v>
      </c>
      <c r="T39">
        <f t="shared" si="24"/>
        <v>91493.09708333452</v>
      </c>
      <c r="U39">
        <f t="shared" si="1"/>
        <v>9294803.4091894012</v>
      </c>
      <c r="V39">
        <f t="shared" si="25"/>
        <v>1161.0524186342975</v>
      </c>
      <c r="W39">
        <f t="shared" si="2"/>
        <v>101881.70870867292</v>
      </c>
      <c r="X39">
        <f t="shared" si="3"/>
        <v>104977.43898127245</v>
      </c>
      <c r="Y39">
        <f t="shared" si="4"/>
        <v>282427.57857514784</v>
      </c>
      <c r="Z39">
        <f t="shared" si="26"/>
        <v>82648.803516601009</v>
      </c>
      <c r="AA39">
        <f t="shared" si="27"/>
        <v>1490.5814623420099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81</v>
      </c>
      <c r="C40">
        <f t="shared" si="8"/>
        <v>2029</v>
      </c>
      <c r="D40">
        <f t="shared" si="9"/>
        <v>3.3798038251153018E-2</v>
      </c>
      <c r="E40">
        <f t="shared" si="10"/>
        <v>2.8610989401217646E-3</v>
      </c>
      <c r="F40">
        <f t="shared" si="11"/>
        <v>0.2610218509263002</v>
      </c>
      <c r="G40">
        <f t="shared" si="12"/>
        <v>90.970304429314638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5.3955442168401424</v>
      </c>
      <c r="L40">
        <f t="shared" si="17"/>
        <v>91231.32628024093</v>
      </c>
      <c r="M40">
        <f t="shared" si="18"/>
        <v>492.2426549060101</v>
      </c>
      <c r="N40">
        <f t="shared" si="0"/>
        <v>0.89772386738978394</v>
      </c>
      <c r="O40">
        <f t="shared" si="19"/>
        <v>0.99688360536287035</v>
      </c>
      <c r="P40">
        <f t="shared" si="20"/>
        <v>1005.3955442168401</v>
      </c>
      <c r="Q40">
        <f t="shared" si="21"/>
        <v>3.1436001662157806E-2</v>
      </c>
      <c r="R40">
        <f t="shared" si="22"/>
        <v>2.6581872855413469E-3</v>
      </c>
      <c r="S40">
        <f t="shared" si="23"/>
        <v>1005.7432338658007</v>
      </c>
      <c r="T40">
        <f t="shared" si="24"/>
        <v>91231.32628024093</v>
      </c>
      <c r="U40">
        <f t="shared" si="1"/>
        <v>9230696.8832534496</v>
      </c>
      <c r="V40">
        <f t="shared" si="25"/>
        <v>1153.0446067730384</v>
      </c>
      <c r="W40">
        <f t="shared" si="2"/>
        <v>101469.341464344</v>
      </c>
      <c r="X40">
        <f t="shared" si="3"/>
        <v>104561.64342547164</v>
      </c>
      <c r="Y40">
        <f t="shared" si="4"/>
        <v>281307.65079114807</v>
      </c>
      <c r="Z40">
        <f t="shared" si="26"/>
        <v>82156.571353768959</v>
      </c>
      <c r="AA40">
        <f t="shared" si="27"/>
        <v>1478.3950771084674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81</v>
      </c>
      <c r="C41">
        <f t="shared" si="8"/>
        <v>2029</v>
      </c>
      <c r="D41">
        <f t="shared" si="9"/>
        <v>3.3798038251153018E-2</v>
      </c>
      <c r="E41">
        <f t="shared" si="10"/>
        <v>2.8610989401217646E-3</v>
      </c>
      <c r="F41">
        <f t="shared" si="11"/>
        <v>0.26027504158526638</v>
      </c>
      <c r="G41">
        <f t="shared" si="12"/>
        <v>90.710029387729378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5.406658154513531</v>
      </c>
      <c r="L41">
        <f t="shared" si="17"/>
        <v>90970.304429314638</v>
      </c>
      <c r="M41">
        <f t="shared" si="18"/>
        <v>491.84533826133236</v>
      </c>
      <c r="N41">
        <f t="shared" si="0"/>
        <v>0.89491477248981932</v>
      </c>
      <c r="O41">
        <f t="shared" si="19"/>
        <v>0.99687086976072903</v>
      </c>
      <c r="P41">
        <f t="shared" si="20"/>
        <v>1005.4066581545135</v>
      </c>
      <c r="Q41">
        <f t="shared" si="21"/>
        <v>3.1436001662157806E-2</v>
      </c>
      <c r="R41">
        <f t="shared" si="22"/>
        <v>2.6581872855413469E-3</v>
      </c>
      <c r="S41">
        <f t="shared" si="23"/>
        <v>1005.7550639872237</v>
      </c>
      <c r="T41">
        <f t="shared" si="24"/>
        <v>90970.304429314638</v>
      </c>
      <c r="U41">
        <f t="shared" si="1"/>
        <v>9166777.296416834</v>
      </c>
      <c r="V41">
        <f t="shared" si="25"/>
        <v>1145.0601462494963</v>
      </c>
      <c r="W41">
        <f t="shared" si="2"/>
        <v>101055.82986016379</v>
      </c>
      <c r="X41">
        <f t="shared" si="3"/>
        <v>104144.80719251678</v>
      </c>
      <c r="Y41">
        <f t="shared" si="4"/>
        <v>280201.22459576878</v>
      </c>
      <c r="Z41">
        <f t="shared" si="26"/>
        <v>81666.213509910333</v>
      </c>
      <c r="AA41">
        <f t="shared" si="27"/>
        <v>1466.272539489627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81</v>
      </c>
      <c r="C42">
        <f t="shared" si="8"/>
        <v>2029</v>
      </c>
      <c r="D42">
        <f t="shared" si="9"/>
        <v>3.3798038251153018E-2</v>
      </c>
      <c r="E42">
        <f t="shared" si="10"/>
        <v>2.8610989401217646E-3</v>
      </c>
      <c r="F42">
        <f t="shared" si="11"/>
        <v>0.25953036893964665</v>
      </c>
      <c r="G42">
        <f t="shared" si="12"/>
        <v>90.450499018789728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5.4177949850788387</v>
      </c>
      <c r="L42">
        <f t="shared" si="17"/>
        <v>90710.029387729373</v>
      </c>
      <c r="M42">
        <f t="shared" si="18"/>
        <v>491.4483423131943</v>
      </c>
      <c r="N42">
        <f t="shared" si="0"/>
        <v>0.89210322101412509</v>
      </c>
      <c r="O42">
        <f t="shared" si="19"/>
        <v>0.99685830253100871</v>
      </c>
      <c r="P42">
        <f t="shared" si="20"/>
        <v>1005.4177949850788</v>
      </c>
      <c r="Q42">
        <f t="shared" si="21"/>
        <v>3.1436001662157806E-2</v>
      </c>
      <c r="R42">
        <f t="shared" si="22"/>
        <v>2.6581872855413469E-3</v>
      </c>
      <c r="S42">
        <f t="shared" si="23"/>
        <v>1005.7669184767599</v>
      </c>
      <c r="T42">
        <f t="shared" si="24"/>
        <v>90710.029387729373</v>
      </c>
      <c r="U42">
        <f t="shared" si="1"/>
        <v>9103041.2942829616</v>
      </c>
      <c r="V42">
        <f t="shared" si="25"/>
        <v>1137.0986180520895</v>
      </c>
      <c r="W42">
        <f t="shared" si="2"/>
        <v>100641.13955183314</v>
      </c>
      <c r="X42">
        <f t="shared" si="3"/>
        <v>103726.89615565637</v>
      </c>
      <c r="Y42">
        <f t="shared" si="4"/>
        <v>279108.22466633725</v>
      </c>
      <c r="Z42">
        <f t="shared" si="26"/>
        <v>81177.745312064653</v>
      </c>
      <c r="AA42">
        <f t="shared" si="27"/>
        <v>1454.2137212266905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81</v>
      </c>
      <c r="C43">
        <f t="shared" si="8"/>
        <v>2029</v>
      </c>
      <c r="D43">
        <f t="shared" si="9"/>
        <v>3.3798038251153018E-2</v>
      </c>
      <c r="E43">
        <f t="shared" si="10"/>
        <v>2.8610989401217646E-3</v>
      </c>
      <c r="F43">
        <f t="shared" si="11"/>
        <v>0.25878782687614399</v>
      </c>
      <c r="G43">
        <f t="shared" si="12"/>
        <v>90.191711191913583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5.4289547556916773</v>
      </c>
      <c r="L43">
        <f t="shared" si="17"/>
        <v>90450.499018789735</v>
      </c>
      <c r="M43">
        <f t="shared" si="18"/>
        <v>491.05166680274391</v>
      </c>
      <c r="N43">
        <f t="shared" si="0"/>
        <v>0.88928943980821429</v>
      </c>
      <c r="O43">
        <f t="shared" si="19"/>
        <v>0.99684590175258847</v>
      </c>
      <c r="P43">
        <f t="shared" si="20"/>
        <v>1005.4289547556916</v>
      </c>
      <c r="Q43">
        <f t="shared" si="21"/>
        <v>3.1436001662157806E-2</v>
      </c>
      <c r="R43">
        <f t="shared" si="22"/>
        <v>2.6581872855413469E-3</v>
      </c>
      <c r="S43">
        <f t="shared" si="23"/>
        <v>1005.7787973846035</v>
      </c>
      <c r="T43">
        <f t="shared" si="24"/>
        <v>90450.499018789735</v>
      </c>
      <c r="U43">
        <f t="shared" si="1"/>
        <v>9039485.5710656717</v>
      </c>
      <c r="V43">
        <f t="shared" si="25"/>
        <v>1129.1596092413672</v>
      </c>
      <c r="W43">
        <f t="shared" si="2"/>
        <v>100225.2363505011</v>
      </c>
      <c r="X43">
        <f t="shared" si="3"/>
        <v>103307.87636335808</v>
      </c>
      <c r="Y43">
        <f t="shared" si="4"/>
        <v>278028.57774823357</v>
      </c>
      <c r="Z43">
        <f t="shared" si="26"/>
        <v>80691.181516997283</v>
      </c>
      <c r="AA43">
        <f t="shared" si="27"/>
        <v>1442.2184899954004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81</v>
      </c>
      <c r="C44">
        <f t="shared" si="8"/>
        <v>2029</v>
      </c>
      <c r="D44">
        <f t="shared" si="9"/>
        <v>3.3798038251153018E-2</v>
      </c>
      <c r="E44">
        <f t="shared" si="10"/>
        <v>2.8610989401217646E-3</v>
      </c>
      <c r="F44">
        <f t="shared" si="11"/>
        <v>0.25804740929895226</v>
      </c>
      <c r="G44">
        <f t="shared" si="12"/>
        <v>89.93366378261463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5.4401375136047871</v>
      </c>
      <c r="L44">
        <f t="shared" si="17"/>
        <v>90191.711191913579</v>
      </c>
      <c r="M44">
        <f t="shared" si="18"/>
        <v>490.65531147133782</v>
      </c>
      <c r="N44">
        <f t="shared" si="0"/>
        <v>0.88647365199644912</v>
      </c>
      <c r="O44">
        <f t="shared" si="19"/>
        <v>0.9968336655247223</v>
      </c>
      <c r="P44">
        <f t="shared" si="20"/>
        <v>1005.4401375136048</v>
      </c>
      <c r="Q44">
        <f t="shared" si="21"/>
        <v>3.1436001662157806E-2</v>
      </c>
      <c r="R44">
        <f t="shared" si="22"/>
        <v>2.6581872855413469E-3</v>
      </c>
      <c r="S44">
        <f t="shared" si="23"/>
        <v>1005.7907007610523</v>
      </c>
      <c r="T44">
        <f t="shared" si="24"/>
        <v>90191.711191913579</v>
      </c>
      <c r="U44">
        <f t="shared" si="1"/>
        <v>8976106.8687110804</v>
      </c>
      <c r="V44">
        <f t="shared" si="25"/>
        <v>1121.2427128403149</v>
      </c>
      <c r="W44">
        <f t="shared" si="2"/>
        <v>99808.086217947275</v>
      </c>
      <c r="X44">
        <f t="shared" si="3"/>
        <v>102887.71403439244</v>
      </c>
      <c r="Y44">
        <f t="shared" si="4"/>
        <v>276962.21261976712</v>
      </c>
      <c r="Z44">
        <f t="shared" si="26"/>
        <v>80206.536321201071</v>
      </c>
      <c r="AA44">
        <f t="shared" si="27"/>
        <v>1430.2867095032307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81</v>
      </c>
      <c r="C45">
        <f t="shared" si="8"/>
        <v>2029</v>
      </c>
      <c r="D45">
        <f t="shared" si="9"/>
        <v>3.3798038251153018E-2</v>
      </c>
      <c r="E45">
        <f t="shared" si="10"/>
        <v>2.8610989401217646E-3</v>
      </c>
      <c r="F45">
        <f t="shared" si="11"/>
        <v>0.25730911012970586</v>
      </c>
      <c r="G45">
        <f t="shared" si="12"/>
        <v>89.676354672484919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5.4513433061682424</v>
      </c>
      <c r="L45">
        <f t="shared" si="17"/>
        <v>89933.663782614633</v>
      </c>
      <c r="M45">
        <f t="shared" si="18"/>
        <v>490.25927606054154</v>
      </c>
      <c r="N45">
        <f t="shared" si="0"/>
        <v>0.8836560770197508</v>
      </c>
      <c r="O45">
        <f t="shared" si="19"/>
        <v>0.99682159196683084</v>
      </c>
      <c r="P45">
        <f t="shared" si="20"/>
        <v>1005.4513433061683</v>
      </c>
      <c r="Q45">
        <f t="shared" si="21"/>
        <v>3.1436001662157806E-2</v>
      </c>
      <c r="R45">
        <f t="shared" si="22"/>
        <v>2.6581872855413469E-3</v>
      </c>
      <c r="S45">
        <f t="shared" si="23"/>
        <v>1005.8026286565077</v>
      </c>
      <c r="T45">
        <f t="shared" si="24"/>
        <v>89933.663782614633</v>
      </c>
      <c r="U45">
        <f t="shared" si="1"/>
        <v>8912901.9760368895</v>
      </c>
      <c r="V45">
        <f t="shared" si="25"/>
        <v>1113.3475277268419</v>
      </c>
      <c r="W45">
        <f t="shared" si="2"/>
        <v>99389.655261841341</v>
      </c>
      <c r="X45">
        <f t="shared" si="3"/>
        <v>102466.37555299822</v>
      </c>
      <c r="Y45">
        <f t="shared" si="4"/>
        <v>275909.06005781499</v>
      </c>
      <c r="Z45">
        <f t="shared" si="26"/>
        <v>79723.823370795188</v>
      </c>
      <c r="AA45">
        <f t="shared" si="27"/>
        <v>1418.4182395852629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81</v>
      </c>
      <c r="C46">
        <f t="shared" si="8"/>
        <v>2029</v>
      </c>
      <c r="D46">
        <f t="shared" si="9"/>
        <v>3.3798038251153018E-2</v>
      </c>
      <c r="E46">
        <f t="shared" si="10"/>
        <v>2.8610989401217646E-3</v>
      </c>
      <c r="F46">
        <f t="shared" si="11"/>
        <v>0.25657292330743003</v>
      </c>
      <c r="G46">
        <f t="shared" si="12"/>
        <v>89.419781749177488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5.4625721808296523</v>
      </c>
      <c r="L46">
        <f t="shared" si="17"/>
        <v>89676.354672484915</v>
      </c>
      <c r="M46">
        <f t="shared" si="18"/>
        <v>489.86356031212932</v>
      </c>
      <c r="N46">
        <f t="shared" si="0"/>
        <v>0.88083693067335656</v>
      </c>
      <c r="O46">
        <f t="shared" si="19"/>
        <v>0.996809679218297</v>
      </c>
      <c r="P46">
        <f t="shared" si="20"/>
        <v>1005.4625721808296</v>
      </c>
      <c r="Q46">
        <f t="shared" si="21"/>
        <v>3.1436001662157806E-2</v>
      </c>
      <c r="R46">
        <f t="shared" si="22"/>
        <v>2.6581872855413469E-3</v>
      </c>
      <c r="S46">
        <f t="shared" si="23"/>
        <v>1005.8145811214749</v>
      </c>
      <c r="T46">
        <f t="shared" si="24"/>
        <v>89676.354672484915</v>
      </c>
      <c r="U46">
        <f t="shared" si="1"/>
        <v>8849867.7278887555</v>
      </c>
      <c r="V46">
        <f t="shared" si="25"/>
        <v>1105.4736585284004</v>
      </c>
      <c r="W46">
        <f t="shared" si="2"/>
        <v>98969.909731077627</v>
      </c>
      <c r="X46">
        <f t="shared" si="3"/>
        <v>102043.82746412671</v>
      </c>
      <c r="Y46">
        <f t="shared" si="4"/>
        <v>274869.05280417501</v>
      </c>
      <c r="Z46">
        <f t="shared" si="26"/>
        <v>79243.055771319821</v>
      </c>
      <c r="AA46">
        <f t="shared" si="27"/>
        <v>1406.6129362987467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82</v>
      </c>
      <c r="C47">
        <f t="shared" si="8"/>
        <v>2029</v>
      </c>
      <c r="D47">
        <f t="shared" si="9"/>
        <v>3.787768331308175E-2</v>
      </c>
      <c r="E47">
        <f t="shared" si="10"/>
        <v>3.2126357461711441E-3</v>
      </c>
      <c r="F47">
        <f t="shared" si="11"/>
        <v>0.28727318726222967</v>
      </c>
      <c r="G47">
        <f t="shared" si="12"/>
        <v>89.132508561915259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5.4738241851343608</v>
      </c>
      <c r="L47">
        <f t="shared" si="17"/>
        <v>89419.781749177491</v>
      </c>
      <c r="M47">
        <f t="shared" si="18"/>
        <v>489.46816396808384</v>
      </c>
      <c r="N47">
        <f t="shared" si="0"/>
        <v>0.87801642514460743</v>
      </c>
      <c r="O47">
        <f t="shared" si="19"/>
        <v>0.99679792543826129</v>
      </c>
      <c r="P47">
        <f t="shared" si="20"/>
        <v>1005.4738241851344</v>
      </c>
      <c r="Q47">
        <f t="shared" si="21"/>
        <v>3.5230533403757647E-2</v>
      </c>
      <c r="R47">
        <f t="shared" si="22"/>
        <v>2.984379601002396E-3</v>
      </c>
      <c r="S47">
        <f t="shared" si="23"/>
        <v>1005.8265582065628</v>
      </c>
      <c r="T47">
        <f t="shared" si="24"/>
        <v>89419.781749177491</v>
      </c>
      <c r="U47">
        <f t="shared" si="1"/>
        <v>8787001.0043133479</v>
      </c>
      <c r="V47">
        <f t="shared" si="25"/>
        <v>1097.6207155186883</v>
      </c>
      <c r="W47">
        <f t="shared" si="2"/>
        <v>98583.571202974985</v>
      </c>
      <c r="X47">
        <f t="shared" si="3"/>
        <v>101653.28336511567</v>
      </c>
      <c r="Y47">
        <f t="shared" si="4"/>
        <v>273611.14557461994</v>
      </c>
      <c r="Z47">
        <f t="shared" si="26"/>
        <v>78764.246097426934</v>
      </c>
      <c r="AA47">
        <f t="shared" si="27"/>
        <v>1394.8706520163551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82</v>
      </c>
      <c r="C48">
        <f t="shared" si="8"/>
        <v>2029</v>
      </c>
      <c r="D48">
        <f t="shared" si="9"/>
        <v>3.787768331308175E-2</v>
      </c>
      <c r="E48">
        <f t="shared" si="10"/>
        <v>3.2126357461711441E-3</v>
      </c>
      <c r="F48">
        <f t="shared" si="11"/>
        <v>0.28635028315191452</v>
      </c>
      <c r="G48">
        <f t="shared" si="12"/>
        <v>88.84615827876334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5.4850993667256436</v>
      </c>
      <c r="L48">
        <f t="shared" si="17"/>
        <v>89132.508561915252</v>
      </c>
      <c r="M48">
        <f t="shared" si="18"/>
        <v>488.90066626762939</v>
      </c>
      <c r="N48">
        <f t="shared" si="0"/>
        <v>0.87519476905075222</v>
      </c>
      <c r="O48">
        <f t="shared" si="19"/>
        <v>0.99678632880542017</v>
      </c>
      <c r="P48">
        <f t="shared" si="20"/>
        <v>1005.4850993667256</v>
      </c>
      <c r="Q48">
        <f t="shared" si="21"/>
        <v>3.5230533403757647E-2</v>
      </c>
      <c r="R48">
        <f t="shared" si="22"/>
        <v>2.984379601002396E-3</v>
      </c>
      <c r="S48">
        <f t="shared" si="23"/>
        <v>1005.8385599624851</v>
      </c>
      <c r="T48">
        <f t="shared" si="24"/>
        <v>89132.508561915252</v>
      </c>
      <c r="U48">
        <f t="shared" si="1"/>
        <v>8724330.4344535246</v>
      </c>
      <c r="V48">
        <f t="shared" si="25"/>
        <v>1089.7922748826015</v>
      </c>
      <c r="W48">
        <f t="shared" si="2"/>
        <v>98195.922068797867</v>
      </c>
      <c r="X48">
        <f t="shared" si="3"/>
        <v>101261.52699331837</v>
      </c>
      <c r="Y48">
        <f t="shared" si="4"/>
        <v>272367.22034410527</v>
      </c>
      <c r="Z48">
        <f t="shared" si="26"/>
        <v>78259.806531703944</v>
      </c>
      <c r="AA48">
        <f t="shared" si="27"/>
        <v>1383.043313576293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82</v>
      </c>
      <c r="C49">
        <f t="shared" si="8"/>
        <v>2029</v>
      </c>
      <c r="D49">
        <f t="shared" si="9"/>
        <v>3.787768331308175E-2</v>
      </c>
      <c r="E49">
        <f t="shared" si="10"/>
        <v>3.2126357461711441E-3</v>
      </c>
      <c r="F49">
        <f t="shared" si="11"/>
        <v>0.28543034399633443</v>
      </c>
      <c r="G49">
        <f t="shared" si="12"/>
        <v>88.560727934767002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5.496397773344917</v>
      </c>
      <c r="L49">
        <f t="shared" si="17"/>
        <v>88846.158278763338</v>
      </c>
      <c r="M49">
        <f t="shared" si="18"/>
        <v>488.33382653364487</v>
      </c>
      <c r="N49">
        <f t="shared" si="0"/>
        <v>0.87237216747675439</v>
      </c>
      <c r="O49">
        <f t="shared" si="19"/>
        <v>0.99677488751782728</v>
      </c>
      <c r="P49">
        <f t="shared" si="20"/>
        <v>1005.4963977733449</v>
      </c>
      <c r="Q49">
        <f t="shared" si="21"/>
        <v>3.5230533403757647E-2</v>
      </c>
      <c r="R49">
        <f t="shared" si="22"/>
        <v>2.984379601002396E-3</v>
      </c>
      <c r="S49">
        <f t="shared" si="23"/>
        <v>1005.8505864400595</v>
      </c>
      <c r="T49">
        <f t="shared" si="24"/>
        <v>88846.158278763338</v>
      </c>
      <c r="U49">
        <f t="shared" si="1"/>
        <v>8661852.8938213382</v>
      </c>
      <c r="V49">
        <f t="shared" si="25"/>
        <v>1081.9879463273999</v>
      </c>
      <c r="W49">
        <f t="shared" si="2"/>
        <v>97806.929728508767</v>
      </c>
      <c r="X49">
        <f t="shared" si="3"/>
        <v>100868.52607755152</v>
      </c>
      <c r="Y49">
        <f t="shared" si="4"/>
        <v>271137.20131365123</v>
      </c>
      <c r="Z49">
        <f t="shared" si="26"/>
        <v>77757.692975828861</v>
      </c>
      <c r="AA49">
        <f t="shared" si="27"/>
        <v>1371.2833804541394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82</v>
      </c>
      <c r="C50">
        <f t="shared" si="8"/>
        <v>2029</v>
      </c>
      <c r="D50">
        <f t="shared" si="9"/>
        <v>3.787768331308175E-2</v>
      </c>
      <c r="E50">
        <f t="shared" si="10"/>
        <v>3.2126357461711441E-3</v>
      </c>
      <c r="F50">
        <f t="shared" si="11"/>
        <v>0.28451336027016988</v>
      </c>
      <c r="G50">
        <f t="shared" si="12"/>
        <v>88.276214574496834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5.5077194528319362</v>
      </c>
      <c r="L50">
        <f t="shared" si="17"/>
        <v>88560.727934766997</v>
      </c>
      <c r="M50">
        <f t="shared" si="18"/>
        <v>487.76764400327289</v>
      </c>
      <c r="N50">
        <f t="shared" si="0"/>
        <v>0.86954882201308592</v>
      </c>
      <c r="O50">
        <f t="shared" si="19"/>
        <v>0.99676359979269546</v>
      </c>
      <c r="P50">
        <f t="shared" si="20"/>
        <v>1005.5077194528319</v>
      </c>
      <c r="Q50">
        <f t="shared" si="21"/>
        <v>3.5230533403757647E-2</v>
      </c>
      <c r="R50">
        <f t="shared" si="22"/>
        <v>2.984379601002396E-3</v>
      </c>
      <c r="S50">
        <f t="shared" si="23"/>
        <v>1005.8626376902085</v>
      </c>
      <c r="T50">
        <f t="shared" si="24"/>
        <v>88560.727934766997</v>
      </c>
      <c r="U50">
        <f t="shared" si="1"/>
        <v>8599565.3023897111</v>
      </c>
      <c r="V50">
        <f t="shared" si="25"/>
        <v>1074.207345114135</v>
      </c>
      <c r="W50">
        <f t="shared" si="2"/>
        <v>97416.561684716187</v>
      </c>
      <c r="X50">
        <f t="shared" si="3"/>
        <v>100474.24846954015</v>
      </c>
      <c r="Y50">
        <f t="shared" si="4"/>
        <v>269921.01471872354</v>
      </c>
      <c r="Z50">
        <f t="shared" si="26"/>
        <v>77257.914181771834</v>
      </c>
      <c r="AA50">
        <f t="shared" si="27"/>
        <v>1359.5906483659655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82</v>
      </c>
      <c r="C51">
        <f t="shared" si="8"/>
        <v>2030</v>
      </c>
      <c r="D51">
        <f t="shared" si="9"/>
        <v>3.7159522437465724E-2</v>
      </c>
      <c r="E51">
        <f t="shared" si="10"/>
        <v>3.1506539442467396E-3</v>
      </c>
      <c r="F51">
        <f t="shared" si="11"/>
        <v>0.27812780363230999</v>
      </c>
      <c r="G51">
        <f t="shared" si="12"/>
        <v>87.998086770864518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5.519064453124999</v>
      </c>
      <c r="L51">
        <f t="shared" si="17"/>
        <v>88276.214574496829</v>
      </c>
      <c r="M51">
        <f t="shared" si="18"/>
        <v>487.20211791454045</v>
      </c>
      <c r="N51">
        <f t="shared" si="0"/>
        <v>0.86672493079349666</v>
      </c>
      <c r="O51">
        <f t="shared" si="19"/>
        <v>0.99675246386620164</v>
      </c>
      <c r="P51">
        <f t="shared" si="20"/>
        <v>1005.519064453125</v>
      </c>
      <c r="Q51">
        <f t="shared" si="21"/>
        <v>3.4562562490422402E-2</v>
      </c>
      <c r="R51">
        <f t="shared" si="22"/>
        <v>2.9268731003705417E-3</v>
      </c>
      <c r="S51">
        <f t="shared" si="23"/>
        <v>1005.8747137639598</v>
      </c>
      <c r="T51">
        <f t="shared" si="24"/>
        <v>88276.214574496829</v>
      </c>
      <c r="U51">
        <f t="shared" si="1"/>
        <v>8537464.6237973571</v>
      </c>
      <c r="V51">
        <f t="shared" si="25"/>
        <v>1066.4500919583343</v>
      </c>
      <c r="W51">
        <f t="shared" si="2"/>
        <v>97018.75276024804</v>
      </c>
      <c r="X51">
        <f t="shared" si="3"/>
        <v>100072.89007190778</v>
      </c>
      <c r="Y51">
        <f t="shared" si="4"/>
        <v>268758.24016156857</v>
      </c>
      <c r="Z51">
        <f t="shared" si="26"/>
        <v>76760.478395028127</v>
      </c>
      <c r="AA51">
        <f t="shared" si="27"/>
        <v>1347.9649098621746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82</v>
      </c>
      <c r="C52">
        <f t="shared" si="8"/>
        <v>2030</v>
      </c>
      <c r="D52">
        <f t="shared" si="9"/>
        <v>3.7159522437465724E-2</v>
      </c>
      <c r="E52">
        <f t="shared" si="10"/>
        <v>3.1506539442467396E-3</v>
      </c>
      <c r="F52">
        <f t="shared" si="11"/>
        <v>0.27725151917079111</v>
      </c>
      <c r="G52">
        <f t="shared" si="12"/>
        <v>87.720835251693728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5.5304328222611456</v>
      </c>
      <c r="L52">
        <f t="shared" si="17"/>
        <v>87998.086770864524</v>
      </c>
      <c r="M52">
        <f t="shared" si="18"/>
        <v>486.66750737377345</v>
      </c>
      <c r="N52">
        <f t="shared" si="0"/>
        <v>0.86390068853274371</v>
      </c>
      <c r="O52">
        <f t="shared" si="19"/>
        <v>0.99674147799329216</v>
      </c>
      <c r="P52">
        <f t="shared" si="20"/>
        <v>1005.5304328222611</v>
      </c>
      <c r="Q52">
        <f t="shared" si="21"/>
        <v>3.4562562490422402E-2</v>
      </c>
      <c r="R52">
        <f t="shared" si="22"/>
        <v>2.9268731003705417E-3</v>
      </c>
      <c r="S52">
        <f t="shared" si="23"/>
        <v>1005.8868147124457</v>
      </c>
      <c r="T52">
        <f t="shared" si="24"/>
        <v>87998.086770864524</v>
      </c>
      <c r="U52">
        <f t="shared" si="1"/>
        <v>8475542.3454937004</v>
      </c>
      <c r="V52">
        <f t="shared" si="25"/>
        <v>1058.7151235220219</v>
      </c>
      <c r="W52">
        <f t="shared" si="2"/>
        <v>96619.489784555568</v>
      </c>
      <c r="X52">
        <f t="shared" si="3"/>
        <v>99670.178786556644</v>
      </c>
      <c r="Y52">
        <f t="shared" si="4"/>
        <v>267608.98734869034</v>
      </c>
      <c r="Z52">
        <f t="shared" si="26"/>
        <v>76270.135666437665</v>
      </c>
      <c r="AA52">
        <f t="shared" si="27"/>
        <v>1336.4315858186808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82</v>
      </c>
      <c r="C53">
        <f t="shared" si="8"/>
        <v>2030</v>
      </c>
      <c r="D53">
        <f t="shared" si="9"/>
        <v>3.7159522437465724E-2</v>
      </c>
      <c r="E53">
        <f t="shared" si="10"/>
        <v>3.1506539442467396E-3</v>
      </c>
      <c r="F53">
        <f t="shared" si="11"/>
        <v>0.27637799557836729</v>
      </c>
      <c r="G53">
        <f t="shared" si="12"/>
        <v>87.444457256115356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5.541824608376368</v>
      </c>
      <c r="L53">
        <f t="shared" si="17"/>
        <v>87720.83525169373</v>
      </c>
      <c r="M53">
        <f t="shared" si="18"/>
        <v>486.13348346516551</v>
      </c>
      <c r="N53">
        <f t="shared" si="0"/>
        <v>0.86107628656427193</v>
      </c>
      <c r="O53">
        <f t="shared" si="19"/>
        <v>0.99673064044749315</v>
      </c>
      <c r="P53">
        <f t="shared" si="20"/>
        <v>1005.5418246083764</v>
      </c>
      <c r="Q53">
        <f t="shared" si="21"/>
        <v>3.4562562490422402E-2</v>
      </c>
      <c r="R53">
        <f t="shared" si="22"/>
        <v>2.9268731003705417E-3</v>
      </c>
      <c r="S53">
        <f t="shared" si="23"/>
        <v>1005.8989405869042</v>
      </c>
      <c r="T53">
        <f t="shared" si="24"/>
        <v>87720.83525169373</v>
      </c>
      <c r="U53">
        <f t="shared" si="1"/>
        <v>8413795.5335894693</v>
      </c>
      <c r="V53">
        <f t="shared" si="25"/>
        <v>1051.0020733209294</v>
      </c>
      <c r="W53">
        <f t="shared" si="2"/>
        <v>96218.740416518063</v>
      </c>
      <c r="X53">
        <f t="shared" si="3"/>
        <v>99266.082686823371</v>
      </c>
      <c r="Y53">
        <f t="shared" si="4"/>
        <v>266473.190900466</v>
      </c>
      <c r="Z53">
        <f t="shared" si="26"/>
        <v>75782.089972605594</v>
      </c>
      <c r="AA53">
        <f t="shared" si="27"/>
        <v>1324.9640135509144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82</v>
      </c>
      <c r="C54">
        <f t="shared" si="8"/>
        <v>2030</v>
      </c>
      <c r="D54">
        <f t="shared" si="9"/>
        <v>3.7159522437465724E-2</v>
      </c>
      <c r="E54">
        <f t="shared" si="10"/>
        <v>3.1506539442467396E-3</v>
      </c>
      <c r="F54">
        <f t="shared" si="11"/>
        <v>0.27550722415649526</v>
      </c>
      <c r="G54">
        <f t="shared" si="12"/>
        <v>87.168950031958857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5.5532398597058101</v>
      </c>
      <c r="L54">
        <f t="shared" si="17"/>
        <v>87444.457256115362</v>
      </c>
      <c r="M54">
        <f t="shared" si="18"/>
        <v>485.60004554500074</v>
      </c>
      <c r="N54">
        <f t="shared" si="0"/>
        <v>0.8582519128778282</v>
      </c>
      <c r="O54">
        <f t="shared" si="19"/>
        <v>0.99671994952071774</v>
      </c>
      <c r="P54">
        <f t="shared" si="20"/>
        <v>1005.5532398597059</v>
      </c>
      <c r="Q54">
        <f t="shared" si="21"/>
        <v>3.4562562490422402E-2</v>
      </c>
      <c r="R54">
        <f t="shared" si="22"/>
        <v>2.9268731003705417E-3</v>
      </c>
      <c r="S54">
        <f t="shared" si="23"/>
        <v>1005.9110914386788</v>
      </c>
      <c r="T54">
        <f t="shared" si="24"/>
        <v>87444.457256115362</v>
      </c>
      <c r="U54">
        <f t="shared" si="1"/>
        <v>8352221.2952818349</v>
      </c>
      <c r="V54">
        <f t="shared" si="25"/>
        <v>1043.3105800030651</v>
      </c>
      <c r="W54">
        <f t="shared" si="2"/>
        <v>95816.472404676824</v>
      </c>
      <c r="X54">
        <f t="shared" si="3"/>
        <v>98860.569955564715</v>
      </c>
      <c r="Y54">
        <f t="shared" si="4"/>
        <v>265350.7873057549</v>
      </c>
      <c r="Z54">
        <f t="shared" si="26"/>
        <v>75296.34853472402</v>
      </c>
      <c r="AA54">
        <f t="shared" si="27"/>
        <v>1313.5619849866375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82</v>
      </c>
      <c r="C55">
        <f t="shared" si="8"/>
        <v>2030</v>
      </c>
      <c r="D55">
        <f t="shared" si="9"/>
        <v>3.7159522437465724E-2</v>
      </c>
      <c r="E55">
        <f t="shared" si="10"/>
        <v>3.1506539442467396E-3</v>
      </c>
      <c r="F55">
        <f t="shared" si="11"/>
        <v>0.27463919623403815</v>
      </c>
      <c r="G55">
        <f t="shared" si="12"/>
        <v>86.894310835724824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5.5646786245839683</v>
      </c>
      <c r="L55">
        <f t="shared" si="17"/>
        <v>87168.950031958855</v>
      </c>
      <c r="M55">
        <f t="shared" si="18"/>
        <v>485.0671929702695</v>
      </c>
      <c r="N55">
        <f t="shared" si="0"/>
        <v>0.8554277521570044</v>
      </c>
      <c r="O55">
        <f t="shared" si="19"/>
        <v>0.99670940352308213</v>
      </c>
      <c r="P55">
        <f t="shared" si="20"/>
        <v>1005.564678624584</v>
      </c>
      <c r="Q55">
        <f t="shared" si="21"/>
        <v>3.4562562490422402E-2</v>
      </c>
      <c r="R55">
        <f t="shared" si="22"/>
        <v>2.9268731003705417E-3</v>
      </c>
      <c r="S55">
        <f t="shared" si="23"/>
        <v>1005.9232673192186</v>
      </c>
      <c r="T55">
        <f t="shared" si="24"/>
        <v>87168.950031958855</v>
      </c>
      <c r="U55">
        <f t="shared" si="1"/>
        <v>8290816.7781247972</v>
      </c>
      <c r="V55">
        <f t="shared" si="25"/>
        <v>1035.6402872575761</v>
      </c>
      <c r="W55">
        <f t="shared" si="2"/>
        <v>95412.653583256251</v>
      </c>
      <c r="X55">
        <f t="shared" si="3"/>
        <v>98453.608881130625</v>
      </c>
      <c r="Y55">
        <f t="shared" si="4"/>
        <v>264241.71489104006</v>
      </c>
      <c r="Z55">
        <f t="shared" si="26"/>
        <v>74812.918108480517</v>
      </c>
      <c r="AA55">
        <f t="shared" si="27"/>
        <v>1302.225289212995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82</v>
      </c>
      <c r="C56">
        <f t="shared" si="8"/>
        <v>2030</v>
      </c>
      <c r="D56">
        <f t="shared" si="9"/>
        <v>3.7159522437465724E-2</v>
      </c>
      <c r="E56">
        <f t="shared" si="10"/>
        <v>3.1506539442467396E-3</v>
      </c>
      <c r="F56">
        <f t="shared" si="11"/>
        <v>0.27377390316717864</v>
      </c>
      <c r="G56">
        <f t="shared" si="12"/>
        <v>86.620536932557641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5.5761409514449056</v>
      </c>
      <c r="L56">
        <f t="shared" si="17"/>
        <v>86894.310835724827</v>
      </c>
      <c r="M56">
        <f t="shared" si="18"/>
        <v>484.534925098668</v>
      </c>
      <c r="N56">
        <f t="shared" si="0"/>
        <v>0.85260398581669117</v>
      </c>
      <c r="O56">
        <f t="shared" si="19"/>
        <v>0.99669900078271612</v>
      </c>
      <c r="P56">
        <f t="shared" si="20"/>
        <v>1005.5761409514449</v>
      </c>
      <c r="Q56">
        <f t="shared" si="21"/>
        <v>3.4562562490422402E-2</v>
      </c>
      <c r="R56">
        <f t="shared" si="22"/>
        <v>2.9268731003705417E-3</v>
      </c>
      <c r="S56">
        <f t="shared" si="23"/>
        <v>1005.9354682800787</v>
      </c>
      <c r="T56">
        <f t="shared" si="24"/>
        <v>86894.310835724827</v>
      </c>
      <c r="U56">
        <f t="shared" si="1"/>
        <v>8229579.169313699</v>
      </c>
      <c r="V56">
        <f t="shared" si="25"/>
        <v>1027.9908437253748</v>
      </c>
      <c r="W56">
        <f t="shared" si="2"/>
        <v>95007.251868240186</v>
      </c>
      <c r="X56">
        <f t="shared" si="3"/>
        <v>98045.167853396008</v>
      </c>
      <c r="Y56">
        <f t="shared" si="4"/>
        <v>263145.91379019705</v>
      </c>
      <c r="Z56">
        <f t="shared" si="26"/>
        <v>74331.804993436119</v>
      </c>
      <c r="AA56">
        <f t="shared" si="27"/>
        <v>1290.9537125620341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82</v>
      </c>
      <c r="C57">
        <f t="shared" si="8"/>
        <v>2030</v>
      </c>
      <c r="D57">
        <f t="shared" si="9"/>
        <v>3.7159522437465724E-2</v>
      </c>
      <c r="E57">
        <f t="shared" si="10"/>
        <v>3.1506539442467396E-3</v>
      </c>
      <c r="F57">
        <f t="shared" si="11"/>
        <v>0.27291133633933312</v>
      </c>
      <c r="G57">
        <f t="shared" si="12"/>
        <v>86.347625596218307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5.5876268888224478</v>
      </c>
      <c r="L57">
        <f t="shared" si="17"/>
        <v>86620.536932557647</v>
      </c>
      <c r="M57">
        <f t="shared" si="18"/>
        <v>484.003241288597</v>
      </c>
      <c r="N57">
        <f t="shared" si="0"/>
        <v>0.84978079204043688</v>
      </c>
      <c r="O57">
        <f t="shared" si="19"/>
        <v>0.99668873964558113</v>
      </c>
      <c r="P57">
        <f t="shared" si="20"/>
        <v>1005.5876268888225</v>
      </c>
      <c r="Q57">
        <f t="shared" si="21"/>
        <v>3.4562562490422402E-2</v>
      </c>
      <c r="R57">
        <f t="shared" si="22"/>
        <v>2.9268731003705417E-3</v>
      </c>
      <c r="S57">
        <f t="shared" si="23"/>
        <v>1005.9476943729205</v>
      </c>
      <c r="T57">
        <f t="shared" si="24"/>
        <v>86620.536932557647</v>
      </c>
      <c r="U57">
        <f t="shared" si="1"/>
        <v>8168505.694983501</v>
      </c>
      <c r="V57">
        <f t="shared" si="25"/>
        <v>1020.3619029114819</v>
      </c>
      <c r="W57">
        <f t="shared" si="2"/>
        <v>94600.235253501363</v>
      </c>
      <c r="X57">
        <f t="shared" si="3"/>
        <v>97635.215359849259</v>
      </c>
      <c r="Y57">
        <f t="shared" si="4"/>
        <v>262063.32591489889</v>
      </c>
      <c r="Z57">
        <f t="shared" si="26"/>
        <v>73853.01504228056</v>
      </c>
      <c r="AA57">
        <f t="shared" si="27"/>
        <v>1279.7470386948619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82</v>
      </c>
      <c r="C58">
        <f t="shared" si="8"/>
        <v>2030</v>
      </c>
      <c r="D58">
        <f t="shared" si="9"/>
        <v>3.7159522437465724E-2</v>
      </c>
      <c r="E58">
        <f t="shared" si="10"/>
        <v>3.1506539442467396E-3</v>
      </c>
      <c r="F58">
        <f t="shared" si="11"/>
        <v>0.27205148716106592</v>
      </c>
      <c r="G58">
        <f t="shared" si="12"/>
        <v>86.075574109057243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5.5991364853503933</v>
      </c>
      <c r="L58">
        <f t="shared" si="17"/>
        <v>86347.625596218306</v>
      </c>
      <c r="M58">
        <f t="shared" si="18"/>
        <v>483.47214089916145</v>
      </c>
      <c r="N58">
        <f t="shared" si="0"/>
        <v>0.84695834581769802</v>
      </c>
      <c r="O58">
        <f t="shared" si="19"/>
        <v>0.99667861847528727</v>
      </c>
      <c r="P58">
        <f t="shared" si="20"/>
        <v>1005.5991364853504</v>
      </c>
      <c r="Q58">
        <f t="shared" si="21"/>
        <v>3.4562562490422402E-2</v>
      </c>
      <c r="R58">
        <f t="shared" si="22"/>
        <v>2.9268731003705417E-3</v>
      </c>
      <c r="S58">
        <f t="shared" si="23"/>
        <v>1005.9599456495117</v>
      </c>
      <c r="T58">
        <f t="shared" si="24"/>
        <v>86347.625596218306</v>
      </c>
      <c r="U58">
        <f t="shared" si="1"/>
        <v>8107593.6195205506</v>
      </c>
      <c r="V58">
        <f t="shared" si="25"/>
        <v>1012.7531230990576</v>
      </c>
      <c r="W58">
        <f t="shared" si="2"/>
        <v>94191.571806983062</v>
      </c>
      <c r="X58">
        <f t="shared" si="3"/>
        <v>97223.719981736445</v>
      </c>
      <c r="Y58">
        <f t="shared" si="4"/>
        <v>260993.89492562751</v>
      </c>
      <c r="Z58">
        <f t="shared" si="26"/>
        <v>73376.553669965491</v>
      </c>
      <c r="AA58">
        <f t="shared" si="27"/>
        <v>1268.6050486844604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83</v>
      </c>
      <c r="C59">
        <f t="shared" si="8"/>
        <v>2030</v>
      </c>
      <c r="D59">
        <f t="shared" si="9"/>
        <v>4.1636193809072755E-2</v>
      </c>
      <c r="E59">
        <f t="shared" si="10"/>
        <v>3.5377122613943213E-3</v>
      </c>
      <c r="F59">
        <f t="shared" si="11"/>
        <v>0.30451061393216738</v>
      </c>
      <c r="G59">
        <f t="shared" si="12"/>
        <v>85.771063495125077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5.6106697897627189</v>
      </c>
      <c r="L59">
        <f t="shared" si="17"/>
        <v>86075.574109057241</v>
      </c>
      <c r="M59">
        <f t="shared" si="18"/>
        <v>482.94162329016956</v>
      </c>
      <c r="N59">
        <f t="shared" si="0"/>
        <v>0.84413681898097337</v>
      </c>
      <c r="O59">
        <f t="shared" si="19"/>
        <v>0.99666863565291319</v>
      </c>
      <c r="P59">
        <f t="shared" si="20"/>
        <v>1005.6106697897627</v>
      </c>
      <c r="Q59">
        <f t="shared" si="21"/>
        <v>3.8726373645171064E-2</v>
      </c>
      <c r="R59">
        <f t="shared" si="22"/>
        <v>3.2859377575966686E-3</v>
      </c>
      <c r="S59">
        <f t="shared" si="23"/>
        <v>1005.9722221617269</v>
      </c>
      <c r="T59">
        <f t="shared" si="24"/>
        <v>86075.574109057241</v>
      </c>
      <c r="U59">
        <f t="shared" si="1"/>
        <v>8046840.2448875299</v>
      </c>
      <c r="V59">
        <f t="shared" si="25"/>
        <v>1005.1641672650777</v>
      </c>
      <c r="W59">
        <f t="shared" si="2"/>
        <v>93817.657342500956</v>
      </c>
      <c r="X59">
        <f t="shared" si="3"/>
        <v>96845.526273238487</v>
      </c>
      <c r="Y59">
        <f t="shared" si="4"/>
        <v>259703.5383132053</v>
      </c>
      <c r="Z59">
        <f t="shared" si="26"/>
        <v>72902.425862715798</v>
      </c>
      <c r="AA59">
        <f t="shared" si="27"/>
        <v>1257.5275210971577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83</v>
      </c>
      <c r="C60">
        <f t="shared" si="8"/>
        <v>2030</v>
      </c>
      <c r="D60">
        <f t="shared" si="9"/>
        <v>4.1636193809072755E-2</v>
      </c>
      <c r="E60">
        <f t="shared" si="10"/>
        <v>3.5377122613943213E-3</v>
      </c>
      <c r="F60">
        <f t="shared" si="11"/>
        <v>0.30343334299953484</v>
      </c>
      <c r="G60">
        <f t="shared" si="12"/>
        <v>85.467630152125537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5.6222268508937834</v>
      </c>
      <c r="L60">
        <f t="shared" si="17"/>
        <v>85771.063495125083</v>
      </c>
      <c r="M60">
        <f t="shared" si="18"/>
        <v>482.22437621200783</v>
      </c>
      <c r="N60">
        <f t="shared" si="0"/>
        <v>0.84131638024281008</v>
      </c>
      <c r="O60">
        <f t="shared" si="19"/>
        <v>0.99665878957682708</v>
      </c>
      <c r="P60">
        <f t="shared" si="20"/>
        <v>1005.6222268508938</v>
      </c>
      <c r="Q60">
        <f t="shared" si="21"/>
        <v>3.8726373645171064E-2</v>
      </c>
      <c r="R60">
        <f t="shared" si="22"/>
        <v>3.2859377575966686E-3</v>
      </c>
      <c r="S60">
        <f t="shared" si="23"/>
        <v>1005.9845239615472</v>
      </c>
      <c r="T60">
        <f t="shared" si="24"/>
        <v>85771.063495125083</v>
      </c>
      <c r="U60">
        <f t="shared" si="1"/>
        <v>7986276.5216589756</v>
      </c>
      <c r="V60">
        <f t="shared" si="25"/>
        <v>997.59890157409052</v>
      </c>
      <c r="W60">
        <f t="shared" si="2"/>
        <v>93442.11963575038</v>
      </c>
      <c r="X60">
        <f t="shared" si="3"/>
        <v>96465.805619356033</v>
      </c>
      <c r="Y60">
        <f t="shared" si="4"/>
        <v>258427.27534297394</v>
      </c>
      <c r="Z60">
        <f t="shared" si="26"/>
        <v>72402.512699389976</v>
      </c>
      <c r="AA60">
        <f t="shared" si="27"/>
        <v>1246.3596477772057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83</v>
      </c>
      <c r="C61">
        <f t="shared" si="8"/>
        <v>2030</v>
      </c>
      <c r="D61">
        <f t="shared" si="9"/>
        <v>4.1636193809072755E-2</v>
      </c>
      <c r="E61">
        <f t="shared" si="10"/>
        <v>3.5377122613943213E-3</v>
      </c>
      <c r="F61">
        <f t="shared" si="11"/>
        <v>0.30235988314148954</v>
      </c>
      <c r="G61">
        <f t="shared" si="12"/>
        <v>85.165270268984045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5.6338077176785379</v>
      </c>
      <c r="L61">
        <f t="shared" si="17"/>
        <v>85467.630152125537</v>
      </c>
      <c r="M61">
        <f t="shared" si="18"/>
        <v>481.50819436273974</v>
      </c>
      <c r="N61">
        <f t="shared" si="0"/>
        <v>0.83849719523267507</v>
      </c>
      <c r="O61">
        <f t="shared" si="19"/>
        <v>0.99664907866251051</v>
      </c>
      <c r="P61">
        <f t="shared" si="20"/>
        <v>1005.6338077176786</v>
      </c>
      <c r="Q61">
        <f t="shared" si="21"/>
        <v>3.8726373645171064E-2</v>
      </c>
      <c r="R61">
        <f t="shared" si="22"/>
        <v>3.2859377575966686E-3</v>
      </c>
      <c r="S61">
        <f t="shared" si="23"/>
        <v>1005.996851101061</v>
      </c>
      <c r="T61">
        <f t="shared" si="24"/>
        <v>85467.630152125537</v>
      </c>
      <c r="U61">
        <f t="shared" si="1"/>
        <v>7925899.710390077</v>
      </c>
      <c r="V61">
        <f t="shared" si="25"/>
        <v>990.05698383069046</v>
      </c>
      <c r="W61">
        <f t="shared" si="2"/>
        <v>93064.927585588594</v>
      </c>
      <c r="X61">
        <f t="shared" si="3"/>
        <v>96084.527468289409</v>
      </c>
      <c r="Y61">
        <f t="shared" si="4"/>
        <v>257165.04011440746</v>
      </c>
      <c r="Z61">
        <f t="shared" si="26"/>
        <v>71905.317227517502</v>
      </c>
      <c r="AA61">
        <f t="shared" si="27"/>
        <v>1235.2607352010675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83</v>
      </c>
      <c r="C62">
        <f t="shared" si="8"/>
        <v>2030</v>
      </c>
      <c r="D62">
        <f t="shared" si="9"/>
        <v>4.1636193809072755E-2</v>
      </c>
      <c r="E62">
        <f t="shared" si="10"/>
        <v>3.5377122613943213E-3</v>
      </c>
      <c r="F62">
        <f t="shared" si="11"/>
        <v>0.30129022087554608</v>
      </c>
      <c r="G62">
        <f t="shared" si="12"/>
        <v>84.863980048108502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5.6454124391527341</v>
      </c>
      <c r="L62">
        <f t="shared" si="17"/>
        <v>85165.270268984052</v>
      </c>
      <c r="M62">
        <f t="shared" si="18"/>
        <v>480.79307616032702</v>
      </c>
      <c r="N62">
        <f t="shared" si="0"/>
        <v>0.83567942653367977</v>
      </c>
      <c r="O62">
        <f t="shared" si="19"/>
        <v>0.99663950134238266</v>
      </c>
      <c r="P62">
        <f t="shared" si="20"/>
        <v>1005.6454124391528</v>
      </c>
      <c r="Q62">
        <f t="shared" si="21"/>
        <v>3.8726373645171064E-2</v>
      </c>
      <c r="R62">
        <f t="shared" si="22"/>
        <v>3.2859377575966686E-3</v>
      </c>
      <c r="S62">
        <f t="shared" si="23"/>
        <v>1006.0092036324637</v>
      </c>
      <c r="T62">
        <f t="shared" si="24"/>
        <v>85165.270268984052</v>
      </c>
      <c r="U62">
        <f t="shared" si="1"/>
        <v>7865707.108967212</v>
      </c>
      <c r="V62">
        <f t="shared" si="25"/>
        <v>982.53807650266526</v>
      </c>
      <c r="W62">
        <f t="shared" si="2"/>
        <v>92686.050129963638</v>
      </c>
      <c r="X62">
        <f t="shared" si="3"/>
        <v>95701.661328073256</v>
      </c>
      <c r="Y62">
        <f t="shared" si="4"/>
        <v>255916.76854922721</v>
      </c>
      <c r="Z62">
        <f t="shared" si="26"/>
        <v>71410.840251775851</v>
      </c>
      <c r="AA62">
        <f t="shared" si="27"/>
        <v>1224.2305021669763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83</v>
      </c>
      <c r="C63">
        <f t="shared" si="8"/>
        <v>2031</v>
      </c>
      <c r="D63">
        <f t="shared" si="9"/>
        <v>4.0868526485717975E-2</v>
      </c>
      <c r="E63">
        <f t="shared" si="10"/>
        <v>3.4712212590070068E-3</v>
      </c>
      <c r="F63">
        <f t="shared" si="11"/>
        <v>0.29458165166694072</v>
      </c>
      <c r="G63">
        <f t="shared" si="12"/>
        <v>84.569398396441557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5.6570410644531233</v>
      </c>
      <c r="L63">
        <f t="shared" si="17"/>
        <v>84863.980048108497</v>
      </c>
      <c r="M63">
        <f t="shared" si="18"/>
        <v>480.07902002508035</v>
      </c>
      <c r="N63">
        <f t="shared" si="0"/>
        <v>0.83286323371915283</v>
      </c>
      <c r="O63">
        <f t="shared" si="19"/>
        <v>0.9966300560656276</v>
      </c>
      <c r="P63">
        <f t="shared" si="20"/>
        <v>1005.6570410644531</v>
      </c>
      <c r="Q63">
        <f t="shared" si="21"/>
        <v>3.8012356131088221E-2</v>
      </c>
      <c r="R63">
        <f t="shared" si="22"/>
        <v>3.2242635795842745E-3</v>
      </c>
      <c r="S63">
        <f t="shared" si="23"/>
        <v>1006.0215816080588</v>
      </c>
      <c r="T63">
        <f t="shared" si="24"/>
        <v>84863.980048108497</v>
      </c>
      <c r="U63">
        <f t="shared" si="1"/>
        <v>7805696.0519526284</v>
      </c>
      <c r="V63">
        <f t="shared" si="25"/>
        <v>975.0418466391377</v>
      </c>
      <c r="W63">
        <f t="shared" si="2"/>
        <v>92299.297381321754</v>
      </c>
      <c r="X63">
        <f t="shared" si="3"/>
        <v>95311.27913903704</v>
      </c>
      <c r="Y63">
        <f t="shared" si="4"/>
        <v>254721.48523103836</v>
      </c>
      <c r="Z63">
        <f t="shared" si="26"/>
        <v>70919.082179968944</v>
      </c>
      <c r="AA63">
        <f t="shared" si="27"/>
        <v>1213.2686655487767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83</v>
      </c>
      <c r="C64">
        <f t="shared" si="8"/>
        <v>2031</v>
      </c>
      <c r="D64">
        <f t="shared" si="9"/>
        <v>4.0868526485717975E-2</v>
      </c>
      <c r="E64">
        <f t="shared" si="10"/>
        <v>3.4712212590070068E-3</v>
      </c>
      <c r="F64">
        <f t="shared" si="11"/>
        <v>0.29355909357516102</v>
      </c>
      <c r="G64">
        <f t="shared" si="12"/>
        <v>84.275839302866402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5.668693642817674</v>
      </c>
      <c r="L64">
        <f t="shared" si="17"/>
        <v>84569.398396441553</v>
      </c>
      <c r="M64">
        <f t="shared" si="18"/>
        <v>479.39801106682341</v>
      </c>
      <c r="N64">
        <f t="shared" si="0"/>
        <v>0.83004877338905048</v>
      </c>
      <c r="O64">
        <f t="shared" si="19"/>
        <v>0.99662074129802281</v>
      </c>
      <c r="P64">
        <f t="shared" si="20"/>
        <v>1005.6686936428176</v>
      </c>
      <c r="Q64">
        <f t="shared" si="21"/>
        <v>3.8012356131088221E-2</v>
      </c>
      <c r="R64">
        <f t="shared" si="22"/>
        <v>3.2242635795842745E-3</v>
      </c>
      <c r="S64">
        <f t="shared" si="23"/>
        <v>1006.0339850802569</v>
      </c>
      <c r="T64">
        <f t="shared" si="24"/>
        <v>84569.398396441553</v>
      </c>
      <c r="U64">
        <f t="shared" si="1"/>
        <v>7745858.216733736</v>
      </c>
      <c r="V64">
        <f t="shared" si="25"/>
        <v>967.56725462807401</v>
      </c>
      <c r="W64">
        <f t="shared" si="2"/>
        <v>91910.781082785252</v>
      </c>
      <c r="X64">
        <f t="shared" si="3"/>
        <v>94919.233636518649</v>
      </c>
      <c r="Y64">
        <f t="shared" si="4"/>
        <v>253539.86396873384</v>
      </c>
      <c r="Z64">
        <f t="shared" si="26"/>
        <v>70434.742622143647</v>
      </c>
      <c r="AA64">
        <f t="shared" si="27"/>
        <v>1202.4009906110887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83</v>
      </c>
      <c r="C65">
        <f t="shared" si="8"/>
        <v>2031</v>
      </c>
      <c r="D65">
        <f t="shared" si="9"/>
        <v>4.0868526485717975E-2</v>
      </c>
      <c r="E65">
        <f t="shared" si="10"/>
        <v>3.4712212590070068E-3</v>
      </c>
      <c r="F65">
        <f t="shared" si="11"/>
        <v>0.2925400850087681</v>
      </c>
      <c r="G65">
        <f t="shared" si="12"/>
        <v>83.983299217857635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5.6803702235857765</v>
      </c>
      <c r="L65">
        <f t="shared" si="17"/>
        <v>84275.8393028664</v>
      </c>
      <c r="M65">
        <f t="shared" si="18"/>
        <v>478.71796814370219</v>
      </c>
      <c r="N65">
        <f t="shared" si="0"/>
        <v>0.82723619920619773</v>
      </c>
      <c r="O65">
        <f t="shared" si="19"/>
        <v>0.99661155552176872</v>
      </c>
      <c r="P65">
        <f t="shared" si="20"/>
        <v>1005.6803702235858</v>
      </c>
      <c r="Q65">
        <f t="shared" si="21"/>
        <v>3.8012356131088221E-2</v>
      </c>
      <c r="R65">
        <f t="shared" si="22"/>
        <v>3.2242635795842745E-3</v>
      </c>
      <c r="S65">
        <f t="shared" si="23"/>
        <v>1006.0464141015769</v>
      </c>
      <c r="T65">
        <f t="shared" si="24"/>
        <v>84275.8393028664</v>
      </c>
      <c r="U65">
        <f t="shared" si="1"/>
        <v>7686191.0303319283</v>
      </c>
      <c r="V65">
        <f t="shared" si="25"/>
        <v>960.11397906805178</v>
      </c>
      <c r="W65">
        <f t="shared" si="2"/>
        <v>91520.470163877486</v>
      </c>
      <c r="X65">
        <f t="shared" si="3"/>
        <v>94525.494387015511</v>
      </c>
      <c r="Y65">
        <f t="shared" si="4"/>
        <v>252371.84848871097</v>
      </c>
      <c r="Z65">
        <f t="shared" si="26"/>
        <v>69953.057039676991</v>
      </c>
      <c r="AA65">
        <f t="shared" si="27"/>
        <v>1191.6003011059727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83</v>
      </c>
      <c r="C66">
        <f t="shared" si="8"/>
        <v>2031</v>
      </c>
      <c r="D66">
        <f t="shared" si="9"/>
        <v>4.0868526485717975E-2</v>
      </c>
      <c r="E66">
        <f t="shared" si="10"/>
        <v>3.4712212590070068E-3</v>
      </c>
      <c r="F66">
        <f t="shared" si="11"/>
        <v>0.29152461364657395</v>
      </c>
      <c r="G66">
        <f t="shared" si="12"/>
        <v>83.691774604211062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5.6920708561984545</v>
      </c>
      <c r="L66">
        <f t="shared" si="17"/>
        <v>83983.299217857639</v>
      </c>
      <c r="M66">
        <f t="shared" si="18"/>
        <v>478.03888988536193</v>
      </c>
      <c r="N66">
        <f t="shared" ref="N66:N129" si="31">INDEX(P_rec,MATCH(A66,curve_t,0))</f>
        <v>0.82442566193235256</v>
      </c>
      <c r="O66">
        <f t="shared" si="19"/>
        <v>0.99660249723532157</v>
      </c>
      <c r="P66">
        <f t="shared" si="20"/>
        <v>1005.6920708561985</v>
      </c>
      <c r="Q66">
        <f t="shared" si="21"/>
        <v>3.8012356131088221E-2</v>
      </c>
      <c r="R66">
        <f t="shared" si="22"/>
        <v>3.2242635795842745E-3</v>
      </c>
      <c r="S66">
        <f t="shared" si="23"/>
        <v>1006.0588687246458</v>
      </c>
      <c r="T66">
        <f t="shared" si="24"/>
        <v>83983.299217857639</v>
      </c>
      <c r="U66">
        <f t="shared" ref="U66:U129" si="32">L67+M67+V67*O67+O67*U67</f>
        <v>7626691.9542599879</v>
      </c>
      <c r="V66">
        <f t="shared" si="25"/>
        <v>952.68170286611144</v>
      </c>
      <c r="W66">
        <f t="shared" ref="W66:W129" si="33">P67+(1-E67)*(O67*(W67+$AL$14*W67))</f>
        <v>91128.333582691732</v>
      </c>
      <c r="X66">
        <f t="shared" ref="X66:X129" si="34">S67+(1-R67)*(O67*(X67+$AL$14*X67))</f>
        <v>94130.031006143792</v>
      </c>
      <c r="Y66">
        <f t="shared" ref="Y66:Y129" si="35">G66*(X66-W66)</f>
        <v>251217.38419359093</v>
      </c>
      <c r="Z66">
        <f t="shared" si="26"/>
        <v>69474.025241777388</v>
      </c>
      <c r="AA66">
        <f t="shared" si="27"/>
        <v>1180.8663178377517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83</v>
      </c>
      <c r="C67">
        <f t="shared" ref="C67:C130" si="39">INT(($AL$8+A67)/12)</f>
        <v>2031</v>
      </c>
      <c r="D67">
        <f t="shared" ref="D67:D130" si="40">IF(B67&gt;=120,1,INDEX(mort_v1_M,MATCH(B67,mort_age,0))*INDEX(cif,MATCH(B67,cif_age,0),MATCH(C67,cif_year,0)))</f>
        <v>4.0868526485717975E-2</v>
      </c>
      <c r="E67">
        <f t="shared" ref="E67:E130" si="41">1-(1-D67)^(1/12)</f>
        <v>3.4712212590070068E-3</v>
      </c>
      <c r="F67">
        <f t="shared" ref="F67:F130" si="42">G66*E67</f>
        <v>0.29051266721016017</v>
      </c>
      <c r="G67">
        <f t="shared" ref="G67:G130" si="43">G66-F67</f>
        <v>83.401261937000896</v>
      </c>
      <c r="H67" t="b">
        <f t="shared" ref="H67:H130" si="44">AND(A67-$AL$10&gt;0,MOD(A67-$AL$10,12)=0)</f>
        <v>0</v>
      </c>
      <c r="I67">
        <f t="shared" ref="I67:I130" si="45">IF($AL$4="CPI",IF(H67,INDEX(I_rec,MATCH(A67-$AL$13,cpi_rec_u,0))/INDEX(I_rec,MATCH(A67-$AL$13-12,cpi_rec_u,0)),1),1)</f>
        <v>1</v>
      </c>
      <c r="J67">
        <f t="shared" ref="J67:J130" si="46">J66*I67</f>
        <v>1000</v>
      </c>
      <c r="K67">
        <f t="shared" ref="K67:K130" si="47">$AL$17*(INDEX(I_rec,MATCH(A67-1,cpi_rec_u,0))/$AL$18)</f>
        <v>5.7037955901985669</v>
      </c>
      <c r="L67">
        <f t="shared" ref="L67:L130" si="48">G66*J67</f>
        <v>83691.774604211067</v>
      </c>
      <c r="M67">
        <f t="shared" ref="M67:M130" si="49">G66*K67</f>
        <v>477.36077492339149</v>
      </c>
      <c r="N67">
        <f t="shared" si="31"/>
        <v>0.82161730946408607</v>
      </c>
      <c r="O67">
        <f t="shared" ref="O67:O130" si="50">N67/N66</f>
        <v>0.99659356495322571</v>
      </c>
      <c r="P67">
        <f t="shared" ref="P67:P130" si="51">J67+K67</f>
        <v>1005.7037955901985</v>
      </c>
      <c r="Q67">
        <f t="shared" ref="Q67:Q130" si="52">IF(B67&gt;=120,1,D67*$AL$15)</f>
        <v>3.8012356131088221E-2</v>
      </c>
      <c r="R67">
        <f t="shared" ref="R67:R130" si="53">1-(1-Q67)^(1/12)</f>
        <v>3.2242635795842745E-3</v>
      </c>
      <c r="S67">
        <f t="shared" ref="S67:S130" si="54">J67+K67*$AL$16</f>
        <v>1006.0713490021991</v>
      </c>
      <c r="T67">
        <f t="shared" ref="T67:T130" si="55">L67</f>
        <v>83691.774604211067</v>
      </c>
      <c r="U67">
        <f t="shared" si="32"/>
        <v>7567358.4839200629</v>
      </c>
      <c r="V67">
        <f t="shared" ref="V67:V130" si="56">$AL$14*U67</f>
        <v>945.27011316255425</v>
      </c>
      <c r="W67">
        <f t="shared" si="33"/>
        <v>90734.340322527132</v>
      </c>
      <c r="X67">
        <f t="shared" si="34"/>
        <v>93732.813155278855</v>
      </c>
      <c r="Y67">
        <f t="shared" si="35"/>
        <v>250076.41813530747</v>
      </c>
      <c r="Z67">
        <f t="shared" ref="Z67:Z130" si="57">N66*L67</f>
        <v>68997.646676369957</v>
      </c>
      <c r="AA67">
        <f t="shared" ref="AA67:AA130" si="58">N66*M67+N67*V67</f>
        <v>1170.1987599401878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83</v>
      </c>
      <c r="C68">
        <f t="shared" si="39"/>
        <v>2031</v>
      </c>
      <c r="D68">
        <f t="shared" si="40"/>
        <v>4.0868526485717975E-2</v>
      </c>
      <c r="E68">
        <f t="shared" si="41"/>
        <v>3.4712212590070068E-3</v>
      </c>
      <c r="F68">
        <f t="shared" si="42"/>
        <v>0.28950423346372939</v>
      </c>
      <c r="G68">
        <f t="shared" si="43"/>
        <v>83.111757703537165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5.7155444752310283</v>
      </c>
      <c r="L68">
        <f t="shared" si="48"/>
        <v>83401.261937000891</v>
      </c>
      <c r="M68">
        <f t="shared" si="49"/>
        <v>476.68362189132131</v>
      </c>
      <c r="N68">
        <f t="shared" si="31"/>
        <v>0.81881128686847238</v>
      </c>
      <c r="O68">
        <f t="shared" si="50"/>
        <v>0.9965847572059503</v>
      </c>
      <c r="P68">
        <f t="shared" si="51"/>
        <v>1005.715544475231</v>
      </c>
      <c r="Q68">
        <f t="shared" si="52"/>
        <v>3.8012356131088221E-2</v>
      </c>
      <c r="R68">
        <f t="shared" si="53"/>
        <v>3.2242635795842745E-3</v>
      </c>
      <c r="S68">
        <f t="shared" si="54"/>
        <v>1006.0838549870806</v>
      </c>
      <c r="T68">
        <f t="shared" si="55"/>
        <v>83401.261937000891</v>
      </c>
      <c r="U68">
        <f t="shared" si="32"/>
        <v>7508188.1480129436</v>
      </c>
      <c r="V68">
        <f t="shared" si="56"/>
        <v>937.87890125715296</v>
      </c>
      <c r="W68">
        <f t="shared" si="33"/>
        <v>90338.459388561416</v>
      </c>
      <c r="X68">
        <f t="shared" si="34"/>
        <v>93333.810538235819</v>
      </c>
      <c r="Y68">
        <f t="shared" si="35"/>
        <v>248948.89898875047</v>
      </c>
      <c r="Z68">
        <f t="shared" si="57"/>
        <v>68523.92043858816</v>
      </c>
      <c r="AA68">
        <f t="shared" si="58"/>
        <v>1159.5973449491016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83</v>
      </c>
      <c r="C69">
        <f t="shared" si="39"/>
        <v>2031</v>
      </c>
      <c r="D69">
        <f t="shared" si="40"/>
        <v>4.0868526485717975E-2</v>
      </c>
      <c r="E69">
        <f t="shared" si="41"/>
        <v>3.4712212590070068E-3</v>
      </c>
      <c r="F69">
        <f t="shared" si="42"/>
        <v>0.28849930021395759</v>
      </c>
      <c r="G69">
        <f t="shared" si="43"/>
        <v>82.823258403323209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5.7273175610430087</v>
      </c>
      <c r="L69">
        <f t="shared" si="48"/>
        <v>83111.757703537165</v>
      </c>
      <c r="M69">
        <f t="shared" si="49"/>
        <v>476.00742942461994</v>
      </c>
      <c r="N69">
        <f t="shared" si="31"/>
        <v>0.81600773641858038</v>
      </c>
      <c r="O69">
        <f t="shared" si="50"/>
        <v>0.99657607253972513</v>
      </c>
      <c r="P69">
        <f t="shared" si="51"/>
        <v>1005.727317561043</v>
      </c>
      <c r="Q69">
        <f t="shared" si="52"/>
        <v>3.8012356131088221E-2</v>
      </c>
      <c r="R69">
        <f t="shared" si="53"/>
        <v>3.2242635795842745E-3</v>
      </c>
      <c r="S69">
        <f t="shared" si="54"/>
        <v>1006.0963867322436</v>
      </c>
      <c r="T69">
        <f t="shared" si="55"/>
        <v>83111.757703537165</v>
      </c>
      <c r="U69">
        <f t="shared" si="32"/>
        <v>7449178.5079584131</v>
      </c>
      <c r="V69">
        <f t="shared" si="56"/>
        <v>930.50776253674542</v>
      </c>
      <c r="W69">
        <f t="shared" si="33"/>
        <v>89940.659804559516</v>
      </c>
      <c r="X69">
        <f t="shared" si="34"/>
        <v>92932.992897989287</v>
      </c>
      <c r="Y69">
        <f t="shared" si="35"/>
        <v>247834.77702594933</v>
      </c>
      <c r="Z69">
        <f t="shared" si="57"/>
        <v>68052.845279133937</v>
      </c>
      <c r="AA69">
        <f t="shared" si="58"/>
        <v>1149.0617888736542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83</v>
      </c>
      <c r="C70">
        <f t="shared" si="39"/>
        <v>2031</v>
      </c>
      <c r="D70">
        <f t="shared" si="40"/>
        <v>4.0868526485717975E-2</v>
      </c>
      <c r="E70">
        <f t="shared" si="41"/>
        <v>3.4712212590070068E-3</v>
      </c>
      <c r="F70">
        <f t="shared" si="42"/>
        <v>0.28749785530984623</v>
      </c>
      <c r="G70">
        <f t="shared" si="43"/>
        <v>82.535760548013357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5.7391148974841535</v>
      </c>
      <c r="L70">
        <f t="shared" si="48"/>
        <v>82823.258403323212</v>
      </c>
      <c r="M70">
        <f t="shared" si="49"/>
        <v>475.33219616069181</v>
      </c>
      <c r="N70">
        <f t="shared" si="31"/>
        <v>0.81320679762876269</v>
      </c>
      <c r="O70">
        <f t="shared" si="50"/>
        <v>0.99656750951637929</v>
      </c>
      <c r="P70">
        <f t="shared" si="51"/>
        <v>1005.7391148974841</v>
      </c>
      <c r="Q70">
        <f t="shared" si="52"/>
        <v>3.8012356131088221E-2</v>
      </c>
      <c r="R70">
        <f t="shared" si="53"/>
        <v>3.2242635795842745E-3</v>
      </c>
      <c r="S70">
        <f t="shared" si="54"/>
        <v>1006.1089442907496</v>
      </c>
      <c r="T70">
        <f t="shared" si="55"/>
        <v>82823.258403323212</v>
      </c>
      <c r="U70">
        <f t="shared" si="32"/>
        <v>7390327.1573264375</v>
      </c>
      <c r="V70">
        <f t="shared" si="56"/>
        <v>923.15639640418203</v>
      </c>
      <c r="W70">
        <f t="shared" si="33"/>
        <v>89540.910609617291</v>
      </c>
      <c r="X70">
        <f t="shared" si="34"/>
        <v>92530.330013431056</v>
      </c>
      <c r="Y70">
        <f t="shared" si="35"/>
        <v>246734.00409075775</v>
      </c>
      <c r="Z70">
        <f t="shared" si="57"/>
        <v>67584.419612506943</v>
      </c>
      <c r="AA70">
        <f t="shared" si="58"/>
        <v>1138.5918062663122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84</v>
      </c>
      <c r="C71">
        <f t="shared" si="39"/>
        <v>2031</v>
      </c>
      <c r="D71">
        <f t="shared" si="40"/>
        <v>4.5780504357234353E-2</v>
      </c>
      <c r="E71">
        <f t="shared" si="41"/>
        <v>3.8975144564361575E-3</v>
      </c>
      <c r="F71">
        <f t="shared" si="42"/>
        <v>0.32168431990883511</v>
      </c>
      <c r="G71">
        <f t="shared" si="43"/>
        <v>82.214076228104517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5.7509365345067867</v>
      </c>
      <c r="L71">
        <f t="shared" si="48"/>
        <v>82535.760548013364</v>
      </c>
      <c r="M71">
        <f t="shared" si="49"/>
        <v>474.65792073887388</v>
      </c>
      <c r="N71">
        <f t="shared" si="31"/>
        <v>0.81040860728973507</v>
      </c>
      <c r="O71">
        <f t="shared" si="50"/>
        <v>0.99655906671318184</v>
      </c>
      <c r="P71">
        <f t="shared" si="51"/>
        <v>1005.7509365345068</v>
      </c>
      <c r="Q71">
        <f t="shared" si="52"/>
        <v>4.2581051609388756E-2</v>
      </c>
      <c r="R71">
        <f t="shared" si="53"/>
        <v>3.6196175595825109E-3</v>
      </c>
      <c r="S71">
        <f t="shared" si="54"/>
        <v>1006.1215277157701</v>
      </c>
      <c r="T71">
        <f t="shared" si="55"/>
        <v>82535.760548013364</v>
      </c>
      <c r="U71">
        <f t="shared" si="32"/>
        <v>7331631.7212789459</v>
      </c>
      <c r="V71">
        <f t="shared" si="56"/>
        <v>915.82450620859606</v>
      </c>
      <c r="W71">
        <f t="shared" si="33"/>
        <v>89177.328964169079</v>
      </c>
      <c r="X71">
        <f t="shared" si="34"/>
        <v>92162.34630828847</v>
      </c>
      <c r="Y71">
        <f t="shared" si="35"/>
        <v>245410.4434716457</v>
      </c>
      <c r="Z71">
        <f t="shared" si="57"/>
        <v>67118.641525104322</v>
      </c>
      <c r="AA71">
        <f t="shared" si="58"/>
        <v>1128.1871102915043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84</v>
      </c>
      <c r="C72">
        <f t="shared" si="39"/>
        <v>2031</v>
      </c>
      <c r="D72">
        <f t="shared" si="40"/>
        <v>4.5780504357234353E-2</v>
      </c>
      <c r="E72">
        <f t="shared" si="41"/>
        <v>3.8975144564361575E-3</v>
      </c>
      <c r="F72">
        <f t="shared" si="42"/>
        <v>0.3204305506215816</v>
      </c>
      <c r="G72">
        <f t="shared" si="43"/>
        <v>81.893645677482937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5.7627825221661277</v>
      </c>
      <c r="L72">
        <f t="shared" si="48"/>
        <v>82214.076228104517</v>
      </c>
      <c r="M72">
        <f t="shared" si="49"/>
        <v>473.78184156335442</v>
      </c>
      <c r="N72">
        <f t="shared" si="31"/>
        <v>0.80761329950344085</v>
      </c>
      <c r="O72">
        <f t="shared" si="50"/>
        <v>0.99655074272268329</v>
      </c>
      <c r="P72">
        <f t="shared" si="51"/>
        <v>1005.7627825221662</v>
      </c>
      <c r="Q72">
        <f t="shared" si="52"/>
        <v>4.2581051609388756E-2</v>
      </c>
      <c r="R72">
        <f t="shared" si="53"/>
        <v>3.6196175595825109E-3</v>
      </c>
      <c r="S72">
        <f t="shared" si="54"/>
        <v>1006.1341370605859</v>
      </c>
      <c r="T72">
        <f t="shared" si="55"/>
        <v>82214.076228104517</v>
      </c>
      <c r="U72">
        <f t="shared" si="32"/>
        <v>7273125.3612623978</v>
      </c>
      <c r="V72">
        <f t="shared" si="56"/>
        <v>908.51623428371124</v>
      </c>
      <c r="W72">
        <f t="shared" si="33"/>
        <v>88811.840052960077</v>
      </c>
      <c r="X72">
        <f t="shared" si="34"/>
        <v>91792.550917237269</v>
      </c>
      <c r="Y72">
        <f t="shared" si="35"/>
        <v>244101.27938614035</v>
      </c>
      <c r="Z72">
        <f t="shared" si="57"/>
        <v>66626.995015630295</v>
      </c>
      <c r="AA72">
        <f t="shared" si="58"/>
        <v>1117.6866760028331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84</v>
      </c>
      <c r="C73">
        <f t="shared" si="39"/>
        <v>2031</v>
      </c>
      <c r="D73">
        <f t="shared" si="40"/>
        <v>4.5780504357234353E-2</v>
      </c>
      <c r="E73">
        <f t="shared" si="41"/>
        <v>3.8975144564361575E-3</v>
      </c>
      <c r="F73">
        <f t="shared" si="42"/>
        <v>0.3191816679182502</v>
      </c>
      <c r="G73">
        <f t="shared" si="43"/>
        <v>81.574464009564693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5.7746529106205013</v>
      </c>
      <c r="L73">
        <f t="shared" si="48"/>
        <v>81893.645677482942</v>
      </c>
      <c r="M73">
        <f t="shared" si="49"/>
        <v>472.9073793728009</v>
      </c>
      <c r="N73">
        <f t="shared" si="31"/>
        <v>0.80482100571769455</v>
      </c>
      <c r="O73">
        <f t="shared" si="50"/>
        <v>0.99654253615255828</v>
      </c>
      <c r="P73">
        <f t="shared" si="51"/>
        <v>1005.7746529106205</v>
      </c>
      <c r="Q73">
        <f t="shared" si="52"/>
        <v>4.2581051609388756E-2</v>
      </c>
      <c r="R73">
        <f t="shared" si="53"/>
        <v>3.6196175595825109E-3</v>
      </c>
      <c r="S73">
        <f t="shared" si="54"/>
        <v>1006.1467723785875</v>
      </c>
      <c r="T73">
        <f t="shared" si="55"/>
        <v>81893.645677482942</v>
      </c>
      <c r="U73">
        <f t="shared" si="32"/>
        <v>7214805.6225122511</v>
      </c>
      <c r="V73">
        <f t="shared" si="56"/>
        <v>901.23127399471434</v>
      </c>
      <c r="W73">
        <f t="shared" si="33"/>
        <v>88444.413458436073</v>
      </c>
      <c r="X73">
        <f t="shared" si="34"/>
        <v>91420.914202328262</v>
      </c>
      <c r="Y73">
        <f t="shared" si="35"/>
        <v>242806.45280707593</v>
      </c>
      <c r="Z73">
        <f t="shared" si="57"/>
        <v>66138.397393957697</v>
      </c>
      <c r="AA73">
        <f t="shared" si="58"/>
        <v>1107.2561493354583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84</v>
      </c>
      <c r="C74">
        <f t="shared" si="39"/>
        <v>2031</v>
      </c>
      <c r="D74">
        <f t="shared" si="40"/>
        <v>4.5780504357234353E-2</v>
      </c>
      <c r="E74">
        <f t="shared" si="41"/>
        <v>3.8975144564361575E-3</v>
      </c>
      <c r="F74">
        <f t="shared" si="42"/>
        <v>0.31793765275330943</v>
      </c>
      <c r="G74">
        <f t="shared" si="43"/>
        <v>81.256526356811378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5.7865477501315521</v>
      </c>
      <c r="L74">
        <f t="shared" si="48"/>
        <v>81574.46400956469</v>
      </c>
      <c r="M74">
        <f t="shared" si="49"/>
        <v>472.03453118273387</v>
      </c>
      <c r="N74">
        <f t="shared" si="31"/>
        <v>0.80203185476060135</v>
      </c>
      <c r="O74">
        <f t="shared" si="50"/>
        <v>0.99653444562545179</v>
      </c>
      <c r="P74">
        <f t="shared" si="51"/>
        <v>1005.7865477501316</v>
      </c>
      <c r="Q74">
        <f t="shared" si="52"/>
        <v>4.2581051609388756E-2</v>
      </c>
      <c r="R74">
        <f t="shared" si="53"/>
        <v>3.6196175595825109E-3</v>
      </c>
      <c r="S74">
        <f t="shared" si="54"/>
        <v>1006.1594337232754</v>
      </c>
      <c r="T74">
        <f t="shared" si="55"/>
        <v>81574.46400956469</v>
      </c>
      <c r="U74">
        <f t="shared" si="32"/>
        <v>7156670.0820581978</v>
      </c>
      <c r="V74">
        <f t="shared" si="56"/>
        <v>893.96932267834143</v>
      </c>
      <c r="W74">
        <f t="shared" si="33"/>
        <v>88075.018745350113</v>
      </c>
      <c r="X74">
        <f t="shared" si="34"/>
        <v>91047.406529893924</v>
      </c>
      <c r="Y74">
        <f t="shared" si="35"/>
        <v>241525.90635744834</v>
      </c>
      <c r="Z74">
        <f t="shared" si="57"/>
        <v>65652.84216505973</v>
      </c>
      <c r="AA74">
        <f t="shared" si="58"/>
        <v>1096.8951800867571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84</v>
      </c>
      <c r="C75">
        <f t="shared" si="39"/>
        <v>2032</v>
      </c>
      <c r="D75">
        <f t="shared" si="40"/>
        <v>4.4963780159501289E-2</v>
      </c>
      <c r="E75">
        <f t="shared" si="41"/>
        <v>3.8264946302413172E-3</v>
      </c>
      <c r="F75">
        <f t="shared" si="42"/>
        <v>0.3109276617764008</v>
      </c>
      <c r="G75">
        <f t="shared" si="43"/>
        <v>80.945598695034974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5.7984670910644507</v>
      </c>
      <c r="L75">
        <f t="shared" si="48"/>
        <v>81256.526356811373</v>
      </c>
      <c r="M75">
        <f t="shared" si="49"/>
        <v>471.16329401418193</v>
      </c>
      <c r="N75">
        <f t="shared" si="31"/>
        <v>0.79924597287474519</v>
      </c>
      <c r="O75">
        <f t="shared" si="50"/>
        <v>0.99652646977882475</v>
      </c>
      <c r="P75">
        <f t="shared" si="51"/>
        <v>1005.7984670910645</v>
      </c>
      <c r="Q75">
        <f t="shared" si="52"/>
        <v>4.1821405648677257E-2</v>
      </c>
      <c r="R75">
        <f t="shared" si="53"/>
        <v>3.5537615739189565E-3</v>
      </c>
      <c r="S75">
        <f t="shared" si="54"/>
        <v>1006.1721211482602</v>
      </c>
      <c r="T75">
        <f t="shared" si="55"/>
        <v>81256.526356811373</v>
      </c>
      <c r="U75">
        <f t="shared" si="32"/>
        <v>7098716.3481764756</v>
      </c>
      <c r="V75">
        <f t="shared" si="56"/>
        <v>886.73008157446418</v>
      </c>
      <c r="W75">
        <f t="shared" si="33"/>
        <v>87697.372835811708</v>
      </c>
      <c r="X75">
        <f t="shared" si="34"/>
        <v>90666.005677453897</v>
      </c>
      <c r="Y75">
        <f t="shared" si="35"/>
        <v>240297.76267246995</v>
      </c>
      <c r="Z75">
        <f t="shared" si="57"/>
        <v>65170.322545357114</v>
      </c>
      <c r="AA75">
        <f t="shared" si="58"/>
        <v>1086.6034173185935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84</v>
      </c>
      <c r="C76">
        <f t="shared" si="39"/>
        <v>2032</v>
      </c>
      <c r="D76">
        <f t="shared" si="40"/>
        <v>4.4963780159501289E-2</v>
      </c>
      <c r="E76">
        <f t="shared" si="41"/>
        <v>3.8264946302413172E-3</v>
      </c>
      <c r="F76">
        <f t="shared" si="42"/>
        <v>0.30973789874821989</v>
      </c>
      <c r="G76">
        <f t="shared" si="43"/>
        <v>80.63586079628675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5.8104109838881151</v>
      </c>
      <c r="L76">
        <f t="shared" si="48"/>
        <v>80945.598695034976</v>
      </c>
      <c r="M76">
        <f t="shared" si="49"/>
        <v>470.32719575503069</v>
      </c>
      <c r="N76">
        <f t="shared" si="31"/>
        <v>0.79646348375114207</v>
      </c>
      <c r="O76">
        <f t="shared" si="50"/>
        <v>0.99651860726480113</v>
      </c>
      <c r="P76">
        <f t="shared" si="51"/>
        <v>1005.8104109838881</v>
      </c>
      <c r="Q76">
        <f t="shared" si="52"/>
        <v>4.1821405648677257E-2</v>
      </c>
      <c r="R76">
        <f t="shared" si="53"/>
        <v>3.5537615739189565E-3</v>
      </c>
      <c r="S76">
        <f t="shared" si="54"/>
        <v>1006.1848347072633</v>
      </c>
      <c r="T76">
        <f t="shared" si="55"/>
        <v>80945.598695034976</v>
      </c>
      <c r="U76">
        <f t="shared" si="32"/>
        <v>7040936.2359467652</v>
      </c>
      <c r="V76">
        <f t="shared" si="56"/>
        <v>879.51252827076098</v>
      </c>
      <c r="W76">
        <f t="shared" si="33"/>
        <v>87317.679335432811</v>
      </c>
      <c r="X76">
        <f t="shared" si="34"/>
        <v>90282.657910952898</v>
      </c>
      <c r="Y76">
        <f t="shared" si="35"/>
        <v>239083.59967961028</v>
      </c>
      <c r="Z76">
        <f t="shared" si="57"/>
        <v>64695.443778941932</v>
      </c>
      <c r="AA76">
        <f t="shared" si="58"/>
        <v>1076.4067294099852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84</v>
      </c>
      <c r="C77">
        <f t="shared" si="39"/>
        <v>2032</v>
      </c>
      <c r="D77">
        <f t="shared" si="40"/>
        <v>4.4963780159501289E-2</v>
      </c>
      <c r="E77">
        <f t="shared" si="41"/>
        <v>3.8264946302413172E-3</v>
      </c>
      <c r="F77">
        <f t="shared" si="42"/>
        <v>0.3085526883418776</v>
      </c>
      <c r="G77">
        <f t="shared" si="43"/>
        <v>80.327308107944873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5.8223794791754209</v>
      </c>
      <c r="L77">
        <f t="shared" si="48"/>
        <v>80635.860796286754</v>
      </c>
      <c r="M77">
        <f t="shared" si="49"/>
        <v>469.49258118594577</v>
      </c>
      <c r="N77">
        <f t="shared" si="31"/>
        <v>0.79368450856295647</v>
      </c>
      <c r="O77">
        <f t="shared" si="50"/>
        <v>0.99651085675002027</v>
      </c>
      <c r="P77">
        <f t="shared" si="51"/>
        <v>1005.8223794791754</v>
      </c>
      <c r="Q77">
        <f t="shared" si="52"/>
        <v>4.1821405648677257E-2</v>
      </c>
      <c r="R77">
        <f t="shared" si="53"/>
        <v>3.5537615739189565E-3</v>
      </c>
      <c r="S77">
        <f t="shared" si="54"/>
        <v>1006.1975744541163</v>
      </c>
      <c r="T77">
        <f t="shared" si="55"/>
        <v>80635.860796286754</v>
      </c>
      <c r="U77">
        <f t="shared" si="32"/>
        <v>6983327.4396297187</v>
      </c>
      <c r="V77">
        <f t="shared" si="56"/>
        <v>872.31637474777312</v>
      </c>
      <c r="W77">
        <f t="shared" si="33"/>
        <v>86935.9076522947</v>
      </c>
      <c r="X77">
        <f t="shared" si="34"/>
        <v>89897.33351103669</v>
      </c>
      <c r="Y77">
        <f t="shared" si="35"/>
        <v>237883.36739400306</v>
      </c>
      <c r="Z77">
        <f t="shared" si="57"/>
        <v>64223.518605082689</v>
      </c>
      <c r="AA77">
        <f t="shared" si="58"/>
        <v>1066.2776900097804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84</v>
      </c>
      <c r="C78">
        <f t="shared" si="39"/>
        <v>2032</v>
      </c>
      <c r="D78">
        <f t="shared" si="40"/>
        <v>4.4963780159501289E-2</v>
      </c>
      <c r="E78">
        <f t="shared" si="41"/>
        <v>3.8264946302413172E-3</v>
      </c>
      <c r="F78">
        <f t="shared" si="42"/>
        <v>0.30737201313679086</v>
      </c>
      <c r="G78">
        <f t="shared" si="43"/>
        <v>80.019936094808088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5.8343726276034147</v>
      </c>
      <c r="L78">
        <f t="shared" si="48"/>
        <v>80327.308107944875</v>
      </c>
      <c r="M78">
        <f t="shared" si="49"/>
        <v>468.65944767405938</v>
      </c>
      <c r="N78">
        <f t="shared" si="31"/>
        <v>0.79090916599897154</v>
      </c>
      <c r="O78">
        <f t="shared" si="50"/>
        <v>0.99650321691548449</v>
      </c>
      <c r="P78">
        <f t="shared" si="51"/>
        <v>1005.8343726276034</v>
      </c>
      <c r="Q78">
        <f t="shared" si="52"/>
        <v>4.1821405648677257E-2</v>
      </c>
      <c r="R78">
        <f t="shared" si="53"/>
        <v>3.5537615739189565E-3</v>
      </c>
      <c r="S78">
        <f t="shared" si="54"/>
        <v>1006.210340442762</v>
      </c>
      <c r="T78">
        <f t="shared" si="55"/>
        <v>80327.308107944875</v>
      </c>
      <c r="U78">
        <f t="shared" si="32"/>
        <v>6925887.6828436609</v>
      </c>
      <c r="V78">
        <f t="shared" si="56"/>
        <v>865.14133665323061</v>
      </c>
      <c r="W78">
        <f t="shared" si="33"/>
        <v>86552.027167802633</v>
      </c>
      <c r="X78">
        <f t="shared" si="34"/>
        <v>89510.002753663197</v>
      </c>
      <c r="Y78">
        <f t="shared" si="35"/>
        <v>236697.01735056486</v>
      </c>
      <c r="Z78">
        <f t="shared" si="57"/>
        <v>63754.540059839419</v>
      </c>
      <c r="AA78">
        <f t="shared" si="58"/>
        <v>1056.2159564542144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84</v>
      </c>
      <c r="C79">
        <f t="shared" si="39"/>
        <v>2032</v>
      </c>
      <c r="D79">
        <f t="shared" si="40"/>
        <v>4.4963780159501289E-2</v>
      </c>
      <c r="E79">
        <f t="shared" si="41"/>
        <v>3.8264946302413172E-3</v>
      </c>
      <c r="F79">
        <f t="shared" si="42"/>
        <v>0.30619585577903652</v>
      </c>
      <c r="G79">
        <f t="shared" si="43"/>
        <v>79.71374023902905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5.8463904799535307</v>
      </c>
      <c r="L79">
        <f t="shared" si="48"/>
        <v>80019.936094808087</v>
      </c>
      <c r="M79">
        <f t="shared" si="49"/>
        <v>467.82779259117592</v>
      </c>
      <c r="N79">
        <f t="shared" si="31"/>
        <v>0.78813757229681514</v>
      </c>
      <c r="O79">
        <f t="shared" si="50"/>
        <v>0.99649568645641418</v>
      </c>
      <c r="P79">
        <f t="shared" si="51"/>
        <v>1005.8463904799536</v>
      </c>
      <c r="Q79">
        <f t="shared" si="52"/>
        <v>4.1821405648677257E-2</v>
      </c>
      <c r="R79">
        <f t="shared" si="53"/>
        <v>3.5537615739189565E-3</v>
      </c>
      <c r="S79">
        <f t="shared" si="54"/>
        <v>1006.223132727254</v>
      </c>
      <c r="T79">
        <f t="shared" si="55"/>
        <v>80019.936094808087</v>
      </c>
      <c r="U79">
        <f t="shared" si="32"/>
        <v>6868614.7180611286</v>
      </c>
      <c r="V79">
        <f t="shared" si="56"/>
        <v>857.9871332391624</v>
      </c>
      <c r="W79">
        <f t="shared" si="33"/>
        <v>86166.007233695826</v>
      </c>
      <c r="X79">
        <f t="shared" si="34"/>
        <v>89120.635907171556</v>
      </c>
      <c r="Y79">
        <f t="shared" si="35"/>
        <v>235524.50258023135</v>
      </c>
      <c r="Z79">
        <f t="shared" si="57"/>
        <v>63288.500920035665</v>
      </c>
      <c r="AA79">
        <f t="shared" si="58"/>
        <v>1046.2211855224443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84</v>
      </c>
      <c r="C80">
        <f t="shared" si="39"/>
        <v>2032</v>
      </c>
      <c r="D80">
        <f t="shared" si="40"/>
        <v>4.4963780159501289E-2</v>
      </c>
      <c r="E80">
        <f t="shared" si="41"/>
        <v>3.8264946302413172E-3</v>
      </c>
      <c r="F80">
        <f t="shared" si="42"/>
        <v>0.3050241989810959</v>
      </c>
      <c r="G80">
        <f t="shared" si="43"/>
        <v>79.408716040047949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5.8584330871118029</v>
      </c>
      <c r="L80">
        <f t="shared" si="48"/>
        <v>79713.740239029052</v>
      </c>
      <c r="M80">
        <f t="shared" si="49"/>
        <v>466.99761331376328</v>
      </c>
      <c r="N80">
        <f t="shared" si="31"/>
        <v>0.78536984127593412</v>
      </c>
      <c r="O80">
        <f t="shared" si="50"/>
        <v>0.99648826408210023</v>
      </c>
      <c r="P80">
        <f t="shared" si="51"/>
        <v>1005.8584330871118</v>
      </c>
      <c r="Q80">
        <f t="shared" si="52"/>
        <v>4.1821405648677257E-2</v>
      </c>
      <c r="R80">
        <f t="shared" si="53"/>
        <v>3.5537615739189565E-3</v>
      </c>
      <c r="S80">
        <f t="shared" si="54"/>
        <v>1006.2359513617577</v>
      </c>
      <c r="T80">
        <f t="shared" si="55"/>
        <v>79713.740239029052</v>
      </c>
      <c r="U80">
        <f t="shared" si="32"/>
        <v>6811506.3261146564</v>
      </c>
      <c r="V80">
        <f t="shared" si="56"/>
        <v>850.85348730016244</v>
      </c>
      <c r="W80">
        <f t="shared" si="33"/>
        <v>85777.817169080387</v>
      </c>
      <c r="X80">
        <f t="shared" si="34"/>
        <v>88729.203229377687</v>
      </c>
      <c r="Y80">
        <f t="shared" si="35"/>
        <v>234365.77758670412</v>
      </c>
      <c r="Z80">
        <f t="shared" si="57"/>
        <v>62825.393710687298</v>
      </c>
      <c r="AA80">
        <f t="shared" si="58"/>
        <v>1036.2930334955199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84</v>
      </c>
      <c r="C81">
        <f t="shared" si="39"/>
        <v>2032</v>
      </c>
      <c r="D81">
        <f t="shared" si="40"/>
        <v>4.4963780159501289E-2</v>
      </c>
      <c r="E81">
        <f t="shared" si="41"/>
        <v>3.8264946302413172E-3</v>
      </c>
      <c r="F81">
        <f t="shared" si="42"/>
        <v>0.30385702552160104</v>
      </c>
      <c r="G81">
        <f t="shared" si="43"/>
        <v>79.104859014526355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5.8705005000690837</v>
      </c>
      <c r="L81">
        <f t="shared" si="48"/>
        <v>79408.716040047948</v>
      </c>
      <c r="M81">
        <f t="shared" si="49"/>
        <v>466.16890722294534</v>
      </c>
      <c r="N81">
        <f t="shared" si="31"/>
        <v>0.78260608437031554</v>
      </c>
      <c r="O81">
        <f t="shared" si="50"/>
        <v>0.99648094851576108</v>
      </c>
      <c r="P81">
        <f t="shared" si="51"/>
        <v>1005.8705005000691</v>
      </c>
      <c r="Q81">
        <f t="shared" si="52"/>
        <v>4.1821405648677257E-2</v>
      </c>
      <c r="R81">
        <f t="shared" si="53"/>
        <v>3.5537615739189565E-3</v>
      </c>
      <c r="S81">
        <f t="shared" si="54"/>
        <v>1006.2487964005496</v>
      </c>
      <c r="T81">
        <f t="shared" si="55"/>
        <v>79408.716040047948</v>
      </c>
      <c r="U81">
        <f t="shared" si="32"/>
        <v>6754560.3157115988</v>
      </c>
      <c r="V81">
        <f t="shared" si="56"/>
        <v>843.74012511278397</v>
      </c>
      <c r="W81">
        <f t="shared" si="33"/>
        <v>85387.426257484753</v>
      </c>
      <c r="X81">
        <f t="shared" si="34"/>
        <v>88335.674964694903</v>
      </c>
      <c r="Y81">
        <f t="shared" si="35"/>
        <v>233220.79832361854</v>
      </c>
      <c r="Z81">
        <f t="shared" si="57"/>
        <v>62365.210712298183</v>
      </c>
      <c r="AA81">
        <f t="shared" si="58"/>
        <v>1026.4311562140963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84</v>
      </c>
      <c r="C82">
        <f t="shared" si="39"/>
        <v>2032</v>
      </c>
      <c r="D82">
        <f t="shared" si="40"/>
        <v>4.4963780159501289E-2</v>
      </c>
      <c r="E82">
        <f t="shared" si="41"/>
        <v>3.8264946302413172E-3</v>
      </c>
      <c r="F82">
        <f t="shared" si="42"/>
        <v>0.30269431824508153</v>
      </c>
      <c r="G82">
        <f t="shared" si="43"/>
        <v>78.802164696281267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5.8825927699212563</v>
      </c>
      <c r="L82">
        <f t="shared" si="48"/>
        <v>79104.859014526359</v>
      </c>
      <c r="M82">
        <f t="shared" si="49"/>
        <v>465.34167170449308</v>
      </c>
      <c r="N82">
        <f t="shared" si="31"/>
        <v>0.77984641066095017</v>
      </c>
      <c r="O82">
        <f t="shared" si="50"/>
        <v>0.99647373849439747</v>
      </c>
      <c r="P82">
        <f t="shared" si="51"/>
        <v>1005.8825927699213</v>
      </c>
      <c r="Q82">
        <f t="shared" si="52"/>
        <v>4.1821405648677257E-2</v>
      </c>
      <c r="R82">
        <f t="shared" si="53"/>
        <v>3.5537615739189565E-3</v>
      </c>
      <c r="S82">
        <f t="shared" si="54"/>
        <v>1006.2616678980183</v>
      </c>
      <c r="T82">
        <f t="shared" si="55"/>
        <v>79104.859014526359</v>
      </c>
      <c r="U82">
        <f t="shared" si="32"/>
        <v>6697774.5229578251</v>
      </c>
      <c r="V82">
        <f t="shared" si="56"/>
        <v>836.64677637604234</v>
      </c>
      <c r="W82">
        <f t="shared" si="33"/>
        <v>84994.803743936951</v>
      </c>
      <c r="X82">
        <f t="shared" si="34"/>
        <v>87940.021341279877</v>
      </c>
      <c r="Y82">
        <f t="shared" si="35"/>
        <v>232089.52217220303</v>
      </c>
      <c r="Z82">
        <f t="shared" si="57"/>
        <v>61907.94396802433</v>
      </c>
      <c r="AA82">
        <f t="shared" si="58"/>
        <v>1016.6352091349015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85</v>
      </c>
      <c r="C83">
        <f t="shared" si="39"/>
        <v>2032</v>
      </c>
      <c r="D83">
        <f t="shared" si="40"/>
        <v>5.0353006070918298E-2</v>
      </c>
      <c r="E83">
        <f t="shared" si="41"/>
        <v>4.2961573973610001E-3</v>
      </c>
      <c r="F83">
        <f t="shared" si="42"/>
        <v>0.33854650278798859</v>
      </c>
      <c r="G83">
        <f t="shared" si="43"/>
        <v>78.463618193493275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5.8947099478694556</v>
      </c>
      <c r="L83">
        <f t="shared" si="48"/>
        <v>78802.164696281267</v>
      </c>
      <c r="M83">
        <f t="shared" si="49"/>
        <v>464.51590414881639</v>
      </c>
      <c r="N83">
        <f t="shared" si="31"/>
        <v>0.77709092690803694</v>
      </c>
      <c r="O83">
        <f t="shared" si="50"/>
        <v>0.99646663276865266</v>
      </c>
      <c r="P83">
        <f t="shared" si="51"/>
        <v>1005.8947099478695</v>
      </c>
      <c r="Q83">
        <f t="shared" si="52"/>
        <v>4.6833995830690839E-2</v>
      </c>
      <c r="R83">
        <f t="shared" si="53"/>
        <v>3.9892051750995972E-3</v>
      </c>
      <c r="S83">
        <f t="shared" si="54"/>
        <v>1006.2745659086644</v>
      </c>
      <c r="T83">
        <f t="shared" si="55"/>
        <v>78802.164696281267</v>
      </c>
      <c r="U83">
        <f t="shared" si="32"/>
        <v>6641146.8108900776</v>
      </c>
      <c r="V83">
        <f t="shared" si="56"/>
        <v>829.57317415299997</v>
      </c>
      <c r="W83">
        <f t="shared" si="33"/>
        <v>84639.82370164014</v>
      </c>
      <c r="X83">
        <f t="shared" si="34"/>
        <v>87580.484940845243</v>
      </c>
      <c r="Y83">
        <f t="shared" si="35"/>
        <v>230734.92070939401</v>
      </c>
      <c r="Z83">
        <f t="shared" si="57"/>
        <v>61453.58529070799</v>
      </c>
      <c r="AA83">
        <f t="shared" si="58"/>
        <v>1006.9048473859775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85</v>
      </c>
      <c r="C84">
        <f t="shared" si="39"/>
        <v>2032</v>
      </c>
      <c r="D84">
        <f t="shared" si="40"/>
        <v>5.0353006070918298E-2</v>
      </c>
      <c r="E84">
        <f t="shared" si="41"/>
        <v>4.2961573973610001E-3</v>
      </c>
      <c r="F84">
        <f t="shared" si="42"/>
        <v>0.33709205372568529</v>
      </c>
      <c r="G84">
        <f t="shared" si="43"/>
        <v>78.126526139767591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5.9068520852202795</v>
      </c>
      <c r="L84">
        <f t="shared" si="48"/>
        <v>78463.618193493268</v>
      </c>
      <c r="M84">
        <f t="shared" si="49"/>
        <v>463.47298674016361</v>
      </c>
      <c r="N84">
        <f t="shared" si="31"/>
        <v>0.77433973758292463</v>
      </c>
      <c r="O84">
        <f t="shared" si="50"/>
        <v>0.99645963010267147</v>
      </c>
      <c r="P84">
        <f t="shared" si="51"/>
        <v>1005.9068520852203</v>
      </c>
      <c r="Q84">
        <f t="shared" si="52"/>
        <v>4.6833995830690839E-2</v>
      </c>
      <c r="R84">
        <f t="shared" si="53"/>
        <v>3.9892051750995972E-3</v>
      </c>
      <c r="S84">
        <f t="shared" si="54"/>
        <v>1006.2874904871005</v>
      </c>
      <c r="T84">
        <f t="shared" si="55"/>
        <v>78463.618193493268</v>
      </c>
      <c r="U84">
        <f t="shared" si="32"/>
        <v>6584712.4256813247</v>
      </c>
      <c r="V84">
        <f t="shared" si="56"/>
        <v>822.52372118920925</v>
      </c>
      <c r="W84">
        <f t="shared" si="33"/>
        <v>84282.672621349324</v>
      </c>
      <c r="X84">
        <f t="shared" si="34"/>
        <v>87218.873701490986</v>
      </c>
      <c r="Y84">
        <f t="shared" si="35"/>
        <v>229395.19043930137</v>
      </c>
      <c r="Z84">
        <f t="shared" si="57"/>
        <v>60973.365790539996</v>
      </c>
      <c r="AA84">
        <f t="shared" si="58"/>
        <v>997.07345528413293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85</v>
      </c>
      <c r="C85">
        <f t="shared" si="39"/>
        <v>2032</v>
      </c>
      <c r="D85">
        <f t="shared" si="40"/>
        <v>5.0353006070918298E-2</v>
      </c>
      <c r="E85">
        <f t="shared" si="41"/>
        <v>4.2961573973610001E-3</v>
      </c>
      <c r="F85">
        <f t="shared" si="42"/>
        <v>0.33564385320548007</v>
      </c>
      <c r="G85">
        <f t="shared" si="43"/>
        <v>77.790882286562109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5.9190192333860132</v>
      </c>
      <c r="L85">
        <f t="shared" si="48"/>
        <v>78126.526139767593</v>
      </c>
      <c r="M85">
        <f t="shared" si="49"/>
        <v>462.43241085891947</v>
      </c>
      <c r="N85">
        <f t="shared" si="31"/>
        <v>0.77159294489978814</v>
      </c>
      <c r="O85">
        <f t="shared" si="50"/>
        <v>0.99645272927396122</v>
      </c>
      <c r="P85">
        <f t="shared" si="51"/>
        <v>1005.9190192333861</v>
      </c>
      <c r="Q85">
        <f t="shared" si="52"/>
        <v>4.6833995830690839E-2</v>
      </c>
      <c r="R85">
        <f t="shared" si="53"/>
        <v>3.9892051750995972E-3</v>
      </c>
      <c r="S85">
        <f t="shared" si="54"/>
        <v>1006.3004416880522</v>
      </c>
      <c r="T85">
        <f t="shared" si="55"/>
        <v>78126.526139767593</v>
      </c>
      <c r="U85">
        <f t="shared" si="32"/>
        <v>6528469.1091446737</v>
      </c>
      <c r="V85">
        <f t="shared" si="56"/>
        <v>815.49813540518585</v>
      </c>
      <c r="W85">
        <f t="shared" si="33"/>
        <v>83923.32002477393</v>
      </c>
      <c r="X85">
        <f t="shared" si="34"/>
        <v>86855.158172286872</v>
      </c>
      <c r="Y85">
        <f t="shared" si="35"/>
        <v>228070.27621643164</v>
      </c>
      <c r="Z85">
        <f t="shared" si="57"/>
        <v>60496.473749333141</v>
      </c>
      <c r="AA85">
        <f t="shared" si="58"/>
        <v>987.31239953190834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85</v>
      </c>
      <c r="C86">
        <f t="shared" si="39"/>
        <v>2032</v>
      </c>
      <c r="D86">
        <f t="shared" si="40"/>
        <v>5.0353006070918298E-2</v>
      </c>
      <c r="E86">
        <f t="shared" si="41"/>
        <v>4.2961573973610001E-3</v>
      </c>
      <c r="F86">
        <f t="shared" si="42"/>
        <v>0.33420187438265259</v>
      </c>
      <c r="G86">
        <f t="shared" si="43"/>
        <v>77.456680412179452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5.9312114438848393</v>
      </c>
      <c r="L86">
        <f t="shared" si="48"/>
        <v>77790.882286562104</v>
      </c>
      <c r="M86">
        <f t="shared" si="49"/>
        <v>461.39417124795563</v>
      </c>
      <c r="N86">
        <f t="shared" si="31"/>
        <v>0.76885064884703802</v>
      </c>
      <c r="O86">
        <f t="shared" si="50"/>
        <v>0.99644592907325469</v>
      </c>
      <c r="P86">
        <f t="shared" si="51"/>
        <v>1005.9312114438849</v>
      </c>
      <c r="Q86">
        <f t="shared" si="52"/>
        <v>4.6833995830690839E-2</v>
      </c>
      <c r="R86">
        <f t="shared" si="53"/>
        <v>3.9892051750995972E-3</v>
      </c>
      <c r="S86">
        <f t="shared" si="54"/>
        <v>1006.3134195663572</v>
      </c>
      <c r="T86">
        <f t="shared" si="55"/>
        <v>77790.882286562104</v>
      </c>
      <c r="U86">
        <f t="shared" si="32"/>
        <v>6472414.6306660082</v>
      </c>
      <c r="V86">
        <f t="shared" si="56"/>
        <v>808.49613816567512</v>
      </c>
      <c r="W86">
        <f t="shared" si="33"/>
        <v>83561.735362573934</v>
      </c>
      <c r="X86">
        <f t="shared" si="34"/>
        <v>86489.308855290699</v>
      </c>
      <c r="Y86">
        <f t="shared" si="35"/>
        <v>226760.12440853045</v>
      </c>
      <c r="Z86">
        <f t="shared" si="57"/>
        <v>60022.895949841215</v>
      </c>
      <c r="AA86">
        <f t="shared" si="58"/>
        <v>977.62126777181106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85</v>
      </c>
      <c r="C87">
        <f t="shared" si="39"/>
        <v>2033</v>
      </c>
      <c r="D87">
        <f t="shared" si="40"/>
        <v>4.9487815544104738E-2</v>
      </c>
      <c r="E87">
        <f t="shared" si="41"/>
        <v>4.2205930016817605E-3</v>
      </c>
      <c r="F87">
        <f t="shared" si="42"/>
        <v>0.3269131232811453</v>
      </c>
      <c r="G87">
        <f t="shared" si="43"/>
        <v>77.129767288898307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5.9434287683410627</v>
      </c>
      <c r="L87">
        <f t="shared" si="48"/>
        <v>77456.680412179456</v>
      </c>
      <c r="M87">
        <f t="shared" si="49"/>
        <v>460.35826266194704</v>
      </c>
      <c r="N87">
        <f t="shared" si="31"/>
        <v>0.76611294721845979</v>
      </c>
      <c r="O87">
        <f t="shared" si="50"/>
        <v>0.99643922830437404</v>
      </c>
      <c r="P87">
        <f t="shared" si="51"/>
        <v>1005.9434287683411</v>
      </c>
      <c r="Q87">
        <f t="shared" si="52"/>
        <v>4.6029270697329989E-2</v>
      </c>
      <c r="R87">
        <f t="shared" si="53"/>
        <v>3.9191574837590393E-3</v>
      </c>
      <c r="S87">
        <f t="shared" si="54"/>
        <v>1006.3264241769667</v>
      </c>
      <c r="T87">
        <f t="shared" si="55"/>
        <v>77456.680412179456</v>
      </c>
      <c r="U87">
        <f t="shared" si="32"/>
        <v>6416546.7867394919</v>
      </c>
      <c r="V87">
        <f t="shared" si="56"/>
        <v>801.51745422163015</v>
      </c>
      <c r="W87">
        <f t="shared" si="33"/>
        <v>83191.574566867042</v>
      </c>
      <c r="X87">
        <f t="shared" si="34"/>
        <v>86115.239869076875</v>
      </c>
      <c r="Y87">
        <f t="shared" si="35"/>
        <v>225501.62439007094</v>
      </c>
      <c r="Z87">
        <f t="shared" si="57"/>
        <v>59552.618992441836</v>
      </c>
      <c r="AA87">
        <f t="shared" si="58"/>
        <v>967.99964805050308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85</v>
      </c>
      <c r="C88">
        <f t="shared" si="39"/>
        <v>2033</v>
      </c>
      <c r="D88">
        <f t="shared" si="40"/>
        <v>4.9487815544104738E-2</v>
      </c>
      <c r="E88">
        <f t="shared" si="41"/>
        <v>4.2205930016817605E-3</v>
      </c>
      <c r="F88">
        <f t="shared" si="42"/>
        <v>0.32553335604086697</v>
      </c>
      <c r="G88">
        <f t="shared" si="43"/>
        <v>76.804233932857443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5.9556712584853164</v>
      </c>
      <c r="L88">
        <f t="shared" si="48"/>
        <v>77129.767288898307</v>
      </c>
      <c r="M88">
        <f t="shared" si="49"/>
        <v>459.3595382161526</v>
      </c>
      <c r="N88">
        <f t="shared" si="31"/>
        <v>0.76337993564408246</v>
      </c>
      <c r="O88">
        <f t="shared" si="50"/>
        <v>0.99643262578409608</v>
      </c>
      <c r="P88">
        <f t="shared" si="51"/>
        <v>1005.9556712584853</v>
      </c>
      <c r="Q88">
        <f t="shared" si="52"/>
        <v>4.6029270697329989E-2</v>
      </c>
      <c r="R88">
        <f t="shared" si="53"/>
        <v>3.9191574837590393E-3</v>
      </c>
      <c r="S88">
        <f t="shared" si="54"/>
        <v>1006.3394555749449</v>
      </c>
      <c r="T88">
        <f t="shared" si="55"/>
        <v>77129.767288898307</v>
      </c>
      <c r="U88">
        <f t="shared" si="32"/>
        <v>6360857.4923446542</v>
      </c>
      <c r="V88">
        <f t="shared" si="56"/>
        <v>794.56107363963326</v>
      </c>
      <c r="W88">
        <f t="shared" si="33"/>
        <v>82819.099503099453</v>
      </c>
      <c r="X88">
        <f t="shared" si="34"/>
        <v>85738.959146296213</v>
      </c>
      <c r="Y88">
        <f t="shared" si="35"/>
        <v>224257.58308719361</v>
      </c>
      <c r="Z88">
        <f t="shared" si="57"/>
        <v>59090.113335971837</v>
      </c>
      <c r="AA88">
        <f t="shared" si="58"/>
        <v>958.47327091600368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85</v>
      </c>
      <c r="C89">
        <f t="shared" si="39"/>
        <v>2033</v>
      </c>
      <c r="D89">
        <f t="shared" si="40"/>
        <v>4.9487815544104738E-2</v>
      </c>
      <c r="E89">
        <f t="shared" si="41"/>
        <v>4.2205930016817605E-3</v>
      </c>
      <c r="F89">
        <f t="shared" si="42"/>
        <v>0.32415941223654693</v>
      </c>
      <c r="G89">
        <f t="shared" si="43"/>
        <v>76.480074520620903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5.9679389661548052</v>
      </c>
      <c r="L89">
        <f t="shared" si="48"/>
        <v>76804.233932857445</v>
      </c>
      <c r="M89">
        <f t="shared" si="49"/>
        <v>458.36298045356904</v>
      </c>
      <c r="N89">
        <f t="shared" si="31"/>
        <v>0.7606517076207725</v>
      </c>
      <c r="O89">
        <f t="shared" si="50"/>
        <v>0.99642612034201805</v>
      </c>
      <c r="P89">
        <f t="shared" si="51"/>
        <v>1005.9679389661549</v>
      </c>
      <c r="Q89">
        <f t="shared" si="52"/>
        <v>4.6029270697329989E-2</v>
      </c>
      <c r="R89">
        <f t="shared" si="53"/>
        <v>3.9191574837590393E-3</v>
      </c>
      <c r="S89">
        <f t="shared" si="54"/>
        <v>1006.3525138154693</v>
      </c>
      <c r="T89">
        <f t="shared" si="55"/>
        <v>76804.233932857445</v>
      </c>
      <c r="U89">
        <f t="shared" si="32"/>
        <v>6305344.626480164</v>
      </c>
      <c r="V89">
        <f t="shared" si="56"/>
        <v>787.62673147661712</v>
      </c>
      <c r="W89">
        <f t="shared" si="33"/>
        <v>82444.27932376141</v>
      </c>
      <c r="X89">
        <f t="shared" si="34"/>
        <v>85360.436968737064</v>
      </c>
      <c r="Y89">
        <f t="shared" si="35"/>
        <v>223027.95400161637</v>
      </c>
      <c r="Z89">
        <f t="shared" si="57"/>
        <v>58630.811156857773</v>
      </c>
      <c r="AA89">
        <f t="shared" si="58"/>
        <v>949.01472078573181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85</v>
      </c>
      <c r="C90">
        <f t="shared" si="39"/>
        <v>2033</v>
      </c>
      <c r="D90">
        <f t="shared" si="40"/>
        <v>4.9487815544104738E-2</v>
      </c>
      <c r="E90">
        <f t="shared" si="41"/>
        <v>4.2205930016817605E-3</v>
      </c>
      <c r="F90">
        <f t="shared" si="42"/>
        <v>0.3227912672898321</v>
      </c>
      <c r="G90">
        <f t="shared" si="43"/>
        <v>76.157283253331073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5.9802319432935001</v>
      </c>
      <c r="L90">
        <f t="shared" si="48"/>
        <v>76480.074520620896</v>
      </c>
      <c r="M90">
        <f t="shared" si="49"/>
        <v>457.36858467368444</v>
      </c>
      <c r="N90">
        <f t="shared" si="31"/>
        <v>0.75792835454255425</v>
      </c>
      <c r="O90">
        <f t="shared" si="50"/>
        <v>0.99641971082042713</v>
      </c>
      <c r="P90">
        <f t="shared" si="51"/>
        <v>1005.9802319432935</v>
      </c>
      <c r="Q90">
        <f t="shared" si="52"/>
        <v>4.6029270697329989E-2</v>
      </c>
      <c r="R90">
        <f t="shared" si="53"/>
        <v>3.9191574837590393E-3</v>
      </c>
      <c r="S90">
        <f t="shared" si="54"/>
        <v>1006.365598953831</v>
      </c>
      <c r="T90">
        <f t="shared" si="55"/>
        <v>76480.074520620896</v>
      </c>
      <c r="U90">
        <f t="shared" si="32"/>
        <v>6250006.0935804937</v>
      </c>
      <c r="V90">
        <f t="shared" si="56"/>
        <v>780.71416596680615</v>
      </c>
      <c r="W90">
        <f t="shared" si="33"/>
        <v>82067.083102089484</v>
      </c>
      <c r="X90">
        <f t="shared" si="34"/>
        <v>84979.643563209291</v>
      </c>
      <c r="Y90">
        <f t="shared" si="35"/>
        <v>221812.6920299537</v>
      </c>
      <c r="Z90">
        <f t="shared" si="57"/>
        <v>58174.699283074217</v>
      </c>
      <c r="AA90">
        <f t="shared" si="58"/>
        <v>939.62359812341788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85</v>
      </c>
      <c r="C91">
        <f t="shared" si="39"/>
        <v>2033</v>
      </c>
      <c r="D91">
        <f t="shared" si="40"/>
        <v>4.9487815544104738E-2</v>
      </c>
      <c r="E91">
        <f t="shared" si="41"/>
        <v>4.2205930016817605E-3</v>
      </c>
      <c r="F91">
        <f t="shared" si="42"/>
        <v>0.32142889672610464</v>
      </c>
      <c r="G91">
        <f t="shared" si="43"/>
        <v>75.835854356604969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5.9925502419523689</v>
      </c>
      <c r="L91">
        <f t="shared" si="48"/>
        <v>76157.283253331072</v>
      </c>
      <c r="M91">
        <f t="shared" si="49"/>
        <v>456.37634618618421</v>
      </c>
      <c r="N91">
        <f t="shared" si="31"/>
        <v>0.75520996573065313</v>
      </c>
      <c r="O91">
        <f t="shared" si="50"/>
        <v>0.99641339607416879</v>
      </c>
      <c r="P91">
        <f t="shared" si="51"/>
        <v>1005.9925502419524</v>
      </c>
      <c r="Q91">
        <f t="shared" si="52"/>
        <v>4.6029270697329989E-2</v>
      </c>
      <c r="R91">
        <f t="shared" si="53"/>
        <v>3.9191574837590393E-3</v>
      </c>
      <c r="S91">
        <f t="shared" si="54"/>
        <v>1006.3787110454354</v>
      </c>
      <c r="T91">
        <f t="shared" si="55"/>
        <v>76157.283253331072</v>
      </c>
      <c r="U91">
        <f t="shared" si="32"/>
        <v>6194839.8230889291</v>
      </c>
      <c r="V91">
        <f t="shared" si="56"/>
        <v>773.82311846837922</v>
      </c>
      <c r="W91">
        <f t="shared" si="33"/>
        <v>81687.479829247575</v>
      </c>
      <c r="X91">
        <f t="shared" si="34"/>
        <v>84596.549098845309</v>
      </c>
      <c r="Y91">
        <f t="shared" si="35"/>
        <v>220611.75344248896</v>
      </c>
      <c r="Z91">
        <f t="shared" si="57"/>
        <v>57721.76438262844</v>
      </c>
      <c r="AA91">
        <f t="shared" si="58"/>
        <v>930.29950389712963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85</v>
      </c>
      <c r="C92">
        <f t="shared" si="39"/>
        <v>2033</v>
      </c>
      <c r="D92">
        <f t="shared" si="40"/>
        <v>4.9487815544104738E-2</v>
      </c>
      <c r="E92">
        <f t="shared" si="41"/>
        <v>4.2205930016817605E-3</v>
      </c>
      <c r="F92">
        <f t="shared" si="42"/>
        <v>0.32007227617404416</v>
      </c>
      <c r="G92">
        <f t="shared" si="43"/>
        <v>75.515782080430924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6.0048939142895978</v>
      </c>
      <c r="L92">
        <f t="shared" si="48"/>
        <v>75835.854356604963</v>
      </c>
      <c r="M92">
        <f t="shared" si="49"/>
        <v>455.38626031092946</v>
      </c>
      <c r="N92">
        <f t="shared" si="31"/>
        <v>0.75249662846326204</v>
      </c>
      <c r="O92">
        <f t="shared" si="50"/>
        <v>0.99640717497051834</v>
      </c>
      <c r="P92">
        <f t="shared" si="51"/>
        <v>1006.0048939142896</v>
      </c>
      <c r="Q92">
        <f t="shared" si="52"/>
        <v>4.6029270697329989E-2</v>
      </c>
      <c r="R92">
        <f t="shared" si="53"/>
        <v>3.9191574837590393E-3</v>
      </c>
      <c r="S92">
        <f t="shared" si="54"/>
        <v>1006.3918501458016</v>
      </c>
      <c r="T92">
        <f t="shared" si="55"/>
        <v>75835.854356604963</v>
      </c>
      <c r="U92">
        <f t="shared" si="32"/>
        <v>6139843.7690382423</v>
      </c>
      <c r="V92">
        <f t="shared" si="56"/>
        <v>766.95333341108972</v>
      </c>
      <c r="W92">
        <f t="shared" si="33"/>
        <v>81305.43841151995</v>
      </c>
      <c r="X92">
        <f t="shared" si="34"/>
        <v>84211.123684416409</v>
      </c>
      <c r="Y92">
        <f t="shared" si="35"/>
        <v>219425.09586236643</v>
      </c>
      <c r="Z92">
        <f t="shared" si="57"/>
        <v>57271.992969806437</v>
      </c>
      <c r="AA92">
        <f t="shared" si="58"/>
        <v>921.04203962413249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85</v>
      </c>
      <c r="C93">
        <f t="shared" si="39"/>
        <v>2033</v>
      </c>
      <c r="D93">
        <f t="shared" si="40"/>
        <v>4.9487815544104738E-2</v>
      </c>
      <c r="E93">
        <f t="shared" si="41"/>
        <v>4.2205930016817605E-3</v>
      </c>
      <c r="F93">
        <f t="shared" si="42"/>
        <v>0.31872138136519168</v>
      </c>
      <c r="G93">
        <f t="shared" si="43"/>
        <v>75.19706069906573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6.01726301257081</v>
      </c>
      <c r="L93">
        <f t="shared" si="48"/>
        <v>75515.78208043093</v>
      </c>
      <c r="M93">
        <f t="shared" si="49"/>
        <v>454.39832237793456</v>
      </c>
      <c r="N93">
        <f t="shared" si="31"/>
        <v>0.74978842800502665</v>
      </c>
      <c r="O93">
        <f t="shared" si="50"/>
        <v>0.99640104638905025</v>
      </c>
      <c r="P93">
        <f t="shared" si="51"/>
        <v>1006.0172630125708</v>
      </c>
      <c r="Q93">
        <f t="shared" si="52"/>
        <v>4.6029270697329989E-2</v>
      </c>
      <c r="R93">
        <f t="shared" si="53"/>
        <v>3.9191574837590393E-3</v>
      </c>
      <c r="S93">
        <f t="shared" si="54"/>
        <v>1006.4050163105634</v>
      </c>
      <c r="T93">
        <f t="shared" si="55"/>
        <v>75515.78208043093</v>
      </c>
      <c r="U93">
        <f t="shared" si="32"/>
        <v>6085015.9096389152</v>
      </c>
      <c r="V93">
        <f t="shared" si="56"/>
        <v>760.10455824482926</v>
      </c>
      <c r="W93">
        <f t="shared" si="33"/>
        <v>80920.927667516036</v>
      </c>
      <c r="X93">
        <f t="shared" si="34"/>
        <v>83823.337365664105</v>
      </c>
      <c r="Y93">
        <f t="shared" si="35"/>
        <v>218252.67824519737</v>
      </c>
      <c r="Z93">
        <f t="shared" si="57"/>
        <v>56825.371411290696</v>
      </c>
      <c r="AA93">
        <f t="shared" si="58"/>
        <v>911.85080741460388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85</v>
      </c>
      <c r="C94">
        <f t="shared" si="39"/>
        <v>2033</v>
      </c>
      <c r="D94">
        <f t="shared" si="40"/>
        <v>4.9487815544104738E-2</v>
      </c>
      <c r="E94">
        <f t="shared" si="41"/>
        <v>4.2205930016817605E-3</v>
      </c>
      <c r="F94">
        <f t="shared" si="42"/>
        <v>0.31737618813351537</v>
      </c>
      <c r="G94">
        <f t="shared" si="43"/>
        <v>74.879684510932208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6.029657589169287</v>
      </c>
      <c r="L94">
        <f t="shared" si="48"/>
        <v>75197.060699065725</v>
      </c>
      <c r="M94">
        <f t="shared" si="49"/>
        <v>453.41252772734521</v>
      </c>
      <c r="N94">
        <f t="shared" si="31"/>
        <v>0.74708544763625395</v>
      </c>
      <c r="O94">
        <f t="shared" si="50"/>
        <v>0.99639500922151525</v>
      </c>
      <c r="P94">
        <f t="shared" si="51"/>
        <v>1006.0296575891692</v>
      </c>
      <c r="Q94">
        <f t="shared" si="52"/>
        <v>4.6029270697329989E-2</v>
      </c>
      <c r="R94">
        <f t="shared" si="53"/>
        <v>3.9191574837590393E-3</v>
      </c>
      <c r="S94">
        <f t="shared" si="54"/>
        <v>1006.4182095954687</v>
      </c>
      <c r="T94">
        <f t="shared" si="55"/>
        <v>75197.060699065725</v>
      </c>
      <c r="U94">
        <f t="shared" si="32"/>
        <v>6030354.246874705</v>
      </c>
      <c r="V94">
        <f t="shared" si="56"/>
        <v>753.27654338910747</v>
      </c>
      <c r="W94">
        <f t="shared" si="33"/>
        <v>80533.916325385799</v>
      </c>
      <c r="X94">
        <f t="shared" si="34"/>
        <v>83433.160122645204</v>
      </c>
      <c r="Y94">
        <f t="shared" si="35"/>
        <v>217094.46085906136</v>
      </c>
      <c r="Z94">
        <f t="shared" si="57"/>
        <v>56381.885932151061</v>
      </c>
      <c r="AA94">
        <f t="shared" si="58"/>
        <v>902.72541001421314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86</v>
      </c>
      <c r="C95">
        <f t="shared" si="39"/>
        <v>2033</v>
      </c>
      <c r="D95">
        <f t="shared" si="40"/>
        <v>5.5743150142299663E-2</v>
      </c>
      <c r="E95">
        <f t="shared" si="41"/>
        <v>4.7683504088458228E-3</v>
      </c>
      <c r="F95">
        <f t="shared" si="42"/>
        <v>0.35705257425194981</v>
      </c>
      <c r="G95">
        <f t="shared" si="43"/>
        <v>74.522631936680256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6.0420776965661913</v>
      </c>
      <c r="L95">
        <f t="shared" si="48"/>
        <v>74879.684510932202</v>
      </c>
      <c r="M95">
        <f t="shared" si="49"/>
        <v>452.4288717094164</v>
      </c>
      <c r="N95">
        <f t="shared" si="31"/>
        <v>0.74438776868183754</v>
      </c>
      <c r="O95">
        <f t="shared" si="50"/>
        <v>0.99638906237171165</v>
      </c>
      <c r="P95">
        <f t="shared" si="51"/>
        <v>1006.0420776965661</v>
      </c>
      <c r="Q95">
        <f t="shared" si="52"/>
        <v>5.1847440005411069E-2</v>
      </c>
      <c r="R95">
        <f t="shared" si="53"/>
        <v>4.4268277022021518E-3</v>
      </c>
      <c r="S95">
        <f t="shared" si="54"/>
        <v>1006.4314300563809</v>
      </c>
      <c r="T95">
        <f t="shared" si="55"/>
        <v>74879.684510932202</v>
      </c>
      <c r="U95">
        <f t="shared" si="32"/>
        <v>5975856.8061054619</v>
      </c>
      <c r="V95">
        <f t="shared" si="56"/>
        <v>746.46904218343889</v>
      </c>
      <c r="W95">
        <f t="shared" si="33"/>
        <v>80188.483025974885</v>
      </c>
      <c r="X95">
        <f t="shared" si="34"/>
        <v>83082.906539844</v>
      </c>
      <c r="Y95">
        <f t="shared" si="35"/>
        <v>215700.05819294078</v>
      </c>
      <c r="Z95">
        <f t="shared" si="57"/>
        <v>55941.522621711258</v>
      </c>
      <c r="AA95">
        <f t="shared" si="58"/>
        <v>893.66545084559311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86</v>
      </c>
      <c r="C96">
        <f t="shared" si="39"/>
        <v>2033</v>
      </c>
      <c r="D96">
        <f t="shared" si="40"/>
        <v>5.5743150142299663E-2</v>
      </c>
      <c r="E96">
        <f t="shared" si="41"/>
        <v>4.7683504088458228E-3</v>
      </c>
      <c r="F96">
        <f t="shared" si="42"/>
        <v>0.35535002246353609</v>
      </c>
      <c r="G96">
        <f t="shared" si="43"/>
        <v>74.167281914216716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6.0545233873507867</v>
      </c>
      <c r="L96">
        <f t="shared" si="48"/>
        <v>74522.631936680249</v>
      </c>
      <c r="M96">
        <f t="shared" si="49"/>
        <v>451.19901794756527</v>
      </c>
      <c r="N96">
        <f t="shared" si="31"/>
        <v>0.7416954705399027</v>
      </c>
      <c r="O96">
        <f t="shared" si="50"/>
        <v>0.99638320475536246</v>
      </c>
      <c r="P96">
        <f t="shared" si="51"/>
        <v>1006.0545233873507</v>
      </c>
      <c r="Q96">
        <f t="shared" si="52"/>
        <v>5.1847440005411069E-2</v>
      </c>
      <c r="R96">
        <f t="shared" si="53"/>
        <v>4.4268277022021518E-3</v>
      </c>
      <c r="S96">
        <f t="shared" si="54"/>
        <v>1006.4446777492781</v>
      </c>
      <c r="T96">
        <f t="shared" si="55"/>
        <v>74522.631936680249</v>
      </c>
      <c r="U96">
        <f t="shared" si="32"/>
        <v>5921563.0445240643</v>
      </c>
      <c r="V96">
        <f t="shared" si="56"/>
        <v>739.68698338932688</v>
      </c>
      <c r="W96">
        <f t="shared" si="33"/>
        <v>79840.637160912171</v>
      </c>
      <c r="X96">
        <f t="shared" si="34"/>
        <v>82730.33768458452</v>
      </c>
      <c r="Y96">
        <f t="shared" si="35"/>
        <v>214321.23338686678</v>
      </c>
      <c r="Z96">
        <f t="shared" si="57"/>
        <v>55473.735703643259</v>
      </c>
      <c r="AA96">
        <f t="shared" si="58"/>
        <v>884.48951539861241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86</v>
      </c>
      <c r="C97">
        <f t="shared" si="39"/>
        <v>2033</v>
      </c>
      <c r="D97">
        <f t="shared" si="40"/>
        <v>5.5743150142299663E-2</v>
      </c>
      <c r="E97">
        <f t="shared" si="41"/>
        <v>4.7683504088458228E-3</v>
      </c>
      <c r="F97">
        <f t="shared" si="42"/>
        <v>0.3536555890386387</v>
      </c>
      <c r="G97">
        <f t="shared" si="43"/>
        <v>73.813626325178078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6.0669947142206642</v>
      </c>
      <c r="L97">
        <f t="shared" si="48"/>
        <v>74167.281914216714</v>
      </c>
      <c r="M97">
        <f t="shared" si="49"/>
        <v>449.9725073416667</v>
      </c>
      <c r="N97">
        <f t="shared" si="31"/>
        <v>0.73900863071016909</v>
      </c>
      <c r="O97">
        <f t="shared" si="50"/>
        <v>0.99637743529999212</v>
      </c>
      <c r="P97">
        <f t="shared" si="51"/>
        <v>1006.0669947142206</v>
      </c>
      <c r="Q97">
        <f t="shared" si="52"/>
        <v>5.1847440005411069E-2</v>
      </c>
      <c r="R97">
        <f t="shared" si="53"/>
        <v>4.4268277022021518E-3</v>
      </c>
      <c r="S97">
        <f t="shared" si="54"/>
        <v>1006.4579527302535</v>
      </c>
      <c r="T97">
        <f t="shared" si="55"/>
        <v>74167.281914216714</v>
      </c>
      <c r="U97">
        <f t="shared" si="32"/>
        <v>5867470.8077176809</v>
      </c>
      <c r="V97">
        <f t="shared" si="56"/>
        <v>732.93009789013502</v>
      </c>
      <c r="W97">
        <f t="shared" si="33"/>
        <v>79490.347512113251</v>
      </c>
      <c r="X97">
        <f t="shared" si="34"/>
        <v>82375.423636491105</v>
      </c>
      <c r="Y97">
        <f t="shared" si="35"/>
        <v>212957.93096451994</v>
      </c>
      <c r="Z97">
        <f t="shared" si="57"/>
        <v>55009.537058030583</v>
      </c>
      <c r="AA97">
        <f t="shared" si="58"/>
        <v>875.38423861085607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86</v>
      </c>
      <c r="C98">
        <f t="shared" si="39"/>
        <v>2033</v>
      </c>
      <c r="D98">
        <f t="shared" si="40"/>
        <v>5.5743150142299663E-2</v>
      </c>
      <c r="E98">
        <f t="shared" si="41"/>
        <v>4.7683504088458228E-3</v>
      </c>
      <c r="F98">
        <f t="shared" si="42"/>
        <v>0.35196923526605567</v>
      </c>
      <c r="G98">
        <f t="shared" si="43"/>
        <v>73.461657089912023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6.0794917299819602</v>
      </c>
      <c r="L98">
        <f t="shared" si="48"/>
        <v>73813.626325178077</v>
      </c>
      <c r="M98">
        <f t="shared" si="49"/>
        <v>448.74933080389883</v>
      </c>
      <c r="N98">
        <f t="shared" si="31"/>
        <v>0.73632732482203145</v>
      </c>
      <c r="O98">
        <f t="shared" si="50"/>
        <v>0.99637175294480529</v>
      </c>
      <c r="P98">
        <f t="shared" si="51"/>
        <v>1006.079491729982</v>
      </c>
      <c r="Q98">
        <f t="shared" si="52"/>
        <v>5.1847440005411069E-2</v>
      </c>
      <c r="R98">
        <f t="shared" si="53"/>
        <v>4.4268277022021518E-3</v>
      </c>
      <c r="S98">
        <f t="shared" si="54"/>
        <v>1006.4712550555162</v>
      </c>
      <c r="T98">
        <f t="shared" si="55"/>
        <v>73813.626325178077</v>
      </c>
      <c r="U98">
        <f t="shared" si="32"/>
        <v>5813577.9659031751</v>
      </c>
      <c r="V98">
        <f t="shared" si="56"/>
        <v>726.19811964582436</v>
      </c>
      <c r="W98">
        <f t="shared" si="33"/>
        <v>79137.582736362063</v>
      </c>
      <c r="X98">
        <f t="shared" si="34"/>
        <v>82018.134377211711</v>
      </c>
      <c r="Y98">
        <f t="shared" si="35"/>
        <v>211610.09686988025</v>
      </c>
      <c r="Z98">
        <f t="shared" si="57"/>
        <v>54548.90691832194</v>
      </c>
      <c r="AA98">
        <f t="shared" si="58"/>
        <v>866.34914721909331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86</v>
      </c>
      <c r="C99">
        <f t="shared" si="39"/>
        <v>2034</v>
      </c>
      <c r="D99">
        <f t="shared" si="40"/>
        <v>5.4861248912528374E-2</v>
      </c>
      <c r="E99">
        <f t="shared" si="41"/>
        <v>4.6909243949756485E-3</v>
      </c>
      <c r="F99">
        <f t="shared" si="42"/>
        <v>0.34460307933840412</v>
      </c>
      <c r="G99">
        <f t="shared" si="43"/>
        <v>73.117054010573625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6.092014487549589</v>
      </c>
      <c r="L99">
        <f t="shared" si="48"/>
        <v>73461.657089912027</v>
      </c>
      <c r="M99">
        <f t="shared" si="49"/>
        <v>447.529479271144</v>
      </c>
      <c r="N99">
        <f t="shared" si="31"/>
        <v>0.73365162666235573</v>
      </c>
      <c r="O99">
        <f t="shared" si="50"/>
        <v>0.99636615664056416</v>
      </c>
      <c r="P99">
        <f t="shared" si="51"/>
        <v>1006.0920144875496</v>
      </c>
      <c r="Q99">
        <f t="shared" si="52"/>
        <v>5.1027172026573468E-2</v>
      </c>
      <c r="R99">
        <f t="shared" si="53"/>
        <v>4.3550817618273063E-3</v>
      </c>
      <c r="S99">
        <f t="shared" si="54"/>
        <v>1006.4845847813909</v>
      </c>
      <c r="T99">
        <f t="shared" si="55"/>
        <v>73461.657089912027</v>
      </c>
      <c r="U99">
        <f t="shared" si="32"/>
        <v>5759882.4135246808</v>
      </c>
      <c r="V99">
        <f t="shared" si="56"/>
        <v>719.49078564268461</v>
      </c>
      <c r="W99">
        <f t="shared" si="33"/>
        <v>78776.182813543433</v>
      </c>
      <c r="X99">
        <f t="shared" si="34"/>
        <v>81652.555499619644</v>
      </c>
      <c r="Y99">
        <f t="shared" si="35"/>
        <v>210311.89704237305</v>
      </c>
      <c r="Z99">
        <f t="shared" si="57"/>
        <v>54091.825442008339</v>
      </c>
      <c r="AA99">
        <f t="shared" si="58"/>
        <v>857.38376950605016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86</v>
      </c>
      <c r="C100">
        <f t="shared" si="39"/>
        <v>2034</v>
      </c>
      <c r="D100">
        <f t="shared" si="40"/>
        <v>5.4861248912528374E-2</v>
      </c>
      <c r="E100">
        <f t="shared" si="41"/>
        <v>4.6909243949756485E-3</v>
      </c>
      <c r="F100">
        <f t="shared" si="42"/>
        <v>0.3429865723469519</v>
      </c>
      <c r="G100">
        <f t="shared" si="43"/>
        <v>72.774067438226666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6.1045630399474495</v>
      </c>
      <c r="L100">
        <f t="shared" si="48"/>
        <v>73117.054010573629</v>
      </c>
      <c r="M100">
        <f t="shared" si="49"/>
        <v>446.3476655027892</v>
      </c>
      <c r="N100">
        <f t="shared" si="31"/>
        <v>0.73098160820299507</v>
      </c>
      <c r="O100">
        <f t="shared" si="50"/>
        <v>0.99636064534947255</v>
      </c>
      <c r="P100">
        <f t="shared" si="51"/>
        <v>1006.1045630399475</v>
      </c>
      <c r="Q100">
        <f t="shared" si="52"/>
        <v>5.1027172026573468E-2</v>
      </c>
      <c r="R100">
        <f t="shared" si="53"/>
        <v>4.3550817618273063E-3</v>
      </c>
      <c r="S100">
        <f t="shared" si="54"/>
        <v>1006.4979419643186</v>
      </c>
      <c r="T100">
        <f t="shared" si="55"/>
        <v>73117.054010573629</v>
      </c>
      <c r="U100">
        <f t="shared" si="32"/>
        <v>5706376.3261080943</v>
      </c>
      <c r="V100">
        <f t="shared" si="56"/>
        <v>712.80711849322483</v>
      </c>
      <c r="W100">
        <f t="shared" si="33"/>
        <v>78412.221921660122</v>
      </c>
      <c r="X100">
        <f t="shared" si="34"/>
        <v>81284.520579420438</v>
      </c>
      <c r="Y100">
        <f t="shared" si="35"/>
        <v>209028.8562225771</v>
      </c>
      <c r="Z100">
        <f t="shared" si="57"/>
        <v>53642.445611616662</v>
      </c>
      <c r="AA100">
        <f t="shared" si="58"/>
        <v>848.51258466778677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86</v>
      </c>
      <c r="C101">
        <f t="shared" si="39"/>
        <v>2034</v>
      </c>
      <c r="D101">
        <f t="shared" si="40"/>
        <v>5.4861248912528374E-2</v>
      </c>
      <c r="E101">
        <f t="shared" si="41"/>
        <v>4.6909243949756485E-3</v>
      </c>
      <c r="F101">
        <f t="shared" si="42"/>
        <v>0.34137764826758049</v>
      </c>
      <c r="G101">
        <f t="shared" si="43"/>
        <v>72.432689789959085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6.1171374403086753</v>
      </c>
      <c r="L101">
        <f t="shared" si="48"/>
        <v>72774.067438226659</v>
      </c>
      <c r="M101">
        <f t="shared" si="49"/>
        <v>445.16897260992477</v>
      </c>
      <c r="N101">
        <f t="shared" si="31"/>
        <v>0.72831733962801959</v>
      </c>
      <c r="O101">
        <f t="shared" si="50"/>
        <v>0.99635521804505423</v>
      </c>
      <c r="P101">
        <f t="shared" si="51"/>
        <v>1006.1171374403086</v>
      </c>
      <c r="Q101">
        <f t="shared" si="52"/>
        <v>5.1027172026573468E-2</v>
      </c>
      <c r="R101">
        <f t="shared" si="53"/>
        <v>4.3550817618273063E-3</v>
      </c>
      <c r="S101">
        <f t="shared" si="54"/>
        <v>1006.511326660856</v>
      </c>
      <c r="T101">
        <f t="shared" si="55"/>
        <v>72774.067438226659</v>
      </c>
      <c r="U101">
        <f t="shared" si="32"/>
        <v>5653057.6792027205</v>
      </c>
      <c r="V101">
        <f t="shared" si="56"/>
        <v>706.14686531491793</v>
      </c>
      <c r="W101">
        <f t="shared" si="33"/>
        <v>78045.66826933391</v>
      </c>
      <c r="X101">
        <f t="shared" si="34"/>
        <v>80913.999238967037</v>
      </c>
      <c r="Y101">
        <f t="shared" si="35"/>
        <v>207760.92733836884</v>
      </c>
      <c r="Z101">
        <f t="shared" si="57"/>
        <v>53196.50485146814</v>
      </c>
      <c r="AA101">
        <f t="shared" si="58"/>
        <v>839.70933785330431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86</v>
      </c>
      <c r="C102">
        <f t="shared" si="39"/>
        <v>2034</v>
      </c>
      <c r="D102">
        <f t="shared" si="40"/>
        <v>5.4861248912528374E-2</v>
      </c>
      <c r="E102">
        <f t="shared" si="41"/>
        <v>4.6909243949756485E-3</v>
      </c>
      <c r="F102">
        <f t="shared" si="42"/>
        <v>0.33977627152942264</v>
      </c>
      <c r="G102">
        <f t="shared" si="43"/>
        <v>72.092913518429668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6.1297377418758368</v>
      </c>
      <c r="L102">
        <f t="shared" si="48"/>
        <v>72432.689789959084</v>
      </c>
      <c r="M102">
        <f t="shared" si="49"/>
        <v>443.99339235109676</v>
      </c>
      <c r="N102">
        <f t="shared" si="31"/>
        <v>0.72565888936066536</v>
      </c>
      <c r="O102">
        <f t="shared" si="50"/>
        <v>0.99634987371203876</v>
      </c>
      <c r="P102">
        <f t="shared" si="51"/>
        <v>1006.1297377418758</v>
      </c>
      <c r="Q102">
        <f t="shared" si="52"/>
        <v>5.1027172026573468E-2</v>
      </c>
      <c r="R102">
        <f t="shared" si="53"/>
        <v>4.3550817618273063E-3</v>
      </c>
      <c r="S102">
        <f t="shared" si="54"/>
        <v>1006.5247389276768</v>
      </c>
      <c r="T102">
        <f t="shared" si="55"/>
        <v>72432.689789959084</v>
      </c>
      <c r="U102">
        <f t="shared" si="32"/>
        <v>5599924.4710658053</v>
      </c>
      <c r="V102">
        <f t="shared" si="56"/>
        <v>699.50977606177946</v>
      </c>
      <c r="W102">
        <f t="shared" si="33"/>
        <v>77676.489931763528</v>
      </c>
      <c r="X102">
        <f t="shared" si="34"/>
        <v>80540.960994865847</v>
      </c>
      <c r="Y102">
        <f t="shared" si="35"/>
        <v>206508.06462827977</v>
      </c>
      <c r="Z102">
        <f t="shared" si="57"/>
        <v>52753.983929924616</v>
      </c>
      <c r="AA102">
        <f t="shared" si="58"/>
        <v>830.97357352348899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86</v>
      </c>
      <c r="C103">
        <f t="shared" si="39"/>
        <v>2034</v>
      </c>
      <c r="D103">
        <f t="shared" si="40"/>
        <v>5.4861248912528374E-2</v>
      </c>
      <c r="E103">
        <f t="shared" si="41"/>
        <v>4.6909243949756485E-3</v>
      </c>
      <c r="F103">
        <f t="shared" si="42"/>
        <v>0.33818240672847144</v>
      </c>
      <c r="G103">
        <f t="shared" si="43"/>
        <v>71.75473111170119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6.1423639980011764</v>
      </c>
      <c r="L103">
        <f t="shared" si="48"/>
        <v>72092.913518429676</v>
      </c>
      <c r="M103">
        <f t="shared" si="49"/>
        <v>442.82091650661471</v>
      </c>
      <c r="N103">
        <f t="shared" si="31"/>
        <v>0.72300632408999932</v>
      </c>
      <c r="O103">
        <f t="shared" si="50"/>
        <v>0.99634461134624419</v>
      </c>
      <c r="P103">
        <f t="shared" si="51"/>
        <v>1006.1423639980012</v>
      </c>
      <c r="Q103">
        <f t="shared" si="52"/>
        <v>5.1027172026573468E-2</v>
      </c>
      <c r="R103">
        <f t="shared" si="53"/>
        <v>4.3550817618273063E-3</v>
      </c>
      <c r="S103">
        <f t="shared" si="54"/>
        <v>1006.5381788215713</v>
      </c>
      <c r="T103">
        <f t="shared" si="55"/>
        <v>72092.913518429676</v>
      </c>
      <c r="U103">
        <f t="shared" si="32"/>
        <v>5546974.722292657</v>
      </c>
      <c r="V103">
        <f t="shared" si="56"/>
        <v>692.89560347816553</v>
      </c>
      <c r="W103">
        <f t="shared" si="33"/>
        <v>77304.65484788215</v>
      </c>
      <c r="X103">
        <f t="shared" si="34"/>
        <v>80165.375255328676</v>
      </c>
      <c r="Y103">
        <f t="shared" si="35"/>
        <v>205270.22362208177</v>
      </c>
      <c r="Z103">
        <f t="shared" si="57"/>
        <v>52314.863554558178</v>
      </c>
      <c r="AA103">
        <f t="shared" si="58"/>
        <v>822.30483770673209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86</v>
      </c>
      <c r="C104">
        <f t="shared" si="39"/>
        <v>2034</v>
      </c>
      <c r="D104">
        <f t="shared" si="40"/>
        <v>5.4861248912528374E-2</v>
      </c>
      <c r="E104">
        <f t="shared" si="41"/>
        <v>4.6909243949756485E-3</v>
      </c>
      <c r="F104">
        <f t="shared" si="42"/>
        <v>0.33659601862679722</v>
      </c>
      <c r="G104">
        <f t="shared" si="43"/>
        <v>71.418135093074397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6.1550162621468374</v>
      </c>
      <c r="L104">
        <f t="shared" si="48"/>
        <v>71754.731111701185</v>
      </c>
      <c r="M104">
        <f t="shared" si="49"/>
        <v>441.65153687849443</v>
      </c>
      <c r="N104">
        <f t="shared" si="31"/>
        <v>0.7203597087973006</v>
      </c>
      <c r="O104">
        <f t="shared" si="50"/>
        <v>0.99633942995446156</v>
      </c>
      <c r="P104">
        <f t="shared" si="51"/>
        <v>1006.1550162621469</v>
      </c>
      <c r="Q104">
        <f t="shared" si="52"/>
        <v>5.1027172026573468E-2</v>
      </c>
      <c r="R104">
        <f t="shared" si="53"/>
        <v>4.3550817618273063E-3</v>
      </c>
      <c r="S104">
        <f t="shared" si="54"/>
        <v>1006.5516463994467</v>
      </c>
      <c r="T104">
        <f t="shared" si="55"/>
        <v>71754.731111701185</v>
      </c>
      <c r="U104">
        <f t="shared" si="32"/>
        <v>5494206.4754533134</v>
      </c>
      <c r="V104">
        <f t="shared" si="56"/>
        <v>686.30410305338626</v>
      </c>
      <c r="W104">
        <f t="shared" si="33"/>
        <v>76930.130817516911</v>
      </c>
      <c r="X104">
        <f t="shared" si="34"/>
        <v>79787.21131753044</v>
      </c>
      <c r="Y104">
        <f t="shared" si="35"/>
        <v>204047.3611217548</v>
      </c>
      <c r="Z104">
        <f t="shared" si="57"/>
        <v>51879.124377137385</v>
      </c>
      <c r="AA104">
        <f t="shared" si="58"/>
        <v>813.70267802914896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86</v>
      </c>
      <c r="C105">
        <f t="shared" si="39"/>
        <v>2034</v>
      </c>
      <c r="D105">
        <f t="shared" si="40"/>
        <v>5.4861248912528374E-2</v>
      </c>
      <c r="E105">
        <f t="shared" si="41"/>
        <v>4.6909243949756485E-3</v>
      </c>
      <c r="F105">
        <f t="shared" si="42"/>
        <v>0.33501707215176912</v>
      </c>
      <c r="G105">
        <f t="shared" si="43"/>
        <v>71.083118020922626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6.1676945878850802</v>
      </c>
      <c r="L105">
        <f t="shared" si="48"/>
        <v>71418.135093074394</v>
      </c>
      <c r="M105">
        <f t="shared" si="49"/>
        <v>440.48524529040048</v>
      </c>
      <c r="N105">
        <f t="shared" si="31"/>
        <v>0.71771910678216122</v>
      </c>
      <c r="O105">
        <f t="shared" si="50"/>
        <v>0.9963343285543439</v>
      </c>
      <c r="P105">
        <f t="shared" si="51"/>
        <v>1006.1676945878851</v>
      </c>
      <c r="Q105">
        <f t="shared" si="52"/>
        <v>5.1027172026573468E-2</v>
      </c>
      <c r="R105">
        <f t="shared" si="53"/>
        <v>4.3550817618273063E-3</v>
      </c>
      <c r="S105">
        <f t="shared" si="54"/>
        <v>1006.5651417183274</v>
      </c>
      <c r="T105">
        <f t="shared" si="55"/>
        <v>71418.135093074394</v>
      </c>
      <c r="U105">
        <f t="shared" si="32"/>
        <v>5441617.7947356086</v>
      </c>
      <c r="V105">
        <f t="shared" si="56"/>
        <v>679.73503297712068</v>
      </c>
      <c r="W105">
        <f t="shared" si="33"/>
        <v>76552.885498549978</v>
      </c>
      <c r="X105">
        <f t="shared" si="34"/>
        <v>79406.438364971982</v>
      </c>
      <c r="Y105">
        <f t="shared" si="35"/>
        <v>202839.43518281734</v>
      </c>
      <c r="Z105">
        <f t="shared" si="57"/>
        <v>51446.746998493349</v>
      </c>
      <c r="AA105">
        <f t="shared" si="58"/>
        <v>805.16664374378229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86</v>
      </c>
      <c r="C106">
        <f t="shared" si="39"/>
        <v>2034</v>
      </c>
      <c r="D106">
        <f t="shared" si="40"/>
        <v>5.4861248912528374E-2</v>
      </c>
      <c r="E106">
        <f t="shared" si="41"/>
        <v>4.6909243949756485E-3</v>
      </c>
      <c r="F106">
        <f t="shared" si="42"/>
        <v>0.33344553239527908</v>
      </c>
      <c r="G106">
        <f t="shared" si="43"/>
        <v>70.749672488527352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6.1803990288985187</v>
      </c>
      <c r="L106">
        <f t="shared" si="48"/>
        <v>71083.11802092263</v>
      </c>
      <c r="M106">
        <f t="shared" si="49"/>
        <v>439.32203358758898</v>
      </c>
      <c r="N106">
        <f t="shared" si="31"/>
        <v>0.71508457968830408</v>
      </c>
      <c r="O106">
        <f t="shared" si="50"/>
        <v>0.99632930617429316</v>
      </c>
      <c r="P106">
        <f t="shared" si="51"/>
        <v>1006.1803990288985</v>
      </c>
      <c r="Q106">
        <f t="shared" si="52"/>
        <v>5.1027172026573468E-2</v>
      </c>
      <c r="R106">
        <f t="shared" si="53"/>
        <v>4.3550817618273063E-3</v>
      </c>
      <c r="S106">
        <f t="shared" si="54"/>
        <v>1006.5786648353554</v>
      </c>
      <c r="T106">
        <f t="shared" si="55"/>
        <v>71083.11802092263</v>
      </c>
      <c r="U106">
        <f t="shared" si="32"/>
        <v>5389206.765594529</v>
      </c>
      <c r="V106">
        <f t="shared" si="56"/>
        <v>673.18815409561557</v>
      </c>
      <c r="W106">
        <f t="shared" si="33"/>
        <v>76172.886404080942</v>
      </c>
      <c r="X106">
        <f t="shared" si="34"/>
        <v>79023.025464848062</v>
      </c>
      <c r="Y106">
        <f t="shared" si="35"/>
        <v>201646.40509603271</v>
      </c>
      <c r="Z106">
        <f t="shared" si="57"/>
        <v>51017.711973267535</v>
      </c>
      <c r="AA106">
        <f t="shared" si="58"/>
        <v>796.69628575881552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87</v>
      </c>
      <c r="C107">
        <f t="shared" si="39"/>
        <v>2034</v>
      </c>
      <c r="D107">
        <f t="shared" si="40"/>
        <v>6.1812168906747678E-2</v>
      </c>
      <c r="E107">
        <f t="shared" si="41"/>
        <v>5.3029812580878133E-3</v>
      </c>
      <c r="F107">
        <f t="shared" si="42"/>
        <v>0.37518418722251151</v>
      </c>
      <c r="G107">
        <f t="shared" si="43"/>
        <v>70.374488301304837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6.1931296389803459</v>
      </c>
      <c r="L107">
        <f t="shared" si="48"/>
        <v>70749.672488527358</v>
      </c>
      <c r="M107">
        <f t="shared" si="49"/>
        <v>438.16189363685112</v>
      </c>
      <c r="N107">
        <f t="shared" si="31"/>
        <v>0.71245618752911732</v>
      </c>
      <c r="O107">
        <f t="shared" si="50"/>
        <v>0.9963243618533455</v>
      </c>
      <c r="P107">
        <f t="shared" si="51"/>
        <v>1006.1931296389804</v>
      </c>
      <c r="Q107">
        <f t="shared" si="52"/>
        <v>5.7492314496324637E-2</v>
      </c>
      <c r="R107">
        <f t="shared" si="53"/>
        <v>4.9221136111872177E-3</v>
      </c>
      <c r="S107">
        <f t="shared" si="54"/>
        <v>1006.5922158077905</v>
      </c>
      <c r="T107">
        <f t="shared" si="55"/>
        <v>70749.672488527358</v>
      </c>
      <c r="U107">
        <f t="shared" si="32"/>
        <v>5336971.4944077479</v>
      </c>
      <c r="V107">
        <f t="shared" si="56"/>
        <v>666.66322986865771</v>
      </c>
      <c r="W107">
        <f t="shared" si="33"/>
        <v>75836.736056364171</v>
      </c>
      <c r="X107">
        <f t="shared" si="34"/>
        <v>78681.751776775011</v>
      </c>
      <c r="Y107">
        <f t="shared" si="35"/>
        <v>200216.525533081</v>
      </c>
      <c r="Z107">
        <f t="shared" si="57"/>
        <v>50591.999814543757</v>
      </c>
      <c r="AA107">
        <f t="shared" si="58"/>
        <v>788.29115666481061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87</v>
      </c>
      <c r="C108">
        <f t="shared" si="39"/>
        <v>2034</v>
      </c>
      <c r="D108">
        <f t="shared" si="40"/>
        <v>6.1812168906747678E-2</v>
      </c>
      <c r="E108">
        <f t="shared" si="41"/>
        <v>5.3029812580878133E-3</v>
      </c>
      <c r="F108">
        <f t="shared" si="42"/>
        <v>0.37319459250933962</v>
      </c>
      <c r="G108">
        <f t="shared" si="43"/>
        <v>70.001293708795501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6.2058864720345568</v>
      </c>
      <c r="L108">
        <f t="shared" si="48"/>
        <v>70374.488301304838</v>
      </c>
      <c r="M108">
        <f t="shared" si="49"/>
        <v>436.73608492542184</v>
      </c>
      <c r="N108">
        <f t="shared" si="31"/>
        <v>0.7098339887129117</v>
      </c>
      <c r="O108">
        <f t="shared" si="50"/>
        <v>0.99631949464106739</v>
      </c>
      <c r="P108">
        <f t="shared" si="51"/>
        <v>1006.2058864720345</v>
      </c>
      <c r="Q108">
        <f t="shared" si="52"/>
        <v>5.7492314496324637E-2</v>
      </c>
      <c r="R108">
        <f t="shared" si="53"/>
        <v>4.9221136111872177E-3</v>
      </c>
      <c r="S108">
        <f t="shared" si="54"/>
        <v>1006.60579469301</v>
      </c>
      <c r="T108">
        <f t="shared" si="55"/>
        <v>70374.488301304838</v>
      </c>
      <c r="U108">
        <f t="shared" si="32"/>
        <v>5284953.8351878012</v>
      </c>
      <c r="V108">
        <f t="shared" si="56"/>
        <v>660.16548845442799</v>
      </c>
      <c r="W108">
        <f t="shared" si="33"/>
        <v>75497.9451833153</v>
      </c>
      <c r="X108">
        <f t="shared" si="34"/>
        <v>78337.936730579502</v>
      </c>
      <c r="Y108">
        <f t="shared" si="35"/>
        <v>198803.08243053802</v>
      </c>
      <c r="Z108">
        <f t="shared" si="57"/>
        <v>50138.739634460115</v>
      </c>
      <c r="AA108">
        <f t="shared" si="58"/>
        <v>779.76322790257313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87</v>
      </c>
      <c r="C109">
        <f t="shared" si="39"/>
        <v>2034</v>
      </c>
      <c r="D109">
        <f t="shared" si="40"/>
        <v>6.1812168906747678E-2</v>
      </c>
      <c r="E109">
        <f t="shared" si="41"/>
        <v>5.3029812580878133E-3</v>
      </c>
      <c r="F109">
        <f t="shared" si="42"/>
        <v>0.3712155485796429</v>
      </c>
      <c r="G109">
        <f t="shared" si="43"/>
        <v>69.630078160215859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6.2186695820761795</v>
      </c>
      <c r="L109">
        <f t="shared" si="48"/>
        <v>70001.293708795507</v>
      </c>
      <c r="M109">
        <f t="shared" si="49"/>
        <v>435.31491589286719</v>
      </c>
      <c r="N109">
        <f t="shared" si="31"/>
        <v>0.70721804006789424</v>
      </c>
      <c r="O109">
        <f t="shared" si="50"/>
        <v>0.99631470359744145</v>
      </c>
      <c r="P109">
        <f t="shared" si="51"/>
        <v>1006.2186695820761</v>
      </c>
      <c r="Q109">
        <f t="shared" si="52"/>
        <v>5.7492314496324637E-2</v>
      </c>
      <c r="R109">
        <f t="shared" si="53"/>
        <v>4.9221136111872177E-3</v>
      </c>
      <c r="S109">
        <f t="shared" si="54"/>
        <v>1006.6194015485098</v>
      </c>
      <c r="T109">
        <f t="shared" si="55"/>
        <v>70001.293708795507</v>
      </c>
      <c r="U109">
        <f t="shared" si="32"/>
        <v>5233151.6559298104</v>
      </c>
      <c r="V109">
        <f t="shared" si="56"/>
        <v>653.69466353536029</v>
      </c>
      <c r="W109">
        <f t="shared" si="33"/>
        <v>75156.481138633026</v>
      </c>
      <c r="X109">
        <f t="shared" si="34"/>
        <v>77991.549278784616</v>
      </c>
      <c r="Y109">
        <f t="shared" si="35"/>
        <v>197406.01618829306</v>
      </c>
      <c r="Z109">
        <f t="shared" si="57"/>
        <v>49689.297528378367</v>
      </c>
      <c r="AA109">
        <f t="shared" si="58"/>
        <v>771.30598184277869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87</v>
      </c>
      <c r="C110">
        <f t="shared" si="39"/>
        <v>2034</v>
      </c>
      <c r="D110">
        <f t="shared" si="40"/>
        <v>6.1812168906747678E-2</v>
      </c>
      <c r="E110">
        <f t="shared" si="41"/>
        <v>5.3029812580878133E-3</v>
      </c>
      <c r="F110">
        <f t="shared" si="42"/>
        <v>0.36924699948281425</v>
      </c>
      <c r="G110">
        <f t="shared" si="43"/>
        <v>69.260831160733048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6.2314790232315085</v>
      </c>
      <c r="L110">
        <f t="shared" si="48"/>
        <v>69630.078160215853</v>
      </c>
      <c r="M110">
        <f t="shared" si="49"/>
        <v>433.89837144135549</v>
      </c>
      <c r="N110">
        <f t="shared" si="31"/>
        <v>0.70460839686686361</v>
      </c>
      <c r="O110">
        <f t="shared" si="50"/>
        <v>0.99630998779276037</v>
      </c>
      <c r="P110">
        <f t="shared" si="51"/>
        <v>1006.2314790232315</v>
      </c>
      <c r="Q110">
        <f t="shared" si="52"/>
        <v>5.7492314496324637E-2</v>
      </c>
      <c r="R110">
        <f t="shared" si="53"/>
        <v>4.9221136111872177E-3</v>
      </c>
      <c r="S110">
        <f t="shared" si="54"/>
        <v>1006.6330364319041</v>
      </c>
      <c r="T110">
        <f t="shared" si="55"/>
        <v>69630.078160215853</v>
      </c>
      <c r="U110">
        <f t="shared" si="32"/>
        <v>5181562.8474283163</v>
      </c>
      <c r="V110">
        <f t="shared" si="56"/>
        <v>647.25049164185873</v>
      </c>
      <c r="W110">
        <f t="shared" si="33"/>
        <v>74812.311094036719</v>
      </c>
      <c r="X110">
        <f t="shared" si="34"/>
        <v>77642.558223419415</v>
      </c>
      <c r="Y110">
        <f t="shared" si="35"/>
        <v>196025.26857132433</v>
      </c>
      <c r="Z110">
        <f t="shared" si="57"/>
        <v>49243.64740624214</v>
      </c>
      <c r="AA110">
        <f t="shared" si="58"/>
        <v>762.91888712646596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87</v>
      </c>
      <c r="C111">
        <f t="shared" si="39"/>
        <v>2035</v>
      </c>
      <c r="D111">
        <f t="shared" si="40"/>
        <v>6.0916652747277394E-2</v>
      </c>
      <c r="E111">
        <f t="shared" si="41"/>
        <v>5.2238945902397527E-3</v>
      </c>
      <c r="F111">
        <f t="shared" si="42"/>
        <v>0.36181128121606226</v>
      </c>
      <c r="G111">
        <f t="shared" si="43"/>
        <v>68.899019879516985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6.244314849738327</v>
      </c>
      <c r="L111">
        <f t="shared" si="48"/>
        <v>69260.831160733054</v>
      </c>
      <c r="M111">
        <f t="shared" si="49"/>
        <v>432.48643652218442</v>
      </c>
      <c r="N111">
        <f t="shared" si="31"/>
        <v>0.7020051128516277</v>
      </c>
      <c r="O111">
        <f t="shared" si="50"/>
        <v>0.99630534630752099</v>
      </c>
      <c r="P111">
        <f t="shared" si="51"/>
        <v>1006.2443148497383</v>
      </c>
      <c r="Q111">
        <f t="shared" si="52"/>
        <v>5.6659383091596238E-2</v>
      </c>
      <c r="R111">
        <f t="shared" si="53"/>
        <v>4.848860796041965E-3</v>
      </c>
      <c r="S111">
        <f t="shared" si="54"/>
        <v>1006.6466994009257</v>
      </c>
      <c r="T111">
        <f t="shared" si="55"/>
        <v>69260.831160733054</v>
      </c>
      <c r="U111">
        <f t="shared" si="32"/>
        <v>5130185.3229203289</v>
      </c>
      <c r="V111">
        <f t="shared" si="56"/>
        <v>640.83271210770886</v>
      </c>
      <c r="W111">
        <f t="shared" si="33"/>
        <v>74459.481889458344</v>
      </c>
      <c r="X111">
        <f t="shared" si="34"/>
        <v>77285.242847917194</v>
      </c>
      <c r="Y111">
        <f t="shared" si="35"/>
        <v>194692.16045161927</v>
      </c>
      <c r="Z111">
        <f t="shared" si="57"/>
        <v>48801.763209830628</v>
      </c>
      <c r="AA111">
        <f t="shared" si="58"/>
        <v>754.60141508674565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87</v>
      </c>
      <c r="C112">
        <f t="shared" si="39"/>
        <v>2035</v>
      </c>
      <c r="D112">
        <f t="shared" si="40"/>
        <v>6.0916652747277394E-2</v>
      </c>
      <c r="E112">
        <f t="shared" si="41"/>
        <v>5.2238945902397527E-3</v>
      </c>
      <c r="F112">
        <f t="shared" si="42"/>
        <v>0.35992121722142995</v>
      </c>
      <c r="G112">
        <f t="shared" si="43"/>
        <v>68.539098662295558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6.2571771159461349</v>
      </c>
      <c r="L112">
        <f t="shared" si="48"/>
        <v>68899.019879516985</v>
      </c>
      <c r="M112">
        <f t="shared" si="49"/>
        <v>431.11337050123149</v>
      </c>
      <c r="N112">
        <f t="shared" si="31"/>
        <v>0.6994082402571421</v>
      </c>
      <c r="O112">
        <f t="shared" si="50"/>
        <v>0.99630077823231689</v>
      </c>
      <c r="P112">
        <f t="shared" si="51"/>
        <v>1006.2571771159461</v>
      </c>
      <c r="Q112">
        <f t="shared" si="52"/>
        <v>5.6659383091596238E-2</v>
      </c>
      <c r="R112">
        <f t="shared" si="53"/>
        <v>4.848860796041965E-3</v>
      </c>
      <c r="S112">
        <f t="shared" si="54"/>
        <v>1006.6603905134265</v>
      </c>
      <c r="T112">
        <f t="shared" si="55"/>
        <v>68899.019879516985</v>
      </c>
      <c r="U112">
        <f t="shared" si="32"/>
        <v>5079011.4860775266</v>
      </c>
      <c r="V112">
        <f t="shared" si="56"/>
        <v>634.44037604405526</v>
      </c>
      <c r="W112">
        <f t="shared" si="33"/>
        <v>74103.855831293098</v>
      </c>
      <c r="X112">
        <f t="shared" si="34"/>
        <v>76925.238857682605</v>
      </c>
      <c r="Y112">
        <f t="shared" si="35"/>
        <v>193375.04960983645</v>
      </c>
      <c r="Z112">
        <f t="shared" si="57"/>
        <v>48367.464225886863</v>
      </c>
      <c r="AA112">
        <f t="shared" si="58"/>
        <v>746.37661726761485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87</v>
      </c>
      <c r="C113">
        <f t="shared" si="39"/>
        <v>2035</v>
      </c>
      <c r="D113">
        <f t="shared" si="40"/>
        <v>6.0916652747277394E-2</v>
      </c>
      <c r="E113">
        <f t="shared" si="41"/>
        <v>5.2238945902397527E-3</v>
      </c>
      <c r="F113">
        <f t="shared" si="42"/>
        <v>0.35804102672187443</v>
      </c>
      <c r="G113">
        <f t="shared" si="43"/>
        <v>68.18105763557368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6.2700658763163917</v>
      </c>
      <c r="L113">
        <f t="shared" si="48"/>
        <v>68539.098662295553</v>
      </c>
      <c r="M113">
        <f t="shared" si="49"/>
        <v>429.74466371594184</v>
      </c>
      <c r="N113">
        <f t="shared" si="31"/>
        <v>0.69681782983537244</v>
      </c>
      <c r="O113">
        <f t="shared" si="50"/>
        <v>0.99629628266773451</v>
      </c>
      <c r="P113">
        <f t="shared" si="51"/>
        <v>1006.2700658763164</v>
      </c>
      <c r="Q113">
        <f t="shared" si="52"/>
        <v>5.6659383091596238E-2</v>
      </c>
      <c r="R113">
        <f t="shared" si="53"/>
        <v>4.848860796041965E-3</v>
      </c>
      <c r="S113">
        <f t="shared" si="54"/>
        <v>1006.6741098273774</v>
      </c>
      <c r="T113">
        <f t="shared" si="55"/>
        <v>68539.098662295553</v>
      </c>
      <c r="U113">
        <f t="shared" si="32"/>
        <v>5028039.3321459871</v>
      </c>
      <c r="V113">
        <f t="shared" si="56"/>
        <v>628.07323302877603</v>
      </c>
      <c r="W113">
        <f t="shared" si="33"/>
        <v>73745.399477678206</v>
      </c>
      <c r="X113">
        <f t="shared" si="34"/>
        <v>76562.514545433616</v>
      </c>
      <c r="Y113">
        <f t="shared" si="35"/>
        <v>192073.88480067471</v>
      </c>
      <c r="Z113">
        <f t="shared" si="57"/>
        <v>47936.810384206772</v>
      </c>
      <c r="AA113">
        <f t="shared" si="58"/>
        <v>738.21958622626209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87</v>
      </c>
      <c r="C114">
        <f t="shared" si="39"/>
        <v>2035</v>
      </c>
      <c r="D114">
        <f t="shared" si="40"/>
        <v>6.0916652747277394E-2</v>
      </c>
      <c r="E114">
        <f t="shared" si="41"/>
        <v>5.2238945902397527E-3</v>
      </c>
      <c r="F114">
        <f t="shared" si="42"/>
        <v>0.3561706581392981</v>
      </c>
      <c r="G114">
        <f t="shared" si="43"/>
        <v>67.824886977434389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6.2829811854227327</v>
      </c>
      <c r="L114">
        <f t="shared" si="48"/>
        <v>68181.057635573685</v>
      </c>
      <c r="M114">
        <f t="shared" si="49"/>
        <v>428.38030232653239</v>
      </c>
      <c r="N114">
        <f t="shared" si="31"/>
        <v>0.69423393087888152</v>
      </c>
      <c r="O114">
        <f t="shared" si="50"/>
        <v>0.99629185872425019</v>
      </c>
      <c r="P114">
        <f t="shared" si="51"/>
        <v>1006.2829811854227</v>
      </c>
      <c r="Q114">
        <f t="shared" si="52"/>
        <v>5.6659383091596238E-2</v>
      </c>
      <c r="R114">
        <f t="shared" si="53"/>
        <v>4.848860796041965E-3</v>
      </c>
      <c r="S114">
        <f t="shared" si="54"/>
        <v>1006.6878574008687</v>
      </c>
      <c r="T114">
        <f t="shared" si="55"/>
        <v>68181.057635573685</v>
      </c>
      <c r="U114">
        <f t="shared" si="32"/>
        <v>4977266.8773878003</v>
      </c>
      <c r="V114">
        <f t="shared" si="56"/>
        <v>621.73103526494674</v>
      </c>
      <c r="W114">
        <f t="shared" si="33"/>
        <v>73384.079195646205</v>
      </c>
      <c r="X114">
        <f t="shared" si="34"/>
        <v>76197.038045147288</v>
      </c>
      <c r="Y114">
        <f t="shared" si="35"/>
        <v>190788.61603958483</v>
      </c>
      <c r="Z114">
        <f t="shared" si="57"/>
        <v>47509.776617500902</v>
      </c>
      <c r="AA114">
        <f t="shared" si="58"/>
        <v>730.12981317277558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87</v>
      </c>
      <c r="C115">
        <f t="shared" si="39"/>
        <v>2035</v>
      </c>
      <c r="D115">
        <f t="shared" si="40"/>
        <v>6.0916652747277394E-2</v>
      </c>
      <c r="E115">
        <f t="shared" si="41"/>
        <v>5.2238945902397527E-3</v>
      </c>
      <c r="F115">
        <f t="shared" si="42"/>
        <v>0.35431006016504213</v>
      </c>
      <c r="G115">
        <f t="shared" si="43"/>
        <v>67.470576917269341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6.2959230979512064</v>
      </c>
      <c r="L115">
        <f t="shared" si="48"/>
        <v>67824.886977434391</v>
      </c>
      <c r="M115">
        <f t="shared" si="49"/>
        <v>427.02027253715914</v>
      </c>
      <c r="N115">
        <f t="shared" si="31"/>
        <v>0.69165659124414092</v>
      </c>
      <c r="O115">
        <f t="shared" si="50"/>
        <v>0.99628750552212597</v>
      </c>
      <c r="P115">
        <f t="shared" si="51"/>
        <v>1006.2959230979512</v>
      </c>
      <c r="Q115">
        <f t="shared" si="52"/>
        <v>5.6659383091596238E-2</v>
      </c>
      <c r="R115">
        <f t="shared" si="53"/>
        <v>4.848860796041965E-3</v>
      </c>
      <c r="S115">
        <f t="shared" si="54"/>
        <v>1006.7016332921105</v>
      </c>
      <c r="T115">
        <f t="shared" si="55"/>
        <v>67824.886977434391</v>
      </c>
      <c r="U115">
        <f t="shared" si="32"/>
        <v>4926692.1587532051</v>
      </c>
      <c r="V115">
        <f t="shared" si="56"/>
        <v>615.41353753988551</v>
      </c>
      <c r="W115">
        <f t="shared" si="33"/>
        <v>73019.861158059808</v>
      </c>
      <c r="X115">
        <f t="shared" si="34"/>
        <v>75828.777329283213</v>
      </c>
      <c r="Y115">
        <f t="shared" si="35"/>
        <v>189519.19458469047</v>
      </c>
      <c r="Z115">
        <f t="shared" si="57"/>
        <v>47086.337897760139</v>
      </c>
      <c r="AA115">
        <f t="shared" si="58"/>
        <v>722.10679194877866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87</v>
      </c>
      <c r="C116">
        <f t="shared" si="39"/>
        <v>2035</v>
      </c>
      <c r="D116">
        <f t="shared" si="40"/>
        <v>6.0916652747277394E-2</v>
      </c>
      <c r="E116">
        <f t="shared" si="41"/>
        <v>5.2238945902397527E-3</v>
      </c>
      <c r="F116">
        <f t="shared" si="42"/>
        <v>0.35245918175847846</v>
      </c>
      <c r="G116">
        <f t="shared" si="43"/>
        <v>67.118117735510864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6.3088916687005074</v>
      </c>
      <c r="L116">
        <f t="shared" si="48"/>
        <v>67470.57691726934</v>
      </c>
      <c r="M116">
        <f t="shared" si="49"/>
        <v>425.66456059577729</v>
      </c>
      <c r="N116">
        <f t="shared" si="31"/>
        <v>0.68908585737457018</v>
      </c>
      <c r="O116">
        <f t="shared" si="50"/>
        <v>0.99628322219130949</v>
      </c>
      <c r="P116">
        <f t="shared" si="51"/>
        <v>1006.3088916687005</v>
      </c>
      <c r="Q116">
        <f t="shared" si="52"/>
        <v>5.6659383091596238E-2</v>
      </c>
      <c r="R116">
        <f t="shared" si="53"/>
        <v>4.848860796041965E-3</v>
      </c>
      <c r="S116">
        <f t="shared" si="54"/>
        <v>1006.7154375594328</v>
      </c>
      <c r="T116">
        <f t="shared" si="55"/>
        <v>67470.57691726934</v>
      </c>
      <c r="U116">
        <f t="shared" si="32"/>
        <v>4876313.2335584154</v>
      </c>
      <c r="V116">
        <f t="shared" si="56"/>
        <v>609.12049718490846</v>
      </c>
      <c r="W116">
        <f t="shared" si="33"/>
        <v>72652.711340539463</v>
      </c>
      <c r="X116">
        <f t="shared" si="34"/>
        <v>75457.700206003574</v>
      </c>
      <c r="Y116">
        <f t="shared" si="35"/>
        <v>188265.57291901723</v>
      </c>
      <c r="Z116">
        <f t="shared" si="57"/>
        <v>46666.469239874132</v>
      </c>
      <c r="AA116">
        <f t="shared" si="58"/>
        <v>714.15001904219753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87</v>
      </c>
      <c r="C117">
        <f t="shared" si="39"/>
        <v>2035</v>
      </c>
      <c r="D117">
        <f t="shared" si="40"/>
        <v>6.0916652747277394E-2</v>
      </c>
      <c r="E117">
        <f t="shared" si="41"/>
        <v>5.2238945902397527E-3</v>
      </c>
      <c r="F117">
        <f t="shared" si="42"/>
        <v>0.35061797214561002</v>
      </c>
      <c r="G117">
        <f t="shared" si="43"/>
        <v>66.767499763365251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6.3218869525822061</v>
      </c>
      <c r="L117">
        <f t="shared" si="48"/>
        <v>67118.117735510867</v>
      </c>
      <c r="M117">
        <f t="shared" si="49"/>
        <v>424.31315279400252</v>
      </c>
      <c r="N117">
        <f t="shared" si="31"/>
        <v>0.68652177432330341</v>
      </c>
      <c r="O117">
        <f t="shared" si="50"/>
        <v>0.99627900787133261</v>
      </c>
      <c r="P117">
        <f t="shared" si="51"/>
        <v>1006.3218869525822</v>
      </c>
      <c r="Q117">
        <f t="shared" si="52"/>
        <v>5.6659383091596238E-2</v>
      </c>
      <c r="R117">
        <f t="shared" si="53"/>
        <v>4.848860796041965E-3</v>
      </c>
      <c r="S117">
        <f t="shared" si="54"/>
        <v>1006.7292702612856</v>
      </c>
      <c r="T117">
        <f t="shared" si="55"/>
        <v>67118.117735510867</v>
      </c>
      <c r="U117">
        <f t="shared" si="32"/>
        <v>4826128.1791690364</v>
      </c>
      <c r="V117">
        <f t="shared" si="56"/>
        <v>602.85167403578464</v>
      </c>
      <c r="W117">
        <f t="shared" si="33"/>
        <v>72282.595518382543</v>
      </c>
      <c r="X117">
        <f t="shared" si="34"/>
        <v>75083.77431638987</v>
      </c>
      <c r="Y117">
        <f t="shared" si="35"/>
        <v>187027.70473309801</v>
      </c>
      <c r="Z117">
        <f t="shared" si="57"/>
        <v>46250.145705141847</v>
      </c>
      <c r="AA117">
        <f t="shared" si="58"/>
        <v>706.25899360118285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87</v>
      </c>
      <c r="C118">
        <f t="shared" si="39"/>
        <v>2035</v>
      </c>
      <c r="D118">
        <f t="shared" si="40"/>
        <v>6.0916652747277394E-2</v>
      </c>
      <c r="E118">
        <f t="shared" si="41"/>
        <v>5.2238945902397527E-3</v>
      </c>
      <c r="F118">
        <f t="shared" si="42"/>
        <v>0.34878638081767771</v>
      </c>
      <c r="G118">
        <f t="shared" si="43"/>
        <v>66.41871338254758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6.3349090046209806</v>
      </c>
      <c r="L118">
        <f t="shared" si="48"/>
        <v>66767.499763365253</v>
      </c>
      <c r="M118">
        <f t="shared" si="49"/>
        <v>422.96603546697173</v>
      </c>
      <c r="N118">
        <f t="shared" si="31"/>
        <v>0.6839643857756853</v>
      </c>
      <c r="O118">
        <f t="shared" si="50"/>
        <v>0.99627486171121249</v>
      </c>
      <c r="P118">
        <f t="shared" si="51"/>
        <v>1006.334909004621</v>
      </c>
      <c r="Q118">
        <f t="shared" si="52"/>
        <v>5.6659383091596238E-2</v>
      </c>
      <c r="R118">
        <f t="shared" si="53"/>
        <v>4.848860796041965E-3</v>
      </c>
      <c r="S118">
        <f t="shared" si="54"/>
        <v>1006.7431314562393</v>
      </c>
      <c r="T118">
        <f t="shared" si="55"/>
        <v>66767.499763365253</v>
      </c>
      <c r="U118">
        <f t="shared" si="32"/>
        <v>4776135.0926889544</v>
      </c>
      <c r="V118">
        <f t="shared" si="56"/>
        <v>596.60683039387322</v>
      </c>
      <c r="W118">
        <f t="shared" si="33"/>
        <v>71909.47926347435</v>
      </c>
      <c r="X118">
        <f t="shared" si="34"/>
        <v>74706.967131655765</v>
      </c>
      <c r="Y118">
        <f t="shared" si="35"/>
        <v>185805.54490789547</v>
      </c>
      <c r="Z118">
        <f t="shared" si="57"/>
        <v>45837.342404676252</v>
      </c>
      <c r="AA118">
        <f t="shared" si="58"/>
        <v>698.43321744720265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88</v>
      </c>
      <c r="C119">
        <f t="shared" si="39"/>
        <v>2035</v>
      </c>
      <c r="D119">
        <f t="shared" si="40"/>
        <v>6.8646819893164776E-2</v>
      </c>
      <c r="E119">
        <f t="shared" si="41"/>
        <v>5.9088667382618532E-3</v>
      </c>
      <c r="F119">
        <f t="shared" si="42"/>
        <v>0.39245932630428282</v>
      </c>
      <c r="G119">
        <f t="shared" si="43"/>
        <v>66.026254056243303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6.3479578799548531</v>
      </c>
      <c r="L119">
        <f t="shared" si="48"/>
        <v>66418.713382547576</v>
      </c>
      <c r="M119">
        <f t="shared" si="49"/>
        <v>421.62319499320574</v>
      </c>
      <c r="N119">
        <f t="shared" si="31"/>
        <v>0.68141373407149741</v>
      </c>
      <c r="O119">
        <f t="shared" si="50"/>
        <v>0.99627078286935189</v>
      </c>
      <c r="P119">
        <f t="shared" si="51"/>
        <v>1006.3479578799548</v>
      </c>
      <c r="Q119">
        <f t="shared" si="52"/>
        <v>6.3849313626649806E-2</v>
      </c>
      <c r="R119">
        <f t="shared" si="53"/>
        <v>5.4831478466659256E-3</v>
      </c>
      <c r="S119">
        <f t="shared" si="54"/>
        <v>1006.7570212029852</v>
      </c>
      <c r="T119">
        <f t="shared" si="55"/>
        <v>66418.713382547576</v>
      </c>
      <c r="U119">
        <f t="shared" si="32"/>
        <v>4726332.0906546088</v>
      </c>
      <c r="V119">
        <f t="shared" si="56"/>
        <v>590.38573098793438</v>
      </c>
      <c r="W119">
        <f t="shared" si="33"/>
        <v>71582.61752406192</v>
      </c>
      <c r="X119">
        <f t="shared" si="34"/>
        <v>74374.650687151065</v>
      </c>
      <c r="Y119">
        <f t="shared" si="35"/>
        <v>184347.49095958049</v>
      </c>
      <c r="Z119">
        <f t="shared" si="57"/>
        <v>45428.034502705443</v>
      </c>
      <c r="AA119">
        <f t="shared" si="58"/>
        <v>690.67219508732887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88</v>
      </c>
      <c r="C120">
        <f t="shared" si="39"/>
        <v>2035</v>
      </c>
      <c r="D120">
        <f t="shared" si="40"/>
        <v>6.8646819893164776E-2</v>
      </c>
      <c r="E120">
        <f t="shared" si="41"/>
        <v>5.9088667382618532E-3</v>
      </c>
      <c r="F120">
        <f t="shared" si="42"/>
        <v>0.39014033644496282</v>
      </c>
      <c r="G120">
        <f t="shared" si="43"/>
        <v>65.636113719798345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6.3610336338354188</v>
      </c>
      <c r="L120">
        <f t="shared" si="48"/>
        <v>66026.254056243299</v>
      </c>
      <c r="M120">
        <f t="shared" si="49"/>
        <v>419.9952227679259</v>
      </c>
      <c r="N120">
        <f t="shared" si="31"/>
        <v>0.67886986022691709</v>
      </c>
      <c r="O120">
        <f t="shared" si="50"/>
        <v>0.99626677051344348</v>
      </c>
      <c r="P120">
        <f t="shared" si="51"/>
        <v>1006.3610336338354</v>
      </c>
      <c r="Q120">
        <f t="shared" si="52"/>
        <v>6.3849313626649806E-2</v>
      </c>
      <c r="R120">
        <f t="shared" si="53"/>
        <v>5.4831478466659256E-3</v>
      </c>
      <c r="S120">
        <f t="shared" si="54"/>
        <v>1006.7709395603353</v>
      </c>
      <c r="T120">
        <f t="shared" si="55"/>
        <v>66026.254056243299</v>
      </c>
      <c r="U120">
        <f t="shared" si="32"/>
        <v>4676763.2589225154</v>
      </c>
      <c r="V120">
        <f t="shared" si="56"/>
        <v>584.19388276503128</v>
      </c>
      <c r="W120">
        <f t="shared" si="33"/>
        <v>71252.897130498808</v>
      </c>
      <c r="X120">
        <f t="shared" si="34"/>
        <v>74039.577309386368</v>
      </c>
      <c r="Y120">
        <f t="shared" si="35"/>
        <v>182906.85712217187</v>
      </c>
      <c r="Z120">
        <f t="shared" si="57"/>
        <v>44991.196323218101</v>
      </c>
      <c r="AA120">
        <f t="shared" si="58"/>
        <v>682.78213257659957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88</v>
      </c>
      <c r="C121">
        <f t="shared" si="39"/>
        <v>2035</v>
      </c>
      <c r="D121">
        <f t="shared" si="40"/>
        <v>6.8646819893164776E-2</v>
      </c>
      <c r="E121">
        <f t="shared" si="41"/>
        <v>5.9088667382618532E-3</v>
      </c>
      <c r="F121">
        <f t="shared" si="42"/>
        <v>0.38783504918768891</v>
      </c>
      <c r="G121">
        <f t="shared" si="43"/>
        <v>65.248278670610659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6.3741363216280833</v>
      </c>
      <c r="L121">
        <f t="shared" si="48"/>
        <v>65636.113719798348</v>
      </c>
      <c r="M121">
        <f t="shared" si="49"/>
        <v>418.37353647187797</v>
      </c>
      <c r="N121">
        <f t="shared" si="31"/>
        <v>0.67633280395620932</v>
      </c>
      <c r="O121">
        <f t="shared" si="50"/>
        <v>0.99626282382037146</v>
      </c>
      <c r="P121">
        <f t="shared" si="51"/>
        <v>1006.374136321628</v>
      </c>
      <c r="Q121">
        <f t="shared" si="52"/>
        <v>6.3849313626649806E-2</v>
      </c>
      <c r="R121">
        <f t="shared" si="53"/>
        <v>5.4831478466659256E-3</v>
      </c>
      <c r="S121">
        <f t="shared" si="54"/>
        <v>1006.7848865872226</v>
      </c>
      <c r="T121">
        <f t="shared" si="55"/>
        <v>65636.113719798348</v>
      </c>
      <c r="U121">
        <f t="shared" si="32"/>
        <v>4627426.4086048957</v>
      </c>
      <c r="V121">
        <f t="shared" si="56"/>
        <v>578.03101230211894</v>
      </c>
      <c r="W121">
        <f t="shared" si="33"/>
        <v>70920.283306863595</v>
      </c>
      <c r="X121">
        <f t="shared" si="34"/>
        <v>73701.714161379525</v>
      </c>
      <c r="Y121">
        <f t="shared" si="35"/>
        <v>181483.5754984901</v>
      </c>
      <c r="Z121">
        <f t="shared" si="57"/>
        <v>44558.379346797541</v>
      </c>
      <c r="AA121">
        <f t="shared" si="58"/>
        <v>674.96251955124308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88</v>
      </c>
      <c r="C122">
        <f t="shared" si="39"/>
        <v>2035</v>
      </c>
      <c r="D122">
        <f t="shared" si="40"/>
        <v>6.8646819893164776E-2</v>
      </c>
      <c r="E122">
        <f t="shared" si="41"/>
        <v>5.9088667382618532E-3</v>
      </c>
      <c r="F122">
        <f t="shared" si="42"/>
        <v>0.38554338356561163</v>
      </c>
      <c r="G122">
        <f t="shared" si="43"/>
        <v>64.862735287045041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6.3872659988122962</v>
      </c>
      <c r="L122">
        <f t="shared" si="48"/>
        <v>65248.278670610656</v>
      </c>
      <c r="M122">
        <f t="shared" si="49"/>
        <v>416.75811183382103</v>
      </c>
      <c r="N122">
        <f t="shared" si="31"/>
        <v>0.6738026036931537</v>
      </c>
      <c r="O122">
        <f t="shared" si="50"/>
        <v>0.99625894197611709</v>
      </c>
      <c r="P122">
        <f t="shared" si="51"/>
        <v>1006.3872659988123</v>
      </c>
      <c r="Q122">
        <f t="shared" si="52"/>
        <v>6.3849313626649806E-2</v>
      </c>
      <c r="R122">
        <f t="shared" si="53"/>
        <v>5.4831478466659256E-3</v>
      </c>
      <c r="S122">
        <f t="shared" si="54"/>
        <v>1006.7988623427017</v>
      </c>
      <c r="T122">
        <f t="shared" si="55"/>
        <v>65248.278670610656</v>
      </c>
      <c r="U122">
        <f t="shared" si="32"/>
        <v>4578319.3728986932</v>
      </c>
      <c r="V122">
        <f t="shared" si="56"/>
        <v>571.89684893484662</v>
      </c>
      <c r="W122">
        <f t="shared" si="33"/>
        <v>70584.741032546503</v>
      </c>
      <c r="X122">
        <f t="shared" si="34"/>
        <v>73361.028198790707</v>
      </c>
      <c r="Y122">
        <f t="shared" si="35"/>
        <v>180077.57954491826</v>
      </c>
      <c r="Z122">
        <f t="shared" si="57"/>
        <v>44129.55126661023</v>
      </c>
      <c r="AA122">
        <f t="shared" si="58"/>
        <v>667.21276820427352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88</v>
      </c>
      <c r="C123">
        <f t="shared" si="39"/>
        <v>2036</v>
      </c>
      <c r="D123">
        <f t="shared" si="40"/>
        <v>6.7740681870575012E-2</v>
      </c>
      <c r="E123">
        <f t="shared" si="41"/>
        <v>5.8283045375759901E-3</v>
      </c>
      <c r="F123">
        <f t="shared" si="42"/>
        <v>0.3780397743930749</v>
      </c>
      <c r="G123">
        <f t="shared" si="43"/>
        <v>64.484695512651967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6.4004227209817852</v>
      </c>
      <c r="L123">
        <f t="shared" si="48"/>
        <v>64862.735287045041</v>
      </c>
      <c r="M123">
        <f t="shared" si="49"/>
        <v>415.14892467623008</v>
      </c>
      <c r="N123">
        <f t="shared" si="31"/>
        <v>0.67127929661220853</v>
      </c>
      <c r="O123">
        <f t="shared" si="50"/>
        <v>0.99625512417566398</v>
      </c>
      <c r="P123">
        <f t="shared" si="51"/>
        <v>1006.4004227209817</v>
      </c>
      <c r="Q123">
        <f t="shared" si="52"/>
        <v>6.3006502686778043E-2</v>
      </c>
      <c r="R123">
        <f t="shared" si="53"/>
        <v>5.408565479064209E-3</v>
      </c>
      <c r="S123">
        <f t="shared" si="54"/>
        <v>1006.8128668859489</v>
      </c>
      <c r="T123">
        <f t="shared" si="55"/>
        <v>64862.735287045041</v>
      </c>
      <c r="U123">
        <f t="shared" si="32"/>
        <v>4529440.006758851</v>
      </c>
      <c r="V123">
        <f t="shared" si="56"/>
        <v>565.79112471674568</v>
      </c>
      <c r="W123">
        <f t="shared" si="33"/>
        <v>70240.542670627445</v>
      </c>
      <c r="X123">
        <f t="shared" si="34"/>
        <v>73012.010735612988</v>
      </c>
      <c r="Y123">
        <f t="shared" si="35"/>
        <v>178717.27429363152</v>
      </c>
      <c r="Z123">
        <f t="shared" si="57"/>
        <v>43704.679919070746</v>
      </c>
      <c r="AA123">
        <f t="shared" si="58"/>
        <v>659.53229459654415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88</v>
      </c>
      <c r="C124">
        <f t="shared" si="39"/>
        <v>2036</v>
      </c>
      <c r="D124">
        <f t="shared" si="40"/>
        <v>6.7740681870575012E-2</v>
      </c>
      <c r="E124">
        <f t="shared" si="41"/>
        <v>5.8283045375759901E-3</v>
      </c>
      <c r="F124">
        <f t="shared" si="42"/>
        <v>0.37583644346059553</v>
      </c>
      <c r="G124">
        <f t="shared" si="43"/>
        <v>64.108859069191368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6.4136065438447885</v>
      </c>
      <c r="L124">
        <f t="shared" si="48"/>
        <v>64484.695512651968</v>
      </c>
      <c r="M124">
        <f t="shared" si="49"/>
        <v>413.57946511778334</v>
      </c>
      <c r="N124">
        <f t="shared" si="31"/>
        <v>0.66876291864941217</v>
      </c>
      <c r="O124">
        <f t="shared" si="50"/>
        <v>0.99625136962290373</v>
      </c>
      <c r="P124">
        <f t="shared" si="51"/>
        <v>1006.4136065438448</v>
      </c>
      <c r="Q124">
        <f t="shared" si="52"/>
        <v>6.3006502686778043E-2</v>
      </c>
      <c r="R124">
        <f t="shared" si="53"/>
        <v>5.408565479064209E-3</v>
      </c>
      <c r="S124">
        <f t="shared" si="54"/>
        <v>1006.8269002762621</v>
      </c>
      <c r="T124">
        <f t="shared" si="55"/>
        <v>64484.695512651968</v>
      </c>
      <c r="U124">
        <f t="shared" si="32"/>
        <v>4480780.9084493769</v>
      </c>
      <c r="V124">
        <f t="shared" si="56"/>
        <v>559.71291506629473</v>
      </c>
      <c r="W124">
        <f t="shared" si="33"/>
        <v>69893.318544530019</v>
      </c>
      <c r="X124">
        <f t="shared" si="34"/>
        <v>72660.079913208378</v>
      </c>
      <c r="Y124">
        <f t="shared" si="35"/>
        <v>177373.91466268394</v>
      </c>
      <c r="Z124">
        <f t="shared" si="57"/>
        <v>43287.241045985451</v>
      </c>
      <c r="AA124">
        <f t="shared" si="58"/>
        <v>651.94257512302488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88</v>
      </c>
      <c r="C125">
        <f t="shared" si="39"/>
        <v>2036</v>
      </c>
      <c r="D125">
        <f t="shared" si="40"/>
        <v>6.7740681870575012E-2</v>
      </c>
      <c r="E125">
        <f t="shared" si="41"/>
        <v>5.8283045375759901E-3</v>
      </c>
      <c r="F125">
        <f t="shared" si="42"/>
        <v>0.3736459542117877</v>
      </c>
      <c r="G125">
        <f t="shared" si="43"/>
        <v>63.73521311497958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6.426817523224301</v>
      </c>
      <c r="L125">
        <f t="shared" si="48"/>
        <v>64108.859069191371</v>
      </c>
      <c r="M125">
        <f t="shared" si="49"/>
        <v>412.01593885979622</v>
      </c>
      <c r="N125">
        <f t="shared" si="31"/>
        <v>0.66625350452302456</v>
      </c>
      <c r="O125">
        <f t="shared" si="50"/>
        <v>0.99624767753054333</v>
      </c>
      <c r="P125">
        <f t="shared" si="51"/>
        <v>1006.4268175232243</v>
      </c>
      <c r="Q125">
        <f t="shared" si="52"/>
        <v>6.3006502686778043E-2</v>
      </c>
      <c r="R125">
        <f t="shared" si="53"/>
        <v>5.408565479064209E-3</v>
      </c>
      <c r="S125">
        <f t="shared" si="54"/>
        <v>1006.8409625730618</v>
      </c>
      <c r="T125">
        <f t="shared" si="55"/>
        <v>64108.859069191371</v>
      </c>
      <c r="U125">
        <f t="shared" si="32"/>
        <v>4432340.0180388391</v>
      </c>
      <c r="V125">
        <f t="shared" si="56"/>
        <v>553.66196266892086</v>
      </c>
      <c r="W125">
        <f t="shared" si="33"/>
        <v>69543.032829321644</v>
      </c>
      <c r="X125">
        <f t="shared" si="34"/>
        <v>72305.202008102817</v>
      </c>
      <c r="Y125">
        <f t="shared" si="35"/>
        <v>176047.44126924616</v>
      </c>
      <c r="Z125">
        <f t="shared" si="57"/>
        <v>42873.627702396261</v>
      </c>
      <c r="AA125">
        <f t="shared" si="58"/>
        <v>644.42020475121967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88</v>
      </c>
      <c r="C126">
        <f t="shared" si="39"/>
        <v>2036</v>
      </c>
      <c r="D126">
        <f t="shared" si="40"/>
        <v>6.7740681870575012E-2</v>
      </c>
      <c r="E126">
        <f t="shared" si="41"/>
        <v>5.8283045375759901E-3</v>
      </c>
      <c r="F126">
        <f t="shared" si="42"/>
        <v>0.37146823180140826</v>
      </c>
      <c r="G126">
        <f t="shared" si="43"/>
        <v>63.363744883178171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6.4400557150582998</v>
      </c>
      <c r="L126">
        <f t="shared" si="48"/>
        <v>63735.213114979582</v>
      </c>
      <c r="M126">
        <f t="shared" si="49"/>
        <v>410.45832347158296</v>
      </c>
      <c r="N126">
        <f t="shared" si="31"/>
        <v>0.66375108775391101</v>
      </c>
      <c r="O126">
        <f t="shared" si="50"/>
        <v>0.99624404712001469</v>
      </c>
      <c r="P126">
        <f t="shared" si="51"/>
        <v>1006.4400557150583</v>
      </c>
      <c r="Q126">
        <f t="shared" si="52"/>
        <v>6.3006502686778043E-2</v>
      </c>
      <c r="R126">
        <f t="shared" si="53"/>
        <v>5.408565479064209E-3</v>
      </c>
      <c r="S126">
        <f t="shared" si="54"/>
        <v>1006.8550538358904</v>
      </c>
      <c r="T126">
        <f t="shared" si="55"/>
        <v>63735.213114979582</v>
      </c>
      <c r="U126">
        <f t="shared" si="32"/>
        <v>4384115.295962262</v>
      </c>
      <c r="V126">
        <f t="shared" si="56"/>
        <v>547.63801275410924</v>
      </c>
      <c r="W126">
        <f t="shared" si="33"/>
        <v>69189.64944456995</v>
      </c>
      <c r="X126">
        <f t="shared" si="34"/>
        <v>71947.343080002334</v>
      </c>
      <c r="Y126">
        <f t="shared" si="35"/>
        <v>174737.79598150175</v>
      </c>
      <c r="Z126">
        <f t="shared" si="57"/>
        <v>42463.80909937698</v>
      </c>
      <c r="AA126">
        <f t="shared" si="58"/>
        <v>636.96462313451752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88</v>
      </c>
      <c r="C127">
        <f t="shared" si="39"/>
        <v>2036</v>
      </c>
      <c r="D127">
        <f t="shared" si="40"/>
        <v>6.7740681870575012E-2</v>
      </c>
      <c r="E127">
        <f t="shared" si="41"/>
        <v>5.8283045375759901E-3</v>
      </c>
      <c r="F127">
        <f t="shared" si="42"/>
        <v>0.36930320182043475</v>
      </c>
      <c r="G127">
        <f t="shared" si="43"/>
        <v>62.994441681357735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6.4533211753999868</v>
      </c>
      <c r="L127">
        <f t="shared" si="48"/>
        <v>63363.744883178173</v>
      </c>
      <c r="M127">
        <f t="shared" si="49"/>
        <v>408.90659660725623</v>
      </c>
      <c r="N127">
        <f t="shared" si="31"/>
        <v>0.66125570068566808</v>
      </c>
      <c r="O127">
        <f t="shared" si="50"/>
        <v>0.9962404776213819</v>
      </c>
      <c r="P127">
        <f t="shared" si="51"/>
        <v>1006.4533211754</v>
      </c>
      <c r="Q127">
        <f t="shared" si="52"/>
        <v>6.3006502686778043E-2</v>
      </c>
      <c r="R127">
        <f t="shared" si="53"/>
        <v>5.408565479064209E-3</v>
      </c>
      <c r="S127">
        <f t="shared" si="54"/>
        <v>1006.8691741244133</v>
      </c>
      <c r="T127">
        <f t="shared" si="55"/>
        <v>63363.744883178173</v>
      </c>
      <c r="U127">
        <f t="shared" si="32"/>
        <v>4336104.7227212787</v>
      </c>
      <c r="V127">
        <f t="shared" si="56"/>
        <v>541.64081305794866</v>
      </c>
      <c r="W127">
        <f t="shared" si="33"/>
        <v>68833.132050831133</v>
      </c>
      <c r="X127">
        <f t="shared" si="34"/>
        <v>71586.468968692687</v>
      </c>
      <c r="Y127">
        <f t="shared" si="35"/>
        <v>173444.9219013589</v>
      </c>
      <c r="Z127">
        <f t="shared" si="57"/>
        <v>42057.754590370823</v>
      </c>
      <c r="AA127">
        <f t="shared" si="58"/>
        <v>629.57527364640487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88</v>
      </c>
      <c r="C128">
        <f t="shared" si="39"/>
        <v>2036</v>
      </c>
      <c r="D128">
        <f t="shared" si="40"/>
        <v>6.7740681870575012E-2</v>
      </c>
      <c r="E128">
        <f t="shared" si="41"/>
        <v>5.8283045375759901E-3</v>
      </c>
      <c r="F128">
        <f t="shared" si="42"/>
        <v>0.36715079029352338</v>
      </c>
      <c r="G128">
        <f t="shared" si="43"/>
        <v>62.627290891064213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6.4666139604180186</v>
      </c>
      <c r="L128">
        <f t="shared" si="48"/>
        <v>62994.441681357734</v>
      </c>
      <c r="M128">
        <f t="shared" si="49"/>
        <v>407.36073600540664</v>
      </c>
      <c r="N128">
        <f t="shared" si="31"/>
        <v>0.65876737450449485</v>
      </c>
      <c r="O128">
        <f t="shared" si="50"/>
        <v>0.99623696827325192</v>
      </c>
      <c r="P128">
        <f t="shared" si="51"/>
        <v>1006.466613960418</v>
      </c>
      <c r="Q128">
        <f t="shared" si="52"/>
        <v>6.3006502686778043E-2</v>
      </c>
      <c r="R128">
        <f t="shared" si="53"/>
        <v>5.408565479064209E-3</v>
      </c>
      <c r="S128">
        <f t="shared" si="54"/>
        <v>1006.8833234984186</v>
      </c>
      <c r="T128">
        <f t="shared" si="55"/>
        <v>62994.441681357734</v>
      </c>
      <c r="U128">
        <f t="shared" si="32"/>
        <v>4288306.2985893674</v>
      </c>
      <c r="V128">
        <f t="shared" si="56"/>
        <v>535.67011378631094</v>
      </c>
      <c r="W128">
        <f t="shared" si="33"/>
        <v>68473.444046120014</v>
      </c>
      <c r="X128">
        <f t="shared" si="34"/>
        <v>71222.545290926471</v>
      </c>
      <c r="Y128">
        <f t="shared" si="35"/>
        <v>172168.76334748074</v>
      </c>
      <c r="Z128">
        <f t="shared" si="57"/>
        <v>41655.43367330866</v>
      </c>
      <c r="AA128">
        <f t="shared" si="58"/>
        <v>622.25160337861666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88</v>
      </c>
      <c r="C129">
        <f t="shared" si="39"/>
        <v>2036</v>
      </c>
      <c r="D129">
        <f t="shared" si="40"/>
        <v>6.7740681870575012E-2</v>
      </c>
      <c r="E129">
        <f t="shared" si="41"/>
        <v>5.8283045375759901E-3</v>
      </c>
      <c r="F129">
        <f t="shared" si="42"/>
        <v>0.36501092367648102</v>
      </c>
      <c r="G129">
        <f t="shared" si="43"/>
        <v>62.262279967387734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6.4799341263967598</v>
      </c>
      <c r="L129">
        <f t="shared" si="48"/>
        <v>62627.290891064215</v>
      </c>
      <c r="M129">
        <f t="shared" si="49"/>
        <v>405.82071948878394</v>
      </c>
      <c r="N129">
        <f t="shared" si="31"/>
        <v>0.65628613925881185</v>
      </c>
      <c r="O129">
        <f t="shared" si="50"/>
        <v>0.9962335183226867</v>
      </c>
      <c r="P129">
        <f t="shared" si="51"/>
        <v>1006.4799341263968</v>
      </c>
      <c r="Q129">
        <f t="shared" si="52"/>
        <v>6.3006502686778043E-2</v>
      </c>
      <c r="R129">
        <f t="shared" si="53"/>
        <v>5.408565479064209E-3</v>
      </c>
      <c r="S129">
        <f t="shared" si="54"/>
        <v>1006.8975020178177</v>
      </c>
      <c r="T129">
        <f t="shared" si="55"/>
        <v>62627.290891064215</v>
      </c>
      <c r="U129">
        <f t="shared" si="32"/>
        <v>4240718.0433220817</v>
      </c>
      <c r="V129">
        <f t="shared" si="56"/>
        <v>529.72566757865445</v>
      </c>
      <c r="W129">
        <f t="shared" si="33"/>
        <v>68110.548562361029</v>
      </c>
      <c r="X129">
        <f t="shared" si="34"/>
        <v>70855.537437297244</v>
      </c>
      <c r="Y129">
        <f t="shared" si="35"/>
        <v>170909.26583864324</v>
      </c>
      <c r="Z129">
        <f t="shared" si="57"/>
        <v>41256.815992635638</v>
      </c>
      <c r="AA129">
        <f t="shared" si="58"/>
        <v>614.99306313864315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88</v>
      </c>
      <c r="C130">
        <f t="shared" si="39"/>
        <v>2036</v>
      </c>
      <c r="D130">
        <f t="shared" si="40"/>
        <v>6.7740681870575012E-2</v>
      </c>
      <c r="E130">
        <f t="shared" si="41"/>
        <v>5.8283045375759901E-3</v>
      </c>
      <c r="F130">
        <f t="shared" si="42"/>
        <v>0.36288352885375258</v>
      </c>
      <c r="G130">
        <f t="shared" si="43"/>
        <v>61.899396438533984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6.4932817297365055</v>
      </c>
      <c r="L130">
        <f t="shared" si="48"/>
        <v>62262.279967387731</v>
      </c>
      <c r="M130">
        <f t="shared" si="49"/>
        <v>404.28652496397802</v>
      </c>
      <c r="N130">
        <f t="shared" ref="N130:N193" si="62">INDEX(P_rec,MATCH(A130,curve_t,0))</f>
        <v>0.65381202387862691</v>
      </c>
      <c r="O130">
        <f t="shared" si="50"/>
        <v>0.99623012702511271</v>
      </c>
      <c r="P130">
        <f t="shared" si="51"/>
        <v>1006.4932817297365</v>
      </c>
      <c r="Q130">
        <f t="shared" si="52"/>
        <v>6.3006502686778043E-2</v>
      </c>
      <c r="R130">
        <f t="shared" si="53"/>
        <v>5.408565479064209E-3</v>
      </c>
      <c r="S130">
        <f t="shared" si="54"/>
        <v>1006.9117097426454</v>
      </c>
      <c r="T130">
        <f t="shared" si="55"/>
        <v>62262.279967387731</v>
      </c>
      <c r="U130">
        <f t="shared" ref="U130:U193" si="63">L131+M131+V131*O131+O131*U131</f>
        <v>4193337.9958721828</v>
      </c>
      <c r="V130">
        <f t="shared" si="56"/>
        <v>523.80722947244055</v>
      </c>
      <c r="W130">
        <f t="shared" ref="W130:W193" si="64">P131+(1-E131)*(O131*(W131+$AL$14*W131))</f>
        <v>67744.40846182016</v>
      </c>
      <c r="X130">
        <f t="shared" ref="X130:X193" si="65">S131+(1-R131)*(O131*(X131+$AL$14*X131))</f>
        <v>70485.410569100684</v>
      </c>
      <c r="Y130">
        <f t="shared" ref="Y130:Y193" si="66">G130*(X130-W130)</f>
        <v>169666.37607741426</v>
      </c>
      <c r="Z130">
        <f t="shared" si="57"/>
        <v>40861.871341248159</v>
      </c>
      <c r="AA130">
        <f t="shared" si="58"/>
        <v>607.7991074466031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89</v>
      </c>
      <c r="C131">
        <f t="shared" ref="C131:C194" si="70">INT(($AL$8+A131)/12)</f>
        <v>2036</v>
      </c>
      <c r="D131">
        <f t="shared" ref="D131:D194" si="71">IF(B131&gt;=120,1,INDEX(mort_v1_M,MATCH(B131,mort_age,0))*INDEX(cif,MATCH(B131,cif_age,0),MATCH(C131,cif_year,0)))</f>
        <v>7.6342853018581458E-2</v>
      </c>
      <c r="E131">
        <f t="shared" ref="E131:E194" si="72">1-(1-D131)^(1/12)</f>
        <v>6.5960109563297786E-3</v>
      </c>
      <c r="F131">
        <f t="shared" ref="F131:F194" si="73">G130*E131</f>
        <v>0.40828909709877065</v>
      </c>
      <c r="G131">
        <f t="shared" ref="G131:G194" si="74">G130-F131</f>
        <v>61.49110734143521</v>
      </c>
      <c r="H131" t="b">
        <f t="shared" ref="H131:H194" si="75">AND(A131-$AL$10&gt;0,MOD(A131-$AL$10,12)=0)</f>
        <v>0</v>
      </c>
      <c r="I131">
        <f t="shared" ref="I131:I194" si="76">IF($AL$4="CPI",IF(H131,INDEX(I_rec,MATCH(A131-$AL$13,cpi_rec_u,0))/INDEX(I_rec,MATCH(A131-$AL$13-12,cpi_rec_u,0)),1),1)</f>
        <v>1</v>
      </c>
      <c r="J131">
        <f t="shared" ref="J131:J194" si="77">J130*I131</f>
        <v>1000</v>
      </c>
      <c r="K131">
        <f t="shared" ref="K131:K194" si="78">$AL$17*(INDEX(I_rec,MATCH(A131-1,cpi_rec_u,0))/$AL$18)</f>
        <v>6.5066568269537237</v>
      </c>
      <c r="L131">
        <f t="shared" ref="L131:L194" si="79">G130*J131</f>
        <v>61899.396438533986</v>
      </c>
      <c r="M131">
        <f t="shared" ref="M131:M194" si="80">G130*K131</f>
        <v>402.75813042110218</v>
      </c>
      <c r="N131">
        <f t="shared" si="62"/>
        <v>0.65134505619465322</v>
      </c>
      <c r="O131">
        <f t="shared" ref="O131:O194" si="81">N131/N130</f>
        <v>0.99622679364423605</v>
      </c>
      <c r="P131">
        <f t="shared" ref="P131:P194" si="82">J131+K131</f>
        <v>1006.5066568269538</v>
      </c>
      <c r="Q131">
        <f t="shared" ref="Q131:Q194" si="83">IF(B131&gt;=120,1,D131*$AL$15)</f>
        <v>7.1007495658542349E-2</v>
      </c>
      <c r="R131">
        <f t="shared" ref="R131:R194" si="84">1-(1-Q131)^(1/12)</f>
        <v>6.1190857303330404E-3</v>
      </c>
      <c r="S131">
        <f t="shared" ref="S131:S194" si="85">J131+K131*$AL$16</f>
        <v>1006.9259467330598</v>
      </c>
      <c r="T131">
        <f t="shared" ref="T131:T194" si="86">L131</f>
        <v>61899.396438533986</v>
      </c>
      <c r="U131">
        <f t="shared" si="63"/>
        <v>4146164.2141095768</v>
      </c>
      <c r="V131">
        <f t="shared" ref="V131:V194" si="87">$AL$14*U131</f>
        <v>517.9145568681497</v>
      </c>
      <c r="W131">
        <f t="shared" si="64"/>
        <v>67427.05398176692</v>
      </c>
      <c r="X131">
        <f t="shared" si="65"/>
        <v>70162.252408804387</v>
      </c>
      <c r="Y131">
        <f t="shared" si="66"/>
        <v>168190.38007708563</v>
      </c>
      <c r="Z131">
        <f t="shared" ref="Z131:Z194" si="88">N130*L131</f>
        <v>40470.569662343376</v>
      </c>
      <c r="AA131">
        <f t="shared" ref="AA131:AA194" si="89">N130*M131+N131*V131</f>
        <v>600.66919453150672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89</v>
      </c>
      <c r="C132">
        <f t="shared" si="70"/>
        <v>2036</v>
      </c>
      <c r="D132">
        <f t="shared" si="71"/>
        <v>7.6342853018581458E-2</v>
      </c>
      <c r="E132">
        <f t="shared" si="72"/>
        <v>6.5960109563297786E-3</v>
      </c>
      <c r="F132">
        <f t="shared" si="73"/>
        <v>0.40559601774095716</v>
      </c>
      <c r="G132">
        <f t="shared" si="74"/>
        <v>61.085511323694256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6.5200594746813039</v>
      </c>
      <c r="L132">
        <f t="shared" si="79"/>
        <v>61491.107341435207</v>
      </c>
      <c r="M132">
        <f t="shared" si="80"/>
        <v>400.92567703016971</v>
      </c>
      <c r="N132">
        <f t="shared" si="62"/>
        <v>0.64888526295717819</v>
      </c>
      <c r="O132">
        <f t="shared" si="81"/>
        <v>0.99622351745195414</v>
      </c>
      <c r="P132">
        <f t="shared" si="82"/>
        <v>1006.5200594746813</v>
      </c>
      <c r="Q132">
        <f t="shared" si="83"/>
        <v>7.1007495658542349E-2</v>
      </c>
      <c r="R132">
        <f t="shared" si="84"/>
        <v>6.1190857303330404E-3</v>
      </c>
      <c r="S132">
        <f t="shared" si="85"/>
        <v>1006.9402130493436</v>
      </c>
      <c r="T132">
        <f t="shared" si="86"/>
        <v>61491.107341435207</v>
      </c>
      <c r="U132">
        <f t="shared" si="63"/>
        <v>4099242.7802656512</v>
      </c>
      <c r="V132">
        <f t="shared" si="87"/>
        <v>512.05340608830443</v>
      </c>
      <c r="W132">
        <f t="shared" si="64"/>
        <v>67106.629566275049</v>
      </c>
      <c r="X132">
        <f t="shared" si="65"/>
        <v>69836.129165863647</v>
      </c>
      <c r="Y132">
        <f t="shared" si="66"/>
        <v>166732.87869868826</v>
      </c>
      <c r="Z132">
        <f t="shared" si="88"/>
        <v>40051.928766778568</v>
      </c>
      <c r="AA132">
        <f t="shared" si="89"/>
        <v>593.40486669282336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89</v>
      </c>
      <c r="C133">
        <f t="shared" si="70"/>
        <v>2036</v>
      </c>
      <c r="D133">
        <f t="shared" si="71"/>
        <v>7.6342853018581458E-2</v>
      </c>
      <c r="E133">
        <f t="shared" si="72"/>
        <v>6.5960109563297786E-3</v>
      </c>
      <c r="F133">
        <f t="shared" si="73"/>
        <v>0.40292070196409407</v>
      </c>
      <c r="G133">
        <f t="shared" si="74"/>
        <v>60.682590621730164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6.5334897296687853</v>
      </c>
      <c r="L133">
        <f t="shared" si="79"/>
        <v>61085.511323694256</v>
      </c>
      <c r="M133">
        <f t="shared" si="80"/>
        <v>399.1015608649227</v>
      </c>
      <c r="N133">
        <f t="shared" si="62"/>
        <v>0.64643266985468795</v>
      </c>
      <c r="O133">
        <f t="shared" si="81"/>
        <v>0.9962202977282717</v>
      </c>
      <c r="P133">
        <f t="shared" si="82"/>
        <v>1006.5334897296688</v>
      </c>
      <c r="Q133">
        <f t="shared" si="83"/>
        <v>7.1007495658542349E-2</v>
      </c>
      <c r="R133">
        <f t="shared" si="84"/>
        <v>6.1190857303330404E-3</v>
      </c>
      <c r="S133">
        <f t="shared" si="85"/>
        <v>1006.9545087519031</v>
      </c>
      <c r="T133">
        <f t="shared" si="86"/>
        <v>61085.511323694256</v>
      </c>
      <c r="U133">
        <f t="shared" si="63"/>
        <v>4052571.3704836634</v>
      </c>
      <c r="V133">
        <f t="shared" si="87"/>
        <v>506.22348685032722</v>
      </c>
      <c r="W133">
        <f t="shared" si="64"/>
        <v>66783.097573168779</v>
      </c>
      <c r="X133">
        <f t="shared" si="65"/>
        <v>69507.005525401953</v>
      </c>
      <c r="Y133">
        <f t="shared" si="66"/>
        <v>165293.79115664103</v>
      </c>
      <c r="Z133">
        <f t="shared" si="88"/>
        <v>39637.488078149036</v>
      </c>
      <c r="AA133">
        <f t="shared" si="89"/>
        <v>586.21052141626217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89</v>
      </c>
      <c r="C134">
        <f t="shared" si="70"/>
        <v>2036</v>
      </c>
      <c r="D134">
        <f t="shared" si="71"/>
        <v>7.6342853018581458E-2</v>
      </c>
      <c r="E134">
        <f t="shared" si="72"/>
        <v>6.5960109563297786E-3</v>
      </c>
      <c r="F134">
        <f t="shared" si="73"/>
        <v>0.40026303259940682</v>
      </c>
      <c r="G134">
        <f t="shared" si="74"/>
        <v>60.282327589130759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6.546947648782603</v>
      </c>
      <c r="L134">
        <f t="shared" si="79"/>
        <v>60682.590621730167</v>
      </c>
      <c r="M134">
        <f t="shared" si="80"/>
        <v>397.28574399297355</v>
      </c>
      <c r="N134">
        <f t="shared" si="62"/>
        <v>0.64398730153224693</v>
      </c>
      <c r="O134">
        <f t="shared" si="81"/>
        <v>0.9962171337612149</v>
      </c>
      <c r="P134">
        <f t="shared" si="82"/>
        <v>1006.5469476487826</v>
      </c>
      <c r="Q134">
        <f t="shared" si="83"/>
        <v>7.1007495658542349E-2</v>
      </c>
      <c r="R134">
        <f t="shared" si="84"/>
        <v>6.1190857303330404E-3</v>
      </c>
      <c r="S134">
        <f t="shared" si="85"/>
        <v>1006.9688339012692</v>
      </c>
      <c r="T134">
        <f t="shared" si="86"/>
        <v>60682.590621730167</v>
      </c>
      <c r="U134">
        <f t="shared" si="63"/>
        <v>4006147.6834646063</v>
      </c>
      <c r="V134">
        <f t="shared" si="87"/>
        <v>500.42451168942074</v>
      </c>
      <c r="W134">
        <f t="shared" si="64"/>
        <v>66456.420043524282</v>
      </c>
      <c r="X134">
        <f t="shared" si="65"/>
        <v>69174.8459009004</v>
      </c>
      <c r="Y134">
        <f t="shared" si="66"/>
        <v>163873.0380611108</v>
      </c>
      <c r="Z134">
        <f t="shared" si="88"/>
        <v>39227.209069304081</v>
      </c>
      <c r="AA134">
        <f t="shared" si="89"/>
        <v>579.08551508804635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89</v>
      </c>
      <c r="C135">
        <f t="shared" si="70"/>
        <v>2037</v>
      </c>
      <c r="D135">
        <f t="shared" si="71"/>
        <v>7.5428868747957692E-2</v>
      </c>
      <c r="E135">
        <f t="shared" si="72"/>
        <v>6.5141313599897943E-3</v>
      </c>
      <c r="F135">
        <f t="shared" si="73"/>
        <v>0.39268700060153466</v>
      </c>
      <c r="G135">
        <f t="shared" si="74"/>
        <v>59.889640588529225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6.5604332890063297</v>
      </c>
      <c r="L135">
        <f t="shared" si="79"/>
        <v>60282.327589130757</v>
      </c>
      <c r="M135">
        <f t="shared" si="80"/>
        <v>395.47818865451814</v>
      </c>
      <c r="N135">
        <f t="shared" si="62"/>
        <v>0.64154918160963637</v>
      </c>
      <c r="O135">
        <f t="shared" si="81"/>
        <v>0.99621402484674848</v>
      </c>
      <c r="P135">
        <f t="shared" si="82"/>
        <v>1006.5604332890064</v>
      </c>
      <c r="Q135">
        <f t="shared" si="83"/>
        <v>7.01573868197687E-2</v>
      </c>
      <c r="R135">
        <f t="shared" si="84"/>
        <v>6.0433268852660982E-3</v>
      </c>
      <c r="S135">
        <f t="shared" si="85"/>
        <v>1006.9831885580976</v>
      </c>
      <c r="T135">
        <f t="shared" si="86"/>
        <v>60282.327589130757</v>
      </c>
      <c r="U135">
        <f t="shared" si="63"/>
        <v>3959969.4401550307</v>
      </c>
      <c r="V135">
        <f t="shared" si="87"/>
        <v>494.65619591957261</v>
      </c>
      <c r="W135">
        <f t="shared" si="64"/>
        <v>66121.108780096634</v>
      </c>
      <c r="X135">
        <f t="shared" si="65"/>
        <v>68834.36751206241</v>
      </c>
      <c r="Y135">
        <f t="shared" si="66"/>
        <v>162496.09028111887</v>
      </c>
      <c r="Z135">
        <f t="shared" si="88"/>
        <v>38821.053474207234</v>
      </c>
      <c r="AA135">
        <f t="shared" si="89"/>
        <v>572.02920919682174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89</v>
      </c>
      <c r="C136">
        <f t="shared" si="70"/>
        <v>2037</v>
      </c>
      <c r="D136">
        <f t="shared" si="71"/>
        <v>7.5428868747957692E-2</v>
      </c>
      <c r="E136">
        <f t="shared" si="72"/>
        <v>6.5141313599897943E-3</v>
      </c>
      <c r="F136">
        <f t="shared" si="73"/>
        <v>0.39012898589625589</v>
      </c>
      <c r="G136">
        <f t="shared" si="74"/>
        <v>59.499511602632971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6.573946707440907</v>
      </c>
      <c r="L136">
        <f t="shared" si="79"/>
        <v>59889.640588529226</v>
      </c>
      <c r="M136">
        <f t="shared" si="80"/>
        <v>393.71130555678099</v>
      </c>
      <c r="N136">
        <f t="shared" si="62"/>
        <v>0.639118332699252</v>
      </c>
      <c r="O136">
        <f t="shared" si="81"/>
        <v>0.99621097028869177</v>
      </c>
      <c r="P136">
        <f t="shared" si="82"/>
        <v>1006.5739467074409</v>
      </c>
      <c r="Q136">
        <f t="shared" si="83"/>
        <v>7.01573868197687E-2</v>
      </c>
      <c r="R136">
        <f t="shared" si="84"/>
        <v>6.0433268852660982E-3</v>
      </c>
      <c r="S136">
        <f t="shared" si="85"/>
        <v>1006.9975727831687</v>
      </c>
      <c r="T136">
        <f t="shared" si="86"/>
        <v>59889.640588529226</v>
      </c>
      <c r="U136">
        <f t="shared" si="63"/>
        <v>3914029.3968251972</v>
      </c>
      <c r="V136">
        <f t="shared" si="87"/>
        <v>488.91763469647736</v>
      </c>
      <c r="W136">
        <f t="shared" si="64"/>
        <v>65782.546636096988</v>
      </c>
      <c r="X136">
        <f t="shared" si="65"/>
        <v>68490.755607327039</v>
      </c>
      <c r="Y136">
        <f t="shared" si="66"/>
        <v>161137.11110605713</v>
      </c>
      <c r="Z136">
        <f t="shared" si="88"/>
        <v>38422.149906466184</v>
      </c>
      <c r="AA136">
        <f t="shared" si="89"/>
        <v>565.06138938488891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89</v>
      </c>
      <c r="C137">
        <f t="shared" si="70"/>
        <v>2037</v>
      </c>
      <c r="D137">
        <f t="shared" si="71"/>
        <v>7.5428868747957692E-2</v>
      </c>
      <c r="E137">
        <f t="shared" si="72"/>
        <v>6.5141313599897943E-3</v>
      </c>
      <c r="F137">
        <f t="shared" si="73"/>
        <v>0.38758763443478805</v>
      </c>
      <c r="G137">
        <f t="shared" si="74"/>
        <v>59.111923968198184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6.5874879613049071</v>
      </c>
      <c r="L137">
        <f t="shared" si="79"/>
        <v>59499.511602632971</v>
      </c>
      <c r="M137">
        <f t="shared" si="80"/>
        <v>391.95231638586631</v>
      </c>
      <c r="N137">
        <f t="shared" si="62"/>
        <v>0.63669477642376482</v>
      </c>
      <c r="O137">
        <f t="shared" si="81"/>
        <v>0.99620796939863776</v>
      </c>
      <c r="P137">
        <f t="shared" si="82"/>
        <v>1006.5874879613049</v>
      </c>
      <c r="Q137">
        <f t="shared" si="83"/>
        <v>7.01573868197687E-2</v>
      </c>
      <c r="R137">
        <f t="shared" si="84"/>
        <v>6.0433268852660982E-3</v>
      </c>
      <c r="S137">
        <f t="shared" si="85"/>
        <v>1007.0119866373883</v>
      </c>
      <c r="T137">
        <f t="shared" si="86"/>
        <v>59499.511602632971</v>
      </c>
      <c r="U137">
        <f t="shared" si="63"/>
        <v>3868325.3648527213</v>
      </c>
      <c r="V137">
        <f t="shared" si="87"/>
        <v>483.20855463024174</v>
      </c>
      <c r="W137">
        <f t="shared" si="64"/>
        <v>65440.694620832415</v>
      </c>
      <c r="X137">
        <f t="shared" si="65"/>
        <v>68143.973721490082</v>
      </c>
      <c r="Y137">
        <f t="shared" si="66"/>
        <v>159796.02866289514</v>
      </c>
      <c r="Z137">
        <f t="shared" si="88"/>
        <v>38027.228651894584</v>
      </c>
      <c r="AA137">
        <f t="shared" si="89"/>
        <v>558.16027360249689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89</v>
      </c>
      <c r="C138">
        <f t="shared" si="70"/>
        <v>2037</v>
      </c>
      <c r="D138">
        <f t="shared" si="71"/>
        <v>7.5428868747957692E-2</v>
      </c>
      <c r="E138">
        <f t="shared" si="72"/>
        <v>6.5141313599897943E-3</v>
      </c>
      <c r="F138">
        <f t="shared" si="73"/>
        <v>0.38506283767057214</v>
      </c>
      <c r="G138">
        <f t="shared" si="74"/>
        <v>58.72686113052761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6.6010571079347571</v>
      </c>
      <c r="L138">
        <f t="shared" si="79"/>
        <v>59111.923968198185</v>
      </c>
      <c r="M138">
        <f t="shared" si="80"/>
        <v>390.20118587397354</v>
      </c>
      <c r="N138">
        <f t="shared" si="62"/>
        <v>0.63427853343354479</v>
      </c>
      <c r="O138">
        <f t="shared" si="81"/>
        <v>0.99620502149586998</v>
      </c>
      <c r="P138">
        <f t="shared" si="82"/>
        <v>1006.6010571079347</v>
      </c>
      <c r="Q138">
        <f t="shared" si="83"/>
        <v>7.01573868197687E-2</v>
      </c>
      <c r="R138">
        <f t="shared" si="84"/>
        <v>6.0433268852660982E-3</v>
      </c>
      <c r="S138">
        <f t="shared" si="85"/>
        <v>1007.0264301817876</v>
      </c>
      <c r="T138">
        <f t="shared" si="86"/>
        <v>59111.923968198185</v>
      </c>
      <c r="U138">
        <f t="shared" si="63"/>
        <v>3822855.1764438176</v>
      </c>
      <c r="V138">
        <f t="shared" si="87"/>
        <v>477.52868493275889</v>
      </c>
      <c r="W138">
        <f t="shared" si="64"/>
        <v>65095.513413309389</v>
      </c>
      <c r="X138">
        <f t="shared" si="65"/>
        <v>67793.985106141088</v>
      </c>
      <c r="Y138">
        <f t="shared" si="66"/>
        <v>158472.77236958695</v>
      </c>
      <c r="Z138">
        <f t="shared" si="88"/>
        <v>37636.253214910532</v>
      </c>
      <c r="AA138">
        <f t="shared" si="89"/>
        <v>551.32525075191711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89</v>
      </c>
      <c r="C139">
        <f t="shared" si="70"/>
        <v>2037</v>
      </c>
      <c r="D139">
        <f t="shared" si="71"/>
        <v>7.5428868747957692E-2</v>
      </c>
      <c r="E139">
        <f t="shared" si="72"/>
        <v>6.5141313599897943E-3</v>
      </c>
      <c r="F139">
        <f t="shared" si="73"/>
        <v>0.38255448776413559</v>
      </c>
      <c r="G139">
        <f t="shared" si="74"/>
        <v>58.34430664276347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6.6146542047849843</v>
      </c>
      <c r="L139">
        <f t="shared" si="79"/>
        <v>58726.861130527606</v>
      </c>
      <c r="M139">
        <f t="shared" si="80"/>
        <v>388.45787891086832</v>
      </c>
      <c r="N139">
        <f t="shared" si="62"/>
        <v>0.63186962342385256</v>
      </c>
      <c r="O139">
        <f t="shared" si="81"/>
        <v>0.99620212590728541</v>
      </c>
      <c r="P139">
        <f t="shared" si="82"/>
        <v>1006.614654204785</v>
      </c>
      <c r="Q139">
        <f t="shared" si="83"/>
        <v>7.01573868197687E-2</v>
      </c>
      <c r="R139">
        <f t="shared" si="84"/>
        <v>6.0433268852660982E-3</v>
      </c>
      <c r="S139">
        <f t="shared" si="85"/>
        <v>1007.0409034775237</v>
      </c>
      <c r="T139">
        <f t="shared" si="86"/>
        <v>58726.861130527606</v>
      </c>
      <c r="U139">
        <f t="shared" si="63"/>
        <v>3777616.6843469949</v>
      </c>
      <c r="V139">
        <f t="shared" si="87"/>
        <v>471.87775738194529</v>
      </c>
      <c r="W139">
        <f t="shared" si="64"/>
        <v>64746.963358001231</v>
      </c>
      <c r="X139">
        <f t="shared" si="65"/>
        <v>67440.752726007675</v>
      </c>
      <c r="Y139">
        <f t="shared" si="66"/>
        <v>157167.272917984</v>
      </c>
      <c r="Z139">
        <f t="shared" si="88"/>
        <v>37249.1873510265</v>
      </c>
      <c r="AA139">
        <f t="shared" si="89"/>
        <v>544.55571459531291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89</v>
      </c>
      <c r="C140">
        <f t="shared" si="70"/>
        <v>2037</v>
      </c>
      <c r="D140">
        <f t="shared" si="71"/>
        <v>7.5428868747957692E-2</v>
      </c>
      <c r="E140">
        <f t="shared" si="72"/>
        <v>6.5141313599897943E-3</v>
      </c>
      <c r="F140">
        <f t="shared" si="73"/>
        <v>0.38006247757848638</v>
      </c>
      <c r="G140">
        <f t="shared" si="74"/>
        <v>57.964244165184986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6.6282793094284695</v>
      </c>
      <c r="L140">
        <f t="shared" si="79"/>
        <v>58344.306642763469</v>
      </c>
      <c r="M140">
        <f t="shared" si="80"/>
        <v>386.72236054317915</v>
      </c>
      <c r="N140">
        <f t="shared" si="62"/>
        <v>0.62946806515179665</v>
      </c>
      <c r="O140">
        <f t="shared" si="81"/>
        <v>0.99619928196731022</v>
      </c>
      <c r="P140">
        <f t="shared" si="82"/>
        <v>1006.6282793094284</v>
      </c>
      <c r="Q140">
        <f t="shared" si="83"/>
        <v>7.01573868197687E-2</v>
      </c>
      <c r="R140">
        <f t="shared" si="84"/>
        <v>6.0433268852660982E-3</v>
      </c>
      <c r="S140">
        <f t="shared" si="85"/>
        <v>1007.055406585879</v>
      </c>
      <c r="T140">
        <f t="shared" si="86"/>
        <v>58344.306642763469</v>
      </c>
      <c r="U140">
        <f t="shared" si="63"/>
        <v>3732607.7615714748</v>
      </c>
      <c r="V140">
        <f t="shared" si="87"/>
        <v>466.25550628656691</v>
      </c>
      <c r="W140">
        <f t="shared" si="64"/>
        <v>64395.004460584125</v>
      </c>
      <c r="X140">
        <f t="shared" si="65"/>
        <v>67084.239255276509</v>
      </c>
      <c r="Y140">
        <f t="shared" si="66"/>
        <v>155879.46225706046</v>
      </c>
      <c r="Z140">
        <f t="shared" si="88"/>
        <v>36865.995067288735</v>
      </c>
      <c r="AA140">
        <f t="shared" si="89"/>
        <v>537.85106373457859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89</v>
      </c>
      <c r="C141">
        <f t="shared" si="70"/>
        <v>2037</v>
      </c>
      <c r="D141">
        <f t="shared" si="71"/>
        <v>7.5428868747957692E-2</v>
      </c>
      <c r="E141">
        <f t="shared" si="72"/>
        <v>6.5141313599897943E-3</v>
      </c>
      <c r="F141">
        <f t="shared" si="73"/>
        <v>0.37758670067453698</v>
      </c>
      <c r="G141">
        <f t="shared" si="74"/>
        <v>57.586657464510452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6.6419324795566794</v>
      </c>
      <c r="L141">
        <f t="shared" si="79"/>
        <v>57964.244165184988</v>
      </c>
      <c r="M141">
        <f t="shared" si="80"/>
        <v>384.99459597369588</v>
      </c>
      <c r="N141">
        <f t="shared" si="62"/>
        <v>0.62707387645306356</v>
      </c>
      <c r="O141">
        <f t="shared" si="81"/>
        <v>0.99619648901782532</v>
      </c>
      <c r="P141">
        <f t="shared" si="82"/>
        <v>1006.6419324795567</v>
      </c>
      <c r="Q141">
        <f t="shared" si="83"/>
        <v>7.01573868197687E-2</v>
      </c>
      <c r="R141">
        <f t="shared" si="84"/>
        <v>6.0433268852660982E-3</v>
      </c>
      <c r="S141">
        <f t="shared" si="85"/>
        <v>1007.0699395682632</v>
      </c>
      <c r="T141">
        <f t="shared" si="86"/>
        <v>57964.244165184988</v>
      </c>
      <c r="U141">
        <f t="shared" si="63"/>
        <v>3687826.3011102048</v>
      </c>
      <c r="V141">
        <f t="shared" si="87"/>
        <v>460.66166845163974</v>
      </c>
      <c r="W141">
        <f t="shared" si="64"/>
        <v>64039.596383640441</v>
      </c>
      <c r="X141">
        <f t="shared" si="65"/>
        <v>66724.407073890106</v>
      </c>
      <c r="Y141">
        <f t="shared" si="66"/>
        <v>154609.27357646337</v>
      </c>
      <c r="Z141">
        <f t="shared" si="88"/>
        <v>36486.640622645311</v>
      </c>
      <c r="AA141">
        <f t="shared" si="89"/>
        <v>531.21070159076567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89</v>
      </c>
      <c r="C142">
        <f t="shared" si="70"/>
        <v>2037</v>
      </c>
      <c r="D142">
        <f t="shared" si="71"/>
        <v>7.5428868747957692E-2</v>
      </c>
      <c r="E142">
        <f t="shared" si="72"/>
        <v>6.5141313599897943E-3</v>
      </c>
      <c r="F142">
        <f t="shared" si="73"/>
        <v>0.37512705130655793</v>
      </c>
      <c r="G142">
        <f t="shared" si="74"/>
        <v>57.211530413203896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6.6556137729799181</v>
      </c>
      <c r="L142">
        <f t="shared" si="79"/>
        <v>57586.657464510456</v>
      </c>
      <c r="M142">
        <f t="shared" si="80"/>
        <v>383.27455056067259</v>
      </c>
      <c r="N142">
        <f t="shared" si="62"/>
        <v>0.62468707425841774</v>
      </c>
      <c r="O142">
        <f t="shared" si="81"/>
        <v>0.99619374640808456</v>
      </c>
      <c r="P142">
        <f t="shared" si="82"/>
        <v>1006.6556137729799</v>
      </c>
      <c r="Q142">
        <f t="shared" si="83"/>
        <v>7.01573868197687E-2</v>
      </c>
      <c r="R142">
        <f t="shared" si="84"/>
        <v>6.0433268852660982E-3</v>
      </c>
      <c r="S142">
        <f t="shared" si="85"/>
        <v>1007.0845024862115</v>
      </c>
      <c r="T142">
        <f t="shared" si="86"/>
        <v>57586.657464510456</v>
      </c>
      <c r="U142">
        <f t="shared" si="63"/>
        <v>3643270.2156674122</v>
      </c>
      <c r="V142">
        <f t="shared" si="87"/>
        <v>455.09598314439745</v>
      </c>
      <c r="W142">
        <f t="shared" si="64"/>
        <v>63680.698442329704</v>
      </c>
      <c r="X142">
        <f t="shared" si="65"/>
        <v>66361.218263819508</v>
      </c>
      <c r="Y142">
        <f t="shared" si="66"/>
        <v>153356.64129035984</v>
      </c>
      <c r="Z142">
        <f t="shared" si="88"/>
        <v>36111.088528245316</v>
      </c>
      <c r="AA142">
        <f t="shared" si="89"/>
        <v>524.63403638311854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90</v>
      </c>
      <c r="C143">
        <f t="shared" si="70"/>
        <v>2037</v>
      </c>
      <c r="D143">
        <f t="shared" si="71"/>
        <v>8.5005382281444275E-2</v>
      </c>
      <c r="E143">
        <f t="shared" si="72"/>
        <v>7.3757559496240299E-3</v>
      </c>
      <c r="F143">
        <f t="shared" si="73"/>
        <v>0.42197828583228475</v>
      </c>
      <c r="G143">
        <f t="shared" si="74"/>
        <v>56.789552127371614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6.6693232476275668</v>
      </c>
      <c r="L143">
        <f t="shared" si="79"/>
        <v>57211.530413203895</v>
      </c>
      <c r="M143">
        <f t="shared" si="80"/>
        <v>381.56218981713232</v>
      </c>
      <c r="N143">
        <f t="shared" si="62"/>
        <v>0.62230767460997738</v>
      </c>
      <c r="O143">
        <f t="shared" si="81"/>
        <v>0.99619105349463966</v>
      </c>
      <c r="P143">
        <f t="shared" si="82"/>
        <v>1006.6693232476275</v>
      </c>
      <c r="Q143">
        <f t="shared" si="83"/>
        <v>7.9064628509930734E-2</v>
      </c>
      <c r="R143">
        <f t="shared" si="84"/>
        <v>6.8402828054566767E-3</v>
      </c>
      <c r="S143">
        <f t="shared" si="85"/>
        <v>1007.0990954013864</v>
      </c>
      <c r="T143">
        <f t="shared" si="86"/>
        <v>57211.530413203895</v>
      </c>
      <c r="U143">
        <f t="shared" si="63"/>
        <v>3598937.4373905943</v>
      </c>
      <c r="V143">
        <f t="shared" si="87"/>
        <v>449.55819206081321</v>
      </c>
      <c r="W143">
        <f t="shared" si="64"/>
        <v>63373.231564120171</v>
      </c>
      <c r="X143">
        <f t="shared" si="65"/>
        <v>66047.591661301063</v>
      </c>
      <c r="Y143">
        <f t="shared" si="66"/>
        <v>151875.71214621689</v>
      </c>
      <c r="Z143">
        <f t="shared" si="88"/>
        <v>35739.303547670825</v>
      </c>
      <c r="AA143">
        <f t="shared" si="89"/>
        <v>518.12048110772969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90</v>
      </c>
      <c r="C144">
        <f t="shared" si="70"/>
        <v>2037</v>
      </c>
      <c r="D144">
        <f t="shared" si="71"/>
        <v>8.5005382281444275E-2</v>
      </c>
      <c r="E144">
        <f t="shared" si="72"/>
        <v>7.3757559496240299E-3</v>
      </c>
      <c r="F144">
        <f t="shared" si="73"/>
        <v>0.41886587697994515</v>
      </c>
      <c r="G144">
        <f t="shared" si="74"/>
        <v>56.370686250391671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6.6830609615483354</v>
      </c>
      <c r="L144">
        <f t="shared" si="79"/>
        <v>56789.552127371615</v>
      </c>
      <c r="M144">
        <f t="shared" si="80"/>
        <v>379.52803884625143</v>
      </c>
      <c r="N144">
        <f t="shared" si="62"/>
        <v>0.61993569267726656</v>
      </c>
      <c r="O144">
        <f t="shared" si="81"/>
        <v>0.99618840964126398</v>
      </c>
      <c r="P144">
        <f t="shared" si="82"/>
        <v>1006.6830609615483</v>
      </c>
      <c r="Q144">
        <f t="shared" si="83"/>
        <v>7.9064628509930734E-2</v>
      </c>
      <c r="R144">
        <f t="shared" si="84"/>
        <v>6.8402828054566767E-3</v>
      </c>
      <c r="S144">
        <f t="shared" si="85"/>
        <v>1007.1137183755773</v>
      </c>
      <c r="T144">
        <f t="shared" si="86"/>
        <v>56789.552127371615</v>
      </c>
      <c r="U144">
        <f t="shared" si="63"/>
        <v>3554875.7255583489</v>
      </c>
      <c r="V144">
        <f t="shared" si="87"/>
        <v>444.05426101032776</v>
      </c>
      <c r="W144">
        <f t="shared" si="64"/>
        <v>63062.488006053849</v>
      </c>
      <c r="X144">
        <f t="shared" si="65"/>
        <v>65730.796836128196</v>
      </c>
      <c r="Y144">
        <f t="shared" si="66"/>
        <v>150414.3998792707</v>
      </c>
      <c r="Z144">
        <f t="shared" si="88"/>
        <v>35340.574126526721</v>
      </c>
      <c r="AA144">
        <f t="shared" si="89"/>
        <v>511.46829718942513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90</v>
      </c>
      <c r="C145">
        <f t="shared" si="70"/>
        <v>2037</v>
      </c>
      <c r="D145">
        <f t="shared" si="71"/>
        <v>8.5005382281444275E-2</v>
      </c>
      <c r="E145">
        <f t="shared" si="72"/>
        <v>7.3757559496240299E-3</v>
      </c>
      <c r="F145">
        <f t="shared" si="73"/>
        <v>0.41577642449571589</v>
      </c>
      <c r="G145">
        <f t="shared" si="74"/>
        <v>55.954909825895953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6.6968269729105048</v>
      </c>
      <c r="L145">
        <f t="shared" si="79"/>
        <v>56370.686250391671</v>
      </c>
      <c r="M145">
        <f t="shared" si="80"/>
        <v>377.50473216309825</v>
      </c>
      <c r="N145">
        <f t="shared" si="62"/>
        <v>0.61757114277304526</v>
      </c>
      <c r="O145">
        <f t="shared" si="81"/>
        <v>0.99618581421887531</v>
      </c>
      <c r="P145">
        <f t="shared" si="82"/>
        <v>1006.6968269729105</v>
      </c>
      <c r="Q145">
        <f t="shared" si="83"/>
        <v>7.9064628509930734E-2</v>
      </c>
      <c r="R145">
        <f t="shared" si="84"/>
        <v>6.8402828054566767E-3</v>
      </c>
      <c r="S145">
        <f t="shared" si="85"/>
        <v>1007.1283714707007</v>
      </c>
      <c r="T145">
        <f t="shared" si="86"/>
        <v>56370.686250391671</v>
      </c>
      <c r="U145">
        <f t="shared" si="63"/>
        <v>3511082.5446610968</v>
      </c>
      <c r="V145">
        <f t="shared" si="87"/>
        <v>438.58387327193037</v>
      </c>
      <c r="W145">
        <f t="shared" si="64"/>
        <v>62748.426466700636</v>
      </c>
      <c r="X145">
        <f t="shared" si="65"/>
        <v>65410.795261286876</v>
      </c>
      <c r="Y145">
        <f t="shared" si="66"/>
        <v>148972.60582435239</v>
      </c>
      <c r="Z145">
        <f t="shared" si="88"/>
        <v>34946.20042732943</v>
      </c>
      <c r="AA145">
        <f t="shared" si="89"/>
        <v>504.88540144085084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90</v>
      </c>
      <c r="C146">
        <f t="shared" si="70"/>
        <v>2037</v>
      </c>
      <c r="D146">
        <f t="shared" si="71"/>
        <v>8.5005382281444275E-2</v>
      </c>
      <c r="E146">
        <f t="shared" si="72"/>
        <v>7.3757559496240299E-3</v>
      </c>
      <c r="F146">
        <f t="shared" si="73"/>
        <v>0.41270975905902818</v>
      </c>
      <c r="G146">
        <f t="shared" si="74"/>
        <v>55.542200066836926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6.7106213400021675</v>
      </c>
      <c r="L146">
        <f t="shared" si="79"/>
        <v>55954.909825895957</v>
      </c>
      <c r="M146">
        <f t="shared" si="80"/>
        <v>375.49221195555435</v>
      </c>
      <c r="N146">
        <f t="shared" si="62"/>
        <v>0.61521403836891975</v>
      </c>
      <c r="O146">
        <f t="shared" si="81"/>
        <v>0.99618326660546097</v>
      </c>
      <c r="P146">
        <f t="shared" si="82"/>
        <v>1006.7106213400021</v>
      </c>
      <c r="Q146">
        <f t="shared" si="83"/>
        <v>7.9064628509930734E-2</v>
      </c>
      <c r="R146">
        <f t="shared" si="84"/>
        <v>6.8402828054566767E-3</v>
      </c>
      <c r="S146">
        <f t="shared" si="85"/>
        <v>1007.143054748801</v>
      </c>
      <c r="T146">
        <f t="shared" si="86"/>
        <v>55954.909825895957</v>
      </c>
      <c r="U146">
        <f t="shared" si="63"/>
        <v>3467555.3835433945</v>
      </c>
      <c r="V146">
        <f t="shared" si="87"/>
        <v>433.14671516678646</v>
      </c>
      <c r="W146">
        <f t="shared" si="64"/>
        <v>62431.005242332831</v>
      </c>
      <c r="X146">
        <f t="shared" si="65"/>
        <v>65087.548062834197</v>
      </c>
      <c r="Y146">
        <f t="shared" si="66"/>
        <v>147550.23282240616</v>
      </c>
      <c r="Z146">
        <f t="shared" si="88"/>
        <v>34556.137604941265</v>
      </c>
      <c r="AA146">
        <f t="shared" si="89"/>
        <v>498.37109428376112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90</v>
      </c>
      <c r="C147">
        <f t="shared" si="70"/>
        <v>2038</v>
      </c>
      <c r="D147">
        <f t="shared" si="71"/>
        <v>8.4085964066688168E-2</v>
      </c>
      <c r="E147">
        <f t="shared" si="72"/>
        <v>7.2926756097483336E-3</v>
      </c>
      <c r="F147">
        <f t="shared" si="73"/>
        <v>0.40505124773918394</v>
      </c>
      <c r="G147">
        <f t="shared" si="74"/>
        <v>55.137148819097746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6.7244441212314889</v>
      </c>
      <c r="L147">
        <f t="shared" si="79"/>
        <v>55542.200066836929</v>
      </c>
      <c r="M147">
        <f t="shared" si="80"/>
        <v>373.49042071970479</v>
      </c>
      <c r="N147">
        <f t="shared" si="62"/>
        <v>0.61286439211073707</v>
      </c>
      <c r="O147">
        <f t="shared" si="81"/>
        <v>0.99618076618600548</v>
      </c>
      <c r="P147">
        <f t="shared" si="82"/>
        <v>1006.7244441212315</v>
      </c>
      <c r="Q147">
        <f t="shared" si="83"/>
        <v>7.8209465487967311E-2</v>
      </c>
      <c r="R147">
        <f t="shared" si="84"/>
        <v>6.7634630634345605E-3</v>
      </c>
      <c r="S147">
        <f t="shared" si="85"/>
        <v>1007.15776827205</v>
      </c>
      <c r="T147">
        <f t="shared" si="86"/>
        <v>55542.200066836929</v>
      </c>
      <c r="U147">
        <f t="shared" si="63"/>
        <v>3424291.7550883633</v>
      </c>
      <c r="V147">
        <f t="shared" si="87"/>
        <v>427.74247601881831</v>
      </c>
      <c r="W147">
        <f t="shared" si="64"/>
        <v>62104.984179056766</v>
      </c>
      <c r="X147">
        <f t="shared" si="65"/>
        <v>64756.00721410173</v>
      </c>
      <c r="Y147">
        <f t="shared" si="66"/>
        <v>146169.85160613034</v>
      </c>
      <c r="Z147">
        <f t="shared" si="88"/>
        <v>34170.341203013231</v>
      </c>
      <c r="AA147">
        <f t="shared" si="89"/>
        <v>491.92468256829102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90</v>
      </c>
      <c r="C148">
        <f t="shared" si="70"/>
        <v>2038</v>
      </c>
      <c r="D148">
        <f t="shared" si="71"/>
        <v>8.4085964066688168E-2</v>
      </c>
      <c r="E148">
        <f t="shared" si="72"/>
        <v>7.2926756097483336E-3</v>
      </c>
      <c r="F148">
        <f t="shared" si="73"/>
        <v>0.40209734038409828</v>
      </c>
      <c r="G148">
        <f t="shared" si="74"/>
        <v>54.73505147871365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6.7382953751269303</v>
      </c>
      <c r="L148">
        <f t="shared" si="79"/>
        <v>55137.148819097747</v>
      </c>
      <c r="M148">
        <f t="shared" si="80"/>
        <v>371.53039488541162</v>
      </c>
      <c r="N148">
        <f t="shared" si="62"/>
        <v>0.61052221583376276</v>
      </c>
      <c r="O148">
        <f t="shared" si="81"/>
        <v>0.99617831235241494</v>
      </c>
      <c r="P148">
        <f t="shared" si="82"/>
        <v>1006.7382953751269</v>
      </c>
      <c r="Q148">
        <f t="shared" si="83"/>
        <v>7.8209465487967311E-2</v>
      </c>
      <c r="R148">
        <f t="shared" si="84"/>
        <v>6.7634630634345605E-3</v>
      </c>
      <c r="S148">
        <f t="shared" si="85"/>
        <v>1007.1725121027479</v>
      </c>
      <c r="T148">
        <f t="shared" si="86"/>
        <v>55137.148819097747</v>
      </c>
      <c r="U148">
        <f t="shared" si="63"/>
        <v>3381284.5331090945</v>
      </c>
      <c r="V148">
        <f t="shared" si="87"/>
        <v>422.37026566648262</v>
      </c>
      <c r="W148">
        <f t="shared" si="64"/>
        <v>61775.488316185641</v>
      </c>
      <c r="X148">
        <f t="shared" si="65"/>
        <v>64421.114625829578</v>
      </c>
      <c r="Y148">
        <f t="shared" si="66"/>
        <v>144808.49225180005</v>
      </c>
      <c r="Z148">
        <f t="shared" si="88"/>
        <v>33791.595193735586</v>
      </c>
      <c r="AA148">
        <f t="shared" si="89"/>
        <v>485.56418010910591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90</v>
      </c>
      <c r="C149">
        <f t="shared" si="70"/>
        <v>2038</v>
      </c>
      <c r="D149">
        <f t="shared" si="71"/>
        <v>8.4085964066688168E-2</v>
      </c>
      <c r="E149">
        <f t="shared" si="72"/>
        <v>7.2926756097483336E-3</v>
      </c>
      <c r="F149">
        <f t="shared" si="73"/>
        <v>0.39916497491713449</v>
      </c>
      <c r="G149">
        <f t="shared" si="74"/>
        <v>54.335886503796516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6.7521751603375302</v>
      </c>
      <c r="L149">
        <f t="shared" si="79"/>
        <v>54735.051478713649</v>
      </c>
      <c r="M149">
        <f t="shared" si="80"/>
        <v>369.58065499436628</v>
      </c>
      <c r="N149">
        <f t="shared" si="62"/>
        <v>0.60818752057764636</v>
      </c>
      <c r="O149">
        <f t="shared" si="81"/>
        <v>0.9961759045034454</v>
      </c>
      <c r="P149">
        <f t="shared" si="82"/>
        <v>1006.7521751603375</v>
      </c>
      <c r="Q149">
        <f t="shared" si="83"/>
        <v>7.8209465487967311E-2</v>
      </c>
      <c r="R149">
        <f t="shared" si="84"/>
        <v>6.7634630634345605E-3</v>
      </c>
      <c r="S149">
        <f t="shared" si="85"/>
        <v>1007.187286303323</v>
      </c>
      <c r="T149">
        <f t="shared" si="86"/>
        <v>54735.051478713649</v>
      </c>
      <c r="U149">
        <f t="shared" si="63"/>
        <v>3338531.3285701177</v>
      </c>
      <c r="V149">
        <f t="shared" si="87"/>
        <v>417.02978568545689</v>
      </c>
      <c r="W149">
        <f t="shared" si="64"/>
        <v>61442.474640343833</v>
      </c>
      <c r="X149">
        <f t="shared" si="65"/>
        <v>64082.830304355208</v>
      </c>
      <c r="Y149">
        <f t="shared" si="66"/>
        <v>143466.06568937836</v>
      </c>
      <c r="Z149">
        <f t="shared" si="88"/>
        <v>33416.964912559328</v>
      </c>
      <c r="AA149">
        <f t="shared" si="89"/>
        <v>479.26951177951918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90</v>
      </c>
      <c r="C150">
        <f t="shared" si="70"/>
        <v>2038</v>
      </c>
      <c r="D150">
        <f t="shared" si="71"/>
        <v>8.4085964066688168E-2</v>
      </c>
      <c r="E150">
        <f t="shared" si="72"/>
        <v>7.2926756097483336E-3</v>
      </c>
      <c r="F150">
        <f t="shared" si="73"/>
        <v>0.39625399424029051</v>
      </c>
      <c r="G150">
        <f t="shared" si="74"/>
        <v>53.939632509556226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6.7660835356331255</v>
      </c>
      <c r="L150">
        <f t="shared" si="79"/>
        <v>54335.886503796515</v>
      </c>
      <c r="M150">
        <f t="shared" si="80"/>
        <v>367.64114706736774</v>
      </c>
      <c r="N150">
        <f t="shared" si="62"/>
        <v>0.6058603166011759</v>
      </c>
      <c r="O150">
        <f t="shared" si="81"/>
        <v>0.99617354204463104</v>
      </c>
      <c r="P150">
        <f t="shared" si="82"/>
        <v>1006.7660835356331</v>
      </c>
      <c r="Q150">
        <f t="shared" si="83"/>
        <v>7.8209465487967311E-2</v>
      </c>
      <c r="R150">
        <f t="shared" si="84"/>
        <v>6.7634630634345605E-3</v>
      </c>
      <c r="S150">
        <f t="shared" si="85"/>
        <v>1007.2020909363324</v>
      </c>
      <c r="T150">
        <f t="shared" si="86"/>
        <v>54335.886503796515</v>
      </c>
      <c r="U150">
        <f t="shared" si="63"/>
        <v>3296029.7749644369</v>
      </c>
      <c r="V150">
        <f t="shared" si="87"/>
        <v>411.72074046554354</v>
      </c>
      <c r="W150">
        <f t="shared" si="64"/>
        <v>61105.899718180233</v>
      </c>
      <c r="X150">
        <f t="shared" si="65"/>
        <v>63741.113894285649</v>
      </c>
      <c r="Y150">
        <f t="shared" si="66"/>
        <v>142142.48424309908</v>
      </c>
      <c r="Z150">
        <f t="shared" si="88"/>
        <v>33046.408091132398</v>
      </c>
      <c r="AA150">
        <f t="shared" si="89"/>
        <v>473.04001586694903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90</v>
      </c>
      <c r="C151">
        <f t="shared" si="70"/>
        <v>2038</v>
      </c>
      <c r="D151">
        <f t="shared" si="71"/>
        <v>8.4085964066688168E-2</v>
      </c>
      <c r="E151">
        <f t="shared" si="72"/>
        <v>7.2926756097483336E-3</v>
      </c>
      <c r="F151">
        <f t="shared" si="73"/>
        <v>0.39336424240122897</v>
      </c>
      <c r="G151">
        <f t="shared" si="74"/>
        <v>53.546268267155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6.7800205599046093</v>
      </c>
      <c r="L151">
        <f t="shared" si="79"/>
        <v>53939.632509556228</v>
      </c>
      <c r="M151">
        <f t="shared" si="80"/>
        <v>365.71181740849028</v>
      </c>
      <c r="N151">
        <f t="shared" si="62"/>
        <v>0.60354061339682286</v>
      </c>
      <c r="O151">
        <f t="shared" si="81"/>
        <v>0.99617122438821148</v>
      </c>
      <c r="P151">
        <f t="shared" si="82"/>
        <v>1006.7800205599046</v>
      </c>
      <c r="Q151">
        <f t="shared" si="83"/>
        <v>7.8209465487967311E-2</v>
      </c>
      <c r="R151">
        <f t="shared" si="84"/>
        <v>6.7634630634345605E-3</v>
      </c>
      <c r="S151">
        <f t="shared" si="85"/>
        <v>1007.2169260644617</v>
      </c>
      <c r="T151">
        <f t="shared" si="86"/>
        <v>53939.632509556228</v>
      </c>
      <c r="U151">
        <f t="shared" si="63"/>
        <v>3253777.528024205</v>
      </c>
      <c r="V151">
        <f t="shared" si="87"/>
        <v>406.44283717452947</v>
      </c>
      <c r="W151">
        <f t="shared" si="64"/>
        <v>60765.719691059312</v>
      </c>
      <c r="X151">
        <f t="shared" si="65"/>
        <v>63395.924673993548</v>
      </c>
      <c r="Y151">
        <f t="shared" si="66"/>
        <v>140837.66161380443</v>
      </c>
      <c r="Z151">
        <f t="shared" si="88"/>
        <v>32679.882829590817</v>
      </c>
      <c r="AA151">
        <f t="shared" si="89"/>
        <v>466.87503673895986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90</v>
      </c>
      <c r="C152">
        <f t="shared" si="70"/>
        <v>2038</v>
      </c>
      <c r="D152">
        <f t="shared" si="71"/>
        <v>8.4085964066688168E-2</v>
      </c>
      <c r="E152">
        <f t="shared" si="72"/>
        <v>7.2926756097483336E-3</v>
      </c>
      <c r="F152">
        <f t="shared" si="73"/>
        <v>0.39049556458492246</v>
      </c>
      <c r="G152">
        <f t="shared" si="74"/>
        <v>53.155772702570076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6.7939862921641803</v>
      </c>
      <c r="L152">
        <f t="shared" si="79"/>
        <v>53546.268267154999</v>
      </c>
      <c r="M152">
        <f t="shared" si="80"/>
        <v>363.79261260359692</v>
      </c>
      <c r="N152">
        <f t="shared" si="62"/>
        <v>0.60122841970508123</v>
      </c>
      <c r="O152">
        <f t="shared" si="81"/>
        <v>0.99616895095306313</v>
      </c>
      <c r="P152">
        <f t="shared" si="82"/>
        <v>1006.7939862921642</v>
      </c>
      <c r="Q152">
        <f t="shared" si="83"/>
        <v>7.8209465487967311E-2</v>
      </c>
      <c r="R152">
        <f t="shared" si="84"/>
        <v>6.7634630634345605E-3</v>
      </c>
      <c r="S152">
        <f t="shared" si="85"/>
        <v>1007.2317917505261</v>
      </c>
      <c r="T152">
        <f t="shared" si="86"/>
        <v>53546.268267154999</v>
      </c>
      <c r="U152">
        <f t="shared" si="63"/>
        <v>3211772.2654359327</v>
      </c>
      <c r="V152">
        <f t="shared" si="87"/>
        <v>401.19578572261116</v>
      </c>
      <c r="W152">
        <f t="shared" si="64"/>
        <v>60421.890269702431</v>
      </c>
      <c r="X152">
        <f t="shared" si="65"/>
        <v>63047.22155107509</v>
      </c>
      <c r="Y152">
        <f t="shared" si="66"/>
        <v>139551.51286159208</v>
      </c>
      <c r="Z152">
        <f t="shared" si="88"/>
        <v>32317.347595069557</v>
      </c>
      <c r="AA152">
        <f t="shared" si="89"/>
        <v>460.77392480235153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90</v>
      </c>
      <c r="C153">
        <f t="shared" si="70"/>
        <v>2038</v>
      </c>
      <c r="D153">
        <f t="shared" si="71"/>
        <v>8.4085964066688168E-2</v>
      </c>
      <c r="E153">
        <f t="shared" si="72"/>
        <v>7.2926756097483336E-3</v>
      </c>
      <c r="F153">
        <f t="shared" si="73"/>
        <v>0.38764780710535907</v>
      </c>
      <c r="G153">
        <f t="shared" si="74"/>
        <v>52.768124895464716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6.8079807915455959</v>
      </c>
      <c r="L153">
        <f t="shared" si="79"/>
        <v>53155.772702570073</v>
      </c>
      <c r="M153">
        <f t="shared" si="80"/>
        <v>361.88347951886078</v>
      </c>
      <c r="N153">
        <f t="shared" si="62"/>
        <v>0.598923743528602</v>
      </c>
      <c r="O153">
        <f t="shared" si="81"/>
        <v>0.99616672116462868</v>
      </c>
      <c r="P153">
        <f t="shared" si="82"/>
        <v>1006.8079807915456</v>
      </c>
      <c r="Q153">
        <f t="shared" si="83"/>
        <v>7.8209465487967311E-2</v>
      </c>
      <c r="R153">
        <f t="shared" si="84"/>
        <v>6.7634630634345605E-3</v>
      </c>
      <c r="S153">
        <f t="shared" si="85"/>
        <v>1007.2466880574698</v>
      </c>
      <c r="T153">
        <f t="shared" si="86"/>
        <v>53155.772702570073</v>
      </c>
      <c r="U153">
        <f t="shared" si="63"/>
        <v>3170011.6865601521</v>
      </c>
      <c r="V153">
        <f t="shared" si="87"/>
        <v>395.97929872737717</v>
      </c>
      <c r="W153">
        <f t="shared" si="64"/>
        <v>60074.366728778856</v>
      </c>
      <c r="X153">
        <f t="shared" si="65"/>
        <v>62694.963057769732</v>
      </c>
      <c r="Y153">
        <f t="shared" si="66"/>
        <v>138283.95438878689</v>
      </c>
      <c r="Z153">
        <f t="shared" si="88"/>
        <v>31958.761220168701</v>
      </c>
      <c r="AA153">
        <f t="shared" si="89"/>
        <v>454.73603646213212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90</v>
      </c>
      <c r="C154">
        <f t="shared" si="70"/>
        <v>2038</v>
      </c>
      <c r="D154">
        <f t="shared" si="71"/>
        <v>8.4085964066688168E-2</v>
      </c>
      <c r="E154">
        <f t="shared" si="72"/>
        <v>7.2926756097483336E-3</v>
      </c>
      <c r="F154">
        <f t="shared" si="73"/>
        <v>0.38482081739730939</v>
      </c>
      <c r="G154">
        <f t="shared" si="74"/>
        <v>52.383304078067404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6.822004117304413</v>
      </c>
      <c r="L154">
        <f t="shared" si="79"/>
        <v>52768.124895464716</v>
      </c>
      <c r="M154">
        <f t="shared" si="80"/>
        <v>359.98436529929381</v>
      </c>
      <c r="N154">
        <f t="shared" si="62"/>
        <v>0.59662659214612401</v>
      </c>
      <c r="O154">
        <f t="shared" si="81"/>
        <v>0.99616453445484698</v>
      </c>
      <c r="P154">
        <f t="shared" si="82"/>
        <v>1006.8220041173045</v>
      </c>
      <c r="Q154">
        <f t="shared" si="83"/>
        <v>7.8209465487967311E-2</v>
      </c>
      <c r="R154">
        <f t="shared" si="84"/>
        <v>6.7634630634345605E-3</v>
      </c>
      <c r="S154">
        <f t="shared" si="85"/>
        <v>1007.2616150483668</v>
      </c>
      <c r="T154">
        <f t="shared" si="86"/>
        <v>52768.124895464716</v>
      </c>
      <c r="U154">
        <f t="shared" si="63"/>
        <v>3128493.5121554532</v>
      </c>
      <c r="V154">
        <f t="shared" si="87"/>
        <v>390.79309147933594</v>
      </c>
      <c r="W154">
        <f t="shared" si="64"/>
        <v>59723.103901445895</v>
      </c>
      <c r="X154">
        <f t="shared" si="65"/>
        <v>62339.107346340948</v>
      </c>
      <c r="Y154">
        <f t="shared" si="66"/>
        <v>137034.90392320944</v>
      </c>
      <c r="Z154">
        <f t="shared" si="88"/>
        <v>31604.082901376547</v>
      </c>
      <c r="AA154">
        <f t="shared" si="89"/>
        <v>448.76073408038553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91</v>
      </c>
      <c r="C155">
        <f t="shared" si="70"/>
        <v>2038</v>
      </c>
      <c r="D155">
        <f t="shared" si="71"/>
        <v>9.4749098762049899E-2</v>
      </c>
      <c r="E155">
        <f t="shared" si="72"/>
        <v>8.2609504890300833E-3</v>
      </c>
      <c r="F155">
        <f t="shared" si="73"/>
        <v>0.4327358814407225</v>
      </c>
      <c r="G155">
        <f t="shared" si="74"/>
        <v>51.950568196626683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6.8360563288182554</v>
      </c>
      <c r="L155">
        <f t="shared" si="79"/>
        <v>52383.304078067405</v>
      </c>
      <c r="M155">
        <f t="shared" si="80"/>
        <v>358.09521736728379</v>
      </c>
      <c r="N155">
        <f t="shared" si="62"/>
        <v>0.59433697212620595</v>
      </c>
      <c r="O155">
        <f t="shared" si="81"/>
        <v>0.99616239026208664</v>
      </c>
      <c r="P155">
        <f t="shared" si="82"/>
        <v>1006.8360563288182</v>
      </c>
      <c r="Q155">
        <f t="shared" si="83"/>
        <v>8.8127387869032389E-2</v>
      </c>
      <c r="R155">
        <f t="shared" si="84"/>
        <v>7.6584384304111408E-3</v>
      </c>
      <c r="S155">
        <f t="shared" si="85"/>
        <v>1007.2765727864211</v>
      </c>
      <c r="T155">
        <f t="shared" si="86"/>
        <v>52383.304078067405</v>
      </c>
      <c r="U155">
        <f t="shared" si="63"/>
        <v>3087215.4841068089</v>
      </c>
      <c r="V155">
        <f t="shared" si="87"/>
        <v>385.63688190798013</v>
      </c>
      <c r="W155">
        <f t="shared" si="64"/>
        <v>59426.019604291308</v>
      </c>
      <c r="X155">
        <f t="shared" si="65"/>
        <v>62035.510504419377</v>
      </c>
      <c r="Y155">
        <f t="shared" si="66"/>
        <v>135564.53496557998</v>
      </c>
      <c r="Z155">
        <f t="shared" si="88"/>
        <v>31253.272197451515</v>
      </c>
      <c r="AA155">
        <f t="shared" si="89"/>
        <v>442.84738593504824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91</v>
      </c>
      <c r="C156">
        <f t="shared" si="70"/>
        <v>2038</v>
      </c>
      <c r="D156">
        <f t="shared" si="71"/>
        <v>9.4749098762049899E-2</v>
      </c>
      <c r="E156">
        <f t="shared" si="72"/>
        <v>8.2609504890300833E-3</v>
      </c>
      <c r="F156">
        <f t="shared" si="73"/>
        <v>0.42916107174931389</v>
      </c>
      <c r="G156">
        <f t="shared" si="74"/>
        <v>51.521407124877371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6.8501374855870436</v>
      </c>
      <c r="L156">
        <f t="shared" si="79"/>
        <v>51950.568196626686</v>
      </c>
      <c r="M156">
        <f t="shared" si="80"/>
        <v>355.86853460125855</v>
      </c>
      <c r="N156">
        <f t="shared" si="62"/>
        <v>0.59205488934075834</v>
      </c>
      <c r="O156">
        <f t="shared" si="81"/>
        <v>0.99616028803107504</v>
      </c>
      <c r="P156">
        <f t="shared" si="82"/>
        <v>1006.8501374855871</v>
      </c>
      <c r="Q156">
        <f t="shared" si="83"/>
        <v>8.8127387869032389E-2</v>
      </c>
      <c r="R156">
        <f t="shared" si="84"/>
        <v>7.6584384304111408E-3</v>
      </c>
      <c r="S156">
        <f t="shared" si="85"/>
        <v>1007.2915613349667</v>
      </c>
      <c r="T156">
        <f t="shared" si="86"/>
        <v>51950.568196626686</v>
      </c>
      <c r="U156">
        <f t="shared" si="63"/>
        <v>3046226.6244870047</v>
      </c>
      <c r="V156">
        <f t="shared" si="87"/>
        <v>380.51679356360648</v>
      </c>
      <c r="W156">
        <f t="shared" si="64"/>
        <v>59125.45472804294</v>
      </c>
      <c r="X156">
        <f t="shared" si="65"/>
        <v>61728.545505790724</v>
      </c>
      <c r="Y156">
        <f t="shared" si="66"/>
        <v>134114.89974335727</v>
      </c>
      <c r="Z156">
        <f t="shared" si="88"/>
        <v>30876.143402219077</v>
      </c>
      <c r="AA156">
        <f t="shared" si="89"/>
        <v>436.79265543550321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91</v>
      </c>
      <c r="C157">
        <f t="shared" si="70"/>
        <v>2038</v>
      </c>
      <c r="D157">
        <f t="shared" si="71"/>
        <v>9.4749098762049899E-2</v>
      </c>
      <c r="E157">
        <f t="shared" si="72"/>
        <v>8.2609504890300833E-3</v>
      </c>
      <c r="F157">
        <f t="shared" si="73"/>
        <v>0.42561579338377376</v>
      </c>
      <c r="G157">
        <f t="shared" si="74"/>
        <v>51.095791331493594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6.8642476472332659</v>
      </c>
      <c r="L157">
        <f t="shared" si="79"/>
        <v>51521.407124877369</v>
      </c>
      <c r="M157">
        <f t="shared" si="80"/>
        <v>353.65569763908672</v>
      </c>
      <c r="N157">
        <f t="shared" si="62"/>
        <v>0.58978034897838161</v>
      </c>
      <c r="O157">
        <f t="shared" si="81"/>
        <v>0.99615822721283598</v>
      </c>
      <c r="P157">
        <f t="shared" si="82"/>
        <v>1006.8642476472332</v>
      </c>
      <c r="Q157">
        <f t="shared" si="83"/>
        <v>8.8127387869032389E-2</v>
      </c>
      <c r="R157">
        <f t="shared" si="84"/>
        <v>7.6584384304111408E-3</v>
      </c>
      <c r="S157">
        <f t="shared" si="85"/>
        <v>1007.3065807574682</v>
      </c>
      <c r="T157">
        <f t="shared" si="86"/>
        <v>51521.407124877369</v>
      </c>
      <c r="U157">
        <f t="shared" si="63"/>
        <v>3005524.1122623459</v>
      </c>
      <c r="V157">
        <f t="shared" si="87"/>
        <v>375.43247405920357</v>
      </c>
      <c r="W157">
        <f t="shared" si="64"/>
        <v>58821.363441921123</v>
      </c>
      <c r="X157">
        <f t="shared" si="65"/>
        <v>61418.16981200123</v>
      </c>
      <c r="Y157">
        <f t="shared" si="66"/>
        <v>132685.87641390646</v>
      </c>
      <c r="Z157">
        <f t="shared" si="88"/>
        <v>30503.500993999431</v>
      </c>
      <c r="AA157">
        <f t="shared" si="89"/>
        <v>430.80628049889248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91</v>
      </c>
      <c r="C158">
        <f t="shared" si="70"/>
        <v>2038</v>
      </c>
      <c r="D158">
        <f t="shared" si="71"/>
        <v>9.4749098762049899E-2</v>
      </c>
      <c r="E158">
        <f t="shared" si="72"/>
        <v>8.2609504890300833E-3</v>
      </c>
      <c r="F158">
        <f t="shared" si="73"/>
        <v>0.42209980238728112</v>
      </c>
      <c r="G158">
        <f t="shared" si="74"/>
        <v>50.673691529106314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6.8783868735022216</v>
      </c>
      <c r="L158">
        <f t="shared" si="79"/>
        <v>51095.791331493594</v>
      </c>
      <c r="M158">
        <f t="shared" si="80"/>
        <v>351.45662038575415</v>
      </c>
      <c r="N158">
        <f t="shared" si="62"/>
        <v>0.58751335555750783</v>
      </c>
      <c r="O158">
        <f t="shared" si="81"/>
        <v>0.99615620726461862</v>
      </c>
      <c r="P158">
        <f t="shared" si="82"/>
        <v>1006.8783868735022</v>
      </c>
      <c r="Q158">
        <f t="shared" si="83"/>
        <v>8.8127387869032389E-2</v>
      </c>
      <c r="R158">
        <f t="shared" si="84"/>
        <v>7.6584384304111408E-3</v>
      </c>
      <c r="S158">
        <f t="shared" si="85"/>
        <v>1007.321631117521</v>
      </c>
      <c r="T158">
        <f t="shared" si="86"/>
        <v>51095.791331493594</v>
      </c>
      <c r="U158">
        <f t="shared" si="63"/>
        <v>2965105.154064531</v>
      </c>
      <c r="V158">
        <f t="shared" si="87"/>
        <v>370.38357446355906</v>
      </c>
      <c r="W158">
        <f t="shared" si="64"/>
        <v>58513.699408724038</v>
      </c>
      <c r="X158">
        <f t="shared" si="65"/>
        <v>61104.340447042414</v>
      </c>
      <c r="Y158">
        <f t="shared" si="66"/>
        <v>131277.34483838905</v>
      </c>
      <c r="Z158">
        <f t="shared" si="88"/>
        <v>30135.293642814857</v>
      </c>
      <c r="AA158">
        <f t="shared" si="89"/>
        <v>424.88750489834234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91</v>
      </c>
      <c r="C159">
        <f t="shared" si="70"/>
        <v>2039</v>
      </c>
      <c r="D159">
        <f t="shared" si="71"/>
        <v>9.3826119366279145E-2</v>
      </c>
      <c r="E159">
        <f t="shared" si="72"/>
        <v>8.1767263960158543E-3</v>
      </c>
      <c r="F159">
        <f t="shared" si="73"/>
        <v>0.41434491110960858</v>
      </c>
      <c r="G159">
        <f t="shared" si="74"/>
        <v>50.259346617996705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6.8925552242622743</v>
      </c>
      <c r="L159">
        <f t="shared" si="79"/>
        <v>50673.691529106312</v>
      </c>
      <c r="M159">
        <f t="shared" si="80"/>
        <v>349.27121728159671</v>
      </c>
      <c r="N159">
        <f t="shared" si="62"/>
        <v>0.58525391293935203</v>
      </c>
      <c r="O159">
        <f t="shared" si="81"/>
        <v>0.99615422764983486</v>
      </c>
      <c r="P159">
        <f t="shared" si="82"/>
        <v>1006.8925552242623</v>
      </c>
      <c r="Q159">
        <f t="shared" si="83"/>
        <v>8.7268912545583791E-2</v>
      </c>
      <c r="R159">
        <f t="shared" si="84"/>
        <v>7.5806193211114259E-3</v>
      </c>
      <c r="S159">
        <f t="shared" si="85"/>
        <v>1007.3367124788513</v>
      </c>
      <c r="T159">
        <f t="shared" si="86"/>
        <v>50673.691529106312</v>
      </c>
      <c r="U159">
        <f t="shared" si="63"/>
        <v>2924966.9838493979</v>
      </c>
      <c r="V159">
        <f t="shared" si="87"/>
        <v>365.36974925863205</v>
      </c>
      <c r="W159">
        <f t="shared" si="64"/>
        <v>58197.473319361387</v>
      </c>
      <c r="X159">
        <f t="shared" si="65"/>
        <v>60782.247467275331</v>
      </c>
      <c r="Y159">
        <f t="shared" si="66"/>
        <v>129909.059829244</v>
      </c>
      <c r="Z159">
        <f t="shared" si="88"/>
        <v>29771.470548751309</v>
      </c>
      <c r="AA159">
        <f t="shared" si="89"/>
        <v>419.0355802880506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91</v>
      </c>
      <c r="C160">
        <f t="shared" si="70"/>
        <v>2039</v>
      </c>
      <c r="D160">
        <f t="shared" si="71"/>
        <v>9.3826119366279145E-2</v>
      </c>
      <c r="E160">
        <f t="shared" si="72"/>
        <v>8.1767263960158543E-3</v>
      </c>
      <c r="F160">
        <f t="shared" si="73"/>
        <v>0.41095692613788382</v>
      </c>
      <c r="G160">
        <f t="shared" si="74"/>
        <v>49.84838969185882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6.9067527595051033</v>
      </c>
      <c r="L160">
        <f t="shared" si="79"/>
        <v>50259.346617996707</v>
      </c>
      <c r="M160">
        <f t="shared" si="80"/>
        <v>347.12888094477222</v>
      </c>
      <c r="N160">
        <f t="shared" si="62"/>
        <v>0.58300202434067305</v>
      </c>
      <c r="O160">
        <f t="shared" si="81"/>
        <v>0.99615228783799292</v>
      </c>
      <c r="P160">
        <f t="shared" si="82"/>
        <v>1006.9067527595051</v>
      </c>
      <c r="Q160">
        <f t="shared" si="83"/>
        <v>8.7268912545583791E-2</v>
      </c>
      <c r="R160">
        <f t="shared" si="84"/>
        <v>7.5806193211114259E-3</v>
      </c>
      <c r="S160">
        <f t="shared" si="85"/>
        <v>1007.3518249053166</v>
      </c>
      <c r="T160">
        <f t="shared" si="86"/>
        <v>50259.346617996707</v>
      </c>
      <c r="U160">
        <f t="shared" si="63"/>
        <v>2885102.5490771341</v>
      </c>
      <c r="V160">
        <f t="shared" si="87"/>
        <v>360.39011748244343</v>
      </c>
      <c r="W160">
        <f t="shared" si="64"/>
        <v>57877.547638180309</v>
      </c>
      <c r="X160">
        <f t="shared" si="65"/>
        <v>60456.584330916849</v>
      </c>
      <c r="Y160">
        <f t="shared" si="66"/>
        <v>128560.82608913377</v>
      </c>
      <c r="Z160">
        <f t="shared" si="88"/>
        <v>29414.479269957763</v>
      </c>
      <c r="AA160">
        <f t="shared" si="89"/>
        <v>413.26670391182392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91</v>
      </c>
      <c r="C161">
        <f t="shared" si="70"/>
        <v>2039</v>
      </c>
      <c r="D161">
        <f t="shared" si="71"/>
        <v>9.3826119366279145E-2</v>
      </c>
      <c r="E161">
        <f t="shared" si="72"/>
        <v>8.1767263960158543E-3</v>
      </c>
      <c r="F161">
        <f t="shared" si="73"/>
        <v>0.40759664379230665</v>
      </c>
      <c r="G161">
        <f t="shared" si="74"/>
        <v>49.44079304806651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6.9209795393459679</v>
      </c>
      <c r="L161">
        <f t="shared" si="79"/>
        <v>49848.389691858822</v>
      </c>
      <c r="M161">
        <f t="shared" si="80"/>
        <v>344.99968512669938</v>
      </c>
      <c r="N161">
        <f t="shared" si="62"/>
        <v>0.58075769234634689</v>
      </c>
      <c r="O161">
        <f t="shared" si="81"/>
        <v>0.99615038730463357</v>
      </c>
      <c r="P161">
        <f t="shared" si="82"/>
        <v>1006.9209795393459</v>
      </c>
      <c r="Q161">
        <f t="shared" si="83"/>
        <v>8.7268912545583791E-2</v>
      </c>
      <c r="R161">
        <f t="shared" si="84"/>
        <v>7.5806193211114259E-3</v>
      </c>
      <c r="S161">
        <f t="shared" si="85"/>
        <v>1007.3669684609062</v>
      </c>
      <c r="T161">
        <f t="shared" si="86"/>
        <v>49848.389691858822</v>
      </c>
      <c r="U161">
        <f t="shared" si="63"/>
        <v>2845509.1919863294</v>
      </c>
      <c r="V161">
        <f t="shared" si="87"/>
        <v>355.44434714299956</v>
      </c>
      <c r="W161">
        <f t="shared" si="64"/>
        <v>57553.874372927552</v>
      </c>
      <c r="X161">
        <f t="shared" si="65"/>
        <v>60127.306645273806</v>
      </c>
      <c r="Y161">
        <f t="shared" si="66"/>
        <v>127232.53240028667</v>
      </c>
      <c r="Z161">
        <f t="shared" si="88"/>
        <v>29061.712100476434</v>
      </c>
      <c r="AA161">
        <f t="shared" si="89"/>
        <v>407.56255363008279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91</v>
      </c>
      <c r="C162">
        <f t="shared" si="70"/>
        <v>2039</v>
      </c>
      <c r="D162">
        <f t="shared" si="71"/>
        <v>9.3826119366279145E-2</v>
      </c>
      <c r="E162">
        <f t="shared" si="72"/>
        <v>8.1767263960158543E-3</v>
      </c>
      <c r="F162">
        <f t="shared" si="73"/>
        <v>0.40426383755608258</v>
      </c>
      <c r="G162">
        <f t="shared" si="74"/>
        <v>49.03652921051043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6.935235624023953</v>
      </c>
      <c r="L162">
        <f t="shared" si="79"/>
        <v>49440.793048066509</v>
      </c>
      <c r="M162">
        <f t="shared" si="80"/>
        <v>342.88354922694668</v>
      </c>
      <c r="N162">
        <f t="shared" si="62"/>
        <v>0.57852091892175395</v>
      </c>
      <c r="O162">
        <f t="shared" si="81"/>
        <v>0.99614852553126576</v>
      </c>
      <c r="P162">
        <f t="shared" si="82"/>
        <v>1006.9352356240239</v>
      </c>
      <c r="Q162">
        <f t="shared" si="83"/>
        <v>8.7268912545583791E-2</v>
      </c>
      <c r="R162">
        <f t="shared" si="84"/>
        <v>7.5806193211114259E-3</v>
      </c>
      <c r="S162">
        <f t="shared" si="85"/>
        <v>1007.3821432097407</v>
      </c>
      <c r="T162">
        <f t="shared" si="86"/>
        <v>49440.793048066509</v>
      </c>
      <c r="U162">
        <f t="shared" si="63"/>
        <v>2806184.2804557937</v>
      </c>
      <c r="V162">
        <f t="shared" si="87"/>
        <v>350.53210945113324</v>
      </c>
      <c r="W162">
        <f t="shared" si="64"/>
        <v>57226.405001239764</v>
      </c>
      <c r="X162">
        <f t="shared" si="65"/>
        <v>59794.369560537554</v>
      </c>
      <c r="Y162">
        <f t="shared" si="66"/>
        <v>125924.06912356164</v>
      </c>
      <c r="Z162">
        <f t="shared" si="88"/>
        <v>28713.120878368416</v>
      </c>
      <c r="AA162">
        <f t="shared" si="89"/>
        <v>401.92241686381703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91</v>
      </c>
      <c r="C163">
        <f t="shared" si="70"/>
        <v>2039</v>
      </c>
      <c r="D163">
        <f t="shared" si="71"/>
        <v>9.3826119366279145E-2</v>
      </c>
      <c r="E163">
        <f t="shared" si="72"/>
        <v>8.1767263960158543E-3</v>
      </c>
      <c r="F163">
        <f t="shared" si="73"/>
        <v>0.40095828276458312</v>
      </c>
      <c r="G163">
        <f t="shared" si="74"/>
        <v>48.635570927745846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6.9495210739022237</v>
      </c>
      <c r="L163">
        <f t="shared" si="79"/>
        <v>49036.529210510431</v>
      </c>
      <c r="M163">
        <f t="shared" si="80"/>
        <v>340.78039313946419</v>
      </c>
      <c r="N163">
        <f t="shared" si="62"/>
        <v>0.5762917054249832</v>
      </c>
      <c r="O163">
        <f t="shared" si="81"/>
        <v>0.9961467020053042</v>
      </c>
      <c r="P163">
        <f t="shared" si="82"/>
        <v>1006.9495210739022</v>
      </c>
      <c r="Q163">
        <f t="shared" si="83"/>
        <v>8.7268912545583791E-2</v>
      </c>
      <c r="R163">
        <f t="shared" si="84"/>
        <v>7.5806193211114259E-3</v>
      </c>
      <c r="S163">
        <f t="shared" si="85"/>
        <v>1007.3973492160733</v>
      </c>
      <c r="T163">
        <f t="shared" si="86"/>
        <v>49036.529210510431</v>
      </c>
      <c r="U163">
        <f t="shared" si="63"/>
        <v>2767125.2076915475</v>
      </c>
      <c r="V163">
        <f t="shared" si="87"/>
        <v>345.65307878140374</v>
      </c>
      <c r="W163">
        <f t="shared" si="64"/>
        <v>56895.090463777109</v>
      </c>
      <c r="X163">
        <f t="shared" si="65"/>
        <v>59457.727764041811</v>
      </c>
      <c r="Y163">
        <f t="shared" si="66"/>
        <v>124635.32817911102</v>
      </c>
      <c r="Z163">
        <f t="shared" si="88"/>
        <v>28368.657939597924</v>
      </c>
      <c r="AA163">
        <f t="shared" si="89"/>
        <v>396.34558844589066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91</v>
      </c>
      <c r="C164">
        <f t="shared" si="70"/>
        <v>2039</v>
      </c>
      <c r="D164">
        <f t="shared" si="71"/>
        <v>9.3826119366279145E-2</v>
      </c>
      <c r="E164">
        <f t="shared" si="72"/>
        <v>8.1767263960158543E-3</v>
      </c>
      <c r="F164">
        <f t="shared" si="73"/>
        <v>0.39767975659020077</v>
      </c>
      <c r="G164">
        <f t="shared" si="74"/>
        <v>48.237891171155646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6.9638359494682849</v>
      </c>
      <c r="L164">
        <f t="shared" si="79"/>
        <v>48635.570927745845</v>
      </c>
      <c r="M164">
        <f t="shared" si="80"/>
        <v>338.69013724955113</v>
      </c>
      <c r="N164">
        <f t="shared" si="62"/>
        <v>0.57407005261885491</v>
      </c>
      <c r="O164">
        <f t="shared" si="81"/>
        <v>0.99614491622000712</v>
      </c>
      <c r="P164">
        <f t="shared" si="82"/>
        <v>1006.9638359494683</v>
      </c>
      <c r="Q164">
        <f t="shared" si="83"/>
        <v>8.7268912545583791E-2</v>
      </c>
      <c r="R164">
        <f t="shared" si="84"/>
        <v>7.5806193211114259E-3</v>
      </c>
      <c r="S164">
        <f t="shared" si="85"/>
        <v>1007.4125865442892</v>
      </c>
      <c r="T164">
        <f t="shared" si="86"/>
        <v>48635.570927745845</v>
      </c>
      <c r="U164">
        <f t="shared" si="63"/>
        <v>2728329.3919184594</v>
      </c>
      <c r="V164">
        <f t="shared" si="87"/>
        <v>340.8069326335787</v>
      </c>
      <c r="W164">
        <f t="shared" si="64"/>
        <v>56559.881157281867</v>
      </c>
      <c r="X164">
        <f t="shared" si="65"/>
        <v>59117.335474462772</v>
      </c>
      <c r="Y164">
        <f t="shared" si="66"/>
        <v>123366.20302737469</v>
      </c>
      <c r="Z164">
        <f t="shared" si="88"/>
        <v>28028.276114268385</v>
      </c>
      <c r="AA164">
        <f t="shared" si="89"/>
        <v>390.83137055599451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91</v>
      </c>
      <c r="C165">
        <f t="shared" si="70"/>
        <v>2039</v>
      </c>
      <c r="D165">
        <f t="shared" si="71"/>
        <v>9.3826119366279145E-2</v>
      </c>
      <c r="E165">
        <f t="shared" si="72"/>
        <v>8.1767263960158543E-3</v>
      </c>
      <c r="F165">
        <f t="shared" si="73"/>
        <v>0.39442803802732851</v>
      </c>
      <c r="G165">
        <f t="shared" si="74"/>
        <v>47.843463133128317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6.9781803113342349</v>
      </c>
      <c r="L165">
        <f t="shared" si="79"/>
        <v>48237.891171155643</v>
      </c>
      <c r="M165">
        <f t="shared" si="80"/>
        <v>336.61270243084186</v>
      </c>
      <c r="N165">
        <f t="shared" si="62"/>
        <v>0.57185596068276334</v>
      </c>
      <c r="O165">
        <f t="shared" si="81"/>
        <v>0.99614316767441347</v>
      </c>
      <c r="P165">
        <f t="shared" si="82"/>
        <v>1006.9781803113342</v>
      </c>
      <c r="Q165">
        <f t="shared" si="83"/>
        <v>8.7268912545583791E-2</v>
      </c>
      <c r="R165">
        <f t="shared" si="84"/>
        <v>7.5806193211114259E-3</v>
      </c>
      <c r="S165">
        <f t="shared" si="85"/>
        <v>1007.4278552589064</v>
      </c>
      <c r="T165">
        <f t="shared" si="86"/>
        <v>48237.891171155643</v>
      </c>
      <c r="U165">
        <f t="shared" si="63"/>
        <v>2689794.2760764472</v>
      </c>
      <c r="V165">
        <f t="shared" si="87"/>
        <v>335.99335159468473</v>
      </c>
      <c r="W165">
        <f t="shared" si="64"/>
        <v>56220.726927561169</v>
      </c>
      <c r="X165">
        <f t="shared" si="65"/>
        <v>58773.146435960822</v>
      </c>
      <c r="Y165">
        <f t="shared" si="66"/>
        <v>122116.5886503963</v>
      </c>
      <c r="Z165">
        <f t="shared" si="88"/>
        <v>27691.928722847915</v>
      </c>
      <c r="AA165">
        <f t="shared" si="89"/>
        <v>385.37907265584823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91</v>
      </c>
      <c r="C166">
        <f t="shared" si="70"/>
        <v>2039</v>
      </c>
      <c r="D166">
        <f t="shared" si="71"/>
        <v>9.3826119366279145E-2</v>
      </c>
      <c r="E166">
        <f t="shared" si="72"/>
        <v>8.1767263960158543E-3</v>
      </c>
      <c r="F166">
        <f t="shared" si="73"/>
        <v>0.3912029078774617</v>
      </c>
      <c r="G166">
        <f t="shared" si="74"/>
        <v>47.452260225250853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6.9925542202370234</v>
      </c>
      <c r="L166">
        <f t="shared" si="79"/>
        <v>47843.463133128316</v>
      </c>
      <c r="M166">
        <f t="shared" si="80"/>
        <v>334.54801004231086</v>
      </c>
      <c r="N166">
        <f t="shared" si="62"/>
        <v>0.56964942922434247</v>
      </c>
      <c r="O166">
        <f t="shared" si="81"/>
        <v>0.99614145587328251</v>
      </c>
      <c r="P166">
        <f t="shared" si="82"/>
        <v>1006.992554220237</v>
      </c>
      <c r="Q166">
        <f t="shared" si="83"/>
        <v>8.7268912545583791E-2</v>
      </c>
      <c r="R166">
        <f t="shared" si="84"/>
        <v>7.5806193211114259E-3</v>
      </c>
      <c r="S166">
        <f t="shared" si="85"/>
        <v>1007.4431554245759</v>
      </c>
      <c r="T166">
        <f t="shared" si="86"/>
        <v>47843.463133128316</v>
      </c>
      <c r="U166">
        <f t="shared" si="63"/>
        <v>2651517.327521163</v>
      </c>
      <c r="V166">
        <f t="shared" si="87"/>
        <v>331.21201930161914</v>
      </c>
      <c r="W166">
        <f t="shared" si="64"/>
        <v>55877.577062392622</v>
      </c>
      <c r="X166">
        <f t="shared" si="65"/>
        <v>58425.113912262939</v>
      </c>
      <c r="Y166">
        <f t="shared" si="66"/>
        <v>120886.38153346212</v>
      </c>
      <c r="Z166">
        <f t="shared" si="88"/>
        <v>27359.569572385462</v>
      </c>
      <c r="AA166">
        <f t="shared" si="89"/>
        <v>379.98801142466164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92</v>
      </c>
      <c r="C167">
        <f t="shared" si="70"/>
        <v>2039</v>
      </c>
      <c r="D167">
        <f t="shared" si="71"/>
        <v>0.10569827028460435</v>
      </c>
      <c r="E167">
        <f t="shared" si="72"/>
        <v>9.2661402211244859E-3</v>
      </c>
      <c r="F167">
        <f t="shared" si="73"/>
        <v>0.4396992970564626</v>
      </c>
      <c r="G167">
        <f t="shared" si="74"/>
        <v>47.012560928194389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7.0069577370387108</v>
      </c>
      <c r="L167">
        <f t="shared" si="79"/>
        <v>47452.260225250851</v>
      </c>
      <c r="M167">
        <f t="shared" si="80"/>
        <v>332.49598192529572</v>
      </c>
      <c r="N167">
        <f t="shared" si="62"/>
        <v>0.56745045729095578</v>
      </c>
      <c r="O167">
        <f t="shared" si="81"/>
        <v>0.99613978032703221</v>
      </c>
      <c r="P167">
        <f t="shared" si="82"/>
        <v>1007.0069577370388</v>
      </c>
      <c r="Q167">
        <f t="shared" si="83"/>
        <v>9.8311356880030551E-2</v>
      </c>
      <c r="R167">
        <f t="shared" si="84"/>
        <v>8.5867550365991141E-3</v>
      </c>
      <c r="S167">
        <f t="shared" si="85"/>
        <v>1007.4584871060815</v>
      </c>
      <c r="T167">
        <f t="shared" si="86"/>
        <v>47452.260225250851</v>
      </c>
      <c r="U167">
        <f t="shared" si="63"/>
        <v>2613496.037729085</v>
      </c>
      <c r="V167">
        <f t="shared" si="87"/>
        <v>326.46262240431156</v>
      </c>
      <c r="W167">
        <f t="shared" si="64"/>
        <v>55591.441651537818</v>
      </c>
      <c r="X167">
        <f t="shared" si="65"/>
        <v>58132.126257300726</v>
      </c>
      <c r="Y167">
        <f t="shared" si="66"/>
        <v>119444.08982775426</v>
      </c>
      <c r="Z167">
        <f t="shared" si="88"/>
        <v>27031.152952719116</v>
      </c>
      <c r="AA167">
        <f t="shared" si="89"/>
        <v>374.65751069486322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92</v>
      </c>
      <c r="C168">
        <f t="shared" si="70"/>
        <v>2039</v>
      </c>
      <c r="D168">
        <f t="shared" si="71"/>
        <v>0.10569827028460435</v>
      </c>
      <c r="E168">
        <f t="shared" si="72"/>
        <v>9.2661402211244859E-3</v>
      </c>
      <c r="F168">
        <f t="shared" si="73"/>
        <v>0.43562498171480751</v>
      </c>
      <c r="G168">
        <f t="shared" si="74"/>
        <v>46.57693594647958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7.0213909227267211</v>
      </c>
      <c r="L168">
        <f t="shared" si="79"/>
        <v>47012.560928194391</v>
      </c>
      <c r="M168">
        <f t="shared" si="80"/>
        <v>330.093568555361</v>
      </c>
      <c r="N168">
        <f t="shared" si="62"/>
        <v>0.56525904338101418</v>
      </c>
      <c r="O168">
        <f t="shared" si="81"/>
        <v>0.99613814055168171</v>
      </c>
      <c r="P168">
        <f t="shared" si="82"/>
        <v>1007.0213909227267</v>
      </c>
      <c r="Q168">
        <f t="shared" si="83"/>
        <v>9.8311356880030551E-2</v>
      </c>
      <c r="R168">
        <f t="shared" si="84"/>
        <v>8.5867550365991141E-3</v>
      </c>
      <c r="S168">
        <f t="shared" si="85"/>
        <v>1007.4738503683408</v>
      </c>
      <c r="T168">
        <f t="shared" si="86"/>
        <v>47012.560928194391</v>
      </c>
      <c r="U168">
        <f t="shared" si="63"/>
        <v>2575780.1754204514</v>
      </c>
      <c r="V168">
        <f t="shared" si="87"/>
        <v>321.75137771988676</v>
      </c>
      <c r="W168">
        <f t="shared" si="64"/>
        <v>55301.623498381647</v>
      </c>
      <c r="X168">
        <f t="shared" si="65"/>
        <v>57835.572490286162</v>
      </c>
      <c r="Y168">
        <f t="shared" si="66"/>
        <v>118023.57988758312</v>
      </c>
      <c r="Z168">
        <f t="shared" si="88"/>
        <v>26677.299197122826</v>
      </c>
      <c r="AA168">
        <f t="shared" si="89"/>
        <v>369.18462240200961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92</v>
      </c>
      <c r="C169">
        <f t="shared" si="70"/>
        <v>2039</v>
      </c>
      <c r="D169">
        <f t="shared" si="71"/>
        <v>0.10569827028460435</v>
      </c>
      <c r="E169">
        <f t="shared" si="72"/>
        <v>9.2661402211244859E-3</v>
      </c>
      <c r="F169">
        <f t="shared" si="73"/>
        <v>0.43158841955041333</v>
      </c>
      <c r="G169">
        <f t="shared" si="74"/>
        <v>46.145347526929164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7.0358538384140985</v>
      </c>
      <c r="L169">
        <f t="shared" si="79"/>
        <v>46576.935946479578</v>
      </c>
      <c r="M169">
        <f t="shared" si="80"/>
        <v>327.70851356060598</v>
      </c>
      <c r="N169">
        <f t="shared" si="62"/>
        <v>0.56307518545512114</v>
      </c>
      <c r="O169">
        <f t="shared" si="81"/>
        <v>0.9961365360687896</v>
      </c>
      <c r="P169">
        <f t="shared" si="82"/>
        <v>1007.0358538384141</v>
      </c>
      <c r="Q169">
        <f t="shared" si="83"/>
        <v>9.8311356880030551E-2</v>
      </c>
      <c r="R169">
        <f t="shared" si="84"/>
        <v>8.5867550365991141E-3</v>
      </c>
      <c r="S169">
        <f t="shared" si="85"/>
        <v>1007.4892452764049</v>
      </c>
      <c r="T169">
        <f t="shared" si="86"/>
        <v>46576.935946479578</v>
      </c>
      <c r="U169">
        <f t="shared" si="63"/>
        <v>2538366.5657617417</v>
      </c>
      <c r="V169">
        <f t="shared" si="87"/>
        <v>317.0778886667307</v>
      </c>
      <c r="W169">
        <f t="shared" si="64"/>
        <v>55008.071274800146</v>
      </c>
      <c r="X169">
        <f t="shared" si="65"/>
        <v>57535.405177958877</v>
      </c>
      <c r="Y169">
        <f t="shared" si="66"/>
        <v>116624.70127784999</v>
      </c>
      <c r="Z169">
        <f t="shared" si="88"/>
        <v>26328.034256725819</v>
      </c>
      <c r="AA169">
        <f t="shared" si="89"/>
        <v>363.77889184781986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92</v>
      </c>
      <c r="C170">
        <f t="shared" si="70"/>
        <v>2039</v>
      </c>
      <c r="D170">
        <f t="shared" si="71"/>
        <v>0.10569827028460435</v>
      </c>
      <c r="E170">
        <f t="shared" si="72"/>
        <v>9.2661402211244859E-3</v>
      </c>
      <c r="F170">
        <f t="shared" si="73"/>
        <v>0.42758926073704567</v>
      </c>
      <c r="G170">
        <f t="shared" si="74"/>
        <v>45.717758266192121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7.0503465453397762</v>
      </c>
      <c r="L170">
        <f t="shared" si="79"/>
        <v>46145.347526929167</v>
      </c>
      <c r="M170">
        <f t="shared" si="80"/>
        <v>325.34069151998841</v>
      </c>
      <c r="N170">
        <f t="shared" si="62"/>
        <v>0.56089888094704887</v>
      </c>
      <c r="O170">
        <f t="shared" si="81"/>
        <v>0.99613496640539534</v>
      </c>
      <c r="P170">
        <f t="shared" si="82"/>
        <v>1007.0503465453397</v>
      </c>
      <c r="Q170">
        <f t="shared" si="83"/>
        <v>9.8311356880030551E-2</v>
      </c>
      <c r="R170">
        <f t="shared" si="84"/>
        <v>8.5867550365991141E-3</v>
      </c>
      <c r="S170">
        <f t="shared" si="85"/>
        <v>1007.504671895459</v>
      </c>
      <c r="T170">
        <f t="shared" si="86"/>
        <v>46145.347526929167</v>
      </c>
      <c r="U170">
        <f t="shared" si="63"/>
        <v>2501252.0666446066</v>
      </c>
      <c r="V170">
        <f t="shared" si="87"/>
        <v>312.44176275106616</v>
      </c>
      <c r="W170">
        <f t="shared" si="64"/>
        <v>54710.733017158047</v>
      </c>
      <c r="X170">
        <f t="shared" si="65"/>
        <v>57231.576338145875</v>
      </c>
      <c r="Y170">
        <f t="shared" si="66"/>
        <v>115247.30557586646</v>
      </c>
      <c r="Z170">
        <f t="shared" si="88"/>
        <v>25983.300116616658</v>
      </c>
      <c r="AA170">
        <f t="shared" si="89"/>
        <v>358.43950530191114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92</v>
      </c>
      <c r="C171">
        <f t="shared" si="70"/>
        <v>2040</v>
      </c>
      <c r="D171">
        <f t="shared" si="71"/>
        <v>0.10477286078860859</v>
      </c>
      <c r="E171">
        <f t="shared" si="72"/>
        <v>9.1807477163854401E-3</v>
      </c>
      <c r="F171">
        <f t="shared" si="73"/>
        <v>0.41972320480060488</v>
      </c>
      <c r="G171">
        <f t="shared" si="74"/>
        <v>45.298035061391516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7.0648691048688308</v>
      </c>
      <c r="L171">
        <f t="shared" si="79"/>
        <v>45717.758266192119</v>
      </c>
      <c r="M171">
        <f t="shared" si="80"/>
        <v>322.98997791868231</v>
      </c>
      <c r="N171">
        <f t="shared" si="62"/>
        <v>0.55873012677454825</v>
      </c>
      <c r="O171">
        <f t="shared" si="81"/>
        <v>0.99613343109396335</v>
      </c>
      <c r="P171">
        <f t="shared" si="82"/>
        <v>1007.0648691048689</v>
      </c>
      <c r="Q171">
        <f t="shared" si="83"/>
        <v>9.7450621288274503E-2</v>
      </c>
      <c r="R171">
        <f t="shared" si="84"/>
        <v>8.507924098336006E-3</v>
      </c>
      <c r="S171">
        <f t="shared" si="85"/>
        <v>1007.5201302908225</v>
      </c>
      <c r="T171">
        <f t="shared" si="86"/>
        <v>45717.758266192119</v>
      </c>
      <c r="U171">
        <f t="shared" si="63"/>
        <v>2464433.5682897903</v>
      </c>
      <c r="V171">
        <f t="shared" si="87"/>
        <v>307.842611517477</v>
      </c>
      <c r="W171">
        <f t="shared" si="64"/>
        <v>54404.866898747234</v>
      </c>
      <c r="X171">
        <f t="shared" si="65"/>
        <v>56919.511551372358</v>
      </c>
      <c r="Y171">
        <f t="shared" si="66"/>
        <v>113908.46164155356</v>
      </c>
      <c r="Z171">
        <f t="shared" si="88"/>
        <v>25643.039450914854</v>
      </c>
      <c r="AA171">
        <f t="shared" si="89"/>
        <v>353.16565853146886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92</v>
      </c>
      <c r="C172">
        <f t="shared" si="70"/>
        <v>2040</v>
      </c>
      <c r="D172">
        <f t="shared" si="71"/>
        <v>0.10477286078860859</v>
      </c>
      <c r="E172">
        <f t="shared" si="72"/>
        <v>9.1807477163854401E-3</v>
      </c>
      <c r="F172">
        <f t="shared" si="73"/>
        <v>0.41586983194661775</v>
      </c>
      <c r="G172">
        <f t="shared" si="74"/>
        <v>44.882165229444901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7.0794215784927284</v>
      </c>
      <c r="L172">
        <f t="shared" si="79"/>
        <v>45298.035061391514</v>
      </c>
      <c r="M172">
        <f t="shared" si="80"/>
        <v>320.68388687693528</v>
      </c>
      <c r="N172">
        <f t="shared" si="62"/>
        <v>0.55656891934999186</v>
      </c>
      <c r="O172">
        <f t="shared" si="81"/>
        <v>0.996131929672322</v>
      </c>
      <c r="P172">
        <f t="shared" si="82"/>
        <v>1007.0794215784928</v>
      </c>
      <c r="Q172">
        <f t="shared" si="83"/>
        <v>9.7450621288274503E-2</v>
      </c>
      <c r="R172">
        <f t="shared" si="84"/>
        <v>8.507924098336006E-3</v>
      </c>
      <c r="S172">
        <f t="shared" si="85"/>
        <v>1007.5356205279495</v>
      </c>
      <c r="T172">
        <f t="shared" si="86"/>
        <v>45298.035061391514</v>
      </c>
      <c r="U172">
        <f t="shared" si="63"/>
        <v>2427904.0464913184</v>
      </c>
      <c r="V172">
        <f t="shared" si="87"/>
        <v>303.27955754328121</v>
      </c>
      <c r="W172">
        <f t="shared" si="64"/>
        <v>54095.073935927117</v>
      </c>
      <c r="X172">
        <f t="shared" si="65"/>
        <v>56603.656358279324</v>
      </c>
      <c r="Y172">
        <f t="shared" si="66"/>
        <v>112590.61077169288</v>
      </c>
      <c r="Z172">
        <f t="shared" si="88"/>
        <v>25309.376872489211</v>
      </c>
      <c r="AA172">
        <f t="shared" si="89"/>
        <v>347.97172437211259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92</v>
      </c>
      <c r="C173">
        <f t="shared" si="70"/>
        <v>2040</v>
      </c>
      <c r="D173">
        <f t="shared" si="71"/>
        <v>0.10477286078860859</v>
      </c>
      <c r="E173">
        <f t="shared" si="72"/>
        <v>9.1807477163854401E-3</v>
      </c>
      <c r="F173">
        <f t="shared" si="73"/>
        <v>0.41205183593666028</v>
      </c>
      <c r="G173">
        <f t="shared" si="74"/>
        <v>44.470113393508242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7.0940040278296159</v>
      </c>
      <c r="L173">
        <f t="shared" si="79"/>
        <v>44882.165229444901</v>
      </c>
      <c r="M173">
        <f t="shared" si="80"/>
        <v>318.39426091539644</v>
      </c>
      <c r="N173">
        <f t="shared" si="62"/>
        <v>0.55441525459085539</v>
      </c>
      <c r="O173">
        <f t="shared" si="81"/>
        <v>0.99613046168361019</v>
      </c>
      <c r="P173">
        <f t="shared" si="82"/>
        <v>1007.0940040278297</v>
      </c>
      <c r="Q173">
        <f t="shared" si="83"/>
        <v>9.7450621288274503E-2</v>
      </c>
      <c r="R173">
        <f t="shared" si="84"/>
        <v>8.507924098336006E-3</v>
      </c>
      <c r="S173">
        <f t="shared" si="85"/>
        <v>1007.5511426724288</v>
      </c>
      <c r="T173">
        <f t="shared" si="86"/>
        <v>44882.165229444901</v>
      </c>
      <c r="U173">
        <f t="shared" si="63"/>
        <v>2391660.5128006991</v>
      </c>
      <c r="V173">
        <f t="shared" si="87"/>
        <v>298.75222752899128</v>
      </c>
      <c r="W173">
        <f t="shared" si="64"/>
        <v>53781.300075340834</v>
      </c>
      <c r="X173">
        <f t="shared" si="65"/>
        <v>56283.960988917977</v>
      </c>
      <c r="Y173">
        <f t="shared" si="66"/>
        <v>111293.61461227649</v>
      </c>
      <c r="Z173">
        <f t="shared" si="88"/>
        <v>24980.018199839928</v>
      </c>
      <c r="AA173">
        <f t="shared" si="89"/>
        <v>342.84114200999238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92</v>
      </c>
      <c r="C174">
        <f t="shared" si="70"/>
        <v>2040</v>
      </c>
      <c r="D174">
        <f t="shared" si="71"/>
        <v>0.10477286078860859</v>
      </c>
      <c r="E174">
        <f t="shared" si="72"/>
        <v>9.1807477163854401E-3</v>
      </c>
      <c r="F174">
        <f t="shared" si="73"/>
        <v>0.40826889198485239</v>
      </c>
      <c r="G174">
        <f t="shared" si="74"/>
        <v>44.061844501523389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7.1086165146245506</v>
      </c>
      <c r="L174">
        <f t="shared" si="79"/>
        <v>44470.11339350824</v>
      </c>
      <c r="M174">
        <f t="shared" si="80"/>
        <v>316.12098247631911</v>
      </c>
      <c r="N174">
        <f t="shared" si="62"/>
        <v>0.55226912793003669</v>
      </c>
      <c r="O174">
        <f t="shared" si="81"/>
        <v>0.9961290266762185</v>
      </c>
      <c r="P174">
        <f t="shared" si="82"/>
        <v>1007.1086165146246</v>
      </c>
      <c r="Q174">
        <f t="shared" si="83"/>
        <v>9.7450621288274503E-2</v>
      </c>
      <c r="R174">
        <f t="shared" si="84"/>
        <v>8.507924098336006E-3</v>
      </c>
      <c r="S174">
        <f t="shared" si="85"/>
        <v>1007.5666967899842</v>
      </c>
      <c r="T174">
        <f t="shared" si="86"/>
        <v>44470.11339350824</v>
      </c>
      <c r="U174">
        <f t="shared" si="63"/>
        <v>2355700.009140546</v>
      </c>
      <c r="V174">
        <f t="shared" si="87"/>
        <v>294.26025196890043</v>
      </c>
      <c r="W174">
        <f t="shared" si="64"/>
        <v>53463.490595794319</v>
      </c>
      <c r="X174">
        <f t="shared" si="65"/>
        <v>55960.375098010401</v>
      </c>
      <c r="Y174">
        <f t="shared" si="66"/>
        <v>110017.33667490864</v>
      </c>
      <c r="Z174">
        <f t="shared" si="88"/>
        <v>24654.909238746081</v>
      </c>
      <c r="AA174">
        <f t="shared" si="89"/>
        <v>337.7731477204573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92</v>
      </c>
      <c r="C175">
        <f t="shared" si="70"/>
        <v>2040</v>
      </c>
      <c r="D175">
        <f t="shared" si="71"/>
        <v>0.10477286078860859</v>
      </c>
      <c r="E175">
        <f t="shared" si="72"/>
        <v>9.1807477163854401E-3</v>
      </c>
      <c r="F175">
        <f t="shared" si="73"/>
        <v>0.40452067828709121</v>
      </c>
      <c r="G175">
        <f t="shared" si="74"/>
        <v>43.657323823236297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7.1232591007497774</v>
      </c>
      <c r="L175">
        <f t="shared" si="79"/>
        <v>44061.844501523388</v>
      </c>
      <c r="M175">
        <f t="shared" si="80"/>
        <v>313.86393484129803</v>
      </c>
      <c r="N175">
        <f t="shared" si="62"/>
        <v>0.55013053432601544</v>
      </c>
      <c r="O175">
        <f t="shared" si="81"/>
        <v>0.99612762420373391</v>
      </c>
      <c r="P175">
        <f t="shared" si="82"/>
        <v>1007.1232591007498</v>
      </c>
      <c r="Q175">
        <f t="shared" si="83"/>
        <v>9.7450621288274503E-2</v>
      </c>
      <c r="R175">
        <f t="shared" si="84"/>
        <v>8.507924098336006E-3</v>
      </c>
      <c r="S175">
        <f t="shared" si="85"/>
        <v>1007.5822829464751</v>
      </c>
      <c r="T175">
        <f t="shared" si="86"/>
        <v>44061.844501523388</v>
      </c>
      <c r="U175">
        <f t="shared" si="63"/>
        <v>2320019.6074409424</v>
      </c>
      <c r="V175">
        <f t="shared" si="87"/>
        <v>289.80326510565908</v>
      </c>
      <c r="W175">
        <f t="shared" si="64"/>
        <v>53141.590099165209</v>
      </c>
      <c r="X175">
        <f t="shared" si="65"/>
        <v>55632.847757435498</v>
      </c>
      <c r="Y175">
        <f t="shared" si="66"/>
        <v>108761.64231422338</v>
      </c>
      <c r="Z175">
        <f t="shared" si="88"/>
        <v>24333.996437845202</v>
      </c>
      <c r="AA175">
        <f t="shared" si="89"/>
        <v>332.76698666549368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92</v>
      </c>
      <c r="C176">
        <f t="shared" si="70"/>
        <v>2040</v>
      </c>
      <c r="D176">
        <f t="shared" si="71"/>
        <v>0.10477286078860859</v>
      </c>
      <c r="E176">
        <f t="shared" si="72"/>
        <v>9.1807477163854401E-3</v>
      </c>
      <c r="F176">
        <f t="shared" si="73"/>
        <v>0.40080687599367631</v>
      </c>
      <c r="G176">
        <f t="shared" si="74"/>
        <v>43.256516947242623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7.1379318482049916</v>
      </c>
      <c r="L176">
        <f t="shared" si="79"/>
        <v>43657.3238232363</v>
      </c>
      <c r="M176">
        <f t="shared" si="80"/>
        <v>311.62300212527686</v>
      </c>
      <c r="N176">
        <f t="shared" si="62"/>
        <v>0.54799946827285628</v>
      </c>
      <c r="O176">
        <f t="shared" si="81"/>
        <v>0.9961262538248854</v>
      </c>
      <c r="P176">
        <f t="shared" si="82"/>
        <v>1007.137931848205</v>
      </c>
      <c r="Q176">
        <f t="shared" si="83"/>
        <v>9.7450621288274503E-2</v>
      </c>
      <c r="R176">
        <f t="shared" si="84"/>
        <v>8.507924098336006E-3</v>
      </c>
      <c r="S176">
        <f t="shared" si="85"/>
        <v>1007.5979012078965</v>
      </c>
      <c r="T176">
        <f t="shared" si="86"/>
        <v>43657.3238232363</v>
      </c>
      <c r="U176">
        <f t="shared" si="63"/>
        <v>2284616.40928094</v>
      </c>
      <c r="V176">
        <f t="shared" si="87"/>
        <v>285.38090488549335</v>
      </c>
      <c r="W176">
        <f t="shared" si="64"/>
        <v>52815.542501199314</v>
      </c>
      <c r="X176">
        <f t="shared" si="65"/>
        <v>55301.327448628341</v>
      </c>
      <c r="Y176">
        <f t="shared" si="66"/>
        <v>107526.39870566432</v>
      </c>
      <c r="Z176">
        <f t="shared" si="88"/>
        <v>24017.226882120871</v>
      </c>
      <c r="AA176">
        <f t="shared" si="89"/>
        <v>327.82191279993253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92</v>
      </c>
      <c r="C177">
        <f t="shared" si="70"/>
        <v>2040</v>
      </c>
      <c r="D177">
        <f t="shared" si="71"/>
        <v>0.10477286078860859</v>
      </c>
      <c r="E177">
        <f t="shared" si="72"/>
        <v>9.1807477163854401E-3</v>
      </c>
      <c r="F177">
        <f t="shared" si="73"/>
        <v>0.39712716918218582</v>
      </c>
      <c r="G177">
        <f t="shared" si="74"/>
        <v>42.859389778060439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7.1526348191175906</v>
      </c>
      <c r="L177">
        <f t="shared" si="79"/>
        <v>43256.516947242621</v>
      </c>
      <c r="M177">
        <f t="shared" si="80"/>
        <v>309.39806927059772</v>
      </c>
      <c r="N177">
        <f t="shared" si="62"/>
        <v>0.54587592381005601</v>
      </c>
      <c r="O177">
        <f t="shared" si="81"/>
        <v>0.99612491510348888</v>
      </c>
      <c r="P177">
        <f t="shared" si="82"/>
        <v>1007.1526348191176</v>
      </c>
      <c r="Q177">
        <f t="shared" si="83"/>
        <v>9.7450621288274503E-2</v>
      </c>
      <c r="R177">
        <f t="shared" si="84"/>
        <v>8.507924098336006E-3</v>
      </c>
      <c r="S177">
        <f t="shared" si="85"/>
        <v>1007.6135516403791</v>
      </c>
      <c r="T177">
        <f t="shared" si="86"/>
        <v>43256.516947242621</v>
      </c>
      <c r="U177">
        <f t="shared" si="63"/>
        <v>2249487.5455351113</v>
      </c>
      <c r="V177">
        <f t="shared" si="87"/>
        <v>280.99281291405418</v>
      </c>
      <c r="W177">
        <f t="shared" si="64"/>
        <v>52485.291022193145</v>
      </c>
      <c r="X177">
        <f t="shared" si="65"/>
        <v>54965.762054891959</v>
      </c>
      <c r="Y177">
        <f t="shared" si="66"/>
        <v>106311.47482362654</v>
      </c>
      <c r="Z177">
        <f t="shared" si="88"/>
        <v>23704.548286424753</v>
      </c>
      <c r="AA177">
        <f t="shared" si="89"/>
        <v>322.93718877838148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92</v>
      </c>
      <c r="C178">
        <f t="shared" si="70"/>
        <v>2040</v>
      </c>
      <c r="D178">
        <f t="shared" si="71"/>
        <v>0.10477286078860859</v>
      </c>
      <c r="E178">
        <f t="shared" si="72"/>
        <v>9.1807477163854401E-3</v>
      </c>
      <c r="F178">
        <f t="shared" si="73"/>
        <v>0.39348124483060187</v>
      </c>
      <c r="G178">
        <f t="shared" si="74"/>
        <v>42.465908533229836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7.1673680757429494</v>
      </c>
      <c r="L178">
        <f t="shared" si="79"/>
        <v>42859.389778060438</v>
      </c>
      <c r="M178">
        <f t="shared" si="80"/>
        <v>307.18902204109406</v>
      </c>
      <c r="N178">
        <f t="shared" si="62"/>
        <v>0.54375989453223705</v>
      </c>
      <c r="O178">
        <f t="shared" si="81"/>
        <v>0.99612360760839258</v>
      </c>
      <c r="P178">
        <f t="shared" si="82"/>
        <v>1007.167368075743</v>
      </c>
      <c r="Q178">
        <f t="shared" si="83"/>
        <v>9.7450621288274503E-2</v>
      </c>
      <c r="R178">
        <f t="shared" si="84"/>
        <v>8.507924098336006E-3</v>
      </c>
      <c r="S178">
        <f t="shared" si="85"/>
        <v>1007.6292343101903</v>
      </c>
      <c r="T178">
        <f t="shared" si="86"/>
        <v>42859.389778060438</v>
      </c>
      <c r="U178">
        <f t="shared" si="63"/>
        <v>2214630.1760250623</v>
      </c>
      <c r="V178">
        <f t="shared" si="87"/>
        <v>276.63863441288657</v>
      </c>
      <c r="W178">
        <f t="shared" si="64"/>
        <v>52150.778177560976</v>
      </c>
      <c r="X178">
        <f t="shared" si="65"/>
        <v>54626.098853620337</v>
      </c>
      <c r="Y178">
        <f t="shared" si="66"/>
        <v>105116.74141994944</v>
      </c>
      <c r="Z178">
        <f t="shared" si="88"/>
        <v>23395.908989034015</v>
      </c>
      <c r="AA178">
        <f t="shared" si="89"/>
        <v>318.11208586288319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93</v>
      </c>
      <c r="C179">
        <f t="shared" si="70"/>
        <v>2040</v>
      </c>
      <c r="D179">
        <f t="shared" si="71"/>
        <v>0.11798646590675131</v>
      </c>
      <c r="E179">
        <f t="shared" si="72"/>
        <v>1.0407783459536746E-2</v>
      </c>
      <c r="F179">
        <f t="shared" si="73"/>
        <v>0.44197598042634983</v>
      </c>
      <c r="G179">
        <f t="shared" si="74"/>
        <v>42.023932552803487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7.1821316804646784</v>
      </c>
      <c r="L179">
        <f t="shared" si="79"/>
        <v>42465.908533229835</v>
      </c>
      <c r="M179">
        <f t="shared" si="80"/>
        <v>304.99574701622532</v>
      </c>
      <c r="N179">
        <f t="shared" si="62"/>
        <v>0.54165137359868865</v>
      </c>
      <c r="O179">
        <f t="shared" si="81"/>
        <v>0.99612233091342228</v>
      </c>
      <c r="P179">
        <f t="shared" si="82"/>
        <v>1007.1821316804646</v>
      </c>
      <c r="Q179">
        <f t="shared" si="83"/>
        <v>0.10974076988714654</v>
      </c>
      <c r="R179">
        <f t="shared" si="84"/>
        <v>9.6401156907545138E-3</v>
      </c>
      <c r="S179">
        <f t="shared" si="85"/>
        <v>1007.6449492837336</v>
      </c>
      <c r="T179">
        <f t="shared" si="86"/>
        <v>42465.908533229835</v>
      </c>
      <c r="U179">
        <f t="shared" si="63"/>
        <v>2180041.4891758342</v>
      </c>
      <c r="V179">
        <f t="shared" si="87"/>
        <v>272.3180181765091</v>
      </c>
      <c r="W179">
        <f t="shared" si="64"/>
        <v>51876.189512644771</v>
      </c>
      <c r="X179">
        <f t="shared" si="65"/>
        <v>54344.340683274073</v>
      </c>
      <c r="Y179">
        <f t="shared" si="66"/>
        <v>103721.41832464877</v>
      </c>
      <c r="Z179">
        <f t="shared" si="88"/>
        <v>23091.257945244681</v>
      </c>
      <c r="AA179">
        <f t="shared" si="89"/>
        <v>313.34588383130233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93</v>
      </c>
      <c r="C180">
        <f t="shared" si="70"/>
        <v>2040</v>
      </c>
      <c r="D180">
        <f t="shared" si="71"/>
        <v>0.11798646590675131</v>
      </c>
      <c r="E180">
        <f t="shared" si="72"/>
        <v>1.0407783459536746E-2</v>
      </c>
      <c r="F180">
        <f t="shared" si="73"/>
        <v>0.43737599012775596</v>
      </c>
      <c r="G180">
        <f t="shared" si="74"/>
        <v>41.586556562675732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7.1969256957948868</v>
      </c>
      <c r="L180">
        <f t="shared" si="79"/>
        <v>42023.93255280349</v>
      </c>
      <c r="M180">
        <f t="shared" si="80"/>
        <v>302.44312002762263</v>
      </c>
      <c r="N180">
        <f t="shared" si="62"/>
        <v>0.53955035374276117</v>
      </c>
      <c r="O180">
        <f t="shared" si="81"/>
        <v>0.99612108459733339</v>
      </c>
      <c r="P180">
        <f t="shared" si="82"/>
        <v>1007.1969256957949</v>
      </c>
      <c r="Q180">
        <f t="shared" si="83"/>
        <v>0.10974076988714654</v>
      </c>
      <c r="R180">
        <f t="shared" si="84"/>
        <v>9.6401156907545138E-3</v>
      </c>
      <c r="S180">
        <f t="shared" si="85"/>
        <v>1007.6606966275493</v>
      </c>
      <c r="T180">
        <f t="shared" si="86"/>
        <v>42023.93255280349</v>
      </c>
      <c r="U180">
        <f t="shared" si="63"/>
        <v>2145771.3816625415</v>
      </c>
      <c r="V180">
        <f t="shared" si="87"/>
        <v>268.03719700542035</v>
      </c>
      <c r="W180">
        <f t="shared" si="64"/>
        <v>51597.717123528091</v>
      </c>
      <c r="X180">
        <f t="shared" si="65"/>
        <v>54058.819746147477</v>
      </c>
      <c r="Y180">
        <f t="shared" si="66"/>
        <v>102348.78342211069</v>
      </c>
      <c r="Z180">
        <f t="shared" si="88"/>
        <v>22762.320791244656</v>
      </c>
      <c r="AA180">
        <f t="shared" si="89"/>
        <v>308.43829585892757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93</v>
      </c>
      <c r="C181">
        <f t="shared" si="70"/>
        <v>2040</v>
      </c>
      <c r="D181">
        <f t="shared" si="71"/>
        <v>0.11798646590675131</v>
      </c>
      <c r="E181">
        <f t="shared" si="72"/>
        <v>1.0407783459536746E-2</v>
      </c>
      <c r="F181">
        <f t="shared" si="73"/>
        <v>0.43282387553210577</v>
      </c>
      <c r="G181">
        <f t="shared" si="74"/>
        <v>41.153732687143624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7.2117501843744494</v>
      </c>
      <c r="L181">
        <f t="shared" si="79"/>
        <v>41586.556562675731</v>
      </c>
      <c r="M181">
        <f t="shared" si="80"/>
        <v>299.91185695837515</v>
      </c>
      <c r="N181">
        <f t="shared" si="62"/>
        <v>0.53745682728110866</v>
      </c>
      <c r="O181">
        <f t="shared" si="81"/>
        <v>0.99611986824375132</v>
      </c>
      <c r="P181">
        <f t="shared" si="82"/>
        <v>1007.2117501843744</v>
      </c>
      <c r="Q181">
        <f t="shared" si="83"/>
        <v>0.10974076988714654</v>
      </c>
      <c r="R181">
        <f t="shared" si="84"/>
        <v>9.6401156907545138E-3</v>
      </c>
      <c r="S181">
        <f t="shared" si="85"/>
        <v>1007.676476408315</v>
      </c>
      <c r="T181">
        <f t="shared" si="86"/>
        <v>41586.556562675731</v>
      </c>
      <c r="U181">
        <f t="shared" si="63"/>
        <v>2111816.266441022</v>
      </c>
      <c r="V181">
        <f t="shared" si="87"/>
        <v>263.79572282706658</v>
      </c>
      <c r="W181">
        <f t="shared" si="64"/>
        <v>51315.303097664153</v>
      </c>
      <c r="X181">
        <f t="shared" si="65"/>
        <v>53769.482727659</v>
      </c>
      <c r="Y181">
        <f t="shared" si="66"/>
        <v>100998.652459041</v>
      </c>
      <c r="Z181">
        <f t="shared" si="88"/>
        <v>22438.041304335038</v>
      </c>
      <c r="AA181">
        <f t="shared" si="89"/>
        <v>303.59636075450163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93</v>
      </c>
      <c r="C182">
        <f t="shared" si="70"/>
        <v>2040</v>
      </c>
      <c r="D182">
        <f t="shared" si="71"/>
        <v>0.11798646590675131</v>
      </c>
      <c r="E182">
        <f t="shared" si="72"/>
        <v>1.0407783459536746E-2</v>
      </c>
      <c r="F182">
        <f t="shared" si="73"/>
        <v>0.42831913835945012</v>
      </c>
      <c r="G182">
        <f t="shared" si="74"/>
        <v>40.725413548784175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7.2266052089732691</v>
      </c>
      <c r="L182">
        <f t="shared" si="79"/>
        <v>41153.732687143623</v>
      </c>
      <c r="M182">
        <f t="shared" si="80"/>
        <v>297.40177900560559</v>
      </c>
      <c r="N182">
        <f t="shared" si="62"/>
        <v>0.53537078612278788</v>
      </c>
      <c r="O182">
        <f t="shared" si="81"/>
        <v>0.99611868144112403</v>
      </c>
      <c r="P182">
        <f t="shared" si="82"/>
        <v>1007.2266052089733</v>
      </c>
      <c r="Q182">
        <f t="shared" si="83"/>
        <v>0.10974076988714654</v>
      </c>
      <c r="R182">
        <f t="shared" si="84"/>
        <v>9.6401156907545138E-3</v>
      </c>
      <c r="S182">
        <f t="shared" si="85"/>
        <v>1007.6922886928455</v>
      </c>
      <c r="T182">
        <f t="shared" si="86"/>
        <v>41153.732687143623</v>
      </c>
      <c r="U182">
        <f t="shared" si="63"/>
        <v>2078172.596252437</v>
      </c>
      <c r="V182">
        <f t="shared" si="87"/>
        <v>259.59315253864366</v>
      </c>
      <c r="W182">
        <f t="shared" si="64"/>
        <v>51028.888724801684</v>
      </c>
      <c r="X182">
        <f t="shared" si="65"/>
        <v>53476.275625412243</v>
      </c>
      <c r="Y182">
        <f t="shared" si="66"/>
        <v>99670.843641242202</v>
      </c>
      <c r="Z182">
        <f t="shared" si="88"/>
        <v>22118.354600807066</v>
      </c>
      <c r="AA182">
        <f t="shared" si="89"/>
        <v>298.81920671881664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93</v>
      </c>
      <c r="C183">
        <f t="shared" si="70"/>
        <v>2041</v>
      </c>
      <c r="D183">
        <f t="shared" si="71"/>
        <v>0.11705879731855949</v>
      </c>
      <c r="E183">
        <f t="shared" si="72"/>
        <v>1.0321090593297444E-2</v>
      </c>
      <c r="F183">
        <f t="shared" si="73"/>
        <v>0.42033068268650464</v>
      </c>
      <c r="G183">
        <f t="shared" si="74"/>
        <v>40.305082866097671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7.2414908324905527</v>
      </c>
      <c r="L183">
        <f t="shared" si="79"/>
        <v>40725.413548784178</v>
      </c>
      <c r="M183">
        <f t="shared" si="80"/>
        <v>294.91270886290715</v>
      </c>
      <c r="N183">
        <f t="shared" si="62"/>
        <v>0.53329222177821323</v>
      </c>
      <c r="O183">
        <f t="shared" si="81"/>
        <v>0.9961175237826706</v>
      </c>
      <c r="P183">
        <f t="shared" si="82"/>
        <v>1007.2414908324905</v>
      </c>
      <c r="Q183">
        <f t="shared" si="83"/>
        <v>0.10887793308390886</v>
      </c>
      <c r="R183">
        <f t="shared" si="84"/>
        <v>9.5601633603795699E-3</v>
      </c>
      <c r="S183">
        <f t="shared" si="85"/>
        <v>1007.7081335480931</v>
      </c>
      <c r="T183">
        <f t="shared" si="86"/>
        <v>40725.413548784178</v>
      </c>
      <c r="U183">
        <f t="shared" si="63"/>
        <v>2044836.8631334822</v>
      </c>
      <c r="V183">
        <f t="shared" si="87"/>
        <v>255.42904794591561</v>
      </c>
      <c r="W183">
        <f t="shared" si="64"/>
        <v>50733.96995428294</v>
      </c>
      <c r="X183">
        <f t="shared" si="65"/>
        <v>53174.850902883656</v>
      </c>
      <c r="Y183">
        <f t="shared" si="66"/>
        <v>98379.908899630944</v>
      </c>
      <c r="Z183">
        <f t="shared" si="88"/>
        <v>21803.196666788223</v>
      </c>
      <c r="AA183">
        <f t="shared" si="89"/>
        <v>294.10597326730658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93</v>
      </c>
      <c r="C184">
        <f t="shared" si="70"/>
        <v>2041</v>
      </c>
      <c r="D184">
        <f t="shared" si="71"/>
        <v>0.11705879731855949</v>
      </c>
      <c r="E184">
        <f t="shared" si="72"/>
        <v>1.0321090593297444E-2</v>
      </c>
      <c r="F184">
        <f t="shared" si="73"/>
        <v>0.41599241163135464</v>
      </c>
      <c r="G184">
        <f t="shared" si="74"/>
        <v>39.889090454466313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7.2564071179550469</v>
      </c>
      <c r="L184">
        <f t="shared" si="79"/>
        <v>40305.082866097669</v>
      </c>
      <c r="M184">
        <f t="shared" si="80"/>
        <v>292.47009019931915</v>
      </c>
      <c r="N184">
        <f t="shared" si="62"/>
        <v>0.53122112536796851</v>
      </c>
      <c r="O184">
        <f t="shared" si="81"/>
        <v>0.99611639486632897</v>
      </c>
      <c r="P184">
        <f t="shared" si="82"/>
        <v>1007.2564071179551</v>
      </c>
      <c r="Q184">
        <f t="shared" si="83"/>
        <v>0.10887793308390886</v>
      </c>
      <c r="R184">
        <f t="shared" si="84"/>
        <v>9.5601633603795699E-3</v>
      </c>
      <c r="S184">
        <f t="shared" si="85"/>
        <v>1007.7240110411483</v>
      </c>
      <c r="T184">
        <f t="shared" si="86"/>
        <v>40305.082866097669</v>
      </c>
      <c r="U184">
        <f t="shared" si="63"/>
        <v>2011802.028292181</v>
      </c>
      <c r="V184">
        <f t="shared" si="87"/>
        <v>251.30252980420246</v>
      </c>
      <c r="W184">
        <f t="shared" si="64"/>
        <v>50434.893485191613</v>
      </c>
      <c r="X184">
        <f t="shared" si="65"/>
        <v>52869.412505599583</v>
      </c>
      <c r="Y184">
        <f t="shared" si="66"/>
        <v>97110.749418172229</v>
      </c>
      <c r="Z184">
        <f t="shared" si="88"/>
        <v>21494.38719061622</v>
      </c>
      <c r="AA184">
        <f t="shared" si="89"/>
        <v>289.46923689647519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93</v>
      </c>
      <c r="C185">
        <f t="shared" si="70"/>
        <v>2041</v>
      </c>
      <c r="D185">
        <f t="shared" si="71"/>
        <v>0.11705879731855949</v>
      </c>
      <c r="E185">
        <f t="shared" si="72"/>
        <v>1.0321090593297444E-2</v>
      </c>
      <c r="F185">
        <f t="shared" si="73"/>
        <v>0.41169891626478311</v>
      </c>
      <c r="G185">
        <f t="shared" si="74"/>
        <v>39.47739153820153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7.2713541285253562</v>
      </c>
      <c r="L185">
        <f t="shared" si="79"/>
        <v>39889.090454466314</v>
      </c>
      <c r="M185">
        <f t="shared" si="80"/>
        <v>290.04770255920499</v>
      </c>
      <c r="N185">
        <f t="shared" si="62"/>
        <v>0.52915748763147785</v>
      </c>
      <c r="O185">
        <f t="shared" si="81"/>
        <v>0.99611529429470413</v>
      </c>
      <c r="P185">
        <f t="shared" si="82"/>
        <v>1007.2713541285253</v>
      </c>
      <c r="Q185">
        <f t="shared" si="83"/>
        <v>0.10887793308390886</v>
      </c>
      <c r="R185">
        <f t="shared" si="84"/>
        <v>9.5601633603795699E-3</v>
      </c>
      <c r="S185">
        <f t="shared" si="85"/>
        <v>1007.7399212392395</v>
      </c>
      <c r="T185">
        <f t="shared" si="86"/>
        <v>39889.090454466314</v>
      </c>
      <c r="U185">
        <f t="shared" si="63"/>
        <v>1979064.7213225644</v>
      </c>
      <c r="V185">
        <f t="shared" si="87"/>
        <v>247.21317710212509</v>
      </c>
      <c r="W185">
        <f t="shared" si="64"/>
        <v>50131.597965571294</v>
      </c>
      <c r="X185">
        <f t="shared" si="65"/>
        <v>52559.904174887066</v>
      </c>
      <c r="Y185">
        <f t="shared" si="66"/>
        <v>95863.194999804662</v>
      </c>
      <c r="Z185">
        <f t="shared" si="88"/>
        <v>21189.927521126287</v>
      </c>
      <c r="AA185">
        <f t="shared" si="89"/>
        <v>284.89417066865076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93</v>
      </c>
      <c r="C186">
        <f t="shared" si="70"/>
        <v>2041</v>
      </c>
      <c r="D186">
        <f t="shared" si="71"/>
        <v>0.11705879731855949</v>
      </c>
      <c r="E186">
        <f t="shared" si="72"/>
        <v>1.0321090593297444E-2</v>
      </c>
      <c r="F186">
        <f t="shared" si="73"/>
        <v>0.40744973445285193</v>
      </c>
      <c r="G186">
        <f t="shared" si="74"/>
        <v>39.069941803748677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7.2863319274901635</v>
      </c>
      <c r="L186">
        <f t="shared" si="79"/>
        <v>39477.391538201533</v>
      </c>
      <c r="M186">
        <f t="shared" si="80"/>
        <v>287.64537837882784</v>
      </c>
      <c r="N186">
        <f t="shared" si="62"/>
        <v>0.52710129893554014</v>
      </c>
      <c r="O186">
        <f t="shared" si="81"/>
        <v>0.99611422167502295</v>
      </c>
      <c r="P186">
        <f t="shared" si="82"/>
        <v>1007.2863319274902</v>
      </c>
      <c r="Q186">
        <f t="shared" si="83"/>
        <v>0.10887793308390886</v>
      </c>
      <c r="R186">
        <f t="shared" si="84"/>
        <v>9.5601633603795699E-3</v>
      </c>
      <c r="S186">
        <f t="shared" si="85"/>
        <v>1007.7558642097338</v>
      </c>
      <c r="T186">
        <f t="shared" si="86"/>
        <v>39477.391538201533</v>
      </c>
      <c r="U186">
        <f t="shared" si="63"/>
        <v>1946621.6087548591</v>
      </c>
      <c r="V186">
        <f t="shared" si="87"/>
        <v>243.16057344215761</v>
      </c>
      <c r="W186">
        <f t="shared" si="64"/>
        <v>49824.02120107806</v>
      </c>
      <c r="X186">
        <f t="shared" si="65"/>
        <v>52246.2689280458</v>
      </c>
      <c r="Y186">
        <f t="shared" si="66"/>
        <v>94637.077726892123</v>
      </c>
      <c r="Z186">
        <f t="shared" si="88"/>
        <v>20889.757324598886</v>
      </c>
      <c r="AA186">
        <f t="shared" si="89"/>
        <v>280.37995986301843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93</v>
      </c>
      <c r="C187">
        <f t="shared" si="70"/>
        <v>2041</v>
      </c>
      <c r="D187">
        <f t="shared" si="71"/>
        <v>0.11705879731855949</v>
      </c>
      <c r="E187">
        <f t="shared" si="72"/>
        <v>1.0321090593297444E-2</v>
      </c>
      <c r="F187">
        <f t="shared" si="73"/>
        <v>0.40324440883134904</v>
      </c>
      <c r="G187">
        <f t="shared" si="74"/>
        <v>38.666697394917328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7.3013405782685226</v>
      </c>
      <c r="L187">
        <f t="shared" si="79"/>
        <v>39069.941803748676</v>
      </c>
      <c r="M187">
        <f t="shared" si="80"/>
        <v>285.26295148229991</v>
      </c>
      <c r="N187">
        <f t="shared" si="62"/>
        <v>0.52505254928272416</v>
      </c>
      <c r="O187">
        <f t="shared" si="81"/>
        <v>0.99611317661907994</v>
      </c>
      <c r="P187">
        <f t="shared" si="82"/>
        <v>1007.3013405782685</v>
      </c>
      <c r="Q187">
        <f t="shared" si="83"/>
        <v>0.10887793308390886</v>
      </c>
      <c r="R187">
        <f t="shared" si="84"/>
        <v>9.5601633603795699E-3</v>
      </c>
      <c r="S187">
        <f t="shared" si="85"/>
        <v>1007.771840020137</v>
      </c>
      <c r="T187">
        <f t="shared" si="86"/>
        <v>39069.941803748676</v>
      </c>
      <c r="U187">
        <f t="shared" si="63"/>
        <v>1914469.393605449</v>
      </c>
      <c r="V187">
        <f t="shared" si="87"/>
        <v>239.14430698441137</v>
      </c>
      <c r="W187">
        <f t="shared" si="64"/>
        <v>49512.100142721363</v>
      </c>
      <c r="X187">
        <f t="shared" si="65"/>
        <v>51928.449048315262</v>
      </c>
      <c r="Y187">
        <f t="shared" si="66"/>
        <v>93432.231933138944</v>
      </c>
      <c r="Z187">
        <f t="shared" si="88"/>
        <v>20593.817074091887</v>
      </c>
      <c r="AA187">
        <f t="shared" si="89"/>
        <v>275.92580029312182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93</v>
      </c>
      <c r="C188">
        <f t="shared" si="70"/>
        <v>2041</v>
      </c>
      <c r="D188">
        <f t="shared" si="71"/>
        <v>0.11705879731855949</v>
      </c>
      <c r="E188">
        <f t="shared" si="72"/>
        <v>1.0321090593297444E-2</v>
      </c>
      <c r="F188">
        <f t="shared" si="73"/>
        <v>0.39908248675656</v>
      </c>
      <c r="G188">
        <f t="shared" si="74"/>
        <v>38.267614908160766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7.3163801444101146</v>
      </c>
      <c r="L188">
        <f t="shared" si="79"/>
        <v>38666.697394917326</v>
      </c>
      <c r="M188">
        <f t="shared" si="80"/>
        <v>282.90025707008743</v>
      </c>
      <c r="N188">
        <f t="shared" si="62"/>
        <v>0.52301122831962932</v>
      </c>
      <c r="O188">
        <f t="shared" si="81"/>
        <v>0.99611215874318959</v>
      </c>
      <c r="P188">
        <f t="shared" si="82"/>
        <v>1007.3163801444101</v>
      </c>
      <c r="Q188">
        <f t="shared" si="83"/>
        <v>0.10887793308390886</v>
      </c>
      <c r="R188">
        <f t="shared" si="84"/>
        <v>9.5601633603795699E-3</v>
      </c>
      <c r="S188">
        <f t="shared" si="85"/>
        <v>1007.7878487380939</v>
      </c>
      <c r="T188">
        <f t="shared" si="86"/>
        <v>38666.697394917326</v>
      </c>
      <c r="U188">
        <f t="shared" si="63"/>
        <v>1882604.8149330232</v>
      </c>
      <c r="V188">
        <f t="shared" si="87"/>
        <v>235.16397039119136</v>
      </c>
      <c r="W188">
        <f t="shared" si="64"/>
        <v>49195.77087443589</v>
      </c>
      <c r="X188">
        <f t="shared" si="65"/>
        <v>51606.386074712267</v>
      </c>
      <c r="Y188">
        <f t="shared" si="66"/>
        <v>92248.494175935251</v>
      </c>
      <c r="Z188">
        <f t="shared" si="88"/>
        <v>20302.04803954501</v>
      </c>
      <c r="AA188">
        <f t="shared" si="89"/>
        <v>271.53089817820535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93</v>
      </c>
      <c r="C189">
        <f t="shared" si="70"/>
        <v>2041</v>
      </c>
      <c r="D189">
        <f t="shared" si="71"/>
        <v>0.11705879731855949</v>
      </c>
      <c r="E189">
        <f t="shared" si="72"/>
        <v>1.0321090593297444E-2</v>
      </c>
      <c r="F189">
        <f t="shared" si="73"/>
        <v>0.39496352025654713</v>
      </c>
      <c r="G189">
        <f t="shared" si="74"/>
        <v>37.87265138790422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7.3314506895955294</v>
      </c>
      <c r="L189">
        <f t="shared" si="79"/>
        <v>38267.614908160765</v>
      </c>
      <c r="M189">
        <f t="shared" si="80"/>
        <v>280.5571317076114</v>
      </c>
      <c r="N189">
        <f t="shared" si="62"/>
        <v>0.52097732534501517</v>
      </c>
      <c r="O189">
        <f t="shared" si="81"/>
        <v>0.99611116766814201</v>
      </c>
      <c r="P189">
        <f t="shared" si="82"/>
        <v>1007.3314506895955</v>
      </c>
      <c r="Q189">
        <f t="shared" si="83"/>
        <v>0.10887793308390886</v>
      </c>
      <c r="R189">
        <f t="shared" si="84"/>
        <v>9.5601633603795699E-3</v>
      </c>
      <c r="S189">
        <f t="shared" si="85"/>
        <v>1007.8038904313886</v>
      </c>
      <c r="T189">
        <f t="shared" si="86"/>
        <v>38267.614908160765</v>
      </c>
      <c r="U189">
        <f t="shared" si="63"/>
        <v>1851024.647400809</v>
      </c>
      <c r="V189">
        <f t="shared" si="87"/>
        <v>231.21916077231299</v>
      </c>
      <c r="W189">
        <f t="shared" si="64"/>
        <v>48874.968600481734</v>
      </c>
      <c r="X189">
        <f t="shared" si="65"/>
        <v>51280.020791737101</v>
      </c>
      <c r="Y189">
        <f t="shared" si="66"/>
        <v>91085.703209129657</v>
      </c>
      <c r="Z189">
        <f t="shared" si="88"/>
        <v>20014.392277979721</v>
      </c>
      <c r="AA189">
        <f t="shared" si="89"/>
        <v>267.19447001590856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93</v>
      </c>
      <c r="C190">
        <f t="shared" si="70"/>
        <v>2041</v>
      </c>
      <c r="D190">
        <f t="shared" si="71"/>
        <v>0.11705879731855949</v>
      </c>
      <c r="E190">
        <f t="shared" si="72"/>
        <v>1.0321090593297444E-2</v>
      </c>
      <c r="F190">
        <f t="shared" si="73"/>
        <v>0.39088706598293166</v>
      </c>
      <c r="G190">
        <f t="shared" si="74"/>
        <v>37.48176432192129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7.3465522776365226</v>
      </c>
      <c r="L190">
        <f t="shared" si="79"/>
        <v>37872.651387904218</v>
      </c>
      <c r="M190">
        <f t="shared" si="80"/>
        <v>278.23341331394175</v>
      </c>
      <c r="N190">
        <f t="shared" si="62"/>
        <v>0.51895082931779579</v>
      </c>
      <c r="O190">
        <f t="shared" si="81"/>
        <v>0.99611020301914799</v>
      </c>
      <c r="P190">
        <f t="shared" si="82"/>
        <v>1007.3465522776365</v>
      </c>
      <c r="Q190">
        <f t="shared" si="83"/>
        <v>0.10887793308390886</v>
      </c>
      <c r="R190">
        <f t="shared" si="84"/>
        <v>9.5601633603795699E-3</v>
      </c>
      <c r="S190">
        <f t="shared" si="85"/>
        <v>1007.819965167945</v>
      </c>
      <c r="T190">
        <f t="shared" si="86"/>
        <v>37872.651387904218</v>
      </c>
      <c r="U190">
        <f t="shared" si="63"/>
        <v>1819725.7008448122</v>
      </c>
      <c r="V190">
        <f t="shared" si="87"/>
        <v>227.30947963116932</v>
      </c>
      <c r="W190">
        <f t="shared" si="64"/>
        <v>48549.627632671029</v>
      </c>
      <c r="X190">
        <f t="shared" si="65"/>
        <v>50949.293218946987</v>
      </c>
      <c r="Y190">
        <f t="shared" si="66"/>
        <v>89943.699956220546</v>
      </c>
      <c r="Z190">
        <f t="shared" si="88"/>
        <v>19730.792623794518</v>
      </c>
      <c r="AA190">
        <f t="shared" si="89"/>
        <v>262.91574245630341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94</v>
      </c>
      <c r="C191">
        <f t="shared" si="70"/>
        <v>2041</v>
      </c>
      <c r="D191">
        <f t="shared" si="71"/>
        <v>0.13175593750984987</v>
      </c>
      <c r="E191">
        <f t="shared" si="72"/>
        <v>1.1704498621073478E-2</v>
      </c>
      <c r="F191">
        <f t="shared" si="73"/>
        <v>0.43870525882132883</v>
      </c>
      <c r="G191">
        <f t="shared" si="74"/>
        <v>37.04305906309996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7.3616849724762945</v>
      </c>
      <c r="L191">
        <f t="shared" si="79"/>
        <v>37481.764321921291</v>
      </c>
      <c r="M191">
        <f t="shared" si="80"/>
        <v>275.92894115058607</v>
      </c>
      <c r="N191">
        <f t="shared" si="62"/>
        <v>0.51693172886490724</v>
      </c>
      <c r="O191">
        <f t="shared" si="81"/>
        <v>0.99610926442579761</v>
      </c>
      <c r="P191">
        <f t="shared" si="82"/>
        <v>1007.3616849724763</v>
      </c>
      <c r="Q191">
        <f t="shared" si="83"/>
        <v>0.12254793724359138</v>
      </c>
      <c r="R191">
        <f t="shared" si="84"/>
        <v>1.0835283677484431E-2</v>
      </c>
      <c r="S191">
        <f t="shared" si="85"/>
        <v>1007.836073015827</v>
      </c>
      <c r="T191">
        <f t="shared" si="86"/>
        <v>37481.764321921291</v>
      </c>
      <c r="U191">
        <f t="shared" si="63"/>
        <v>1788704.8198479437</v>
      </c>
      <c r="V191">
        <f t="shared" si="87"/>
        <v>223.43453281153327</v>
      </c>
      <c r="W191">
        <f t="shared" si="64"/>
        <v>48287.178896349389</v>
      </c>
      <c r="X191">
        <f t="shared" si="65"/>
        <v>50679.388681757388</v>
      </c>
      <c r="Y191">
        <f t="shared" si="66"/>
        <v>88614.768372194172</v>
      </c>
      <c r="Z191">
        <f t="shared" si="88"/>
        <v>19451.192679155225</v>
      </c>
      <c r="AA191">
        <f t="shared" si="89"/>
        <v>258.69395217726662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94</v>
      </c>
      <c r="C192">
        <f t="shared" si="70"/>
        <v>2041</v>
      </c>
      <c r="D192">
        <f t="shared" si="71"/>
        <v>0.13175593750984987</v>
      </c>
      <c r="E192">
        <f t="shared" si="72"/>
        <v>1.1704498621073478E-2</v>
      </c>
      <c r="F192">
        <f t="shared" si="73"/>
        <v>0.43357043372439691</v>
      </c>
      <c r="G192">
        <f t="shared" si="74"/>
        <v>36.609488629375562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7.3768488381897583</v>
      </c>
      <c r="L192">
        <f t="shared" si="79"/>
        <v>37043.059063099958</v>
      </c>
      <c r="M192">
        <f t="shared" si="80"/>
        <v>273.26104721262357</v>
      </c>
      <c r="N192">
        <f t="shared" si="62"/>
        <v>0.51492001228904571</v>
      </c>
      <c r="O192">
        <f t="shared" si="81"/>
        <v>0.9961083515220106</v>
      </c>
      <c r="P192">
        <f t="shared" si="82"/>
        <v>1007.3768488381897</v>
      </c>
      <c r="Q192">
        <f t="shared" si="83"/>
        <v>0.12254793724359138</v>
      </c>
      <c r="R192">
        <f t="shared" si="84"/>
        <v>1.0835283677484431E-2</v>
      </c>
      <c r="S192">
        <f t="shared" si="85"/>
        <v>1007.8522140432381</v>
      </c>
      <c r="T192">
        <f t="shared" si="86"/>
        <v>37043.059063099958</v>
      </c>
      <c r="U192">
        <f t="shared" si="63"/>
        <v>1758011.3159274026</v>
      </c>
      <c r="V192">
        <f t="shared" si="87"/>
        <v>219.60048001940288</v>
      </c>
      <c r="W192">
        <f t="shared" si="64"/>
        <v>48020.646606813556</v>
      </c>
      <c r="X192">
        <f t="shared" si="65"/>
        <v>50405.5258692926</v>
      </c>
      <c r="Y192">
        <f t="shared" si="66"/>
        <v>87309.21024216013</v>
      </c>
      <c r="Z192">
        <f t="shared" si="88"/>
        <v>19148.732563933132</v>
      </c>
      <c r="AA192">
        <f t="shared" si="89"/>
        <v>254.33398743732781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94</v>
      </c>
      <c r="C193">
        <f t="shared" si="70"/>
        <v>2041</v>
      </c>
      <c r="D193">
        <f t="shared" si="71"/>
        <v>0.13175593750984987</v>
      </c>
      <c r="E193">
        <f t="shared" si="72"/>
        <v>1.1704498621073478E-2</v>
      </c>
      <c r="F193">
        <f t="shared" si="73"/>
        <v>0.42849570918073143</v>
      </c>
      <c r="G193">
        <f t="shared" si="74"/>
        <v>36.180992920194832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7.39204393898381</v>
      </c>
      <c r="L193">
        <f t="shared" si="79"/>
        <v>36609.488629375563</v>
      </c>
      <c r="M193">
        <f t="shared" si="80"/>
        <v>270.61894853207235</v>
      </c>
      <c r="N193">
        <f t="shared" si="62"/>
        <v>0.51291566757627982</v>
      </c>
      <c r="O193">
        <f t="shared" si="81"/>
        <v>0.99610746394599092</v>
      </c>
      <c r="P193">
        <f t="shared" si="82"/>
        <v>1007.3920439389838</v>
      </c>
      <c r="Q193">
        <f t="shared" si="83"/>
        <v>0.12254793724359138</v>
      </c>
      <c r="R193">
        <f t="shared" si="84"/>
        <v>1.0835283677484431E-2</v>
      </c>
      <c r="S193">
        <f t="shared" si="85"/>
        <v>1007.8683883185229</v>
      </c>
      <c r="T193">
        <f t="shared" si="86"/>
        <v>36609.488629375563</v>
      </c>
      <c r="U193">
        <f t="shared" si="63"/>
        <v>1727641.1470221372</v>
      </c>
      <c r="V193">
        <f t="shared" si="87"/>
        <v>215.80681634417883</v>
      </c>
      <c r="W193">
        <f t="shared" si="64"/>
        <v>47749.965039180432</v>
      </c>
      <c r="X193">
        <f t="shared" si="65"/>
        <v>50127.64447669025</v>
      </c>
      <c r="Y193">
        <f t="shared" si="66"/>
        <v>86026.802895035551</v>
      </c>
      <c r="Z193">
        <f t="shared" si="88"/>
        <v>18850.958334933744</v>
      </c>
      <c r="AA193">
        <f t="shared" si="89"/>
        <v>250.03780957646941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94</v>
      </c>
      <c r="C194">
        <f t="shared" si="70"/>
        <v>2041</v>
      </c>
      <c r="D194">
        <f t="shared" si="71"/>
        <v>0.13175593750984987</v>
      </c>
      <c r="E194">
        <f t="shared" si="72"/>
        <v>1.1704498621073478E-2</v>
      </c>
      <c r="F194">
        <f t="shared" si="73"/>
        <v>0.42348038174348968</v>
      </c>
      <c r="G194">
        <f t="shared" si="74"/>
        <v>35.757512538451344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7.4072703391976003</v>
      </c>
      <c r="L194">
        <f t="shared" si="79"/>
        <v>36180.992920194833</v>
      </c>
      <c r="M194">
        <f t="shared" si="80"/>
        <v>268.00239570047756</v>
      </c>
      <c r="N194">
        <f t="shared" ref="N194:N257" si="93">INDEX(P_rec,MATCH(A194,curve_t,0))</f>
        <v>0.51091868240353711</v>
      </c>
      <c r="O194">
        <f t="shared" si="81"/>
        <v>0.99610660134017892</v>
      </c>
      <c r="P194">
        <f t="shared" si="82"/>
        <v>1007.4072703391976</v>
      </c>
      <c r="Q194">
        <f t="shared" si="83"/>
        <v>0.12254793724359138</v>
      </c>
      <c r="R194">
        <f t="shared" si="84"/>
        <v>1.0835283677484431E-2</v>
      </c>
      <c r="S194">
        <f t="shared" si="85"/>
        <v>1007.8845959101666</v>
      </c>
      <c r="T194">
        <f t="shared" si="86"/>
        <v>36180.992920194833</v>
      </c>
      <c r="U194">
        <f t="shared" ref="U194:U257" si="94">L195+M195+V195*O195+O195*U195</f>
        <v>1697590.3201476578</v>
      </c>
      <c r="V194">
        <f t="shared" si="87"/>
        <v>212.05304300561849</v>
      </c>
      <c r="W194">
        <f t="shared" ref="W194:W257" si="95">P195+(1-E195)*(O195*(W195+$AL$14*W195))</f>
        <v>47475.067465114589</v>
      </c>
      <c r="X194">
        <f t="shared" ref="X194:X257" si="96">S195+(1-R195)*(O195*(X195+$AL$14*X195))</f>
        <v>49845.68333614149</v>
      </c>
      <c r="Y194">
        <f t="shared" ref="Y194:Y257" si="97">G194*(X194-W194)</f>
        <v>84767.32673209616</v>
      </c>
      <c r="Z194">
        <f t="shared" si="88"/>
        <v>18557.798137234386</v>
      </c>
      <c r="AA194">
        <f t="shared" si="89"/>
        <v>245.80448903484393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94</v>
      </c>
      <c r="C195">
        <f t="shared" ref="C195:C258" si="101">INT(($AL$8+A195)/12)</f>
        <v>2042</v>
      </c>
      <c r="D195">
        <f t="shared" ref="D195:D258" si="102">IF(B195&gt;=120,1,INDEX(mort_v1_M,MATCH(B195,mort_age,0))*INDEX(cif,MATCH(B195,cif_age,0),MATCH(C195,cif_year,0)))</f>
        <v>0.13082500275778028</v>
      </c>
      <c r="E195">
        <f t="shared" ref="E195:E258" si="103">1-(1-D195)^(1/12)</f>
        <v>1.1616237454553091E-2</v>
      </c>
      <c r="F195">
        <f t="shared" ref="F195:F258" si="104">G194*E195</f>
        <v>0.41536775643081025</v>
      </c>
      <c r="G195">
        <f t="shared" ref="G195:G258" si="105">G194-F195</f>
        <v>35.342144782020533</v>
      </c>
      <c r="H195" t="b">
        <f t="shared" ref="H195:H258" si="106">AND(A195-$AL$10&gt;0,MOD(A195-$AL$10,12)=0)</f>
        <v>1</v>
      </c>
      <c r="I195">
        <f t="shared" ref="I195:I258" si="107">IF($AL$4="CPI",IF(H195,INDEX(I_rec,MATCH(A195-$AL$13,cpi_rec_u,0))/INDEX(I_rec,MATCH(A195-$AL$13-12,cpi_rec_u,0)),1),1)</f>
        <v>1</v>
      </c>
      <c r="J195">
        <f t="shared" ref="J195:J258" si="108">J194*I195</f>
        <v>1000</v>
      </c>
      <c r="K195">
        <f t="shared" ref="K195:K258" si="109">$AL$17*(INDEX(I_rec,MATCH(A195-1,cpi_rec_u,0))/$AL$18)</f>
        <v>7.4225281033028159</v>
      </c>
      <c r="L195">
        <f t="shared" ref="L195:L258" si="110">G194*J195</f>
        <v>35757.512538451345</v>
      </c>
      <c r="M195">
        <f t="shared" ref="M195:M258" si="111">G194*K195</f>
        <v>265.41114172085793</v>
      </c>
      <c r="N195">
        <f t="shared" si="93"/>
        <v>0.50892904414596918</v>
      </c>
      <c r="O195">
        <f t="shared" ref="O195:O258" si="112">N195/N194</f>
        <v>0.99610576335120893</v>
      </c>
      <c r="P195">
        <f t="shared" ref="P195:P258" si="113">J195+K195</f>
        <v>1007.4225281033029</v>
      </c>
      <c r="Q195">
        <f t="shared" ref="Q195:Q258" si="114">IF(B195&gt;=120,1,D195*$AL$15)</f>
        <v>0.12168206253820306</v>
      </c>
      <c r="R195">
        <f t="shared" ref="R195:R258" si="115">1-(1-Q195)^(1/12)</f>
        <v>1.0753977662024239E-2</v>
      </c>
      <c r="S195">
        <f t="shared" ref="S195:S258" si="116">J195+K195*$AL$16</f>
        <v>1007.9008368867954</v>
      </c>
      <c r="T195">
        <f t="shared" ref="T195:T258" si="117">L195</f>
        <v>35757.512538451345</v>
      </c>
      <c r="U195">
        <f t="shared" si="94"/>
        <v>1667854.8907607503</v>
      </c>
      <c r="V195">
        <f t="shared" ref="V195:V258" si="118">$AL$14*U195</f>
        <v>208.3386672744798</v>
      </c>
      <c r="W195">
        <f t="shared" si="95"/>
        <v>47191.671616071035</v>
      </c>
      <c r="X195">
        <f t="shared" si="96"/>
        <v>49555.507107778743</v>
      </c>
      <c r="Y195">
        <f t="shared" si="97"/>
        <v>83543.016188812529</v>
      </c>
      <c r="Z195">
        <f t="shared" ref="Z195:Z258" si="119">N194*L195</f>
        <v>18269.181192173517</v>
      </c>
      <c r="AA195">
        <f t="shared" ref="AA195:AA258" si="120">N194*M195+N195*V195</f>
        <v>241.63310961788531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94</v>
      </c>
      <c r="C196">
        <f t="shared" si="101"/>
        <v>2042</v>
      </c>
      <c r="D196">
        <f t="shared" si="102"/>
        <v>0.13082500275778028</v>
      </c>
      <c r="E196">
        <f t="shared" si="103"/>
        <v>1.1616237454553091E-2</v>
      </c>
      <c r="F196">
        <f t="shared" si="104"/>
        <v>0.41054274594114498</v>
      </c>
      <c r="G196">
        <f t="shared" si="105"/>
        <v>34.93160203607939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7.4378172959039226</v>
      </c>
      <c r="L196">
        <f t="shared" si="110"/>
        <v>35342.144782020536</v>
      </c>
      <c r="M196">
        <f t="shared" si="111"/>
        <v>262.86841573405292</v>
      </c>
      <c r="N196">
        <f t="shared" si="93"/>
        <v>0.50694673988419425</v>
      </c>
      <c r="O196">
        <f t="shared" si="112"/>
        <v>0.99610494962986162</v>
      </c>
      <c r="P196">
        <f t="shared" si="113"/>
        <v>1007.4378172959039</v>
      </c>
      <c r="Q196">
        <f t="shared" si="114"/>
        <v>0.12168206253820306</v>
      </c>
      <c r="R196">
        <f t="shared" si="115"/>
        <v>1.0753977662024239E-2</v>
      </c>
      <c r="S196">
        <f t="shared" si="116"/>
        <v>1007.9171113171769</v>
      </c>
      <c r="T196">
        <f t="shared" si="117"/>
        <v>35342.144782020536</v>
      </c>
      <c r="U196">
        <f t="shared" si="94"/>
        <v>1638427.7706256155</v>
      </c>
      <c r="V196">
        <f t="shared" si="118"/>
        <v>204.66280372985</v>
      </c>
      <c r="W196">
        <f t="shared" si="95"/>
        <v>46903.882877554635</v>
      </c>
      <c r="X196">
        <f t="shared" si="96"/>
        <v>49261.090150398137</v>
      </c>
      <c r="Y196">
        <f t="shared" si="97"/>
        <v>82341.026371521206</v>
      </c>
      <c r="Z196">
        <f t="shared" si="119"/>
        <v>17986.643961982165</v>
      </c>
      <c r="AA196">
        <f t="shared" si="120"/>
        <v>237.53451268210296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94</v>
      </c>
      <c r="C197">
        <f t="shared" si="101"/>
        <v>2042</v>
      </c>
      <c r="D197">
        <f t="shared" si="102"/>
        <v>0.13082500275778028</v>
      </c>
      <c r="E197">
        <f t="shared" si="103"/>
        <v>1.1616237454553091E-2</v>
      </c>
      <c r="F197">
        <f t="shared" si="104"/>
        <v>0.40577378391904845</v>
      </c>
      <c r="G197">
        <f t="shared" si="105"/>
        <v>34.525828252160345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7.4531379817384895</v>
      </c>
      <c r="L197">
        <f t="shared" si="110"/>
        <v>34931.602036079392</v>
      </c>
      <c r="M197">
        <f t="shared" si="111"/>
        <v>260.35004989807686</v>
      </c>
      <c r="N197">
        <f t="shared" si="93"/>
        <v>0.50497175641142045</v>
      </c>
      <c r="O197">
        <f t="shared" si="112"/>
        <v>0.99610415983102096</v>
      </c>
      <c r="P197">
        <f t="shared" si="113"/>
        <v>1007.4531379817385</v>
      </c>
      <c r="Q197">
        <f t="shared" si="114"/>
        <v>0.12168206253820306</v>
      </c>
      <c r="R197">
        <f t="shared" si="115"/>
        <v>1.0753977662024239E-2</v>
      </c>
      <c r="S197">
        <f t="shared" si="116"/>
        <v>1007.9334192702205</v>
      </c>
      <c r="T197">
        <f t="shared" si="117"/>
        <v>34931.602036079392</v>
      </c>
      <c r="U197">
        <f t="shared" si="94"/>
        <v>1609305.172456543</v>
      </c>
      <c r="V197">
        <f t="shared" si="118"/>
        <v>201.02497928617353</v>
      </c>
      <c r="W197">
        <f t="shared" si="95"/>
        <v>46611.631173709706</v>
      </c>
      <c r="X197">
        <f t="shared" si="96"/>
        <v>48962.368443900225</v>
      </c>
      <c r="Y197">
        <f t="shared" si="97"/>
        <v>81161.151256550103</v>
      </c>
      <c r="Z197">
        <f t="shared" si="119"/>
        <v>17708.461771122529</v>
      </c>
      <c r="AA197">
        <f t="shared" si="120"/>
        <v>233.49554589722584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94</v>
      </c>
      <c r="C198">
        <f t="shared" si="101"/>
        <v>2042</v>
      </c>
      <c r="D198">
        <f t="shared" si="102"/>
        <v>0.13082500275778028</v>
      </c>
      <c r="E198">
        <f t="shared" si="103"/>
        <v>1.1616237454553091E-2</v>
      </c>
      <c r="F198">
        <f t="shared" si="104"/>
        <v>0.40106021929221231</v>
      </c>
      <c r="G198">
        <f t="shared" si="105"/>
        <v>34.124768032868133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7.4684902256774173</v>
      </c>
      <c r="L198">
        <f t="shared" si="110"/>
        <v>34525.828252160347</v>
      </c>
      <c r="M198">
        <f t="shared" si="111"/>
        <v>257.85581083467679</v>
      </c>
      <c r="N198">
        <f t="shared" si="93"/>
        <v>0.50300408024045073</v>
      </c>
      <c r="O198">
        <f t="shared" si="112"/>
        <v>0.99610339361362898</v>
      </c>
      <c r="P198">
        <f t="shared" si="113"/>
        <v>1007.4684902256774</v>
      </c>
      <c r="Q198">
        <f t="shared" si="114"/>
        <v>0.12168206253820306</v>
      </c>
      <c r="R198">
        <f t="shared" si="115"/>
        <v>1.0753977662024239E-2</v>
      </c>
      <c r="S198">
        <f t="shared" si="116"/>
        <v>1007.9497608149771</v>
      </c>
      <c r="T198">
        <f t="shared" si="117"/>
        <v>34525.828252160347</v>
      </c>
      <c r="U198">
        <f t="shared" si="94"/>
        <v>1580483.354486098</v>
      </c>
      <c r="V198">
        <f t="shared" si="118"/>
        <v>197.42472654377144</v>
      </c>
      <c r="W198">
        <f t="shared" si="95"/>
        <v>46314.845362870066</v>
      </c>
      <c r="X198">
        <f t="shared" si="96"/>
        <v>48659.277055058992</v>
      </c>
      <c r="Y198">
        <f t="shared" si="97"/>
        <v>80003.187664851604</v>
      </c>
      <c r="Z198">
        <f t="shared" si="119"/>
        <v>17434.568134052453</v>
      </c>
      <c r="AA198">
        <f t="shared" si="120"/>
        <v>229.51534468994998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94</v>
      </c>
      <c r="C199">
        <f t="shared" si="101"/>
        <v>2042</v>
      </c>
      <c r="D199">
        <f t="shared" si="102"/>
        <v>0.13082500275778028</v>
      </c>
      <c r="E199">
        <f t="shared" si="103"/>
        <v>1.1616237454553091E-2</v>
      </c>
      <c r="F199">
        <f t="shared" si="104"/>
        <v>0.39640140855133882</v>
      </c>
      <c r="G199">
        <f t="shared" si="105"/>
        <v>33.728366624316791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7.4838740927252347</v>
      </c>
      <c r="L199">
        <f t="shared" si="110"/>
        <v>34124.768032868131</v>
      </c>
      <c r="M199">
        <f t="shared" si="111"/>
        <v>255.38546740144008</v>
      </c>
      <c r="N199">
        <f t="shared" si="93"/>
        <v>0.50104369761057199</v>
      </c>
      <c r="O199">
        <f t="shared" si="112"/>
        <v>0.99610265064064363</v>
      </c>
      <c r="P199">
        <f t="shared" si="113"/>
        <v>1007.4838740927253</v>
      </c>
      <c r="Q199">
        <f t="shared" si="114"/>
        <v>0.12168206253820306</v>
      </c>
      <c r="R199">
        <f t="shared" si="115"/>
        <v>1.0753977662024239E-2</v>
      </c>
      <c r="S199">
        <f t="shared" si="116"/>
        <v>1007.9661360206404</v>
      </c>
      <c r="T199">
        <f t="shared" si="117"/>
        <v>34124.768032868131</v>
      </c>
      <c r="U199">
        <f t="shared" si="94"/>
        <v>1551958.6198813741</v>
      </c>
      <c r="V199">
        <f t="shared" si="118"/>
        <v>193.86158371592282</v>
      </c>
      <c r="W199">
        <f t="shared" si="95"/>
        <v>46013.453220781688</v>
      </c>
      <c r="X199">
        <f t="shared" si="96"/>
        <v>48351.750123910148</v>
      </c>
      <c r="Y199">
        <f t="shared" si="97"/>
        <v>78866.935225221241</v>
      </c>
      <c r="Z199">
        <f t="shared" si="119"/>
        <v>17164.89755779157</v>
      </c>
      <c r="AA199">
        <f t="shared" si="120"/>
        <v>225.59305686670638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94</v>
      </c>
      <c r="C200">
        <f t="shared" si="101"/>
        <v>2042</v>
      </c>
      <c r="D200">
        <f t="shared" si="102"/>
        <v>0.13082500275778028</v>
      </c>
      <c r="E200">
        <f t="shared" si="103"/>
        <v>1.1616237454553091E-2</v>
      </c>
      <c r="F200">
        <f t="shared" si="104"/>
        <v>0.39179671566228713</v>
      </c>
      <c r="G200">
        <f t="shared" si="105"/>
        <v>33.336569908654504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7.4992896480203664</v>
      </c>
      <c r="L200">
        <f t="shared" si="110"/>
        <v>33728.36662431679</v>
      </c>
      <c r="M200">
        <f t="shared" si="111"/>
        <v>252.93879067037454</v>
      </c>
      <c r="N200">
        <f t="shared" si="93"/>
        <v>0.49909059449432808</v>
      </c>
      <c r="O200">
        <f t="shared" si="112"/>
        <v>0.99610193057899332</v>
      </c>
      <c r="P200">
        <f t="shared" si="113"/>
        <v>1007.4992896480204</v>
      </c>
      <c r="Q200">
        <f t="shared" si="114"/>
        <v>0.12168206253820306</v>
      </c>
      <c r="R200">
        <f t="shared" si="115"/>
        <v>1.0753977662024239E-2</v>
      </c>
      <c r="S200">
        <f t="shared" si="116"/>
        <v>1007.9825449565462</v>
      </c>
      <c r="T200">
        <f t="shared" si="117"/>
        <v>33728.36662431679</v>
      </c>
      <c r="U200">
        <f t="shared" si="94"/>
        <v>1523727.3161683502</v>
      </c>
      <c r="V200">
        <f t="shared" si="118"/>
        <v>190.33509455695904</v>
      </c>
      <c r="W200">
        <f t="shared" si="95"/>
        <v>45707.381423569212</v>
      </c>
      <c r="X200">
        <f t="shared" si="96"/>
        <v>48039.720849944635</v>
      </c>
      <c r="Y200">
        <f t="shared" si="97"/>
        <v>77752.196338075446</v>
      </c>
      <c r="Z200">
        <f t="shared" si="119"/>
        <v>16899.38552781269</v>
      </c>
      <c r="AA200">
        <f t="shared" si="120"/>
        <v>221.72784244219775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94</v>
      </c>
      <c r="C201">
        <f t="shared" si="101"/>
        <v>2042</v>
      </c>
      <c r="D201">
        <f t="shared" si="102"/>
        <v>0.13082500275778028</v>
      </c>
      <c r="E201">
        <f t="shared" si="103"/>
        <v>1.1616237454553091E-2</v>
      </c>
      <c r="F201">
        <f t="shared" si="104"/>
        <v>0.38724551197923995</v>
      </c>
      <c r="G201">
        <f t="shared" si="105"/>
        <v>32.949324396675266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7.5147369568354163</v>
      </c>
      <c r="L201">
        <f t="shared" si="110"/>
        <v>33336.569908654506</v>
      </c>
      <c r="M201">
        <f t="shared" si="111"/>
        <v>250.51555390669347</v>
      </c>
      <c r="N201">
        <f t="shared" si="93"/>
        <v>0.497144756604181</v>
      </c>
      <c r="O201">
        <f t="shared" si="112"/>
        <v>0.99610123309953658</v>
      </c>
      <c r="P201">
        <f t="shared" si="113"/>
        <v>1007.5147369568355</v>
      </c>
      <c r="Q201">
        <f t="shared" si="114"/>
        <v>0.12168206253820306</v>
      </c>
      <c r="R201">
        <f t="shared" si="115"/>
        <v>1.0753977662024239E-2</v>
      </c>
      <c r="S201">
        <f t="shared" si="116"/>
        <v>1007.9989876921734</v>
      </c>
      <c r="T201">
        <f t="shared" si="117"/>
        <v>33336.569908654506</v>
      </c>
      <c r="U201">
        <f t="shared" si="94"/>
        <v>1495785.8346642226</v>
      </c>
      <c r="V201">
        <f t="shared" si="118"/>
        <v>186.84480829135398</v>
      </c>
      <c r="W201">
        <f t="shared" si="95"/>
        <v>45396.555530442238</v>
      </c>
      <c r="X201">
        <f t="shared" si="96"/>
        <v>47723.12147810428</v>
      </c>
      <c r="Y201">
        <f t="shared" si="97"/>
        <v>76658.77613977484</v>
      </c>
      <c r="Z201">
        <f t="shared" si="119"/>
        <v>16637.968494112105</v>
      </c>
      <c r="AA201">
        <f t="shared" si="120"/>
        <v>217.91887347012758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94</v>
      </c>
      <c r="C202">
        <f t="shared" si="101"/>
        <v>2042</v>
      </c>
      <c r="D202">
        <f t="shared" si="102"/>
        <v>0.13082500275778028</v>
      </c>
      <c r="E202">
        <f t="shared" si="103"/>
        <v>1.1616237454553091E-2</v>
      </c>
      <c r="F202">
        <f t="shared" si="104"/>
        <v>0.38274717615887915</v>
      </c>
      <c r="G202">
        <f t="shared" si="105"/>
        <v>32.566577220516386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7.530216084577436</v>
      </c>
      <c r="L202">
        <f t="shared" si="110"/>
        <v>32949.324396675263</v>
      </c>
      <c r="M202">
        <f t="shared" si="111"/>
        <v>248.11553254780381</v>
      </c>
      <c r="N202">
        <f t="shared" si="93"/>
        <v>0.49520616939905915</v>
      </c>
      <c r="O202">
        <f t="shared" si="112"/>
        <v>0.99610055787701823</v>
      </c>
      <c r="P202">
        <f t="shared" si="113"/>
        <v>1007.5302160845774</v>
      </c>
      <c r="Q202">
        <f t="shared" si="114"/>
        <v>0.12168206253820306</v>
      </c>
      <c r="R202">
        <f t="shared" si="115"/>
        <v>1.0753977662024239E-2</v>
      </c>
      <c r="S202">
        <f t="shared" si="116"/>
        <v>1008.0154642971437</v>
      </c>
      <c r="T202">
        <f t="shared" si="117"/>
        <v>32949.324396675263</v>
      </c>
      <c r="U202">
        <f t="shared" si="94"/>
        <v>1468130.6099175883</v>
      </c>
      <c r="V202">
        <f t="shared" si="118"/>
        <v>183.39027954379492</v>
      </c>
      <c r="W202">
        <f t="shared" si="95"/>
        <v>45080.899966137447</v>
      </c>
      <c r="X202">
        <f t="shared" si="96"/>
        <v>47401.883284576841</v>
      </c>
      <c r="Y202">
        <f t="shared" si="97"/>
        <v>75586.482467486887</v>
      </c>
      <c r="Z202">
        <f t="shared" si="119"/>
        <v>16380.583857457326</v>
      </c>
      <c r="AA202">
        <f t="shared" si="120"/>
        <v>214.16533387609999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95</v>
      </c>
      <c r="C203">
        <f t="shared" si="101"/>
        <v>2042</v>
      </c>
      <c r="D203">
        <f t="shared" si="102"/>
        <v>0.14715658721892519</v>
      </c>
      <c r="E203">
        <f t="shared" si="103"/>
        <v>1.3177351756936351E-2</v>
      </c>
      <c r="F203">
        <f t="shared" si="104"/>
        <v>0.42914124355417493</v>
      </c>
      <c r="G203">
        <f t="shared" si="105"/>
        <v>32.137435976962209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7.5457270967882009</v>
      </c>
      <c r="L203">
        <f t="shared" si="110"/>
        <v>32566.577220516385</v>
      </c>
      <c r="M203">
        <f t="shared" si="111"/>
        <v>245.73850418249586</v>
      </c>
      <c r="N203">
        <f t="shared" si="93"/>
        <v>0.49327481809079637</v>
      </c>
      <c r="O203">
        <f t="shared" si="112"/>
        <v>0.99609990459002862</v>
      </c>
      <c r="P203">
        <f t="shared" si="113"/>
        <v>1007.5457270967883</v>
      </c>
      <c r="Q203">
        <f t="shared" si="114"/>
        <v>0.13687228489522721</v>
      </c>
      <c r="R203">
        <f t="shared" si="115"/>
        <v>1.2191129404885315E-2</v>
      </c>
      <c r="S203">
        <f t="shared" si="116"/>
        <v>1008.0319748412226</v>
      </c>
      <c r="T203">
        <f t="shared" si="117"/>
        <v>32566.577220516385</v>
      </c>
      <c r="U203">
        <f t="shared" si="94"/>
        <v>1440758.1191563574</v>
      </c>
      <c r="V203">
        <f t="shared" si="118"/>
        <v>179.97106827021901</v>
      </c>
      <c r="W203">
        <f t="shared" si="95"/>
        <v>44831.147083083073</v>
      </c>
      <c r="X203">
        <f t="shared" si="96"/>
        <v>47144.426800014618</v>
      </c>
      <c r="Y203">
        <f t="shared" si="97"/>
        <v>74342.8787996928</v>
      </c>
      <c r="Z203">
        <f t="shared" si="119"/>
        <v>16127.169955810577</v>
      </c>
      <c r="AA203">
        <f t="shared" si="120"/>
        <v>210.46641929266701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95</v>
      </c>
      <c r="C204">
        <f t="shared" si="101"/>
        <v>2042</v>
      </c>
      <c r="D204">
        <f t="shared" si="102"/>
        <v>0.14715658721892519</v>
      </c>
      <c r="E204">
        <f t="shared" si="103"/>
        <v>1.3177351756936351E-2</v>
      </c>
      <c r="F204">
        <f t="shared" si="104"/>
        <v>0.42348629843445246</v>
      </c>
      <c r="G204">
        <f t="shared" si="105"/>
        <v>31.713949678527758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7.5612700591445012</v>
      </c>
      <c r="L204">
        <f t="shared" si="110"/>
        <v>32137.43597696221</v>
      </c>
      <c r="M204">
        <f t="shared" si="111"/>
        <v>242.99983243027765</v>
      </c>
      <c r="N204">
        <f t="shared" si="93"/>
        <v>0.49135068765046136</v>
      </c>
      <c r="O204">
        <f t="shared" si="112"/>
        <v>0.99609927292096057</v>
      </c>
      <c r="P204">
        <f t="shared" si="113"/>
        <v>1007.5612700591445</v>
      </c>
      <c r="Q204">
        <f t="shared" si="114"/>
        <v>0.13687228489522721</v>
      </c>
      <c r="R204">
        <f t="shared" si="115"/>
        <v>1.2191129404885315E-2</v>
      </c>
      <c r="S204">
        <f t="shared" si="116"/>
        <v>1008.048519394319</v>
      </c>
      <c r="T204">
        <f t="shared" si="117"/>
        <v>32137.43597696221</v>
      </c>
      <c r="U204">
        <f t="shared" si="94"/>
        <v>1413716.3004814461</v>
      </c>
      <c r="V204">
        <f t="shared" si="118"/>
        <v>176.59316261750399</v>
      </c>
      <c r="W204">
        <f t="shared" si="95"/>
        <v>44577.112431966103</v>
      </c>
      <c r="X204">
        <f t="shared" si="96"/>
        <v>46882.818015126883</v>
      </c>
      <c r="Y204">
        <f t="shared" si="97"/>
        <v>73123.030837861457</v>
      </c>
      <c r="Z204">
        <f t="shared" si="119"/>
        <v>15852.587885440649</v>
      </c>
      <c r="AA204">
        <f t="shared" si="120"/>
        <v>206.63487002461954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95</v>
      </c>
      <c r="C205">
        <f t="shared" si="101"/>
        <v>2042</v>
      </c>
      <c r="D205">
        <f t="shared" si="102"/>
        <v>0.14715658721892519</v>
      </c>
      <c r="E205">
        <f t="shared" si="103"/>
        <v>1.3177351756936351E-2</v>
      </c>
      <c r="F205">
        <f t="shared" si="104"/>
        <v>0.41790587051573874</v>
      </c>
      <c r="G205">
        <f t="shared" si="105"/>
        <v>31.296043808012019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7.576845037458404</v>
      </c>
      <c r="L205">
        <f t="shared" si="110"/>
        <v>31713.949678527759</v>
      </c>
      <c r="M205">
        <f t="shared" si="111"/>
        <v>240.29168223995859</v>
      </c>
      <c r="N205">
        <f t="shared" si="93"/>
        <v>0.48943376281457995</v>
      </c>
      <c r="O205">
        <f t="shared" si="112"/>
        <v>0.99609866255596846</v>
      </c>
      <c r="P205">
        <f t="shared" si="113"/>
        <v>1007.5768450374584</v>
      </c>
      <c r="Q205">
        <f t="shared" si="114"/>
        <v>0.13687228489522721</v>
      </c>
      <c r="R205">
        <f t="shared" si="115"/>
        <v>1.2191129404885315E-2</v>
      </c>
      <c r="S205">
        <f t="shared" si="116"/>
        <v>1008.065098026486</v>
      </c>
      <c r="T205">
        <f t="shared" si="117"/>
        <v>31713.949678527759</v>
      </c>
      <c r="U205">
        <f t="shared" si="94"/>
        <v>1387000.6365708332</v>
      </c>
      <c r="V205">
        <f t="shared" si="118"/>
        <v>173.25599830823288</v>
      </c>
      <c r="W205">
        <f t="shared" si="95"/>
        <v>44318.721084348428</v>
      </c>
      <c r="X205">
        <f t="shared" si="96"/>
        <v>46616.988383789707</v>
      </c>
      <c r="Y205">
        <f t="shared" si="97"/>
        <v>71926.674085835737</v>
      </c>
      <c r="Z205">
        <f t="shared" si="119"/>
        <v>15582.670982656742</v>
      </c>
      <c r="AA205">
        <f t="shared" si="120"/>
        <v>202.86481848748474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95</v>
      </c>
      <c r="C206">
        <f t="shared" si="101"/>
        <v>2042</v>
      </c>
      <c r="D206">
        <f t="shared" si="102"/>
        <v>0.14715658721892519</v>
      </c>
      <c r="E206">
        <f t="shared" si="103"/>
        <v>1.3177351756936351E-2</v>
      </c>
      <c r="F206">
        <f t="shared" si="104"/>
        <v>0.4123989778586642</v>
      </c>
      <c r="G206">
        <f t="shared" si="105"/>
        <v>30.883644830153354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7.5924520976775405</v>
      </c>
      <c r="L206">
        <f t="shared" si="110"/>
        <v>31296.043808012018</v>
      </c>
      <c r="M206">
        <f t="shared" si="111"/>
        <v>237.61371345914907</v>
      </c>
      <c r="N206">
        <f t="shared" si="93"/>
        <v>0.48752402809125378</v>
      </c>
      <c r="O206">
        <f t="shared" si="112"/>
        <v>0.99609807318493138</v>
      </c>
      <c r="P206">
        <f t="shared" si="113"/>
        <v>1007.5924520976776</v>
      </c>
      <c r="Q206">
        <f t="shared" si="114"/>
        <v>0.13687228489522721</v>
      </c>
      <c r="R206">
        <f t="shared" si="115"/>
        <v>1.2191129404885315E-2</v>
      </c>
      <c r="S206">
        <f t="shared" si="116"/>
        <v>1008.0817108079208</v>
      </c>
      <c r="T206">
        <f t="shared" si="117"/>
        <v>31296.043808012018</v>
      </c>
      <c r="U206">
        <f t="shared" si="94"/>
        <v>1360606.67085212</v>
      </c>
      <c r="V206">
        <f t="shared" si="118"/>
        <v>169.95901865347599</v>
      </c>
      <c r="W206">
        <f t="shared" si="95"/>
        <v>44055.896845559117</v>
      </c>
      <c r="X206">
        <f t="shared" si="96"/>
        <v>46346.86827444403</v>
      </c>
      <c r="Y206">
        <f t="shared" si="97"/>
        <v>70753.547925710605</v>
      </c>
      <c r="Z206">
        <f t="shared" si="119"/>
        <v>15317.340482165258</v>
      </c>
      <c r="AA206">
        <f t="shared" si="120"/>
        <v>199.15527925903586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95</v>
      </c>
      <c r="C207">
        <f t="shared" si="101"/>
        <v>2043</v>
      </c>
      <c r="D207">
        <f t="shared" si="102"/>
        <v>0.14622000911957034</v>
      </c>
      <c r="E207">
        <f t="shared" si="103"/>
        <v>1.3087087863132396E-2</v>
      </c>
      <c r="F207">
        <f t="shared" si="104"/>
        <v>0.40417697342599151</v>
      </c>
      <c r="G207">
        <f t="shared" si="105"/>
        <v>30.479467856727364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7.6080913058853845</v>
      </c>
      <c r="L207">
        <f t="shared" si="110"/>
        <v>30883.644830153353</v>
      </c>
      <c r="M207">
        <f t="shared" si="111"/>
        <v>234.96558972634185</v>
      </c>
      <c r="N207">
        <f t="shared" si="93"/>
        <v>0.48562146776617154</v>
      </c>
      <c r="O207">
        <f t="shared" si="112"/>
        <v>0.99609750450140666</v>
      </c>
      <c r="P207">
        <f t="shared" si="113"/>
        <v>1007.6080913058854</v>
      </c>
      <c r="Q207">
        <f t="shared" si="114"/>
        <v>0.13600116123801154</v>
      </c>
      <c r="R207">
        <f t="shared" si="115"/>
        <v>1.2108087823839986E-2</v>
      </c>
      <c r="S207">
        <f t="shared" si="116"/>
        <v>1008.0983578089653</v>
      </c>
      <c r="T207">
        <f t="shared" si="117"/>
        <v>30883.644830153353</v>
      </c>
      <c r="U207">
        <f t="shared" si="94"/>
        <v>1334530.0066540327</v>
      </c>
      <c r="V207">
        <f t="shared" si="118"/>
        <v>166.70167444680123</v>
      </c>
      <c r="W207">
        <f t="shared" si="95"/>
        <v>43784.557293689082</v>
      </c>
      <c r="X207">
        <f t="shared" si="96"/>
        <v>46068.514136148835</v>
      </c>
      <c r="Y207">
        <f t="shared" si="97"/>
        <v>69613.789165904556</v>
      </c>
      <c r="Z207">
        <f t="shared" si="119"/>
        <v>15056.518929735988</v>
      </c>
      <c r="AA207">
        <f t="shared" si="120"/>
        <v>195.50528259015721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95</v>
      </c>
      <c r="C208">
        <f t="shared" si="101"/>
        <v>2043</v>
      </c>
      <c r="D208">
        <f t="shared" si="102"/>
        <v>0.14622000911957034</v>
      </c>
      <c r="E208">
        <f t="shared" si="103"/>
        <v>1.3087087863132396E-2</v>
      </c>
      <c r="F208">
        <f t="shared" si="104"/>
        <v>0.39888747386251067</v>
      </c>
      <c r="G208">
        <f t="shared" si="105"/>
        <v>30.080580382864852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7.6237627283015197</v>
      </c>
      <c r="L208">
        <f t="shared" si="110"/>
        <v>30479.467856727366</v>
      </c>
      <c r="M208">
        <f t="shared" si="111"/>
        <v>232.36823102458229</v>
      </c>
      <c r="N208">
        <f t="shared" si="93"/>
        <v>0.48372606590851969</v>
      </c>
      <c r="O208">
        <f t="shared" si="112"/>
        <v>0.9960969562025942</v>
      </c>
      <c r="P208">
        <f t="shared" si="113"/>
        <v>1007.6237627283015</v>
      </c>
      <c r="Q208">
        <f t="shared" si="114"/>
        <v>0.13600116123801154</v>
      </c>
      <c r="R208">
        <f t="shared" si="115"/>
        <v>1.2108087823839986E-2</v>
      </c>
      <c r="S208">
        <f t="shared" si="116"/>
        <v>1008.1150391001064</v>
      </c>
      <c r="T208">
        <f t="shared" si="117"/>
        <v>30479.467856727366</v>
      </c>
      <c r="U208">
        <f t="shared" si="94"/>
        <v>1308763.4867855855</v>
      </c>
      <c r="V208">
        <f t="shared" si="118"/>
        <v>163.48307165381777</v>
      </c>
      <c r="W208">
        <f t="shared" si="95"/>
        <v>43508.584945093433</v>
      </c>
      <c r="X208">
        <f t="shared" si="96"/>
        <v>45785.688038169326</v>
      </c>
      <c r="Y208">
        <f t="shared" si="97"/>
        <v>68496.582631339596</v>
      </c>
      <c r="Z208">
        <f t="shared" si="119"/>
        <v>14801.483917315791</v>
      </c>
      <c r="AA208">
        <f t="shared" si="120"/>
        <v>191.92402450612838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95</v>
      </c>
      <c r="C209">
        <f t="shared" si="101"/>
        <v>2043</v>
      </c>
      <c r="D209">
        <f t="shared" si="102"/>
        <v>0.14622000911957034</v>
      </c>
      <c r="E209">
        <f t="shared" si="103"/>
        <v>1.3087087863132396E-2</v>
      </c>
      <c r="F209">
        <f t="shared" si="104"/>
        <v>0.39366719844456904</v>
      </c>
      <c r="G209">
        <f t="shared" si="105"/>
        <v>29.686913184420284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7.6394664312819511</v>
      </c>
      <c r="L209">
        <f t="shared" si="110"/>
        <v>30080.580382864853</v>
      </c>
      <c r="M209">
        <f t="shared" si="111"/>
        <v>229.79958406837443</v>
      </c>
      <c r="N209">
        <f t="shared" si="93"/>
        <v>0.48183780637679252</v>
      </c>
      <c r="O209">
        <f t="shared" si="112"/>
        <v>0.99609642798929865</v>
      </c>
      <c r="P209">
        <f t="shared" si="113"/>
        <v>1007.6394664312819</v>
      </c>
      <c r="Q209">
        <f t="shared" si="114"/>
        <v>0.13600116123801154</v>
      </c>
      <c r="R209">
        <f t="shared" si="115"/>
        <v>1.2108087823839986E-2</v>
      </c>
      <c r="S209">
        <f t="shared" si="116"/>
        <v>1008.131754751976</v>
      </c>
      <c r="T209">
        <f t="shared" si="117"/>
        <v>30080.580382864853</v>
      </c>
      <c r="U209">
        <f t="shared" si="94"/>
        <v>1283302.8951508598</v>
      </c>
      <c r="V209">
        <f t="shared" si="118"/>
        <v>160.30268362450963</v>
      </c>
      <c r="W209">
        <f t="shared" si="95"/>
        <v>43227.899350085987</v>
      </c>
      <c r="X209">
        <f t="shared" si="96"/>
        <v>45498.316733948857</v>
      </c>
      <c r="Y209">
        <f t="shared" si="97"/>
        <v>67401.683767135648</v>
      </c>
      <c r="Z209">
        <f t="shared" si="119"/>
        <v>14550.760808848208</v>
      </c>
      <c r="AA209">
        <f t="shared" si="120"/>
        <v>188.39994218275561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95</v>
      </c>
      <c r="C210">
        <f t="shared" si="101"/>
        <v>2043</v>
      </c>
      <c r="D210">
        <f t="shared" si="102"/>
        <v>0.14622000911957034</v>
      </c>
      <c r="E210">
        <f t="shared" si="103"/>
        <v>1.3087087863132396E-2</v>
      </c>
      <c r="F210">
        <f t="shared" si="104"/>
        <v>0.38851524122969183</v>
      </c>
      <c r="G210">
        <f t="shared" si="105"/>
        <v>29.298397943190594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7.6552024813193533</v>
      </c>
      <c r="L210">
        <f t="shared" si="110"/>
        <v>29686.913184420286</v>
      </c>
      <c r="M210">
        <f t="shared" si="111"/>
        <v>227.25933147208639</v>
      </c>
      <c r="N210">
        <f t="shared" si="93"/>
        <v>0.47995667282449983</v>
      </c>
      <c r="O210">
        <f t="shared" si="112"/>
        <v>0.99609591956588461</v>
      </c>
      <c r="P210">
        <f t="shared" si="113"/>
        <v>1007.6552024813194</v>
      </c>
      <c r="Q210">
        <f t="shared" si="114"/>
        <v>0.13600116123801154</v>
      </c>
      <c r="R210">
        <f t="shared" si="115"/>
        <v>1.2108087823839986E-2</v>
      </c>
      <c r="S210">
        <f t="shared" si="116"/>
        <v>1008.1485048353516</v>
      </c>
      <c r="T210">
        <f t="shared" si="117"/>
        <v>29686.913184420286</v>
      </c>
      <c r="U210">
        <f t="shared" si="94"/>
        <v>1258144.0718637437</v>
      </c>
      <c r="V210">
        <f t="shared" si="118"/>
        <v>157.15999073026083</v>
      </c>
      <c r="W210">
        <f t="shared" si="95"/>
        <v>42942.418705052667</v>
      </c>
      <c r="X210">
        <f t="shared" si="96"/>
        <v>45206.325821380233</v>
      </c>
      <c r="Y210">
        <f t="shared" si="97"/>
        <v>66328.851600586102</v>
      </c>
      <c r="Z210">
        <f t="shared" si="119"/>
        <v>14304.277126879351</v>
      </c>
      <c r="AA210">
        <f t="shared" si="120"/>
        <v>184.9321240071917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95</v>
      </c>
      <c r="C211">
        <f t="shared" si="101"/>
        <v>2043</v>
      </c>
      <c r="D211">
        <f t="shared" si="102"/>
        <v>0.14622000911957034</v>
      </c>
      <c r="E211">
        <f t="shared" si="103"/>
        <v>1.3087087863132396E-2</v>
      </c>
      <c r="F211">
        <f t="shared" si="104"/>
        <v>0.38343070813155278</v>
      </c>
      <c r="G211">
        <f t="shared" si="105"/>
        <v>28.914967235059041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7.670970945043365</v>
      </c>
      <c r="L211">
        <f t="shared" si="110"/>
        <v>29298.397943190594</v>
      </c>
      <c r="M211">
        <f t="shared" si="111"/>
        <v>224.74715935853334</v>
      </c>
      <c r="N211">
        <f t="shared" si="93"/>
        <v>0.47808264870577843</v>
      </c>
      <c r="O211">
        <f t="shared" si="112"/>
        <v>0.99609543064024308</v>
      </c>
      <c r="P211">
        <f t="shared" si="113"/>
        <v>1007.6709709450433</v>
      </c>
      <c r="Q211">
        <f t="shared" si="114"/>
        <v>0.13600116123801154</v>
      </c>
      <c r="R211">
        <f t="shared" si="115"/>
        <v>1.2108087823839986E-2</v>
      </c>
      <c r="S211">
        <f t="shared" si="116"/>
        <v>1008.1652894211564</v>
      </c>
      <c r="T211">
        <f t="shared" si="117"/>
        <v>29298.397943190594</v>
      </c>
      <c r="U211">
        <f t="shared" si="94"/>
        <v>1233282.9124692706</v>
      </c>
      <c r="V211">
        <f t="shared" si="118"/>
        <v>154.05448026658951</v>
      </c>
      <c r="W211">
        <f t="shared" si="95"/>
        <v>42652.05982920606</v>
      </c>
      <c r="X211">
        <f t="shared" si="96"/>
        <v>44909.63972409696</v>
      </c>
      <c r="Y211">
        <f t="shared" si="97"/>
        <v>65277.848691298394</v>
      </c>
      <c r="Z211">
        <f t="shared" si="119"/>
        <v>14061.961595901927</v>
      </c>
      <c r="AA211">
        <f t="shared" si="120"/>
        <v>181.51967280332252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95</v>
      </c>
      <c r="C212">
        <f t="shared" si="101"/>
        <v>2043</v>
      </c>
      <c r="D212">
        <f t="shared" si="102"/>
        <v>0.14622000911957034</v>
      </c>
      <c r="E212">
        <f t="shared" si="103"/>
        <v>1.3087087863132396E-2</v>
      </c>
      <c r="F212">
        <f t="shared" si="104"/>
        <v>0.37841271676481208</v>
      </c>
      <c r="G212">
        <f t="shared" si="105"/>
        <v>28.536554518294228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7.6867718892208758</v>
      </c>
      <c r="L212">
        <f t="shared" si="110"/>
        <v>28914.967235059041</v>
      </c>
      <c r="M212">
        <f t="shared" si="111"/>
        <v>222.26275732019451</v>
      </c>
      <c r="N212">
        <f t="shared" si="93"/>
        <v>0.47621571728090611</v>
      </c>
      <c r="O212">
        <f t="shared" si="112"/>
        <v>0.99609496092375172</v>
      </c>
      <c r="P212">
        <f t="shared" si="113"/>
        <v>1007.6867718892208</v>
      </c>
      <c r="Q212">
        <f t="shared" si="114"/>
        <v>0.13600116123801154</v>
      </c>
      <c r="R212">
        <f t="shared" si="115"/>
        <v>1.2108087823839986E-2</v>
      </c>
      <c r="S212">
        <f t="shared" si="116"/>
        <v>1008.1821085804598</v>
      </c>
      <c r="T212">
        <f t="shared" si="117"/>
        <v>28914.967235059041</v>
      </c>
      <c r="U212">
        <f t="shared" si="94"/>
        <v>1208715.3671762682</v>
      </c>
      <c r="V212">
        <f t="shared" si="118"/>
        <v>150.98564635729483</v>
      </c>
      <c r="W212">
        <f t="shared" si="95"/>
        <v>42356.738140947775</v>
      </c>
      <c r="X212">
        <f t="shared" si="96"/>
        <v>44608.181672468585</v>
      </c>
      <c r="Y212">
        <f t="shared" si="97"/>
        <v>64248.441082104488</v>
      </c>
      <c r="Z212">
        <f t="shared" si="119"/>
        <v>13823.744122977825</v>
      </c>
      <c r="AA212">
        <f t="shared" si="120"/>
        <v>178.1617056074486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95</v>
      </c>
      <c r="C213">
        <f t="shared" si="101"/>
        <v>2043</v>
      </c>
      <c r="D213">
        <f t="shared" si="102"/>
        <v>0.14622000911957034</v>
      </c>
      <c r="E213">
        <f t="shared" si="103"/>
        <v>1.3087087863132396E-2</v>
      </c>
      <c r="F213">
        <f t="shared" si="104"/>
        <v>0.37346039629198435</v>
      </c>
      <c r="G213">
        <f t="shared" si="105"/>
        <v>28.163094122002242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7.7026053807563022</v>
      </c>
      <c r="L213">
        <f t="shared" si="110"/>
        <v>28536.554518294226</v>
      </c>
      <c r="M213">
        <f t="shared" si="111"/>
        <v>219.80581838085868</v>
      </c>
      <c r="N213">
        <f t="shared" si="93"/>
        <v>0.47435586162171994</v>
      </c>
      <c r="O213">
        <f t="shared" si="112"/>
        <v>0.99609451013123729</v>
      </c>
      <c r="P213">
        <f t="shared" si="113"/>
        <v>1007.7026053807563</v>
      </c>
      <c r="Q213">
        <f t="shared" si="114"/>
        <v>0.13600116123801154</v>
      </c>
      <c r="R213">
        <f t="shared" si="115"/>
        <v>1.2108087823839986E-2</v>
      </c>
      <c r="S213">
        <f t="shared" si="116"/>
        <v>1008.1989623844777</v>
      </c>
      <c r="T213">
        <f t="shared" si="117"/>
        <v>28536.554518294226</v>
      </c>
      <c r="U213">
        <f t="shared" si="94"/>
        <v>1184437.4401011344</v>
      </c>
      <c r="V213">
        <f t="shared" si="118"/>
        <v>147.95298985999409</v>
      </c>
      <c r="W213">
        <f t="shared" si="95"/>
        <v>42056.367633831833</v>
      </c>
      <c r="X213">
        <f t="shared" si="96"/>
        <v>44301.873684295169</v>
      </c>
      <c r="Y213">
        <f t="shared" si="97"/>
        <v>63240.398250724465</v>
      </c>
      <c r="Z213">
        <f t="shared" si="119"/>
        <v>13589.555778655167</v>
      </c>
      <c r="AA213">
        <f t="shared" si="120"/>
        <v>174.85735344730426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95</v>
      </c>
      <c r="C214">
        <f t="shared" si="101"/>
        <v>2043</v>
      </c>
      <c r="D214">
        <f t="shared" si="102"/>
        <v>0.14622000911957034</v>
      </c>
      <c r="E214">
        <f t="shared" si="103"/>
        <v>1.3087087863132396E-2</v>
      </c>
      <c r="F214">
        <f t="shared" si="104"/>
        <v>0.36857288727231086</v>
      </c>
      <c r="G214">
        <f t="shared" si="105"/>
        <v>27.794521234729931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7.7184714866918691</v>
      </c>
      <c r="L214">
        <f t="shared" si="110"/>
        <v>28163.094122002243</v>
      </c>
      <c r="M214">
        <f t="shared" si="111"/>
        <v>217.37603895769368</v>
      </c>
      <c r="N214">
        <f t="shared" si="93"/>
        <v>0.47250306461693981</v>
      </c>
      <c r="O214">
        <f t="shared" si="112"/>
        <v>0.99609407798093641</v>
      </c>
      <c r="P214">
        <f t="shared" si="113"/>
        <v>1007.7184714866919</v>
      </c>
      <c r="Q214">
        <f t="shared" si="114"/>
        <v>0.13600116123801154</v>
      </c>
      <c r="R214">
        <f t="shared" si="115"/>
        <v>1.2108087823839986E-2</v>
      </c>
      <c r="S214">
        <f t="shared" si="116"/>
        <v>1008.2158509045723</v>
      </c>
      <c r="T214">
        <f t="shared" si="117"/>
        <v>28163.094122002243</v>
      </c>
      <c r="U214">
        <f t="shared" si="94"/>
        <v>1160445.1885225715</v>
      </c>
      <c r="V214">
        <f t="shared" si="118"/>
        <v>144.95601827302835</v>
      </c>
      <c r="W214">
        <f t="shared" si="95"/>
        <v>41750.860852122452</v>
      </c>
      <c r="X214">
        <f t="shared" si="96"/>
        <v>43990.636545196205</v>
      </c>
      <c r="Y214">
        <f t="shared" si="97"/>
        <v>62253.493062170361</v>
      </c>
      <c r="Z214">
        <f t="shared" si="119"/>
        <v>13359.32877817597</v>
      </c>
      <c r="AA214">
        <f t="shared" si="120"/>
        <v>171.60576112436837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96</v>
      </c>
      <c r="C215">
        <f t="shared" si="101"/>
        <v>2043</v>
      </c>
      <c r="D215">
        <f t="shared" si="102"/>
        <v>0.16434444953649754</v>
      </c>
      <c r="E215">
        <f t="shared" si="103"/>
        <v>1.4850196216915523E-2</v>
      </c>
      <c r="F215">
        <f t="shared" si="104"/>
        <v>0.41275409409096459</v>
      </c>
      <c r="G215">
        <f t="shared" si="105"/>
        <v>27.381767140638967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7.7343702742079055</v>
      </c>
      <c r="L215">
        <f t="shared" si="110"/>
        <v>27794.521234729931</v>
      </c>
      <c r="M215">
        <f t="shared" si="111"/>
        <v>214.97311882373558</v>
      </c>
      <c r="N215">
        <f t="shared" si="93"/>
        <v>0.47065730897740038</v>
      </c>
      <c r="O215">
        <f t="shared" si="112"/>
        <v>0.99609366419446232</v>
      </c>
      <c r="P215">
        <f t="shared" si="113"/>
        <v>1007.7343702742079</v>
      </c>
      <c r="Q215">
        <f t="shared" si="114"/>
        <v>0.15285894259319913</v>
      </c>
      <c r="R215">
        <f t="shared" si="115"/>
        <v>1.3728892270325144E-2</v>
      </c>
      <c r="S215">
        <f t="shared" si="116"/>
        <v>1008.2327742122532</v>
      </c>
      <c r="T215">
        <f t="shared" si="117"/>
        <v>27794.521234729931</v>
      </c>
      <c r="U215">
        <f t="shared" si="94"/>
        <v>1136734.7221471013</v>
      </c>
      <c r="V215">
        <f t="shared" si="118"/>
        <v>141.99424564371486</v>
      </c>
      <c r="W215">
        <f t="shared" si="95"/>
        <v>41514.293665144927</v>
      </c>
      <c r="X215">
        <f t="shared" si="96"/>
        <v>43746.162797765443</v>
      </c>
      <c r="Y215">
        <f t="shared" si="97"/>
        <v>61112.520877794821</v>
      </c>
      <c r="Z215">
        <f t="shared" si="119"/>
        <v>13132.996462970503</v>
      </c>
      <c r="AA215">
        <f t="shared" si="120"/>
        <v>168.40608699942339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96</v>
      </c>
      <c r="C216">
        <f t="shared" si="101"/>
        <v>2043</v>
      </c>
      <c r="D216">
        <f t="shared" si="102"/>
        <v>0.16434444953649754</v>
      </c>
      <c r="E216">
        <f t="shared" si="103"/>
        <v>1.4850196216915523E-2</v>
      </c>
      <c r="F216">
        <f t="shared" si="104"/>
        <v>0.40662461480437856</v>
      </c>
      <c r="G216">
        <f t="shared" si="105"/>
        <v>26.975142525834588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7.7503018106231139</v>
      </c>
      <c r="L216">
        <f t="shared" si="110"/>
        <v>27381.767140638967</v>
      </c>
      <c r="M216">
        <f t="shared" si="111"/>
        <v>212.21695944815468</v>
      </c>
      <c r="N216">
        <f t="shared" si="93"/>
        <v>0.46881857724118997</v>
      </c>
      <c r="O216">
        <f t="shared" si="112"/>
        <v>0.99609326849676372</v>
      </c>
      <c r="P216">
        <f t="shared" si="113"/>
        <v>1007.7503018106231</v>
      </c>
      <c r="Q216">
        <f t="shared" si="114"/>
        <v>0.15285894259319913</v>
      </c>
      <c r="R216">
        <f t="shared" si="115"/>
        <v>1.3728892270325144E-2</v>
      </c>
      <c r="S216">
        <f t="shared" si="116"/>
        <v>1008.249732379177</v>
      </c>
      <c r="T216">
        <f t="shared" si="117"/>
        <v>27381.767140638967</v>
      </c>
      <c r="U216">
        <f t="shared" si="94"/>
        <v>1113351.7744360326</v>
      </c>
      <c r="V216">
        <f t="shared" si="118"/>
        <v>139.07338472826027</v>
      </c>
      <c r="W216">
        <f t="shared" si="95"/>
        <v>41273.249005811762</v>
      </c>
      <c r="X216">
        <f t="shared" si="96"/>
        <v>43497.34498941683</v>
      </c>
      <c r="Y216">
        <f t="shared" si="97"/>
        <v>59995.306148882977</v>
      </c>
      <c r="Z216">
        <f t="shared" si="119"/>
        <v>12887.428837458943</v>
      </c>
      <c r="AA216">
        <f t="shared" si="120"/>
        <v>165.08164941365419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96</v>
      </c>
      <c r="C217">
        <f t="shared" si="101"/>
        <v>2043</v>
      </c>
      <c r="D217">
        <f t="shared" si="102"/>
        <v>0.16434444953649754</v>
      </c>
      <c r="E217">
        <f t="shared" si="103"/>
        <v>1.4850196216915523E-2</v>
      </c>
      <c r="F217">
        <f t="shared" si="104"/>
        <v>0.40058615948790588</v>
      </c>
      <c r="G217">
        <f t="shared" si="105"/>
        <v>26.574556366346684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7.7662661633948629</v>
      </c>
      <c r="L217">
        <f t="shared" si="110"/>
        <v>26975.142525834588</v>
      </c>
      <c r="M217">
        <f t="shared" si="111"/>
        <v>209.49613665114299</v>
      </c>
      <c r="N217">
        <f t="shared" si="93"/>
        <v>0.46698685177870097</v>
      </c>
      <c r="O217">
        <f t="shared" si="112"/>
        <v>0.99609289061609296</v>
      </c>
      <c r="P217">
        <f t="shared" si="113"/>
        <v>1007.7662661633949</v>
      </c>
      <c r="Q217">
        <f t="shared" si="114"/>
        <v>0.15285894259319913</v>
      </c>
      <c r="R217">
        <f t="shared" si="115"/>
        <v>1.3728892270325144E-2</v>
      </c>
      <c r="S217">
        <f t="shared" si="116"/>
        <v>1008.2667254771482</v>
      </c>
      <c r="T217">
        <f t="shared" si="117"/>
        <v>26975.142525834588</v>
      </c>
      <c r="U217">
        <f t="shared" si="94"/>
        <v>1090291.362695026</v>
      </c>
      <c r="V217">
        <f t="shared" si="118"/>
        <v>136.19281311766247</v>
      </c>
      <c r="W217">
        <f t="shared" si="95"/>
        <v>41027.64116415289</v>
      </c>
      <c r="X217">
        <f t="shared" si="96"/>
        <v>43244.104919803794</v>
      </c>
      <c r="Y217">
        <f t="shared" si="97"/>
        <v>58901.541008509419</v>
      </c>
      <c r="Z217">
        <f t="shared" si="119"/>
        <v>12646.447939840091</v>
      </c>
      <c r="AA217">
        <f t="shared" si="120"/>
        <v>161.81593375501694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96</v>
      </c>
      <c r="C218">
        <f t="shared" si="101"/>
        <v>2043</v>
      </c>
      <c r="D218">
        <f t="shared" si="102"/>
        <v>0.16434444953649754</v>
      </c>
      <c r="E218">
        <f t="shared" si="103"/>
        <v>1.4850196216915523E-2</v>
      </c>
      <c r="F218">
        <f t="shared" si="104"/>
        <v>0.39463737641772983</v>
      </c>
      <c r="G218">
        <f t="shared" si="105"/>
        <v>26.179918989928954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7.7822634001194793</v>
      </c>
      <c r="L218">
        <f t="shared" si="110"/>
        <v>26574.556366346686</v>
      </c>
      <c r="M218">
        <f t="shared" si="111"/>
        <v>206.81019738423191</v>
      </c>
      <c r="N218">
        <f t="shared" si="93"/>
        <v>0.46516211479758984</v>
      </c>
      <c r="O218">
        <f t="shared" si="112"/>
        <v>0.99609253028396638</v>
      </c>
      <c r="P218">
        <f t="shared" si="113"/>
        <v>1007.7822634001195</v>
      </c>
      <c r="Q218">
        <f t="shared" si="114"/>
        <v>0.15285894259319913</v>
      </c>
      <c r="R218">
        <f t="shared" si="115"/>
        <v>1.3728892270325144E-2</v>
      </c>
      <c r="S218">
        <f t="shared" si="116"/>
        <v>1008.2837535781188</v>
      </c>
      <c r="T218">
        <f t="shared" si="117"/>
        <v>26574.556366346686</v>
      </c>
      <c r="U218">
        <f t="shared" si="94"/>
        <v>1067548.5790250644</v>
      </c>
      <c r="V218">
        <f t="shared" si="118"/>
        <v>133.3519177459132</v>
      </c>
      <c r="W218">
        <f t="shared" si="95"/>
        <v>40777.382826728222</v>
      </c>
      <c r="X218">
        <f t="shared" si="96"/>
        <v>42986.363019007993</v>
      </c>
      <c r="Y218">
        <f t="shared" si="97"/>
        <v>57830.922484242074</v>
      </c>
      <c r="Z218">
        <f t="shared" si="119"/>
        <v>12409.968414935875</v>
      </c>
      <c r="AA218">
        <f t="shared" si="120"/>
        <v>158.60790306319743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96</v>
      </c>
      <c r="C219">
        <f t="shared" si="101"/>
        <v>2044</v>
      </c>
      <c r="D219">
        <f t="shared" si="102"/>
        <v>0.16339835140940584</v>
      </c>
      <c r="E219">
        <f t="shared" si="103"/>
        <v>1.4757298582439904E-2</v>
      </c>
      <c r="F219">
        <f t="shared" si="104"/>
        <v>0.38634488139847006</v>
      </c>
      <c r="G219">
        <f t="shared" si="105"/>
        <v>25.793574108530482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7.7982935885325197</v>
      </c>
      <c r="L219">
        <f t="shared" si="110"/>
        <v>26179.918989928952</v>
      </c>
      <c r="M219">
        <f t="shared" si="111"/>
        <v>204.15869440746371</v>
      </c>
      <c r="N219">
        <f t="shared" si="93"/>
        <v>0.46334434834765054</v>
      </c>
      <c r="O219">
        <f t="shared" si="112"/>
        <v>0.99609218723513138</v>
      </c>
      <c r="P219">
        <f t="shared" si="113"/>
        <v>1007.7982935885325</v>
      </c>
      <c r="Q219">
        <f t="shared" si="114"/>
        <v>0.15197896423247859</v>
      </c>
      <c r="R219">
        <f t="shared" si="115"/>
        <v>1.3643557770478099E-2</v>
      </c>
      <c r="S219">
        <f t="shared" si="116"/>
        <v>1008.3008167541894</v>
      </c>
      <c r="T219">
        <f t="shared" si="117"/>
        <v>26179.918989928952</v>
      </c>
      <c r="U219">
        <f t="shared" si="94"/>
        <v>1045118.5891748872</v>
      </c>
      <c r="V219">
        <f t="shared" si="118"/>
        <v>130.55009474665061</v>
      </c>
      <c r="W219">
        <f t="shared" si="95"/>
        <v>40518.564227562587</v>
      </c>
      <c r="X219">
        <f t="shared" si="96"/>
        <v>42720.342058502931</v>
      </c>
      <c r="Y219">
        <f t="shared" si="97"/>
        <v>56791.719652879256</v>
      </c>
      <c r="Z219">
        <f t="shared" si="119"/>
        <v>12177.906482584933</v>
      </c>
      <c r="AA219">
        <f t="shared" si="120"/>
        <v>155.45653862200157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96</v>
      </c>
      <c r="C220">
        <f t="shared" si="101"/>
        <v>2044</v>
      </c>
      <c r="D220">
        <f t="shared" si="102"/>
        <v>0.16339835140940584</v>
      </c>
      <c r="E220">
        <f t="shared" si="103"/>
        <v>1.4757298582439904E-2</v>
      </c>
      <c r="F220">
        <f t="shared" si="104"/>
        <v>0.38064347462787551</v>
      </c>
      <c r="G220">
        <f t="shared" si="105"/>
        <v>25.412930633902608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7.8143567965090561</v>
      </c>
      <c r="L220">
        <f t="shared" si="110"/>
        <v>25793.574108530483</v>
      </c>
      <c r="M220">
        <f t="shared" si="111"/>
        <v>201.56019114125519</v>
      </c>
      <c r="N220">
        <f t="shared" si="93"/>
        <v>0.46153353432560096</v>
      </c>
      <c r="O220">
        <f t="shared" si="112"/>
        <v>0.99609186120752913</v>
      </c>
      <c r="P220">
        <f t="shared" si="113"/>
        <v>1007.8143567965091</v>
      </c>
      <c r="Q220">
        <f t="shared" si="114"/>
        <v>0.15197896423247859</v>
      </c>
      <c r="R220">
        <f t="shared" si="115"/>
        <v>1.3643557770478099E-2</v>
      </c>
      <c r="S220">
        <f t="shared" si="116"/>
        <v>1008.3179150776091</v>
      </c>
      <c r="T220">
        <f t="shared" si="117"/>
        <v>25793.574108530483</v>
      </c>
      <c r="U220">
        <f t="shared" si="94"/>
        <v>1022994.1710447206</v>
      </c>
      <c r="V220">
        <f t="shared" si="118"/>
        <v>127.7864419774581</v>
      </c>
      <c r="W220">
        <f t="shared" si="95"/>
        <v>40254.868113478267</v>
      </c>
      <c r="X220">
        <f t="shared" si="96"/>
        <v>42449.613658176662</v>
      </c>
      <c r="Y220">
        <f t="shared" si="97"/>
        <v>55774.916286487103</v>
      </c>
      <c r="Z220">
        <f t="shared" si="119"/>
        <v>11951.306786873887</v>
      </c>
      <c r="AA220">
        <f t="shared" si="120"/>
        <v>152.36950362192235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96</v>
      </c>
      <c r="C221">
        <f t="shared" si="101"/>
        <v>2044</v>
      </c>
      <c r="D221">
        <f t="shared" si="102"/>
        <v>0.16339835140940584</v>
      </c>
      <c r="E221">
        <f t="shared" si="103"/>
        <v>1.4757298582439904E-2</v>
      </c>
      <c r="F221">
        <f t="shared" si="104"/>
        <v>0.37502620521933455</v>
      </c>
      <c r="G221">
        <f t="shared" si="105"/>
        <v>25.037904428683273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7.8304530920639994</v>
      </c>
      <c r="L221">
        <f t="shared" si="110"/>
        <v>25412.930633902608</v>
      </c>
      <c r="M221">
        <f t="shared" si="111"/>
        <v>198.99476126065062</v>
      </c>
      <c r="N221">
        <f t="shared" si="93"/>
        <v>0.45972965447978553</v>
      </c>
      <c r="O221">
        <f t="shared" si="112"/>
        <v>0.99609155194226295</v>
      </c>
      <c r="P221">
        <f t="shared" si="113"/>
        <v>1007.830453092064</v>
      </c>
      <c r="Q221">
        <f t="shared" si="114"/>
        <v>0.15197896423247859</v>
      </c>
      <c r="R221">
        <f t="shared" si="115"/>
        <v>1.3643557770478099E-2</v>
      </c>
      <c r="S221">
        <f t="shared" si="116"/>
        <v>1008.3350486207754</v>
      </c>
      <c r="T221">
        <f t="shared" si="117"/>
        <v>25412.930633902608</v>
      </c>
      <c r="U221">
        <f t="shared" si="94"/>
        <v>1001170.6977290924</v>
      </c>
      <c r="V221">
        <f t="shared" si="118"/>
        <v>125.06038147239563</v>
      </c>
      <c r="W221">
        <f t="shared" si="95"/>
        <v>39986.201743871097</v>
      </c>
      <c r="X221">
        <f t="shared" si="96"/>
        <v>42174.093652502444</v>
      </c>
      <c r="Y221">
        <f t="shared" si="97"/>
        <v>54780.228508601103</v>
      </c>
      <c r="Z221">
        <f t="shared" si="119"/>
        <v>11728.919693036405</v>
      </c>
      <c r="AA221">
        <f t="shared" si="120"/>
        <v>149.33672144032187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96</v>
      </c>
      <c r="C222">
        <f t="shared" si="101"/>
        <v>2044</v>
      </c>
      <c r="D222">
        <f t="shared" si="102"/>
        <v>0.16339835140940584</v>
      </c>
      <c r="E222">
        <f t="shared" si="103"/>
        <v>1.4757298582439904E-2</v>
      </c>
      <c r="F222">
        <f t="shared" si="104"/>
        <v>0.36949183153267345</v>
      </c>
      <c r="G222">
        <f t="shared" si="105"/>
        <v>24.668412597150599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7.8465825433523353</v>
      </c>
      <c r="L222">
        <f t="shared" si="110"/>
        <v>25037.904428683272</v>
      </c>
      <c r="M222">
        <f t="shared" si="111"/>
        <v>196.4619838122303</v>
      </c>
      <c r="N222">
        <f t="shared" si="93"/>
        <v>0.45793269041479245</v>
      </c>
      <c r="O222">
        <f t="shared" si="112"/>
        <v>0.99609125918355979</v>
      </c>
      <c r="P222">
        <f t="shared" si="113"/>
        <v>1007.8465825433524</v>
      </c>
      <c r="Q222">
        <f t="shared" si="114"/>
        <v>0.15197896423247859</v>
      </c>
      <c r="R222">
        <f t="shared" si="115"/>
        <v>1.3643557770478099E-2</v>
      </c>
      <c r="S222">
        <f t="shared" si="116"/>
        <v>1008.3522174562354</v>
      </c>
      <c r="T222">
        <f t="shared" si="117"/>
        <v>25037.904428683272</v>
      </c>
      <c r="U222">
        <f t="shared" si="94"/>
        <v>979643.61125948164</v>
      </c>
      <c r="V222">
        <f t="shared" si="118"/>
        <v>122.37134387672356</v>
      </c>
      <c r="W222">
        <f t="shared" si="95"/>
        <v>39712.470650528958</v>
      </c>
      <c r="X222">
        <f t="shared" si="96"/>
        <v>41893.696407741132</v>
      </c>
      <c r="Y222">
        <f t="shared" si="97"/>
        <v>53807.376946442157</v>
      </c>
      <c r="Z222">
        <f t="shared" si="119"/>
        <v>11510.667151896452</v>
      </c>
      <c r="AA222">
        <f t="shared" si="120"/>
        <v>146.3572386675516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96</v>
      </c>
      <c r="C223">
        <f t="shared" si="101"/>
        <v>2044</v>
      </c>
      <c r="D223">
        <f t="shared" si="102"/>
        <v>0.16339835140940584</v>
      </c>
      <c r="E223">
        <f t="shared" si="103"/>
        <v>1.4757298582439904E-2</v>
      </c>
      <c r="F223">
        <f t="shared" si="104"/>
        <v>0.36403913025097323</v>
      </c>
      <c r="G223">
        <f t="shared" si="105"/>
        <v>24.304373466899627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7.8627452186694482</v>
      </c>
      <c r="L223">
        <f t="shared" si="110"/>
        <v>24668.4125971506</v>
      </c>
      <c r="M223">
        <f t="shared" si="111"/>
        <v>193.96144320041105</v>
      </c>
      <c r="N223">
        <f t="shared" si="93"/>
        <v>0.45614262359598956</v>
      </c>
      <c r="O223">
        <f t="shared" si="112"/>
        <v>0.99609098267873941</v>
      </c>
      <c r="P223">
        <f t="shared" si="113"/>
        <v>1007.8627452186695</v>
      </c>
      <c r="Q223">
        <f t="shared" si="114"/>
        <v>0.15197896423247859</v>
      </c>
      <c r="R223">
        <f t="shared" si="115"/>
        <v>1.3643557770478099E-2</v>
      </c>
      <c r="S223">
        <f t="shared" si="116"/>
        <v>1008.3694216566853</v>
      </c>
      <c r="T223">
        <f t="shared" si="117"/>
        <v>24668.4125971506</v>
      </c>
      <c r="U223">
        <f t="shared" si="94"/>
        <v>958408.42155425146</v>
      </c>
      <c r="V223">
        <f t="shared" si="118"/>
        <v>119.71876831573428</v>
      </c>
      <c r="W223">
        <f t="shared" si="95"/>
        <v>39433.578605081842</v>
      </c>
      <c r="X223">
        <f t="shared" si="96"/>
        <v>41608.334795944145</v>
      </c>
      <c r="Y223">
        <f t="shared" si="97"/>
        <v>52856.086662169451</v>
      </c>
      <c r="Z223">
        <f t="shared" si="119"/>
        <v>11296.472548875332</v>
      </c>
      <c r="AA223">
        <f t="shared" si="120"/>
        <v>143.43011859471966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96</v>
      </c>
      <c r="C224">
        <f t="shared" si="101"/>
        <v>2044</v>
      </c>
      <c r="D224">
        <f t="shared" si="102"/>
        <v>0.16339835140940584</v>
      </c>
      <c r="E224">
        <f t="shared" si="103"/>
        <v>1.4757298582439904E-2</v>
      </c>
      <c r="F224">
        <f t="shared" si="104"/>
        <v>0.35866689611016789</v>
      </c>
      <c r="G224">
        <f t="shared" si="105"/>
        <v>23.945706570789458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7.8789411864513967</v>
      </c>
      <c r="L224">
        <f t="shared" si="110"/>
        <v>24304.373466899626</v>
      </c>
      <c r="M224">
        <f t="shared" si="111"/>
        <v>191.49272911925198</v>
      </c>
      <c r="N224">
        <f t="shared" si="93"/>
        <v>0.45435943535397871</v>
      </c>
      <c r="O224">
        <f t="shared" si="112"/>
        <v>0.9960907221781794</v>
      </c>
      <c r="P224">
        <f t="shared" si="113"/>
        <v>1007.8789411864514</v>
      </c>
      <c r="Q224">
        <f t="shared" si="114"/>
        <v>0.15197896423247859</v>
      </c>
      <c r="R224">
        <f t="shared" si="115"/>
        <v>1.3643557770478099E-2</v>
      </c>
      <c r="S224">
        <f t="shared" si="116"/>
        <v>1008.3866612949714</v>
      </c>
      <c r="T224">
        <f t="shared" si="117"/>
        <v>24304.373466899626</v>
      </c>
      <c r="U224">
        <f t="shared" si="94"/>
        <v>937460.70538500813</v>
      </c>
      <c r="V224">
        <f t="shared" si="118"/>
        <v>117.10210226563589</v>
      </c>
      <c r="W224">
        <f t="shared" si="95"/>
        <v>39149.427585844744</v>
      </c>
      <c r="X224">
        <f t="shared" si="96"/>
        <v>41317.920168502169</v>
      </c>
      <c r="Y224">
        <f t="shared" si="97"/>
        <v>51926.087085248109</v>
      </c>
      <c r="Z224">
        <f t="shared" si="119"/>
        <v>11086.260678048351</v>
      </c>
      <c r="AA224">
        <f t="shared" si="120"/>
        <v>140.55444092418995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96</v>
      </c>
      <c r="C225">
        <f t="shared" si="101"/>
        <v>2044</v>
      </c>
      <c r="D225">
        <f t="shared" si="102"/>
        <v>0.16339835140940584</v>
      </c>
      <c r="E225">
        <f t="shared" si="103"/>
        <v>1.4757298582439904E-2</v>
      </c>
      <c r="F225">
        <f t="shared" si="104"/>
        <v>0.35337394163263314</v>
      </c>
      <c r="G225">
        <f t="shared" si="105"/>
        <v>23.592332629156825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7.8951705152752085</v>
      </c>
      <c r="L225">
        <f t="shared" si="110"/>
        <v>23945.706570789458</v>
      </c>
      <c r="M225">
        <f t="shared" si="111"/>
        <v>189.05543648512875</v>
      </c>
      <c r="N225">
        <f t="shared" si="93"/>
        <v>0.45258310688896941</v>
      </c>
      <c r="O225">
        <f t="shared" si="112"/>
        <v>0.99609047743528112</v>
      </c>
      <c r="P225">
        <f t="shared" si="113"/>
        <v>1007.8951705152753</v>
      </c>
      <c r="Q225">
        <f t="shared" si="114"/>
        <v>0.15197896423247859</v>
      </c>
      <c r="R225">
        <f t="shared" si="115"/>
        <v>1.3643557770478099E-2</v>
      </c>
      <c r="S225">
        <f t="shared" si="116"/>
        <v>1008.4039364440896</v>
      </c>
      <c r="T225">
        <f t="shared" si="117"/>
        <v>23945.706570789458</v>
      </c>
      <c r="U225">
        <f t="shared" si="94"/>
        <v>916796.10535911226</v>
      </c>
      <c r="V225">
        <f t="shared" si="118"/>
        <v>114.5208014264534</v>
      </c>
      <c r="W225">
        <f t="shared" si="95"/>
        <v>38859.917744042017</v>
      </c>
      <c r="X225">
        <f t="shared" si="96"/>
        <v>41022.362329231546</v>
      </c>
      <c r="Y225">
        <f t="shared" si="97"/>
        <v>51017.111945910416</v>
      </c>
      <c r="Z225">
        <f t="shared" si="119"/>
        <v>10879.957716655956</v>
      </c>
      <c r="AA225">
        <f t="shared" si="120"/>
        <v>137.7293014849821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96</v>
      </c>
      <c r="C226">
        <f t="shared" si="101"/>
        <v>2044</v>
      </c>
      <c r="D226">
        <f t="shared" si="102"/>
        <v>0.16339835140940584</v>
      </c>
      <c r="E226">
        <f t="shared" si="103"/>
        <v>1.4757298582439904E-2</v>
      </c>
      <c r="F226">
        <f t="shared" si="104"/>
        <v>0.3481590968647067</v>
      </c>
      <c r="G226">
        <f t="shared" si="105"/>
        <v>23.24417353229212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7.9114332738591671</v>
      </c>
      <c r="L226">
        <f t="shared" si="110"/>
        <v>23592.332629156826</v>
      </c>
      <c r="M226">
        <f t="shared" si="111"/>
        <v>186.64916537026463</v>
      </c>
      <c r="N226">
        <f t="shared" si="93"/>
        <v>0.45081361927507457</v>
      </c>
      <c r="O226">
        <f t="shared" si="112"/>
        <v>0.99609024820643843</v>
      </c>
      <c r="P226">
        <f t="shared" si="113"/>
        <v>1007.9114332738592</v>
      </c>
      <c r="Q226">
        <f t="shared" si="114"/>
        <v>0.15197896423247859</v>
      </c>
      <c r="R226">
        <f t="shared" si="115"/>
        <v>1.3643557770478099E-2</v>
      </c>
      <c r="S226">
        <f t="shared" si="116"/>
        <v>1008.4212471771866</v>
      </c>
      <c r="T226">
        <f t="shared" si="117"/>
        <v>23592.332629156826</v>
      </c>
      <c r="U226">
        <f t="shared" si="94"/>
        <v>896410.3289180788</v>
      </c>
      <c r="V226">
        <f t="shared" si="118"/>
        <v>111.97432959691483</v>
      </c>
      <c r="W226">
        <f t="shared" si="95"/>
        <v>38564.947369401423</v>
      </c>
      <c r="X226">
        <f t="shared" si="96"/>
        <v>40721.569506990134</v>
      </c>
      <c r="Y226">
        <f t="shared" si="97"/>
        <v>50128.899209694762</v>
      </c>
      <c r="Z226">
        <f t="shared" si="119"/>
        <v>10677.491200061804</v>
      </c>
      <c r="AA226">
        <f t="shared" si="120"/>
        <v>134.95381195299268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97</v>
      </c>
      <c r="C227">
        <f t="shared" si="101"/>
        <v>2044</v>
      </c>
      <c r="D227">
        <f t="shared" si="102"/>
        <v>0.18347962260894349</v>
      </c>
      <c r="E227">
        <f t="shared" si="103"/>
        <v>1.6750081760490199E-2</v>
      </c>
      <c r="F227">
        <f t="shared" si="104"/>
        <v>0.38934180712091526</v>
      </c>
      <c r="G227">
        <f t="shared" si="105"/>
        <v>22.854831725171206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7.9277295310631013</v>
      </c>
      <c r="L227">
        <f t="shared" si="110"/>
        <v>23244.173532292119</v>
      </c>
      <c r="M227">
        <f t="shared" si="111"/>
        <v>184.27352093710755</v>
      </c>
      <c r="N227">
        <f t="shared" si="93"/>
        <v>0.44905095346452795</v>
      </c>
      <c r="O227">
        <f t="shared" si="112"/>
        <v>0.99609003425100362</v>
      </c>
      <c r="P227">
        <f t="shared" si="113"/>
        <v>1007.9277295310631</v>
      </c>
      <c r="Q227">
        <f t="shared" si="114"/>
        <v>0.17065681973746108</v>
      </c>
      <c r="R227">
        <f t="shared" si="115"/>
        <v>1.5472488560493769E-2</v>
      </c>
      <c r="S227">
        <f t="shared" si="116"/>
        <v>1008.4385935675595</v>
      </c>
      <c r="T227">
        <f t="shared" si="117"/>
        <v>23244.173532292119</v>
      </c>
      <c r="U227">
        <f t="shared" si="94"/>
        <v>876299.1473516085</v>
      </c>
      <c r="V227">
        <f t="shared" si="118"/>
        <v>109.46215855128965</v>
      </c>
      <c r="W227">
        <f t="shared" si="95"/>
        <v>38341.964530261474</v>
      </c>
      <c r="X227">
        <f t="shared" si="96"/>
        <v>40490.527040171604</v>
      </c>
      <c r="Y227">
        <f t="shared" si="97"/>
        <v>49105.034615007527</v>
      </c>
      <c r="Z227">
        <f t="shared" si="119"/>
        <v>10478.789997150505</v>
      </c>
      <c r="AA227">
        <f t="shared" si="120"/>
        <v>132.22709957596064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97</v>
      </c>
      <c r="C228">
        <f t="shared" si="101"/>
        <v>2044</v>
      </c>
      <c r="D228">
        <f t="shared" si="102"/>
        <v>0.18347962260894349</v>
      </c>
      <c r="E228">
        <f t="shared" si="103"/>
        <v>1.6750081760490199E-2</v>
      </c>
      <c r="F228">
        <f t="shared" si="104"/>
        <v>0.38282030001886297</v>
      </c>
      <c r="G228">
        <f t="shared" si="105"/>
        <v>22.472011425152342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7.9440593558886903</v>
      </c>
      <c r="L228">
        <f t="shared" si="110"/>
        <v>22854.831725171207</v>
      </c>
      <c r="M228">
        <f t="shared" si="111"/>
        <v>181.56013979360796</v>
      </c>
      <c r="N228">
        <f t="shared" si="93"/>
        <v>0.44729509029182457</v>
      </c>
      <c r="O228">
        <f t="shared" si="112"/>
        <v>0.99608983533125472</v>
      </c>
      <c r="P228">
        <f t="shared" si="113"/>
        <v>1007.9440593558887</v>
      </c>
      <c r="Q228">
        <f t="shared" si="114"/>
        <v>0.17065681973746108</v>
      </c>
      <c r="R228">
        <f t="shared" si="115"/>
        <v>1.5472488560493769E-2</v>
      </c>
      <c r="S228">
        <f t="shared" si="116"/>
        <v>1008.4559756886564</v>
      </c>
      <c r="T228">
        <f t="shared" si="117"/>
        <v>22854.831725171207</v>
      </c>
      <c r="U228">
        <f t="shared" si="94"/>
        <v>856505.26082099706</v>
      </c>
      <c r="V228">
        <f t="shared" si="118"/>
        <v>106.98962214370752</v>
      </c>
      <c r="W228">
        <f t="shared" si="95"/>
        <v>38114.312271234136</v>
      </c>
      <c r="X228">
        <f t="shared" si="96"/>
        <v>40254.952166197851</v>
      </c>
      <c r="Y228">
        <f t="shared" si="97"/>
        <v>48104.484176761514</v>
      </c>
      <c r="Z228">
        <f t="shared" si="119"/>
        <v>10262.983977459473</v>
      </c>
      <c r="AA228">
        <f t="shared" si="120"/>
        <v>129.38568658253047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97</v>
      </c>
      <c r="C229">
        <f t="shared" si="101"/>
        <v>2044</v>
      </c>
      <c r="D229">
        <f t="shared" si="102"/>
        <v>0.18347962260894349</v>
      </c>
      <c r="E229">
        <f t="shared" si="103"/>
        <v>1.6750081760490199E-2</v>
      </c>
      <c r="F229">
        <f t="shared" si="104"/>
        <v>0.37640802869397161</v>
      </c>
      <c r="G229">
        <f t="shared" si="105"/>
        <v>22.095603396458369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7.960422817479734</v>
      </c>
      <c r="L229">
        <f t="shared" si="110"/>
        <v>22472.011425152341</v>
      </c>
      <c r="M229">
        <f t="shared" si="111"/>
        <v>178.88671250344797</v>
      </c>
      <c r="N229">
        <f t="shared" si="93"/>
        <v>0.44554601047778702</v>
      </c>
      <c r="O229">
        <f t="shared" si="112"/>
        <v>0.99608965121236537</v>
      </c>
      <c r="P229">
        <f t="shared" si="113"/>
        <v>1007.9604228174798</v>
      </c>
      <c r="Q229">
        <f t="shared" si="114"/>
        <v>0.17065681973746108</v>
      </c>
      <c r="R229">
        <f t="shared" si="115"/>
        <v>1.5472488560493769E-2</v>
      </c>
      <c r="S229">
        <f t="shared" si="116"/>
        <v>1008.4733936140768</v>
      </c>
      <c r="T229">
        <f t="shared" si="117"/>
        <v>22472.011425152341</v>
      </c>
      <c r="U229">
        <f t="shared" si="94"/>
        <v>837023.26841107768</v>
      </c>
      <c r="V229">
        <f t="shared" si="118"/>
        <v>104.55604572346942</v>
      </c>
      <c r="W229">
        <f t="shared" si="95"/>
        <v>37881.892310994408</v>
      </c>
      <c r="X229">
        <f t="shared" si="96"/>
        <v>40014.755434858555</v>
      </c>
      <c r="Y229">
        <f t="shared" si="97"/>
        <v>47126.897683833442</v>
      </c>
      <c r="Z229">
        <f t="shared" si="119"/>
        <v>10051.62037945243</v>
      </c>
      <c r="AA229">
        <f t="shared" si="120"/>
        <v>126.59967726466232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97</v>
      </c>
      <c r="C230">
        <f t="shared" si="101"/>
        <v>2044</v>
      </c>
      <c r="D230">
        <f t="shared" si="102"/>
        <v>0.18347962260894349</v>
      </c>
      <c r="E230">
        <f t="shared" si="103"/>
        <v>1.6750081760490199E-2</v>
      </c>
      <c r="F230">
        <f t="shared" si="104"/>
        <v>0.37010316343804261</v>
      </c>
      <c r="G230">
        <f t="shared" si="105"/>
        <v>21.725500233020327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7.9768199851224644</v>
      </c>
      <c r="L230">
        <f t="shared" si="110"/>
        <v>22095.603396458369</v>
      </c>
      <c r="M230">
        <f t="shared" si="111"/>
        <v>176.25265075620891</v>
      </c>
      <c r="N230">
        <f t="shared" si="93"/>
        <v>0.44380369463355634</v>
      </c>
      <c r="O230">
        <f t="shared" si="112"/>
        <v>0.99608948166237132</v>
      </c>
      <c r="P230">
        <f t="shared" si="113"/>
        <v>1007.9768199851225</v>
      </c>
      <c r="Q230">
        <f t="shared" si="114"/>
        <v>0.17065681973746108</v>
      </c>
      <c r="R230">
        <f t="shared" si="115"/>
        <v>1.5472488560493769E-2</v>
      </c>
      <c r="S230">
        <f t="shared" si="116"/>
        <v>1008.4908474175718</v>
      </c>
      <c r="T230">
        <f t="shared" si="117"/>
        <v>22095.603396458369</v>
      </c>
      <c r="U230">
        <f t="shared" si="94"/>
        <v>817847.86015393375</v>
      </c>
      <c r="V230">
        <f t="shared" si="118"/>
        <v>102.16076600047434</v>
      </c>
      <c r="W230">
        <f t="shared" si="95"/>
        <v>37644.604330486123</v>
      </c>
      <c r="X230">
        <f t="shared" si="96"/>
        <v>39769.845662209351</v>
      </c>
      <c r="Y230">
        <f t="shared" si="97"/>
        <v>46171.931047577411</v>
      </c>
      <c r="Z230">
        <f t="shared" si="119"/>
        <v>9844.6079423914671</v>
      </c>
      <c r="AA230">
        <f t="shared" si="120"/>
        <v>123.86799077816832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97</v>
      </c>
      <c r="C231">
        <f t="shared" si="101"/>
        <v>2045</v>
      </c>
      <c r="D231">
        <f t="shared" si="102"/>
        <v>0.18251861138960462</v>
      </c>
      <c r="E231">
        <f t="shared" si="103"/>
        <v>1.6653696652031647E-2</v>
      </c>
      <c r="F231">
        <f t="shared" si="104"/>
        <v>0.36180989049436335</v>
      </c>
      <c r="G231">
        <f t="shared" si="105"/>
        <v>21.363690342525963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7.9932509282458328</v>
      </c>
      <c r="L231">
        <f t="shared" si="110"/>
        <v>21725.500233020328</v>
      </c>
      <c r="M231">
        <f t="shared" si="111"/>
        <v>173.6573749041948</v>
      </c>
      <c r="N231">
        <f t="shared" si="93"/>
        <v>0.44206812326451017</v>
      </c>
      <c r="O231">
        <f t="shared" si="112"/>
        <v>0.99608932645213955</v>
      </c>
      <c r="P231">
        <f t="shared" si="113"/>
        <v>1007.9932509282459</v>
      </c>
      <c r="Q231">
        <f t="shared" si="114"/>
        <v>0.16976297051272218</v>
      </c>
      <c r="R231">
        <f t="shared" si="115"/>
        <v>1.5384106899063998E-2</v>
      </c>
      <c r="S231">
        <f t="shared" si="116"/>
        <v>1008.5083371730442</v>
      </c>
      <c r="T231">
        <f t="shared" si="117"/>
        <v>21725.500233020328</v>
      </c>
      <c r="U231">
        <f t="shared" si="94"/>
        <v>798973.81547824538</v>
      </c>
      <c r="V231">
        <f t="shared" si="118"/>
        <v>99.803130851520621</v>
      </c>
      <c r="W231">
        <f t="shared" si="95"/>
        <v>37398.679847359104</v>
      </c>
      <c r="X231">
        <f t="shared" si="96"/>
        <v>39516.582467879089</v>
      </c>
      <c r="Y231">
        <f t="shared" si="97"/>
        <v>45246.215760413223</v>
      </c>
      <c r="Z231">
        <f t="shared" si="119"/>
        <v>9641.8572711766101</v>
      </c>
      <c r="AA231">
        <f t="shared" si="120"/>
        <v>121.18956733430034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97</v>
      </c>
      <c r="C232">
        <f t="shared" si="101"/>
        <v>2045</v>
      </c>
      <c r="D232">
        <f t="shared" si="102"/>
        <v>0.18251861138960462</v>
      </c>
      <c r="E232">
        <f t="shared" si="103"/>
        <v>1.6653696652031647E-2</v>
      </c>
      <c r="F232">
        <f t="shared" si="104"/>
        <v>0.35578441833236546</v>
      </c>
      <c r="G232">
        <f t="shared" si="105"/>
        <v>21.007905924193597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8.0097157164217805</v>
      </c>
      <c r="L232">
        <f t="shared" si="110"/>
        <v>21363.690342525962</v>
      </c>
      <c r="M232">
        <f t="shared" si="111"/>
        <v>171.11708629729841</v>
      </c>
      <c r="N232">
        <f t="shared" si="93"/>
        <v>0.44033927677410883</v>
      </c>
      <c r="O232">
        <f t="shared" si="112"/>
        <v>0.99608918535533741</v>
      </c>
      <c r="P232">
        <f t="shared" si="113"/>
        <v>1008.0097157164217</v>
      </c>
      <c r="Q232">
        <f t="shared" si="114"/>
        <v>0.16976297051272218</v>
      </c>
      <c r="R232">
        <f t="shared" si="115"/>
        <v>1.5384106899063998E-2</v>
      </c>
      <c r="S232">
        <f t="shared" si="116"/>
        <v>1008.5258629545492</v>
      </c>
      <c r="T232">
        <f t="shared" si="117"/>
        <v>21363.690342525962</v>
      </c>
      <c r="U232">
        <f t="shared" si="94"/>
        <v>780393.88287566684</v>
      </c>
      <c r="V232">
        <f t="shared" si="118"/>
        <v>97.482234460645003</v>
      </c>
      <c r="W232">
        <f t="shared" si="95"/>
        <v>37147.628406738666</v>
      </c>
      <c r="X232">
        <f t="shared" si="96"/>
        <v>39258.372261431607</v>
      </c>
      <c r="Y232">
        <f t="shared" si="97"/>
        <v>44342.308329459054</v>
      </c>
      <c r="Z232">
        <f t="shared" si="119"/>
        <v>9444.206495724593</v>
      </c>
      <c r="AA232">
        <f t="shared" si="120"/>
        <v>118.57066581866246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97</v>
      </c>
      <c r="C233">
        <f t="shared" si="101"/>
        <v>2045</v>
      </c>
      <c r="D233">
        <f t="shared" si="102"/>
        <v>0.18251861138960462</v>
      </c>
      <c r="E233">
        <f t="shared" si="103"/>
        <v>1.6653696652031647E-2</v>
      </c>
      <c r="F233">
        <f t="shared" si="104"/>
        <v>0.34985929255593873</v>
      </c>
      <c r="G233">
        <f t="shared" si="105"/>
        <v>20.65804663163766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8.0262144193655978</v>
      </c>
      <c r="L233">
        <f t="shared" si="110"/>
        <v>21007.905924193597</v>
      </c>
      <c r="M233">
        <f t="shared" si="111"/>
        <v>168.6139574494386</v>
      </c>
      <c r="N233">
        <f t="shared" si="93"/>
        <v>0.43861713546767073</v>
      </c>
      <c r="O233">
        <f t="shared" si="112"/>
        <v>0.99608905814840232</v>
      </c>
      <c r="P233">
        <f t="shared" si="113"/>
        <v>1008.0262144193656</v>
      </c>
      <c r="Q233">
        <f t="shared" si="114"/>
        <v>0.16976297051272218</v>
      </c>
      <c r="R233">
        <f t="shared" si="115"/>
        <v>1.5384106899063998E-2</v>
      </c>
      <c r="S233">
        <f t="shared" si="116"/>
        <v>1008.5434248362948</v>
      </c>
      <c r="T233">
        <f t="shared" si="117"/>
        <v>21007.905924193597</v>
      </c>
      <c r="U233">
        <f t="shared" si="94"/>
        <v>762103.07867706451</v>
      </c>
      <c r="V233">
        <f t="shared" si="118"/>
        <v>95.197454297079858</v>
      </c>
      <c r="W233">
        <f t="shared" si="95"/>
        <v>36891.342742440589</v>
      </c>
      <c r="X233">
        <f t="shared" si="96"/>
        <v>38995.117997678986</v>
      </c>
      <c r="Y233">
        <f t="shared" si="97"/>
        <v>43459.88732520023</v>
      </c>
      <c r="Z233">
        <f t="shared" si="119"/>
        <v>9250.6061011979255</v>
      </c>
      <c r="AA233">
        <f t="shared" si="120"/>
        <v>116.00258278490583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97</v>
      </c>
      <c r="C234">
        <f t="shared" si="101"/>
        <v>2045</v>
      </c>
      <c r="D234">
        <f t="shared" si="102"/>
        <v>0.18251861138960462</v>
      </c>
      <c r="E234">
        <f t="shared" si="103"/>
        <v>1.6653696652031647E-2</v>
      </c>
      <c r="F234">
        <f t="shared" si="104"/>
        <v>0.34403284202681772</v>
      </c>
      <c r="G234">
        <f t="shared" si="105"/>
        <v>20.314013789610843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8.0427471069361438</v>
      </c>
      <c r="L234">
        <f t="shared" si="110"/>
        <v>20658.046631637659</v>
      </c>
      <c r="M234">
        <f t="shared" si="111"/>
        <v>166.14744478155575</v>
      </c>
      <c r="N234">
        <f t="shared" si="93"/>
        <v>0.43690167955607756</v>
      </c>
      <c r="O234">
        <f t="shared" si="112"/>
        <v>0.99608894461051078</v>
      </c>
      <c r="P234">
        <f t="shared" si="113"/>
        <v>1008.0427471069362</v>
      </c>
      <c r="Q234">
        <f t="shared" si="114"/>
        <v>0.16976297051272218</v>
      </c>
      <c r="R234">
        <f t="shared" si="115"/>
        <v>1.5384106899063998E-2</v>
      </c>
      <c r="S234">
        <f t="shared" si="116"/>
        <v>1008.5610228926412</v>
      </c>
      <c r="T234">
        <f t="shared" si="117"/>
        <v>20658.046631637659</v>
      </c>
      <c r="U234">
        <f t="shared" si="94"/>
        <v>744096.50258460804</v>
      </c>
      <c r="V234">
        <f t="shared" si="118"/>
        <v>92.948178244312615</v>
      </c>
      <c r="W234">
        <f t="shared" si="95"/>
        <v>36629.713373787345</v>
      </c>
      <c r="X234">
        <f t="shared" si="96"/>
        <v>38726.720758108626</v>
      </c>
      <c r="Y234">
        <f t="shared" si="97"/>
        <v>42598.636922018275</v>
      </c>
      <c r="Z234">
        <f t="shared" si="119"/>
        <v>9060.9732379264733</v>
      </c>
      <c r="AA234">
        <f t="shared" si="120"/>
        <v>113.48433148197682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97</v>
      </c>
      <c r="C235">
        <f t="shared" si="101"/>
        <v>2045</v>
      </c>
      <c r="D235">
        <f t="shared" si="102"/>
        <v>0.18251861138960462</v>
      </c>
      <c r="E235">
        <f t="shared" si="103"/>
        <v>1.6653696652031647E-2</v>
      </c>
      <c r="F235">
        <f t="shared" si="104"/>
        <v>0.3383034234373668</v>
      </c>
      <c r="G235">
        <f t="shared" si="105"/>
        <v>19.975710366173477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8.0593138491361831</v>
      </c>
      <c r="L235">
        <f t="shared" si="110"/>
        <v>20314.013789610843</v>
      </c>
      <c r="M235">
        <f t="shared" si="111"/>
        <v>163.71701266615406</v>
      </c>
      <c r="N235">
        <f t="shared" si="93"/>
        <v>0.43519288915941035</v>
      </c>
      <c r="O235">
        <f t="shared" si="112"/>
        <v>0.99608884452354707</v>
      </c>
      <c r="P235">
        <f t="shared" si="113"/>
        <v>1008.0593138491362</v>
      </c>
      <c r="Q235">
        <f t="shared" si="114"/>
        <v>0.16976297051272218</v>
      </c>
      <c r="R235">
        <f t="shared" si="115"/>
        <v>1.5384106899063998E-2</v>
      </c>
      <c r="S235">
        <f t="shared" si="116"/>
        <v>1008.5786571981024</v>
      </c>
      <c r="T235">
        <f t="shared" si="117"/>
        <v>20314.013789610843</v>
      </c>
      <c r="U235">
        <f t="shared" si="94"/>
        <v>726369.33625936171</v>
      </c>
      <c r="V235">
        <f t="shared" si="118"/>
        <v>90.733804423655911</v>
      </c>
      <c r="W235">
        <f t="shared" si="95"/>
        <v>36362.628559602257</v>
      </c>
      <c r="X235">
        <f t="shared" si="96"/>
        <v>38453.079714416686</v>
      </c>
      <c r="Y235">
        <f t="shared" si="97"/>
        <v>41758.246803205911</v>
      </c>
      <c r="Z235">
        <f t="shared" si="119"/>
        <v>8875.2267432062963</v>
      </c>
      <c r="AA235">
        <f t="shared" si="120"/>
        <v>111.01494429730204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97</v>
      </c>
      <c r="C236">
        <f t="shared" si="101"/>
        <v>2045</v>
      </c>
      <c r="D236">
        <f t="shared" si="102"/>
        <v>0.18251861138960462</v>
      </c>
      <c r="E236">
        <f t="shared" si="103"/>
        <v>1.6653696652031647E-2</v>
      </c>
      <c r="F236">
        <f t="shared" si="104"/>
        <v>0.33266942084709711</v>
      </c>
      <c r="G236">
        <f t="shared" si="105"/>
        <v>19.64304094532638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8.0759147161126812</v>
      </c>
      <c r="L236">
        <f t="shared" si="110"/>
        <v>19975.710366173476</v>
      </c>
      <c r="M236">
        <f t="shared" si="111"/>
        <v>161.32213331098501</v>
      </c>
      <c r="N236">
        <f t="shared" si="93"/>
        <v>0.43349074431051909</v>
      </c>
      <c r="O236">
        <f t="shared" si="112"/>
        <v>0.99608875767207727</v>
      </c>
      <c r="P236">
        <f t="shared" si="113"/>
        <v>1008.0759147161127</v>
      </c>
      <c r="Q236">
        <f t="shared" si="114"/>
        <v>0.16976297051272218</v>
      </c>
      <c r="R236">
        <f t="shared" si="115"/>
        <v>1.5384106899063998E-2</v>
      </c>
      <c r="S236">
        <f t="shared" si="116"/>
        <v>1008.5963278273456</v>
      </c>
      <c r="T236">
        <f t="shared" si="117"/>
        <v>19975.710366173476</v>
      </c>
      <c r="U236">
        <f t="shared" si="94"/>
        <v>708916.84193314274</v>
      </c>
      <c r="V236">
        <f t="shared" si="118"/>
        <v>88.553741020849088</v>
      </c>
      <c r="W236">
        <f t="shared" si="95"/>
        <v>36089.974251253312</v>
      </c>
      <c r="X236">
        <f t="shared" si="96"/>
        <v>38174.092091336926</v>
      </c>
      <c r="Y236">
        <f t="shared" si="97"/>
        <v>40938.412067647609</v>
      </c>
      <c r="Z236">
        <f t="shared" si="119"/>
        <v>8693.2871072666185</v>
      </c>
      <c r="AA236">
        <f t="shared" si="120"/>
        <v>108.59347238757594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97</v>
      </c>
      <c r="C237">
        <f t="shared" si="101"/>
        <v>2045</v>
      </c>
      <c r="D237">
        <f t="shared" si="102"/>
        <v>0.18251861138960462</v>
      </c>
      <c r="E237">
        <f t="shared" si="103"/>
        <v>1.6653696652031647E-2</v>
      </c>
      <c r="F237">
        <f t="shared" si="104"/>
        <v>0.32712924522690245</v>
      </c>
      <c r="G237">
        <f t="shared" si="105"/>
        <v>19.315911700099477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8.092549778157089</v>
      </c>
      <c r="L237">
        <f t="shared" si="110"/>
        <v>19643.040945326378</v>
      </c>
      <c r="M237">
        <f t="shared" si="111"/>
        <v>158.9622866444316</v>
      </c>
      <c r="N237">
        <f t="shared" si="93"/>
        <v>0.43179522495852402</v>
      </c>
      <c r="O237">
        <f t="shared" si="112"/>
        <v>0.99608868384331517</v>
      </c>
      <c r="P237">
        <f t="shared" si="113"/>
        <v>1008.092549778157</v>
      </c>
      <c r="Q237">
        <f t="shared" si="114"/>
        <v>0.16976297051272218</v>
      </c>
      <c r="R237">
        <f t="shared" si="115"/>
        <v>1.5384106899063998E-2</v>
      </c>
      <c r="S237">
        <f t="shared" si="116"/>
        <v>1008.6140348551919</v>
      </c>
      <c r="T237">
        <f t="shared" si="117"/>
        <v>19643.040945326378</v>
      </c>
      <c r="U237">
        <f t="shared" si="94"/>
        <v>691734.36104422621</v>
      </c>
      <c r="V237">
        <f t="shared" si="118"/>
        <v>86.407406115638437</v>
      </c>
      <c r="W237">
        <f t="shared" si="95"/>
        <v>35811.634044727209</v>
      </c>
      <c r="X237">
        <f t="shared" si="96"/>
        <v>37889.653128751561</v>
      </c>
      <c r="Y237">
        <f t="shared" si="97"/>
        <v>40138.833138135982</v>
      </c>
      <c r="Z237">
        <f t="shared" si="119"/>
        <v>8515.0764399115342</v>
      </c>
      <c r="AA237">
        <f t="shared" si="120"/>
        <v>106.21898531658138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97</v>
      </c>
      <c r="C238">
        <f t="shared" si="101"/>
        <v>2045</v>
      </c>
      <c r="D238">
        <f t="shared" si="102"/>
        <v>0.18251861138960462</v>
      </c>
      <c r="E238">
        <f t="shared" si="103"/>
        <v>1.6653696652031647E-2</v>
      </c>
      <c r="F238">
        <f t="shared" si="104"/>
        <v>0.32168133401088556</v>
      </c>
      <c r="G238">
        <f t="shared" si="105"/>
        <v>18.994230366088591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8.1092191057056446</v>
      </c>
      <c r="L238">
        <f t="shared" si="110"/>
        <v>19315.911700099477</v>
      </c>
      <c r="M238">
        <f t="shared" si="111"/>
        <v>156.63696020256987</v>
      </c>
      <c r="N238">
        <f t="shared" si="93"/>
        <v>0.43010631097225238</v>
      </c>
      <c r="O238">
        <f t="shared" si="112"/>
        <v>0.9960886228270962</v>
      </c>
      <c r="P238">
        <f t="shared" si="113"/>
        <v>1008.1092191057056</v>
      </c>
      <c r="Q238">
        <f t="shared" si="114"/>
        <v>0.16976297051272218</v>
      </c>
      <c r="R238">
        <f t="shared" si="115"/>
        <v>1.5384106899063998E-2</v>
      </c>
      <c r="S238">
        <f t="shared" si="116"/>
        <v>1008.6317783566163</v>
      </c>
      <c r="T238">
        <f t="shared" si="117"/>
        <v>19315.911700099477</v>
      </c>
      <c r="U238">
        <f t="shared" si="94"/>
        <v>674817.31289647077</v>
      </c>
      <c r="V238">
        <f t="shared" si="118"/>
        <v>84.294227514283037</v>
      </c>
      <c r="W238">
        <f t="shared" si="95"/>
        <v>35527.48913171333</v>
      </c>
      <c r="X238">
        <f t="shared" si="96"/>
        <v>37599.656043069939</v>
      </c>
      <c r="Y238">
        <f t="shared" si="97"/>
        <v>39359.215671293714</v>
      </c>
      <c r="Z238">
        <f t="shared" si="119"/>
        <v>8340.5184378234408</v>
      </c>
      <c r="AA238">
        <f t="shared" si="120"/>
        <v>103.89057069991205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98</v>
      </c>
      <c r="C239">
        <f t="shared" si="101"/>
        <v>2045</v>
      </c>
      <c r="D239">
        <f t="shared" si="102"/>
        <v>0.20472359597990306</v>
      </c>
      <c r="E239">
        <f t="shared" si="103"/>
        <v>1.8907758261835661E-2</v>
      </c>
      <c r="F239">
        <f t="shared" si="104"/>
        <v>0.35913831613162134</v>
      </c>
      <c r="G239">
        <f t="shared" si="105"/>
        <v>18.63509204995697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8.1259227693396792</v>
      </c>
      <c r="L239">
        <f t="shared" si="110"/>
        <v>18994.230366088592</v>
      </c>
      <c r="M239">
        <f t="shared" si="111"/>
        <v>154.34564901788244</v>
      </c>
      <c r="N239">
        <f t="shared" si="93"/>
        <v>0.4284239821436101</v>
      </c>
      <c r="O239">
        <f t="shared" si="112"/>
        <v>0.99608857441584764</v>
      </c>
      <c r="P239">
        <f t="shared" si="113"/>
        <v>1008.1259227693397</v>
      </c>
      <c r="Q239">
        <f t="shared" si="114"/>
        <v>0.19041611988493454</v>
      </c>
      <c r="R239">
        <f t="shared" si="115"/>
        <v>1.7448881545659156E-2</v>
      </c>
      <c r="S239">
        <f t="shared" si="116"/>
        <v>1008.6495584067485</v>
      </c>
      <c r="T239">
        <f t="shared" si="117"/>
        <v>18994.230366088592</v>
      </c>
      <c r="U239">
        <f t="shared" si="94"/>
        <v>658161.19334145635</v>
      </c>
      <c r="V239">
        <f t="shared" si="118"/>
        <v>82.213642584935073</v>
      </c>
      <c r="W239">
        <f t="shared" si="95"/>
        <v>35318.376296562332</v>
      </c>
      <c r="X239">
        <f t="shared" si="96"/>
        <v>37382.384180823443</v>
      </c>
      <c r="Y239">
        <f t="shared" si="97"/>
        <v>38462.976915042738</v>
      </c>
      <c r="Z239">
        <f t="shared" si="119"/>
        <v>8169.5383525154994</v>
      </c>
      <c r="AA239">
        <f t="shared" si="120"/>
        <v>101.60733385646883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98</v>
      </c>
      <c r="C240">
        <f t="shared" si="101"/>
        <v>2045</v>
      </c>
      <c r="D240">
        <f t="shared" si="102"/>
        <v>0.20472359597990306</v>
      </c>
      <c r="E240">
        <f t="shared" si="103"/>
        <v>1.8907758261835661E-2</v>
      </c>
      <c r="F240">
        <f t="shared" si="104"/>
        <v>0.35234781566764195</v>
      </c>
      <c r="G240">
        <f t="shared" si="105"/>
        <v>18.282744234289328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8.1426608397859077</v>
      </c>
      <c r="L240">
        <f t="shared" si="110"/>
        <v>18635.092049956969</v>
      </c>
      <c r="M240">
        <f t="shared" si="111"/>
        <v>151.7392342809903</v>
      </c>
      <c r="N240">
        <f t="shared" si="93"/>
        <v>0.42674821819088987</v>
      </c>
      <c r="O240">
        <f t="shared" si="112"/>
        <v>0.99608853840455991</v>
      </c>
      <c r="P240">
        <f t="shared" si="113"/>
        <v>1008.1426608397859</v>
      </c>
      <c r="Q240">
        <f t="shared" si="114"/>
        <v>0.19041611988493454</v>
      </c>
      <c r="R240">
        <f t="shared" si="115"/>
        <v>1.7448881545659156E-2</v>
      </c>
      <c r="S240">
        <f t="shared" si="116"/>
        <v>1008.6673750808728</v>
      </c>
      <c r="T240">
        <f t="shared" si="117"/>
        <v>18635.092049956969</v>
      </c>
      <c r="U240">
        <f t="shared" si="94"/>
        <v>641804.90035034146</v>
      </c>
      <c r="V240">
        <f t="shared" si="118"/>
        <v>80.170510234394982</v>
      </c>
      <c r="W240">
        <f t="shared" si="95"/>
        <v>35104.407310289658</v>
      </c>
      <c r="X240">
        <f t="shared" si="96"/>
        <v>37160.396378951715</v>
      </c>
      <c r="Y240">
        <f t="shared" si="97"/>
        <v>37589.122290843101</v>
      </c>
      <c r="Z240">
        <f t="shared" si="119"/>
        <v>7983.7203436552954</v>
      </c>
      <c r="AA240">
        <f t="shared" si="120"/>
        <v>99.221349392066614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98</v>
      </c>
      <c r="C241">
        <f t="shared" si="101"/>
        <v>2045</v>
      </c>
      <c r="D241">
        <f t="shared" si="102"/>
        <v>0.20472359597990306</v>
      </c>
      <c r="E241">
        <f t="shared" si="103"/>
        <v>1.8907758261835661E-2</v>
      </c>
      <c r="F241">
        <f t="shared" si="104"/>
        <v>0.34568570834491236</v>
      </c>
      <c r="G241">
        <f t="shared" si="105"/>
        <v>17.937058525944416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8.1594333879167262</v>
      </c>
      <c r="L241">
        <f t="shared" si="110"/>
        <v>18282.74423428933</v>
      </c>
      <c r="M241">
        <f t="shared" si="111"/>
        <v>149.17683372800238</v>
      </c>
      <c r="N241">
        <f t="shared" si="93"/>
        <v>0.42507899876201616</v>
      </c>
      <c r="O241">
        <f t="shared" si="112"/>
        <v>0.99608851459075798</v>
      </c>
      <c r="P241">
        <f t="shared" si="113"/>
        <v>1008.1594333879167</v>
      </c>
      <c r="Q241">
        <f t="shared" si="114"/>
        <v>0.19041611988493454</v>
      </c>
      <c r="R241">
        <f t="shared" si="115"/>
        <v>1.7448881545659156E-2</v>
      </c>
      <c r="S241">
        <f t="shared" si="116"/>
        <v>1008.6852284544287</v>
      </c>
      <c r="T241">
        <f t="shared" si="117"/>
        <v>18282.74423428933</v>
      </c>
      <c r="U241">
        <f t="shared" si="94"/>
        <v>625742.70436341607</v>
      </c>
      <c r="V241">
        <f t="shared" si="118"/>
        <v>78.164114759611707</v>
      </c>
      <c r="W241">
        <f t="shared" si="95"/>
        <v>34885.469290203509</v>
      </c>
      <c r="X241">
        <f t="shared" si="96"/>
        <v>36933.590136577011</v>
      </c>
      <c r="Y241">
        <f t="shared" si="97"/>
        <v>36737.263489608318</v>
      </c>
      <c r="Z241">
        <f t="shared" si="119"/>
        <v>7802.1285256227366</v>
      </c>
      <c r="AA241">
        <f t="shared" si="120"/>
        <v>96.886871629918744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98</v>
      </c>
      <c r="C242">
        <f t="shared" si="101"/>
        <v>2045</v>
      </c>
      <c r="D242">
        <f t="shared" si="102"/>
        <v>0.20472359597990306</v>
      </c>
      <c r="E242">
        <f t="shared" si="103"/>
        <v>1.8907758261835661E-2</v>
      </c>
      <c r="F242">
        <f t="shared" si="104"/>
        <v>0.33914956653695533</v>
      </c>
      <c r="G242">
        <f t="shared" si="105"/>
        <v>17.597908959407459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8.1762404847505259</v>
      </c>
      <c r="L242">
        <f t="shared" si="110"/>
        <v>17937.058525944416</v>
      </c>
      <c r="M242">
        <f t="shared" si="111"/>
        <v>146.65770409716632</v>
      </c>
      <c r="N242">
        <f t="shared" si="93"/>
        <v>0.42341630343772957</v>
      </c>
      <c r="O242">
        <f t="shared" si="112"/>
        <v>0.99608850277447492</v>
      </c>
      <c r="P242">
        <f t="shared" si="113"/>
        <v>1008.1762404847506</v>
      </c>
      <c r="Q242">
        <f t="shared" si="114"/>
        <v>0.19041611988493454</v>
      </c>
      <c r="R242">
        <f t="shared" si="115"/>
        <v>1.7448881545659156E-2</v>
      </c>
      <c r="S242">
        <f t="shared" si="116"/>
        <v>1008.703118603011</v>
      </c>
      <c r="T242">
        <f t="shared" si="117"/>
        <v>17937.058525944416</v>
      </c>
      <c r="U242">
        <f t="shared" si="94"/>
        <v>609968.9844011527</v>
      </c>
      <c r="V242">
        <f t="shared" si="118"/>
        <v>76.193754020734801</v>
      </c>
      <c r="W242">
        <f t="shared" si="95"/>
        <v>34661.446755301986</v>
      </c>
      <c r="X242">
        <f t="shared" si="96"/>
        <v>36701.860751237546</v>
      </c>
      <c r="Y242">
        <f t="shared" si="97"/>
        <v>35907.019739974763</v>
      </c>
      <c r="Z242">
        <f t="shared" si="119"/>
        <v>7624.6668789441374</v>
      </c>
      <c r="AA242">
        <f t="shared" si="120"/>
        <v>94.602787690862669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98</v>
      </c>
      <c r="C243">
        <f t="shared" si="101"/>
        <v>2046</v>
      </c>
      <c r="D243">
        <f t="shared" si="102"/>
        <v>0.2037409227191995</v>
      </c>
      <c r="E243">
        <f t="shared" si="103"/>
        <v>1.8806792574571518E-2</v>
      </c>
      <c r="F243">
        <f t="shared" si="104"/>
        <v>0.33096022354576976</v>
      </c>
      <c r="G243">
        <f t="shared" si="105"/>
        <v>17.266948735861689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8.1930822014519773</v>
      </c>
      <c r="L243">
        <f t="shared" si="110"/>
        <v>17597.908959407458</v>
      </c>
      <c r="M243">
        <f t="shared" si="111"/>
        <v>144.18111467809354</v>
      </c>
      <c r="N243">
        <f t="shared" si="93"/>
        <v>0.42176011173470906</v>
      </c>
      <c r="O243">
        <f t="shared" si="112"/>
        <v>0.99608850275822203</v>
      </c>
      <c r="P243">
        <f t="shared" si="113"/>
        <v>1008.1930822014519</v>
      </c>
      <c r="Q243">
        <f t="shared" si="114"/>
        <v>0.18950212250948684</v>
      </c>
      <c r="R243">
        <f t="shared" si="115"/>
        <v>1.735648996760597E-2</v>
      </c>
      <c r="S243">
        <f t="shared" si="116"/>
        <v>1008.7210456023703</v>
      </c>
      <c r="T243">
        <f t="shared" si="117"/>
        <v>17597.908959407458</v>
      </c>
      <c r="U243">
        <f t="shared" si="94"/>
        <v>594478.22599200322</v>
      </c>
      <c r="V243">
        <f t="shared" si="118"/>
        <v>74.258739182267007</v>
      </c>
      <c r="W243">
        <f t="shared" si="95"/>
        <v>34428.678458825401</v>
      </c>
      <c r="X243">
        <f t="shared" si="96"/>
        <v>36461.672695044945</v>
      </c>
      <c r="Y243">
        <f t="shared" si="97"/>
        <v>35103.607257105148</v>
      </c>
      <c r="Z243">
        <f t="shared" si="119"/>
        <v>7451.2415598260077</v>
      </c>
      <c r="AA243">
        <f t="shared" si="120"/>
        <v>92.36800873732129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98</v>
      </c>
      <c r="C244">
        <f t="shared" si="101"/>
        <v>2046</v>
      </c>
      <c r="D244">
        <f t="shared" si="102"/>
        <v>0.2037409227191995</v>
      </c>
      <c r="E244">
        <f t="shared" si="103"/>
        <v>1.8806792574571518E-2</v>
      </c>
      <c r="F244">
        <f t="shared" si="104"/>
        <v>0.32473592327111067</v>
      </c>
      <c r="G244">
        <f t="shared" si="105"/>
        <v>16.942212812590579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8.2099586093323254</v>
      </c>
      <c r="L244">
        <f t="shared" si="110"/>
        <v>17266.94873586169</v>
      </c>
      <c r="M244">
        <f t="shared" si="111"/>
        <v>141.76093443088757</v>
      </c>
      <c r="N244">
        <f t="shared" si="93"/>
        <v>0.42011040310863579</v>
      </c>
      <c r="O244">
        <f t="shared" si="112"/>
        <v>0.99608851434696377</v>
      </c>
      <c r="P244">
        <f t="shared" si="113"/>
        <v>1008.2099586093324</v>
      </c>
      <c r="Q244">
        <f t="shared" si="114"/>
        <v>0.18950212250948684</v>
      </c>
      <c r="R244">
        <f t="shared" si="115"/>
        <v>1.735648996760597E-2</v>
      </c>
      <c r="S244">
        <f t="shared" si="116"/>
        <v>1008.739009528413</v>
      </c>
      <c r="T244">
        <f t="shared" si="117"/>
        <v>17266.94873586169</v>
      </c>
      <c r="U244">
        <f t="shared" si="94"/>
        <v>579263.22095792147</v>
      </c>
      <c r="V244">
        <f t="shared" si="118"/>
        <v>72.358169840812337</v>
      </c>
      <c r="W244">
        <f t="shared" si="95"/>
        <v>34190.529145487038</v>
      </c>
      <c r="X244">
        <f t="shared" si="96"/>
        <v>36216.294216254384</v>
      </c>
      <c r="Y244">
        <f t="shared" si="97"/>
        <v>34320.942937252985</v>
      </c>
      <c r="Z244">
        <f t="shared" si="119"/>
        <v>7282.5102281545196</v>
      </c>
      <c r="AA244">
        <f t="shared" si="120"/>
        <v>90.187527445214712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98</v>
      </c>
      <c r="C245">
        <f t="shared" si="101"/>
        <v>2046</v>
      </c>
      <c r="D245">
        <f t="shared" si="102"/>
        <v>0.2037409227191995</v>
      </c>
      <c r="E245">
        <f t="shared" si="103"/>
        <v>1.8806792574571518E-2</v>
      </c>
      <c r="F245">
        <f t="shared" si="104"/>
        <v>0.31862868212063894</v>
      </c>
      <c r="G245">
        <f t="shared" si="105"/>
        <v>16.62358413046994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8.2268697798497374</v>
      </c>
      <c r="L245">
        <f t="shared" si="110"/>
        <v>16942.21281259058</v>
      </c>
      <c r="M245">
        <f t="shared" si="111"/>
        <v>139.38137859168447</v>
      </c>
      <c r="N245">
        <f t="shared" si="93"/>
        <v>0.41846715695719661</v>
      </c>
      <c r="O245">
        <f t="shared" si="112"/>
        <v>0.99608853734808789</v>
      </c>
      <c r="P245">
        <f t="shared" si="113"/>
        <v>1008.2268697798497</v>
      </c>
      <c r="Q245">
        <f t="shared" si="114"/>
        <v>0.18950212250948684</v>
      </c>
      <c r="R245">
        <f t="shared" si="115"/>
        <v>1.735648996760597E-2</v>
      </c>
      <c r="S245">
        <f t="shared" si="116"/>
        <v>1008.7570104572021</v>
      </c>
      <c r="T245">
        <f t="shared" si="117"/>
        <v>16942.21281259058</v>
      </c>
      <c r="U245">
        <f t="shared" si="94"/>
        <v>564318.72270820581</v>
      </c>
      <c r="V245">
        <f t="shared" si="118"/>
        <v>70.49139062298039</v>
      </c>
      <c r="W245">
        <f t="shared" si="95"/>
        <v>33946.874409222444</v>
      </c>
      <c r="X245">
        <f t="shared" si="96"/>
        <v>35965.613112355481</v>
      </c>
      <c r="Y245">
        <f t="shared" si="97"/>
        <v>33558.672668967811</v>
      </c>
      <c r="Z245">
        <f t="shared" si="119"/>
        <v>7117.5998542497227</v>
      </c>
      <c r="AA245">
        <f t="shared" si="120"/>
        <v>88.053898969947738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98</v>
      </c>
      <c r="C246">
        <f t="shared" si="101"/>
        <v>2046</v>
      </c>
      <c r="D246">
        <f t="shared" si="102"/>
        <v>0.2037409227191995</v>
      </c>
      <c r="E246">
        <f t="shared" si="103"/>
        <v>1.8806792574571518E-2</v>
      </c>
      <c r="F246">
        <f t="shared" si="104"/>
        <v>0.31263629858768699</v>
      </c>
      <c r="G246">
        <f t="shared" si="105"/>
        <v>16.310947831882253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8.2438157846095468</v>
      </c>
      <c r="L246">
        <f t="shared" si="110"/>
        <v>16623.584130469939</v>
      </c>
      <c r="M246">
        <f t="shared" si="111"/>
        <v>137.04176525155285</v>
      </c>
      <c r="N246">
        <f t="shared" si="93"/>
        <v>0.41683035262303114</v>
      </c>
      <c r="O246">
        <f t="shared" si="112"/>
        <v>0.99608857157138164</v>
      </c>
      <c r="P246">
        <f t="shared" si="113"/>
        <v>1008.2438157846095</v>
      </c>
      <c r="Q246">
        <f t="shared" si="114"/>
        <v>0.18950212250948684</v>
      </c>
      <c r="R246">
        <f t="shared" si="115"/>
        <v>1.735648996760597E-2</v>
      </c>
      <c r="S246">
        <f t="shared" si="116"/>
        <v>1008.7750484649573</v>
      </c>
      <c r="T246">
        <f t="shared" si="117"/>
        <v>16623.584130469939</v>
      </c>
      <c r="U246">
        <f t="shared" si="94"/>
        <v>549639.58349627163</v>
      </c>
      <c r="V246">
        <f t="shared" si="118"/>
        <v>68.657758502409038</v>
      </c>
      <c r="W246">
        <f t="shared" si="95"/>
        <v>33697.586992579127</v>
      </c>
      <c r="X246">
        <f t="shared" si="96"/>
        <v>35709.514780662954</v>
      </c>
      <c r="Y246">
        <f t="shared" si="97"/>
        <v>32816.449192949556</v>
      </c>
      <c r="Z246">
        <f t="shared" si="119"/>
        <v>6956.4239895165265</v>
      </c>
      <c r="AA246">
        <f t="shared" si="120"/>
        <v>85.96611557607892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98</v>
      </c>
      <c r="C247">
        <f t="shared" si="101"/>
        <v>2046</v>
      </c>
      <c r="D247">
        <f t="shared" si="102"/>
        <v>0.2037409227191995</v>
      </c>
      <c r="E247">
        <f t="shared" si="103"/>
        <v>1.8806792574571518E-2</v>
      </c>
      <c r="F247">
        <f t="shared" si="104"/>
        <v>0.30675661256886655</v>
      </c>
      <c r="G247">
        <f t="shared" si="105"/>
        <v>16.004191219313388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8.2607966953645864</v>
      </c>
      <c r="L247">
        <f t="shared" si="110"/>
        <v>16310.947831882253</v>
      </c>
      <c r="M247">
        <f t="shared" si="111"/>
        <v>134.74142394787708</v>
      </c>
      <c r="N247">
        <f t="shared" si="93"/>
        <v>0.41519996939662063</v>
      </c>
      <c r="O247">
        <f t="shared" si="112"/>
        <v>0.99608861682900285</v>
      </c>
      <c r="P247">
        <f t="shared" si="113"/>
        <v>1008.2607966953645</v>
      </c>
      <c r="Q247">
        <f t="shared" si="114"/>
        <v>0.18950212250948684</v>
      </c>
      <c r="R247">
        <f t="shared" si="115"/>
        <v>1.735648996760597E-2</v>
      </c>
      <c r="S247">
        <f t="shared" si="116"/>
        <v>1008.793123628055</v>
      </c>
      <c r="T247">
        <f t="shared" si="117"/>
        <v>16310.947831882253</v>
      </c>
      <c r="U247">
        <f t="shared" si="94"/>
        <v>535220.75254409201</v>
      </c>
      <c r="V247">
        <f t="shared" si="118"/>
        <v>66.856642565480669</v>
      </c>
      <c r="W247">
        <f t="shared" si="95"/>
        <v>33442.536721143631</v>
      </c>
      <c r="X247">
        <f t="shared" si="96"/>
        <v>35447.882166738389</v>
      </c>
      <c r="Y247">
        <f t="shared" si="97"/>
        <v>32093.931972077713</v>
      </c>
      <c r="Z247">
        <f t="shared" si="119"/>
        <v>6798.8981363793446</v>
      </c>
      <c r="AA247">
        <f t="shared" si="120"/>
        <v>83.923191204271319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98</v>
      </c>
      <c r="C248">
        <f t="shared" si="101"/>
        <v>2046</v>
      </c>
      <c r="D248">
        <f t="shared" si="102"/>
        <v>0.2037409227191995</v>
      </c>
      <c r="E248">
        <f t="shared" si="103"/>
        <v>1.8806792574571518E-2</v>
      </c>
      <c r="F248">
        <f t="shared" si="104"/>
        <v>0.30098750458540569</v>
      </c>
      <c r="G248">
        <f t="shared" si="105"/>
        <v>15.703203714727982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8.2778125840154981</v>
      </c>
      <c r="L248">
        <f t="shared" si="110"/>
        <v>16004.191219313387</v>
      </c>
      <c r="M248">
        <f t="shared" si="111"/>
        <v>132.47969547222269</v>
      </c>
      <c r="N248">
        <f t="shared" si="93"/>
        <v>0.41357598651912131</v>
      </c>
      <c r="O248">
        <f t="shared" si="112"/>
        <v>0.99608867293545489</v>
      </c>
      <c r="P248">
        <f t="shared" si="113"/>
        <v>1008.2778125840155</v>
      </c>
      <c r="Q248">
        <f t="shared" si="114"/>
        <v>0.18950212250948684</v>
      </c>
      <c r="R248">
        <f t="shared" si="115"/>
        <v>1.735648996760597E-2</v>
      </c>
      <c r="S248">
        <f t="shared" si="116"/>
        <v>1008.8112360230293</v>
      </c>
      <c r="T248">
        <f t="shared" si="117"/>
        <v>16004.191219313387</v>
      </c>
      <c r="U248">
        <f t="shared" si="94"/>
        <v>521057.27420249343</v>
      </c>
      <c r="V248">
        <f t="shared" si="118"/>
        <v>65.087423781516989</v>
      </c>
      <c r="W248">
        <f t="shared" si="95"/>
        <v>33181.5904364659</v>
      </c>
      <c r="X248">
        <f t="shared" si="96"/>
        <v>35180.59571170852</v>
      </c>
      <c r="Y248">
        <f t="shared" si="97"/>
        <v>31390.787063950742</v>
      </c>
      <c r="Z248">
        <f t="shared" si="119"/>
        <v>6644.9397044765828</v>
      </c>
      <c r="AA248">
        <f t="shared" si="120"/>
        <v>81.924161006169484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98</v>
      </c>
      <c r="C249">
        <f t="shared" si="101"/>
        <v>2046</v>
      </c>
      <c r="D249">
        <f t="shared" si="102"/>
        <v>0.2037409227191995</v>
      </c>
      <c r="E249">
        <f t="shared" si="103"/>
        <v>1.8806792574571518E-2</v>
      </c>
      <c r="F249">
        <f t="shared" si="104"/>
        <v>0.29532689501913006</v>
      </c>
      <c r="G249">
        <f t="shared" si="105"/>
        <v>15.407876819708852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8.2948635226110117</v>
      </c>
      <c r="L249">
        <f t="shared" si="110"/>
        <v>15703.203714727983</v>
      </c>
      <c r="M249">
        <f t="shared" si="111"/>
        <v>130.25593168142686</v>
      </c>
      <c r="N249">
        <f t="shared" si="93"/>
        <v>0.4119583831851425</v>
      </c>
      <c r="O249">
        <f t="shared" si="112"/>
        <v>0.99608873970756029</v>
      </c>
      <c r="P249">
        <f t="shared" si="113"/>
        <v>1008.294863522611</v>
      </c>
      <c r="Q249">
        <f t="shared" si="114"/>
        <v>0.18950212250948684</v>
      </c>
      <c r="R249">
        <f t="shared" si="115"/>
        <v>1.735648996760597E-2</v>
      </c>
      <c r="S249">
        <f t="shared" si="116"/>
        <v>1008.8293857265717</v>
      </c>
      <c r="T249">
        <f t="shared" si="117"/>
        <v>15703.203714727983</v>
      </c>
      <c r="U249">
        <f t="shared" si="94"/>
        <v>507144.28614661307</v>
      </c>
      <c r="V249">
        <f t="shared" si="118"/>
        <v>63.349494777366189</v>
      </c>
      <c r="W249">
        <f t="shared" si="95"/>
        <v>32914.611927446371</v>
      </c>
      <c r="X249">
        <f t="shared" si="96"/>
        <v>34907.533298456481</v>
      </c>
      <c r="Y249">
        <f t="shared" si="97"/>
        <v>30706.686995889064</v>
      </c>
      <c r="Z249">
        <f t="shared" si="119"/>
        <v>6494.467967829356</v>
      </c>
      <c r="AA249">
        <f t="shared" si="120"/>
        <v>79.968080889192777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98</v>
      </c>
      <c r="C250">
        <f t="shared" si="101"/>
        <v>2046</v>
      </c>
      <c r="D250">
        <f t="shared" si="102"/>
        <v>0.2037409227191995</v>
      </c>
      <c r="E250">
        <f t="shared" si="103"/>
        <v>1.8806792574571518E-2</v>
      </c>
      <c r="F250">
        <f t="shared" si="104"/>
        <v>0.28977274336281306</v>
      </c>
      <c r="G250">
        <f t="shared" si="105"/>
        <v>15.118104076346039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8.3119495833482855</v>
      </c>
      <c r="L250">
        <f t="shared" si="110"/>
        <v>15407.876819708852</v>
      </c>
      <c r="M250">
        <f t="shared" si="111"/>
        <v>128.06949531186069</v>
      </c>
      <c r="N250">
        <f t="shared" si="93"/>
        <v>0.41034713854546989</v>
      </c>
      <c r="O250">
        <f t="shared" si="112"/>
        <v>0.99608881696443474</v>
      </c>
      <c r="P250">
        <f t="shared" si="113"/>
        <v>1008.3119495833483</v>
      </c>
      <c r="Q250">
        <f t="shared" si="114"/>
        <v>0.18950212250948684</v>
      </c>
      <c r="R250">
        <f t="shared" si="115"/>
        <v>1.735648996760597E-2</v>
      </c>
      <c r="S250">
        <f t="shared" si="116"/>
        <v>1008.8475728155317</v>
      </c>
      <c r="T250">
        <f t="shared" si="117"/>
        <v>15407.876819708852</v>
      </c>
      <c r="U250">
        <f t="shared" si="94"/>
        <v>493477.01760583743</v>
      </c>
      <c r="V250">
        <f t="shared" si="118"/>
        <v>61.642259616297203</v>
      </c>
      <c r="W250">
        <f t="shared" si="95"/>
        <v>32641.461860150685</v>
      </c>
      <c r="X250">
        <f t="shared" si="96"/>
        <v>34628.570196661924</v>
      </c>
      <c r="Y250">
        <f t="shared" si="97"/>
        <v>30041.31064235176</v>
      </c>
      <c r="Z250">
        <f t="shared" si="119"/>
        <v>6347.4040229630937</v>
      </c>
      <c r="AA250">
        <f t="shared" si="120"/>
        <v>78.054027071035847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99</v>
      </c>
      <c r="C251">
        <f t="shared" si="101"/>
        <v>2046</v>
      </c>
      <c r="D251">
        <f t="shared" si="102"/>
        <v>0.22823594487950202</v>
      </c>
      <c r="E251">
        <f t="shared" si="103"/>
        <v>2.1358310933729086E-2</v>
      </c>
      <c r="F251">
        <f t="shared" si="104"/>
        <v>0.3228971675910759</v>
      </c>
      <c r="G251">
        <f t="shared" si="105"/>
        <v>14.795206908754963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8.3290708385731715</v>
      </c>
      <c r="L251">
        <f t="shared" si="110"/>
        <v>15118.104076346039</v>
      </c>
      <c r="M251">
        <f t="shared" si="111"/>
        <v>125.91975979680799</v>
      </c>
      <c r="N251">
        <f t="shared" si="93"/>
        <v>0.40874223170973606</v>
      </c>
      <c r="O251">
        <f t="shared" si="112"/>
        <v>0.99608890452746268</v>
      </c>
      <c r="P251">
        <f t="shared" si="113"/>
        <v>1008.3290708385732</v>
      </c>
      <c r="Q251">
        <f t="shared" si="114"/>
        <v>0.21228526606426382</v>
      </c>
      <c r="R251">
        <f t="shared" si="115"/>
        <v>1.9688537519143345E-2</v>
      </c>
      <c r="S251">
        <f t="shared" si="116"/>
        <v>1008.8657973669171</v>
      </c>
      <c r="T251">
        <f t="shared" si="117"/>
        <v>15118.104076346039</v>
      </c>
      <c r="U251">
        <f t="shared" si="94"/>
        <v>480050.78762755403</v>
      </c>
      <c r="V251">
        <f t="shared" si="118"/>
        <v>59.965133581117755</v>
      </c>
      <c r="W251">
        <f t="shared" si="95"/>
        <v>32446.372030355833</v>
      </c>
      <c r="X251">
        <f t="shared" si="96"/>
        <v>34425.27840772178</v>
      </c>
      <c r="Y251">
        <f t="shared" si="97"/>
        <v>29278.329306183918</v>
      </c>
      <c r="Z251">
        <f t="shared" si="119"/>
        <v>6203.6707479612014</v>
      </c>
      <c r="AA251">
        <f t="shared" si="120"/>
        <v>76.181095643671568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99</v>
      </c>
      <c r="C252">
        <f t="shared" si="101"/>
        <v>2046</v>
      </c>
      <c r="D252">
        <f t="shared" si="102"/>
        <v>0.22823594487950202</v>
      </c>
      <c r="E252">
        <f t="shared" si="103"/>
        <v>2.1358310933729086E-2</v>
      </c>
      <c r="F252">
        <f t="shared" si="104"/>
        <v>0.31600062948604524</v>
      </c>
      <c r="G252">
        <f t="shared" si="105"/>
        <v>14.479206279268919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8.3462273607805528</v>
      </c>
      <c r="L252">
        <f t="shared" si="110"/>
        <v>14795.206908754963</v>
      </c>
      <c r="M252">
        <f t="shared" si="111"/>
        <v>123.48416071026014</v>
      </c>
      <c r="N252">
        <f t="shared" si="93"/>
        <v>0.40714364174903772</v>
      </c>
      <c r="O252">
        <f t="shared" si="112"/>
        <v>0.99608900222027075</v>
      </c>
      <c r="P252">
        <f t="shared" si="113"/>
        <v>1008.3462273607805</v>
      </c>
      <c r="Q252">
        <f t="shared" si="114"/>
        <v>0.21228526606426382</v>
      </c>
      <c r="R252">
        <f t="shared" si="115"/>
        <v>1.9688537519143345E-2</v>
      </c>
      <c r="S252">
        <f t="shared" si="116"/>
        <v>1008.8840594578946</v>
      </c>
      <c r="T252">
        <f t="shared" si="117"/>
        <v>14795.206908754963</v>
      </c>
      <c r="U252">
        <f t="shared" si="94"/>
        <v>466900.0472851338</v>
      </c>
      <c r="V252">
        <f t="shared" si="118"/>
        <v>58.322420098194264</v>
      </c>
      <c r="W252">
        <f t="shared" si="95"/>
        <v>32246.245980598655</v>
      </c>
      <c r="X252">
        <f t="shared" si="96"/>
        <v>34217.09341445985</v>
      </c>
      <c r="Y252">
        <f t="shared" si="97"/>
        <v>28536.306539844063</v>
      </c>
      <c r="Z252">
        <f t="shared" si="119"/>
        <v>6047.4258904918088</v>
      </c>
      <c r="AA252">
        <f t="shared" si="120"/>
        <v>74.218793943911521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99</v>
      </c>
      <c r="C253">
        <f t="shared" si="101"/>
        <v>2046</v>
      </c>
      <c r="D253">
        <f t="shared" si="102"/>
        <v>0.22823594487950202</v>
      </c>
      <c r="E253">
        <f t="shared" si="103"/>
        <v>2.1358310933729086E-2</v>
      </c>
      <c r="F253">
        <f t="shared" si="104"/>
        <v>0.30925138978622818</v>
      </c>
      <c r="G253">
        <f t="shared" si="105"/>
        <v>14.169954889482691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8.3634192226146453</v>
      </c>
      <c r="L253">
        <f t="shared" si="110"/>
        <v>14479.206279268919</v>
      </c>
      <c r="M253">
        <f t="shared" si="111"/>
        <v>121.09567212424035</v>
      </c>
      <c r="N253">
        <f t="shared" si="93"/>
        <v>0.40555134769850087</v>
      </c>
      <c r="O253">
        <f t="shared" si="112"/>
        <v>0.99608910986870247</v>
      </c>
      <c r="P253">
        <f t="shared" si="113"/>
        <v>1008.3634192226147</v>
      </c>
      <c r="Q253">
        <f t="shared" si="114"/>
        <v>0.21228526606426382</v>
      </c>
      <c r="R253">
        <f t="shared" si="115"/>
        <v>1.9688537519143345E-2</v>
      </c>
      <c r="S253">
        <f t="shared" si="116"/>
        <v>1008.9023591657894</v>
      </c>
      <c r="T253">
        <f t="shared" si="117"/>
        <v>14479.206279268919</v>
      </c>
      <c r="U253">
        <f t="shared" si="94"/>
        <v>454018.87167914415</v>
      </c>
      <c r="V253">
        <f t="shared" si="118"/>
        <v>56.713379063781282</v>
      </c>
      <c r="W253">
        <f t="shared" si="95"/>
        <v>32040.953921182143</v>
      </c>
      <c r="X253">
        <f t="shared" si="96"/>
        <v>34003.897632462787</v>
      </c>
      <c r="Y253">
        <f t="shared" si="97"/>
        <v>27814.823839440469</v>
      </c>
      <c r="Z253">
        <f t="shared" si="119"/>
        <v>5895.1167741770823</v>
      </c>
      <c r="AA253">
        <f t="shared" si="120"/>
        <v>72.30352026056309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99</v>
      </c>
      <c r="C254">
        <f t="shared" si="101"/>
        <v>2046</v>
      </c>
      <c r="D254">
        <f t="shared" si="102"/>
        <v>0.22823594487950202</v>
      </c>
      <c r="E254">
        <f t="shared" si="103"/>
        <v>2.1358310933729086E-2</v>
      </c>
      <c r="F254">
        <f t="shared" si="104"/>
        <v>0.30264630244648605</v>
      </c>
      <c r="G254">
        <f t="shared" si="105"/>
        <v>13.867308587036204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8.3806464968692893</v>
      </c>
      <c r="L254">
        <f t="shared" si="110"/>
        <v>14169.954889482691</v>
      </c>
      <c r="M254">
        <f t="shared" si="111"/>
        <v>118.75338280533897</v>
      </c>
      <c r="N254">
        <f t="shared" si="93"/>
        <v>0.40396532855979672</v>
      </c>
      <c r="O254">
        <f t="shared" si="112"/>
        <v>0.9960892273007973</v>
      </c>
      <c r="P254">
        <f t="shared" si="113"/>
        <v>1008.3806464968693</v>
      </c>
      <c r="Q254">
        <f t="shared" si="114"/>
        <v>0.21228526606426382</v>
      </c>
      <c r="R254">
        <f t="shared" si="115"/>
        <v>1.9688537519143345E-2</v>
      </c>
      <c r="S254">
        <f t="shared" si="116"/>
        <v>1008.9206965680863</v>
      </c>
      <c r="T254">
        <f t="shared" si="117"/>
        <v>14169.954889482691</v>
      </c>
      <c r="U254">
        <f t="shared" si="94"/>
        <v>441401.46253914403</v>
      </c>
      <c r="V254">
        <f t="shared" si="118"/>
        <v>55.137286191885543</v>
      </c>
      <c r="W254">
        <f t="shared" si="95"/>
        <v>31830.362739009546</v>
      </c>
      <c r="X254">
        <f t="shared" si="96"/>
        <v>33785.570673643546</v>
      </c>
      <c r="Y254">
        <f t="shared" si="97"/>
        <v>27113.471781391385</v>
      </c>
      <c r="Z254">
        <f t="shared" si="119"/>
        <v>5746.6443022566673</v>
      </c>
      <c r="AA254">
        <f t="shared" si="120"/>
        <v>70.43414637286179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99</v>
      </c>
      <c r="C255">
        <f t="shared" si="101"/>
        <v>2047</v>
      </c>
      <c r="D255">
        <f t="shared" si="102"/>
        <v>0.22723170672203222</v>
      </c>
      <c r="E255">
        <f t="shared" si="103"/>
        <v>2.1252254806339743E-2</v>
      </c>
      <c r="F255">
        <f t="shared" si="104"/>
        <v>0.29471157556983657</v>
      </c>
      <c r="G255">
        <f t="shared" si="105"/>
        <v>13.572597011466367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8.3979092564882762</v>
      </c>
      <c r="L255">
        <f t="shared" si="110"/>
        <v>13867.308587036205</v>
      </c>
      <c r="M255">
        <f t="shared" si="111"/>
        <v>116.45639914565069</v>
      </c>
      <c r="N255">
        <f t="shared" si="93"/>
        <v>0.40238556330360492</v>
      </c>
      <c r="O255">
        <f t="shared" si="112"/>
        <v>0.9960893543467606</v>
      </c>
      <c r="P255">
        <f t="shared" si="113"/>
        <v>1008.3979092564882</v>
      </c>
      <c r="Q255">
        <f t="shared" si="114"/>
        <v>0.21135121089358105</v>
      </c>
      <c r="R255">
        <f t="shared" si="115"/>
        <v>1.9591720773984744E-2</v>
      </c>
      <c r="S255">
        <f t="shared" si="116"/>
        <v>1008.9390717424295</v>
      </c>
      <c r="T255">
        <f t="shared" si="117"/>
        <v>13867.308587036205</v>
      </c>
      <c r="U255">
        <f t="shared" si="94"/>
        <v>429042.14550659375</v>
      </c>
      <c r="V255">
        <f t="shared" si="118"/>
        <v>53.59343267486296</v>
      </c>
      <c r="W255">
        <f t="shared" si="95"/>
        <v>31610.910214466079</v>
      </c>
      <c r="X255">
        <f t="shared" si="96"/>
        <v>33558.674983886078</v>
      </c>
      <c r="Y255">
        <f t="shared" si="97"/>
        <v>26436.226288469352</v>
      </c>
      <c r="Z255">
        <f t="shared" si="119"/>
        <v>5601.9118696021706</v>
      </c>
      <c r="AA255">
        <f t="shared" si="120"/>
        <v>68.609571140012179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99</v>
      </c>
      <c r="C256">
        <f t="shared" si="101"/>
        <v>2047</v>
      </c>
      <c r="D256">
        <f t="shared" si="102"/>
        <v>0.22723170672203222</v>
      </c>
      <c r="E256">
        <f t="shared" si="103"/>
        <v>2.1252254806339743E-2</v>
      </c>
      <c r="F256">
        <f t="shared" si="104"/>
        <v>0.28844829007144857</v>
      </c>
      <c r="G256">
        <f t="shared" si="105"/>
        <v>13.284148721394919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8.415207574565633</v>
      </c>
      <c r="L256">
        <f t="shared" si="110"/>
        <v>13572.597011466367</v>
      </c>
      <c r="M256">
        <f t="shared" si="111"/>
        <v>114.21622117741865</v>
      </c>
      <c r="N256">
        <f t="shared" si="93"/>
        <v>0.40081203087202949</v>
      </c>
      <c r="O256">
        <f t="shared" si="112"/>
        <v>0.99608949083894394</v>
      </c>
      <c r="P256">
        <f t="shared" si="113"/>
        <v>1008.4152075745657</v>
      </c>
      <c r="Q256">
        <f t="shared" si="114"/>
        <v>0.21135121089358105</v>
      </c>
      <c r="R256">
        <f t="shared" si="115"/>
        <v>1.9591720773984744E-2</v>
      </c>
      <c r="S256">
        <f t="shared" si="116"/>
        <v>1008.9574847666233</v>
      </c>
      <c r="T256">
        <f t="shared" si="117"/>
        <v>13572.597011466367</v>
      </c>
      <c r="U256">
        <f t="shared" si="94"/>
        <v>416933.87875045848</v>
      </c>
      <c r="V256">
        <f t="shared" si="118"/>
        <v>52.08093888841222</v>
      </c>
      <c r="W256">
        <f t="shared" si="95"/>
        <v>31385.818353490853</v>
      </c>
      <c r="X256">
        <f t="shared" si="96"/>
        <v>33326.342192762189</v>
      </c>
      <c r="Y256">
        <f t="shared" si="97"/>
        <v>25778.207278292681</v>
      </c>
      <c r="Z256">
        <f t="shared" si="119"/>
        <v>5461.4170939517189</v>
      </c>
      <c r="AA256">
        <f t="shared" si="120"/>
        <v>66.833625382471297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99</v>
      </c>
      <c r="C257">
        <f t="shared" si="101"/>
        <v>2047</v>
      </c>
      <c r="D257">
        <f t="shared" si="102"/>
        <v>0.22723170672203222</v>
      </c>
      <c r="E257">
        <f t="shared" si="103"/>
        <v>2.1252254806339743E-2</v>
      </c>
      <c r="F257">
        <f t="shared" si="104"/>
        <v>0.28231811351239711</v>
      </c>
      <c r="G257">
        <f t="shared" si="105"/>
        <v>13.001830607882521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8.4325415243459805</v>
      </c>
      <c r="L257">
        <f t="shared" si="110"/>
        <v>13284.148721394919</v>
      </c>
      <c r="M257">
        <f t="shared" si="111"/>
        <v>112.01913570875021</v>
      </c>
      <c r="N257">
        <f t="shared" si="93"/>
        <v>0.39924471018096502</v>
      </c>
      <c r="O257">
        <f t="shared" si="112"/>
        <v>0.99608963661181893</v>
      </c>
      <c r="P257">
        <f t="shared" si="113"/>
        <v>1008.432541524346</v>
      </c>
      <c r="Q257">
        <f t="shared" si="114"/>
        <v>0.21135121089358105</v>
      </c>
      <c r="R257">
        <f t="shared" si="115"/>
        <v>1.9591720773984744E-2</v>
      </c>
      <c r="S257">
        <f t="shared" si="116"/>
        <v>1008.9759357186322</v>
      </c>
      <c r="T257">
        <f t="shared" si="117"/>
        <v>13284.148721394919</v>
      </c>
      <c r="U257">
        <f t="shared" si="94"/>
        <v>405071.28554575075</v>
      </c>
      <c r="V257">
        <f t="shared" si="118"/>
        <v>50.599133203529874</v>
      </c>
      <c r="W257">
        <f t="shared" si="95"/>
        <v>31154.942543257828</v>
      </c>
      <c r="X257">
        <f t="shared" si="96"/>
        <v>33088.442290278341</v>
      </c>
      <c r="Y257">
        <f t="shared" si="97"/>
        <v>25139.036191144412</v>
      </c>
      <c r="Z257">
        <f t="shared" si="119"/>
        <v>5324.4466274283714</v>
      </c>
      <c r="AA257">
        <f t="shared" si="120"/>
        <v>65.100053551204979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99</v>
      </c>
      <c r="C258">
        <f t="shared" si="101"/>
        <v>2047</v>
      </c>
      <c r="D258">
        <f t="shared" si="102"/>
        <v>0.22723170672203222</v>
      </c>
      <c r="E258">
        <f t="shared" si="103"/>
        <v>2.1252254806339743E-2</v>
      </c>
      <c r="F258">
        <f t="shared" si="104"/>
        <v>0.27631821702758652</v>
      </c>
      <c r="G258">
        <f t="shared" si="105"/>
        <v>12.725512390854934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8.4499111792247845</v>
      </c>
      <c r="L258">
        <f t="shared" si="110"/>
        <v>13001.830607882521</v>
      </c>
      <c r="M258">
        <f t="shared" si="111"/>
        <v>109.8643138039335</v>
      </c>
      <c r="N258">
        <f t="shared" ref="N258:N321" si="124">INDEX(P_rec,MATCH(A258,curve_t,0))</f>
        <v>0.39768358012241589</v>
      </c>
      <c r="O258">
        <f t="shared" si="112"/>
        <v>0.99608979150195498</v>
      </c>
      <c r="P258">
        <f t="shared" si="113"/>
        <v>1008.4499111792247</v>
      </c>
      <c r="Q258">
        <f t="shared" si="114"/>
        <v>0.21135121089358105</v>
      </c>
      <c r="R258">
        <f t="shared" si="115"/>
        <v>1.9591720773984744E-2</v>
      </c>
      <c r="S258">
        <f t="shared" si="116"/>
        <v>1008.9944246765812</v>
      </c>
      <c r="T258">
        <f t="shared" si="117"/>
        <v>13001.830607882521</v>
      </c>
      <c r="U258">
        <f t="shared" ref="U258:U321" si="125">L259+M259+V259*O259+O259*U259</f>
        <v>393449.10347015021</v>
      </c>
      <c r="V258">
        <f t="shared" si="118"/>
        <v>49.147358269232363</v>
      </c>
      <c r="W258">
        <f t="shared" ref="W258:W321" si="126">P259+(1-E259)*(O259*(W259+$AL$14*W259))</f>
        <v>30918.134483362632</v>
      </c>
      <c r="X258">
        <f t="shared" ref="X258:X321" si="127">S259+(1-R259)*(O259*(X259+$AL$14*X259))</f>
        <v>32844.842178891668</v>
      </c>
      <c r="Y258">
        <f t="shared" ref="Y258:Y321" si="128">G258*(X258-W258)</f>
        <v>24518.342653010302</v>
      </c>
      <c r="Z258">
        <f t="shared" si="119"/>
        <v>5190.9120928660577</v>
      </c>
      <c r="AA258">
        <f t="shared" si="120"/>
        <v>63.407843513949373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99</v>
      </c>
      <c r="C259">
        <f t="shared" ref="C259:C322" si="132">INT(($AL$8+A259)/12)</f>
        <v>2047</v>
      </c>
      <c r="D259">
        <f t="shared" ref="D259:D322" si="133">IF(B259&gt;=120,1,INDEX(mort_v1_M,MATCH(B259,mort_age,0))*INDEX(cif,MATCH(B259,cif_age,0),MATCH(C259,cif_year,0)))</f>
        <v>0.22723170672203222</v>
      </c>
      <c r="E259">
        <f t="shared" ref="E259:E322" si="134">1-(1-D259)^(1/12)</f>
        <v>2.1252254806339743E-2</v>
      </c>
      <c r="F259">
        <f t="shared" ref="F259:F322" si="135">G258*E259</f>
        <v>0.27044583187168275</v>
      </c>
      <c r="G259">
        <f t="shared" ref="G259:G322" si="136">G258-F259</f>
        <v>12.455066558983251</v>
      </c>
      <c r="H259" t="b">
        <f t="shared" ref="H259:H322" si="137">AND(A259-$AL$10&gt;0,MOD(A259-$AL$10,12)=0)</f>
        <v>0</v>
      </c>
      <c r="I259">
        <f t="shared" ref="I259:I322" si="138">IF($AL$4="CPI",IF(H259,INDEX(I_rec,MATCH(A259-$AL$13,cpi_rec_u,0))/INDEX(I_rec,MATCH(A259-$AL$13-12,cpi_rec_u,0)),1),1)</f>
        <v>1</v>
      </c>
      <c r="J259">
        <f t="shared" ref="J259:J322" si="139">J258*I259</f>
        <v>1000</v>
      </c>
      <c r="K259">
        <f t="shared" ref="K259:K322" si="140">$AL$17*(INDEX(I_rec,MATCH(A259-1,cpi_rec_u,0))/$AL$18)</f>
        <v>8.4673166127487001</v>
      </c>
      <c r="L259">
        <f t="shared" ref="L259:L322" si="141">G258*J259</f>
        <v>12725.512390854934</v>
      </c>
      <c r="M259">
        <f t="shared" ref="M259:M322" si="142">G258*K259</f>
        <v>107.75094247282541</v>
      </c>
      <c r="N259">
        <f t="shared" si="124"/>
        <v>0.39612861956676748</v>
      </c>
      <c r="O259">
        <f t="shared" ref="O259:O322" si="143">N259/N258</f>
        <v>0.99608995534799361</v>
      </c>
      <c r="P259">
        <f t="shared" ref="P259:P322" si="144">J259+K259</f>
        <v>1008.4673166127487</v>
      </c>
      <c r="Q259">
        <f t="shared" ref="Q259:Q322" si="145">IF(B259&gt;=120,1,D259*$AL$15)</f>
        <v>0.21135121089358105</v>
      </c>
      <c r="R259">
        <f t="shared" ref="R259:R322" si="146">1-(1-Q259)^(1/12)</f>
        <v>1.9591720773984744E-2</v>
      </c>
      <c r="S259">
        <f t="shared" ref="S259:S322" si="147">J259+K259*$AL$16</f>
        <v>1009.0129517187564</v>
      </c>
      <c r="T259">
        <f t="shared" ref="T259:T322" si="148">L259</f>
        <v>12725.512390854934</v>
      </c>
      <c r="U259">
        <f t="shared" si="125"/>
        <v>382062.18196420418</v>
      </c>
      <c r="V259">
        <f t="shared" ref="V259:V322" si="149">$AL$14*U259</f>
        <v>47.724970707790597</v>
      </c>
      <c r="W259">
        <f t="shared" si="126"/>
        <v>30675.242091632252</v>
      </c>
      <c r="X259">
        <f t="shared" si="127"/>
        <v>32595.405600011014</v>
      </c>
      <c r="Y259">
        <f t="shared" si="128"/>
        <v>23915.764300988278</v>
      </c>
      <c r="Z259">
        <f t="shared" ref="Z259:Z322" si="150">N258*L259</f>
        <v>5060.7273264873547</v>
      </c>
      <c r="AA259">
        <f t="shared" ref="AA259:AA322" si="151">N258*M259+N259*V259</f>
        <v>61.756007329499191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99</v>
      </c>
      <c r="C260">
        <f t="shared" si="132"/>
        <v>2047</v>
      </c>
      <c r="D260">
        <f t="shared" si="133"/>
        <v>0.22723170672203222</v>
      </c>
      <c r="E260">
        <f t="shared" si="134"/>
        <v>2.1252254806339743E-2</v>
      </c>
      <c r="F260">
        <f t="shared" si="135"/>
        <v>0.26469824814143322</v>
      </c>
      <c r="G260">
        <f t="shared" si="136"/>
        <v>12.190368310841817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8.4847578986158858</v>
      </c>
      <c r="L260">
        <f t="shared" si="141"/>
        <v>12455.066558983252</v>
      </c>
      <c r="M260">
        <f t="shared" si="142"/>
        <v>105.67822436411973</v>
      </c>
      <c r="N260">
        <f t="shared" si="124"/>
        <v>0.39457980736501241</v>
      </c>
      <c r="O260">
        <f t="shared" si="143"/>
        <v>0.99609012799062857</v>
      </c>
      <c r="P260">
        <f t="shared" si="144"/>
        <v>1008.4847578986158</v>
      </c>
      <c r="Q260">
        <f t="shared" si="145"/>
        <v>0.21135121089358105</v>
      </c>
      <c r="R260">
        <f t="shared" si="146"/>
        <v>1.9591720773984744E-2</v>
      </c>
      <c r="S260">
        <f t="shared" si="147"/>
        <v>1009.0315169236051</v>
      </c>
      <c r="T260">
        <f t="shared" si="148"/>
        <v>12455.066558983252</v>
      </c>
      <c r="U260">
        <f t="shared" si="125"/>
        <v>370905.4799438077</v>
      </c>
      <c r="V260">
        <f t="shared" si="149"/>
        <v>46.331340816494901</v>
      </c>
      <c r="W260">
        <f t="shared" si="126"/>
        <v>30426.109407533935</v>
      </c>
      <c r="X260">
        <f t="shared" si="127"/>
        <v>32339.993058752971</v>
      </c>
      <c r="Y260">
        <f t="shared" si="128"/>
        <v>23330.946612458763</v>
      </c>
      <c r="Z260">
        <f t="shared" si="150"/>
        <v>4933.8083226222443</v>
      </c>
      <c r="AA260">
        <f t="shared" si="151"/>
        <v>60.143580669961182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99</v>
      </c>
      <c r="C261">
        <f t="shared" si="132"/>
        <v>2047</v>
      </c>
      <c r="D261">
        <f t="shared" si="133"/>
        <v>0.22723170672203222</v>
      </c>
      <c r="E261">
        <f t="shared" si="134"/>
        <v>2.1252254806339743E-2</v>
      </c>
      <c r="F261">
        <f t="shared" si="135"/>
        <v>0.25907281352513972</v>
      </c>
      <c r="G261">
        <f t="shared" si="136"/>
        <v>11.931295497316677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8.5022351106762901</v>
      </c>
      <c r="L261">
        <f t="shared" si="141"/>
        <v>12190.368310841817</v>
      </c>
      <c r="M261">
        <f t="shared" si="142"/>
        <v>103.64537746451492</v>
      </c>
      <c r="N261">
        <f t="shared" si="124"/>
        <v>0.39303712235093013</v>
      </c>
      <c r="O261">
        <f t="shared" si="143"/>
        <v>0.99609030927257969</v>
      </c>
      <c r="P261">
        <f t="shared" si="144"/>
        <v>1008.5022351106763</v>
      </c>
      <c r="Q261">
        <f t="shared" si="145"/>
        <v>0.21135121089358105</v>
      </c>
      <c r="R261">
        <f t="shared" si="146"/>
        <v>1.9591720773984744E-2</v>
      </c>
      <c r="S261">
        <f t="shared" si="147"/>
        <v>1009.050120369736</v>
      </c>
      <c r="T261">
        <f t="shared" si="148"/>
        <v>12190.368310841817</v>
      </c>
      <c r="U261">
        <f t="shared" si="125"/>
        <v>359974.06346383761</v>
      </c>
      <c r="V261">
        <f t="shared" si="149"/>
        <v>44.965852275809894</v>
      </c>
      <c r="W261">
        <f t="shared" si="126"/>
        <v>30170.576493122233</v>
      </c>
      <c r="X261">
        <f t="shared" si="127"/>
        <v>32078.461746911787</v>
      </c>
      <c r="Y261">
        <f t="shared" si="128"/>
        <v>22763.542737936197</v>
      </c>
      <c r="Z261">
        <f t="shared" si="150"/>
        <v>4810.0731798005163</v>
      </c>
      <c r="AA261">
        <f t="shared" si="151"/>
        <v>58.569622256763637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99</v>
      </c>
      <c r="C262">
        <f t="shared" si="132"/>
        <v>2047</v>
      </c>
      <c r="D262">
        <f t="shared" si="133"/>
        <v>0.22723170672203222</v>
      </c>
      <c r="E262">
        <f t="shared" si="134"/>
        <v>2.1252254806339743E-2</v>
      </c>
      <c r="F262">
        <f t="shared" si="135"/>
        <v>0.25356693207870806</v>
      </c>
      <c r="G262">
        <f t="shared" si="136"/>
        <v>11.677728565237969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8.5197483229319921</v>
      </c>
      <c r="L262">
        <f t="shared" si="141"/>
        <v>11931.295497316678</v>
      </c>
      <c r="M262">
        <f t="shared" si="142"/>
        <v>101.65163480366979</v>
      </c>
      <c r="N262">
        <f t="shared" si="124"/>
        <v>0.39150054334322243</v>
      </c>
      <c r="O262">
        <f t="shared" si="143"/>
        <v>0.99609049903857239</v>
      </c>
      <c r="P262">
        <f t="shared" si="144"/>
        <v>1008.5197483229319</v>
      </c>
      <c r="Q262">
        <f t="shared" si="145"/>
        <v>0.21135121089358105</v>
      </c>
      <c r="R262">
        <f t="shared" si="146"/>
        <v>1.9591720773984744E-2</v>
      </c>
      <c r="S262">
        <f t="shared" si="147"/>
        <v>1009.06876213592</v>
      </c>
      <c r="T262">
        <f t="shared" si="148"/>
        <v>11931.295497316678</v>
      </c>
      <c r="U262">
        <f t="shared" si="125"/>
        <v>349263.10343183571</v>
      </c>
      <c r="V262">
        <f t="shared" si="149"/>
        <v>43.627901863781155</v>
      </c>
      <c r="W262">
        <f t="shared" si="126"/>
        <v>29908.479331461363</v>
      </c>
      <c r="X262">
        <f t="shared" si="127"/>
        <v>31810.665464100486</v>
      </c>
      <c r="Y262">
        <f t="shared" si="128"/>
        <v>22213.213337519421</v>
      </c>
      <c r="Z262">
        <f t="shared" si="150"/>
        <v>4689.442048183957</v>
      </c>
      <c r="AA262">
        <f t="shared" si="151"/>
        <v>57.033213310097139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100</v>
      </c>
      <c r="C263">
        <f t="shared" si="132"/>
        <v>2047</v>
      </c>
      <c r="D263">
        <f t="shared" si="133"/>
        <v>0.2541783073727682</v>
      </c>
      <c r="E263">
        <f t="shared" si="134"/>
        <v>2.4142844587354051E-2</v>
      </c>
      <c r="F263">
        <f t="shared" si="135"/>
        <v>0.28193358588384526</v>
      </c>
      <c r="G263">
        <f t="shared" si="136"/>
        <v>11.395794979354124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8.5372976095375002</v>
      </c>
      <c r="L263">
        <f t="shared" si="141"/>
        <v>11677.728565237969</v>
      </c>
      <c r="M263">
        <f t="shared" si="142"/>
        <v>99.696244164833885</v>
      </c>
      <c r="N263">
        <f t="shared" si="124"/>
        <v>0.38997004914760491</v>
      </c>
      <c r="O263">
        <f t="shared" si="143"/>
        <v>0.99609069713531473</v>
      </c>
      <c r="P263">
        <f t="shared" si="144"/>
        <v>1008.5372976095375</v>
      </c>
      <c r="Q263">
        <f t="shared" si="145"/>
        <v>0.23641459997407421</v>
      </c>
      <c r="R263">
        <f t="shared" si="146"/>
        <v>2.2226788190379598E-2</v>
      </c>
      <c r="S263">
        <f t="shared" si="147"/>
        <v>1009.0874423010902</v>
      </c>
      <c r="T263">
        <f t="shared" si="148"/>
        <v>11677.728565237969</v>
      </c>
      <c r="U263">
        <f t="shared" si="125"/>
        <v>338767.8733706628</v>
      </c>
      <c r="V263">
        <f t="shared" si="149"/>
        <v>42.316899176559076</v>
      </c>
      <c r="W263">
        <f t="shared" si="126"/>
        <v>29727.445429161544</v>
      </c>
      <c r="X263">
        <f t="shared" si="127"/>
        <v>31621.444269583077</v>
      </c>
      <c r="Y263">
        <f t="shared" si="128"/>
        <v>21583.622476578235</v>
      </c>
      <c r="Z263">
        <f t="shared" si="150"/>
        <v>4571.8370783053342</v>
      </c>
      <c r="AA263">
        <f t="shared" si="151"/>
        <v>55.533457011468016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100</v>
      </c>
      <c r="C264">
        <f t="shared" si="132"/>
        <v>2047</v>
      </c>
      <c r="D264">
        <f t="shared" si="133"/>
        <v>0.2541783073727682</v>
      </c>
      <c r="E264">
        <f t="shared" si="134"/>
        <v>2.4142844587354051E-2</v>
      </c>
      <c r="F264">
        <f t="shared" si="135"/>
        <v>0.27512690713589616</v>
      </c>
      <c r="G264">
        <f t="shared" si="136"/>
        <v>11.120668072218228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8.5548830448000661</v>
      </c>
      <c r="L264">
        <f t="shared" si="141"/>
        <v>11395.794979354123</v>
      </c>
      <c r="M264">
        <f t="shared" si="142"/>
        <v>97.489693250894305</v>
      </c>
      <c r="N264">
        <f t="shared" si="124"/>
        <v>0.38844561855885446</v>
      </c>
      <c r="O264">
        <f t="shared" si="143"/>
        <v>0.99609090341147344</v>
      </c>
      <c r="P264">
        <f t="shared" si="144"/>
        <v>1008.5548830448</v>
      </c>
      <c r="Q264">
        <f t="shared" si="145"/>
        <v>0.23641459997407421</v>
      </c>
      <c r="R264">
        <f t="shared" si="146"/>
        <v>2.2226788190379598E-2</v>
      </c>
      <c r="S264">
        <f t="shared" si="147"/>
        <v>1009.106160944342</v>
      </c>
      <c r="T264">
        <f t="shared" si="148"/>
        <v>11395.794979354123</v>
      </c>
      <c r="U264">
        <f t="shared" si="125"/>
        <v>328517.92086242529</v>
      </c>
      <c r="V264">
        <f t="shared" si="149"/>
        <v>41.036535125092421</v>
      </c>
      <c r="W264">
        <f t="shared" si="126"/>
        <v>29541.203705479918</v>
      </c>
      <c r="X264">
        <f t="shared" si="127"/>
        <v>31427.160722694545</v>
      </c>
      <c r="Y264">
        <f t="shared" si="128"/>
        <v>20973.101986914622</v>
      </c>
      <c r="Z264">
        <f t="shared" si="150"/>
        <v>4444.0187281747567</v>
      </c>
      <c r="AA264">
        <f t="shared" si="151"/>
        <v>53.958522738614867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100</v>
      </c>
      <c r="C265">
        <f t="shared" si="132"/>
        <v>2047</v>
      </c>
      <c r="D265">
        <f t="shared" si="133"/>
        <v>0.2541783073727682</v>
      </c>
      <c r="E265">
        <f t="shared" si="134"/>
        <v>2.4142844587354051E-2</v>
      </c>
      <c r="F265">
        <f t="shared" si="135"/>
        <v>0.26848456097511486</v>
      </c>
      <c r="G265">
        <f t="shared" si="136"/>
        <v>10.852183511243114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8.5725047031800088</v>
      </c>
      <c r="L265">
        <f t="shared" si="141"/>
        <v>11120.668072218228</v>
      </c>
      <c r="M265">
        <f t="shared" si="142"/>
        <v>95.331979351594526</v>
      </c>
      <c r="N265">
        <f t="shared" si="124"/>
        <v>0.38692723036281518</v>
      </c>
      <c r="O265">
        <f t="shared" si="143"/>
        <v>0.99609111771765491</v>
      </c>
      <c r="P265">
        <f t="shared" si="144"/>
        <v>1008.57250470318</v>
      </c>
      <c r="Q265">
        <f t="shared" si="145"/>
        <v>0.23641459997407421</v>
      </c>
      <c r="R265">
        <f t="shared" si="146"/>
        <v>2.2226788190379598E-2</v>
      </c>
      <c r="S265">
        <f t="shared" si="147"/>
        <v>1009.1249181449342</v>
      </c>
      <c r="T265">
        <f t="shared" si="148"/>
        <v>11120.668072218228</v>
      </c>
      <c r="U265">
        <f t="shared" si="125"/>
        <v>318507.29779635428</v>
      </c>
      <c r="V265">
        <f t="shared" si="149"/>
        <v>39.7860667062115</v>
      </c>
      <c r="W265">
        <f t="shared" si="126"/>
        <v>29349.604848312174</v>
      </c>
      <c r="X265">
        <f t="shared" si="127"/>
        <v>31227.679866701154</v>
      </c>
      <c r="Y265">
        <f t="shared" si="128"/>
        <v>20381.214747438491</v>
      </c>
      <c r="Z265">
        <f t="shared" si="150"/>
        <v>4319.7747881005134</v>
      </c>
      <c r="AA265">
        <f t="shared" si="151"/>
        <v>52.425602285334705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100</v>
      </c>
      <c r="C266">
        <f t="shared" si="132"/>
        <v>2047</v>
      </c>
      <c r="D266">
        <f t="shared" si="133"/>
        <v>0.2541783073727682</v>
      </c>
      <c r="E266">
        <f t="shared" si="134"/>
        <v>2.4142844587354051E-2</v>
      </c>
      <c r="F266">
        <f t="shared" si="135"/>
        <v>0.26200257994538867</v>
      </c>
      <c r="G266">
        <f t="shared" si="136"/>
        <v>10.590180931297725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8.5901626592910176</v>
      </c>
      <c r="L266">
        <f t="shared" si="141"/>
        <v>10852.183511243114</v>
      </c>
      <c r="M266">
        <f t="shared" si="142"/>
        <v>93.222021570054281</v>
      </c>
      <c r="N266">
        <f t="shared" si="124"/>
        <v>0.38541486333836183</v>
      </c>
      <c r="O266">
        <f t="shared" si="143"/>
        <v>0.99609133990638188</v>
      </c>
      <c r="P266">
        <f t="shared" si="144"/>
        <v>1008.590162659291</v>
      </c>
      <c r="Q266">
        <f t="shared" si="145"/>
        <v>0.23641459997407421</v>
      </c>
      <c r="R266">
        <f t="shared" si="146"/>
        <v>2.2226788190379598E-2</v>
      </c>
      <c r="S266">
        <f t="shared" si="147"/>
        <v>1009.1437139822884</v>
      </c>
      <c r="T266">
        <f t="shared" si="148"/>
        <v>10852.183511243114</v>
      </c>
      <c r="U266">
        <f t="shared" si="125"/>
        <v>308730.19964229874</v>
      </c>
      <c r="V266">
        <f t="shared" si="149"/>
        <v>38.564768851996739</v>
      </c>
      <c r="W266">
        <f t="shared" si="126"/>
        <v>29152.495282671895</v>
      </c>
      <c r="X266">
        <f t="shared" si="127"/>
        <v>31022.863165415256</v>
      </c>
      <c r="Y266">
        <f t="shared" si="128"/>
        <v>19807.534286340448</v>
      </c>
      <c r="Z266">
        <f t="shared" si="150"/>
        <v>4199.0053093943088</v>
      </c>
      <c r="AA266">
        <f t="shared" si="151"/>
        <v>50.93357373169156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100</v>
      </c>
      <c r="C267">
        <f t="shared" si="132"/>
        <v>2048</v>
      </c>
      <c r="D267">
        <f t="shared" si="133"/>
        <v>0.2531615941432771</v>
      </c>
      <c r="E267">
        <f t="shared" si="134"/>
        <v>2.4032055427138821E-2</v>
      </c>
      <c r="F267">
        <f t="shared" si="135"/>
        <v>0.25450381512437553</v>
      </c>
      <c r="G267">
        <f t="shared" si="136"/>
        <v>10.33567711617335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8.6078569879004831</v>
      </c>
      <c r="L267">
        <f t="shared" si="141"/>
        <v>10590.180931297726</v>
      </c>
      <c r="M267">
        <f t="shared" si="142"/>
        <v>91.158762932601576</v>
      </c>
      <c r="N267">
        <f t="shared" si="124"/>
        <v>0.383908496259322</v>
      </c>
      <c r="O267">
        <f t="shared" si="143"/>
        <v>0.99609156983207114</v>
      </c>
      <c r="P267">
        <f t="shared" si="144"/>
        <v>1008.6078569879005</v>
      </c>
      <c r="Q267">
        <f t="shared" si="145"/>
        <v>0.23546894157417789</v>
      </c>
      <c r="R267">
        <f t="shared" si="146"/>
        <v>2.2125935574390687E-2</v>
      </c>
      <c r="S267">
        <f t="shared" si="147"/>
        <v>1009.1625485359903</v>
      </c>
      <c r="T267">
        <f t="shared" si="148"/>
        <v>10590.180931297726</v>
      </c>
      <c r="U267">
        <f t="shared" si="125"/>
        <v>299180.96197712817</v>
      </c>
      <c r="V267">
        <f t="shared" si="149"/>
        <v>37.371933995877178</v>
      </c>
      <c r="W267">
        <f t="shared" si="126"/>
        <v>28946.430757687613</v>
      </c>
      <c r="X267">
        <f t="shared" si="127"/>
        <v>30809.390567287272</v>
      </c>
      <c r="Y267">
        <f t="shared" si="128"/>
        <v>19254.951072429856</v>
      </c>
      <c r="Z267">
        <f t="shared" si="150"/>
        <v>4081.6131363646382</v>
      </c>
      <c r="AA267">
        <f t="shared" si="151"/>
        <v>49.481345140422604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100</v>
      </c>
      <c r="C268">
        <f t="shared" si="132"/>
        <v>2048</v>
      </c>
      <c r="D268">
        <f t="shared" si="133"/>
        <v>0.2531615941432771</v>
      </c>
      <c r="E268">
        <f t="shared" si="134"/>
        <v>2.4032055427138821E-2</v>
      </c>
      <c r="F268">
        <f t="shared" si="135"/>
        <v>0.24838756533288828</v>
      </c>
      <c r="G268">
        <f t="shared" si="136"/>
        <v>10.087289550840461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8.6255877639297722</v>
      </c>
      <c r="L268">
        <f t="shared" si="141"/>
        <v>10335.67711617335</v>
      </c>
      <c r="M268">
        <f t="shared" si="142"/>
        <v>89.151290065193805</v>
      </c>
      <c r="N268">
        <f t="shared" si="124"/>
        <v>0.3824081078963576</v>
      </c>
      <c r="O268">
        <f t="shared" si="143"/>
        <v>0.99609180735101288</v>
      </c>
      <c r="P268">
        <f t="shared" si="144"/>
        <v>1008.6255877639297</v>
      </c>
      <c r="Q268">
        <f t="shared" si="145"/>
        <v>0.23546894157417789</v>
      </c>
      <c r="R268">
        <f t="shared" si="146"/>
        <v>2.2125935574390687E-2</v>
      </c>
      <c r="S268">
        <f t="shared" si="147"/>
        <v>1009.181421885789</v>
      </c>
      <c r="T268">
        <f t="shared" si="148"/>
        <v>10335.67711617335</v>
      </c>
      <c r="U268">
        <f t="shared" si="125"/>
        <v>289852.86920318234</v>
      </c>
      <c r="V268">
        <f t="shared" si="149"/>
        <v>36.206723264714505</v>
      </c>
      <c r="W268">
        <f t="shared" si="126"/>
        <v>28734.465065398286</v>
      </c>
      <c r="X268">
        <f t="shared" si="127"/>
        <v>30590.231952376569</v>
      </c>
      <c r="Y268">
        <f t="shared" si="128"/>
        <v>18719.657927811764</v>
      </c>
      <c r="Z268">
        <f t="shared" si="150"/>
        <v>3967.9542594919967</v>
      </c>
      <c r="AA268">
        <f t="shared" si="151"/>
        <v>48.071682245293694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100</v>
      </c>
      <c r="C269">
        <f t="shared" si="132"/>
        <v>2048</v>
      </c>
      <c r="D269">
        <f t="shared" si="133"/>
        <v>0.2531615941432771</v>
      </c>
      <c r="E269">
        <f t="shared" si="134"/>
        <v>2.4032055427138821E-2</v>
      </c>
      <c r="F269">
        <f t="shared" si="135"/>
        <v>0.24241830159539624</v>
      </c>
      <c r="G269">
        <f t="shared" si="136"/>
        <v>9.844871249245065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8.6433550624546296</v>
      </c>
      <c r="L269">
        <f t="shared" si="141"/>
        <v>10087.289550840462</v>
      </c>
      <c r="M269">
        <f t="shared" si="142"/>
        <v>87.188025205702587</v>
      </c>
      <c r="N269">
        <f t="shared" si="124"/>
        <v>0.38091367701880768</v>
      </c>
      <c r="O269">
        <f t="shared" si="143"/>
        <v>0.99609205232135156</v>
      </c>
      <c r="P269">
        <f t="shared" si="144"/>
        <v>1008.6433550624546</v>
      </c>
      <c r="Q269">
        <f t="shared" si="145"/>
        <v>0.23546894157417789</v>
      </c>
      <c r="R269">
        <f t="shared" si="146"/>
        <v>2.2125935574390687E-2</v>
      </c>
      <c r="S269">
        <f t="shared" si="147"/>
        <v>1009.200334111598</v>
      </c>
      <c r="T269">
        <f t="shared" si="148"/>
        <v>10087.289550840462</v>
      </c>
      <c r="U269">
        <f t="shared" si="125"/>
        <v>280740.5797002071</v>
      </c>
      <c r="V269">
        <f t="shared" si="149"/>
        <v>35.068469414582992</v>
      </c>
      <c r="W269">
        <f t="shared" si="126"/>
        <v>28516.429782841009</v>
      </c>
      <c r="X269">
        <f t="shared" si="127"/>
        <v>30365.236419553978</v>
      </c>
      <c r="Y269">
        <f t="shared" si="128"/>
        <v>18201.263303188971</v>
      </c>
      <c r="Z269">
        <f t="shared" si="150"/>
        <v>3857.4613109396</v>
      </c>
      <c r="AA269">
        <f t="shared" si="151"/>
        <v>46.699467382263066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100</v>
      </c>
      <c r="C270">
        <f t="shared" si="132"/>
        <v>2048</v>
      </c>
      <c r="D270">
        <f t="shared" si="133"/>
        <v>0.2531615941432771</v>
      </c>
      <c r="E270">
        <f t="shared" si="134"/>
        <v>2.4032055427138821E-2</v>
      </c>
      <c r="F270">
        <f t="shared" si="135"/>
        <v>0.2365924915349028</v>
      </c>
      <c r="G270">
        <f t="shared" si="136"/>
        <v>9.6082787577101616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8.6611589587054034</v>
      </c>
      <c r="L270">
        <f t="shared" si="141"/>
        <v>9844.871249245065</v>
      </c>
      <c r="M270">
        <f t="shared" si="142"/>
        <v>85.267994817700156</v>
      </c>
      <c r="N270">
        <f t="shared" si="124"/>
        <v>0.37942518239649015</v>
      </c>
      <c r="O270">
        <f t="shared" si="143"/>
        <v>0.99609230460306086</v>
      </c>
      <c r="P270">
        <f t="shared" si="144"/>
        <v>1008.6611589587054</v>
      </c>
      <c r="Q270">
        <f t="shared" si="145"/>
        <v>0.23546894157417789</v>
      </c>
      <c r="R270">
        <f t="shared" si="146"/>
        <v>2.2125935574390687E-2</v>
      </c>
      <c r="S270">
        <f t="shared" si="147"/>
        <v>1009.2192852934958</v>
      </c>
      <c r="T270">
        <f t="shared" si="148"/>
        <v>9844.871249245065</v>
      </c>
      <c r="U270">
        <f t="shared" si="125"/>
        <v>271838.88016739476</v>
      </c>
      <c r="V270">
        <f t="shared" si="149"/>
        <v>33.956521230470841</v>
      </c>
      <c r="W270">
        <f t="shared" si="126"/>
        <v>28292.151697748963</v>
      </c>
      <c r="X270">
        <f t="shared" si="127"/>
        <v>30134.249080790913</v>
      </c>
      <c r="Y270">
        <f t="shared" si="128"/>
        <v>17699.385155115444</v>
      </c>
      <c r="Z270">
        <f t="shared" si="150"/>
        <v>3750.0461073266806</v>
      </c>
      <c r="AA270">
        <f t="shared" si="151"/>
        <v>45.363704699452491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100</v>
      </c>
      <c r="C271">
        <f t="shared" si="132"/>
        <v>2048</v>
      </c>
      <c r="D271">
        <f t="shared" si="133"/>
        <v>0.2531615941432771</v>
      </c>
      <c r="E271">
        <f t="shared" si="134"/>
        <v>2.4032055427138821E-2</v>
      </c>
      <c r="F271">
        <f t="shared" si="135"/>
        <v>0.23090668766469113</v>
      </c>
      <c r="G271">
        <f t="shared" si="136"/>
        <v>9.377372070045471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8.6789995280674184</v>
      </c>
      <c r="L271">
        <f t="shared" si="141"/>
        <v>9608.2787577101608</v>
      </c>
      <c r="M271">
        <f t="shared" si="142"/>
        <v>83.390246803706688</v>
      </c>
      <c r="N271">
        <f t="shared" si="124"/>
        <v>0.37794260280146658</v>
      </c>
      <c r="O271">
        <f t="shared" si="143"/>
        <v>0.99609256405792723</v>
      </c>
      <c r="P271">
        <f t="shared" si="144"/>
        <v>1008.6789995280674</v>
      </c>
      <c r="Q271">
        <f t="shared" si="145"/>
        <v>0.23546894157417789</v>
      </c>
      <c r="R271">
        <f t="shared" si="146"/>
        <v>2.2125935574390687E-2</v>
      </c>
      <c r="S271">
        <f t="shared" si="147"/>
        <v>1009.2382755117253</v>
      </c>
      <c r="T271">
        <f t="shared" si="148"/>
        <v>9608.2787577101608</v>
      </c>
      <c r="U271">
        <f t="shared" si="125"/>
        <v>263142.68253373582</v>
      </c>
      <c r="V271">
        <f t="shared" si="149"/>
        <v>32.87024314033939</v>
      </c>
      <c r="W271">
        <f t="shared" si="126"/>
        <v>28061.452672258092</v>
      </c>
      <c r="X271">
        <f t="shared" si="127"/>
        <v>29897.110955702887</v>
      </c>
      <c r="Y271">
        <f t="shared" si="128"/>
        <v>17213.650717322827</v>
      </c>
      <c r="Z271">
        <f t="shared" si="150"/>
        <v>3645.6229201604997</v>
      </c>
      <c r="AA271">
        <f t="shared" si="151"/>
        <v>44.063424850761663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100</v>
      </c>
      <c r="C272">
        <f t="shared" si="132"/>
        <v>2048</v>
      </c>
      <c r="D272">
        <f t="shared" si="133"/>
        <v>0.2531615941432771</v>
      </c>
      <c r="E272">
        <f t="shared" si="134"/>
        <v>2.4032055427138821E-2</v>
      </c>
      <c r="F272">
        <f t="shared" si="135"/>
        <v>0.22535752534823625</v>
      </c>
      <c r="G272">
        <f t="shared" si="136"/>
        <v>9.1520145446972343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8.6968768460812811</v>
      </c>
      <c r="L272">
        <f t="shared" si="141"/>
        <v>9377.3720700454705</v>
      </c>
      <c r="M272">
        <f t="shared" si="142"/>
        <v>81.553850033067746</v>
      </c>
      <c r="N272">
        <f t="shared" si="124"/>
        <v>0.37646591700976878</v>
      </c>
      <c r="O272">
        <f t="shared" si="143"/>
        <v>0.99609283054952791</v>
      </c>
      <c r="P272">
        <f t="shared" si="144"/>
        <v>1008.6968768460813</v>
      </c>
      <c r="Q272">
        <f t="shared" si="145"/>
        <v>0.23546894157417789</v>
      </c>
      <c r="R272">
        <f t="shared" si="146"/>
        <v>2.2125935574390687E-2</v>
      </c>
      <c r="S272">
        <f t="shared" si="147"/>
        <v>1009.2573048466951</v>
      </c>
      <c r="T272">
        <f t="shared" si="148"/>
        <v>9377.3720700454705</v>
      </c>
      <c r="U272">
        <f t="shared" si="125"/>
        <v>254647.02094291165</v>
      </c>
      <c r="V272">
        <f t="shared" si="149"/>
        <v>31.80901483849356</v>
      </c>
      <c r="W272">
        <f t="shared" si="126"/>
        <v>27824.149502740536</v>
      </c>
      <c r="X272">
        <f t="shared" si="127"/>
        <v>29653.658863308527</v>
      </c>
      <c r="Y272">
        <f t="shared" si="128"/>
        <v>16743.696277577983</v>
      </c>
      <c r="Z272">
        <f t="shared" si="150"/>
        <v>3544.1084075907615</v>
      </c>
      <c r="AA272">
        <f t="shared" si="151"/>
        <v>42.797684290328917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100</v>
      </c>
      <c r="C273">
        <f t="shared" si="132"/>
        <v>2048</v>
      </c>
      <c r="D273">
        <f t="shared" si="133"/>
        <v>0.2531615941432771</v>
      </c>
      <c r="E273">
        <f t="shared" si="134"/>
        <v>2.4032055427138821E-2</v>
      </c>
      <c r="F273">
        <f t="shared" si="135"/>
        <v>0.21994172080814459</v>
      </c>
      <c r="G273">
        <f t="shared" si="136"/>
        <v>8.9320728238890901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8.7147909884431947</v>
      </c>
      <c r="L273">
        <f t="shared" si="141"/>
        <v>9152.0145446972347</v>
      </c>
      <c r="M273">
        <f t="shared" si="142"/>
        <v>79.757893880228508</v>
      </c>
      <c r="N273">
        <f t="shared" si="124"/>
        <v>0.37499510380308693</v>
      </c>
      <c r="O273">
        <f t="shared" si="143"/>
        <v>0.99609310394320849</v>
      </c>
      <c r="P273">
        <f t="shared" si="144"/>
        <v>1008.7147909884432</v>
      </c>
      <c r="Q273">
        <f t="shared" si="145"/>
        <v>0.23546894157417789</v>
      </c>
      <c r="R273">
        <f t="shared" si="146"/>
        <v>2.2125935574390687E-2</v>
      </c>
      <c r="S273">
        <f t="shared" si="147"/>
        <v>1009.2763733789793</v>
      </c>
      <c r="T273">
        <f t="shared" si="148"/>
        <v>9152.0145446972347</v>
      </c>
      <c r="U273">
        <f t="shared" si="125"/>
        <v>246347.04881092539</v>
      </c>
      <c r="V273">
        <f t="shared" si="149"/>
        <v>30.772230918038343</v>
      </c>
      <c r="W273">
        <f t="shared" si="126"/>
        <v>27580.053775654749</v>
      </c>
      <c r="X273">
        <f t="shared" si="127"/>
        <v>29403.725310930517</v>
      </c>
      <c r="Y273">
        <f t="shared" si="128"/>
        <v>16289.166959936776</v>
      </c>
      <c r="Z273">
        <f t="shared" si="150"/>
        <v>3445.4215480561861</v>
      </c>
      <c r="AA273">
        <f t="shared" si="151"/>
        <v>41.565564585750401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100</v>
      </c>
      <c r="C274">
        <f t="shared" si="132"/>
        <v>2048</v>
      </c>
      <c r="D274">
        <f t="shared" si="133"/>
        <v>0.2531615941432771</v>
      </c>
      <c r="E274">
        <f t="shared" si="134"/>
        <v>2.4032055427138821E-2</v>
      </c>
      <c r="F274">
        <f t="shared" si="135"/>
        <v>0.21465606918294297</v>
      </c>
      <c r="G274">
        <f t="shared" si="136"/>
        <v>8.7174167547061465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8.7327420310052908</v>
      </c>
      <c r="L274">
        <f t="shared" si="141"/>
        <v>8932.0728238890897</v>
      </c>
      <c r="M274">
        <f t="shared" si="142"/>
        <v>78.001487773176379</v>
      </c>
      <c r="N274">
        <f t="shared" si="124"/>
        <v>0.3735301419704225</v>
      </c>
      <c r="O274">
        <f t="shared" si="143"/>
        <v>0.9960933841060664</v>
      </c>
      <c r="P274">
        <f t="shared" si="144"/>
        <v>1008.7327420310053</v>
      </c>
      <c r="Q274">
        <f t="shared" si="145"/>
        <v>0.23546894157417789</v>
      </c>
      <c r="R274">
        <f t="shared" si="146"/>
        <v>2.2125935574390687E-2</v>
      </c>
      <c r="S274">
        <f t="shared" si="147"/>
        <v>1009.295481189318</v>
      </c>
      <c r="T274">
        <f t="shared" si="148"/>
        <v>8932.0728238890897</v>
      </c>
      <c r="U274">
        <f t="shared" si="125"/>
        <v>238238.03595470748</v>
      </c>
      <c r="V274">
        <f t="shared" si="149"/>
        <v>29.759300512201012</v>
      </c>
      <c r="W274">
        <f t="shared" si="126"/>
        <v>27328.971719298996</v>
      </c>
      <c r="X274">
        <f t="shared" si="127"/>
        <v>29147.138380162931</v>
      </c>
      <c r="Y274">
        <f t="shared" si="128"/>
        <v>15849.716512263398</v>
      </c>
      <c r="Z274">
        <f t="shared" si="150"/>
        <v>3349.4835757710212</v>
      </c>
      <c r="AA274">
        <f t="shared" si="151"/>
        <v>40.366171749560408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101</v>
      </c>
      <c r="C275">
        <f t="shared" si="132"/>
        <v>2048</v>
      </c>
      <c r="D275">
        <f t="shared" si="133"/>
        <v>0.28271092286056626</v>
      </c>
      <c r="E275">
        <f t="shared" si="134"/>
        <v>2.7309849707179756E-2</v>
      </c>
      <c r="F275">
        <f t="shared" si="135"/>
        <v>0.23807134140587555</v>
      </c>
      <c r="G275">
        <f t="shared" si="136"/>
        <v>8.4793454133002708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8.7507300497759353</v>
      </c>
      <c r="L275">
        <f t="shared" si="141"/>
        <v>8717.4167547061461</v>
      </c>
      <c r="M275">
        <f t="shared" si="142"/>
        <v>76.283760751827288</v>
      </c>
      <c r="N275">
        <f t="shared" si="124"/>
        <v>0.37207101030970496</v>
      </c>
      <c r="O275">
        <f t="shared" si="143"/>
        <v>0.99609367090693024</v>
      </c>
      <c r="P275">
        <f t="shared" si="144"/>
        <v>1008.7507300497759</v>
      </c>
      <c r="Q275">
        <f t="shared" si="145"/>
        <v>0.26295316239698435</v>
      </c>
      <c r="R275">
        <f t="shared" si="146"/>
        <v>2.5104818345960567E-2</v>
      </c>
      <c r="S275">
        <f t="shared" si="147"/>
        <v>1009.3146283586174</v>
      </c>
      <c r="T275">
        <f t="shared" si="148"/>
        <v>8717.4167547061461</v>
      </c>
      <c r="U275">
        <f t="shared" si="125"/>
        <v>230315.36578998045</v>
      </c>
      <c r="V275">
        <f t="shared" si="149"/>
        <v>28.769646944304807</v>
      </c>
      <c r="W275">
        <f t="shared" si="126"/>
        <v>27161.927550294098</v>
      </c>
      <c r="X275">
        <f t="shared" si="127"/>
        <v>28971.978503800899</v>
      </c>
      <c r="Y275">
        <f t="shared" si="128"/>
        <v>15348.047250457677</v>
      </c>
      <c r="Z275">
        <f t="shared" si="150"/>
        <v>3256.2179180007265</v>
      </c>
      <c r="AA275">
        <f t="shared" si="151"/>
        <v>39.198635588488798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101</v>
      </c>
      <c r="C276">
        <f t="shared" si="132"/>
        <v>2048</v>
      </c>
      <c r="D276">
        <f t="shared" si="133"/>
        <v>0.28271092286056626</v>
      </c>
      <c r="E276">
        <f t="shared" si="134"/>
        <v>2.7309849707179756E-2</v>
      </c>
      <c r="F276">
        <f t="shared" si="135"/>
        <v>0.2315696488524944</v>
      </c>
      <c r="G276">
        <f t="shared" si="136"/>
        <v>8.2477757644477769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8.7687551209200691</v>
      </c>
      <c r="L276">
        <f t="shared" si="141"/>
        <v>8479.3454133002706</v>
      </c>
      <c r="M276">
        <f t="shared" si="142"/>
        <v>74.35330351492685</v>
      </c>
      <c r="N276">
        <f t="shared" si="124"/>
        <v>0.37061768762937225</v>
      </c>
      <c r="O276">
        <f t="shared" si="143"/>
        <v>0.99609396421633867</v>
      </c>
      <c r="P276">
        <f t="shared" si="144"/>
        <v>1008.7687551209201</v>
      </c>
      <c r="Q276">
        <f t="shared" si="145"/>
        <v>0.26295316239698435</v>
      </c>
      <c r="R276">
        <f t="shared" si="146"/>
        <v>2.5104818345960567E-2</v>
      </c>
      <c r="S276">
        <f t="shared" si="147"/>
        <v>1009.3338149679506</v>
      </c>
      <c r="T276">
        <f t="shared" si="148"/>
        <v>8479.3454133002706</v>
      </c>
      <c r="U276">
        <f t="shared" si="125"/>
        <v>222603.46646961378</v>
      </c>
      <c r="V276">
        <f t="shared" si="149"/>
        <v>27.806321636173649</v>
      </c>
      <c r="W276">
        <f t="shared" si="126"/>
        <v>26989.514849464154</v>
      </c>
      <c r="X276">
        <f t="shared" si="127"/>
        <v>28791.597723718016</v>
      </c>
      <c r="Y276">
        <f t="shared" si="128"/>
        <v>14863.175455797389</v>
      </c>
      <c r="Z276">
        <f t="shared" si="150"/>
        <v>3154.9186146915945</v>
      </c>
      <c r="AA276">
        <f t="shared" si="151"/>
        <v>37.970223384940233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101</v>
      </c>
      <c r="C277">
        <f t="shared" si="132"/>
        <v>2048</v>
      </c>
      <c r="D277">
        <f t="shared" si="133"/>
        <v>0.28271092286056626</v>
      </c>
      <c r="E277">
        <f t="shared" si="134"/>
        <v>2.7309849707179756E-2</v>
      </c>
      <c r="F277">
        <f t="shared" si="135"/>
        <v>0.22524551654558841</v>
      </c>
      <c r="G277">
        <f t="shared" si="136"/>
        <v>8.0225302479021892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8.7868173207595106</v>
      </c>
      <c r="L277">
        <f t="shared" si="141"/>
        <v>8247.775764447777</v>
      </c>
      <c r="M277">
        <f t="shared" si="142"/>
        <v>72.471698944790234</v>
      </c>
      <c r="N277">
        <f t="shared" si="124"/>
        <v>0.36917015274991666</v>
      </c>
      <c r="O277">
        <f t="shared" si="143"/>
        <v>0.99609426390652145</v>
      </c>
      <c r="P277">
        <f t="shared" si="144"/>
        <v>1008.7868173207595</v>
      </c>
      <c r="Q277">
        <f t="shared" si="145"/>
        <v>0.26295316239698435</v>
      </c>
      <c r="R277">
        <f t="shared" si="146"/>
        <v>2.5104818345960567E-2</v>
      </c>
      <c r="S277">
        <f t="shared" si="147"/>
        <v>1009.3530410985576</v>
      </c>
      <c r="T277">
        <f t="shared" si="148"/>
        <v>8247.775764447777</v>
      </c>
      <c r="U277">
        <f t="shared" si="125"/>
        <v>215096.56576483211</v>
      </c>
      <c r="V277">
        <f t="shared" si="149"/>
        <v>26.868603554786667</v>
      </c>
      <c r="W277">
        <f t="shared" si="126"/>
        <v>26811.56182877313</v>
      </c>
      <c r="X277">
        <f t="shared" si="127"/>
        <v>28605.841150019209</v>
      </c>
      <c r="Y277">
        <f t="shared" si="128"/>
        <v>14394.660127882073</v>
      </c>
      <c r="Z277">
        <f t="shared" si="150"/>
        <v>3056.7715819052132</v>
      </c>
      <c r="AA277">
        <f t="shared" si="151"/>
        <v>36.778379959987717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101</v>
      </c>
      <c r="C278">
        <f t="shared" si="132"/>
        <v>2048</v>
      </c>
      <c r="D278">
        <f t="shared" si="133"/>
        <v>0.28271092286056626</v>
      </c>
      <c r="E278">
        <f t="shared" si="134"/>
        <v>2.7309849707179756E-2</v>
      </c>
      <c r="F278">
        <f t="shared" si="135"/>
        <v>0.21909409534151233</v>
      </c>
      <c r="G278">
        <f t="shared" si="136"/>
        <v>7.8034361525606766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8.8049167257732961</v>
      </c>
      <c r="L278">
        <f t="shared" si="141"/>
        <v>8022.5302479021893</v>
      </c>
      <c r="M278">
        <f t="shared" si="142"/>
        <v>70.637710762776166</v>
      </c>
      <c r="N278">
        <f t="shared" si="124"/>
        <v>0.36772838450539741</v>
      </c>
      <c r="O278">
        <f t="shared" si="143"/>
        <v>0.99609456985138256</v>
      </c>
      <c r="P278">
        <f t="shared" si="144"/>
        <v>1008.8049167257733</v>
      </c>
      <c r="Q278">
        <f t="shared" si="145"/>
        <v>0.26295316239698435</v>
      </c>
      <c r="R278">
        <f t="shared" si="146"/>
        <v>2.5104818345960567E-2</v>
      </c>
      <c r="S278">
        <f t="shared" si="147"/>
        <v>1009.3723068318457</v>
      </c>
      <c r="T278">
        <f t="shared" si="148"/>
        <v>8022.5302479021893</v>
      </c>
      <c r="U278">
        <f t="shared" si="125"/>
        <v>207789.04899986612</v>
      </c>
      <c r="V278">
        <f t="shared" si="149"/>
        <v>25.955791347721991</v>
      </c>
      <c r="W278">
        <f t="shared" si="126"/>
        <v>26627.891218368044</v>
      </c>
      <c r="X278">
        <f t="shared" si="127"/>
        <v>28414.549313128166</v>
      </c>
      <c r="Y278">
        <f t="shared" si="128"/>
        <v>13942.072368916311</v>
      </c>
      <c r="Z278">
        <f t="shared" si="150"/>
        <v>2961.6787170588782</v>
      </c>
      <c r="AA278">
        <f t="shared" si="151"/>
        <v>35.622015693055488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101</v>
      </c>
      <c r="C279">
        <f t="shared" si="132"/>
        <v>2049</v>
      </c>
      <c r="D279">
        <f t="shared" si="133"/>
        <v>0.28169316353826818</v>
      </c>
      <c r="E279">
        <f t="shared" si="134"/>
        <v>2.7194912173473029E-2</v>
      </c>
      <c r="F279">
        <f t="shared" si="135"/>
        <v>0.21221376082019189</v>
      </c>
      <c r="G279">
        <f t="shared" si="136"/>
        <v>7.5912223917404846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8.8230534125979947</v>
      </c>
      <c r="L279">
        <f t="shared" si="141"/>
        <v>7803.4361525606764</v>
      </c>
      <c r="M279">
        <f t="shared" si="142"/>
        <v>68.850133975841047</v>
      </c>
      <c r="N279">
        <f t="shared" si="124"/>
        <v>0.36629236174491825</v>
      </c>
      <c r="O279">
        <f t="shared" si="143"/>
        <v>0.99609488192647777</v>
      </c>
      <c r="P279">
        <f t="shared" si="144"/>
        <v>1008.823053412598</v>
      </c>
      <c r="Q279">
        <f t="shared" si="145"/>
        <v>0.26200653101235521</v>
      </c>
      <c r="R279">
        <f t="shared" si="146"/>
        <v>2.5000536917693106E-2</v>
      </c>
      <c r="S279">
        <f t="shared" si="147"/>
        <v>1009.3916122493901</v>
      </c>
      <c r="T279">
        <f t="shared" si="148"/>
        <v>7803.4361525606764</v>
      </c>
      <c r="U279">
        <f t="shared" si="125"/>
        <v>200675.45474615254</v>
      </c>
      <c r="V279">
        <f t="shared" si="149"/>
        <v>25.067202805301438</v>
      </c>
      <c r="W279">
        <f t="shared" si="126"/>
        <v>26435.196387408498</v>
      </c>
      <c r="X279">
        <f t="shared" si="127"/>
        <v>28214.540008929169</v>
      </c>
      <c r="Y279">
        <f t="shared" si="128"/>
        <v>13507.393142288325</v>
      </c>
      <c r="Z279">
        <f t="shared" si="150"/>
        <v>2869.5449699721516</v>
      </c>
      <c r="AA279">
        <f t="shared" si="151"/>
        <v>34.500073457808909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101</v>
      </c>
      <c r="C280">
        <f t="shared" si="132"/>
        <v>2049</v>
      </c>
      <c r="D280">
        <f t="shared" si="133"/>
        <v>0.28169316353826818</v>
      </c>
      <c r="E280">
        <f t="shared" si="134"/>
        <v>2.7194912173473029E-2</v>
      </c>
      <c r="F280">
        <f t="shared" si="135"/>
        <v>0.20644262623268436</v>
      </c>
      <c r="G280">
        <f t="shared" si="136"/>
        <v>7.3847797655078002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8.8412274580280172</v>
      </c>
      <c r="L280">
        <f t="shared" si="141"/>
        <v>7591.2223917404845</v>
      </c>
      <c r="M280">
        <f t="shared" si="142"/>
        <v>67.115723849853097</v>
      </c>
      <c r="N280">
        <f t="shared" si="124"/>
        <v>0.36486206333407262</v>
      </c>
      <c r="O280">
        <f t="shared" si="143"/>
        <v>0.99609520000899809</v>
      </c>
      <c r="P280">
        <f t="shared" si="144"/>
        <v>1008.841227458028</v>
      </c>
      <c r="Q280">
        <f t="shared" si="145"/>
        <v>0.26200653101235521</v>
      </c>
      <c r="R280">
        <f t="shared" si="146"/>
        <v>2.5000536917693106E-2</v>
      </c>
      <c r="S280">
        <f t="shared" si="147"/>
        <v>1009.4109574329336</v>
      </c>
      <c r="T280">
        <f t="shared" si="148"/>
        <v>7591.2223917404845</v>
      </c>
      <c r="U280">
        <f t="shared" si="125"/>
        <v>193749.56236326045</v>
      </c>
      <c r="V280">
        <f t="shared" si="149"/>
        <v>24.20206088154568</v>
      </c>
      <c r="W280">
        <f t="shared" si="126"/>
        <v>26236.335884816683</v>
      </c>
      <c r="X280">
        <f t="shared" si="127"/>
        <v>28008.594781264626</v>
      </c>
      <c r="Y280">
        <f t="shared" si="128"/>
        <v>13087.741637729958</v>
      </c>
      <c r="Z280">
        <f t="shared" si="150"/>
        <v>2780.606778401529</v>
      </c>
      <c r="AA280">
        <f t="shared" si="151"/>
        <v>33.414390869360034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101</v>
      </c>
      <c r="C281">
        <f t="shared" si="132"/>
        <v>2049</v>
      </c>
      <c r="D281">
        <f t="shared" si="133"/>
        <v>0.28169316353826818</v>
      </c>
      <c r="E281">
        <f t="shared" si="134"/>
        <v>2.7194912173473029E-2</v>
      </c>
      <c r="F281">
        <f t="shared" si="135"/>
        <v>0.20082843714342538</v>
      </c>
      <c r="G281">
        <f t="shared" si="136"/>
        <v>7.1839513283643752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8.8594389390159947</v>
      </c>
      <c r="L281">
        <f t="shared" si="141"/>
        <v>7384.7797655078002</v>
      </c>
      <c r="M281">
        <f t="shared" si="142"/>
        <v>65.425005410597208</v>
      </c>
      <c r="N281">
        <f t="shared" si="124"/>
        <v>0.36343746815635702</v>
      </c>
      <c r="O281">
        <f t="shared" si="143"/>
        <v>0.99609552397775258</v>
      </c>
      <c r="P281">
        <f t="shared" si="144"/>
        <v>1008.8594389390159</v>
      </c>
      <c r="Q281">
        <f t="shared" si="145"/>
        <v>0.26200653101235521</v>
      </c>
      <c r="R281">
        <f t="shared" si="146"/>
        <v>2.5000536917693106E-2</v>
      </c>
      <c r="S281">
        <f t="shared" si="147"/>
        <v>1009.4303424643879</v>
      </c>
      <c r="T281">
        <f t="shared" si="148"/>
        <v>7384.7797655078002</v>
      </c>
      <c r="U281">
        <f t="shared" si="125"/>
        <v>187006.25049505322</v>
      </c>
      <c r="V281">
        <f t="shared" si="149"/>
        <v>23.359725846632855</v>
      </c>
      <c r="W281">
        <f t="shared" si="126"/>
        <v>26031.113233840675</v>
      </c>
      <c r="X281">
        <f t="shared" si="127"/>
        <v>27796.538249070356</v>
      </c>
      <c r="Y281">
        <f t="shared" si="128"/>
        <v>12682.727383286963</v>
      </c>
      <c r="Z281">
        <f t="shared" si="150"/>
        <v>2694.4259825108848</v>
      </c>
      <c r="AA281">
        <f t="shared" si="151"/>
        <v>32.36090208628022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101</v>
      </c>
      <c r="C282">
        <f t="shared" si="132"/>
        <v>2049</v>
      </c>
      <c r="D282">
        <f t="shared" si="133"/>
        <v>0.28169316353826818</v>
      </c>
      <c r="E282">
        <f t="shared" si="134"/>
        <v>2.7194912173473029E-2</v>
      </c>
      <c r="F282">
        <f t="shared" si="135"/>
        <v>0.19536692543337408</v>
      </c>
      <c r="G282">
        <f t="shared" si="136"/>
        <v>6.9885844029310009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8.8776879326730356</v>
      </c>
      <c r="L282">
        <f t="shared" si="141"/>
        <v>7183.9513283643755</v>
      </c>
      <c r="M282">
        <f t="shared" si="142"/>
        <v>63.776878016730841</v>
      </c>
      <c r="N282">
        <f t="shared" si="124"/>
        <v>0.36201855511455017</v>
      </c>
      <c r="O282">
        <f t="shared" si="143"/>
        <v>0.99609585371314435</v>
      </c>
      <c r="P282">
        <f t="shared" si="144"/>
        <v>1008.877687932673</v>
      </c>
      <c r="Q282">
        <f t="shared" si="145"/>
        <v>0.26200653101235521</v>
      </c>
      <c r="R282">
        <f t="shared" si="146"/>
        <v>2.5000536917693106E-2</v>
      </c>
      <c r="S282">
        <f t="shared" si="147"/>
        <v>1009.4497674258331</v>
      </c>
      <c r="T282">
        <f t="shared" si="148"/>
        <v>7183.9513283643755</v>
      </c>
      <c r="U282">
        <f t="shared" si="125"/>
        <v>180440.53696349979</v>
      </c>
      <c r="V282">
        <f t="shared" si="149"/>
        <v>22.539575356055149</v>
      </c>
      <c r="W282">
        <f t="shared" si="126"/>
        <v>25819.325711774087</v>
      </c>
      <c r="X282">
        <f t="shared" si="127"/>
        <v>27578.189864713266</v>
      </c>
      <c r="Y282">
        <f t="shared" si="128"/>
        <v>12291.970586105192</v>
      </c>
      <c r="Z282">
        <f t="shared" si="150"/>
        <v>2610.9170821392463</v>
      </c>
      <c r="AA282">
        <f t="shared" si="151"/>
        <v>31.33865157661209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101</v>
      </c>
      <c r="C283">
        <f t="shared" si="132"/>
        <v>2049</v>
      </c>
      <c r="D283">
        <f t="shared" si="133"/>
        <v>0.28169316353826818</v>
      </c>
      <c r="E283">
        <f t="shared" si="134"/>
        <v>2.7194912173473029E-2</v>
      </c>
      <c r="F283">
        <f t="shared" si="135"/>
        <v>0.19005393905461201</v>
      </c>
      <c r="G283">
        <f t="shared" si="136"/>
        <v>6.7985304638763893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8.8959745162691046</v>
      </c>
      <c r="L283">
        <f t="shared" si="141"/>
        <v>6988.584402931001</v>
      </c>
      <c r="M283">
        <f t="shared" si="142"/>
        <v>62.170268753269923</v>
      </c>
      <c r="N283">
        <f t="shared" si="124"/>
        <v>0.36060530313206351</v>
      </c>
      <c r="O283">
        <f t="shared" si="143"/>
        <v>0.9960961890971598</v>
      </c>
      <c r="P283">
        <f t="shared" si="144"/>
        <v>1008.8959745162691</v>
      </c>
      <c r="Q283">
        <f t="shared" si="145"/>
        <v>0.26200653101235521</v>
      </c>
      <c r="R283">
        <f t="shared" si="146"/>
        <v>2.5000536917693106E-2</v>
      </c>
      <c r="S283">
        <f t="shared" si="147"/>
        <v>1009.4692323995184</v>
      </c>
      <c r="T283">
        <f t="shared" si="148"/>
        <v>6988.584402931001</v>
      </c>
      <c r="U283">
        <f t="shared" si="125"/>
        <v>174047.57498143174</v>
      </c>
      <c r="V283">
        <f t="shared" si="149"/>
        <v>21.741003977538544</v>
      </c>
      <c r="W283">
        <f t="shared" si="126"/>
        <v>25600.764151344734</v>
      </c>
      <c r="X283">
        <f t="shared" si="127"/>
        <v>27353.36376171769</v>
      </c>
      <c r="Y283">
        <f t="shared" si="128"/>
        <v>11915.101842098431</v>
      </c>
      <c r="Z283">
        <f t="shared" si="150"/>
        <v>2529.9972278451623</v>
      </c>
      <c r="AA283">
        <f t="shared" si="151"/>
        <v>30.34671219485773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101</v>
      </c>
      <c r="C284">
        <f t="shared" si="132"/>
        <v>2049</v>
      </c>
      <c r="D284">
        <f t="shared" si="133"/>
        <v>0.28169316353826818</v>
      </c>
      <c r="E284">
        <f t="shared" si="134"/>
        <v>2.7194912173473029E-2</v>
      </c>
      <c r="F284">
        <f t="shared" si="135"/>
        <v>0.18488543887379927</v>
      </c>
      <c r="G284">
        <f t="shared" si="136"/>
        <v>6.6136450250025902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8.914298767233312</v>
      </c>
      <c r="L284">
        <f t="shared" si="141"/>
        <v>6798.5304638763891</v>
      </c>
      <c r="M284">
        <f t="shared" si="142"/>
        <v>60.60413173313141</v>
      </c>
      <c r="N284">
        <f t="shared" si="124"/>
        <v>0.35919769115425881</v>
      </c>
      <c r="O284">
        <f t="shared" si="143"/>
        <v>0.99609653001334486</v>
      </c>
      <c r="P284">
        <f t="shared" si="144"/>
        <v>1008.9142987672333</v>
      </c>
      <c r="Q284">
        <f t="shared" si="145"/>
        <v>0.26200653101235521</v>
      </c>
      <c r="R284">
        <f t="shared" si="146"/>
        <v>2.5000536917693106E-2</v>
      </c>
      <c r="S284">
        <f t="shared" si="147"/>
        <v>1009.4887374678625</v>
      </c>
      <c r="T284">
        <f t="shared" si="148"/>
        <v>6798.5304638763891</v>
      </c>
      <c r="U284">
        <f t="shared" si="125"/>
        <v>167822.6494684639</v>
      </c>
      <c r="V284">
        <f t="shared" si="149"/>
        <v>20.963422730849221</v>
      </c>
      <c r="W284">
        <f t="shared" si="126"/>
        <v>25375.21273579363</v>
      </c>
      <c r="X284">
        <f t="shared" si="127"/>
        <v>27121.868598008954</v>
      </c>
      <c r="Y284">
        <f t="shared" si="128"/>
        <v>11551.761853531989</v>
      </c>
      <c r="Z284">
        <f t="shared" si="150"/>
        <v>2451.5861387787136</v>
      </c>
      <c r="AA284">
        <f t="shared" si="151"/>
        <v>29.38418433829311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101</v>
      </c>
      <c r="C285">
        <f t="shared" si="132"/>
        <v>2049</v>
      </c>
      <c r="D285">
        <f t="shared" si="133"/>
        <v>0.28169316353826818</v>
      </c>
      <c r="E285">
        <f t="shared" si="134"/>
        <v>2.7194912173473029E-2</v>
      </c>
      <c r="F285">
        <f t="shared" si="135"/>
        <v>0.17985749560147227</v>
      </c>
      <c r="G285">
        <f t="shared" si="136"/>
        <v>6.4337875294011182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8.9326607631542743</v>
      </c>
      <c r="L285">
        <f t="shared" si="141"/>
        <v>6613.64502500259</v>
      </c>
      <c r="M285">
        <f t="shared" si="142"/>
        <v>59.077447416271106</v>
      </c>
      <c r="N285">
        <f t="shared" si="124"/>
        <v>0.35779569814973627</v>
      </c>
      <c r="O285">
        <f t="shared" si="143"/>
        <v>0.99609687634679023</v>
      </c>
      <c r="P285">
        <f t="shared" si="144"/>
        <v>1008.9326607631542</v>
      </c>
      <c r="Q285">
        <f t="shared" si="145"/>
        <v>0.26200653101235521</v>
      </c>
      <c r="R285">
        <f t="shared" si="146"/>
        <v>2.5000536917693106E-2</v>
      </c>
      <c r="S285">
        <f t="shared" si="147"/>
        <v>1009.5082827134538</v>
      </c>
      <c r="T285">
        <f t="shared" si="148"/>
        <v>6613.64502500259</v>
      </c>
      <c r="U285">
        <f t="shared" si="125"/>
        <v>161761.17346726198</v>
      </c>
      <c r="V285">
        <f t="shared" si="149"/>
        <v>20.206258640134688</v>
      </c>
      <c r="W285">
        <f t="shared" si="126"/>
        <v>25142.448787443765</v>
      </c>
      <c r="X285">
        <f t="shared" si="127"/>
        <v>26883.507394542128</v>
      </c>
      <c r="Y285">
        <f t="shared" si="128"/>
        <v>11201.601154305927</v>
      </c>
      <c r="Z285">
        <f t="shared" si="150"/>
        <v>2375.6060230947805</v>
      </c>
      <c r="AA285">
        <f t="shared" si="151"/>
        <v>28.450195128352846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101</v>
      </c>
      <c r="C286">
        <f t="shared" si="132"/>
        <v>2049</v>
      </c>
      <c r="D286">
        <f t="shared" si="133"/>
        <v>0.28169316353826818</v>
      </c>
      <c r="E286">
        <f t="shared" si="134"/>
        <v>2.7194912173473029E-2</v>
      </c>
      <c r="F286">
        <f t="shared" si="135"/>
        <v>0.17496628680484944</v>
      </c>
      <c r="G286">
        <f t="shared" si="136"/>
        <v>6.2588212425962686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8.951060581780423</v>
      </c>
      <c r="L286">
        <f t="shared" si="141"/>
        <v>6433.7875294011183</v>
      </c>
      <c r="M286">
        <f t="shared" si="142"/>
        <v>57.589221945972803</v>
      </c>
      <c r="N286">
        <f t="shared" si="124"/>
        <v>0.35639930311159224</v>
      </c>
      <c r="O286">
        <f t="shared" si="143"/>
        <v>0.9960972279841116</v>
      </c>
      <c r="P286">
        <f t="shared" si="144"/>
        <v>1008.9510605817804</v>
      </c>
      <c r="Q286">
        <f t="shared" si="145"/>
        <v>0.26200653101235521</v>
      </c>
      <c r="R286">
        <f t="shared" si="146"/>
        <v>2.5000536917693106E-2</v>
      </c>
      <c r="S286">
        <f t="shared" si="147"/>
        <v>1009.5278682190509</v>
      </c>
      <c r="T286">
        <f t="shared" si="148"/>
        <v>6433.7875294011183</v>
      </c>
      <c r="U286">
        <f t="shared" si="125"/>
        <v>155858.68465742061</v>
      </c>
      <c r="V286">
        <f t="shared" si="149"/>
        <v>19.468954298457831</v>
      </c>
      <c r="W286">
        <f t="shared" si="126"/>
        <v>24902.242549551975</v>
      </c>
      <c r="X286">
        <f t="shared" si="127"/>
        <v>26638.077369180177</v>
      </c>
      <c r="Y286">
        <f t="shared" si="128"/>
        <v>10864.279842727254</v>
      </c>
      <c r="Z286">
        <f t="shared" si="150"/>
        <v>2301.9815008291398</v>
      </c>
      <c r="AA286">
        <f t="shared" si="151"/>
        <v>27.543897616341262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102</v>
      </c>
      <c r="C287">
        <f t="shared" si="132"/>
        <v>2049</v>
      </c>
      <c r="D287">
        <f t="shared" si="133"/>
        <v>0.31397867905446331</v>
      </c>
      <c r="E287">
        <f t="shared" si="134"/>
        <v>3.0915900599412294E-2</v>
      </c>
      <c r="F287">
        <f t="shared" si="135"/>
        <v>0.19349709540559637</v>
      </c>
      <c r="G287">
        <f t="shared" si="136"/>
        <v>6.0653241471906725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8.9694983010203337</v>
      </c>
      <c r="L287">
        <f t="shared" si="141"/>
        <v>6258.8212425962683</v>
      </c>
      <c r="M287">
        <f t="shared" si="142"/>
        <v>56.138486501857209</v>
      </c>
      <c r="N287">
        <f t="shared" si="124"/>
        <v>0.35500848505864868</v>
      </c>
      <c r="O287">
        <f t="shared" si="143"/>
        <v>0.99609758481343591</v>
      </c>
      <c r="P287">
        <f t="shared" si="144"/>
        <v>1008.9694983010203</v>
      </c>
      <c r="Q287">
        <f t="shared" si="145"/>
        <v>0.29203571530668648</v>
      </c>
      <c r="R287">
        <f t="shared" si="146"/>
        <v>2.8369932535560527E-2</v>
      </c>
      <c r="S287">
        <f t="shared" si="147"/>
        <v>1009.5474940675828</v>
      </c>
      <c r="T287">
        <f t="shared" si="148"/>
        <v>6258.8212425962683</v>
      </c>
      <c r="U287">
        <f t="shared" si="125"/>
        <v>150110.84196428777</v>
      </c>
      <c r="V287">
        <f t="shared" si="149"/>
        <v>18.750967444191122</v>
      </c>
      <c r="W287">
        <f t="shared" si="126"/>
        <v>24749.022199220111</v>
      </c>
      <c r="X287">
        <f t="shared" si="127"/>
        <v>26476.868322839593</v>
      </c>
      <c r="Y287">
        <f t="shared" si="128"/>
        <v>10479.946816219042</v>
      </c>
      <c r="Z287">
        <f t="shared" si="150"/>
        <v>2230.6395291613399</v>
      </c>
      <c r="AA287">
        <f t="shared" si="151"/>
        <v>26.664470012747771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102</v>
      </c>
      <c r="C288">
        <f t="shared" si="132"/>
        <v>2049</v>
      </c>
      <c r="D288">
        <f t="shared" si="133"/>
        <v>0.31397867905446331</v>
      </c>
      <c r="E288">
        <f t="shared" si="134"/>
        <v>3.0915900599412294E-2</v>
      </c>
      <c r="F288">
        <f t="shared" si="135"/>
        <v>0.18751495843776197</v>
      </c>
      <c r="G288">
        <f t="shared" si="136"/>
        <v>5.8778091887529103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8.9879739989430689</v>
      </c>
      <c r="L288">
        <f t="shared" si="141"/>
        <v>6065.3241471906722</v>
      </c>
      <c r="M288">
        <f t="shared" si="142"/>
        <v>54.51497573011131</v>
      </c>
      <c r="N288">
        <f t="shared" si="124"/>
        <v>0.35362322303665228</v>
      </c>
      <c r="O288">
        <f t="shared" si="143"/>
        <v>0.9960979467243789</v>
      </c>
      <c r="P288">
        <f t="shared" si="144"/>
        <v>1008.9879739989431</v>
      </c>
      <c r="Q288">
        <f t="shared" si="145"/>
        <v>0.29203571530668648</v>
      </c>
      <c r="R288">
        <f t="shared" si="146"/>
        <v>2.8369932535560527E-2</v>
      </c>
      <c r="S288">
        <f t="shared" si="147"/>
        <v>1009.5671603421494</v>
      </c>
      <c r="T288">
        <f t="shared" si="148"/>
        <v>6065.3241471906722</v>
      </c>
      <c r="U288">
        <f t="shared" si="125"/>
        <v>144537.00968697976</v>
      </c>
      <c r="V288">
        <f t="shared" si="149"/>
        <v>18.054716952197687</v>
      </c>
      <c r="W288">
        <f t="shared" si="126"/>
        <v>24590.286116049647</v>
      </c>
      <c r="X288">
        <f t="shared" si="127"/>
        <v>26310.293165971209</v>
      </c>
      <c r="Y288">
        <f t="shared" si="128"/>
        <v>10109.873242748741</v>
      </c>
      <c r="Z288">
        <f t="shared" si="150"/>
        <v>2153.241536883801</v>
      </c>
      <c r="AA288">
        <f t="shared" si="151"/>
        <v>25.737846146606447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102</v>
      </c>
      <c r="C289">
        <f t="shared" si="132"/>
        <v>2049</v>
      </c>
      <c r="D289">
        <f t="shared" si="133"/>
        <v>0.31397867905446331</v>
      </c>
      <c r="E289">
        <f t="shared" si="134"/>
        <v>3.0915900599412294E-2</v>
      </c>
      <c r="F289">
        <f t="shared" si="135"/>
        <v>0.18171776462179717</v>
      </c>
      <c r="G289">
        <f t="shared" si="136"/>
        <v>5.6960914241311134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9.0064877537784973</v>
      </c>
      <c r="L289">
        <f t="shared" si="141"/>
        <v>5877.8091887529099</v>
      </c>
      <c r="M289">
        <f t="shared" si="142"/>
        <v>52.938416477549808</v>
      </c>
      <c r="N289">
        <f t="shared" si="124"/>
        <v>0.35224349611944644</v>
      </c>
      <c r="O289">
        <f t="shared" si="143"/>
        <v>0.99609831360803236</v>
      </c>
      <c r="P289">
        <f t="shared" si="144"/>
        <v>1009.0064877537785</v>
      </c>
      <c r="Q289">
        <f t="shared" si="145"/>
        <v>0.29203571530668648</v>
      </c>
      <c r="R289">
        <f t="shared" si="146"/>
        <v>2.8369932535560527E-2</v>
      </c>
      <c r="S289">
        <f t="shared" si="147"/>
        <v>1009.5868671260215</v>
      </c>
      <c r="T289">
        <f t="shared" si="148"/>
        <v>5877.8091887529099</v>
      </c>
      <c r="U289">
        <f t="shared" si="125"/>
        <v>139131.79900842189</v>
      </c>
      <c r="V289">
        <f t="shared" si="149"/>
        <v>17.379529683001333</v>
      </c>
      <c r="W289">
        <f t="shared" si="126"/>
        <v>24425.83670953722</v>
      </c>
      <c r="X289">
        <f t="shared" si="127"/>
        <v>26138.174225909366</v>
      </c>
      <c r="Y289">
        <f t="shared" si="128"/>
        <v>9753.6310422253537</v>
      </c>
      <c r="Z289">
        <f t="shared" si="150"/>
        <v>2078.5298297212544</v>
      </c>
      <c r="AA289">
        <f t="shared" si="151"/>
        <v>24.842079753699867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102</v>
      </c>
      <c r="C290">
        <f t="shared" si="132"/>
        <v>2049</v>
      </c>
      <c r="D290">
        <f t="shared" si="133"/>
        <v>0.31397867905446331</v>
      </c>
      <c r="E290">
        <f t="shared" si="134"/>
        <v>3.0915900599412294E-2</v>
      </c>
      <c r="F290">
        <f t="shared" si="135"/>
        <v>0.17609979627360231</v>
      </c>
      <c r="G290">
        <f t="shared" si="136"/>
        <v>5.519991627857511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9.0250396439176264</v>
      </c>
      <c r="L290">
        <f t="shared" si="141"/>
        <v>5696.0914241311129</v>
      </c>
      <c r="M290">
        <f t="shared" si="142"/>
        <v>51.40745091816251</v>
      </c>
      <c r="N290">
        <f t="shared" si="124"/>
        <v>0.35086928341011525</v>
      </c>
      <c r="O290">
        <f t="shared" si="143"/>
        <v>0.99609868535694635</v>
      </c>
      <c r="P290">
        <f t="shared" si="144"/>
        <v>1009.0250396439176</v>
      </c>
      <c r="Q290">
        <f t="shared" si="145"/>
        <v>0.29203571530668648</v>
      </c>
      <c r="R290">
        <f t="shared" si="146"/>
        <v>2.8369932535560527E-2</v>
      </c>
      <c r="S290">
        <f t="shared" si="147"/>
        <v>1009.6066145026418</v>
      </c>
      <c r="T290">
        <f t="shared" si="148"/>
        <v>5696.0914241311129</v>
      </c>
      <c r="U290">
        <f t="shared" si="125"/>
        <v>133889.98759777742</v>
      </c>
      <c r="V290">
        <f t="shared" si="149"/>
        <v>16.724753293611904</v>
      </c>
      <c r="W290">
        <f t="shared" si="126"/>
        <v>24255.469323917161</v>
      </c>
      <c r="X290">
        <f t="shared" si="127"/>
        <v>25960.327960407092</v>
      </c>
      <c r="Y290">
        <f t="shared" si="128"/>
        <v>9410.8054001049913</v>
      </c>
      <c r="Z290">
        <f t="shared" si="150"/>
        <v>2006.4111574519397</v>
      </c>
      <c r="AA290">
        <f t="shared" si="151"/>
        <v>23.976142441342983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102</v>
      </c>
      <c r="C291">
        <f t="shared" si="132"/>
        <v>2050</v>
      </c>
      <c r="D291">
        <f t="shared" si="133"/>
        <v>0.31297394728148903</v>
      </c>
      <c r="E291">
        <f t="shared" si="134"/>
        <v>3.0797704976781359E-2</v>
      </c>
      <c r="F291">
        <f t="shared" si="135"/>
        <v>0.1700030736290587</v>
      </c>
      <c r="G291">
        <f t="shared" si="136"/>
        <v>5.3499885542284522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9.043629747912945</v>
      </c>
      <c r="L291">
        <f t="shared" si="141"/>
        <v>5519.991627857511</v>
      </c>
      <c r="M291">
        <f t="shared" si="142"/>
        <v>49.920760493922586</v>
      </c>
      <c r="N291">
        <f t="shared" si="124"/>
        <v>0.34950056404209945</v>
      </c>
      <c r="O291">
        <f t="shared" si="143"/>
        <v>0.99609906186511066</v>
      </c>
      <c r="P291">
        <f t="shared" si="144"/>
        <v>1009.043629747913</v>
      </c>
      <c r="Q291">
        <f t="shared" si="145"/>
        <v>0.29110120101770509</v>
      </c>
      <c r="R291">
        <f t="shared" si="146"/>
        <v>2.8263117671927351E-2</v>
      </c>
      <c r="S291">
        <f t="shared" si="147"/>
        <v>1009.6264025556247</v>
      </c>
      <c r="T291">
        <f t="shared" si="148"/>
        <v>5519.991627857511</v>
      </c>
      <c r="U291">
        <f t="shared" si="125"/>
        <v>128806.51446326451</v>
      </c>
      <c r="V291">
        <f t="shared" si="149"/>
        <v>16.08975559456929</v>
      </c>
      <c r="W291">
        <f t="shared" si="126"/>
        <v>24076.035520012494</v>
      </c>
      <c r="X291">
        <f t="shared" si="127"/>
        <v>25773.731362685314</v>
      </c>
      <c r="Y291">
        <f t="shared" si="128"/>
        <v>9082.6533268608127</v>
      </c>
      <c r="Z291">
        <f t="shared" si="150"/>
        <v>1936.7955068962005</v>
      </c>
      <c r="AA291">
        <f t="shared" si="151"/>
        <v>23.139040117392099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102</v>
      </c>
      <c r="C292">
        <f t="shared" si="132"/>
        <v>2050</v>
      </c>
      <c r="D292">
        <f t="shared" si="133"/>
        <v>0.31297394728148903</v>
      </c>
      <c r="E292">
        <f t="shared" si="134"/>
        <v>3.0797704976781359E-2</v>
      </c>
      <c r="F292">
        <f t="shared" si="135"/>
        <v>0.1647673691222849</v>
      </c>
      <c r="G292">
        <f t="shared" si="136"/>
        <v>5.1852211851061671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9.0622581444787151</v>
      </c>
      <c r="L292">
        <f t="shared" si="141"/>
        <v>5349.9885542284519</v>
      </c>
      <c r="M292">
        <f t="shared" si="142"/>
        <v>48.482977348424697</v>
      </c>
      <c r="N292">
        <f t="shared" si="124"/>
        <v>0.34813731718028557</v>
      </c>
      <c r="O292">
        <f t="shared" si="143"/>
        <v>0.9960994430279384</v>
      </c>
      <c r="P292">
        <f t="shared" si="144"/>
        <v>1009.0622581444787</v>
      </c>
      <c r="Q292">
        <f t="shared" si="145"/>
        <v>0.29110120101770509</v>
      </c>
      <c r="R292">
        <f t="shared" si="146"/>
        <v>2.8263117671927351E-2</v>
      </c>
      <c r="S292">
        <f t="shared" si="147"/>
        <v>1009.646231368757</v>
      </c>
      <c r="T292">
        <f t="shared" si="148"/>
        <v>5349.9885542284519</v>
      </c>
      <c r="U292">
        <f t="shared" si="125"/>
        <v>123875.81411733493</v>
      </c>
      <c r="V292">
        <f t="shared" si="149"/>
        <v>15.473841377756203</v>
      </c>
      <c r="W292">
        <f t="shared" si="126"/>
        <v>23890.169714100353</v>
      </c>
      <c r="X292">
        <f t="shared" si="127"/>
        <v>25580.949373411106</v>
      </c>
      <c r="Y292">
        <f t="shared" si="128"/>
        <v>8767.0665088047008</v>
      </c>
      <c r="Z292">
        <f t="shared" si="150"/>
        <v>1869.8240173216202</v>
      </c>
      <c r="AA292">
        <f t="shared" si="151"/>
        <v>22.331849553440101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102</v>
      </c>
      <c r="C293">
        <f t="shared" si="132"/>
        <v>2050</v>
      </c>
      <c r="D293">
        <f t="shared" si="133"/>
        <v>0.31297394728148903</v>
      </c>
      <c r="E293">
        <f t="shared" si="134"/>
        <v>3.0797704976781359E-2</v>
      </c>
      <c r="F293">
        <f t="shared" si="135"/>
        <v>0.15969291229825633</v>
      </c>
      <c r="G293">
        <f t="shared" si="136"/>
        <v>5.0255282728079109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9.080924912491394</v>
      </c>
      <c r="L293">
        <f t="shared" si="141"/>
        <v>5185.2211851061675</v>
      </c>
      <c r="M293">
        <f t="shared" si="142"/>
        <v>47.086604236608743</v>
      </c>
      <c r="N293">
        <f t="shared" si="124"/>
        <v>0.34677952202207046</v>
      </c>
      <c r="O293">
        <f t="shared" si="143"/>
        <v>0.99609982874225467</v>
      </c>
      <c r="P293">
        <f t="shared" si="144"/>
        <v>1009.0809249124914</v>
      </c>
      <c r="Q293">
        <f t="shared" si="145"/>
        <v>0.29110120101770509</v>
      </c>
      <c r="R293">
        <f t="shared" si="146"/>
        <v>2.8263117671927351E-2</v>
      </c>
      <c r="S293">
        <f t="shared" si="147"/>
        <v>1009.6661010259976</v>
      </c>
      <c r="T293">
        <f t="shared" si="148"/>
        <v>5185.2211851061675</v>
      </c>
      <c r="U293">
        <f t="shared" si="125"/>
        <v>119093.1716921223</v>
      </c>
      <c r="V293">
        <f t="shared" si="149"/>
        <v>14.876421689485422</v>
      </c>
      <c r="W293">
        <f t="shared" si="126"/>
        <v>23697.642362597118</v>
      </c>
      <c r="X293">
        <f t="shared" si="127"/>
        <v>25381.777954039793</v>
      </c>
      <c r="Y293">
        <f t="shared" si="128"/>
        <v>8463.6710300372361</v>
      </c>
      <c r="Z293">
        <f t="shared" si="150"/>
        <v>1805.168992369242</v>
      </c>
      <c r="AA293">
        <f t="shared" si="151"/>
        <v>21.55144247694135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102</v>
      </c>
      <c r="C294">
        <f t="shared" si="132"/>
        <v>2050</v>
      </c>
      <c r="D294">
        <f t="shared" si="133"/>
        <v>0.31297394728148903</v>
      </c>
      <c r="E294">
        <f t="shared" si="134"/>
        <v>3.0797704976781359E-2</v>
      </c>
      <c r="F294">
        <f t="shared" si="135"/>
        <v>0.15477473709841164</v>
      </c>
      <c r="G294">
        <f t="shared" si="136"/>
        <v>4.8707535357094995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9.0996301309898637</v>
      </c>
      <c r="L294">
        <f t="shared" si="141"/>
        <v>5025.528272807911</v>
      </c>
      <c r="M294">
        <f t="shared" si="142"/>
        <v>45.730448495384316</v>
      </c>
      <c r="N294">
        <f t="shared" si="124"/>
        <v>0.34542715779839683</v>
      </c>
      <c r="O294">
        <f t="shared" si="143"/>
        <v>0.99610021890627221</v>
      </c>
      <c r="P294">
        <f t="shared" si="144"/>
        <v>1009.0996301309899</v>
      </c>
      <c r="Q294">
        <f t="shared" si="145"/>
        <v>0.29110120101770509</v>
      </c>
      <c r="R294">
        <f t="shared" si="146"/>
        <v>2.8263117671927351E-2</v>
      </c>
      <c r="S294">
        <f t="shared" si="147"/>
        <v>1009.686011611479</v>
      </c>
      <c r="T294">
        <f t="shared" si="148"/>
        <v>5025.528272807911</v>
      </c>
      <c r="U294">
        <f t="shared" si="125"/>
        <v>114454.01741320848</v>
      </c>
      <c r="V294">
        <f t="shared" si="149"/>
        <v>14.296925700293729</v>
      </c>
      <c r="W294">
        <f t="shared" si="126"/>
        <v>23498.21574302599</v>
      </c>
      <c r="X294">
        <f t="shared" si="127"/>
        <v>25176.006348445742</v>
      </c>
      <c r="Y294">
        <f t="shared" si="128"/>
        <v>8172.1045235284382</v>
      </c>
      <c r="Z294">
        <f t="shared" si="150"/>
        <v>1742.7502923527286</v>
      </c>
      <c r="AA294">
        <f t="shared" si="151"/>
        <v>20.796929480991601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102</v>
      </c>
      <c r="C295">
        <f t="shared" si="132"/>
        <v>2050</v>
      </c>
      <c r="D295">
        <f t="shared" si="133"/>
        <v>0.31297394728148903</v>
      </c>
      <c r="E295">
        <f t="shared" si="134"/>
        <v>3.0797704976781359E-2</v>
      </c>
      <c r="F295">
        <f t="shared" si="135"/>
        <v>0.15000803040739585</v>
      </c>
      <c r="G295">
        <f t="shared" si="136"/>
        <v>4.7207455053021032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9.1183738791758309</v>
      </c>
      <c r="L295">
        <f t="shared" si="141"/>
        <v>4870.7535357094994</v>
      </c>
      <c r="M295">
        <f t="shared" si="142"/>
        <v>44.413351811916826</v>
      </c>
      <c r="N295">
        <f t="shared" si="124"/>
        <v>0.34408020377476606</v>
      </c>
      <c r="O295">
        <f t="shared" si="143"/>
        <v>0.99610061341958267</v>
      </c>
      <c r="P295">
        <f t="shared" si="144"/>
        <v>1009.1183738791758</v>
      </c>
      <c r="Q295">
        <f t="shared" si="145"/>
        <v>0.29110120101770509</v>
      </c>
      <c r="R295">
        <f t="shared" si="146"/>
        <v>2.8263117671927351E-2</v>
      </c>
      <c r="S295">
        <f t="shared" si="147"/>
        <v>1009.7059632095064</v>
      </c>
      <c r="T295">
        <f t="shared" si="148"/>
        <v>4870.7535357094994</v>
      </c>
      <c r="U295">
        <f t="shared" si="125"/>
        <v>109953.92213125854</v>
      </c>
      <c r="V295">
        <f t="shared" si="149"/>
        <v>13.734800146779905</v>
      </c>
      <c r="W295">
        <f t="shared" si="126"/>
        <v>23291.643662587576</v>
      </c>
      <c r="X295">
        <f t="shared" si="127"/>
        <v>24963.416861733098</v>
      </c>
      <c r="Y295">
        <f t="shared" si="128"/>
        <v>7892.0158157507412</v>
      </c>
      <c r="Z295">
        <f t="shared" si="150"/>
        <v>1682.4905501766245</v>
      </c>
      <c r="AA295">
        <f t="shared" si="151"/>
        <v>20.067450718000423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102</v>
      </c>
      <c r="C296">
        <f t="shared" si="132"/>
        <v>2050</v>
      </c>
      <c r="D296">
        <f t="shared" si="133"/>
        <v>0.31297394728148903</v>
      </c>
      <c r="E296">
        <f t="shared" si="134"/>
        <v>3.0797704976781359E-2</v>
      </c>
      <c r="F296">
        <f t="shared" si="135"/>
        <v>0.14538812734276083</v>
      </c>
      <c r="G296">
        <f t="shared" si="136"/>
        <v>4.5753573779593424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9.1371562364141425</v>
      </c>
      <c r="L296">
        <f t="shared" si="141"/>
        <v>4720.7455053021031</v>
      </c>
      <c r="M296">
        <f t="shared" si="142"/>
        <v>43.134189234295143</v>
      </c>
      <c r="N296">
        <f t="shared" si="124"/>
        <v>0.34273863925222414</v>
      </c>
      <c r="O296">
        <f t="shared" si="143"/>
        <v>0.99610101218313596</v>
      </c>
      <c r="P296">
        <f t="shared" si="144"/>
        <v>1009.1371562364142</v>
      </c>
      <c r="Q296">
        <f t="shared" si="145"/>
        <v>0.29110120101770509</v>
      </c>
      <c r="R296">
        <f t="shared" si="146"/>
        <v>2.8263117671927351E-2</v>
      </c>
      <c r="S296">
        <f t="shared" si="147"/>
        <v>1009.7259559045591</v>
      </c>
      <c r="T296">
        <f t="shared" si="148"/>
        <v>4720.7455053021031</v>
      </c>
      <c r="U296">
        <f t="shared" si="125"/>
        <v>105588.59299133864</v>
      </c>
      <c r="V296">
        <f t="shared" si="149"/>
        <v>13.189508790641282</v>
      </c>
      <c r="W296">
        <f t="shared" si="126"/>
        <v>23077.67115635287</v>
      </c>
      <c r="X296">
        <f t="shared" si="127"/>
        <v>24743.784631769191</v>
      </c>
      <c r="Y296">
        <f t="shared" si="128"/>
        <v>7623.064582263547</v>
      </c>
      <c r="Z296">
        <f t="shared" si="150"/>
        <v>1624.3150754331587</v>
      </c>
      <c r="AA296">
        <f t="shared" si="151"/>
        <v>19.362174916705236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102</v>
      </c>
      <c r="C297">
        <f t="shared" si="132"/>
        <v>2050</v>
      </c>
      <c r="D297">
        <f t="shared" si="133"/>
        <v>0.31297394728148903</v>
      </c>
      <c r="E297">
        <f t="shared" si="134"/>
        <v>3.0797704976781359E-2</v>
      </c>
      <c r="F297">
        <f t="shared" si="135"/>
        <v>0.14091050668973176</v>
      </c>
      <c r="G297">
        <f t="shared" si="136"/>
        <v>4.4344468712696106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9.1559772822331311</v>
      </c>
      <c r="L297">
        <f t="shared" si="141"/>
        <v>4575.3573779593426</v>
      </c>
      <c r="M297">
        <f t="shared" si="142"/>
        <v>41.891868210693488</v>
      </c>
      <c r="N297">
        <f t="shared" si="124"/>
        <v>0.34140244356832405</v>
      </c>
      <c r="O297">
        <f t="shared" si="143"/>
        <v>0.99610141509922734</v>
      </c>
      <c r="P297">
        <f t="shared" si="144"/>
        <v>1009.1559772822332</v>
      </c>
      <c r="Q297">
        <f t="shared" si="145"/>
        <v>0.29110120101770509</v>
      </c>
      <c r="R297">
        <f t="shared" si="146"/>
        <v>2.8263117671927351E-2</v>
      </c>
      <c r="S297">
        <f t="shared" si="147"/>
        <v>1009.7459897812902</v>
      </c>
      <c r="T297">
        <f t="shared" si="148"/>
        <v>4575.3573779593426</v>
      </c>
      <c r="U297">
        <f t="shared" si="125"/>
        <v>101353.86923566977</v>
      </c>
      <c r="V297">
        <f t="shared" si="149"/>
        <v>12.660531894378316</v>
      </c>
      <c r="W297">
        <f t="shared" si="126"/>
        <v>22856.034174709028</v>
      </c>
      <c r="X297">
        <f t="shared" si="127"/>
        <v>24516.877393200986</v>
      </c>
      <c r="Y297">
        <f t="shared" si="128"/>
        <v>7364.9210139110155</v>
      </c>
      <c r="Z297">
        <f t="shared" si="150"/>
        <v>1568.1517618144092</v>
      </c>
      <c r="AA297">
        <f t="shared" si="151"/>
        <v>18.680298431882051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102</v>
      </c>
      <c r="C298">
        <f t="shared" si="132"/>
        <v>2050</v>
      </c>
      <c r="D298">
        <f t="shared" si="133"/>
        <v>0.31297394728148903</v>
      </c>
      <c r="E298">
        <f t="shared" si="134"/>
        <v>3.0797704976781359E-2</v>
      </c>
      <c r="F298">
        <f t="shared" si="135"/>
        <v>0.13657078647657261</v>
      </c>
      <c r="G298">
        <f t="shared" si="136"/>
        <v>4.297876084793038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9.1748370963249322</v>
      </c>
      <c r="L298">
        <f t="shared" si="141"/>
        <v>4434.4468712696107</v>
      </c>
      <c r="M298">
        <f t="shared" si="142"/>
        <v>40.685327656206454</v>
      </c>
      <c r="N298">
        <f t="shared" si="124"/>
        <v>0.34007159609806342</v>
      </c>
      <c r="O298">
        <f t="shared" si="143"/>
        <v>0.99610182207148057</v>
      </c>
      <c r="P298">
        <f t="shared" si="144"/>
        <v>1009.1748370963249</v>
      </c>
      <c r="Q298">
        <f t="shared" si="145"/>
        <v>0.29110120101770509</v>
      </c>
      <c r="R298">
        <f t="shared" si="146"/>
        <v>2.8263117671927351E-2</v>
      </c>
      <c r="S298">
        <f t="shared" si="147"/>
        <v>1009.7660649245272</v>
      </c>
      <c r="T298">
        <f t="shared" si="148"/>
        <v>4434.4468712696107</v>
      </c>
      <c r="U298">
        <f t="shared" si="125"/>
        <v>97245.718135703326</v>
      </c>
      <c r="V298">
        <f t="shared" si="149"/>
        <v>12.147365713153278</v>
      </c>
      <c r="W298">
        <f t="shared" si="126"/>
        <v>22626.459259675499</v>
      </c>
      <c r="X298">
        <f t="shared" si="127"/>
        <v>24282.4552337075</v>
      </c>
      <c r="Y298">
        <f t="shared" si="128"/>
        <v>7117.2654933056892</v>
      </c>
      <c r="Z298">
        <f t="shared" si="150"/>
        <v>1513.9309977253545</v>
      </c>
      <c r="AA298">
        <f t="shared" si="151"/>
        <v>18.021044325665724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103</v>
      </c>
      <c r="C299">
        <f t="shared" si="132"/>
        <v>2050</v>
      </c>
      <c r="D299">
        <f t="shared" si="133"/>
        <v>0.34810264199093743</v>
      </c>
      <c r="E299">
        <f t="shared" si="134"/>
        <v>3.5027504045835878E-2</v>
      </c>
      <c r="F299">
        <f t="shared" si="135"/>
        <v>0.1505438719485894</v>
      </c>
      <c r="G299">
        <f t="shared" si="136"/>
        <v>4.1473322128444483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9.1937357585458415</v>
      </c>
      <c r="L299">
        <f t="shared" si="141"/>
        <v>4297.876084793038</v>
      </c>
      <c r="M299">
        <f t="shared" si="142"/>
        <v>39.513537046560749</v>
      </c>
      <c r="N299">
        <f t="shared" si="124"/>
        <v>0.33874607625479897</v>
      </c>
      <c r="O299">
        <f t="shared" si="143"/>
        <v>0.99610223300483403</v>
      </c>
      <c r="P299">
        <f t="shared" si="144"/>
        <v>1009.1937357585458</v>
      </c>
      <c r="Q299">
        <f t="shared" si="145"/>
        <v>0.32377486382232012</v>
      </c>
      <c r="R299">
        <f t="shared" si="146"/>
        <v>3.2076704203825801E-2</v>
      </c>
      <c r="S299">
        <f t="shared" si="147"/>
        <v>1009.7861814192723</v>
      </c>
      <c r="T299">
        <f t="shared" si="148"/>
        <v>4297.876084793038</v>
      </c>
      <c r="U299">
        <f t="shared" si="125"/>
        <v>93260.231049530194</v>
      </c>
      <c r="V299">
        <f t="shared" si="149"/>
        <v>11.649522002304892</v>
      </c>
      <c r="W299">
        <f t="shared" si="126"/>
        <v>22486.80025214755</v>
      </c>
      <c r="X299">
        <f t="shared" si="127"/>
        <v>24134.988231138304</v>
      </c>
      <c r="Y299">
        <f t="shared" si="128"/>
        <v>6835.5830980913443</v>
      </c>
      <c r="Z299">
        <f t="shared" si="150"/>
        <v>1461.5855799872643</v>
      </c>
      <c r="AA299">
        <f t="shared" si="151"/>
        <v>17.383661479428604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103</v>
      </c>
      <c r="C300">
        <f t="shared" si="132"/>
        <v>2050</v>
      </c>
      <c r="D300">
        <f t="shared" si="133"/>
        <v>0.34810264199093743</v>
      </c>
      <c r="E300">
        <f t="shared" si="134"/>
        <v>3.5027504045835878E-2</v>
      </c>
      <c r="F300">
        <f t="shared" si="135"/>
        <v>0.14527069586483438</v>
      </c>
      <c r="G300">
        <f t="shared" si="136"/>
        <v>4.0020615169796141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9.2126733489166455</v>
      </c>
      <c r="L300">
        <f t="shared" si="141"/>
        <v>4147.3322128444479</v>
      </c>
      <c r="M300">
        <f t="shared" si="142"/>
        <v>38.208016946375544</v>
      </c>
      <c r="N300">
        <f t="shared" si="124"/>
        <v>0.33742586349113679</v>
      </c>
      <c r="O300">
        <f t="shared" si="143"/>
        <v>0.99610264780552282</v>
      </c>
      <c r="P300">
        <f t="shared" si="144"/>
        <v>1009.2126733489166</v>
      </c>
      <c r="Q300">
        <f t="shared" si="145"/>
        <v>0.32377486382232012</v>
      </c>
      <c r="R300">
        <f t="shared" si="146"/>
        <v>3.2076704203825801E-2</v>
      </c>
      <c r="S300">
        <f t="shared" si="147"/>
        <v>1009.8063393507031</v>
      </c>
      <c r="T300">
        <f t="shared" si="148"/>
        <v>4147.3322128444479</v>
      </c>
      <c r="U300">
        <f t="shared" si="125"/>
        <v>89412.035714225989</v>
      </c>
      <c r="V300">
        <f t="shared" si="149"/>
        <v>11.168827973099834</v>
      </c>
      <c r="W300">
        <f t="shared" si="126"/>
        <v>22341.494585946781</v>
      </c>
      <c r="X300">
        <f t="shared" si="127"/>
        <v>23982.026261379484</v>
      </c>
      <c r="Y300">
        <f t="shared" si="128"/>
        <v>6565.5086856353118</v>
      </c>
      <c r="Z300">
        <f t="shared" si="150"/>
        <v>1404.8925140261895</v>
      </c>
      <c r="AA300">
        <f t="shared" si="151"/>
        <v>16.711467245068754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103</v>
      </c>
      <c r="C301">
        <f t="shared" si="132"/>
        <v>2050</v>
      </c>
      <c r="D301">
        <f t="shared" si="133"/>
        <v>0.34810264199093743</v>
      </c>
      <c r="E301">
        <f t="shared" si="134"/>
        <v>3.5027504045835878E-2</v>
      </c>
      <c r="F301">
        <f t="shared" si="135"/>
        <v>0.14018222597768751</v>
      </c>
      <c r="G301">
        <f t="shared" si="136"/>
        <v>3.8618792910019266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9.2316499476229588</v>
      </c>
      <c r="L301">
        <f t="shared" si="141"/>
        <v>4002.0615169796142</v>
      </c>
      <c r="M301">
        <f t="shared" si="142"/>
        <v>36.945630993608717</v>
      </c>
      <c r="N301">
        <f t="shared" si="124"/>
        <v>0.33611093729980057</v>
      </c>
      <c r="O301">
        <f t="shared" si="143"/>
        <v>0.99610306638106672</v>
      </c>
      <c r="P301">
        <f t="shared" si="144"/>
        <v>1009.2316499476229</v>
      </c>
      <c r="Q301">
        <f t="shared" si="145"/>
        <v>0.32377486382232012</v>
      </c>
      <c r="R301">
        <f t="shared" si="146"/>
        <v>3.2076704203825801E-2</v>
      </c>
      <c r="S301">
        <f t="shared" si="147"/>
        <v>1009.8265388041721</v>
      </c>
      <c r="T301">
        <f t="shared" si="148"/>
        <v>4002.0615169796142</v>
      </c>
      <c r="U301">
        <f t="shared" si="125"/>
        <v>85696.318463799049</v>
      </c>
      <c r="V301">
        <f t="shared" si="149"/>
        <v>10.704682330567559</v>
      </c>
      <c r="W301">
        <f t="shared" si="126"/>
        <v>22190.3151306332</v>
      </c>
      <c r="X301">
        <f t="shared" si="127"/>
        <v>23823.365718924455</v>
      </c>
      <c r="Y301">
        <f t="shared" si="128"/>
        <v>6306.6442480805108</v>
      </c>
      <c r="Z301">
        <f t="shared" si="150"/>
        <v>1350.399063111495</v>
      </c>
      <c r="AA301">
        <f t="shared" si="151"/>
        <v>16.064372251867002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103</v>
      </c>
      <c r="C302">
        <f t="shared" si="132"/>
        <v>2050</v>
      </c>
      <c r="D302">
        <f t="shared" si="133"/>
        <v>0.34810264199093743</v>
      </c>
      <c r="E302">
        <f t="shared" si="134"/>
        <v>3.5027504045835878E-2</v>
      </c>
      <c r="F302">
        <f t="shared" si="135"/>
        <v>0.13527199249009977</v>
      </c>
      <c r="G302">
        <f t="shared" si="136"/>
        <v>3.7266072985118268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9.2506656350155652</v>
      </c>
      <c r="L302">
        <f t="shared" si="141"/>
        <v>3861.8792910019265</v>
      </c>
      <c r="M302">
        <f t="shared" si="142"/>
        <v>35.724954043849799</v>
      </c>
      <c r="N302">
        <f t="shared" si="124"/>
        <v>0.33480127721447694</v>
      </c>
      <c r="O302">
        <f t="shared" si="143"/>
        <v>0.99610348864025378</v>
      </c>
      <c r="P302">
        <f t="shared" si="144"/>
        <v>1009.2506656350156</v>
      </c>
      <c r="Q302">
        <f t="shared" si="145"/>
        <v>0.32377486382232012</v>
      </c>
      <c r="R302">
        <f t="shared" si="146"/>
        <v>3.2076704203825801E-2</v>
      </c>
      <c r="S302">
        <f t="shared" si="147"/>
        <v>1009.8467798652078</v>
      </c>
      <c r="T302">
        <f t="shared" si="148"/>
        <v>3861.8792910019265</v>
      </c>
      <c r="U302">
        <f t="shared" si="125"/>
        <v>82108.434124812309</v>
      </c>
      <c r="V302">
        <f t="shared" si="149"/>
        <v>10.256504826840887</v>
      </c>
      <c r="W302">
        <f t="shared" si="126"/>
        <v>22033.025631007935</v>
      </c>
      <c r="X302">
        <f t="shared" si="127"/>
        <v>23658.795465429816</v>
      </c>
      <c r="Y302">
        <f t="shared" si="128"/>
        <v>6058.6057306569446</v>
      </c>
      <c r="Z302">
        <f t="shared" si="150"/>
        <v>1298.0198682373468</v>
      </c>
      <c r="AA302">
        <f t="shared" si="151"/>
        <v>15.441438704453432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103</v>
      </c>
      <c r="C303">
        <f t="shared" si="132"/>
        <v>2051</v>
      </c>
      <c r="D303">
        <f t="shared" si="133"/>
        <v>0.34712795459336276</v>
      </c>
      <c r="E303">
        <f t="shared" si="134"/>
        <v>3.4907354429582149E-2</v>
      </c>
      <c r="F303">
        <f t="shared" si="135"/>
        <v>0.13008600178901999</v>
      </c>
      <c r="G303">
        <f t="shared" si="136"/>
        <v>3.5965212967228068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9.2697204916107658</v>
      </c>
      <c r="L303">
        <f t="shared" si="141"/>
        <v>3726.6072985118267</v>
      </c>
      <c r="M303">
        <f t="shared" si="142"/>
        <v>34.544608039201322</v>
      </c>
      <c r="N303">
        <f t="shared" si="124"/>
        <v>0.33349686281063856</v>
      </c>
      <c r="O303">
        <f t="shared" si="143"/>
        <v>0.99610391449312552</v>
      </c>
      <c r="P303">
        <f t="shared" si="144"/>
        <v>1009.2697204916108</v>
      </c>
      <c r="Q303">
        <f t="shared" si="145"/>
        <v>0.32286829420361757</v>
      </c>
      <c r="R303">
        <f t="shared" si="146"/>
        <v>3.1968634779394045E-2</v>
      </c>
      <c r="S303">
        <f t="shared" si="147"/>
        <v>1009.8670626195154</v>
      </c>
      <c r="T303">
        <f t="shared" si="148"/>
        <v>3726.6072985118267</v>
      </c>
      <c r="U303">
        <f t="shared" si="125"/>
        <v>78643.900116297926</v>
      </c>
      <c r="V303">
        <f t="shared" si="149"/>
        <v>9.8237355241518696</v>
      </c>
      <c r="W303">
        <f t="shared" si="126"/>
        <v>21866.657702808319</v>
      </c>
      <c r="X303">
        <f t="shared" si="127"/>
        <v>23485.474378668605</v>
      </c>
      <c r="Y303">
        <f t="shared" si="128"/>
        <v>5822.1086502215385</v>
      </c>
      <c r="Z303">
        <f t="shared" si="150"/>
        <v>1247.6728832185511</v>
      </c>
      <c r="AA303">
        <f t="shared" si="151"/>
        <v>14.841763870784163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103</v>
      </c>
      <c r="C304">
        <f t="shared" si="132"/>
        <v>2051</v>
      </c>
      <c r="D304">
        <f t="shared" si="133"/>
        <v>0.34712795459336276</v>
      </c>
      <c r="E304">
        <f t="shared" si="134"/>
        <v>3.4907354429582149E-2</v>
      </c>
      <c r="F304">
        <f t="shared" si="135"/>
        <v>0.1255450436182434</v>
      </c>
      <c r="G304">
        <f t="shared" si="136"/>
        <v>3.4709762531045634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9.2888145980906849</v>
      </c>
      <c r="L304">
        <f t="shared" si="141"/>
        <v>3596.5212967228067</v>
      </c>
      <c r="M304">
        <f t="shared" si="142"/>
        <v>33.407419523342845</v>
      </c>
      <c r="N304">
        <f t="shared" si="124"/>
        <v>0.33219767370634617</v>
      </c>
      <c r="O304">
        <f t="shared" si="143"/>
        <v>0.99610434385096425</v>
      </c>
      <c r="P304">
        <f t="shared" si="144"/>
        <v>1009.2888145980907</v>
      </c>
      <c r="Q304">
        <f t="shared" si="145"/>
        <v>0.32286829420361757</v>
      </c>
      <c r="R304">
        <f t="shared" si="146"/>
        <v>3.1968634779394045E-2</v>
      </c>
      <c r="S304">
        <f t="shared" si="147"/>
        <v>1009.8873871529759</v>
      </c>
      <c r="T304">
        <f t="shared" si="148"/>
        <v>3596.5212967228067</v>
      </c>
      <c r="U304">
        <f t="shared" si="125"/>
        <v>75297.937136120396</v>
      </c>
      <c r="V304">
        <f t="shared" si="149"/>
        <v>9.4057774200616677</v>
      </c>
      <c r="W304">
        <f t="shared" si="126"/>
        <v>21693.59040378662</v>
      </c>
      <c r="X304">
        <f t="shared" si="127"/>
        <v>23305.720496978214</v>
      </c>
      <c r="Y304">
        <f t="shared" si="128"/>
        <v>5595.6652703832688</v>
      </c>
      <c r="Z304">
        <f t="shared" si="150"/>
        <v>1199.4285694887058</v>
      </c>
      <c r="AA304">
        <f t="shared" si="151"/>
        <v>14.26584698397788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103</v>
      </c>
      <c r="C305">
        <f t="shared" si="132"/>
        <v>2051</v>
      </c>
      <c r="D305">
        <f t="shared" si="133"/>
        <v>0.34712795459336276</v>
      </c>
      <c r="E305">
        <f t="shared" si="134"/>
        <v>3.4907354429582149E-2</v>
      </c>
      <c r="F305">
        <f t="shared" si="135"/>
        <v>0.12116259828378403</v>
      </c>
      <c r="G305">
        <f t="shared" si="136"/>
        <v>3.3498136548207795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9.3079480353036779</v>
      </c>
      <c r="L305">
        <f t="shared" si="141"/>
        <v>3470.9762531045635</v>
      </c>
      <c r="M305">
        <f t="shared" si="142"/>
        <v>32.307666595670341</v>
      </c>
      <c r="N305">
        <f t="shared" si="124"/>
        <v>0.33090368956302807</v>
      </c>
      <c r="O305">
        <f t="shared" si="143"/>
        <v>0.99610477662627472</v>
      </c>
      <c r="P305">
        <f t="shared" si="144"/>
        <v>1009.3079480353036</v>
      </c>
      <c r="Q305">
        <f t="shared" si="145"/>
        <v>0.32286829420361757</v>
      </c>
      <c r="R305">
        <f t="shared" si="146"/>
        <v>3.1968634779394045E-2</v>
      </c>
      <c r="S305">
        <f t="shared" si="147"/>
        <v>1009.9077535516476</v>
      </c>
      <c r="T305">
        <f t="shared" si="148"/>
        <v>3470.9762531045635</v>
      </c>
      <c r="U305">
        <f t="shared" si="125"/>
        <v>72066.400898064283</v>
      </c>
      <c r="V305">
        <f t="shared" si="149"/>
        <v>9.0021128346020127</v>
      </c>
      <c r="W305">
        <f t="shared" si="126"/>
        <v>21513.555177719267</v>
      </c>
      <c r="X305">
        <f t="shared" si="127"/>
        <v>23119.296260842526</v>
      </c>
      <c r="Y305">
        <f t="shared" si="128"/>
        <v>5378.9334063530023</v>
      </c>
      <c r="Z305">
        <f t="shared" si="150"/>
        <v>1153.0502367713059</v>
      </c>
      <c r="AA305">
        <f t="shared" si="151"/>
        <v>13.711364036794411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103</v>
      </c>
      <c r="C306">
        <f t="shared" si="132"/>
        <v>2051</v>
      </c>
      <c r="D306">
        <f t="shared" si="133"/>
        <v>0.34712795459336276</v>
      </c>
      <c r="E306">
        <f t="shared" si="134"/>
        <v>3.4907354429582149E-2</v>
      </c>
      <c r="F306">
        <f t="shared" si="135"/>
        <v>0.11693313252188291</v>
      </c>
      <c r="G306">
        <f t="shared" si="136"/>
        <v>3.2328805222988968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9.3271208842646089</v>
      </c>
      <c r="L306">
        <f t="shared" si="141"/>
        <v>3349.8136548207794</v>
      </c>
      <c r="M306">
        <f t="shared" si="142"/>
        <v>31.244116898273649</v>
      </c>
      <c r="N306">
        <f t="shared" si="124"/>
        <v>0.3296148900862404</v>
      </c>
      <c r="O306">
        <f t="shared" si="143"/>
        <v>0.99610521273277552</v>
      </c>
      <c r="P306">
        <f t="shared" si="144"/>
        <v>1009.3271208842646</v>
      </c>
      <c r="Q306">
        <f t="shared" si="145"/>
        <v>0.32286829420361757</v>
      </c>
      <c r="R306">
        <f t="shared" si="146"/>
        <v>3.1968634779394045E-2</v>
      </c>
      <c r="S306">
        <f t="shared" si="147"/>
        <v>1009.9281619017659</v>
      </c>
      <c r="T306">
        <f t="shared" si="148"/>
        <v>3349.8136548207794</v>
      </c>
      <c r="U306">
        <f t="shared" si="125"/>
        <v>68945.291671187486</v>
      </c>
      <c r="V306">
        <f t="shared" si="149"/>
        <v>8.6122421448029733</v>
      </c>
      <c r="W306">
        <f t="shared" si="126"/>
        <v>21326.272714266783</v>
      </c>
      <c r="X306">
        <f t="shared" si="127"/>
        <v>22925.955349233231</v>
      </c>
      <c r="Y306">
        <f t="shared" si="128"/>
        <v>5171.5828324428057</v>
      </c>
      <c r="Z306">
        <f t="shared" si="150"/>
        <v>1108.4656977288078</v>
      </c>
      <c r="AA306">
        <f t="shared" si="151"/>
        <v>13.177516806732623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103</v>
      </c>
      <c r="C307">
        <f t="shared" si="132"/>
        <v>2051</v>
      </c>
      <c r="D307">
        <f t="shared" si="133"/>
        <v>0.34712795459336276</v>
      </c>
      <c r="E307">
        <f t="shared" si="134"/>
        <v>3.4907354429582149E-2</v>
      </c>
      <c r="F307">
        <f t="shared" si="135"/>
        <v>0.11285130622038024</v>
      </c>
      <c r="G307">
        <f t="shared" si="136"/>
        <v>3.1200292160785166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9.3463332261552239</v>
      </c>
      <c r="L307">
        <f t="shared" si="141"/>
        <v>3232.8805222988967</v>
      </c>
      <c r="M307">
        <f t="shared" si="142"/>
        <v>30.215578641752234</v>
      </c>
      <c r="N307">
        <f t="shared" si="124"/>
        <v>0.32833125502640492</v>
      </c>
      <c r="O307">
        <f t="shared" si="143"/>
        <v>0.99610565208537871</v>
      </c>
      <c r="P307">
        <f t="shared" si="144"/>
        <v>1009.3463332261553</v>
      </c>
      <c r="Q307">
        <f t="shared" si="145"/>
        <v>0.32286829420361757</v>
      </c>
      <c r="R307">
        <f t="shared" si="146"/>
        <v>3.1968634779394045E-2</v>
      </c>
      <c r="S307">
        <f t="shared" si="147"/>
        <v>1009.948612289744</v>
      </c>
      <c r="T307">
        <f t="shared" si="148"/>
        <v>3232.8805222988967</v>
      </c>
      <c r="U307">
        <f t="shared" si="125"/>
        <v>65930.749235502459</v>
      </c>
      <c r="V307">
        <f t="shared" si="149"/>
        <v>8.2356831545861962</v>
      </c>
      <c r="W307">
        <f t="shared" si="126"/>
        <v>21131.452518373892</v>
      </c>
      <c r="X307">
        <f t="shared" si="127"/>
        <v>22725.442356491454</v>
      </c>
      <c r="Y307">
        <f t="shared" si="128"/>
        <v>4973.2948650590606</v>
      </c>
      <c r="Z307">
        <f t="shared" si="150"/>
        <v>1065.6055580194984</v>
      </c>
      <c r="AA307">
        <f t="shared" si="151"/>
        <v>12.663536819038423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103</v>
      </c>
      <c r="C308">
        <f t="shared" si="132"/>
        <v>2051</v>
      </c>
      <c r="D308">
        <f t="shared" si="133"/>
        <v>0.34712795459336276</v>
      </c>
      <c r="E308">
        <f t="shared" si="134"/>
        <v>3.4907354429582149E-2</v>
      </c>
      <c r="F308">
        <f t="shared" si="135"/>
        <v>0.10891196567630412</v>
      </c>
      <c r="G308">
        <f t="shared" si="136"/>
        <v>3.0111172504022123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9.3655851423244982</v>
      </c>
      <c r="L308">
        <f t="shared" si="141"/>
        <v>3120.0292160785166</v>
      </c>
      <c r="M308">
        <f t="shared" si="142"/>
        <v>29.220899269723308</v>
      </c>
      <c r="N308">
        <f t="shared" si="124"/>
        <v>0.32705276417952872</v>
      </c>
      <c r="O308">
        <f t="shared" si="143"/>
        <v>0.9961060946001824</v>
      </c>
      <c r="P308">
        <f t="shared" si="144"/>
        <v>1009.3655851423244</v>
      </c>
      <c r="Q308">
        <f t="shared" si="145"/>
        <v>0.32286829420361757</v>
      </c>
      <c r="R308">
        <f t="shared" si="146"/>
        <v>3.1968634779394045E-2</v>
      </c>
      <c r="S308">
        <f t="shared" si="147"/>
        <v>1009.9691048021731</v>
      </c>
      <c r="T308">
        <f t="shared" si="148"/>
        <v>3120.0292160785166</v>
      </c>
      <c r="U308">
        <f t="shared" si="125"/>
        <v>63019.048013727981</v>
      </c>
      <c r="V308">
        <f t="shared" si="149"/>
        <v>7.8719704866518319</v>
      </c>
      <c r="W308">
        <f t="shared" si="126"/>
        <v>20928.792462435722</v>
      </c>
      <c r="X308">
        <f t="shared" si="127"/>
        <v>22517.49245729926</v>
      </c>
      <c r="Y308">
        <f t="shared" si="128"/>
        <v>4783.761960247507</v>
      </c>
      <c r="Z308">
        <f t="shared" si="150"/>
        <v>1024.4031082341096</v>
      </c>
      <c r="AA308">
        <f t="shared" si="151"/>
        <v>12.168684237427565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103</v>
      </c>
      <c r="C309">
        <f t="shared" si="132"/>
        <v>2051</v>
      </c>
      <c r="D309">
        <f t="shared" si="133"/>
        <v>0.34712795459336276</v>
      </c>
      <c r="E309">
        <f t="shared" si="134"/>
        <v>3.4907354429582149E-2</v>
      </c>
      <c r="F309">
        <f t="shared" si="135"/>
        <v>0.10511013708881889</v>
      </c>
      <c r="G309">
        <f t="shared" si="136"/>
        <v>2.9060071133133936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9.3848767142889589</v>
      </c>
      <c r="L309">
        <f t="shared" si="141"/>
        <v>3011.1172504022124</v>
      </c>
      <c r="M309">
        <f t="shared" si="142"/>
        <v>28.25896416729352</v>
      </c>
      <c r="N309">
        <f t="shared" si="124"/>
        <v>0.32577939738790201</v>
      </c>
      <c r="O309">
        <f t="shared" si="143"/>
        <v>0.996106540194451</v>
      </c>
      <c r="P309">
        <f t="shared" si="144"/>
        <v>1009.3848767142889</v>
      </c>
      <c r="Q309">
        <f t="shared" si="145"/>
        <v>0.32286829420361757</v>
      </c>
      <c r="R309">
        <f t="shared" si="146"/>
        <v>3.1968634779394045E-2</v>
      </c>
      <c r="S309">
        <f t="shared" si="147"/>
        <v>1009.9896395258224</v>
      </c>
      <c r="T309">
        <f t="shared" si="148"/>
        <v>3011.1172504022124</v>
      </c>
      <c r="U309">
        <f t="shared" si="125"/>
        <v>60206.592372964034</v>
      </c>
      <c r="V309">
        <f t="shared" si="149"/>
        <v>7.5206549955912818</v>
      </c>
      <c r="W309">
        <f t="shared" si="126"/>
        <v>20717.978320540733</v>
      </c>
      <c r="X309">
        <f t="shared" si="127"/>
        <v>22301.831059302469</v>
      </c>
      <c r="Y309">
        <f t="shared" si="128"/>
        <v>4602.6873252825044</v>
      </c>
      <c r="Z309">
        <f t="shared" si="150"/>
        <v>984.79422001270575</v>
      </c>
      <c r="AA309">
        <f t="shared" si="151"/>
        <v>11.692246796189641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103</v>
      </c>
      <c r="C310">
        <f t="shared" si="132"/>
        <v>2051</v>
      </c>
      <c r="D310">
        <f t="shared" si="133"/>
        <v>0.34712795459336276</v>
      </c>
      <c r="E310">
        <f t="shared" si="134"/>
        <v>3.4907354429582149E-2</v>
      </c>
      <c r="F310">
        <f t="shared" si="135"/>
        <v>0.10144102027931752</v>
      </c>
      <c r="G310">
        <f t="shared" si="136"/>
        <v>2.8045660930340759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9.4042080237330534</v>
      </c>
      <c r="L310">
        <f t="shared" si="141"/>
        <v>2906.0071133133933</v>
      </c>
      <c r="M310">
        <f t="shared" si="142"/>
        <v>27.328695412047143</v>
      </c>
      <c r="N310">
        <f t="shared" si="124"/>
        <v>0.32451113454077779</v>
      </c>
      <c r="O310">
        <f t="shared" si="143"/>
        <v>0.99610698878660486</v>
      </c>
      <c r="P310">
        <f t="shared" si="144"/>
        <v>1009.4042080237331</v>
      </c>
      <c r="Q310">
        <f t="shared" si="145"/>
        <v>0.32286829420361757</v>
      </c>
      <c r="R310">
        <f t="shared" si="146"/>
        <v>3.1968634779394045E-2</v>
      </c>
      <c r="S310">
        <f t="shared" si="147"/>
        <v>1010.0102165476404</v>
      </c>
      <c r="T310">
        <f t="shared" si="148"/>
        <v>2906.0071133133933</v>
      </c>
      <c r="U310">
        <f t="shared" si="125"/>
        <v>57489.912090355858</v>
      </c>
      <c r="V310">
        <f t="shared" si="149"/>
        <v>7.181303201484492</v>
      </c>
      <c r="W310">
        <f t="shared" si="126"/>
        <v>20498.683284073119</v>
      </c>
      <c r="X310">
        <f t="shared" si="127"/>
        <v>22078.173442929521</v>
      </c>
      <c r="Y310">
        <f t="shared" si="128"/>
        <v>4429.7845438096729</v>
      </c>
      <c r="Z310">
        <f t="shared" si="150"/>
        <v>946.71724618019402</v>
      </c>
      <c r="AA310">
        <f t="shared" si="151"/>
        <v>11.233538772129293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104</v>
      </c>
      <c r="C311">
        <f t="shared" si="132"/>
        <v>2051</v>
      </c>
      <c r="D311">
        <f t="shared" si="133"/>
        <v>0.38517013878292677</v>
      </c>
      <c r="E311">
        <f t="shared" si="134"/>
        <v>3.9723621314432522E-2</v>
      </c>
      <c r="F311">
        <f t="shared" si="135"/>
        <v>0.11140752143098316</v>
      </c>
      <c r="G311">
        <f t="shared" si="136"/>
        <v>2.6931585716030928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9.4235791525094861</v>
      </c>
      <c r="L311">
        <f t="shared" si="141"/>
        <v>2804.5660930340759</v>
      </c>
      <c r="M311">
        <f t="shared" si="142"/>
        <v>26.429050566150899</v>
      </c>
      <c r="N311">
        <f t="shared" si="124"/>
        <v>0.32324795557503272</v>
      </c>
      <c r="O311">
        <f t="shared" si="143"/>
        <v>0.99610744029620857</v>
      </c>
      <c r="P311">
        <f t="shared" si="144"/>
        <v>1009.4235791525094</v>
      </c>
      <c r="Q311">
        <f t="shared" si="145"/>
        <v>0.35825183204473621</v>
      </c>
      <c r="R311">
        <f t="shared" si="146"/>
        <v>3.6288474119239744E-2</v>
      </c>
      <c r="S311">
        <f t="shared" si="147"/>
        <v>1010.0308359547541</v>
      </c>
      <c r="T311">
        <f t="shared" si="148"/>
        <v>2804.5660930340759</v>
      </c>
      <c r="U311">
        <f t="shared" si="125"/>
        <v>54865.657977020972</v>
      </c>
      <c r="V311">
        <f t="shared" si="149"/>
        <v>6.853496743266545</v>
      </c>
      <c r="W311">
        <f t="shared" si="126"/>
        <v>20372.234503949909</v>
      </c>
      <c r="X311">
        <f t="shared" si="127"/>
        <v>21944.150143727449</v>
      </c>
      <c r="Y311">
        <f t="shared" si="128"/>
        <v>4233.4180791038425</v>
      </c>
      <c r="Z311">
        <f t="shared" si="150"/>
        <v>910.11292474508457</v>
      </c>
      <c r="AA311">
        <f t="shared" si="151"/>
        <v>10.791899994858269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104</v>
      </c>
      <c r="C312">
        <f t="shared" si="132"/>
        <v>2051</v>
      </c>
      <c r="D312">
        <f t="shared" si="133"/>
        <v>0.38517013878292677</v>
      </c>
      <c r="E312">
        <f t="shared" si="134"/>
        <v>3.9723621314432522E-2</v>
      </c>
      <c r="F312">
        <f t="shared" si="135"/>
        <v>0.10698201123807927</v>
      </c>
      <c r="G312">
        <f t="shared" si="136"/>
        <v>2.5861765603650135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9.4429901826395621</v>
      </c>
      <c r="L312">
        <f t="shared" si="141"/>
        <v>2693.1585716030927</v>
      </c>
      <c r="M312">
        <f t="shared" si="142"/>
        <v>25.43146995193959</v>
      </c>
      <c r="N312">
        <f t="shared" si="124"/>
        <v>0.32198984047580748</v>
      </c>
      <c r="O312">
        <f t="shared" si="143"/>
        <v>0.99610789464395166</v>
      </c>
      <c r="P312">
        <f t="shared" si="144"/>
        <v>1009.4429901826395</v>
      </c>
      <c r="Q312">
        <f t="shared" si="145"/>
        <v>0.35825183204473621</v>
      </c>
      <c r="R312">
        <f t="shared" si="146"/>
        <v>3.6288474119239744E-2</v>
      </c>
      <c r="S312">
        <f t="shared" si="147"/>
        <v>1010.0514978344706</v>
      </c>
      <c r="T312">
        <f t="shared" si="148"/>
        <v>2693.1585716030927</v>
      </c>
      <c r="U312">
        <f t="shared" si="125"/>
        <v>52344.284311979274</v>
      </c>
      <c r="V312">
        <f t="shared" si="149"/>
        <v>6.5385415082603657</v>
      </c>
      <c r="W312">
        <f t="shared" si="126"/>
        <v>20240.027349328153</v>
      </c>
      <c r="X312">
        <f t="shared" si="127"/>
        <v>21804.52272630544</v>
      </c>
      <c r="Y312">
        <f t="shared" si="128"/>
        <v>4046.0612727380862</v>
      </c>
      <c r="Z312">
        <f t="shared" si="150"/>
        <v>870.55800231007504</v>
      </c>
      <c r="AA312">
        <f t="shared" si="151"/>
        <v>10.326014606421548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104</v>
      </c>
      <c r="C313">
        <f t="shared" si="132"/>
        <v>2051</v>
      </c>
      <c r="D313">
        <f t="shared" si="133"/>
        <v>0.38517013878292677</v>
      </c>
      <c r="E313">
        <f t="shared" si="134"/>
        <v>3.9723621314432522E-2</v>
      </c>
      <c r="F313">
        <f t="shared" si="135"/>
        <v>0.10273229833620144</v>
      </c>
      <c r="G313">
        <f t="shared" si="136"/>
        <v>2.483444262028812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9.4624411963135309</v>
      </c>
      <c r="L313">
        <f t="shared" si="141"/>
        <v>2586.1765603650138</v>
      </c>
      <c r="M313">
        <f t="shared" si="142"/>
        <v>24.471543625738331</v>
      </c>
      <c r="N313">
        <f t="shared" si="124"/>
        <v>0.32073676927713052</v>
      </c>
      <c r="O313">
        <f t="shared" si="143"/>
        <v>0.99610835175164136</v>
      </c>
      <c r="P313">
        <f t="shared" si="144"/>
        <v>1009.4624411963135</v>
      </c>
      <c r="Q313">
        <f t="shared" si="145"/>
        <v>0.35825183204473621</v>
      </c>
      <c r="R313">
        <f t="shared" si="146"/>
        <v>3.6288474119239744E-2</v>
      </c>
      <c r="S313">
        <f t="shared" si="147"/>
        <v>1010.0722022742764</v>
      </c>
      <c r="T313">
        <f t="shared" si="148"/>
        <v>2586.1765603650138</v>
      </c>
      <c r="U313">
        <f t="shared" si="125"/>
        <v>49921.702254412965</v>
      </c>
      <c r="V313">
        <f t="shared" si="149"/>
        <v>6.2359267424121105</v>
      </c>
      <c r="W313">
        <f t="shared" si="126"/>
        <v>20101.800961552563</v>
      </c>
      <c r="X313">
        <f t="shared" si="127"/>
        <v>21659.058201337775</v>
      </c>
      <c r="Y313">
        <f t="shared" si="128"/>
        <v>3867.3615566474123</v>
      </c>
      <c r="Z313">
        <f t="shared" si="150"/>
        <v>832.72257811420332</v>
      </c>
      <c r="AA313">
        <f t="shared" si="151"/>
        <v>9.8796794250583702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104</v>
      </c>
      <c r="C314">
        <f t="shared" si="132"/>
        <v>2051</v>
      </c>
      <c r="D314">
        <f t="shared" si="133"/>
        <v>0.38517013878292677</v>
      </c>
      <c r="E314">
        <f t="shared" si="134"/>
        <v>3.9723621314432522E-2</v>
      </c>
      <c r="F314">
        <f t="shared" si="135"/>
        <v>9.8651399420332866E-2</v>
      </c>
      <c r="G314">
        <f t="shared" si="136"/>
        <v>2.3847928626084789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9.481932275890955</v>
      </c>
      <c r="L314">
        <f t="shared" si="141"/>
        <v>2483.4442620288119</v>
      </c>
      <c r="M314">
        <f t="shared" si="142"/>
        <v>23.547850303507186</v>
      </c>
      <c r="N314">
        <f t="shared" si="124"/>
        <v>0.31948872206252305</v>
      </c>
      <c r="O314">
        <f t="shared" si="143"/>
        <v>0.99610881154218678</v>
      </c>
      <c r="P314">
        <f t="shared" si="144"/>
        <v>1009.4819322758909</v>
      </c>
      <c r="Q314">
        <f t="shared" si="145"/>
        <v>0.35825183204473621</v>
      </c>
      <c r="R314">
        <f t="shared" si="146"/>
        <v>3.6288474119239744E-2</v>
      </c>
      <c r="S314">
        <f t="shared" si="147"/>
        <v>1010.0929493618381</v>
      </c>
      <c r="T314">
        <f t="shared" si="148"/>
        <v>2483.4442620288119</v>
      </c>
      <c r="U314">
        <f t="shared" si="125"/>
        <v>47593.985280042005</v>
      </c>
      <c r="V314">
        <f t="shared" si="149"/>
        <v>5.9451619672994314</v>
      </c>
      <c r="W314">
        <f t="shared" si="126"/>
        <v>19957.282674849943</v>
      </c>
      <c r="X314">
        <f t="shared" si="127"/>
        <v>21507.51390301932</v>
      </c>
      <c r="Y314">
        <f t="shared" si="128"/>
        <v>3696.9803683311079</v>
      </c>
      <c r="Z314">
        <f t="shared" si="150"/>
        <v>796.53188928294867</v>
      </c>
      <c r="AA314">
        <f t="shared" si="151"/>
        <v>9.4520736291556027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104</v>
      </c>
      <c r="C315">
        <f t="shared" si="132"/>
        <v>2052</v>
      </c>
      <c r="D315">
        <f t="shared" si="133"/>
        <v>0.38424573044984778</v>
      </c>
      <c r="E315">
        <f t="shared" si="134"/>
        <v>3.9603388003752404E-2</v>
      </c>
      <c r="F315">
        <f t="shared" si="135"/>
        <v>9.4445877046462984E-2</v>
      </c>
      <c r="G315">
        <f t="shared" si="136"/>
        <v>2.290346985562016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9.5014635039010358</v>
      </c>
      <c r="L315">
        <f t="shared" si="141"/>
        <v>2384.792862608479</v>
      </c>
      <c r="M315">
        <f t="shared" si="142"/>
        <v>22.659022348438139</v>
      </c>
      <c r="N315">
        <f t="shared" si="124"/>
        <v>0.31824567896558592</v>
      </c>
      <c r="O315">
        <f t="shared" si="143"/>
        <v>0.9961092739395857</v>
      </c>
      <c r="P315">
        <f t="shared" si="144"/>
        <v>1009.501463503901</v>
      </c>
      <c r="Q315">
        <f t="shared" si="145"/>
        <v>0.35739202764782885</v>
      </c>
      <c r="R315">
        <f t="shared" si="146"/>
        <v>3.6180942969051832E-2</v>
      </c>
      <c r="S315">
        <f t="shared" si="147"/>
        <v>1010.1137391850033</v>
      </c>
      <c r="T315">
        <f t="shared" si="148"/>
        <v>2384.792862608479</v>
      </c>
      <c r="U315">
        <f t="shared" si="125"/>
        <v>45357.362736122137</v>
      </c>
      <c r="V315">
        <f t="shared" si="149"/>
        <v>5.6657761750595688</v>
      </c>
      <c r="W315">
        <f t="shared" si="126"/>
        <v>19803.707919388526</v>
      </c>
      <c r="X315">
        <f t="shared" si="127"/>
        <v>21347.255155652118</v>
      </c>
      <c r="Y315">
        <f t="shared" si="128"/>
        <v>3535.2587596488988</v>
      </c>
      <c r="Z315">
        <f t="shared" si="150"/>
        <v>761.91442405860903</v>
      </c>
      <c r="AA315">
        <f t="shared" si="151"/>
        <v>9.042410878987523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104</v>
      </c>
      <c r="C316">
        <f t="shared" si="132"/>
        <v>2052</v>
      </c>
      <c r="D316">
        <f t="shared" si="133"/>
        <v>0.38424573044984778</v>
      </c>
      <c r="E316">
        <f t="shared" si="134"/>
        <v>3.9603388003752404E-2</v>
      </c>
      <c r="F316">
        <f t="shared" si="135"/>
        <v>9.0705500332437225E-2</v>
      </c>
      <c r="G316">
        <f t="shared" si="136"/>
        <v>2.1996414852295789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9.5210349630429505</v>
      </c>
      <c r="L316">
        <f t="shared" si="141"/>
        <v>2290.346985562016</v>
      </c>
      <c r="M316">
        <f t="shared" si="142"/>
        <v>21.806473727035982</v>
      </c>
      <c r="N316">
        <f t="shared" si="124"/>
        <v>0.31700762017057005</v>
      </c>
      <c r="O316">
        <f t="shared" si="143"/>
        <v>0.99610973886891407</v>
      </c>
      <c r="P316">
        <f t="shared" si="144"/>
        <v>1009.5210349630429</v>
      </c>
      <c r="Q316">
        <f t="shared" si="145"/>
        <v>0.35739202764782885</v>
      </c>
      <c r="R316">
        <f t="shared" si="146"/>
        <v>3.6180942969051832E-2</v>
      </c>
      <c r="S316">
        <f t="shared" si="147"/>
        <v>1010.1345718318003</v>
      </c>
      <c r="T316">
        <f t="shared" si="148"/>
        <v>2290.346985562016</v>
      </c>
      <c r="U316">
        <f t="shared" si="125"/>
        <v>43207.923096681843</v>
      </c>
      <c r="V316">
        <f t="shared" si="149"/>
        <v>5.3972807607710562</v>
      </c>
      <c r="W316">
        <f t="shared" si="126"/>
        <v>19643.16611903334</v>
      </c>
      <c r="X316">
        <f t="shared" si="127"/>
        <v>21180.32024210419</v>
      </c>
      <c r="Y316">
        <f t="shared" si="128"/>
        <v>3381.1879782983351</v>
      </c>
      <c r="Z316">
        <f t="shared" si="150"/>
        <v>728.89303148696683</v>
      </c>
      <c r="AA316">
        <f t="shared" si="151"/>
        <v>8.6507951664702123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104</v>
      </c>
      <c r="C317">
        <f t="shared" si="132"/>
        <v>2052</v>
      </c>
      <c r="D317">
        <f t="shared" si="133"/>
        <v>0.38424573044984778</v>
      </c>
      <c r="E317">
        <f t="shared" si="134"/>
        <v>3.9603388003752404E-2</v>
      </c>
      <c r="F317">
        <f t="shared" si="135"/>
        <v>8.7113255208697227E-2</v>
      </c>
      <c r="G317">
        <f t="shared" si="136"/>
        <v>2.1125282300208816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9.5406467361862681</v>
      </c>
      <c r="L317">
        <f t="shared" si="141"/>
        <v>2199.6414852295788</v>
      </c>
      <c r="M317">
        <f t="shared" si="142"/>
        <v>20.986002356835499</v>
      </c>
      <c r="N317">
        <f t="shared" si="124"/>
        <v>0.31577452591292843</v>
      </c>
      <c r="O317">
        <f t="shared" si="143"/>
        <v>0.99611020625630975</v>
      </c>
      <c r="P317">
        <f t="shared" si="144"/>
        <v>1009.5406467361863</v>
      </c>
      <c r="Q317">
        <f t="shared" si="145"/>
        <v>0.35739202764782885</v>
      </c>
      <c r="R317">
        <f t="shared" si="146"/>
        <v>3.6180942969051832E-2</v>
      </c>
      <c r="S317">
        <f t="shared" si="147"/>
        <v>1010.1554473904388</v>
      </c>
      <c r="T317">
        <f t="shared" si="148"/>
        <v>2199.6414852295788</v>
      </c>
      <c r="U317">
        <f t="shared" si="125"/>
        <v>41142.21107081011</v>
      </c>
      <c r="V317">
        <f t="shared" si="149"/>
        <v>5.1392441097248245</v>
      </c>
      <c r="W317">
        <f t="shared" si="126"/>
        <v>19475.342618452694</v>
      </c>
      <c r="X317">
        <f t="shared" si="127"/>
        <v>21006.432423643349</v>
      </c>
      <c r="Y317">
        <f t="shared" si="128"/>
        <v>3234.4704361624313</v>
      </c>
      <c r="Z317">
        <f t="shared" si="150"/>
        <v>697.30311246108693</v>
      </c>
      <c r="AA317">
        <f t="shared" si="151"/>
        <v>8.2755650363335622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104</v>
      </c>
      <c r="C318">
        <f t="shared" si="132"/>
        <v>2052</v>
      </c>
      <c r="D318">
        <f t="shared" si="133"/>
        <v>0.38424573044984778</v>
      </c>
      <c r="E318">
        <f t="shared" si="134"/>
        <v>3.9603388003752404E-2</v>
      </c>
      <c r="F318">
        <f t="shared" si="135"/>
        <v>8.3663275162397285E-2</v>
      </c>
      <c r="G318">
        <f t="shared" si="136"/>
        <v>2.0288649548584843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9.5602989063712229</v>
      </c>
      <c r="L318">
        <f t="shared" si="141"/>
        <v>2112.5282300208814</v>
      </c>
      <c r="M318">
        <f t="shared" si="142"/>
        <v>20.196401327146969</v>
      </c>
      <c r="N318">
        <f t="shared" si="124"/>
        <v>0.31454637647985262</v>
      </c>
      <c r="O318">
        <f t="shared" si="143"/>
        <v>0.99611067602896364</v>
      </c>
      <c r="P318">
        <f t="shared" si="144"/>
        <v>1009.5602989063713</v>
      </c>
      <c r="Q318">
        <f t="shared" si="145"/>
        <v>0.35739202764782885</v>
      </c>
      <c r="R318">
        <f t="shared" si="146"/>
        <v>3.6180942969051832E-2</v>
      </c>
      <c r="S318">
        <f t="shared" si="147"/>
        <v>1010.17636594931</v>
      </c>
      <c r="T318">
        <f t="shared" si="148"/>
        <v>2112.5282300208814</v>
      </c>
      <c r="U318">
        <f t="shared" si="125"/>
        <v>39156.908112790647</v>
      </c>
      <c r="V318">
        <f t="shared" si="149"/>
        <v>4.8912516886208541</v>
      </c>
      <c r="W318">
        <f t="shared" si="126"/>
        <v>19299.908561692264</v>
      </c>
      <c r="X318">
        <f t="shared" si="127"/>
        <v>20825.303500417274</v>
      </c>
      <c r="Y318">
        <f t="shared" si="128"/>
        <v>3094.8203334976788</v>
      </c>
      <c r="Z318">
        <f t="shared" si="150"/>
        <v>667.08260031252166</v>
      </c>
      <c r="AA318">
        <f t="shared" si="151"/>
        <v>7.9160345493337223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104</v>
      </c>
      <c r="C319">
        <f t="shared" si="132"/>
        <v>2052</v>
      </c>
      <c r="D319">
        <f t="shared" si="133"/>
        <v>0.38424573044984778</v>
      </c>
      <c r="E319">
        <f t="shared" si="134"/>
        <v>3.9603388003752404E-2</v>
      </c>
      <c r="F319">
        <f t="shared" si="135"/>
        <v>8.0349926014476158E-2</v>
      </c>
      <c r="G319">
        <f t="shared" si="136"/>
        <v>1.9485150288440081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9.5799915568091052</v>
      </c>
      <c r="L319">
        <f t="shared" si="141"/>
        <v>2028.8649548584842</v>
      </c>
      <c r="M319">
        <f t="shared" si="142"/>
        <v>19.436509137450166</v>
      </c>
      <c r="N319">
        <f t="shared" si="124"/>
        <v>0.31332315221079216</v>
      </c>
      <c r="O319">
        <f t="shared" si="143"/>
        <v>0.99611114811510537</v>
      </c>
      <c r="P319">
        <f t="shared" si="144"/>
        <v>1009.5799915568091</v>
      </c>
      <c r="Q319">
        <f t="shared" si="145"/>
        <v>0.35739202764782885</v>
      </c>
      <c r="R319">
        <f t="shared" si="146"/>
        <v>3.6180942969051832E-2</v>
      </c>
      <c r="S319">
        <f t="shared" si="147"/>
        <v>1010.1973275969876</v>
      </c>
      <c r="T319">
        <f t="shared" si="148"/>
        <v>2028.8649548584842</v>
      </c>
      <c r="U319">
        <f t="shared" si="125"/>
        <v>37248.827009009234</v>
      </c>
      <c r="V319">
        <f t="shared" si="149"/>
        <v>4.6529053693963345</v>
      </c>
      <c r="W319">
        <f t="shared" si="126"/>
        <v>19116.520251377162</v>
      </c>
      <c r="X319">
        <f t="shared" si="127"/>
        <v>20636.633336852294</v>
      </c>
      <c r="Y319">
        <f t="shared" si="128"/>
        <v>2961.9631925907306</v>
      </c>
      <c r="Z319">
        <f t="shared" si="150"/>
        <v>638.17211991769602</v>
      </c>
      <c r="AA319">
        <f t="shared" si="151"/>
        <v>7.5715464978802753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104</v>
      </c>
      <c r="C320">
        <f t="shared" si="132"/>
        <v>2052</v>
      </c>
      <c r="D320">
        <f t="shared" si="133"/>
        <v>0.38424573044984778</v>
      </c>
      <c r="E320">
        <f t="shared" si="134"/>
        <v>3.9603388003752404E-2</v>
      </c>
      <c r="F320">
        <f t="shared" si="135"/>
        <v>7.7167796718452059E-2</v>
      </c>
      <c r="G320">
        <f t="shared" si="136"/>
        <v>1.871347232125556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9.5997247708826077</v>
      </c>
      <c r="L320">
        <f t="shared" si="141"/>
        <v>1948.5150288440082</v>
      </c>
      <c r="M320">
        <f t="shared" si="142"/>
        <v>18.705207988830864</v>
      </c>
      <c r="N320">
        <f t="shared" si="124"/>
        <v>0.31210483349795787</v>
      </c>
      <c r="O320">
        <f t="shared" si="143"/>
        <v>0.99611162244399143</v>
      </c>
      <c r="P320">
        <f t="shared" si="144"/>
        <v>1009.5997247708826</v>
      </c>
      <c r="Q320">
        <f t="shared" si="145"/>
        <v>0.35739202764782885</v>
      </c>
      <c r="R320">
        <f t="shared" si="146"/>
        <v>3.6180942969051832E-2</v>
      </c>
      <c r="S320">
        <f t="shared" si="147"/>
        <v>1010.2183324222274</v>
      </c>
      <c r="T320">
        <f t="shared" si="148"/>
        <v>1948.5150288440082</v>
      </c>
      <c r="U320">
        <f t="shared" si="125"/>
        <v>35414.906679169202</v>
      </c>
      <c r="V320">
        <f t="shared" si="149"/>
        <v>4.4238227798239453</v>
      </c>
      <c r="W320">
        <f t="shared" si="126"/>
        <v>18924.818479007467</v>
      </c>
      <c r="X320">
        <f t="shared" si="127"/>
        <v>20440.109367406636</v>
      </c>
      <c r="Y320">
        <f t="shared" si="128"/>
        <v>2835.6354098708607</v>
      </c>
      <c r="Z320">
        <f t="shared" si="150"/>
        <v>610.51487096750725</v>
      </c>
      <c r="AA320">
        <f t="shared" si="151"/>
        <v>7.2414712019404037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104</v>
      </c>
      <c r="C321">
        <f t="shared" si="132"/>
        <v>2052</v>
      </c>
      <c r="D321">
        <f t="shared" si="133"/>
        <v>0.38424573044984778</v>
      </c>
      <c r="E321">
        <f t="shared" si="134"/>
        <v>3.9603388003752404E-2</v>
      </c>
      <c r="F321">
        <f t="shared" si="135"/>
        <v>7.4111690523616505E-2</v>
      </c>
      <c r="G321">
        <f t="shared" si="136"/>
        <v>1.7972355416019394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9.6194986321461826</v>
      </c>
      <c r="L321">
        <f t="shared" si="141"/>
        <v>1871.347232125556</v>
      </c>
      <c r="M321">
        <f t="shared" si="142"/>
        <v>18.001422139702331</v>
      </c>
      <c r="N321">
        <f t="shared" si="124"/>
        <v>0.31089140078680921</v>
      </c>
      <c r="O321">
        <f t="shared" si="143"/>
        <v>0.99611209894589281</v>
      </c>
      <c r="P321">
        <f t="shared" si="144"/>
        <v>1009.6194986321461</v>
      </c>
      <c r="Q321">
        <f t="shared" si="145"/>
        <v>0.35739202764782885</v>
      </c>
      <c r="R321">
        <f t="shared" si="146"/>
        <v>3.6180942969051832E-2</v>
      </c>
      <c r="S321">
        <f t="shared" si="147"/>
        <v>1010.2393805139679</v>
      </c>
      <c r="T321">
        <f t="shared" si="148"/>
        <v>1871.347232125556</v>
      </c>
      <c r="U321">
        <f t="shared" si="125"/>
        <v>33652.207183328697</v>
      </c>
      <c r="V321">
        <f t="shared" si="149"/>
        <v>4.2036366798201845</v>
      </c>
      <c r="W321">
        <f t="shared" si="126"/>
        <v>18724.427825043618</v>
      </c>
      <c r="X321">
        <f t="shared" si="127"/>
        <v>20235.406081865291</v>
      </c>
      <c r="Y321">
        <f t="shared" si="128"/>
        <v>2715.5838257476526</v>
      </c>
      <c r="Z321">
        <f t="shared" si="150"/>
        <v>584.05651629941099</v>
      </c>
      <c r="AA321">
        <f t="shared" si="151"/>
        <v>6.9252053554263577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104</v>
      </c>
      <c r="C322">
        <f t="shared" si="132"/>
        <v>2052</v>
      </c>
      <c r="D322">
        <f t="shared" si="133"/>
        <v>0.38424573044984778</v>
      </c>
      <c r="E322">
        <f t="shared" si="134"/>
        <v>3.9603388003752404E-2</v>
      </c>
      <c r="F322">
        <f t="shared" si="135"/>
        <v>7.1176616488195704E-2</v>
      </c>
      <c r="G322">
        <f t="shared" si="136"/>
        <v>1.7260589251137437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9.6393132243263793</v>
      </c>
      <c r="L322">
        <f t="shared" si="141"/>
        <v>1797.2355416019395</v>
      </c>
      <c r="M322">
        <f t="shared" si="142"/>
        <v>17.324116323392957</v>
      </c>
      <c r="N322">
        <f t="shared" ref="N322:N385" si="155">INDEX(P_rec,MATCH(A322,curve_t,0))</f>
        <v>0.30968283457652629</v>
      </c>
      <c r="O322">
        <f t="shared" si="143"/>
        <v>0.99611257755208327</v>
      </c>
      <c r="P322">
        <f t="shared" si="144"/>
        <v>1009.6393132243264</v>
      </c>
      <c r="Q322">
        <f t="shared" si="145"/>
        <v>0.35739202764782885</v>
      </c>
      <c r="R322">
        <f t="shared" si="146"/>
        <v>3.6180942969051832E-2</v>
      </c>
      <c r="S322">
        <f t="shared" si="147"/>
        <v>1010.2604719613314</v>
      </c>
      <c r="T322">
        <f t="shared" si="148"/>
        <v>1797.2355416019395</v>
      </c>
      <c r="U322">
        <f t="shared" ref="U322:U385" si="156">L323+M323+V323*O323+O323*U323</f>
        <v>31957.904926609503</v>
      </c>
      <c r="V322">
        <f t="shared" si="149"/>
        <v>3.9919943624456713</v>
      </c>
      <c r="W322">
        <f t="shared" ref="W322:W385" si="157">P323+(1-E323)*(O323*(W323+$AL$14*W323))</f>
        <v>18514.955927419189</v>
      </c>
      <c r="X322">
        <f t="shared" ref="X322:X385" si="158">S323+(1-R323)*(O323*(X323+$AL$14*X323))</f>
        <v>20022.184489329789</v>
      </c>
      <c r="Y322">
        <f t="shared" ref="Y322:Y385" si="159">G322*(X322-W322)</f>
        <v>2601.5653114721449</v>
      </c>
      <c r="Z322">
        <f t="shared" si="150"/>
        <v>558.74507507246676</v>
      </c>
      <c r="AA322">
        <f t="shared" si="151"/>
        <v>6.6221709209489514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105</v>
      </c>
      <c r="C323">
        <f t="shared" ref="C323:C386" si="163">INT(($AL$8+A323)/12)</f>
        <v>2052</v>
      </c>
      <c r="D323">
        <f t="shared" ref="D323:D386" si="164">IF(B323&gt;=120,1,INDEX(mort_v1_M,MATCH(B323,mort_age,0))*INDEX(cif,MATCH(B323,cif_age,0),MATCH(C323,cif_year,0)))</f>
        <v>0.42522356544206646</v>
      </c>
      <c r="E323">
        <f t="shared" ref="E323:E386" si="165">1-(1-D323)^(1/12)</f>
        <v>4.5099224218512757E-2</v>
      </c>
      <c r="F323">
        <f t="shared" ref="F323:F386" si="166">G322*E323</f>
        <v>7.7843918478069846E-2</v>
      </c>
      <c r="G323">
        <f t="shared" ref="G323:G386" si="167">G322-F323</f>
        <v>1.6482150066356738</v>
      </c>
      <c r="H323" t="b">
        <f t="shared" ref="H323:H386" si="168">AND(A323-$AL$10&gt;0,MOD(A323-$AL$10,12)=0)</f>
        <v>0</v>
      </c>
      <c r="I323">
        <f t="shared" ref="I323:I386" si="169">IF($AL$4="CPI",IF(H323,INDEX(I_rec,MATCH(A323-$AL$13,cpi_rec_u,0))/INDEX(I_rec,MATCH(A323-$AL$13-12,cpi_rec_u,0)),1),1)</f>
        <v>1</v>
      </c>
      <c r="J323">
        <f t="shared" ref="J323:J386" si="170">J322*I323</f>
        <v>1000</v>
      </c>
      <c r="K323">
        <f t="shared" ref="K323:K386" si="171">$AL$17*(INDEX(I_rec,MATCH(A323-1,cpi_rec_u,0))/$AL$18)</f>
        <v>9.659168631322224</v>
      </c>
      <c r="L323">
        <f t="shared" ref="L323:L386" si="172">G322*J323</f>
        <v>1726.0589251137437</v>
      </c>
      <c r="M323">
        <f t="shared" ref="M323:M386" si="173">G322*K323</f>
        <v>16.672294225272427</v>
      </c>
      <c r="N323">
        <f t="shared" si="155"/>
        <v>0.30847911542046674</v>
      </c>
      <c r="O323">
        <f t="shared" ref="O323:O386" si="174">N323/N322</f>
        <v>0.99611305819482843</v>
      </c>
      <c r="P323">
        <f t="shared" ref="P323:P386" si="175">J323+K323</f>
        <v>1009.6591686313222</v>
      </c>
      <c r="Q323">
        <f t="shared" ref="Q323:Q386" si="176">IF(B323&gt;=120,1,D323*$AL$15)</f>
        <v>0.39550605306417291</v>
      </c>
      <c r="R323">
        <f t="shared" ref="R323:R386" si="177">1-(1-Q323)^(1/12)</f>
        <v>4.1079367801773459E-2</v>
      </c>
      <c r="S323">
        <f t="shared" ref="S323:S386" si="178">J323+K323*$AL$16</f>
        <v>1010.2816068536231</v>
      </c>
      <c r="T323">
        <f t="shared" ref="T323:T386" si="179">L323</f>
        <v>1726.0589251137437</v>
      </c>
      <c r="U323">
        <f t="shared" si="156"/>
        <v>30329.28805374997</v>
      </c>
      <c r="V323">
        <f t="shared" ref="V323:V386" si="180">$AL$14*U323</f>
        <v>3.7885570786196658</v>
      </c>
      <c r="W323">
        <f t="shared" si="157"/>
        <v>18401.293479094042</v>
      </c>
      <c r="X323">
        <f t="shared" si="158"/>
        <v>19901.235760001011</v>
      </c>
      <c r="Y323">
        <f t="shared" si="159"/>
        <v>2472.227376478208</v>
      </c>
      <c r="Z323">
        <f t="shared" ref="Z323:Z386" si="181">N322*L323</f>
        <v>534.53082057533629</v>
      </c>
      <c r="AA323">
        <f t="shared" ref="AA323:AA386" si="182">N322*M323+N323*V323</f>
        <v>6.3318140709087576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105</v>
      </c>
      <c r="C324">
        <f t="shared" si="163"/>
        <v>2052</v>
      </c>
      <c r="D324">
        <f t="shared" si="164"/>
        <v>0.42522356544206646</v>
      </c>
      <c r="E324">
        <f t="shared" si="165"/>
        <v>4.5099224218512757E-2</v>
      </c>
      <c r="F324">
        <f t="shared" si="166"/>
        <v>7.4333218144579744E-2</v>
      </c>
      <c r="G324">
        <f t="shared" si="167"/>
        <v>1.5738817884910941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9.6790649372055491</v>
      </c>
      <c r="L324">
        <f t="shared" si="172"/>
        <v>1648.2150066356737</v>
      </c>
      <c r="M324">
        <f t="shared" si="173"/>
        <v>15.953180079703362</v>
      </c>
      <c r="N324">
        <f t="shared" si="155"/>
        <v>0.30728022392660731</v>
      </c>
      <c r="O324">
        <f t="shared" si="174"/>
        <v>0.99611354080737258</v>
      </c>
      <c r="P324">
        <f t="shared" si="175"/>
        <v>1009.6790649372056</v>
      </c>
      <c r="Q324">
        <f t="shared" si="176"/>
        <v>0.39550605306417291</v>
      </c>
      <c r="R324">
        <f t="shared" si="177"/>
        <v>4.1079367801773459E-2</v>
      </c>
      <c r="S324">
        <f t="shared" si="178"/>
        <v>1010.3027852803324</v>
      </c>
      <c r="T324">
        <f t="shared" si="179"/>
        <v>1648.2150066356737</v>
      </c>
      <c r="U324">
        <f t="shared" si="156"/>
        <v>28773.366148694779</v>
      </c>
      <c r="V324">
        <f t="shared" si="180"/>
        <v>3.594200424525789</v>
      </c>
      <c r="W324">
        <f t="shared" si="157"/>
        <v>18281.783523450173</v>
      </c>
      <c r="X324">
        <f t="shared" si="158"/>
        <v>19774.597578831555</v>
      </c>
      <c r="Y324">
        <f t="shared" si="159"/>
        <v>2349.5128553682939</v>
      </c>
      <c r="Z324">
        <f t="shared" si="181"/>
        <v>508.43990726971134</v>
      </c>
      <c r="AA324">
        <f t="shared" si="182"/>
        <v>6.0256495904156955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105</v>
      </c>
      <c r="C325">
        <f t="shared" si="163"/>
        <v>2052</v>
      </c>
      <c r="D325">
        <f t="shared" si="164"/>
        <v>0.42522356544206646</v>
      </c>
      <c r="E325">
        <f t="shared" si="165"/>
        <v>4.5099224218512757E-2</v>
      </c>
      <c r="F325">
        <f t="shared" si="166"/>
        <v>7.0980847672593717E-2</v>
      </c>
      <c r="G325">
        <f t="shared" si="167"/>
        <v>1.5029009408185003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9.6990022262213689</v>
      </c>
      <c r="L325">
        <f t="shared" si="172"/>
        <v>1573.8817884910941</v>
      </c>
      <c r="M325">
        <f t="shared" si="173"/>
        <v>15.265082970384391</v>
      </c>
      <c r="N325">
        <f t="shared" si="155"/>
        <v>0.30608614075797053</v>
      </c>
      <c r="O325">
        <f t="shared" si="174"/>
        <v>0.99611402532392712</v>
      </c>
      <c r="P325">
        <f t="shared" si="175"/>
        <v>1009.6990022262214</v>
      </c>
      <c r="Q325">
        <f t="shared" si="176"/>
        <v>0.39550605306417291</v>
      </c>
      <c r="R325">
        <f t="shared" si="177"/>
        <v>4.1079367801773459E-2</v>
      </c>
      <c r="S325">
        <f t="shared" si="178"/>
        <v>1010.3240073311332</v>
      </c>
      <c r="T325">
        <f t="shared" si="179"/>
        <v>1573.8817884910941</v>
      </c>
      <c r="U325">
        <f t="shared" si="156"/>
        <v>27286.860055011624</v>
      </c>
      <c r="V325">
        <f t="shared" si="180"/>
        <v>3.4085147871427424</v>
      </c>
      <c r="W325">
        <f t="shared" si="157"/>
        <v>18156.126803773786</v>
      </c>
      <c r="X325">
        <f t="shared" si="158"/>
        <v>19642.003851686433</v>
      </c>
      <c r="Y325">
        <f t="shared" si="159"/>
        <v>2233.1260132485331</v>
      </c>
      <c r="Z325">
        <f t="shared" si="181"/>
        <v>483.6227484015526</v>
      </c>
      <c r="AA325">
        <f t="shared" si="182"/>
        <v>5.7339572503109535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105</v>
      </c>
      <c r="C326">
        <f t="shared" si="163"/>
        <v>2052</v>
      </c>
      <c r="D326">
        <f t="shared" si="164"/>
        <v>0.42522356544206646</v>
      </c>
      <c r="E326">
        <f t="shared" si="165"/>
        <v>4.5099224218512757E-2</v>
      </c>
      <c r="F326">
        <f t="shared" si="166"/>
        <v>6.7779666508187314E-2</v>
      </c>
      <c r="G326">
        <f t="shared" si="167"/>
        <v>1.435121274310313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9.7189805827882267</v>
      </c>
      <c r="L326">
        <f t="shared" si="172"/>
        <v>1502.9009408185004</v>
      </c>
      <c r="M326">
        <f t="shared" si="173"/>
        <v>14.606665061669164</v>
      </c>
      <c r="N326">
        <f t="shared" si="155"/>
        <v>0.30489684663303751</v>
      </c>
      <c r="O326">
        <f t="shared" si="174"/>
        <v>0.99611451167966003</v>
      </c>
      <c r="P326">
        <f t="shared" si="175"/>
        <v>1009.7189805827883</v>
      </c>
      <c r="Q326">
        <f t="shared" si="176"/>
        <v>0.39550605306417291</v>
      </c>
      <c r="R326">
        <f t="shared" si="177"/>
        <v>4.1079367801773459E-2</v>
      </c>
      <c r="S326">
        <f t="shared" si="178"/>
        <v>1010.3452730958841</v>
      </c>
      <c r="T326">
        <f t="shared" si="179"/>
        <v>1502.9009408185004</v>
      </c>
      <c r="U326">
        <f t="shared" si="156"/>
        <v>25866.638416003909</v>
      </c>
      <c r="V326">
        <f t="shared" si="180"/>
        <v>3.231109015726811</v>
      </c>
      <c r="W326">
        <f t="shared" si="157"/>
        <v>18024.008757332951</v>
      </c>
      <c r="X326">
        <f t="shared" si="158"/>
        <v>19503.176048194542</v>
      </c>
      <c r="Y326">
        <f t="shared" si="159"/>
        <v>2122.7844473794198</v>
      </c>
      <c r="Z326">
        <f t="shared" si="181"/>
        <v>460.01714891665785</v>
      </c>
      <c r="AA326">
        <f t="shared" si="182"/>
        <v>5.4560526880932798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105</v>
      </c>
      <c r="C327">
        <f t="shared" si="163"/>
        <v>2053</v>
      </c>
      <c r="D327">
        <f t="shared" si="164"/>
        <v>0.42437311831118235</v>
      </c>
      <c r="E327">
        <f t="shared" si="165"/>
        <v>4.4981563627577881E-2</v>
      </c>
      <c r="F327">
        <f t="shared" si="166"/>
        <v>6.4553998913679994E-2</v>
      </c>
      <c r="G327">
        <f t="shared" si="167"/>
        <v>1.3705672753966329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9.7390000914985606</v>
      </c>
      <c r="L327">
        <f t="shared" si="172"/>
        <v>1435.1212743103131</v>
      </c>
      <c r="M327">
        <f t="shared" si="173"/>
        <v>13.976646221819669</v>
      </c>
      <c r="N327">
        <f t="shared" si="155"/>
        <v>0.3037123223261467</v>
      </c>
      <c r="O327">
        <f t="shared" si="174"/>
        <v>0.9961149998106853</v>
      </c>
      <c r="P327">
        <f t="shared" si="175"/>
        <v>1009.7390000914986</v>
      </c>
      <c r="Q327">
        <f t="shared" si="176"/>
        <v>0.39471504095804461</v>
      </c>
      <c r="R327">
        <f t="shared" si="177"/>
        <v>4.0974863958910479E-2</v>
      </c>
      <c r="S327">
        <f t="shared" si="178"/>
        <v>1010.3665826646284</v>
      </c>
      <c r="T327">
        <f t="shared" si="179"/>
        <v>1435.1212743103131</v>
      </c>
      <c r="U327">
        <f t="shared" si="156"/>
        <v>24509.711012158332</v>
      </c>
      <c r="V327">
        <f t="shared" si="180"/>
        <v>3.0616095895648261</v>
      </c>
      <c r="W327">
        <f t="shared" si="157"/>
        <v>17882.895245011143</v>
      </c>
      <c r="X327">
        <f t="shared" si="158"/>
        <v>19355.71322139521</v>
      </c>
      <c r="Y327">
        <f t="shared" si="159"/>
        <v>2018.5961210478933</v>
      </c>
      <c r="Z327">
        <f t="shared" si="181"/>
        <v>437.56395107320088</v>
      </c>
      <c r="AA327">
        <f t="shared" si="182"/>
        <v>5.1912839180411092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105</v>
      </c>
      <c r="C328">
        <f t="shared" si="163"/>
        <v>2053</v>
      </c>
      <c r="D328">
        <f t="shared" si="164"/>
        <v>0.42437311831118235</v>
      </c>
      <c r="E328">
        <f t="shared" si="165"/>
        <v>4.4981563627577881E-2</v>
      </c>
      <c r="F328">
        <f t="shared" si="166"/>
        <v>6.1650259104129697E-2</v>
      </c>
      <c r="G328">
        <f t="shared" si="167"/>
        <v>1.3089170162925032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9.7590608371190228</v>
      </c>
      <c r="L328">
        <f t="shared" si="172"/>
        <v>1370.567275396633</v>
      </c>
      <c r="M328">
        <f t="shared" si="173"/>
        <v>13.375449421960203</v>
      </c>
      <c r="N328">
        <f t="shared" si="155"/>
        <v>0.30253254866787782</v>
      </c>
      <c r="O328">
        <f t="shared" si="174"/>
        <v>0.9961154896540485</v>
      </c>
      <c r="P328">
        <f t="shared" si="175"/>
        <v>1009.759060837119</v>
      </c>
      <c r="Q328">
        <f t="shared" si="176"/>
        <v>0.39471504095804461</v>
      </c>
      <c r="R328">
        <f t="shared" si="177"/>
        <v>4.0974863958910479E-2</v>
      </c>
      <c r="S328">
        <f t="shared" si="178"/>
        <v>1010.3879361275953</v>
      </c>
      <c r="T328">
        <f t="shared" si="179"/>
        <v>1370.567275396633</v>
      </c>
      <c r="U328">
        <f t="shared" si="156"/>
        <v>23213.051250313863</v>
      </c>
      <c r="V328">
        <f t="shared" si="180"/>
        <v>2.8996384443605203</v>
      </c>
      <c r="W328">
        <f t="shared" si="157"/>
        <v>17734.547692003147</v>
      </c>
      <c r="X328">
        <f t="shared" si="158"/>
        <v>19201.337753546206</v>
      </c>
      <c r="Y328">
        <f t="shared" si="159"/>
        <v>1919.906470882438</v>
      </c>
      <c r="Z328">
        <f t="shared" si="181"/>
        <v>416.25817011493086</v>
      </c>
      <c r="AA328">
        <f t="shared" si="182"/>
        <v>4.9395238148871989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105</v>
      </c>
      <c r="C329">
        <f t="shared" si="163"/>
        <v>2053</v>
      </c>
      <c r="D329">
        <f t="shared" si="164"/>
        <v>0.42437311831118235</v>
      </c>
      <c r="E329">
        <f t="shared" si="165"/>
        <v>4.4981563627577881E-2</v>
      </c>
      <c r="F329">
        <f t="shared" si="166"/>
        <v>5.8877134051580626E-2</v>
      </c>
      <c r="G329">
        <f t="shared" si="167"/>
        <v>1.2500398822409227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9.7791629045909225</v>
      </c>
      <c r="L329">
        <f t="shared" si="172"/>
        <v>1308.9170162925031</v>
      </c>
      <c r="M329">
        <f t="shared" si="173"/>
        <v>12.80011273091548</v>
      </c>
      <c r="N329">
        <f t="shared" si="155"/>
        <v>0.30135750654542331</v>
      </c>
      <c r="O329">
        <f t="shared" si="174"/>
        <v>0.99611598114771949</v>
      </c>
      <c r="P329">
        <f t="shared" si="175"/>
        <v>1009.779162904591</v>
      </c>
      <c r="Q329">
        <f t="shared" si="176"/>
        <v>0.39471504095804461</v>
      </c>
      <c r="R329">
        <f t="shared" si="177"/>
        <v>4.0974863958910479E-2</v>
      </c>
      <c r="S329">
        <f t="shared" si="178"/>
        <v>1010.4093335751998</v>
      </c>
      <c r="T329">
        <f t="shared" si="179"/>
        <v>1308.9170162925031</v>
      </c>
      <c r="U329">
        <f t="shared" si="156"/>
        <v>21973.947150542324</v>
      </c>
      <c r="V329">
        <f t="shared" si="180"/>
        <v>2.7448568154605408</v>
      </c>
      <c r="W329">
        <f t="shared" si="157"/>
        <v>17578.596861365771</v>
      </c>
      <c r="X329">
        <f t="shared" si="158"/>
        <v>19039.727171240655</v>
      </c>
      <c r="Y329">
        <f t="shared" si="159"/>
        <v>1826.4711604946417</v>
      </c>
      <c r="Z329">
        <f t="shared" si="181"/>
        <v>395.99000093372513</v>
      </c>
      <c r="AA329">
        <f t="shared" si="182"/>
        <v>4.699633933451409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105</v>
      </c>
      <c r="C330">
        <f t="shared" si="163"/>
        <v>2053</v>
      </c>
      <c r="D330">
        <f t="shared" si="164"/>
        <v>0.42437311831118235</v>
      </c>
      <c r="E330">
        <f t="shared" si="165"/>
        <v>4.4981563627577881E-2</v>
      </c>
      <c r="F330">
        <f t="shared" si="166"/>
        <v>5.6228748500030026E-2</v>
      </c>
      <c r="G330">
        <f t="shared" si="167"/>
        <v>1.1938111337408925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9.7993063790305044</v>
      </c>
      <c r="L330">
        <f t="shared" si="172"/>
        <v>1250.0398822409227</v>
      </c>
      <c r="M330">
        <f t="shared" si="173"/>
        <v>12.249523792086014</v>
      </c>
      <c r="N330">
        <f t="shared" si="155"/>
        <v>0.30018717690294561</v>
      </c>
      <c r="O330">
        <f t="shared" si="174"/>
        <v>0.9961164742305787</v>
      </c>
      <c r="P330">
        <f t="shared" si="175"/>
        <v>1009.7993063790306</v>
      </c>
      <c r="Q330">
        <f t="shared" si="176"/>
        <v>0.39471504095804461</v>
      </c>
      <c r="R330">
        <f t="shared" si="177"/>
        <v>4.0974863958910479E-2</v>
      </c>
      <c r="S330">
        <f t="shared" si="178"/>
        <v>1010.4307750980428</v>
      </c>
      <c r="T330">
        <f t="shared" si="179"/>
        <v>1250.0398822409227</v>
      </c>
      <c r="U330">
        <f t="shared" si="156"/>
        <v>20789.808646249396</v>
      </c>
      <c r="V330">
        <f t="shared" si="180"/>
        <v>2.5969411669113689</v>
      </c>
      <c r="W330">
        <f t="shared" si="157"/>
        <v>17414.654679172778</v>
      </c>
      <c r="X330">
        <f t="shared" si="158"/>
        <v>18870.54396702769</v>
      </c>
      <c r="Y330">
        <f t="shared" si="159"/>
        <v>1738.0568413352935</v>
      </c>
      <c r="Z330">
        <f t="shared" si="181"/>
        <v>376.70890199445904</v>
      </c>
      <c r="AA330">
        <f t="shared" si="182"/>
        <v>4.4710543838300447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105</v>
      </c>
      <c r="C331">
        <f t="shared" si="163"/>
        <v>2053</v>
      </c>
      <c r="D331">
        <f t="shared" si="164"/>
        <v>0.42437311831118235</v>
      </c>
      <c r="E331">
        <f t="shared" si="165"/>
        <v>4.4981563627577881E-2</v>
      </c>
      <c r="F331">
        <f t="shared" si="166"/>
        <v>5.3699491471676845E-2</v>
      </c>
      <c r="G331">
        <f t="shared" si="167"/>
        <v>1.1401116422692157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9.8194913457293307</v>
      </c>
      <c r="L331">
        <f t="shared" si="172"/>
        <v>1193.8111337408925</v>
      </c>
      <c r="M331">
        <f t="shared" si="173"/>
        <v>11.722618096204014</v>
      </c>
      <c r="N331">
        <f t="shared" si="155"/>
        <v>0.29902154074192183</v>
      </c>
      <c r="O331">
        <f t="shared" si="174"/>
        <v>0.99611696884240786</v>
      </c>
      <c r="P331">
        <f t="shared" si="175"/>
        <v>1009.8194913457294</v>
      </c>
      <c r="Q331">
        <f t="shared" si="176"/>
        <v>0.39471504095804461</v>
      </c>
      <c r="R331">
        <f t="shared" si="177"/>
        <v>4.0974863958910479E-2</v>
      </c>
      <c r="S331">
        <f t="shared" si="178"/>
        <v>1010.4522607869123</v>
      </c>
      <c r="T331">
        <f t="shared" si="179"/>
        <v>1193.8111337408925</v>
      </c>
      <c r="U331">
        <f t="shared" si="156"/>
        <v>19658.162102955681</v>
      </c>
      <c r="V331">
        <f t="shared" si="180"/>
        <v>2.455582506777545</v>
      </c>
      <c r="W331">
        <f t="shared" si="157"/>
        <v>17242.313273662523</v>
      </c>
      <c r="X331">
        <f t="shared" si="158"/>
        <v>18693.434898613199</v>
      </c>
      <c r="Y331">
        <f t="shared" si="159"/>
        <v>1654.4406589548882</v>
      </c>
      <c r="Z331">
        <f t="shared" si="181"/>
        <v>358.36679399298333</v>
      </c>
      <c r="AA331">
        <f t="shared" si="182"/>
        <v>4.253251696806398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105</v>
      </c>
      <c r="C332">
        <f t="shared" si="163"/>
        <v>2053</v>
      </c>
      <c r="D332">
        <f t="shared" si="164"/>
        <v>0.42437311831118235</v>
      </c>
      <c r="E332">
        <f t="shared" si="165"/>
        <v>4.4981563627577881E-2</v>
      </c>
      <c r="F332">
        <f t="shared" si="166"/>
        <v>5.1284004379275036E-2</v>
      </c>
      <c r="G332">
        <f t="shared" si="167"/>
        <v>1.0888276378899406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9.8397178901546738</v>
      </c>
      <c r="L332">
        <f t="shared" si="172"/>
        <v>1140.1116422692157</v>
      </c>
      <c r="M332">
        <f t="shared" si="173"/>
        <v>11.218376923210027</v>
      </c>
      <c r="N332">
        <f t="shared" si="155"/>
        <v>0.29786057912147523</v>
      </c>
      <c r="O332">
        <f t="shared" si="174"/>
        <v>0.99611746492387787</v>
      </c>
      <c r="P332">
        <f t="shared" si="175"/>
        <v>1009.8397178901547</v>
      </c>
      <c r="Q332">
        <f t="shared" si="176"/>
        <v>0.39471504095804461</v>
      </c>
      <c r="R332">
        <f t="shared" si="177"/>
        <v>4.0974863958910479E-2</v>
      </c>
      <c r="S332">
        <f t="shared" si="178"/>
        <v>1010.4737907327831</v>
      </c>
      <c r="T332">
        <f t="shared" si="179"/>
        <v>1140.1116422692157</v>
      </c>
      <c r="U332">
        <f t="shared" si="156"/>
        <v>18576.645083530741</v>
      </c>
      <c r="V332">
        <f t="shared" si="180"/>
        <v>2.3204857332453557</v>
      </c>
      <c r="W332">
        <f t="shared" si="157"/>
        <v>17061.143965385345</v>
      </c>
      <c r="X332">
        <f t="shared" si="158"/>
        <v>18508.030255402784</v>
      </c>
      <c r="Y332">
        <f t="shared" si="159"/>
        <v>1575.4097814550278</v>
      </c>
      <c r="Z332">
        <f t="shared" si="181"/>
        <v>340.91793988914372</v>
      </c>
      <c r="AA332">
        <f t="shared" si="182"/>
        <v>4.0457175765494657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105</v>
      </c>
      <c r="C333">
        <f t="shared" si="163"/>
        <v>2053</v>
      </c>
      <c r="D333">
        <f t="shared" si="164"/>
        <v>0.42437311831118235</v>
      </c>
      <c r="E333">
        <f t="shared" si="165"/>
        <v>4.4981563627577881E-2</v>
      </c>
      <c r="F333">
        <f t="shared" si="166"/>
        <v>4.8977169673211696E-2</v>
      </c>
      <c r="G333">
        <f t="shared" si="167"/>
        <v>1.0398504682167289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9.8599860979498359</v>
      </c>
      <c r="L333">
        <f t="shared" si="172"/>
        <v>1088.8276378899407</v>
      </c>
      <c r="M333">
        <f t="shared" si="173"/>
        <v>10.735825372658372</v>
      </c>
      <c r="N333">
        <f t="shared" si="155"/>
        <v>0.29670427315869446</v>
      </c>
      <c r="O333">
        <f t="shared" si="174"/>
        <v>0.99611796241653983</v>
      </c>
      <c r="P333">
        <f t="shared" si="175"/>
        <v>1009.8599860979498</v>
      </c>
      <c r="Q333">
        <f t="shared" si="176"/>
        <v>0.39471504095804461</v>
      </c>
      <c r="R333">
        <f t="shared" si="177"/>
        <v>4.0974863958910479E-2</v>
      </c>
      <c r="S333">
        <f t="shared" si="178"/>
        <v>1010.4953650268172</v>
      </c>
      <c r="T333">
        <f t="shared" si="179"/>
        <v>1088.8276378899407</v>
      </c>
      <c r="U333">
        <f t="shared" si="156"/>
        <v>17543.001348797596</v>
      </c>
      <c r="V333">
        <f t="shared" si="180"/>
        <v>2.1913690101276186</v>
      </c>
      <c r="W333">
        <f t="shared" si="157"/>
        <v>16870.696205852193</v>
      </c>
      <c r="X333">
        <f t="shared" si="158"/>
        <v>18313.943090865276</v>
      </c>
      <c r="Y333">
        <f t="shared" si="159"/>
        <v>1500.7609491331896</v>
      </c>
      <c r="Z333">
        <f t="shared" si="181"/>
        <v>324.31883078536566</v>
      </c>
      <c r="AA333">
        <f t="shared" si="182"/>
        <v>3.8479677122194529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105</v>
      </c>
      <c r="C334">
        <f t="shared" si="163"/>
        <v>2053</v>
      </c>
      <c r="D334">
        <f t="shared" si="164"/>
        <v>0.42437311831118235</v>
      </c>
      <c r="E334">
        <f t="shared" si="165"/>
        <v>4.4981563627577881E-2</v>
      </c>
      <c r="F334">
        <f t="shared" si="166"/>
        <v>4.677409999925744E-2</v>
      </c>
      <c r="G334">
        <f t="shared" si="167"/>
        <v>0.99307636821747147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9.8802960549345382</v>
      </c>
      <c r="L334">
        <f t="shared" si="172"/>
        <v>1039.8504682167288</v>
      </c>
      <c r="M334">
        <f t="shared" si="173"/>
        <v>10.27403047884358</v>
      </c>
      <c r="N334">
        <f t="shared" si="155"/>
        <v>0.29555260402894029</v>
      </c>
      <c r="O334">
        <f t="shared" si="174"/>
        <v>0.99611846126281367</v>
      </c>
      <c r="P334">
        <f t="shared" si="175"/>
        <v>1009.8802960549345</v>
      </c>
      <c r="Q334">
        <f t="shared" si="176"/>
        <v>0.39471504095804461</v>
      </c>
      <c r="R334">
        <f t="shared" si="177"/>
        <v>4.0974863958910479E-2</v>
      </c>
      <c r="S334">
        <f t="shared" si="178"/>
        <v>1010.5169837603647</v>
      </c>
      <c r="T334">
        <f t="shared" si="179"/>
        <v>1039.8504682167288</v>
      </c>
      <c r="U334">
        <f t="shared" si="156"/>
        <v>16555.076082923664</v>
      </c>
      <c r="V334">
        <f t="shared" si="180"/>
        <v>2.0679631704474772</v>
      </c>
      <c r="W334">
        <f t="shared" si="157"/>
        <v>16670.496462058905</v>
      </c>
      <c r="X334">
        <f t="shared" si="158"/>
        <v>18110.76841912451</v>
      </c>
      <c r="Y334">
        <f t="shared" si="159"/>
        <v>1430.3000443681806</v>
      </c>
      <c r="Z334">
        <f t="shared" si="181"/>
        <v>308.52807736597265</v>
      </c>
      <c r="AA334">
        <f t="shared" si="182"/>
        <v>3.6595406456972532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106</v>
      </c>
      <c r="C335">
        <f t="shared" si="163"/>
        <v>2053</v>
      </c>
      <c r="D335">
        <f t="shared" si="164"/>
        <v>0.46824830109847598</v>
      </c>
      <c r="E335">
        <f t="shared" si="165"/>
        <v>5.1270494890709895E-2</v>
      </c>
      <c r="F335">
        <f t="shared" si="166"/>
        <v>5.0915516862778606E-2</v>
      </c>
      <c r="G335">
        <f t="shared" si="167"/>
        <v>0.94216085135469285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9.9006478471052777</v>
      </c>
      <c r="L335">
        <f t="shared" si="172"/>
        <v>993.07636821747144</v>
      </c>
      <c r="M335">
        <f t="shared" si="173"/>
        <v>9.8320994070034367</v>
      </c>
      <c r="N335">
        <f t="shared" si="155"/>
        <v>0.29440555296613985</v>
      </c>
      <c r="O335">
        <f t="shared" si="174"/>
        <v>0.99611896140597656</v>
      </c>
      <c r="P335">
        <f t="shared" si="175"/>
        <v>1009.9006478471052</v>
      </c>
      <c r="Q335">
        <f t="shared" si="176"/>
        <v>0.43552392781649374</v>
      </c>
      <c r="R335">
        <f t="shared" si="177"/>
        <v>4.6537109229262352E-2</v>
      </c>
      <c r="S335">
        <f t="shared" si="178"/>
        <v>1010.5386470249637</v>
      </c>
      <c r="T335">
        <f t="shared" si="179"/>
        <v>993.07636821747144</v>
      </c>
      <c r="U335">
        <f t="shared" si="156"/>
        <v>15610.811333490165</v>
      </c>
      <c r="V335">
        <f t="shared" si="180"/>
        <v>1.9500111468385684</v>
      </c>
      <c r="W335">
        <f t="shared" si="157"/>
        <v>16569.157284601719</v>
      </c>
      <c r="X335">
        <f t="shared" si="158"/>
        <v>18002.494957966144</v>
      </c>
      <c r="Y335">
        <f t="shared" si="159"/>
        <v>1350.4346426157817</v>
      </c>
      <c r="Z335">
        <f t="shared" si="181"/>
        <v>293.50630662627646</v>
      </c>
      <c r="AA335">
        <f t="shared" si="182"/>
        <v>3.4799966927864103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106</v>
      </c>
      <c r="C336">
        <f t="shared" si="163"/>
        <v>2053</v>
      </c>
      <c r="D336">
        <f t="shared" si="164"/>
        <v>0.46824830109847598</v>
      </c>
      <c r="E336">
        <f t="shared" si="165"/>
        <v>5.1270494890709895E-2</v>
      </c>
      <c r="F336">
        <f t="shared" si="166"/>
        <v>4.8305053115607663E-2</v>
      </c>
      <c r="G336">
        <f t="shared" si="167"/>
        <v>0.89385579823908523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9.9210415606356879</v>
      </c>
      <c r="L336">
        <f t="shared" si="172"/>
        <v>942.1608513546928</v>
      </c>
      <c r="M336">
        <f t="shared" si="173"/>
        <v>9.3472169630938104</v>
      </c>
      <c r="N336">
        <f t="shared" si="155"/>
        <v>0.29326310126307004</v>
      </c>
      <c r="O336">
        <f t="shared" si="174"/>
        <v>0.99611946279015595</v>
      </c>
      <c r="P336">
        <f t="shared" si="175"/>
        <v>1009.9210415606357</v>
      </c>
      <c r="Q336">
        <f t="shared" si="176"/>
        <v>0.43552392781649374</v>
      </c>
      <c r="R336">
        <f t="shared" si="177"/>
        <v>4.6537109229262352E-2</v>
      </c>
      <c r="S336">
        <f t="shared" si="178"/>
        <v>1010.5603549123407</v>
      </c>
      <c r="T336">
        <f t="shared" si="179"/>
        <v>942.1608513546928</v>
      </c>
      <c r="U336">
        <f t="shared" si="156"/>
        <v>14714.572786776685</v>
      </c>
      <c r="V336">
        <f t="shared" si="180"/>
        <v>1.8380582752688273</v>
      </c>
      <c r="W336">
        <f t="shared" si="157"/>
        <v>16461.908974316335</v>
      </c>
      <c r="X336">
        <f t="shared" si="158"/>
        <v>17888.47677047905</v>
      </c>
      <c r="Y336">
        <f t="shared" si="159"/>
        <v>1275.1458961811963</v>
      </c>
      <c r="Z336">
        <f t="shared" si="181"/>
        <v>277.37738642612743</v>
      </c>
      <c r="AA336">
        <f t="shared" si="182"/>
        <v>3.2909072488217017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106</v>
      </c>
      <c r="C337">
        <f t="shared" si="163"/>
        <v>2053</v>
      </c>
      <c r="D337">
        <f t="shared" si="164"/>
        <v>0.46824830109847598</v>
      </c>
      <c r="E337">
        <f t="shared" si="165"/>
        <v>5.1270494890709895E-2</v>
      </c>
      <c r="F337">
        <f t="shared" si="166"/>
        <v>4.5828429136648433E-2</v>
      </c>
      <c r="G337">
        <f t="shared" si="167"/>
        <v>0.84802736910243681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9.941477281876903</v>
      </c>
      <c r="L337">
        <f t="shared" si="172"/>
        <v>893.85579823908517</v>
      </c>
      <c r="M337">
        <f t="shared" si="173"/>
        <v>8.8862471114678101</v>
      </c>
      <c r="N337">
        <f t="shared" si="155"/>
        <v>0.2921252302716279</v>
      </c>
      <c r="O337">
        <f t="shared" si="174"/>
        <v>0.99611996536031511</v>
      </c>
      <c r="P337">
        <f t="shared" si="175"/>
        <v>1009.9414772818769</v>
      </c>
      <c r="Q337">
        <f t="shared" si="176"/>
        <v>0.43552392781649374</v>
      </c>
      <c r="R337">
        <f t="shared" si="177"/>
        <v>4.6537109229262352E-2</v>
      </c>
      <c r="S337">
        <f t="shared" si="178"/>
        <v>1010.5821075144115</v>
      </c>
      <c r="T337">
        <f t="shared" si="179"/>
        <v>893.85579823908517</v>
      </c>
      <c r="U337">
        <f t="shared" si="156"/>
        <v>13863.898068635355</v>
      </c>
      <c r="V337">
        <f t="shared" si="180"/>
        <v>1.7317969703774765</v>
      </c>
      <c r="W337">
        <f t="shared" si="157"/>
        <v>16348.408758680851</v>
      </c>
      <c r="X337">
        <f t="shared" si="158"/>
        <v>17768.410798370478</v>
      </c>
      <c r="Y337">
        <f t="shared" si="159"/>
        <v>1204.2005938380885</v>
      </c>
      <c r="Z337">
        <f t="shared" si="181"/>
        <v>262.13492347357112</v>
      </c>
      <c r="AA337">
        <f t="shared" si="182"/>
        <v>3.1119099752542758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106</v>
      </c>
      <c r="C338">
        <f t="shared" si="163"/>
        <v>2053</v>
      </c>
      <c r="D338">
        <f t="shared" si="164"/>
        <v>0.46824830109847598</v>
      </c>
      <c r="E338">
        <f t="shared" si="165"/>
        <v>5.1270494890709895E-2</v>
      </c>
      <c r="F338">
        <f t="shared" si="166"/>
        <v>4.3478782894748644E-2</v>
      </c>
      <c r="G338">
        <f t="shared" si="167"/>
        <v>0.80454858620768821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9.9619550973579312</v>
      </c>
      <c r="L338">
        <f t="shared" si="172"/>
        <v>848.02736910243686</v>
      </c>
      <c r="M338">
        <f t="shared" si="173"/>
        <v>8.4480105723290553</v>
      </c>
      <c r="N338">
        <f t="shared" si="155"/>
        <v>0.29099192140309083</v>
      </c>
      <c r="O338">
        <f t="shared" si="174"/>
        <v>0.99612046906224672</v>
      </c>
      <c r="P338">
        <f t="shared" si="175"/>
        <v>1009.961955097358</v>
      </c>
      <c r="Q338">
        <f t="shared" si="176"/>
        <v>0.43552392781649374</v>
      </c>
      <c r="R338">
        <f t="shared" si="177"/>
        <v>4.6537109229262352E-2</v>
      </c>
      <c r="S338">
        <f t="shared" si="178"/>
        <v>1010.6039049232811</v>
      </c>
      <c r="T338">
        <f t="shared" si="179"/>
        <v>848.02736910243686</v>
      </c>
      <c r="U338">
        <f t="shared" si="156"/>
        <v>13056.450986355138</v>
      </c>
      <c r="V338">
        <f t="shared" si="180"/>
        <v>1.6309354086500067</v>
      </c>
      <c r="W338">
        <f t="shared" si="157"/>
        <v>16228.293990171424</v>
      </c>
      <c r="X338">
        <f t="shared" si="158"/>
        <v>17641.978003909517</v>
      </c>
      <c r="Y338">
        <f t="shared" si="159"/>
        <v>1137.3774745973928</v>
      </c>
      <c r="Z338">
        <f t="shared" si="181"/>
        <v>247.73019047569215</v>
      </c>
      <c r="AA338">
        <f t="shared" si="182"/>
        <v>2.9424660620261731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106</v>
      </c>
      <c r="C339">
        <f t="shared" si="163"/>
        <v>2054</v>
      </c>
      <c r="D339">
        <f t="shared" si="164"/>
        <v>0.46749910381671839</v>
      </c>
      <c r="E339">
        <f t="shared" si="165"/>
        <v>5.1159176176512555E-2</v>
      </c>
      <c r="F339">
        <f t="shared" si="166"/>
        <v>4.1160042864363221E-2</v>
      </c>
      <c r="G339">
        <f t="shared" si="167"/>
        <v>0.76338854334332495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9.9824750937860234</v>
      </c>
      <c r="L339">
        <f t="shared" si="172"/>
        <v>804.54858620768823</v>
      </c>
      <c r="M339">
        <f t="shared" si="173"/>
        <v>8.0313862235590054</v>
      </c>
      <c r="N339">
        <f t="shared" si="155"/>
        <v>0.28986315612836444</v>
      </c>
      <c r="O339">
        <f t="shared" si="174"/>
        <v>0.99612097384255971</v>
      </c>
      <c r="P339">
        <f t="shared" si="175"/>
        <v>1009.982475093786</v>
      </c>
      <c r="Q339">
        <f t="shared" si="176"/>
        <v>0.43482708953198734</v>
      </c>
      <c r="R339">
        <f t="shared" si="177"/>
        <v>4.6439078233953657E-2</v>
      </c>
      <c r="S339">
        <f t="shared" si="178"/>
        <v>1010.6257472312441</v>
      </c>
      <c r="T339">
        <f t="shared" si="179"/>
        <v>804.54858620768823</v>
      </c>
      <c r="U339">
        <f t="shared" si="156"/>
        <v>12290.015062172968</v>
      </c>
      <c r="V339">
        <f t="shared" si="180"/>
        <v>1.5351967206622501</v>
      </c>
      <c r="W339">
        <f t="shared" si="157"/>
        <v>16099.291991399044</v>
      </c>
      <c r="X339">
        <f t="shared" si="158"/>
        <v>17507.042527898135</v>
      </c>
      <c r="Y339">
        <f t="shared" si="159"/>
        <v>1074.6606314488247</v>
      </c>
      <c r="Z339">
        <f t="shared" si="181"/>
        <v>234.11713896271544</v>
      </c>
      <c r="AA339">
        <f t="shared" si="182"/>
        <v>2.7820654754528231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106</v>
      </c>
      <c r="C340">
        <f t="shared" si="163"/>
        <v>2054</v>
      </c>
      <c r="D340">
        <f t="shared" si="164"/>
        <v>0.46749910381671839</v>
      </c>
      <c r="E340">
        <f t="shared" si="165"/>
        <v>5.1159176176512555E-2</v>
      </c>
      <c r="F340">
        <f t="shared" si="166"/>
        <v>3.905432898003245E-2</v>
      </c>
      <c r="G340">
        <f t="shared" si="167"/>
        <v>0.72433421436329248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10.003037358046997</v>
      </c>
      <c r="L340">
        <f t="shared" si="172"/>
        <v>763.38854334332495</v>
      </c>
      <c r="M340">
        <f t="shared" si="173"/>
        <v>7.6362041177683588</v>
      </c>
      <c r="N340">
        <f t="shared" si="155"/>
        <v>0.28873891597822104</v>
      </c>
      <c r="O340">
        <f t="shared" si="174"/>
        <v>0.99612147964867415</v>
      </c>
      <c r="P340">
        <f t="shared" si="175"/>
        <v>1010.003037358047</v>
      </c>
      <c r="Q340">
        <f t="shared" si="176"/>
        <v>0.43482708953198734</v>
      </c>
      <c r="R340">
        <f t="shared" si="177"/>
        <v>4.6439078233953657E-2</v>
      </c>
      <c r="S340">
        <f t="shared" si="178"/>
        <v>1010.6476345307851</v>
      </c>
      <c r="T340">
        <f t="shared" si="179"/>
        <v>763.38854334332495</v>
      </c>
      <c r="U340">
        <f t="shared" si="156"/>
        <v>11562.396600126445</v>
      </c>
      <c r="V340">
        <f t="shared" si="180"/>
        <v>1.444306882759185</v>
      </c>
      <c r="W340">
        <f t="shared" si="157"/>
        <v>15962.792273025623</v>
      </c>
      <c r="X340">
        <f t="shared" si="158"/>
        <v>17364.970439615012</v>
      </c>
      <c r="Y340">
        <f t="shared" si="159"/>
        <v>1015.6456206938867</v>
      </c>
      <c r="Z340">
        <f t="shared" si="181"/>
        <v>221.27821252573091</v>
      </c>
      <c r="AA340">
        <f t="shared" si="182"/>
        <v>2.6304818300845199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106</v>
      </c>
      <c r="C341">
        <f t="shared" si="163"/>
        <v>2054</v>
      </c>
      <c r="D341">
        <f t="shared" si="164"/>
        <v>0.46749910381671839</v>
      </c>
      <c r="E341">
        <f t="shared" si="165"/>
        <v>5.1159176176512555E-2</v>
      </c>
      <c r="F341">
        <f t="shared" si="166"/>
        <v>3.7056341683287489E-2</v>
      </c>
      <c r="G341">
        <f t="shared" si="167"/>
        <v>0.68727787268000495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10.023641977205697</v>
      </c>
      <c r="L341">
        <f t="shared" si="172"/>
        <v>724.33421436329252</v>
      </c>
      <c r="M341">
        <f t="shared" si="173"/>
        <v>7.2604668366182086</v>
      </c>
      <c r="N341">
        <f t="shared" si="155"/>
        <v>0.28761918254352553</v>
      </c>
      <c r="O341">
        <f t="shared" si="174"/>
        <v>0.99612198642880556</v>
      </c>
      <c r="P341">
        <f t="shared" si="175"/>
        <v>1010.0236419772057</v>
      </c>
      <c r="Q341">
        <f t="shared" si="176"/>
        <v>0.43482708953198734</v>
      </c>
      <c r="R341">
        <f t="shared" si="177"/>
        <v>4.6439078233953657E-2</v>
      </c>
      <c r="S341">
        <f t="shared" si="178"/>
        <v>1010.6695669145797</v>
      </c>
      <c r="T341">
        <f t="shared" si="179"/>
        <v>724.33421436329252</v>
      </c>
      <c r="U341">
        <f t="shared" si="156"/>
        <v>10871.609416403011</v>
      </c>
      <c r="V341">
        <f t="shared" si="180"/>
        <v>1.3580177924885157</v>
      </c>
      <c r="W341">
        <f t="shared" si="157"/>
        <v>15818.36088219999</v>
      </c>
      <c r="X341">
        <f t="shared" si="158"/>
        <v>17215.386062770354</v>
      </c>
      <c r="Y341">
        <f t="shared" si="159"/>
        <v>960.14449418280003</v>
      </c>
      <c r="Z341">
        <f t="shared" si="181"/>
        <v>209.14347586119348</v>
      </c>
      <c r="AA341">
        <f t="shared" si="182"/>
        <v>2.4869712912560753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106</v>
      </c>
      <c r="C342">
        <f t="shared" si="163"/>
        <v>2054</v>
      </c>
      <c r="D342">
        <f t="shared" si="164"/>
        <v>0.46749910381671839</v>
      </c>
      <c r="E342">
        <f t="shared" si="165"/>
        <v>5.1159176176512555E-2</v>
      </c>
      <c r="F342">
        <f t="shared" si="166"/>
        <v>3.516056977065514E-2</v>
      </c>
      <c r="G342">
        <f t="shared" si="167"/>
        <v>0.65211730290934977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10.044289038506264</v>
      </c>
      <c r="L342">
        <f t="shared" si="172"/>
        <v>687.27787268000498</v>
      </c>
      <c r="M342">
        <f t="shared" si="173"/>
        <v>6.9032176029676773</v>
      </c>
      <c r="N342">
        <f t="shared" si="155"/>
        <v>0.28650393747545194</v>
      </c>
      <c r="O342">
        <f t="shared" si="174"/>
        <v>0.9961224941319593</v>
      </c>
      <c r="P342">
        <f t="shared" si="175"/>
        <v>1010.0442890385062</v>
      </c>
      <c r="Q342">
        <f t="shared" si="176"/>
        <v>0.43482708953198734</v>
      </c>
      <c r="R342">
        <f t="shared" si="177"/>
        <v>4.6439078233953657E-2</v>
      </c>
      <c r="S342">
        <f t="shared" si="178"/>
        <v>1010.6915444754939</v>
      </c>
      <c r="T342">
        <f t="shared" si="179"/>
        <v>687.27787268000498</v>
      </c>
      <c r="U342">
        <f t="shared" si="156"/>
        <v>10215.768883942905</v>
      </c>
      <c r="V342">
        <f t="shared" si="180"/>
        <v>1.2760940332728681</v>
      </c>
      <c r="W342">
        <f t="shared" si="157"/>
        <v>15665.53875869629</v>
      </c>
      <c r="X342">
        <f t="shared" si="158"/>
        <v>17057.893953881448</v>
      </c>
      <c r="Y342">
        <f t="shared" si="159"/>
        <v>907.97891457596688</v>
      </c>
      <c r="Z342">
        <f t="shared" si="181"/>
        <v>197.67429992047624</v>
      </c>
      <c r="AA342">
        <f t="shared" si="182"/>
        <v>2.3511037690072465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106</v>
      </c>
      <c r="C343">
        <f t="shared" si="163"/>
        <v>2054</v>
      </c>
      <c r="D343">
        <f t="shared" si="164"/>
        <v>0.46749910381671839</v>
      </c>
      <c r="E343">
        <f t="shared" si="165"/>
        <v>5.1159176176512555E-2</v>
      </c>
      <c r="F343">
        <f t="shared" si="166"/>
        <v>3.3361783987291629E-2</v>
      </c>
      <c r="G343">
        <f t="shared" si="167"/>
        <v>0.61875551892205816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10.064978629372563</v>
      </c>
      <c r="L343">
        <f t="shared" si="172"/>
        <v>652.11730290934975</v>
      </c>
      <c r="M343">
        <f t="shared" si="173"/>
        <v>6.5635467176266795</v>
      </c>
      <c r="N343">
        <f t="shared" si="155"/>
        <v>0.28539316248568941</v>
      </c>
      <c r="O343">
        <f t="shared" si="174"/>
        <v>0.9961230027079202</v>
      </c>
      <c r="P343">
        <f t="shared" si="175"/>
        <v>1010.0649786293726</v>
      </c>
      <c r="Q343">
        <f t="shared" si="176"/>
        <v>0.43482708953198734</v>
      </c>
      <c r="R343">
        <f t="shared" si="177"/>
        <v>4.6439078233953657E-2</v>
      </c>
      <c r="S343">
        <f t="shared" si="178"/>
        <v>1010.7135673065851</v>
      </c>
      <c r="T343">
        <f t="shared" si="179"/>
        <v>652.11730290934975</v>
      </c>
      <c r="U343">
        <f t="shared" si="156"/>
        <v>9593.0867392542496</v>
      </c>
      <c r="V343">
        <f t="shared" si="180"/>
        <v>1.1983122257075369</v>
      </c>
      <c r="W343">
        <f t="shared" si="157"/>
        <v>15503.840282453546</v>
      </c>
      <c r="X343">
        <f t="shared" si="158"/>
        <v>16892.077862317914</v>
      </c>
      <c r="Y343">
        <f t="shared" si="159"/>
        <v>858.97966411607911</v>
      </c>
      <c r="Z343">
        <f t="shared" si="181"/>
        <v>186.8341749794007</v>
      </c>
      <c r="AA343">
        <f t="shared" si="182"/>
        <v>2.2224720941440612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106</v>
      </c>
      <c r="C344">
        <f t="shared" si="163"/>
        <v>2054</v>
      </c>
      <c r="D344">
        <f t="shared" si="164"/>
        <v>0.46749910381671839</v>
      </c>
      <c r="E344">
        <f t="shared" si="165"/>
        <v>5.1159176176512555E-2</v>
      </c>
      <c r="F344">
        <f t="shared" si="166"/>
        <v>3.1655022602723022E-2</v>
      </c>
      <c r="G344">
        <f t="shared" si="167"/>
        <v>0.58710049631933514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10.08571083740854</v>
      </c>
      <c r="L344">
        <f t="shared" si="172"/>
        <v>618.75551892205817</v>
      </c>
      <c r="M344">
        <f t="shared" si="173"/>
        <v>6.2405892428985466</v>
      </c>
      <c r="N344">
        <f t="shared" si="155"/>
        <v>0.28428683934663801</v>
      </c>
      <c r="O344">
        <f t="shared" si="174"/>
        <v>0.99612351210724304</v>
      </c>
      <c r="P344">
        <f t="shared" si="175"/>
        <v>1010.0857108374086</v>
      </c>
      <c r="Q344">
        <f t="shared" si="176"/>
        <v>0.43482708953198734</v>
      </c>
      <c r="R344">
        <f t="shared" si="177"/>
        <v>4.6439078233953657E-2</v>
      </c>
      <c r="S344">
        <f t="shared" si="178"/>
        <v>1010.7356355011026</v>
      </c>
      <c r="T344">
        <f t="shared" si="179"/>
        <v>618.75551892205817</v>
      </c>
      <c r="U344">
        <f t="shared" si="156"/>
        <v>9001.8661547957181</v>
      </c>
      <c r="V344">
        <f t="shared" si="180"/>
        <v>1.1244604120313804</v>
      </c>
      <c r="W344">
        <f t="shared" si="157"/>
        <v>15332.751737105387</v>
      </c>
      <c r="X344">
        <f t="shared" si="158"/>
        <v>16717.499635646549</v>
      </c>
      <c r="Y344">
        <f t="shared" si="159"/>
        <v>812.9861785106724</v>
      </c>
      <c r="Z344">
        <f t="shared" si="181"/>
        <v>176.58859435064002</v>
      </c>
      <c r="AA344">
        <f t="shared" si="182"/>
        <v>2.1006907963118095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106</v>
      </c>
      <c r="C345">
        <f t="shared" si="163"/>
        <v>2054</v>
      </c>
      <c r="D345">
        <f t="shared" si="164"/>
        <v>0.46749910381671839</v>
      </c>
      <c r="E345">
        <f t="shared" si="165"/>
        <v>5.1159176176512555E-2</v>
      </c>
      <c r="F345">
        <f t="shared" si="166"/>
        <v>3.0035577724518828E-2</v>
      </c>
      <c r="G345">
        <f t="shared" si="167"/>
        <v>0.55706491859481633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10.10648575039858</v>
      </c>
      <c r="L345">
        <f t="shared" si="172"/>
        <v>587.10049631933509</v>
      </c>
      <c r="M345">
        <f t="shared" si="173"/>
        <v>5.9335228001032947</v>
      </c>
      <c r="N345">
        <f t="shared" si="155"/>
        <v>0.28318494989159432</v>
      </c>
      <c r="O345">
        <f t="shared" si="174"/>
        <v>0.99612402228124208</v>
      </c>
      <c r="P345">
        <f t="shared" si="175"/>
        <v>1010.1064857503986</v>
      </c>
      <c r="Q345">
        <f t="shared" si="176"/>
        <v>0.43482708953198734</v>
      </c>
      <c r="R345">
        <f t="shared" si="177"/>
        <v>4.6439078233953657E-2</v>
      </c>
      <c r="S345">
        <f t="shared" si="178"/>
        <v>1010.7577491524876</v>
      </c>
      <c r="T345">
        <f t="shared" si="179"/>
        <v>587.10049631933509</v>
      </c>
      <c r="U345">
        <f t="shared" si="156"/>
        <v>8440.497063345525</v>
      </c>
      <c r="V345">
        <f t="shared" si="180"/>
        <v>1.0543374720743719</v>
      </c>
      <c r="W345">
        <f t="shared" si="157"/>
        <v>15151.729684641585</v>
      </c>
      <c r="X345">
        <f t="shared" si="158"/>
        <v>16533.698067398993</v>
      </c>
      <c r="Y345">
        <f t="shared" si="159"/>
        <v>769.84610464136551</v>
      </c>
      <c r="Z345">
        <f t="shared" si="181"/>
        <v>166.90494447746624</v>
      </c>
      <c r="AA345">
        <f t="shared" si="182"/>
        <v>1.9853949472307904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106</v>
      </c>
      <c r="C346">
        <f t="shared" si="163"/>
        <v>2054</v>
      </c>
      <c r="D346">
        <f t="shared" si="164"/>
        <v>0.46749910381671839</v>
      </c>
      <c r="E346">
        <f t="shared" si="165"/>
        <v>5.1159176176512555E-2</v>
      </c>
      <c r="F346">
        <f t="shared" si="166"/>
        <v>2.8498982312146832E-2</v>
      </c>
      <c r="G346">
        <f t="shared" si="167"/>
        <v>0.52856593628266946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10.127303456307901</v>
      </c>
      <c r="L346">
        <f t="shared" si="172"/>
        <v>557.06491859481628</v>
      </c>
      <c r="M346">
        <f t="shared" si="173"/>
        <v>5.641565475473163</v>
      </c>
      <c r="N346">
        <f t="shared" si="155"/>
        <v>0.28208747601492795</v>
      </c>
      <c r="O346">
        <f t="shared" si="174"/>
        <v>0.99612453318198413</v>
      </c>
      <c r="P346">
        <f t="shared" si="175"/>
        <v>1010.1273034563079</v>
      </c>
      <c r="Q346">
        <f t="shared" si="176"/>
        <v>0.43482708953198734</v>
      </c>
      <c r="R346">
        <f t="shared" si="177"/>
        <v>4.6439078233953657E-2</v>
      </c>
      <c r="S346">
        <f t="shared" si="178"/>
        <v>1010.7799083543738</v>
      </c>
      <c r="T346">
        <f t="shared" si="179"/>
        <v>557.06491859481628</v>
      </c>
      <c r="U346">
        <f t="shared" si="156"/>
        <v>7907.45172147009</v>
      </c>
      <c r="V346">
        <f t="shared" si="180"/>
        <v>0.98775256907208309</v>
      </c>
      <c r="W346">
        <f t="shared" si="157"/>
        <v>14960.199246062082</v>
      </c>
      <c r="X346">
        <f t="shared" si="158"/>
        <v>16340.187684234332</v>
      </c>
      <c r="Y346">
        <f t="shared" si="159"/>
        <v>729.4148808817738</v>
      </c>
      <c r="Z346">
        <f t="shared" si="181"/>
        <v>157.75240105863813</v>
      </c>
      <c r="AA346">
        <f t="shared" si="182"/>
        <v>1.8762390656188208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107</v>
      </c>
      <c r="C347">
        <f t="shared" si="163"/>
        <v>2054</v>
      </c>
      <c r="D347">
        <f t="shared" si="164"/>
        <v>0.51416038286624599</v>
      </c>
      <c r="E347">
        <f t="shared" si="165"/>
        <v>5.8382740236159969E-2</v>
      </c>
      <c r="F347">
        <f t="shared" si="166"/>
        <v>3.0859127755673774E-2</v>
      </c>
      <c r="G347">
        <f t="shared" si="167"/>
        <v>0.49770680852699567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10.148164043282907</v>
      </c>
      <c r="L347">
        <f t="shared" si="172"/>
        <v>528.56593628266944</v>
      </c>
      <c r="M347">
        <f t="shared" si="173"/>
        <v>5.3639738290879508</v>
      </c>
      <c r="N347">
        <f t="shared" si="155"/>
        <v>0.28099439967224804</v>
      </c>
      <c r="O347">
        <f t="shared" si="174"/>
        <v>0.9961250447622777</v>
      </c>
      <c r="P347">
        <f t="shared" si="175"/>
        <v>1010.1481640432829</v>
      </c>
      <c r="Q347">
        <f t="shared" si="176"/>
        <v>0.47822736131283006</v>
      </c>
      <c r="R347">
        <f t="shared" si="177"/>
        <v>5.2767097317609202E-2</v>
      </c>
      <c r="S347">
        <f t="shared" si="178"/>
        <v>1010.8021132005877</v>
      </c>
      <c r="T347">
        <f t="shared" si="179"/>
        <v>528.56593628266944</v>
      </c>
      <c r="U347">
        <f t="shared" si="156"/>
        <v>7401.2804998648498</v>
      </c>
      <c r="V347">
        <f t="shared" si="180"/>
        <v>0.92452462381970546</v>
      </c>
      <c r="W347">
        <f t="shared" si="157"/>
        <v>14870.764018216967</v>
      </c>
      <c r="X347">
        <f t="shared" si="158"/>
        <v>16244.257578996578</v>
      </c>
      <c r="Y347">
        <f t="shared" si="159"/>
        <v>683.59709666799915</v>
      </c>
      <c r="Z347">
        <f t="shared" si="181"/>
        <v>149.10183087344546</v>
      </c>
      <c r="AA347">
        <f t="shared" si="182"/>
        <v>1.7728960805099776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107</v>
      </c>
      <c r="C348">
        <f t="shared" si="163"/>
        <v>2054</v>
      </c>
      <c r="D348">
        <f t="shared" si="164"/>
        <v>0.51416038286624599</v>
      </c>
      <c r="E348">
        <f t="shared" si="165"/>
        <v>5.8382740236159969E-2</v>
      </c>
      <c r="F348">
        <f t="shared" si="166"/>
        <v>2.9057487315999796E-2</v>
      </c>
      <c r="G348">
        <f t="shared" si="167"/>
        <v>0.4686493212109959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10.169067599651578</v>
      </c>
      <c r="L348">
        <f t="shared" si="172"/>
        <v>497.70680852699564</v>
      </c>
      <c r="M348">
        <f t="shared" si="173"/>
        <v>5.0612141807178634</v>
      </c>
      <c r="N348">
        <f t="shared" si="155"/>
        <v>0.27990570288056033</v>
      </c>
      <c r="O348">
        <f t="shared" si="174"/>
        <v>0.99612555697566363</v>
      </c>
      <c r="P348">
        <f t="shared" si="175"/>
        <v>1010.1690675996516</v>
      </c>
      <c r="Q348">
        <f t="shared" si="176"/>
        <v>0.47822736131283006</v>
      </c>
      <c r="R348">
        <f t="shared" si="177"/>
        <v>5.2767097317609202E-2</v>
      </c>
      <c r="S348">
        <f t="shared" si="178"/>
        <v>1010.8243637851492</v>
      </c>
      <c r="T348">
        <f t="shared" si="179"/>
        <v>497.70680852699564</v>
      </c>
      <c r="U348">
        <f t="shared" si="156"/>
        <v>6924.4793637667917</v>
      </c>
      <c r="V348">
        <f t="shared" si="180"/>
        <v>0.86496541768018476</v>
      </c>
      <c r="W348">
        <f t="shared" si="157"/>
        <v>14775.396123211802</v>
      </c>
      <c r="X348">
        <f t="shared" si="158"/>
        <v>16142.570396608065</v>
      </c>
      <c r="Y348">
        <f t="shared" si="159"/>
        <v>640.72529520429555</v>
      </c>
      <c r="Z348">
        <f t="shared" si="181"/>
        <v>139.85282587483366</v>
      </c>
      <c r="AA348">
        <f t="shared" si="182"/>
        <v>1.6642815935266344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107</v>
      </c>
      <c r="C349">
        <f t="shared" si="163"/>
        <v>2054</v>
      </c>
      <c r="D349">
        <f t="shared" si="164"/>
        <v>0.51416038286624599</v>
      </c>
      <c r="E349">
        <f t="shared" si="165"/>
        <v>5.8382740236159969E-2</v>
      </c>
      <c r="F349">
        <f t="shared" si="166"/>
        <v>2.7361031582114267E-2</v>
      </c>
      <c r="G349">
        <f t="shared" si="167"/>
        <v>0.44128828962888161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10.190014213923824</v>
      </c>
      <c r="L349">
        <f t="shared" si="172"/>
        <v>468.64932121099588</v>
      </c>
      <c r="M349">
        <f t="shared" si="173"/>
        <v>4.7755432444858004</v>
      </c>
      <c r="N349">
        <f t="shared" si="155"/>
        <v>0.27882136771841576</v>
      </c>
      <c r="O349">
        <f t="shared" si="174"/>
        <v>0.99612606977640872</v>
      </c>
      <c r="P349">
        <f t="shared" si="175"/>
        <v>1010.1900142139239</v>
      </c>
      <c r="Q349">
        <f t="shared" si="176"/>
        <v>0.47822736131283006</v>
      </c>
      <c r="R349">
        <f t="shared" si="177"/>
        <v>5.2767097317609202E-2</v>
      </c>
      <c r="S349">
        <f t="shared" si="178"/>
        <v>1010.8466602022719</v>
      </c>
      <c r="T349">
        <f t="shared" si="179"/>
        <v>468.64932121099588</v>
      </c>
      <c r="U349">
        <f t="shared" si="156"/>
        <v>6475.3337631754284</v>
      </c>
      <c r="V349">
        <f t="shared" si="180"/>
        <v>0.8088607791065503</v>
      </c>
      <c r="W349">
        <f t="shared" si="157"/>
        <v>14673.704050975632</v>
      </c>
      <c r="X349">
        <f t="shared" si="158"/>
        <v>16034.782602170102</v>
      </c>
      <c r="Y349">
        <f t="shared" si="159"/>
        <v>600.6280259071641</v>
      </c>
      <c r="Z349">
        <f t="shared" si="181"/>
        <v>131.17761765806128</v>
      </c>
      <c r="AA349">
        <f t="shared" si="182"/>
        <v>1.5622294572085813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107</v>
      </c>
      <c r="C350">
        <f t="shared" si="163"/>
        <v>2054</v>
      </c>
      <c r="D350">
        <f t="shared" si="164"/>
        <v>0.51416038286624599</v>
      </c>
      <c r="E350">
        <f t="shared" si="165"/>
        <v>5.8382740236159969E-2</v>
      </c>
      <c r="F350">
        <f t="shared" si="166"/>
        <v>2.5763619582662319E-2</v>
      </c>
      <c r="G350">
        <f t="shared" si="167"/>
        <v>0.41552467004621929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10.211003974791879</v>
      </c>
      <c r="L350">
        <f t="shared" si="172"/>
        <v>441.28828962888161</v>
      </c>
      <c r="M350">
        <f t="shared" si="173"/>
        <v>4.5059964794296201</v>
      </c>
      <c r="N350">
        <f t="shared" si="155"/>
        <v>0.27774137632604928</v>
      </c>
      <c r="O350">
        <f t="shared" si="174"/>
        <v>0.99612658311949331</v>
      </c>
      <c r="P350">
        <f t="shared" si="175"/>
        <v>1010.2110039747919</v>
      </c>
      <c r="Q350">
        <f t="shared" si="176"/>
        <v>0.47822736131283006</v>
      </c>
      <c r="R350">
        <f t="shared" si="177"/>
        <v>5.2767097317609202E-2</v>
      </c>
      <c r="S350">
        <f t="shared" si="178"/>
        <v>1010.8690025463632</v>
      </c>
      <c r="T350">
        <f t="shared" si="179"/>
        <v>441.28828962888161</v>
      </c>
      <c r="U350">
        <f t="shared" si="156"/>
        <v>6052.2292031305342</v>
      </c>
      <c r="V350">
        <f t="shared" si="180"/>
        <v>0.75600903484161519</v>
      </c>
      <c r="W350">
        <f t="shared" si="157"/>
        <v>14565.270462659504</v>
      </c>
      <c r="X350">
        <f t="shared" si="158"/>
        <v>15920.530169095338</v>
      </c>
      <c r="Y350">
        <f t="shared" si="159"/>
        <v>563.14384234368606</v>
      </c>
      <c r="Z350">
        <f t="shared" si="181"/>
        <v>123.04060447244515</v>
      </c>
      <c r="AA350">
        <f t="shared" si="182"/>
        <v>1.4663430911807713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107</v>
      </c>
      <c r="C351">
        <f t="shared" si="163"/>
        <v>2055</v>
      </c>
      <c r="D351">
        <f t="shared" si="164"/>
        <v>0.51354339040680641</v>
      </c>
      <c r="E351">
        <f t="shared" si="165"/>
        <v>5.828314755127062E-2</v>
      </c>
      <c r="F351">
        <f t="shared" si="166"/>
        <v>2.4218085655496838E-2</v>
      </c>
      <c r="G351">
        <f t="shared" si="167"/>
        <v>0.39130658439072247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10.232036971130675</v>
      </c>
      <c r="L351">
        <f t="shared" si="172"/>
        <v>415.52467004621928</v>
      </c>
      <c r="M351">
        <f t="shared" si="173"/>
        <v>4.2516637863297913</v>
      </c>
      <c r="N351">
        <f t="shared" si="155"/>
        <v>0.27666571090551045</v>
      </c>
      <c r="O351">
        <f t="shared" si="174"/>
        <v>0.99612709696060531</v>
      </c>
      <c r="P351">
        <f t="shared" si="175"/>
        <v>1010.2320369711307</v>
      </c>
      <c r="Q351">
        <f t="shared" si="176"/>
        <v>0.4776534884792546</v>
      </c>
      <c r="R351">
        <f t="shared" si="177"/>
        <v>5.2680323028347686E-2</v>
      </c>
      <c r="S351">
        <f t="shared" si="178"/>
        <v>1010.8913909120251</v>
      </c>
      <c r="T351">
        <f t="shared" si="179"/>
        <v>415.52467004621928</v>
      </c>
      <c r="U351">
        <f t="shared" si="156"/>
        <v>5653.645404611304</v>
      </c>
      <c r="V351">
        <f t="shared" si="180"/>
        <v>0.70622028053168884</v>
      </c>
      <c r="W351">
        <f t="shared" si="157"/>
        <v>14448.122342265771</v>
      </c>
      <c r="X351">
        <f t="shared" si="158"/>
        <v>15797.980132604476</v>
      </c>
      <c r="Y351">
        <f t="shared" si="159"/>
        <v>528.20824135064663</v>
      </c>
      <c r="Z351">
        <f t="shared" si="181"/>
        <v>115.40839375606444</v>
      </c>
      <c r="AA351">
        <f t="shared" si="182"/>
        <v>1.3762498876600469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107</v>
      </c>
      <c r="C352">
        <f t="shared" si="163"/>
        <v>2055</v>
      </c>
      <c r="D352">
        <f t="shared" si="164"/>
        <v>0.51354339040680641</v>
      </c>
      <c r="E352">
        <f t="shared" si="165"/>
        <v>5.828314755127062E-2</v>
      </c>
      <c r="F352">
        <f t="shared" si="166"/>
        <v>2.2806579395828207E-2</v>
      </c>
      <c r="G352">
        <f t="shared" si="167"/>
        <v>0.36850000499489427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10.253113291998172</v>
      </c>
      <c r="L352">
        <f t="shared" si="172"/>
        <v>391.30658439072249</v>
      </c>
      <c r="M352">
        <f t="shared" si="173"/>
        <v>4.0121107416629211</v>
      </c>
      <c r="N352">
        <f t="shared" si="155"/>
        <v>0.27559435372078561</v>
      </c>
      <c r="O352">
        <f t="shared" si="174"/>
        <v>0.99612761125613158</v>
      </c>
      <c r="P352">
        <f t="shared" si="175"/>
        <v>1010.2531132919981</v>
      </c>
      <c r="Q352">
        <f t="shared" si="176"/>
        <v>0.4776534884792546</v>
      </c>
      <c r="R352">
        <f t="shared" si="177"/>
        <v>5.2680323028347686E-2</v>
      </c>
      <c r="S352">
        <f t="shared" si="178"/>
        <v>1010.9138253940548</v>
      </c>
      <c r="T352">
        <f t="shared" si="179"/>
        <v>391.30658439072249</v>
      </c>
      <c r="U352">
        <f t="shared" si="156"/>
        <v>5278.1088413997304</v>
      </c>
      <c r="V352">
        <f t="shared" si="180"/>
        <v>0.65931045190945714</v>
      </c>
      <c r="W352">
        <f t="shared" si="157"/>
        <v>14323.225969760464</v>
      </c>
      <c r="X352">
        <f t="shared" si="158"/>
        <v>15668.096498299283</v>
      </c>
      <c r="Y352">
        <f t="shared" si="159"/>
        <v>495.58479648404079</v>
      </c>
      <c r="Z352">
        <f t="shared" si="181"/>
        <v>108.26111435246636</v>
      </c>
      <c r="AA352">
        <f t="shared" si="182"/>
        <v>1.2917157084691528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107</v>
      </c>
      <c r="C353">
        <f t="shared" si="163"/>
        <v>2055</v>
      </c>
      <c r="D353">
        <f t="shared" si="164"/>
        <v>0.51354339040680641</v>
      </c>
      <c r="E353">
        <f t="shared" si="165"/>
        <v>5.828314755127062E-2</v>
      </c>
      <c r="F353">
        <f t="shared" si="166"/>
        <v>2.1477340163761384E-2</v>
      </c>
      <c r="G353">
        <f t="shared" si="167"/>
        <v>0.34702266483113287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10.274233026635837</v>
      </c>
      <c r="L353">
        <f t="shared" si="172"/>
        <v>368.50000499489425</v>
      </c>
      <c r="M353">
        <f t="shared" si="173"/>
        <v>3.7860549216340136</v>
      </c>
      <c r="N353">
        <f t="shared" si="155"/>
        <v>0.27452728709791063</v>
      </c>
      <c r="O353">
        <f t="shared" si="174"/>
        <v>0.99612812596314637</v>
      </c>
      <c r="P353">
        <f t="shared" si="175"/>
        <v>1010.2742330266358</v>
      </c>
      <c r="Q353">
        <f t="shared" si="176"/>
        <v>0.4776534884792546</v>
      </c>
      <c r="R353">
        <f t="shared" si="177"/>
        <v>5.2680323028347686E-2</v>
      </c>
      <c r="S353">
        <f t="shared" si="178"/>
        <v>1010.9363060874442</v>
      </c>
      <c r="T353">
        <f t="shared" si="179"/>
        <v>368.50000499489425</v>
      </c>
      <c r="U353">
        <f t="shared" si="156"/>
        <v>4924.2762286447196</v>
      </c>
      <c r="V353">
        <f t="shared" si="180"/>
        <v>0.61511175369656768</v>
      </c>
      <c r="W353">
        <f t="shared" si="157"/>
        <v>14190.070931075801</v>
      </c>
      <c r="X353">
        <f t="shared" si="158"/>
        <v>15530.442404847958</v>
      </c>
      <c r="Y353">
        <f t="shared" si="159"/>
        <v>465.13928069204673</v>
      </c>
      <c r="Z353">
        <f t="shared" si="181"/>
        <v>101.55652072267415</v>
      </c>
      <c r="AA353">
        <f t="shared" si="182"/>
        <v>1.2122803202834824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107</v>
      </c>
      <c r="C354">
        <f t="shared" si="163"/>
        <v>2055</v>
      </c>
      <c r="D354">
        <f t="shared" si="164"/>
        <v>0.51354339040680641</v>
      </c>
      <c r="E354">
        <f t="shared" si="165"/>
        <v>5.828314755127062E-2</v>
      </c>
      <c r="F354">
        <f t="shared" si="166"/>
        <v>2.0225573177988048E-2</v>
      </c>
      <c r="G354">
        <f t="shared" si="167"/>
        <v>0.3267970916531448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10.29539626446892</v>
      </c>
      <c r="L354">
        <f t="shared" si="172"/>
        <v>347.02266483113289</v>
      </c>
      <c r="M354">
        <f t="shared" si="173"/>
        <v>3.5727358471884951</v>
      </c>
      <c r="N354">
        <f t="shared" si="155"/>
        <v>0.27346449342507695</v>
      </c>
      <c r="O354">
        <f t="shared" si="174"/>
        <v>0.99612864103940735</v>
      </c>
      <c r="P354">
        <f t="shared" si="175"/>
        <v>1010.2953962644689</v>
      </c>
      <c r="Q354">
        <f t="shared" si="176"/>
        <v>0.4776534884792546</v>
      </c>
      <c r="R354">
        <f t="shared" si="177"/>
        <v>5.2680323028347686E-2</v>
      </c>
      <c r="S354">
        <f t="shared" si="178"/>
        <v>1010.9588330873812</v>
      </c>
      <c r="T354">
        <f t="shared" si="179"/>
        <v>347.02266483113289</v>
      </c>
      <c r="U354">
        <f t="shared" si="156"/>
        <v>4590.8825361373547</v>
      </c>
      <c r="V354">
        <f t="shared" si="180"/>
        <v>0.57346616572636955</v>
      </c>
      <c r="W354">
        <f t="shared" si="157"/>
        <v>14048.113197439392</v>
      </c>
      <c r="X354">
        <f t="shared" si="158"/>
        <v>15384.554975470644</v>
      </c>
      <c r="Y354">
        <f t="shared" si="159"/>
        <v>436.745286224371</v>
      </c>
      <c r="Z354">
        <f t="shared" si="181"/>
        <v>95.267190737578431</v>
      </c>
      <c r="AA354">
        <f t="shared" si="182"/>
        <v>1.1376361141528959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107</v>
      </c>
      <c r="C355">
        <f t="shared" si="163"/>
        <v>2055</v>
      </c>
      <c r="D355">
        <f t="shared" si="164"/>
        <v>0.51354339040680641</v>
      </c>
      <c r="E355">
        <f t="shared" si="165"/>
        <v>5.828314755127062E-2</v>
      </c>
      <c r="F355">
        <f t="shared" si="166"/>
        <v>1.9046763112146346E-2</v>
      </c>
      <c r="G355">
        <f t="shared" si="167"/>
        <v>0.30775032854099843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10.316603095106878</v>
      </c>
      <c r="L355">
        <f t="shared" si="172"/>
        <v>326.79709165314478</v>
      </c>
      <c r="M355">
        <f t="shared" si="173"/>
        <v>3.3714358872207595</v>
      </c>
      <c r="N355">
        <f t="shared" si="155"/>
        <v>0.27240595515272803</v>
      </c>
      <c r="O355">
        <f t="shared" si="174"/>
        <v>0.99612915644334299</v>
      </c>
      <c r="P355">
        <f t="shared" si="175"/>
        <v>1010.3166030951069</v>
      </c>
      <c r="Q355">
        <f t="shared" si="176"/>
        <v>0.4776534884792546</v>
      </c>
      <c r="R355">
        <f t="shared" si="177"/>
        <v>5.2680323028347686E-2</v>
      </c>
      <c r="S355">
        <f t="shared" si="178"/>
        <v>1010.9814064892498</v>
      </c>
      <c r="T355">
        <f t="shared" si="179"/>
        <v>326.79709165314478</v>
      </c>
      <c r="U355">
        <f t="shared" si="156"/>
        <v>4276.7364292752227</v>
      </c>
      <c r="V355">
        <f t="shared" si="180"/>
        <v>0.53422487345587111</v>
      </c>
      <c r="W355">
        <f t="shared" si="157"/>
        <v>13896.77291182965</v>
      </c>
      <c r="X355">
        <f t="shared" si="158"/>
        <v>15229.943768893059</v>
      </c>
      <c r="Y355">
        <f t="shared" si="159"/>
        <v>410.28376926254862</v>
      </c>
      <c r="Z355">
        <f t="shared" si="181"/>
        <v>89.367401121715673</v>
      </c>
      <c r="AA355">
        <f t="shared" si="182"/>
        <v>1.0674940439340417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107</v>
      </c>
      <c r="C356">
        <f t="shared" si="163"/>
        <v>2055</v>
      </c>
      <c r="D356">
        <f t="shared" si="164"/>
        <v>0.51354339040680641</v>
      </c>
      <c r="E356">
        <f t="shared" si="165"/>
        <v>5.828314755127062E-2</v>
      </c>
      <c r="F356">
        <f t="shared" si="166"/>
        <v>1.7936657807307022E-2</v>
      </c>
      <c r="G356">
        <f t="shared" si="167"/>
        <v>0.28981367073369141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10.337853608343753</v>
      </c>
      <c r="L356">
        <f t="shared" si="172"/>
        <v>307.75032854099845</v>
      </c>
      <c r="M356">
        <f t="shared" si="173"/>
        <v>3.1814778443765359</v>
      </c>
      <c r="N356">
        <f t="shared" si="155"/>
        <v>0.27135165479364914</v>
      </c>
      <c r="O356">
        <f t="shared" si="174"/>
        <v>0.99612967213404791</v>
      </c>
      <c r="P356">
        <f t="shared" si="175"/>
        <v>1010.3378536083437</v>
      </c>
      <c r="Q356">
        <f t="shared" si="176"/>
        <v>0.4776534884792546</v>
      </c>
      <c r="R356">
        <f t="shared" si="177"/>
        <v>5.2680323028347686E-2</v>
      </c>
      <c r="S356">
        <f t="shared" si="178"/>
        <v>1011.0040263886302</v>
      </c>
      <c r="T356">
        <f t="shared" si="179"/>
        <v>307.75032854099845</v>
      </c>
      <c r="U356">
        <f t="shared" si="156"/>
        <v>3980.7159756368919</v>
      </c>
      <c r="V356">
        <f t="shared" si="180"/>
        <v>0.49724773165616304</v>
      </c>
      <c r="W356">
        <f t="shared" si="157"/>
        <v>13735.432029687636</v>
      </c>
      <c r="X356">
        <f t="shared" si="158"/>
        <v>15066.08913807958</v>
      </c>
      <c r="Y356">
        <f t="shared" si="159"/>
        <v>385.64262107094891</v>
      </c>
      <c r="Z356">
        <f t="shared" si="181"/>
        <v>83.833022194776547</v>
      </c>
      <c r="AA356">
        <f t="shared" si="182"/>
        <v>1.0015825058219208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107</v>
      </c>
      <c r="C357">
        <f t="shared" si="163"/>
        <v>2055</v>
      </c>
      <c r="D357">
        <f t="shared" si="164"/>
        <v>0.51354339040680641</v>
      </c>
      <c r="E357">
        <f t="shared" si="165"/>
        <v>5.828314755127062E-2</v>
      </c>
      <c r="F357">
        <f t="shared" si="166"/>
        <v>1.6891252933747096E-2</v>
      </c>
      <c r="G357">
        <f t="shared" si="167"/>
        <v>0.27292241779994431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10.359147894158543</v>
      </c>
      <c r="L357">
        <f t="shared" si="172"/>
        <v>289.81367073369142</v>
      </c>
      <c r="M357">
        <f t="shared" si="173"/>
        <v>3.0022226768792768</v>
      </c>
      <c r="N357">
        <f t="shared" si="155"/>
        <v>0.27030157492304829</v>
      </c>
      <c r="O357">
        <f t="shared" si="174"/>
        <v>0.99613018807127085</v>
      </c>
      <c r="P357">
        <f t="shared" si="175"/>
        <v>1010.3591478941586</v>
      </c>
      <c r="Q357">
        <f t="shared" si="176"/>
        <v>0.4776534884792546</v>
      </c>
      <c r="R357">
        <f t="shared" si="177"/>
        <v>5.2680323028347686E-2</v>
      </c>
      <c r="S357">
        <f t="shared" si="178"/>
        <v>1011.0266928812998</v>
      </c>
      <c r="T357">
        <f t="shared" si="179"/>
        <v>289.81367073369142</v>
      </c>
      <c r="U357">
        <f t="shared" si="156"/>
        <v>3701.7646016916606</v>
      </c>
      <c r="V357">
        <f t="shared" si="180"/>
        <v>0.46240275934827468</v>
      </c>
      <c r="W357">
        <f t="shared" si="157"/>
        <v>13563.431804290629</v>
      </c>
      <c r="X357">
        <f t="shared" si="158"/>
        <v>14892.440491256446</v>
      </c>
      <c r="Y357">
        <f t="shared" si="159"/>
        <v>362.71626412384012</v>
      </c>
      <c r="Z357">
        <f t="shared" si="181"/>
        <v>78.641419135408938</v>
      </c>
      <c r="AA357">
        <f t="shared" si="182"/>
        <v>0.93964628553081264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107</v>
      </c>
      <c r="C358">
        <f t="shared" si="163"/>
        <v>2055</v>
      </c>
      <c r="D358">
        <f t="shared" si="164"/>
        <v>0.51354339040680641</v>
      </c>
      <c r="E358">
        <f t="shared" si="165"/>
        <v>5.828314755127062E-2</v>
      </c>
      <c r="F358">
        <f t="shared" si="166"/>
        <v>1.5906777546683681E-2</v>
      </c>
      <c r="G358">
        <f t="shared" si="167"/>
        <v>0.25701564025326062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10.380486042715598</v>
      </c>
      <c r="L358">
        <f t="shared" si="172"/>
        <v>272.9224177999443</v>
      </c>
      <c r="M358">
        <f t="shared" si="173"/>
        <v>2.8330673487165168</v>
      </c>
      <c r="N358">
        <f t="shared" si="155"/>
        <v>0.26925569817863082</v>
      </c>
      <c r="O358">
        <f t="shared" si="174"/>
        <v>0.99613070421541117</v>
      </c>
      <c r="P358">
        <f t="shared" si="175"/>
        <v>1010.3804860427156</v>
      </c>
      <c r="Q358">
        <f t="shared" si="176"/>
        <v>0.4776534884792546</v>
      </c>
      <c r="R358">
        <f t="shared" si="177"/>
        <v>5.2680323028347686E-2</v>
      </c>
      <c r="S358">
        <f t="shared" si="178"/>
        <v>1011.0494060632332</v>
      </c>
      <c r="T358">
        <f t="shared" si="179"/>
        <v>272.9224177999443</v>
      </c>
      <c r="U358">
        <f t="shared" si="156"/>
        <v>3438.8872850712514</v>
      </c>
      <c r="V358">
        <f t="shared" si="180"/>
        <v>0.42956566416404873</v>
      </c>
      <c r="W358">
        <f t="shared" si="157"/>
        <v>13380.070106560852</v>
      </c>
      <c r="X358">
        <f t="shared" si="158"/>
        <v>14708.414449408785</v>
      </c>
      <c r="Y358">
        <f t="shared" si="159"/>
        <v>341.4052717538583</v>
      </c>
      <c r="Z358">
        <f t="shared" si="181"/>
        <v>73.77135936313114</v>
      </c>
      <c r="AA358">
        <f t="shared" si="182"/>
        <v>0.88144556903919757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108</v>
      </c>
      <c r="C359">
        <f t="shared" si="163"/>
        <v>2055</v>
      </c>
      <c r="D359">
        <f t="shared" si="164"/>
        <v>0.56279492719785063</v>
      </c>
      <c r="E359">
        <f t="shared" si="165"/>
        <v>6.6622990464731857E-2</v>
      </c>
      <c r="F359">
        <f t="shared" si="166"/>
        <v>1.7123150549879937E-2</v>
      </c>
      <c r="G359">
        <f t="shared" si="167"/>
        <v>0.23989248970338067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10.401868144364981</v>
      </c>
      <c r="L359">
        <f t="shared" si="172"/>
        <v>257.01564025326064</v>
      </c>
      <c r="M359">
        <f t="shared" si="173"/>
        <v>2.6734428009539615</v>
      </c>
      <c r="N359">
        <f t="shared" si="155"/>
        <v>0.26821400726066569</v>
      </c>
      <c r="O359">
        <f t="shared" si="174"/>
        <v>0.99613122052750747</v>
      </c>
      <c r="P359">
        <f t="shared" si="175"/>
        <v>1010.4018681443649</v>
      </c>
      <c r="Q359">
        <f t="shared" si="176"/>
        <v>0.52346299318843026</v>
      </c>
      <c r="R359">
        <f t="shared" si="177"/>
        <v>5.9898556812929438E-2</v>
      </c>
      <c r="S359">
        <f t="shared" si="178"/>
        <v>1011.0721660306024</v>
      </c>
      <c r="T359">
        <f t="shared" si="179"/>
        <v>257.01564025326064</v>
      </c>
      <c r="U359">
        <f t="shared" si="156"/>
        <v>3191.1469686792825</v>
      </c>
      <c r="V359">
        <f t="shared" si="180"/>
        <v>0.39861939441769306</v>
      </c>
      <c r="W359">
        <f t="shared" si="157"/>
        <v>13302.404642283849</v>
      </c>
      <c r="X359">
        <f t="shared" si="158"/>
        <v>14624.828807390122</v>
      </c>
      <c r="Y359">
        <f t="shared" si="159"/>
        <v>317.23962541125837</v>
      </c>
      <c r="Z359">
        <f t="shared" si="181"/>
        <v>69.202925659219503</v>
      </c>
      <c r="AA359">
        <f t="shared" si="182"/>
        <v>0.82675501306008248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108</v>
      </c>
      <c r="C360">
        <f t="shared" si="163"/>
        <v>2055</v>
      </c>
      <c r="D360">
        <f t="shared" si="164"/>
        <v>0.56279492719785063</v>
      </c>
      <c r="E360">
        <f t="shared" si="165"/>
        <v>6.6622990464731857E-2</v>
      </c>
      <c r="F360">
        <f t="shared" si="166"/>
        <v>1.5982355054069117E-2</v>
      </c>
      <c r="G360">
        <f t="shared" si="167"/>
        <v>0.22391013464931156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10.423294289642866</v>
      </c>
      <c r="L360">
        <f t="shared" si="172"/>
        <v>239.89248970338068</v>
      </c>
      <c r="M360">
        <f t="shared" si="173"/>
        <v>2.5004700180534578</v>
      </c>
      <c r="N360">
        <f t="shared" si="155"/>
        <v>0.26717648493204477</v>
      </c>
      <c r="O360">
        <f t="shared" si="174"/>
        <v>0.99613173696923074</v>
      </c>
      <c r="P360">
        <f t="shared" si="175"/>
        <v>1010.4232942896429</v>
      </c>
      <c r="Q360">
        <f t="shared" si="176"/>
        <v>0.52346299318843026</v>
      </c>
      <c r="R360">
        <f t="shared" si="177"/>
        <v>5.9898556812929438E-2</v>
      </c>
      <c r="S360">
        <f t="shared" si="178"/>
        <v>1011.094972879778</v>
      </c>
      <c r="T360">
        <f t="shared" si="179"/>
        <v>239.89248970338068</v>
      </c>
      <c r="U360">
        <f t="shared" si="156"/>
        <v>2959.8351347067146</v>
      </c>
      <c r="V360">
        <f t="shared" si="180"/>
        <v>0.36972527450257303</v>
      </c>
      <c r="W360">
        <f t="shared" si="157"/>
        <v>13218.852908745792</v>
      </c>
      <c r="X360">
        <f t="shared" si="158"/>
        <v>14535.55145355602</v>
      </c>
      <c r="Y360">
        <f t="shared" si="159"/>
        <v>294.82214846101067</v>
      </c>
      <c r="Z360">
        <f t="shared" si="181"/>
        <v>64.342525975081713</v>
      </c>
      <c r="AA360">
        <f t="shared" si="182"/>
        <v>0.76944298280939982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108</v>
      </c>
      <c r="C361">
        <f t="shared" si="163"/>
        <v>2055</v>
      </c>
      <c r="D361">
        <f t="shared" si="164"/>
        <v>0.56279492719785063</v>
      </c>
      <c r="E361">
        <f t="shared" si="165"/>
        <v>6.6622990464731857E-2</v>
      </c>
      <c r="F361">
        <f t="shared" si="166"/>
        <v>1.491756276569791E-2</v>
      </c>
      <c r="G361">
        <f t="shared" si="167"/>
        <v>0.20899257188361364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10.444764569271918</v>
      </c>
      <c r="L361">
        <f t="shared" si="172"/>
        <v>223.91013464931157</v>
      </c>
      <c r="M361">
        <f t="shared" si="173"/>
        <v>2.3386886410860339</v>
      </c>
      <c r="N361">
        <f t="shared" si="155"/>
        <v>0.26614311401833474</v>
      </c>
      <c r="O361">
        <f t="shared" si="174"/>
        <v>0.99613225350287526</v>
      </c>
      <c r="P361">
        <f t="shared" si="175"/>
        <v>1010.4447645692719</v>
      </c>
      <c r="Q361">
        <f t="shared" si="176"/>
        <v>0.52346299318843026</v>
      </c>
      <c r="R361">
        <f t="shared" si="177"/>
        <v>5.9898556812929438E-2</v>
      </c>
      <c r="S361">
        <f t="shared" si="178"/>
        <v>1011.1178267073286</v>
      </c>
      <c r="T361">
        <f t="shared" si="179"/>
        <v>223.91013464931157</v>
      </c>
      <c r="U361">
        <f t="shared" si="156"/>
        <v>2743.8574354529687</v>
      </c>
      <c r="V361">
        <f t="shared" si="180"/>
        <v>0.34274660491159331</v>
      </c>
      <c r="W361">
        <f t="shared" si="157"/>
        <v>13128.97109558995</v>
      </c>
      <c r="X361">
        <f t="shared" si="158"/>
        <v>14440.197033075587</v>
      </c>
      <c r="Y361">
        <f t="shared" si="159"/>
        <v>274.0364809956256</v>
      </c>
      <c r="Z361">
        <f t="shared" si="181"/>
        <v>59.823522716263909</v>
      </c>
      <c r="AA361">
        <f t="shared" si="182"/>
        <v>0.71606225922625033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108</v>
      </c>
      <c r="C362">
        <f t="shared" si="163"/>
        <v>2055</v>
      </c>
      <c r="D362">
        <f t="shared" si="164"/>
        <v>0.56279492719785063</v>
      </c>
      <c r="E362">
        <f t="shared" si="165"/>
        <v>6.6622990464731857E-2</v>
      </c>
      <c r="F362">
        <f t="shared" si="166"/>
        <v>1.3923710123801778E-2</v>
      </c>
      <c r="G362">
        <f t="shared" si="167"/>
        <v>0.19506886175981186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10.466279074161676</v>
      </c>
      <c r="L362">
        <f t="shared" si="172"/>
        <v>208.99257188361364</v>
      </c>
      <c r="M362">
        <f t="shared" si="173"/>
        <v>2.1873745817606953</v>
      </c>
      <c r="N362">
        <f t="shared" si="155"/>
        <v>0.26511387740782305</v>
      </c>
      <c r="O362">
        <f t="shared" si="174"/>
        <v>0.9961327700913547</v>
      </c>
      <c r="P362">
        <f t="shared" si="175"/>
        <v>1010.4662790741617</v>
      </c>
      <c r="Q362">
        <f t="shared" si="176"/>
        <v>0.52346299318843026</v>
      </c>
      <c r="R362">
        <f t="shared" si="177"/>
        <v>5.9898556812929438E-2</v>
      </c>
      <c r="S362">
        <f t="shared" si="178"/>
        <v>1011.1407276100223</v>
      </c>
      <c r="T362">
        <f t="shared" si="179"/>
        <v>208.99257188361364</v>
      </c>
      <c r="U362">
        <f t="shared" si="156"/>
        <v>2542.1924037562321</v>
      </c>
      <c r="V362">
        <f t="shared" si="180"/>
        <v>0.31755578994782874</v>
      </c>
      <c r="W362">
        <f t="shared" si="157"/>
        <v>13032.281937885255</v>
      </c>
      <c r="X362">
        <f t="shared" si="158"/>
        <v>14338.354108182215</v>
      </c>
      <c r="Y362">
        <f t="shared" si="159"/>
        <v>254.77401163599524</v>
      </c>
      <c r="Z362">
        <f t="shared" si="181"/>
        <v>55.621933887805604</v>
      </c>
      <c r="AA362">
        <f t="shared" si="182"/>
        <v>0.66634312948071706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108</v>
      </c>
      <c r="C363">
        <f t="shared" si="163"/>
        <v>2056</v>
      </c>
      <c r="D363">
        <f t="shared" si="164"/>
        <v>0.56234469125609232</v>
      </c>
      <c r="E363">
        <f t="shared" si="165"/>
        <v>6.6542928558857795E-2</v>
      </c>
      <c r="F363">
        <f t="shared" si="166"/>
        <v>1.2980453332140868E-2</v>
      </c>
      <c r="G363">
        <f t="shared" si="167"/>
        <v>0.18208840842767099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10.487837895408941</v>
      </c>
      <c r="L363">
        <f t="shared" si="172"/>
        <v>195.06886175981185</v>
      </c>
      <c r="M363">
        <f t="shared" si="173"/>
        <v>2.0458506005788428</v>
      </c>
      <c r="N363">
        <f t="shared" si="155"/>
        <v>0.26408875805155579</v>
      </c>
      <c r="O363">
        <f t="shared" si="174"/>
        <v>0.99613328669819001</v>
      </c>
      <c r="P363">
        <f t="shared" si="175"/>
        <v>1010.4878378954089</v>
      </c>
      <c r="Q363">
        <f t="shared" si="176"/>
        <v>0.52304422279387941</v>
      </c>
      <c r="R363">
        <f t="shared" si="177"/>
        <v>5.9829739461721099E-2</v>
      </c>
      <c r="S363">
        <f t="shared" si="178"/>
        <v>1011.1636756848258</v>
      </c>
      <c r="T363">
        <f t="shared" si="179"/>
        <v>195.06886175981185</v>
      </c>
      <c r="U363">
        <f t="shared" si="156"/>
        <v>2353.8865992327665</v>
      </c>
      <c r="V363">
        <f t="shared" si="180"/>
        <v>0.29403373142115852</v>
      </c>
      <c r="W363">
        <f t="shared" si="157"/>
        <v>12927.163346412437</v>
      </c>
      <c r="X363">
        <f t="shared" si="158"/>
        <v>14228.541834506612</v>
      </c>
      <c r="Y363">
        <f t="shared" si="159"/>
        <v>236.96593765907707</v>
      </c>
      <c r="Z363">
        <f t="shared" si="181"/>
        <v>51.715462302674339</v>
      </c>
      <c r="AA363">
        <f t="shared" si="182"/>
        <v>0.62003438827285895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108</v>
      </c>
      <c r="C364">
        <f t="shared" si="163"/>
        <v>2056</v>
      </c>
      <c r="D364">
        <f t="shared" si="164"/>
        <v>0.56234469125609232</v>
      </c>
      <c r="E364">
        <f t="shared" si="165"/>
        <v>6.6542928558857795E-2</v>
      </c>
      <c r="F364">
        <f t="shared" si="166"/>
        <v>1.2116695953398629E-2</v>
      </c>
      <c r="G364">
        <f t="shared" si="167"/>
        <v>0.16997171247427237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10.509441124298124</v>
      </c>
      <c r="L364">
        <f t="shared" si="172"/>
        <v>182.088408427671</v>
      </c>
      <c r="M364">
        <f t="shared" si="173"/>
        <v>1.9136474077877588</v>
      </c>
      <c r="N364">
        <f t="shared" si="155"/>
        <v>0.26306773896336977</v>
      </c>
      <c r="O364">
        <f t="shared" si="174"/>
        <v>0.99613380328750423</v>
      </c>
      <c r="P364">
        <f t="shared" si="175"/>
        <v>1010.5094411242982</v>
      </c>
      <c r="Q364">
        <f t="shared" si="176"/>
        <v>0.52304422279387941</v>
      </c>
      <c r="R364">
        <f t="shared" si="177"/>
        <v>5.9829739461721099E-2</v>
      </c>
      <c r="S364">
        <f t="shared" si="178"/>
        <v>1011.1866710289062</v>
      </c>
      <c r="T364">
        <f t="shared" si="179"/>
        <v>182.088408427671</v>
      </c>
      <c r="U364">
        <f t="shared" si="156"/>
        <v>2178.0342367849466</v>
      </c>
      <c r="V364">
        <f t="shared" si="180"/>
        <v>0.27206728396077029</v>
      </c>
      <c r="W364">
        <f t="shared" si="157"/>
        <v>12814.098328947664</v>
      </c>
      <c r="X364">
        <f t="shared" si="158"/>
        <v>14111.270812018754</v>
      </c>
      <c r="Y364">
        <f t="shared" si="159"/>
        <v>220.48262832209724</v>
      </c>
      <c r="Z364">
        <f t="shared" si="181"/>
        <v>48.087501637248081</v>
      </c>
      <c r="AA364">
        <f t="shared" si="182"/>
        <v>0.57694489250871328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108</v>
      </c>
      <c r="C365">
        <f t="shared" si="163"/>
        <v>2056</v>
      </c>
      <c r="D365">
        <f t="shared" si="164"/>
        <v>0.56234469125609232</v>
      </c>
      <c r="E365">
        <f t="shared" si="165"/>
        <v>6.6542928558857795E-2</v>
      </c>
      <c r="F365">
        <f t="shared" si="166"/>
        <v>1.1310415520202224E-2</v>
      </c>
      <c r="G365">
        <f t="shared" si="167"/>
        <v>0.15866129695407014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10.531088852301734</v>
      </c>
      <c r="L365">
        <f t="shared" si="172"/>
        <v>169.97171247427238</v>
      </c>
      <c r="M365">
        <f t="shared" si="173"/>
        <v>1.7899872064444453</v>
      </c>
      <c r="N365">
        <f t="shared" si="155"/>
        <v>0.26205080321991769</v>
      </c>
      <c r="O365">
        <f t="shared" si="174"/>
        <v>0.99613431982401435</v>
      </c>
      <c r="P365">
        <f t="shared" si="175"/>
        <v>1010.5310888523018</v>
      </c>
      <c r="Q365">
        <f t="shared" si="176"/>
        <v>0.52304422279387941</v>
      </c>
      <c r="R365">
        <f t="shared" si="177"/>
        <v>5.9829739461721099E-2</v>
      </c>
      <c r="S365">
        <f t="shared" si="178"/>
        <v>1011.2097137396303</v>
      </c>
      <c r="T365">
        <f t="shared" si="179"/>
        <v>169.97171247427238</v>
      </c>
      <c r="U365">
        <f t="shared" si="156"/>
        <v>2013.8066891837843</v>
      </c>
      <c r="V365">
        <f t="shared" si="180"/>
        <v>0.25155294030502451</v>
      </c>
      <c r="W365">
        <f t="shared" si="157"/>
        <v>12692.488513860746</v>
      </c>
      <c r="X365">
        <f t="shared" si="158"/>
        <v>13986.036666843132</v>
      </c>
      <c r="Y365">
        <f t="shared" si="159"/>
        <v>205.23602762472737</v>
      </c>
      <c r="Z365">
        <f t="shared" si="181"/>
        <v>44.714074088338826</v>
      </c>
      <c r="AA365">
        <f t="shared" si="182"/>
        <v>0.53680753723196251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108</v>
      </c>
      <c r="C366">
        <f t="shared" si="163"/>
        <v>2056</v>
      </c>
      <c r="D366">
        <f t="shared" si="164"/>
        <v>0.56234469125609232</v>
      </c>
      <c r="E366">
        <f t="shared" si="165"/>
        <v>6.6542928558857795E-2</v>
      </c>
      <c r="F366">
        <f t="shared" si="166"/>
        <v>1.0557787348270412E-2</v>
      </c>
      <c r="G366">
        <f t="shared" si="167"/>
        <v>0.14810350960579971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10.552781171080641</v>
      </c>
      <c r="L366">
        <f t="shared" si="172"/>
        <v>158.66129695407014</v>
      </c>
      <c r="M366">
        <f t="shared" si="173"/>
        <v>1.6743179470761456</v>
      </c>
      <c r="N366">
        <f t="shared" si="155"/>
        <v>0.26103793396068736</v>
      </c>
      <c r="O366">
        <f t="shared" si="174"/>
        <v>0.99613483627302479</v>
      </c>
      <c r="P366">
        <f t="shared" si="175"/>
        <v>1010.5527811710806</v>
      </c>
      <c r="Q366">
        <f t="shared" si="176"/>
        <v>0.52304422279387941</v>
      </c>
      <c r="R366">
        <f t="shared" si="177"/>
        <v>5.9829739461721099E-2</v>
      </c>
      <c r="S366">
        <f t="shared" si="178"/>
        <v>1011.2328039145657</v>
      </c>
      <c r="T366">
        <f t="shared" si="179"/>
        <v>158.66129695407014</v>
      </c>
      <c r="U366">
        <f t="shared" si="156"/>
        <v>1860.4304467248899</v>
      </c>
      <c r="V366">
        <f t="shared" si="180"/>
        <v>0.23239407815072857</v>
      </c>
      <c r="W366">
        <f t="shared" si="157"/>
        <v>12561.690480372217</v>
      </c>
      <c r="X366">
        <f t="shared" si="158"/>
        <v>13852.300926614404</v>
      </c>
      <c r="Y366">
        <f t="shared" si="159"/>
        <v>191.14393662237509</v>
      </c>
      <c r="Z366">
        <f t="shared" si="181"/>
        <v>41.577320306727962</v>
      </c>
      <c r="AA366">
        <f t="shared" si="182"/>
        <v>0.49942003290199227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108</v>
      </c>
      <c r="C367">
        <f t="shared" si="163"/>
        <v>2056</v>
      </c>
      <c r="D367">
        <f t="shared" si="164"/>
        <v>0.56234469125609232</v>
      </c>
      <c r="E367">
        <f t="shared" si="165"/>
        <v>6.6542928558857795E-2</v>
      </c>
      <c r="F367">
        <f t="shared" si="166"/>
        <v>9.8552412590148398E-3</v>
      </c>
      <c r="G367">
        <f t="shared" si="167"/>
        <v>0.13824826834678486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10.574518172484549</v>
      </c>
      <c r="L367">
        <f t="shared" si="172"/>
        <v>148.1035096057997</v>
      </c>
      <c r="M367">
        <f t="shared" si="173"/>
        <v>1.5661232537352689</v>
      </c>
      <c r="N367">
        <f t="shared" si="155"/>
        <v>0.26002911438801418</v>
      </c>
      <c r="O367">
        <f t="shared" si="174"/>
        <v>0.99613535260041897</v>
      </c>
      <c r="P367">
        <f t="shared" si="175"/>
        <v>1010.5745181724845</v>
      </c>
      <c r="Q367">
        <f t="shared" si="176"/>
        <v>0.52304422279387941</v>
      </c>
      <c r="R367">
        <f t="shared" si="177"/>
        <v>5.9829739461721099E-2</v>
      </c>
      <c r="S367">
        <f t="shared" si="178"/>
        <v>1011.255941651481</v>
      </c>
      <c r="T367">
        <f t="shared" si="179"/>
        <v>148.1035096057997</v>
      </c>
      <c r="U367">
        <f t="shared" si="156"/>
        <v>1717.1834508900731</v>
      </c>
      <c r="V367">
        <f t="shared" si="180"/>
        <v>0.21450050217561115</v>
      </c>
      <c r="W367">
        <f t="shared" si="157"/>
        <v>12421.012367277206</v>
      </c>
      <c r="X367">
        <f t="shared" si="158"/>
        <v>13709.488715472326</v>
      </c>
      <c r="Y367">
        <f t="shared" si="159"/>
        <v>178.12962394376427</v>
      </c>
      <c r="Z367">
        <f t="shared" si="181"/>
        <v>38.660634159824767</v>
      </c>
      <c r="AA367">
        <f t="shared" si="182"/>
        <v>0.46459395409935245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108</v>
      </c>
      <c r="C368">
        <f t="shared" si="163"/>
        <v>2056</v>
      </c>
      <c r="D368">
        <f t="shared" si="164"/>
        <v>0.56234469125609232</v>
      </c>
      <c r="E368">
        <f t="shared" si="165"/>
        <v>6.6542928558857795E-2</v>
      </c>
      <c r="F368">
        <f t="shared" si="166"/>
        <v>9.1994446439859056E-3</v>
      </c>
      <c r="G368">
        <f t="shared" si="167"/>
        <v>0.12904882370279896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10.596299948552343</v>
      </c>
      <c r="L368">
        <f t="shared" si="172"/>
        <v>138.24826834678487</v>
      </c>
      <c r="M368">
        <f t="shared" si="173"/>
        <v>1.4649201187704868</v>
      </c>
      <c r="N368">
        <f t="shared" si="155"/>
        <v>0.25902432776708773</v>
      </c>
      <c r="O368">
        <f t="shared" si="174"/>
        <v>0.9961358687726517</v>
      </c>
      <c r="P368">
        <f t="shared" si="175"/>
        <v>1010.5962999485523</v>
      </c>
      <c r="Q368">
        <f t="shared" si="176"/>
        <v>0.52304422279387941</v>
      </c>
      <c r="R368">
        <f t="shared" si="177"/>
        <v>5.9829739461721099E-2</v>
      </c>
      <c r="S368">
        <f t="shared" si="178"/>
        <v>1011.2791270483459</v>
      </c>
      <c r="T368">
        <f t="shared" si="179"/>
        <v>138.24826834678487</v>
      </c>
      <c r="U368">
        <f t="shared" si="156"/>
        <v>1583.3916718913219</v>
      </c>
      <c r="V368">
        <f t="shared" si="180"/>
        <v>0.19778801652515535</v>
      </c>
      <c r="W368">
        <f t="shared" si="157"/>
        <v>12269.710226401539</v>
      </c>
      <c r="X368">
        <f t="shared" si="158"/>
        <v>13556.986293261019</v>
      </c>
      <c r="Y368">
        <f t="shared" si="159"/>
        <v>166.12146220898151</v>
      </c>
      <c r="Z368">
        <f t="shared" si="181"/>
        <v>35.948574783891004</v>
      </c>
      <c r="AA368">
        <f t="shared" si="182"/>
        <v>0.43215378915388825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108</v>
      </c>
      <c r="C369">
        <f t="shared" si="163"/>
        <v>2056</v>
      </c>
      <c r="D369">
        <f t="shared" si="164"/>
        <v>0.56234469125609232</v>
      </c>
      <c r="E369">
        <f t="shared" si="165"/>
        <v>6.6542928558857795E-2</v>
      </c>
      <c r="F369">
        <f t="shared" si="166"/>
        <v>8.5872866562599851E-3</v>
      </c>
      <c r="G369">
        <f t="shared" si="167"/>
        <v>0.12046153704653897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10.618126591512507</v>
      </c>
      <c r="L369">
        <f t="shared" si="172"/>
        <v>129.04882370279896</v>
      </c>
      <c r="M369">
        <f t="shared" si="173"/>
        <v>1.3702567465620992</v>
      </c>
      <c r="N369">
        <f t="shared" si="155"/>
        <v>0.25802355742595284</v>
      </c>
      <c r="O369">
        <f t="shared" si="174"/>
        <v>0.99613638475674471</v>
      </c>
      <c r="P369">
        <f t="shared" si="175"/>
        <v>1010.6181265915125</v>
      </c>
      <c r="Q369">
        <f t="shared" si="176"/>
        <v>0.52304422279387941</v>
      </c>
      <c r="R369">
        <f t="shared" si="177"/>
        <v>5.9829739461721099E-2</v>
      </c>
      <c r="S369">
        <f t="shared" si="178"/>
        <v>1011.3023602033323</v>
      </c>
      <c r="T369">
        <f t="shared" si="179"/>
        <v>129.04882370279896</v>
      </c>
      <c r="U369">
        <f t="shared" si="156"/>
        <v>1458.4259138740231</v>
      </c>
      <c r="V369">
        <f t="shared" si="180"/>
        <v>0.18217802573729136</v>
      </c>
      <c r="W369">
        <f t="shared" si="157"/>
        <v>12106.984101577387</v>
      </c>
      <c r="X369">
        <f t="shared" si="158"/>
        <v>13394.138428403432</v>
      </c>
      <c r="Y369">
        <f t="shared" si="159"/>
        <v>155.05258862556852</v>
      </c>
      <c r="Z369">
        <f t="shared" si="181"/>
        <v>33.426784808750917</v>
      </c>
      <c r="AA369">
        <f t="shared" si="182"/>
        <v>0.40193605493213713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108</v>
      </c>
      <c r="C370">
        <f t="shared" si="163"/>
        <v>2056</v>
      </c>
      <c r="D370">
        <f t="shared" si="164"/>
        <v>0.56234469125609232</v>
      </c>
      <c r="E370">
        <f t="shared" si="165"/>
        <v>6.6542928558857795E-2</v>
      </c>
      <c r="F370">
        <f t="shared" si="166"/>
        <v>8.0158634537780445E-3</v>
      </c>
      <c r="G370">
        <f t="shared" si="167"/>
        <v>0.11244567359276093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10.639998193783487</v>
      </c>
      <c r="L370">
        <f t="shared" si="172"/>
        <v>120.46153704653898</v>
      </c>
      <c r="M370">
        <f t="shared" si="173"/>
        <v>1.2817105365955572</v>
      </c>
      <c r="N370">
        <f t="shared" si="155"/>
        <v>0.25702678675550422</v>
      </c>
      <c r="O370">
        <f t="shared" si="174"/>
        <v>0.99613690052027648</v>
      </c>
      <c r="P370">
        <f t="shared" si="175"/>
        <v>1010.6399981937835</v>
      </c>
      <c r="Q370">
        <f t="shared" si="176"/>
        <v>0.52304422279387941</v>
      </c>
      <c r="R370">
        <f t="shared" si="177"/>
        <v>5.9829739461721099E-2</v>
      </c>
      <c r="S370">
        <f t="shared" si="178"/>
        <v>1011.3256412148139</v>
      </c>
      <c r="T370">
        <f t="shared" si="179"/>
        <v>120.46153704653898</v>
      </c>
      <c r="U370">
        <f t="shared" si="156"/>
        <v>1341.6988326354854</v>
      </c>
      <c r="V370">
        <f t="shared" si="180"/>
        <v>0.16759716221325632</v>
      </c>
      <c r="W370">
        <f t="shared" si="157"/>
        <v>11931.973812479891</v>
      </c>
      <c r="X370">
        <f t="shared" si="158"/>
        <v>13220.245593210489</v>
      </c>
      <c r="Y370">
        <f t="shared" si="159"/>
        <v>144.86058815479771</v>
      </c>
      <c r="Z370">
        <f t="shared" si="181"/>
        <v>31.081914321746197</v>
      </c>
      <c r="AA370">
        <f t="shared" si="182"/>
        <v>0.37378847231572687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109</v>
      </c>
      <c r="C371">
        <f t="shared" si="163"/>
        <v>2056</v>
      </c>
      <c r="D371">
        <f t="shared" si="164"/>
        <v>0.61389665290654583</v>
      </c>
      <c r="E371">
        <f t="shared" si="165"/>
        <v>7.6241110875108098E-2</v>
      </c>
      <c r="F371">
        <f t="shared" si="166"/>
        <v>8.5729830678119012E-3</v>
      </c>
      <c r="G371">
        <f t="shared" si="167"/>
        <v>0.10387269052494903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10.661914847974103</v>
      </c>
      <c r="L371">
        <f t="shared" si="172"/>
        <v>112.44567359276094</v>
      </c>
      <c r="M371">
        <f t="shared" si="173"/>
        <v>1.1988861968691074</v>
      </c>
      <c r="N371">
        <f t="shared" si="155"/>
        <v>0.2560339992094755</v>
      </c>
      <c r="O371">
        <f t="shared" si="174"/>
        <v>0.99613741603137618</v>
      </c>
      <c r="P371">
        <f t="shared" si="175"/>
        <v>1010.6619148479741</v>
      </c>
      <c r="Q371">
        <f t="shared" si="176"/>
        <v>0.57099338304065395</v>
      </c>
      <c r="R371">
        <f t="shared" si="177"/>
        <v>6.809423320937813E-2</v>
      </c>
      <c r="S371">
        <f t="shared" si="178"/>
        <v>1011.3489701813675</v>
      </c>
      <c r="T371">
        <f t="shared" si="179"/>
        <v>112.44567359276094</v>
      </c>
      <c r="U371">
        <f t="shared" si="156"/>
        <v>1232.6621517222122</v>
      </c>
      <c r="V371">
        <f t="shared" si="180"/>
        <v>0.15397693846876589</v>
      </c>
      <c r="W371">
        <f t="shared" si="157"/>
        <v>11867.047493355731</v>
      </c>
      <c r="X371">
        <f t="shared" si="158"/>
        <v>13150.156399415748</v>
      </c>
      <c r="Y371">
        <f t="shared" si="159"/>
        <v>133.27997430897804</v>
      </c>
      <c r="Z371">
        <f t="shared" si="181"/>
        <v>28.901550168105597</v>
      </c>
      <c r="AA371">
        <f t="shared" si="182"/>
        <v>0.34756919820898297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109</v>
      </c>
      <c r="C372">
        <f t="shared" si="163"/>
        <v>2056</v>
      </c>
      <c r="D372">
        <f t="shared" si="164"/>
        <v>0.61389665290654583</v>
      </c>
      <c r="E372">
        <f t="shared" si="165"/>
        <v>7.6241110875108098E-2</v>
      </c>
      <c r="F372">
        <f t="shared" si="166"/>
        <v>7.9193693152084296E-3</v>
      </c>
      <c r="G372">
        <f t="shared" si="167"/>
        <v>9.5953321209740608E-2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10.683876646883936</v>
      </c>
      <c r="L372">
        <f t="shared" si="172"/>
        <v>103.87269052494904</v>
      </c>
      <c r="M372">
        <f t="shared" si="173"/>
        <v>1.1097630125485054</v>
      </c>
      <c r="N372">
        <f t="shared" si="155"/>
        <v>0.25504517830442325</v>
      </c>
      <c r="O372">
        <f t="shared" si="174"/>
        <v>0.9961379312587183</v>
      </c>
      <c r="P372">
        <f t="shared" si="175"/>
        <v>1010.683876646884</v>
      </c>
      <c r="Q372">
        <f t="shared" si="176"/>
        <v>0.57099338304065395</v>
      </c>
      <c r="R372">
        <f t="shared" si="177"/>
        <v>6.809423320937813E-2</v>
      </c>
      <c r="S372">
        <f t="shared" si="178"/>
        <v>1011.3723472017724</v>
      </c>
      <c r="T372">
        <f t="shared" si="179"/>
        <v>103.87269052494904</v>
      </c>
      <c r="U372">
        <f t="shared" si="156"/>
        <v>1131.9103682845312</v>
      </c>
      <c r="V372">
        <f t="shared" si="180"/>
        <v>0.14139161560691957</v>
      </c>
      <c r="W372">
        <f t="shared" si="157"/>
        <v>11796.46888730753</v>
      </c>
      <c r="X372">
        <f t="shared" si="158"/>
        <v>13074.631651908507</v>
      </c>
      <c r="Y372">
        <f t="shared" si="159"/>
        <v>122.64396231008757</v>
      </c>
      <c r="Z372">
        <f t="shared" si="181"/>
        <v>26.594940363750894</v>
      </c>
      <c r="AA372">
        <f t="shared" si="182"/>
        <v>0.32019831209076649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109</v>
      </c>
      <c r="C373">
        <f t="shared" si="163"/>
        <v>2056</v>
      </c>
      <c r="D373">
        <f t="shared" si="164"/>
        <v>0.61389665290654583</v>
      </c>
      <c r="E373">
        <f t="shared" si="165"/>
        <v>7.6241110875108098E-2</v>
      </c>
      <c r="F373">
        <f t="shared" si="166"/>
        <v>7.3155878011866952E-3</v>
      </c>
      <c r="G373">
        <f t="shared" si="167"/>
        <v>8.8637733408553909E-2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10.705883683503716</v>
      </c>
      <c r="L373">
        <f t="shared" si="172"/>
        <v>95.953321209740608</v>
      </c>
      <c r="M373">
        <f t="shared" si="173"/>
        <v>1.027265095917353</v>
      </c>
      <c r="N373">
        <f t="shared" si="155"/>
        <v>0.25406030761970477</v>
      </c>
      <c r="O373">
        <f t="shared" si="174"/>
        <v>0.99613844617151348</v>
      </c>
      <c r="P373">
        <f t="shared" si="175"/>
        <v>1010.7058836835038</v>
      </c>
      <c r="Q373">
        <f t="shared" si="176"/>
        <v>0.57099338304065395</v>
      </c>
      <c r="R373">
        <f t="shared" si="177"/>
        <v>6.809423320937813E-2</v>
      </c>
      <c r="S373">
        <f t="shared" si="178"/>
        <v>1011.3957723750119</v>
      </c>
      <c r="T373">
        <f t="shared" si="179"/>
        <v>95.953321209740608</v>
      </c>
      <c r="U373">
        <f t="shared" si="156"/>
        <v>1038.8119490156173</v>
      </c>
      <c r="V373">
        <f t="shared" si="180"/>
        <v>0.12976230618480356</v>
      </c>
      <c r="W373">
        <f t="shared" si="157"/>
        <v>11719.748566081535</v>
      </c>
      <c r="X373">
        <f t="shared" si="158"/>
        <v>12993.252326466009</v>
      </c>
      <c r="Y373">
        <f t="shared" si="159"/>
        <v>112.88048680774992</v>
      </c>
      <c r="Z373">
        <f t="shared" si="181"/>
        <v>24.472431916839891</v>
      </c>
      <c r="AA373">
        <f t="shared" si="182"/>
        <v>0.29496646098090529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109</v>
      </c>
      <c r="C374">
        <f t="shared" si="163"/>
        <v>2056</v>
      </c>
      <c r="D374">
        <f t="shared" si="164"/>
        <v>0.61389665290654583</v>
      </c>
      <c r="E374">
        <f t="shared" si="165"/>
        <v>7.6241110875108098E-2</v>
      </c>
      <c r="F374">
        <f t="shared" si="166"/>
        <v>6.7578392605198321E-3</v>
      </c>
      <c r="G374">
        <f t="shared" si="167"/>
        <v>8.187989414803408E-2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10.727936051015716</v>
      </c>
      <c r="L374">
        <f t="shared" si="172"/>
        <v>88.637733408553913</v>
      </c>
      <c r="M374">
        <f t="shared" si="173"/>
        <v>0.9508999357139456</v>
      </c>
      <c r="N374">
        <f t="shared" si="155"/>
        <v>0.25307937079745124</v>
      </c>
      <c r="O374">
        <f t="shared" si="174"/>
        <v>0.99613896073950337</v>
      </c>
      <c r="P374">
        <f t="shared" si="175"/>
        <v>1010.7279360510157</v>
      </c>
      <c r="Q374">
        <f t="shared" si="176"/>
        <v>0.57099338304065395</v>
      </c>
      <c r="R374">
        <f t="shared" si="177"/>
        <v>6.809423320937813E-2</v>
      </c>
      <c r="S374">
        <f t="shared" si="178"/>
        <v>1011.4192458002727</v>
      </c>
      <c r="T374">
        <f t="shared" si="179"/>
        <v>88.637733408553913</v>
      </c>
      <c r="U374">
        <f t="shared" si="156"/>
        <v>952.78349353737815</v>
      </c>
      <c r="V374">
        <f t="shared" si="180"/>
        <v>0.11901613524313183</v>
      </c>
      <c r="W374">
        <f t="shared" si="157"/>
        <v>11636.354729706913</v>
      </c>
      <c r="X374">
        <f t="shared" si="158"/>
        <v>12905.567103668778</v>
      </c>
      <c r="Y374">
        <f t="shared" si="159"/>
        <v>103.9229748313726</v>
      </c>
      <c r="Z374">
        <f t="shared" si="181"/>
        <v>22.51932981649059</v>
      </c>
      <c r="AA374">
        <f t="shared" si="182"/>
        <v>0.27170645880511868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109</v>
      </c>
      <c r="C375">
        <f t="shared" si="163"/>
        <v>2057</v>
      </c>
      <c r="D375">
        <f t="shared" si="164"/>
        <v>0.61365109424538322</v>
      </c>
      <c r="E375">
        <f t="shared" si="165"/>
        <v>7.6192166531049654E-2</v>
      </c>
      <c r="F375">
        <f t="shared" si="166"/>
        <v>6.2386065304717306E-3</v>
      </c>
      <c r="G375">
        <f t="shared" si="167"/>
        <v>7.564128761756235E-2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10.750033842794167</v>
      </c>
      <c r="L375">
        <f t="shared" si="172"/>
        <v>81.879894148034083</v>
      </c>
      <c r="M375">
        <f t="shared" si="173"/>
        <v>0.88021163313577044</v>
      </c>
      <c r="N375">
        <f t="shared" si="155"/>
        <v>0.25210235154253557</v>
      </c>
      <c r="O375">
        <f t="shared" si="174"/>
        <v>0.99613947493295452</v>
      </c>
      <c r="P375">
        <f t="shared" si="175"/>
        <v>1010.7500338427942</v>
      </c>
      <c r="Q375">
        <f t="shared" si="176"/>
        <v>0.57076498568743772</v>
      </c>
      <c r="R375">
        <f t="shared" si="177"/>
        <v>6.8052898786345239E-2</v>
      </c>
      <c r="S375">
        <f t="shared" si="178"/>
        <v>1011.4427675769465</v>
      </c>
      <c r="T375">
        <f t="shared" si="179"/>
        <v>81.879894148034083</v>
      </c>
      <c r="U375">
        <f t="shared" si="156"/>
        <v>873.28606585046919</v>
      </c>
      <c r="V375">
        <f t="shared" si="180"/>
        <v>0.10908578205246221</v>
      </c>
      <c r="W375">
        <f t="shared" si="157"/>
        <v>11545.097834211241</v>
      </c>
      <c r="X375">
        <f t="shared" si="158"/>
        <v>12810.521672884977</v>
      </c>
      <c r="Y375">
        <f t="shared" si="159"/>
        <v>95.718288539239893</v>
      </c>
      <c r="Z375">
        <f t="shared" si="181"/>
        <v>20.722112091946375</v>
      </c>
      <c r="AA375">
        <f t="shared" si="182"/>
        <v>0.25026418845788001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109</v>
      </c>
      <c r="C376">
        <f t="shared" si="163"/>
        <v>2057</v>
      </c>
      <c r="D376">
        <f t="shared" si="164"/>
        <v>0.61365109424538322</v>
      </c>
      <c r="E376">
        <f t="shared" si="165"/>
        <v>7.6192166531049654E-2</v>
      </c>
      <c r="F376">
        <f t="shared" si="166"/>
        <v>5.7632735827803346E-3</v>
      </c>
      <c r="G376">
        <f t="shared" si="167"/>
        <v>6.9878014034782013E-2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10.772177152405577</v>
      </c>
      <c r="L376">
        <f t="shared" si="172"/>
        <v>75.641287617562355</v>
      </c>
      <c r="M376">
        <f t="shared" si="173"/>
        <v>0.81482135025244407</v>
      </c>
      <c r="N376">
        <f t="shared" si="155"/>
        <v>0.25112923362253414</v>
      </c>
      <c r="O376">
        <f t="shared" si="174"/>
        <v>0.99613998872264686</v>
      </c>
      <c r="P376">
        <f t="shared" si="175"/>
        <v>1010.7721771524056</v>
      </c>
      <c r="Q376">
        <f t="shared" si="176"/>
        <v>0.57076498568743772</v>
      </c>
      <c r="R376">
        <f t="shared" si="177"/>
        <v>6.8052898786345239E-2</v>
      </c>
      <c r="S376">
        <f t="shared" si="178"/>
        <v>1011.4663378046288</v>
      </c>
      <c r="T376">
        <f t="shared" si="179"/>
        <v>75.641287617562355</v>
      </c>
      <c r="U376">
        <f t="shared" si="156"/>
        <v>799.8177394760886</v>
      </c>
      <c r="V376">
        <f t="shared" si="180"/>
        <v>9.9908548895959376E-2</v>
      </c>
      <c r="W376">
        <f t="shared" si="157"/>
        <v>11445.914004911136</v>
      </c>
      <c r="X376">
        <f t="shared" si="158"/>
        <v>12708.121409968593</v>
      </c>
      <c r="Y376">
        <f t="shared" si="159"/>
        <v>88.200546765410792</v>
      </c>
      <c r="Z376">
        <f t="shared" si="181"/>
        <v>19.069346482092747</v>
      </c>
      <c r="AA376">
        <f t="shared" si="182"/>
        <v>0.23050833580228691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109</v>
      </c>
      <c r="C377">
        <f t="shared" si="163"/>
        <v>2057</v>
      </c>
      <c r="D377">
        <f t="shared" si="164"/>
        <v>0.61365109424538322</v>
      </c>
      <c r="E377">
        <f t="shared" si="165"/>
        <v>7.6192166531049654E-2</v>
      </c>
      <c r="F377">
        <f t="shared" si="166"/>
        <v>5.3241572821971358E-3</v>
      </c>
      <c r="G377">
        <f t="shared" si="167"/>
        <v>6.4553856752584876E-2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10.794366073609275</v>
      </c>
      <c r="L377">
        <f t="shared" si="172"/>
        <v>69.878014034782012</v>
      </c>
      <c r="M377">
        <f t="shared" si="173"/>
        <v>0.7542888639882438</v>
      </c>
      <c r="N377">
        <f t="shared" si="155"/>
        <v>0.25016000086768575</v>
      </c>
      <c r="O377">
        <f t="shared" si="174"/>
        <v>0.99614050207987648</v>
      </c>
      <c r="P377">
        <f t="shared" si="175"/>
        <v>1010.7943660736092</v>
      </c>
      <c r="Q377">
        <f t="shared" si="176"/>
        <v>0.57076498568743772</v>
      </c>
      <c r="R377">
        <f t="shared" si="177"/>
        <v>6.8052898786345239E-2</v>
      </c>
      <c r="S377">
        <f t="shared" si="178"/>
        <v>1011.4899565831211</v>
      </c>
      <c r="T377">
        <f t="shared" si="179"/>
        <v>69.878014034782012</v>
      </c>
      <c r="U377">
        <f t="shared" si="156"/>
        <v>731.91920302034305</v>
      </c>
      <c r="V377">
        <f t="shared" si="180"/>
        <v>9.1427061283673505E-2</v>
      </c>
      <c r="W377">
        <f t="shared" si="157"/>
        <v>11338.11734635104</v>
      </c>
      <c r="X377">
        <f t="shared" si="158"/>
        <v>12597.799719876242</v>
      </c>
      <c r="Y377">
        <f t="shared" si="159"/>
        <v>81.317355494302006</v>
      </c>
      <c r="Z377">
        <f t="shared" si="181"/>
        <v>17.548412111619491</v>
      </c>
      <c r="AA377">
        <f t="shared" si="182"/>
        <v>0.21229537807343329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109</v>
      </c>
      <c r="C378">
        <f t="shared" si="163"/>
        <v>2057</v>
      </c>
      <c r="D378">
        <f t="shared" si="164"/>
        <v>0.61365109424538322</v>
      </c>
      <c r="E378">
        <f t="shared" si="165"/>
        <v>7.6192166531049654E-2</v>
      </c>
      <c r="F378">
        <f t="shared" si="166"/>
        <v>4.9184982039144707E-3</v>
      </c>
      <c r="G378">
        <f t="shared" si="167"/>
        <v>5.9635358548670407E-2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10.816600700357657</v>
      </c>
      <c r="L378">
        <f t="shared" si="172"/>
        <v>64.553856752584878</v>
      </c>
      <c r="M378">
        <f t="shared" si="173"/>
        <v>0.69825329216079746</v>
      </c>
      <c r="N378">
        <f t="shared" si="155"/>
        <v>0.24919463717084359</v>
      </c>
      <c r="O378">
        <f t="shared" si="174"/>
        <v>0.99614101497643992</v>
      </c>
      <c r="P378">
        <f t="shared" si="175"/>
        <v>1010.8166007003576</v>
      </c>
      <c r="Q378">
        <f t="shared" si="176"/>
        <v>0.57076498568743772</v>
      </c>
      <c r="R378">
        <f t="shared" si="177"/>
        <v>6.8052898786345239E-2</v>
      </c>
      <c r="S378">
        <f t="shared" si="178"/>
        <v>1011.5136240124299</v>
      </c>
      <c r="T378">
        <f t="shared" si="179"/>
        <v>64.553856752584878</v>
      </c>
      <c r="U378">
        <f t="shared" si="156"/>
        <v>669.16612929813914</v>
      </c>
      <c r="V378">
        <f t="shared" si="180"/>
        <v>8.358831474817735E-2</v>
      </c>
      <c r="W378">
        <f t="shared" si="157"/>
        <v>11220.962623239871</v>
      </c>
      <c r="X378">
        <f t="shared" si="158"/>
        <v>12478.946366849603</v>
      </c>
      <c r="Y378">
        <f t="shared" si="159"/>
        <v>75.020311598565002</v>
      </c>
      <c r="Z378">
        <f t="shared" si="181"/>
        <v>16.148792861239095</v>
      </c>
      <c r="AA378">
        <f t="shared" si="182"/>
        <v>0.19550480393820385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109</v>
      </c>
      <c r="C379">
        <f t="shared" si="163"/>
        <v>2057</v>
      </c>
      <c r="D379">
        <f t="shared" si="164"/>
        <v>0.61365109424538322</v>
      </c>
      <c r="E379">
        <f t="shared" si="165"/>
        <v>7.6192166531049654E-2</v>
      </c>
      <c r="F379">
        <f t="shared" si="166"/>
        <v>4.5437471696791517E-3</v>
      </c>
      <c r="G379">
        <f t="shared" si="167"/>
        <v>5.5091611378991254E-2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10.838881126796661</v>
      </c>
      <c r="L379">
        <f t="shared" si="172"/>
        <v>59.635358548670411</v>
      </c>
      <c r="M379">
        <f t="shared" si="173"/>
        <v>0.64638056226293561</v>
      </c>
      <c r="N379">
        <f t="shared" si="155"/>
        <v>0.24823312648742335</v>
      </c>
      <c r="O379">
        <f t="shared" si="174"/>
        <v>0.99614152738463213</v>
      </c>
      <c r="P379">
        <f t="shared" si="175"/>
        <v>1010.8388811267967</v>
      </c>
      <c r="Q379">
        <f t="shared" si="176"/>
        <v>0.57076498568743772</v>
      </c>
      <c r="R379">
        <f t="shared" si="177"/>
        <v>6.8052898786345239E-2</v>
      </c>
      <c r="S379">
        <f t="shared" si="178"/>
        <v>1011.5373401927681</v>
      </c>
      <c r="T379">
        <f t="shared" si="179"/>
        <v>59.635358548670411</v>
      </c>
      <c r="U379">
        <f t="shared" si="156"/>
        <v>611.16651065871781</v>
      </c>
      <c r="V379">
        <f t="shared" si="180"/>
        <v>7.6343341989034322E-2</v>
      </c>
      <c r="W379">
        <f t="shared" si="157"/>
        <v>11093.640127066261</v>
      </c>
      <c r="X379">
        <f t="shared" si="158"/>
        <v>12350.904113374354</v>
      </c>
      <c r="Y379">
        <f t="shared" si="159"/>
        <v>69.264698934486844</v>
      </c>
      <c r="Z379">
        <f t="shared" si="181"/>
        <v>14.860811536089088</v>
      </c>
      <c r="AA379">
        <f t="shared" si="182"/>
        <v>0.18002551615583468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109</v>
      </c>
      <c r="C380">
        <f t="shared" si="163"/>
        <v>2057</v>
      </c>
      <c r="D380">
        <f t="shared" si="164"/>
        <v>0.61365109424538322</v>
      </c>
      <c r="E380">
        <f t="shared" si="165"/>
        <v>7.6192166531049654E-2</v>
      </c>
      <c r="F380">
        <f t="shared" si="166"/>
        <v>4.1975492286519716E-3</v>
      </c>
      <c r="G380">
        <f t="shared" si="167"/>
        <v>5.089406215033928E-2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10.861207447266153</v>
      </c>
      <c r="L380">
        <f t="shared" si="172"/>
        <v>55.091611378991253</v>
      </c>
      <c r="M380">
        <f t="shared" si="173"/>
        <v>0.59836141979139257</v>
      </c>
      <c r="N380">
        <f t="shared" si="155"/>
        <v>0.24727545283534694</v>
      </c>
      <c r="O380">
        <f t="shared" si="174"/>
        <v>0.99614203927723988</v>
      </c>
      <c r="P380">
        <f t="shared" si="175"/>
        <v>1010.8612074472661</v>
      </c>
      <c r="Q380">
        <f t="shared" si="176"/>
        <v>0.57076498568743772</v>
      </c>
      <c r="R380">
        <f t="shared" si="177"/>
        <v>6.8052898786345239E-2</v>
      </c>
      <c r="S380">
        <f t="shared" si="178"/>
        <v>1011.5611052245546</v>
      </c>
      <c r="T380">
        <f t="shared" si="179"/>
        <v>55.091611378991253</v>
      </c>
      <c r="U380">
        <f t="shared" si="156"/>
        <v>557.55819727533139</v>
      </c>
      <c r="V380">
        <f t="shared" si="180"/>
        <v>6.9646905370358766E-2</v>
      </c>
      <c r="W380">
        <f t="shared" si="157"/>
        <v>10955.270098667381</v>
      </c>
      <c r="X380">
        <f t="shared" si="158"/>
        <v>12212.965100308704</v>
      </c>
      <c r="Y380">
        <f t="shared" si="159"/>
        <v>64.009207579704551</v>
      </c>
      <c r="Z380">
        <f t="shared" si="181"/>
        <v>13.675562935837107</v>
      </c>
      <c r="AA380">
        <f t="shared" si="182"/>
        <v>0.16575509606830699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109</v>
      </c>
      <c r="C381">
        <f t="shared" si="163"/>
        <v>2057</v>
      </c>
      <c r="D381">
        <f t="shared" si="164"/>
        <v>0.61365109424538322</v>
      </c>
      <c r="E381">
        <f t="shared" si="165"/>
        <v>7.6192166531049654E-2</v>
      </c>
      <c r="F381">
        <f t="shared" si="166"/>
        <v>3.8777288588002414E-3</v>
      </c>
      <c r="G381">
        <f t="shared" si="167"/>
        <v>4.7016333291539036E-2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10.883579756300318</v>
      </c>
      <c r="L381">
        <f t="shared" si="172"/>
        <v>50.89406215033928</v>
      </c>
      <c r="M381">
        <f t="shared" si="173"/>
        <v>0.5539095845353228</v>
      </c>
      <c r="N381">
        <f t="shared" si="155"/>
        <v>0.24632160029498151</v>
      </c>
      <c r="O381">
        <f t="shared" si="174"/>
        <v>0.99614255062753609</v>
      </c>
      <c r="P381">
        <f t="shared" si="175"/>
        <v>1010.8835797563003</v>
      </c>
      <c r="Q381">
        <f t="shared" si="176"/>
        <v>0.57076498568743772</v>
      </c>
      <c r="R381">
        <f t="shared" si="177"/>
        <v>6.8052898786345239E-2</v>
      </c>
      <c r="S381">
        <f t="shared" si="178"/>
        <v>1011.5849192084156</v>
      </c>
      <c r="T381">
        <f t="shared" si="179"/>
        <v>50.89406215033928</v>
      </c>
      <c r="U381">
        <f t="shared" si="156"/>
        <v>508.00662293946766</v>
      </c>
      <c r="V381">
        <f t="shared" si="180"/>
        <v>6.3457212840346555E-2</v>
      </c>
      <c r="W381">
        <f t="shared" si="157"/>
        <v>10804.896668343281</v>
      </c>
      <c r="X381">
        <f t="shared" si="158"/>
        <v>12064.366948250936</v>
      </c>
      <c r="Y381">
        <f t="shared" si="159"/>
        <v>59.215674450926265</v>
      </c>
      <c r="Z381">
        <f t="shared" si="181"/>
        <v>12.584852264855437</v>
      </c>
      <c r="AA381">
        <f t="shared" si="182"/>
        <v>0.15259912556290425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109</v>
      </c>
      <c r="C382">
        <f t="shared" si="163"/>
        <v>2057</v>
      </c>
      <c r="D382">
        <f t="shared" si="164"/>
        <v>0.61365109424538322</v>
      </c>
      <c r="E382">
        <f t="shared" si="165"/>
        <v>7.6192166531049654E-2</v>
      </c>
      <c r="F382">
        <f t="shared" si="166"/>
        <v>3.5822762958282761E-3</v>
      </c>
      <c r="G382">
        <f t="shared" si="167"/>
        <v>4.3434056995710763E-2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10.905998148628072</v>
      </c>
      <c r="L382">
        <f t="shared" si="172"/>
        <v>47.016333291539034</v>
      </c>
      <c r="M382">
        <f t="shared" si="173"/>
        <v>0.51276004383280516</v>
      </c>
      <c r="N382">
        <f t="shared" si="155"/>
        <v>0.24537155300907371</v>
      </c>
      <c r="O382">
        <f t="shared" si="174"/>
        <v>0.99614306140927111</v>
      </c>
      <c r="P382">
        <f t="shared" si="175"/>
        <v>1010.9059981486281</v>
      </c>
      <c r="Q382">
        <f t="shared" si="176"/>
        <v>0.57076498568743772</v>
      </c>
      <c r="R382">
        <f t="shared" si="177"/>
        <v>6.8052898786345239E-2</v>
      </c>
      <c r="S382">
        <f t="shared" si="178"/>
        <v>1011.6087822451843</v>
      </c>
      <c r="T382">
        <f t="shared" si="179"/>
        <v>47.016333291539034</v>
      </c>
      <c r="U382">
        <f t="shared" si="156"/>
        <v>462.20270407758085</v>
      </c>
      <c r="V382">
        <f t="shared" si="180"/>
        <v>5.773565548874672E-2</v>
      </c>
      <c r="W382">
        <f t="shared" si="157"/>
        <v>10641.481271786895</v>
      </c>
      <c r="X382">
        <f t="shared" si="158"/>
        <v>11904.288558680873</v>
      </c>
      <c r="Y382">
        <f t="shared" si="159"/>
        <v>54.848843673551912</v>
      </c>
      <c r="Z382">
        <f t="shared" si="181"/>
        <v>11.581138456374111</v>
      </c>
      <c r="AA382">
        <f t="shared" si="182"/>
        <v>0.14047056201549207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110</v>
      </c>
      <c r="C383">
        <f t="shared" si="163"/>
        <v>2057</v>
      </c>
      <c r="D383">
        <f t="shared" si="164"/>
        <v>0.66711422439595114</v>
      </c>
      <c r="E383">
        <f t="shared" si="165"/>
        <v>8.7587408883329276E-2</v>
      </c>
      <c r="F383">
        <f t="shared" si="166"/>
        <v>3.8042765095451471E-3</v>
      </c>
      <c r="G383">
        <f t="shared" si="167"/>
        <v>3.9629780486165618E-2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10.928462719173456</v>
      </c>
      <c r="L383">
        <f t="shared" si="172"/>
        <v>43.434056995710762</v>
      </c>
      <c r="M383">
        <f t="shared" si="173"/>
        <v>0.47466747262008013</v>
      </c>
      <c r="N383">
        <f t="shared" si="155"/>
        <v>0.24442529518268033</v>
      </c>
      <c r="O383">
        <f t="shared" si="174"/>
        <v>0.99614357159667</v>
      </c>
      <c r="P383">
        <f t="shared" si="175"/>
        <v>1010.9284627191735</v>
      </c>
      <c r="Q383">
        <f t="shared" si="176"/>
        <v>0.62049174899211201</v>
      </c>
      <c r="R383">
        <f t="shared" si="177"/>
        <v>7.7566425586994558E-2</v>
      </c>
      <c r="S383">
        <f t="shared" si="178"/>
        <v>1011.6326944359016</v>
      </c>
      <c r="T383">
        <f t="shared" si="179"/>
        <v>43.434056995710762</v>
      </c>
      <c r="U383">
        <f t="shared" si="156"/>
        <v>419.86089879614423</v>
      </c>
      <c r="V383">
        <f t="shared" si="180"/>
        <v>5.2446565094134291E-2</v>
      </c>
      <c r="W383">
        <f t="shared" si="157"/>
        <v>10594.580480775401</v>
      </c>
      <c r="X383">
        <f t="shared" si="158"/>
        <v>11852.842084680229</v>
      </c>
      <c r="Y383">
        <f t="shared" si="159"/>
        <v>49.864631156919003</v>
      </c>
      <c r="Z383">
        <f t="shared" si="181"/>
        <v>10.657482018522172</v>
      </c>
      <c r="AA383">
        <f t="shared" si="182"/>
        <v>0.12928916207413246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110</v>
      </c>
      <c r="C384">
        <f t="shared" si="163"/>
        <v>2057</v>
      </c>
      <c r="D384">
        <f t="shared" si="164"/>
        <v>0.66711422439595114</v>
      </c>
      <c r="E384">
        <f t="shared" si="165"/>
        <v>8.7587408883329276E-2</v>
      </c>
      <c r="F384">
        <f t="shared" si="166"/>
        <v>3.4710697873983716E-3</v>
      </c>
      <c r="G384">
        <f t="shared" si="167"/>
        <v>3.6158710698767249E-2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10.950973563056035</v>
      </c>
      <c r="L384">
        <f t="shared" si="172"/>
        <v>39.629780486165615</v>
      </c>
      <c r="M384">
        <f t="shared" si="173"/>
        <v>0.43398467841371363</v>
      </c>
      <c r="N384">
        <f t="shared" si="155"/>
        <v>0.24348281108309394</v>
      </c>
      <c r="O384">
        <f t="shared" si="174"/>
        <v>0.99614408116442288</v>
      </c>
      <c r="P384">
        <f t="shared" si="175"/>
        <v>1010.950973563056</v>
      </c>
      <c r="Q384">
        <f t="shared" si="176"/>
        <v>0.62049174899211201</v>
      </c>
      <c r="R384">
        <f t="shared" si="177"/>
        <v>7.7566425586994558E-2</v>
      </c>
      <c r="S384">
        <f t="shared" si="178"/>
        <v>1011.6566558818167</v>
      </c>
      <c r="T384">
        <f t="shared" si="179"/>
        <v>39.629780486165615</v>
      </c>
      <c r="U384">
        <f t="shared" si="156"/>
        <v>381.21964955006558</v>
      </c>
      <c r="V384">
        <f t="shared" si="180"/>
        <v>4.7619726491840181E-2</v>
      </c>
      <c r="W384">
        <f t="shared" si="157"/>
        <v>10542.954717770464</v>
      </c>
      <c r="X384">
        <f t="shared" si="158"/>
        <v>11796.828502380815</v>
      </c>
      <c r="Y384">
        <f t="shared" si="159"/>
        <v>45.338459430494062</v>
      </c>
      <c r="Z384">
        <f t="shared" si="181"/>
        <v>9.6865207933558555</v>
      </c>
      <c r="AA384">
        <f t="shared" si="182"/>
        <v>0.11767141799527388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110</v>
      </c>
      <c r="C385">
        <f t="shared" si="163"/>
        <v>2057</v>
      </c>
      <c r="D385">
        <f t="shared" si="164"/>
        <v>0.66711422439595114</v>
      </c>
      <c r="E385">
        <f t="shared" si="165"/>
        <v>8.7587408883329276E-2</v>
      </c>
      <c r="F385">
        <f t="shared" si="166"/>
        <v>3.16704777866694E-3</v>
      </c>
      <c r="G385">
        <f t="shared" si="167"/>
        <v>3.2991662920100306E-2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10.973530775591307</v>
      </c>
      <c r="L385">
        <f t="shared" si="172"/>
        <v>36.158710698767251</v>
      </c>
      <c r="M385">
        <f t="shared" si="173"/>
        <v>0.39678872465862508</v>
      </c>
      <c r="N385">
        <f t="shared" si="155"/>
        <v>0.24254408503976516</v>
      </c>
      <c r="O385">
        <f t="shared" si="174"/>
        <v>0.99614459008768208</v>
      </c>
      <c r="P385">
        <f t="shared" si="175"/>
        <v>1010.9735307755913</v>
      </c>
      <c r="Q385">
        <f t="shared" si="176"/>
        <v>0.62049174899211201</v>
      </c>
      <c r="R385">
        <f t="shared" si="177"/>
        <v>7.7566425586994558E-2</v>
      </c>
      <c r="S385">
        <f t="shared" si="178"/>
        <v>1011.6806666843871</v>
      </c>
      <c r="T385">
        <f t="shared" si="179"/>
        <v>36.158710698767251</v>
      </c>
      <c r="U385">
        <f t="shared" si="156"/>
        <v>345.95490002718498</v>
      </c>
      <c r="V385">
        <f t="shared" si="180"/>
        <v>4.3214660464774637E-2</v>
      </c>
      <c r="W385">
        <f t="shared" si="157"/>
        <v>10486.13102240477</v>
      </c>
      <c r="X385">
        <f t="shared" si="158"/>
        <v>11735.845238046904</v>
      </c>
      <c r="Y385">
        <f t="shared" si="159"/>
        <v>41.230150148922839</v>
      </c>
      <c r="Z385">
        <f t="shared" si="181"/>
        <v>8.8040245260761942</v>
      </c>
      <c r="AA385">
        <f t="shared" si="182"/>
        <v>0.10709269436869066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110</v>
      </c>
      <c r="C386">
        <f t="shared" si="163"/>
        <v>2057</v>
      </c>
      <c r="D386">
        <f t="shared" si="164"/>
        <v>0.66711422439595114</v>
      </c>
      <c r="E386">
        <f t="shared" si="165"/>
        <v>8.7587408883329276E-2</v>
      </c>
      <c r="F386">
        <f t="shared" si="166"/>
        <v>2.8896542699237988E-3</v>
      </c>
      <c r="G386">
        <f t="shared" si="167"/>
        <v>3.0102008650176509E-2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10.996134452291106</v>
      </c>
      <c r="L386">
        <f t="shared" si="172"/>
        <v>32.991662920100303</v>
      </c>
      <c r="M386">
        <f t="shared" si="173"/>
        <v>0.36278076127408998</v>
      </c>
      <c r="N386">
        <f t="shared" ref="N386:N449" si="186">INDEX(P_rec,MATCH(A386,curve_t,0))</f>
        <v>0.24160910144422049</v>
      </c>
      <c r="O386">
        <f t="shared" si="174"/>
        <v>0.99614509834205445</v>
      </c>
      <c r="P386">
        <f t="shared" si="175"/>
        <v>1010.9961344522911</v>
      </c>
      <c r="Q386">
        <f t="shared" si="176"/>
        <v>0.62049174899211201</v>
      </c>
      <c r="R386">
        <f t="shared" si="177"/>
        <v>7.7566425586994558E-2</v>
      </c>
      <c r="S386">
        <f t="shared" si="178"/>
        <v>1011.7047269452796</v>
      </c>
      <c r="T386">
        <f t="shared" si="179"/>
        <v>32.991662920100303</v>
      </c>
      <c r="U386">
        <f t="shared" ref="U386:U449" si="187">L387+M387+V387*O387+O387*U387</f>
        <v>313.77096923373239</v>
      </c>
      <c r="V386">
        <f t="shared" si="180"/>
        <v>3.9194432274477088E-2</v>
      </c>
      <c r="W386">
        <f t="shared" ref="W386:W449" si="188">P387+(1-E387)*(O387*(W387+$AL$14*W387))</f>
        <v>10423.589099323861</v>
      </c>
      <c r="X386">
        <f t="shared" ref="X386:X449" si="189">S387+(1-R387)*(O387*(X387+$AL$14*X387))</f>
        <v>11669.454239464591</v>
      </c>
      <c r="Y386">
        <f t="shared" ref="Y386:Y449" si="190">G386*(X386-W386)</f>
        <v>37.503043225469611</v>
      </c>
      <c r="Z386">
        <f t="shared" si="181"/>
        <v>8.0019326968960751</v>
      </c>
      <c r="AA386">
        <f t="shared" si="182"/>
        <v>9.746005937670639E-2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110</v>
      </c>
      <c r="C387">
        <f t="shared" ref="C387:C450" si="194">INT(($AL$8+A387)/12)</f>
        <v>2058</v>
      </c>
      <c r="D387">
        <f t="shared" ref="D387:D450" si="195">IF(B387&gt;=120,1,INDEX(mort_v1_M,MATCH(B387,mort_age,0))*INDEX(cif,MATCH(B387,cif_age,0),MATCH(C387,cif_year,0)))</f>
        <v>0.66711422439595114</v>
      </c>
      <c r="E387">
        <f t="shared" ref="E387:E450" si="196">1-(1-D387)^(1/12)</f>
        <v>8.7587408883329276E-2</v>
      </c>
      <c r="F387">
        <f t="shared" ref="F387:F450" si="197">G386*E387</f>
        <v>2.6365569398525248E-3</v>
      </c>
      <c r="G387">
        <f t="shared" ref="G387:G450" si="198">G386-F387</f>
        <v>2.7465451710323985E-2</v>
      </c>
      <c r="H387" t="b">
        <f t="shared" ref="H387:H450" si="199">AND(A387-$AL$10&gt;0,MOD(A387-$AL$10,12)=0)</f>
        <v>1</v>
      </c>
      <c r="I387">
        <f t="shared" ref="I387:I450" si="200">IF($AL$4="CPI",IF(H387,INDEX(I_rec,MATCH(A387-$AL$13,cpi_rec_u,0))/INDEX(I_rec,MATCH(A387-$AL$13-12,cpi_rec_u,0)),1),1)</f>
        <v>1</v>
      </c>
      <c r="J387">
        <f t="shared" ref="J387:J450" si="201">J386*I387</f>
        <v>1000</v>
      </c>
      <c r="K387">
        <f t="shared" ref="K387:K450" si="202">$AL$17*(INDEX(I_rec,MATCH(A387-1,cpi_rec_u,0))/$AL$18)</f>
        <v>11.018784688864018</v>
      </c>
      <c r="L387">
        <f t="shared" ref="L387:L450" si="203">G386*J387</f>
        <v>30.102008650176508</v>
      </c>
      <c r="M387">
        <f t="shared" ref="M387:M450" si="204">G386*K387</f>
        <v>0.33168755201861716</v>
      </c>
      <c r="N387">
        <f t="shared" si="186"/>
        <v>0.24067784474997661</v>
      </c>
      <c r="O387">
        <f t="shared" ref="O387:O450" si="205">N387/N386</f>
        <v>0.9961456059035968</v>
      </c>
      <c r="P387">
        <f t="shared" ref="P387:P450" si="206">J387+K387</f>
        <v>1011.018784688864</v>
      </c>
      <c r="Q387">
        <f t="shared" ref="Q387:Q450" si="207">IF(B387&gt;=120,1,D387*$AL$15)</f>
        <v>0.62049174899211201</v>
      </c>
      <c r="R387">
        <f t="shared" ref="R387:R450" si="208">1-(1-Q387)^(1/12)</f>
        <v>7.7566425586994558E-2</v>
      </c>
      <c r="S387">
        <f t="shared" ref="S387:S450" si="209">J387+K387*$AL$16</f>
        <v>1011.7288367663701</v>
      </c>
      <c r="T387">
        <f t="shared" ref="T387:T450" si="210">L387</f>
        <v>30.102008650176508</v>
      </c>
      <c r="U387">
        <f t="shared" si="187"/>
        <v>284.39806684879977</v>
      </c>
      <c r="V387">
        <f t="shared" ref="V387:V450" si="211">$AL$14*U387</f>
        <v>3.5525341293744954E-2</v>
      </c>
      <c r="W387">
        <f t="shared" si="188"/>
        <v>10354.756581043139</v>
      </c>
      <c r="X387">
        <f t="shared" si="189"/>
        <v>11597.178849458382</v>
      </c>
      <c r="Y387">
        <f t="shared" si="190"/>
        <v>34.123688816990033</v>
      </c>
      <c r="Z387">
        <f t="shared" ref="Z387:Z450" si="212">N386*L387</f>
        <v>7.2729192616352982</v>
      </c>
      <c r="AA387">
        <f t="shared" ref="AA387:AA450" si="213">N386*M387+N387*V387</f>
        <v>8.8688893980037112E-2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110</v>
      </c>
      <c r="C388">
        <f t="shared" si="194"/>
        <v>2058</v>
      </c>
      <c r="D388">
        <f t="shared" si="195"/>
        <v>0.66711422439595114</v>
      </c>
      <c r="E388">
        <f t="shared" si="196"/>
        <v>8.7587408883329276E-2</v>
      </c>
      <c r="F388">
        <f t="shared" si="197"/>
        <v>2.4056277491174825E-3</v>
      </c>
      <c r="G388">
        <f t="shared" si="198"/>
        <v>2.5059823961206502E-2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11.041481581215717</v>
      </c>
      <c r="L388">
        <f t="shared" si="203"/>
        <v>27.465451710323986</v>
      </c>
      <c r="M388">
        <f t="shared" si="204"/>
        <v>0.303259279179312</v>
      </c>
      <c r="N388">
        <f t="shared" si="186"/>
        <v>0.23975029947245038</v>
      </c>
      <c r="O388">
        <f t="shared" si="205"/>
        <v>0.99614611274880827</v>
      </c>
      <c r="P388">
        <f t="shared" si="206"/>
        <v>1011.0414815812157</v>
      </c>
      <c r="Q388">
        <f t="shared" si="207"/>
        <v>0.62049174899211201</v>
      </c>
      <c r="R388">
        <f t="shared" si="208"/>
        <v>7.7566425586994558E-2</v>
      </c>
      <c r="S388">
        <f t="shared" si="209"/>
        <v>1011.7529962497446</v>
      </c>
      <c r="T388">
        <f t="shared" si="210"/>
        <v>27.465451710323986</v>
      </c>
      <c r="U388">
        <f t="shared" si="187"/>
        <v>257.59002614440652</v>
      </c>
      <c r="V388">
        <f t="shared" si="211"/>
        <v>3.2176637816282494E-2</v>
      </c>
      <c r="W388">
        <f t="shared" si="188"/>
        <v>10279.003816753264</v>
      </c>
      <c r="X388">
        <f t="shared" si="189"/>
        <v>11518.500403911499</v>
      </c>
      <c r="Y388">
        <f t="shared" si="190"/>
        <v>31.061566274701629</v>
      </c>
      <c r="Z388">
        <f t="shared" si="212"/>
        <v>6.610325722725336</v>
      </c>
      <c r="AA388">
        <f t="shared" si="213"/>
        <v>8.0702148265778567E-2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110</v>
      </c>
      <c r="C389">
        <f t="shared" si="194"/>
        <v>2058</v>
      </c>
      <c r="D389">
        <f t="shared" si="195"/>
        <v>0.66711422439595114</v>
      </c>
      <c r="E389">
        <f t="shared" si="196"/>
        <v>8.7587408883329276E-2</v>
      </c>
      <c r="F389">
        <f t="shared" si="197"/>
        <v>2.1949250478344464E-3</v>
      </c>
      <c r="G389">
        <f t="shared" si="198"/>
        <v>2.2864898913372057E-2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11.064225225449507</v>
      </c>
      <c r="L389">
        <f t="shared" si="203"/>
        <v>25.059823961206501</v>
      </c>
      <c r="M389">
        <f t="shared" si="204"/>
        <v>0.27726753641690494</v>
      </c>
      <c r="N389">
        <f t="shared" si="186"/>
        <v>0.23882645018886561</v>
      </c>
      <c r="O389">
        <f t="shared" si="205"/>
        <v>0.99614661885462663</v>
      </c>
      <c r="P389">
        <f t="shared" si="206"/>
        <v>1011.0642252254495</v>
      </c>
      <c r="Q389">
        <f t="shared" si="207"/>
        <v>0.62049174899211201</v>
      </c>
      <c r="R389">
        <f t="shared" si="208"/>
        <v>7.7566425586994558E-2</v>
      </c>
      <c r="S389">
        <f t="shared" si="209"/>
        <v>1011.7772054976991</v>
      </c>
      <c r="T389">
        <f t="shared" si="210"/>
        <v>25.059823961206501</v>
      </c>
      <c r="U389">
        <f t="shared" si="187"/>
        <v>233.12223542013353</v>
      </c>
      <c r="V389">
        <f t="shared" si="211"/>
        <v>2.9120264663627243E-2</v>
      </c>
      <c r="W389">
        <f t="shared" si="188"/>
        <v>10195.638139637562</v>
      </c>
      <c r="X389">
        <f t="shared" si="189"/>
        <v>11432.854530015517</v>
      </c>
      <c r="Y389">
        <f t="shared" si="190"/>
        <v>28.288827699958993</v>
      </c>
      <c r="Z389">
        <f t="shared" si="212"/>
        <v>6.0081002994261468</v>
      </c>
      <c r="AA389">
        <f t="shared" si="213"/>
        <v>7.342966432811586E-2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110</v>
      </c>
      <c r="C390">
        <f t="shared" si="194"/>
        <v>2058</v>
      </c>
      <c r="D390">
        <f t="shared" si="195"/>
        <v>0.66711422439595114</v>
      </c>
      <c r="E390">
        <f t="shared" si="196"/>
        <v>8.7587408883329276E-2</v>
      </c>
      <c r="F390">
        <f t="shared" si="197"/>
        <v>2.0026772502015097E-3</v>
      </c>
      <c r="G390">
        <f t="shared" si="198"/>
        <v>2.0862221663170546E-2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11.087015717866597</v>
      </c>
      <c r="L390">
        <f t="shared" si="203"/>
        <v>22.864898913372055</v>
      </c>
      <c r="M390">
        <f t="shared" si="204"/>
        <v>0.25350349363998687</v>
      </c>
      <c r="N390">
        <f t="shared" si="186"/>
        <v>0.23790628153815582</v>
      </c>
      <c r="O390">
        <f t="shared" si="205"/>
        <v>0.99614712419842055</v>
      </c>
      <c r="P390">
        <f t="shared" si="206"/>
        <v>1011.0870157178666</v>
      </c>
      <c r="Q390">
        <f t="shared" si="207"/>
        <v>0.62049174899211201</v>
      </c>
      <c r="R390">
        <f t="shared" si="208"/>
        <v>7.7566425586994558E-2</v>
      </c>
      <c r="S390">
        <f t="shared" si="209"/>
        <v>1011.8014646127407</v>
      </c>
      <c r="T390">
        <f t="shared" si="210"/>
        <v>22.864898913372055</v>
      </c>
      <c r="U390">
        <f t="shared" si="187"/>
        <v>210.78975056950785</v>
      </c>
      <c r="V390">
        <f t="shared" si="211"/>
        <v>2.6330621417994138E-2</v>
      </c>
      <c r="W390">
        <f t="shared" si="188"/>
        <v>10103.897560518632</v>
      </c>
      <c r="X390">
        <f t="shared" si="189"/>
        <v>11339.627118336404</v>
      </c>
      <c r="Y390">
        <f t="shared" si="190"/>
        <v>25.780063950926099</v>
      </c>
      <c r="Z390">
        <f t="shared" si="212"/>
        <v>5.460742641407899</v>
      </c>
      <c r="AA390">
        <f t="shared" si="213"/>
        <v>6.6807559728657651E-2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110</v>
      </c>
      <c r="C391">
        <f t="shared" si="194"/>
        <v>2058</v>
      </c>
      <c r="D391">
        <f t="shared" si="195"/>
        <v>0.66711422439595114</v>
      </c>
      <c r="E391">
        <f t="shared" si="196"/>
        <v>8.7587408883329276E-2</v>
      </c>
      <c r="F391">
        <f t="shared" si="197"/>
        <v>1.8272679390267685E-3</v>
      </c>
      <c r="G391">
        <f t="shared" si="198"/>
        <v>1.9034953724143776E-2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11.109853154966578</v>
      </c>
      <c r="L391">
        <f t="shared" si="203"/>
        <v>20.862221663170548</v>
      </c>
      <c r="M391">
        <f t="shared" si="204"/>
        <v>0.23177621916418736</v>
      </c>
      <c r="N391">
        <f t="shared" si="186"/>
        <v>0.23698977822086409</v>
      </c>
      <c r="O391">
        <f t="shared" si="205"/>
        <v>0.99614762875798746</v>
      </c>
      <c r="P391">
        <f t="shared" si="206"/>
        <v>1011.1098531549666</v>
      </c>
      <c r="Q391">
        <f t="shared" si="207"/>
        <v>0.62049174899211201</v>
      </c>
      <c r="R391">
        <f t="shared" si="208"/>
        <v>7.7566425586994558E-2</v>
      </c>
      <c r="S391">
        <f t="shared" si="209"/>
        <v>1011.8257736975872</v>
      </c>
      <c r="T391">
        <f t="shared" si="210"/>
        <v>20.862221663170548</v>
      </c>
      <c r="U391">
        <f t="shared" si="187"/>
        <v>190.40557291744261</v>
      </c>
      <c r="V391">
        <f t="shared" si="211"/>
        <v>2.3784349299812185E-2</v>
      </c>
      <c r="W391">
        <f t="shared" si="188"/>
        <v>10002.943830429898</v>
      </c>
      <c r="X391">
        <f t="shared" si="189"/>
        <v>11238.149939956849</v>
      </c>
      <c r="Y391">
        <f t="shared" si="190"/>
        <v>23.51209113462518</v>
      </c>
      <c r="Z391">
        <f t="shared" si="212"/>
        <v>4.963253580509666</v>
      </c>
      <c r="AA391">
        <f t="shared" si="213"/>
        <v>6.0777666116014518E-2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110</v>
      </c>
      <c r="C392">
        <f t="shared" si="194"/>
        <v>2058</v>
      </c>
      <c r="D392">
        <f t="shared" si="195"/>
        <v>0.66711422439595114</v>
      </c>
      <c r="E392">
        <f t="shared" si="196"/>
        <v>8.7587408883329276E-2</v>
      </c>
      <c r="F392">
        <f t="shared" si="197"/>
        <v>1.6672222749118323E-3</v>
      </c>
      <c r="G392">
        <f t="shared" si="198"/>
        <v>1.7367731449231944E-2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11.132737633447805</v>
      </c>
      <c r="L392">
        <f t="shared" si="203"/>
        <v>19.034953724143776</v>
      </c>
      <c r="M392">
        <f t="shared" si="204"/>
        <v>0.21191114567571287</v>
      </c>
      <c r="N392">
        <f t="shared" si="186"/>
        <v>0.23607692499903823</v>
      </c>
      <c r="O392">
        <f t="shared" si="205"/>
        <v>0.99614813251154188</v>
      </c>
      <c r="P392">
        <f t="shared" si="206"/>
        <v>1011.1327376334478</v>
      </c>
      <c r="Q392">
        <f t="shared" si="207"/>
        <v>0.62049174899211201</v>
      </c>
      <c r="R392">
        <f t="shared" si="208"/>
        <v>7.7566425586994558E-2</v>
      </c>
      <c r="S392">
        <f t="shared" si="209"/>
        <v>1011.8501328551685</v>
      </c>
      <c r="T392">
        <f t="shared" si="210"/>
        <v>19.034953724143776</v>
      </c>
      <c r="U392">
        <f t="shared" si="187"/>
        <v>171.79907785688076</v>
      </c>
      <c r="V392">
        <f t="shared" si="211"/>
        <v>2.1460134882214679E-2</v>
      </c>
      <c r="W392">
        <f t="shared" si="188"/>
        <v>9891.8548089640244</v>
      </c>
      <c r="X392">
        <f t="shared" si="189"/>
        <v>11127.695877422691</v>
      </c>
      <c r="Y392">
        <f t="shared" si="190"/>
        <v>21.463755790921997</v>
      </c>
      <c r="Z392">
        <f t="shared" si="212"/>
        <v>4.5110894615292443</v>
      </c>
      <c r="AA392">
        <f t="shared" si="213"/>
        <v>5.528701806927426E-2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110</v>
      </c>
      <c r="C393">
        <f t="shared" si="194"/>
        <v>2058</v>
      </c>
      <c r="D393">
        <f t="shared" si="195"/>
        <v>0.66711422439595114</v>
      </c>
      <c r="E393">
        <f t="shared" si="196"/>
        <v>8.7587408883329276E-2</v>
      </c>
      <c r="F393">
        <f t="shared" si="197"/>
        <v>1.5211945958197351E-3</v>
      </c>
      <c r="G393">
        <f t="shared" si="198"/>
        <v>1.584653685341221E-2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11.155669250207826</v>
      </c>
      <c r="L393">
        <f t="shared" si="203"/>
        <v>17.367731449231943</v>
      </c>
      <c r="M393">
        <f t="shared" si="204"/>
        <v>0.19374866767406421</v>
      </c>
      <c r="N393">
        <f t="shared" si="186"/>
        <v>0.23516770669612469</v>
      </c>
      <c r="O393">
        <f t="shared" si="205"/>
        <v>0.99614863543771903</v>
      </c>
      <c r="P393">
        <f t="shared" si="206"/>
        <v>1011.1556692502078</v>
      </c>
      <c r="Q393">
        <f t="shared" si="207"/>
        <v>0.62049174899211201</v>
      </c>
      <c r="R393">
        <f t="shared" si="208"/>
        <v>7.7566425586994558E-2</v>
      </c>
      <c r="S393">
        <f t="shared" si="209"/>
        <v>1011.874542188626</v>
      </c>
      <c r="T393">
        <f t="shared" si="210"/>
        <v>17.367731449231943</v>
      </c>
      <c r="U393">
        <f t="shared" si="187"/>
        <v>154.81458108001058</v>
      </c>
      <c r="V393">
        <f t="shared" si="211"/>
        <v>1.9338530993037714E-2</v>
      </c>
      <c r="W393">
        <f t="shared" si="188"/>
        <v>9769.6160689314638</v>
      </c>
      <c r="X393">
        <f t="shared" si="189"/>
        <v>11007.473735465925</v>
      </c>
      <c r="Y393">
        <f t="shared" si="190"/>
        <v>19.615757132017176</v>
      </c>
      <c r="Z393">
        <f t="shared" si="212"/>
        <v>4.1001206347437673</v>
      </c>
      <c r="AA393">
        <f t="shared" si="213"/>
        <v>5.0287387671658246E-2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110</v>
      </c>
      <c r="C394">
        <f t="shared" si="194"/>
        <v>2058</v>
      </c>
      <c r="D394">
        <f t="shared" si="195"/>
        <v>0.66711422439595114</v>
      </c>
      <c r="E394">
        <f t="shared" si="196"/>
        <v>8.7587408883329276E-2</v>
      </c>
      <c r="F394">
        <f t="shared" si="197"/>
        <v>1.3879571027645614E-3</v>
      </c>
      <c r="G394">
        <f t="shared" si="198"/>
        <v>1.4458579750647649E-2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11.178648102343773</v>
      </c>
      <c r="L394">
        <f t="shared" si="203"/>
        <v>15.846536853412211</v>
      </c>
      <c r="M394">
        <f t="shared" si="204"/>
        <v>0.17714285912511707</v>
      </c>
      <c r="N394">
        <f t="shared" si="186"/>
        <v>0.23426210819685661</v>
      </c>
      <c r="O394">
        <f t="shared" si="205"/>
        <v>0.99614913751555922</v>
      </c>
      <c r="P394">
        <f t="shared" si="206"/>
        <v>1011.1786481023438</v>
      </c>
      <c r="Q394">
        <f t="shared" si="207"/>
        <v>0.62049174899211201</v>
      </c>
      <c r="R394">
        <f t="shared" si="208"/>
        <v>7.7566425586994558E-2</v>
      </c>
      <c r="S394">
        <f t="shared" si="209"/>
        <v>1011.8990018013139</v>
      </c>
      <c r="T394">
        <f t="shared" si="210"/>
        <v>15.846536853412211</v>
      </c>
      <c r="U394">
        <f t="shared" si="187"/>
        <v>139.31003035568997</v>
      </c>
      <c r="V394">
        <f t="shared" si="211"/>
        <v>1.740179329931596E-2</v>
      </c>
      <c r="W394">
        <f t="shared" si="188"/>
        <v>9635.1116609119053</v>
      </c>
      <c r="X394">
        <f t="shared" si="189"/>
        <v>10876.622594479049</v>
      </c>
      <c r="Y394">
        <f t="shared" si="190"/>
        <v>17.950484844281569</v>
      </c>
      <c r="Z394">
        <f t="shared" si="212"/>
        <v>3.7265937308925734</v>
      </c>
      <c r="AA394">
        <f t="shared" si="213"/>
        <v>4.5734860722752152E-2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111</v>
      </c>
      <c r="C395">
        <f t="shared" si="194"/>
        <v>2058</v>
      </c>
      <c r="D395">
        <f t="shared" si="195"/>
        <v>0.70954978990227136</v>
      </c>
      <c r="E395">
        <f t="shared" si="196"/>
        <v>9.7897316801560552E-2</v>
      </c>
      <c r="F395">
        <f t="shared" si="197"/>
        <v>1.4154561623497812E-3</v>
      </c>
      <c r="G395">
        <f t="shared" si="198"/>
        <v>1.3043123588297867E-2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11.201674287152789</v>
      </c>
      <c r="L395">
        <f t="shared" si="203"/>
        <v>14.458579750647649</v>
      </c>
      <c r="M395">
        <f t="shared" si="204"/>
        <v>0.16196030102157777</v>
      </c>
      <c r="N395">
        <f t="shared" si="186"/>
        <v>0.23336011444714083</v>
      </c>
      <c r="O395">
        <f t="shared" si="205"/>
        <v>0.99614963872451023</v>
      </c>
      <c r="P395">
        <f t="shared" si="206"/>
        <v>1011.2016742871527</v>
      </c>
      <c r="Q395">
        <f t="shared" si="207"/>
        <v>0.65996162880816256</v>
      </c>
      <c r="R395">
        <f t="shared" si="208"/>
        <v>8.596955727261324E-2</v>
      </c>
      <c r="S395">
        <f t="shared" si="209"/>
        <v>1011.9235117967992</v>
      </c>
      <c r="T395">
        <f t="shared" si="210"/>
        <v>14.458579750647649</v>
      </c>
      <c r="U395">
        <f t="shared" si="187"/>
        <v>125.15581185972006</v>
      </c>
      <c r="V395">
        <f t="shared" si="211"/>
        <v>1.5633731201049657E-2</v>
      </c>
      <c r="W395">
        <f t="shared" si="188"/>
        <v>9595.5398269788893</v>
      </c>
      <c r="X395">
        <f t="shared" si="189"/>
        <v>10832.890501814421</v>
      </c>
      <c r="Y395">
        <f t="shared" si="190"/>
        <v>16.138917773943614</v>
      </c>
      <c r="Z395">
        <f t="shared" si="212"/>
        <v>3.3870973739190995</v>
      </c>
      <c r="AA395">
        <f t="shared" si="213"/>
        <v>4.1589450863825102E-2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111</v>
      </c>
      <c r="C396">
        <f t="shared" si="194"/>
        <v>2058</v>
      </c>
      <c r="D396">
        <f t="shared" si="195"/>
        <v>0.70954978990227136</v>
      </c>
      <c r="E396">
        <f t="shared" si="196"/>
        <v>9.7897316801560552E-2</v>
      </c>
      <c r="F396">
        <f t="shared" si="197"/>
        <v>1.2768868020055035E-3</v>
      </c>
      <c r="G396">
        <f t="shared" si="198"/>
        <v>1.1766236786292364E-2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11.224747902132435</v>
      </c>
      <c r="L396">
        <f t="shared" si="203"/>
        <v>13.043123588297867</v>
      </c>
      <c r="M396">
        <f t="shared" si="204"/>
        <v>0.14640577413500055</v>
      </c>
      <c r="N396">
        <f t="shared" si="186"/>
        <v>0.23246171045394112</v>
      </c>
      <c r="O396">
        <f t="shared" si="205"/>
        <v>0.99615013904442007</v>
      </c>
      <c r="P396">
        <f t="shared" si="206"/>
        <v>1011.2247479021324</v>
      </c>
      <c r="Q396">
        <f t="shared" si="207"/>
        <v>0.65996162880816256</v>
      </c>
      <c r="R396">
        <f t="shared" si="208"/>
        <v>8.596955727261324E-2</v>
      </c>
      <c r="S396">
        <f t="shared" si="209"/>
        <v>1011.9480722788621</v>
      </c>
      <c r="T396">
        <f t="shared" si="210"/>
        <v>13.043123588297867</v>
      </c>
      <c r="U396">
        <f t="shared" si="187"/>
        <v>112.38496455876792</v>
      </c>
      <c r="V396">
        <f t="shared" si="211"/>
        <v>1.4038471732504009E-2</v>
      </c>
      <c r="W396">
        <f t="shared" si="188"/>
        <v>9551.4790837539549</v>
      </c>
      <c r="X396">
        <f t="shared" si="189"/>
        <v>10784.833844167057</v>
      </c>
      <c r="Y396">
        <f t="shared" si="190"/>
        <v>14.511944152521442</v>
      </c>
      <c r="Z396">
        <f t="shared" si="212"/>
        <v>3.0437448133133924</v>
      </c>
      <c r="AA396">
        <f t="shared" si="213"/>
        <v>3.7428675358963166E-2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111</v>
      </c>
      <c r="C397">
        <f t="shared" si="194"/>
        <v>2058</v>
      </c>
      <c r="D397">
        <f t="shared" si="195"/>
        <v>0.70954978990227136</v>
      </c>
      <c r="E397">
        <f t="shared" si="196"/>
        <v>9.7897316801560552E-2</v>
      </c>
      <c r="F397">
        <f t="shared" si="197"/>
        <v>1.1518830102298394E-3</v>
      </c>
      <c r="G397">
        <f t="shared" si="198"/>
        <v>1.0614353776062525E-2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11.247869044981089</v>
      </c>
      <c r="L397">
        <f t="shared" si="203"/>
        <v>11.766236786292364</v>
      </c>
      <c r="M397">
        <f t="shared" si="204"/>
        <v>0.13234509052445564</v>
      </c>
      <c r="N397">
        <f t="shared" si="186"/>
        <v>0.23156688128515759</v>
      </c>
      <c r="O397">
        <f t="shared" si="205"/>
        <v>0.9961506384555282</v>
      </c>
      <c r="P397">
        <f t="shared" si="206"/>
        <v>1011.2478690449811</v>
      </c>
      <c r="Q397">
        <f t="shared" si="207"/>
        <v>0.65996162880816256</v>
      </c>
      <c r="R397">
        <f t="shared" si="208"/>
        <v>8.596955727261324E-2</v>
      </c>
      <c r="S397">
        <f t="shared" si="209"/>
        <v>1011.9726833514968</v>
      </c>
      <c r="T397">
        <f t="shared" si="210"/>
        <v>11.766236786292364</v>
      </c>
      <c r="U397">
        <f t="shared" si="187"/>
        <v>100.86208671704928</v>
      </c>
      <c r="V397">
        <f t="shared" si="211"/>
        <v>1.259910130165358E-2</v>
      </c>
      <c r="W397">
        <f t="shared" si="188"/>
        <v>9502.4236844746283</v>
      </c>
      <c r="X397">
        <f t="shared" si="189"/>
        <v>10732.028185386425</v>
      </c>
      <c r="Y397">
        <f t="shared" si="190"/>
        <v>13.051457177316609</v>
      </c>
      <c r="Z397">
        <f t="shared" si="212"/>
        <v>2.7351995289476063</v>
      </c>
      <c r="AA397">
        <f t="shared" si="213"/>
        <v>3.3682700708916324E-2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111</v>
      </c>
      <c r="C398">
        <f t="shared" si="194"/>
        <v>2058</v>
      </c>
      <c r="D398">
        <f t="shared" si="195"/>
        <v>0.70954978990227136</v>
      </c>
      <c r="E398">
        <f t="shared" si="196"/>
        <v>9.7897316801560552E-2</v>
      </c>
      <c r="F398">
        <f t="shared" si="197"/>
        <v>1.0391167542590336E-3</v>
      </c>
      <c r="G398">
        <f t="shared" si="198"/>
        <v>9.5752370218034916E-3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11.271037813598383</v>
      </c>
      <c r="L398">
        <f t="shared" si="203"/>
        <v>10.614353776062526</v>
      </c>
      <c r="M398">
        <f t="shared" si="204"/>
        <v>0.1196347827769115</v>
      </c>
      <c r="N398">
        <f t="shared" si="186"/>
        <v>0.23067561206950449</v>
      </c>
      <c r="O398">
        <f t="shared" si="205"/>
        <v>0.9961511369384658</v>
      </c>
      <c r="P398">
        <f t="shared" si="206"/>
        <v>1011.2710378135984</v>
      </c>
      <c r="Q398">
        <f t="shared" si="207"/>
        <v>0.65996162880816256</v>
      </c>
      <c r="R398">
        <f t="shared" si="208"/>
        <v>8.596955727261324E-2</v>
      </c>
      <c r="S398">
        <f t="shared" si="209"/>
        <v>1011.9973451189117</v>
      </c>
      <c r="T398">
        <f t="shared" si="210"/>
        <v>10.614353776062526</v>
      </c>
      <c r="U398">
        <f t="shared" si="187"/>
        <v>90.465028797751302</v>
      </c>
      <c r="V398">
        <f t="shared" si="211"/>
        <v>1.1300361703573738E-2</v>
      </c>
      <c r="W398">
        <f t="shared" si="188"/>
        <v>9447.8109097201468</v>
      </c>
      <c r="X398">
        <f t="shared" si="189"/>
        <v>10674.00743994498</v>
      </c>
      <c r="Y398">
        <f t="shared" si="190"/>
        <v>11.741122412215811</v>
      </c>
      <c r="Z398">
        <f t="shared" si="212"/>
        <v>2.4579328007801351</v>
      </c>
      <c r="AA398">
        <f t="shared" si="213"/>
        <v>3.0310171393455342E-2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111</v>
      </c>
      <c r="C399">
        <f t="shared" si="194"/>
        <v>2059</v>
      </c>
      <c r="D399">
        <f t="shared" si="195"/>
        <v>0.70954978990227136</v>
      </c>
      <c r="E399">
        <f t="shared" si="196"/>
        <v>9.7897316801560552E-2</v>
      </c>
      <c r="F399">
        <f t="shared" si="197"/>
        <v>9.3739001217352756E-4</v>
      </c>
      <c r="G399">
        <f t="shared" si="198"/>
        <v>8.6378470096299641E-3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11.294254306085618</v>
      </c>
      <c r="L399">
        <f t="shared" si="203"/>
        <v>9.5752370218034919</v>
      </c>
      <c r="M399">
        <f t="shared" si="204"/>
        <v>0.10814516196529451</v>
      </c>
      <c r="N399">
        <f t="shared" si="186"/>
        <v>0.22978788799638414</v>
      </c>
      <c r="O399">
        <f t="shared" si="205"/>
        <v>0.99615163447424659</v>
      </c>
      <c r="P399">
        <f t="shared" si="206"/>
        <v>1011.2942543060856</v>
      </c>
      <c r="Q399">
        <f t="shared" si="207"/>
        <v>0.65996162880816256</v>
      </c>
      <c r="R399">
        <f t="shared" si="208"/>
        <v>8.596955727261324E-2</v>
      </c>
      <c r="S399">
        <f t="shared" si="209"/>
        <v>1012.0220576855294</v>
      </c>
      <c r="T399">
        <f t="shared" si="210"/>
        <v>9.5752370218034919</v>
      </c>
      <c r="U399">
        <f t="shared" si="187"/>
        <v>81.083596421176736</v>
      </c>
      <c r="V399">
        <f t="shared" si="211"/>
        <v>1.0128488101566493E-2</v>
      </c>
      <c r="W399">
        <f t="shared" si="188"/>
        <v>9387.0146496899179</v>
      </c>
      <c r="X399">
        <f t="shared" si="189"/>
        <v>10610.259786161025</v>
      </c>
      <c r="Y399">
        <f t="shared" si="190"/>
        <v>10.566204344111348</v>
      </c>
      <c r="Z399">
        <f t="shared" si="212"/>
        <v>2.2087736607150998</v>
      </c>
      <c r="AA399">
        <f t="shared" si="213"/>
        <v>2.7273855318155477E-2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111</v>
      </c>
      <c r="C400">
        <f t="shared" si="194"/>
        <v>2059</v>
      </c>
      <c r="D400">
        <f t="shared" si="195"/>
        <v>0.70954978990227136</v>
      </c>
      <c r="E400">
        <f t="shared" si="196"/>
        <v>9.7897316801560552E-2</v>
      </c>
      <c r="F400">
        <f t="shared" si="197"/>
        <v>8.4562204518515702E-4</v>
      </c>
      <c r="G400">
        <f t="shared" si="198"/>
        <v>7.7922249644448074E-3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11.317518620746107</v>
      </c>
      <c r="L400">
        <f t="shared" si="203"/>
        <v>8.6378470096299633</v>
      </c>
      <c r="M400">
        <f t="shared" si="204"/>
        <v>9.7758994374643193E-2</v>
      </c>
      <c r="N400">
        <f t="shared" si="186"/>
        <v>0.22890369431575885</v>
      </c>
      <c r="O400">
        <f t="shared" si="205"/>
        <v>0.99615213104426459</v>
      </c>
      <c r="P400">
        <f t="shared" si="206"/>
        <v>1011.3175186207461</v>
      </c>
      <c r="Q400">
        <f t="shared" si="207"/>
        <v>0.65996162880816256</v>
      </c>
      <c r="R400">
        <f t="shared" si="208"/>
        <v>8.596955727261324E-2</v>
      </c>
      <c r="S400">
        <f t="shared" si="209"/>
        <v>1012.0468211559881</v>
      </c>
      <c r="T400">
        <f t="shared" si="210"/>
        <v>8.6378470096299633</v>
      </c>
      <c r="U400">
        <f t="shared" si="187"/>
        <v>72.618380269622861</v>
      </c>
      <c r="V400">
        <f t="shared" si="211"/>
        <v>9.0710628657291598E-3</v>
      </c>
      <c r="W400">
        <f t="shared" si="188"/>
        <v>9319.3382635862963</v>
      </c>
      <c r="X400">
        <f t="shared" si="189"/>
        <v>10540.223178436267</v>
      </c>
      <c r="Y400">
        <f t="shared" si="190"/>
        <v>9.5134099122080116</v>
      </c>
      <c r="Z400">
        <f t="shared" si="212"/>
        <v>1.9848726211787517</v>
      </c>
      <c r="AA400">
        <f t="shared" si="213"/>
        <v>2.4540232651335557E-2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111</v>
      </c>
      <c r="C401">
        <f t="shared" si="194"/>
        <v>2059</v>
      </c>
      <c r="D401">
        <f t="shared" si="195"/>
        <v>0.70954978990227136</v>
      </c>
      <c r="E401">
        <f t="shared" si="196"/>
        <v>9.7897316801560552E-2</v>
      </c>
      <c r="F401">
        <f t="shared" si="197"/>
        <v>7.6283791593328217E-4</v>
      </c>
      <c r="G401">
        <f t="shared" si="198"/>
        <v>7.0293870485115253E-3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11.340830856085741</v>
      </c>
      <c r="L401">
        <f t="shared" si="203"/>
        <v>7.7922249644448076</v>
      </c>
      <c r="M401">
        <f t="shared" si="204"/>
        <v>8.8370305314337289E-2</v>
      </c>
      <c r="N401">
        <f t="shared" si="186"/>
        <v>0.22802301633801927</v>
      </c>
      <c r="O401">
        <f t="shared" si="205"/>
        <v>0.99615262663028614</v>
      </c>
      <c r="P401">
        <f t="shared" si="206"/>
        <v>1011.3408308560857</v>
      </c>
      <c r="Q401">
        <f t="shared" si="207"/>
        <v>0.65996162880816256</v>
      </c>
      <c r="R401">
        <f t="shared" si="208"/>
        <v>8.596955727261324E-2</v>
      </c>
      <c r="S401">
        <f t="shared" si="209"/>
        <v>1012.0716356351415</v>
      </c>
      <c r="T401">
        <f t="shared" si="210"/>
        <v>7.7922249644448076</v>
      </c>
      <c r="U401">
        <f t="shared" si="187"/>
        <v>64.979700514159205</v>
      </c>
      <c r="V401">
        <f t="shared" si="211"/>
        <v>8.1168837169280587E-3</v>
      </c>
      <c r="W401">
        <f t="shared" si="188"/>
        <v>9244.0066346778658</v>
      </c>
      <c r="X401">
        <f t="shared" si="189"/>
        <v>10463.280419166458</v>
      </c>
      <c r="Y401">
        <f t="shared" si="190"/>
        <v>8.5707473492737432</v>
      </c>
      <c r="Z401">
        <f t="shared" si="212"/>
        <v>1.7836690813008991</v>
      </c>
      <c r="AA401">
        <f t="shared" si="213"/>
        <v>2.2079125662662232E-2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111</v>
      </c>
      <c r="C402">
        <f t="shared" si="194"/>
        <v>2059</v>
      </c>
      <c r="D402">
        <f t="shared" si="195"/>
        <v>0.70954978990227136</v>
      </c>
      <c r="E402">
        <f t="shared" si="196"/>
        <v>9.7897316801560552E-2</v>
      </c>
      <c r="F402">
        <f t="shared" si="197"/>
        <v>6.8815813080891949E-4</v>
      </c>
      <c r="G402">
        <f t="shared" si="198"/>
        <v>6.3412289177026057E-3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11.364191110813262</v>
      </c>
      <c r="L402">
        <f t="shared" si="203"/>
        <v>7.0293870485115253</v>
      </c>
      <c r="M402">
        <f t="shared" si="204"/>
        <v>7.9883297811160547E-2</v>
      </c>
      <c r="N402">
        <f t="shared" si="186"/>
        <v>0.22714583943385092</v>
      </c>
      <c r="O402">
        <f t="shared" si="205"/>
        <v>0.99615312121444777</v>
      </c>
      <c r="P402">
        <f t="shared" si="206"/>
        <v>1011.3641911108133</v>
      </c>
      <c r="Q402">
        <f t="shared" si="207"/>
        <v>0.65996162880816256</v>
      </c>
      <c r="R402">
        <f t="shared" si="208"/>
        <v>8.596955727261324E-2</v>
      </c>
      <c r="S402">
        <f t="shared" si="209"/>
        <v>1012.0965012280592</v>
      </c>
      <c r="T402">
        <f t="shared" si="210"/>
        <v>7.0293870485115253</v>
      </c>
      <c r="U402">
        <f t="shared" si="187"/>
        <v>58.086654554545397</v>
      </c>
      <c r="V402">
        <f t="shared" si="211"/>
        <v>7.2558447760447519E-3</v>
      </c>
      <c r="W402">
        <f t="shared" si="188"/>
        <v>9160.1573304484791</v>
      </c>
      <c r="X402">
        <f t="shared" si="189"/>
        <v>10378.753747123777</v>
      </c>
      <c r="Y402">
        <f t="shared" si="190"/>
        <v>7.7273988364301758</v>
      </c>
      <c r="Z402">
        <f t="shared" si="212"/>
        <v>1.6028620378090046</v>
      </c>
      <c r="AA402">
        <f t="shared" si="213"/>
        <v>1.9863365474385528E-2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111</v>
      </c>
      <c r="C403">
        <f t="shared" si="194"/>
        <v>2059</v>
      </c>
      <c r="D403">
        <f t="shared" si="195"/>
        <v>0.70954978990227136</v>
      </c>
      <c r="E403">
        <f t="shared" si="196"/>
        <v>9.7897316801560552E-2</v>
      </c>
      <c r="F403">
        <f t="shared" si="197"/>
        <v>6.2078929626754897E-4</v>
      </c>
      <c r="G403">
        <f t="shared" si="198"/>
        <v>5.720439621435057E-3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11.38759948384074</v>
      </c>
      <c r="L403">
        <f t="shared" si="203"/>
        <v>6.3412289177026055</v>
      </c>
      <c r="M403">
        <f t="shared" si="204"/>
        <v>7.2211375150146168E-2</v>
      </c>
      <c r="N403">
        <f t="shared" si="186"/>
        <v>0.22627214903409784</v>
      </c>
      <c r="O403">
        <f t="shared" si="205"/>
        <v>0.99615361477925057</v>
      </c>
      <c r="P403">
        <f t="shared" si="206"/>
        <v>1011.3875994838407</v>
      </c>
      <c r="Q403">
        <f t="shared" si="207"/>
        <v>0.65996162880816256</v>
      </c>
      <c r="R403">
        <f t="shared" si="208"/>
        <v>8.596955727261324E-2</v>
      </c>
      <c r="S403">
        <f t="shared" si="209"/>
        <v>1012.1214180400269</v>
      </c>
      <c r="T403">
        <f t="shared" si="210"/>
        <v>6.3412289177026055</v>
      </c>
      <c r="U403">
        <f t="shared" si="187"/>
        <v>51.866257960585521</v>
      </c>
      <c r="V403">
        <f t="shared" si="211"/>
        <v>6.4788292554000277E-3</v>
      </c>
      <c r="W403">
        <f t="shared" si="188"/>
        <v>9066.830767033618</v>
      </c>
      <c r="X403">
        <f t="shared" si="189"/>
        <v>10285.898894871199</v>
      </c>
      <c r="Y403">
        <f t="shared" si="190"/>
        <v>6.9736056197107574</v>
      </c>
      <c r="Z403">
        <f t="shared" si="212"/>
        <v>1.4403837655537683</v>
      </c>
      <c r="AA403">
        <f t="shared" si="213"/>
        <v>1.7868492043997021E-2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111</v>
      </c>
      <c r="C404">
        <f t="shared" si="194"/>
        <v>2059</v>
      </c>
      <c r="D404">
        <f t="shared" si="195"/>
        <v>0.70954978990227136</v>
      </c>
      <c r="E404">
        <f t="shared" si="196"/>
        <v>9.7897316801560552E-2</v>
      </c>
      <c r="F404">
        <f t="shared" si="197"/>
        <v>5.6001568986382684E-4</v>
      </c>
      <c r="G404">
        <f t="shared" si="198"/>
        <v>5.1604239315712298E-3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11.411056074283998</v>
      </c>
      <c r="L404">
        <f t="shared" si="203"/>
        <v>5.720439621435057</v>
      </c>
      <c r="M404">
        <f t="shared" si="204"/>
        <v>6.5276257289751366E-2</v>
      </c>
      <c r="N404">
        <f t="shared" si="186"/>
        <v>0.22540193062962358</v>
      </c>
      <c r="O404">
        <f t="shared" si="205"/>
        <v>0.99615410730755405</v>
      </c>
      <c r="P404">
        <f t="shared" si="206"/>
        <v>1011.411056074284</v>
      </c>
      <c r="Q404">
        <f t="shared" si="207"/>
        <v>0.65996162880816256</v>
      </c>
      <c r="R404">
        <f t="shared" si="208"/>
        <v>8.596955727261324E-2</v>
      </c>
      <c r="S404">
        <f t="shared" si="209"/>
        <v>1012.1463861765477</v>
      </c>
      <c r="T404">
        <f t="shared" si="210"/>
        <v>5.720439621435057</v>
      </c>
      <c r="U404">
        <f t="shared" si="187"/>
        <v>46.252669492894952</v>
      </c>
      <c r="V404">
        <f t="shared" si="211"/>
        <v>5.7776126528857694E-3</v>
      </c>
      <c r="W404">
        <f t="shared" si="188"/>
        <v>8962.9592657927387</v>
      </c>
      <c r="X404">
        <f t="shared" si="189"/>
        <v>10183.898563115106</v>
      </c>
      <c r="Y404">
        <f t="shared" si="190"/>
        <v>6.3005643688981063</v>
      </c>
      <c r="Z404">
        <f t="shared" si="212"/>
        <v>1.2943761665619116</v>
      </c>
      <c r="AA404">
        <f t="shared" si="213"/>
        <v>1.6072484064245329E-2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111</v>
      </c>
      <c r="C405">
        <f t="shared" si="194"/>
        <v>2059</v>
      </c>
      <c r="D405">
        <f t="shared" si="195"/>
        <v>0.70954978990227136</v>
      </c>
      <c r="E405">
        <f t="shared" si="196"/>
        <v>9.7897316801560552E-2</v>
      </c>
      <c r="F405">
        <f t="shared" si="197"/>
        <v>5.0519165645938327E-4</v>
      </c>
      <c r="G405">
        <f t="shared" si="198"/>
        <v>4.655232275111847E-3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11.43456098146302</v>
      </c>
      <c r="L405">
        <f t="shared" si="203"/>
        <v>5.1604239315712297</v>
      </c>
      <c r="M405">
        <f t="shared" si="204"/>
        <v>5.900718213575238E-2</v>
      </c>
      <c r="N405">
        <f t="shared" si="186"/>
        <v>0.22453516977117002</v>
      </c>
      <c r="O405">
        <f t="shared" si="205"/>
        <v>0.99615459878257295</v>
      </c>
      <c r="P405">
        <f t="shared" si="206"/>
        <v>1011.4345609814631</v>
      </c>
      <c r="Q405">
        <f t="shared" si="207"/>
        <v>0.65996162880816256</v>
      </c>
      <c r="R405">
        <f t="shared" si="208"/>
        <v>8.596955727261324E-2</v>
      </c>
      <c r="S405">
        <f t="shared" si="209"/>
        <v>1012.1714057433417</v>
      </c>
      <c r="T405">
        <f t="shared" si="210"/>
        <v>5.1604239315712297</v>
      </c>
      <c r="U405">
        <f t="shared" si="187"/>
        <v>41.186491973870652</v>
      </c>
      <c r="V405">
        <f t="shared" si="211"/>
        <v>5.1447754208601331E-3</v>
      </c>
      <c r="W405">
        <f t="shared" si="188"/>
        <v>8847.3548772345839</v>
      </c>
      <c r="X405">
        <f t="shared" si="189"/>
        <v>10071.855254791506</v>
      </c>
      <c r="Y405">
        <f t="shared" si="190"/>
        <v>5.7003336784896259</v>
      </c>
      <c r="Z405">
        <f t="shared" si="212"/>
        <v>1.1631695170434677</v>
      </c>
      <c r="AA405">
        <f t="shared" si="213"/>
        <v>1.4455515796969794E-2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111</v>
      </c>
      <c r="C406">
        <f t="shared" si="194"/>
        <v>2059</v>
      </c>
      <c r="D406">
        <f t="shared" si="195"/>
        <v>0.70954978990227136</v>
      </c>
      <c r="E406">
        <f t="shared" si="196"/>
        <v>9.7897316801560552E-2</v>
      </c>
      <c r="F406">
        <f t="shared" si="197"/>
        <v>4.5573474882147397E-4</v>
      </c>
      <c r="G406">
        <f t="shared" si="198"/>
        <v>4.1994975262903732E-3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11.458114304902367</v>
      </c>
      <c r="L406">
        <f t="shared" si="203"/>
        <v>4.6552322751118469</v>
      </c>
      <c r="M406">
        <f t="shared" si="204"/>
        <v>5.334018352410224E-2</v>
      </c>
      <c r="N406">
        <f t="shared" si="186"/>
        <v>0.22367185206921386</v>
      </c>
      <c r="O406">
        <f t="shared" si="205"/>
        <v>0.99615508918787199</v>
      </c>
      <c r="P406">
        <f t="shared" si="206"/>
        <v>1011.4581143049023</v>
      </c>
      <c r="Q406">
        <f t="shared" si="207"/>
        <v>0.65996162880816256</v>
      </c>
      <c r="R406">
        <f t="shared" si="208"/>
        <v>8.596955727261324E-2</v>
      </c>
      <c r="S406">
        <f t="shared" si="209"/>
        <v>1012.1964768463467</v>
      </c>
      <c r="T406">
        <f t="shared" si="210"/>
        <v>4.6552322751118469</v>
      </c>
      <c r="U406">
        <f t="shared" si="187"/>
        <v>36.614141585086585</v>
      </c>
      <c r="V406">
        <f t="shared" si="211"/>
        <v>4.5736241824710921E-3</v>
      </c>
      <c r="W406">
        <f t="shared" si="188"/>
        <v>8718.6958334583651</v>
      </c>
      <c r="X406">
        <f t="shared" si="189"/>
        <v>9948.7834060692494</v>
      </c>
      <c r="Y406">
        <f t="shared" si="190"/>
        <v>5.1657497182999386</v>
      </c>
      <c r="Z406">
        <f t="shared" si="212"/>
        <v>1.0452633692164686</v>
      </c>
      <c r="AA406">
        <f t="shared" si="213"/>
        <v>1.2999738154771515E-2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112</v>
      </c>
      <c r="C407">
        <f t="shared" si="194"/>
        <v>2059</v>
      </c>
      <c r="D407">
        <f t="shared" si="195"/>
        <v>0.75082501964756965</v>
      </c>
      <c r="E407">
        <f t="shared" si="196"/>
        <v>0.10934665620085071</v>
      </c>
      <c r="F407">
        <f t="shared" si="197"/>
        <v>4.5920101222359644E-4</v>
      </c>
      <c r="G407">
        <f t="shared" si="198"/>
        <v>3.7402965140667767E-3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11.481716144331608</v>
      </c>
      <c r="L407">
        <f t="shared" si="203"/>
        <v>4.1994975262903731</v>
      </c>
      <c r="M407">
        <f t="shared" si="204"/>
        <v>4.8217438545688829E-2</v>
      </c>
      <c r="N407">
        <f t="shared" si="186"/>
        <v>0.22281196319382057</v>
      </c>
      <c r="O407">
        <f t="shared" si="205"/>
        <v>0.99615557850736081</v>
      </c>
      <c r="P407">
        <f t="shared" si="206"/>
        <v>1011.4817161443316</v>
      </c>
      <c r="Q407">
        <f t="shared" si="207"/>
        <v>0.69835226501128234</v>
      </c>
      <c r="R407">
        <f t="shared" si="208"/>
        <v>9.5049122027341504E-2</v>
      </c>
      <c r="S407">
        <f t="shared" si="209"/>
        <v>1012.2215995917192</v>
      </c>
      <c r="T407">
        <f t="shared" si="210"/>
        <v>4.1994975262903731</v>
      </c>
      <c r="U407">
        <f t="shared" si="187"/>
        <v>32.487278893935176</v>
      </c>
      <c r="V407">
        <f t="shared" si="211"/>
        <v>4.0581206588359581E-3</v>
      </c>
      <c r="W407">
        <f t="shared" si="188"/>
        <v>8685.7495847601076</v>
      </c>
      <c r="X407">
        <f t="shared" si="189"/>
        <v>9912.0626901464984</v>
      </c>
      <c r="Y407">
        <f t="shared" si="190"/>
        <v>4.586774633231121</v>
      </c>
      <c r="Z407">
        <f t="shared" si="212"/>
        <v>0.93930938946544984</v>
      </c>
      <c r="AA407">
        <f t="shared" si="213"/>
        <v>1.1689081612420363E-2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112</v>
      </c>
      <c r="C408">
        <f t="shared" si="194"/>
        <v>2059</v>
      </c>
      <c r="D408">
        <f t="shared" si="195"/>
        <v>0.75082501964756965</v>
      </c>
      <c r="E408">
        <f t="shared" si="196"/>
        <v>0.10934665620085071</v>
      </c>
      <c r="F408">
        <f t="shared" si="197"/>
        <v>4.0898891701290023E-4</v>
      </c>
      <c r="G408">
        <f t="shared" si="198"/>
        <v>3.3313075970538763E-3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11.505366599685745</v>
      </c>
      <c r="L408">
        <f t="shared" si="203"/>
        <v>3.7402965140667765</v>
      </c>
      <c r="M408">
        <f t="shared" si="204"/>
        <v>4.3033482585864917E-2</v>
      </c>
      <c r="N408">
        <f t="shared" si="186"/>
        <v>0.2219554888744962</v>
      </c>
      <c r="O408">
        <f t="shared" si="205"/>
        <v>0.99615606672528922</v>
      </c>
      <c r="P408">
        <f t="shared" si="206"/>
        <v>1011.5053665996858</v>
      </c>
      <c r="Q408">
        <f t="shared" si="207"/>
        <v>0.69835226501128234</v>
      </c>
      <c r="R408">
        <f t="shared" si="208"/>
        <v>9.5049122027341504E-2</v>
      </c>
      <c r="S408">
        <f t="shared" si="209"/>
        <v>1012.2467740858336</v>
      </c>
      <c r="T408">
        <f t="shared" si="210"/>
        <v>3.7402965140667765</v>
      </c>
      <c r="U408">
        <f t="shared" si="187"/>
        <v>28.811111807239239</v>
      </c>
      <c r="V408">
        <f t="shared" si="211"/>
        <v>3.5989153911815293E-3</v>
      </c>
      <c r="W408">
        <f t="shared" si="188"/>
        <v>8648.5894706087965</v>
      </c>
      <c r="X408">
        <f t="shared" si="189"/>
        <v>9871.3008387878472</v>
      </c>
      <c r="Y408">
        <f t="shared" si="190"/>
        <v>4.0732276698190102</v>
      </c>
      <c r="Z408">
        <f t="shared" si="212"/>
        <v>0.83338280922622199</v>
      </c>
      <c r="AA408">
        <f t="shared" si="213"/>
        <v>1.0387173763091298E-2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112</v>
      </c>
      <c r="C409">
        <f t="shared" si="194"/>
        <v>2059</v>
      </c>
      <c r="D409">
        <f t="shared" si="195"/>
        <v>0.75082501964756965</v>
      </c>
      <c r="E409">
        <f t="shared" si="196"/>
        <v>0.10934665620085071</v>
      </c>
      <c r="F409">
        <f t="shared" si="197"/>
        <v>3.6426734651433235E-4</v>
      </c>
      <c r="G409">
        <f t="shared" si="198"/>
        <v>2.9670402505395438E-3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11.529065771105616</v>
      </c>
      <c r="L409">
        <f t="shared" si="203"/>
        <v>3.3313075970538764</v>
      </c>
      <c r="M409">
        <f t="shared" si="204"/>
        <v>3.8406864390217947E-2</v>
      </c>
      <c r="N409">
        <f t="shared" si="186"/>
        <v>0.22110241490003776</v>
      </c>
      <c r="O409">
        <f t="shared" si="205"/>
        <v>0.99615655382624568</v>
      </c>
      <c r="P409">
        <f t="shared" si="206"/>
        <v>1011.5290657711056</v>
      </c>
      <c r="Q409">
        <f t="shared" si="207"/>
        <v>0.69835226501128234</v>
      </c>
      <c r="R409">
        <f t="shared" si="208"/>
        <v>9.5049122027341504E-2</v>
      </c>
      <c r="S409">
        <f t="shared" si="209"/>
        <v>1012.2720004352842</v>
      </c>
      <c r="T409">
        <f t="shared" si="210"/>
        <v>3.3313075970538764</v>
      </c>
      <c r="U409">
        <f t="shared" si="187"/>
        <v>25.536367405928292</v>
      </c>
      <c r="V409">
        <f t="shared" si="211"/>
        <v>3.1898534949619528E-3</v>
      </c>
      <c r="W409">
        <f t="shared" si="188"/>
        <v>8606.6804794052314</v>
      </c>
      <c r="X409">
        <f t="shared" si="189"/>
        <v>9826.0567259222735</v>
      </c>
      <c r="Y409">
        <f t="shared" si="190"/>
        <v>3.617938403967893</v>
      </c>
      <c r="Z409">
        <f t="shared" si="212"/>
        <v>0.7394020062954163</v>
      </c>
      <c r="AA409">
        <f t="shared" si="213"/>
        <v>9.2298986727807168E-3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112</v>
      </c>
      <c r="C410">
        <f t="shared" si="194"/>
        <v>2059</v>
      </c>
      <c r="D410">
        <f t="shared" si="195"/>
        <v>0.75082501964756965</v>
      </c>
      <c r="E410">
        <f t="shared" si="196"/>
        <v>0.10934665620085071</v>
      </c>
      <c r="F410">
        <f t="shared" si="197"/>
        <v>3.2443593020983346E-4</v>
      </c>
      <c r="G410">
        <f t="shared" si="198"/>
        <v>2.6426043203297105E-3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11.55281375893834</v>
      </c>
      <c r="L410">
        <f t="shared" si="203"/>
        <v>2.9670402505395437</v>
      </c>
      <c r="M410">
        <f t="shared" si="204"/>
        <v>3.4277663429757098E-2</v>
      </c>
      <c r="N410">
        <f t="shared" si="186"/>
        <v>0.22025272711837995</v>
      </c>
      <c r="O410">
        <f t="shared" si="205"/>
        <v>0.99615703979514669</v>
      </c>
      <c r="P410">
        <f t="shared" si="206"/>
        <v>1011.5528137589383</v>
      </c>
      <c r="Q410">
        <f t="shared" si="207"/>
        <v>0.69835226501128234</v>
      </c>
      <c r="R410">
        <f t="shared" si="208"/>
        <v>9.5049122027341504E-2</v>
      </c>
      <c r="S410">
        <f t="shared" si="209"/>
        <v>1012.2972787468843</v>
      </c>
      <c r="T410">
        <f t="shared" si="210"/>
        <v>2.9670402505395437</v>
      </c>
      <c r="U410">
        <f t="shared" si="187"/>
        <v>22.619159426650988</v>
      </c>
      <c r="V410">
        <f t="shared" si="211"/>
        <v>2.8254529551236854E-3</v>
      </c>
      <c r="W410">
        <f t="shared" si="188"/>
        <v>8559.4196802905626</v>
      </c>
      <c r="X410">
        <f t="shared" si="189"/>
        <v>9775.8410800282491</v>
      </c>
      <c r="Y410">
        <f t="shared" si="190"/>
        <v>3.2145204462883239</v>
      </c>
      <c r="Z410">
        <f t="shared" si="212"/>
        <v>0.65601976449990618</v>
      </c>
      <c r="AA410">
        <f t="shared" si="213"/>
        <v>8.2011878801606826E-3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112</v>
      </c>
      <c r="C411">
        <f t="shared" si="194"/>
        <v>2060</v>
      </c>
      <c r="D411">
        <f t="shared" si="195"/>
        <v>0.75082501964756965</v>
      </c>
      <c r="E411">
        <f t="shared" si="196"/>
        <v>0.10934665620085071</v>
      </c>
      <c r="F411">
        <f t="shared" si="197"/>
        <v>2.889599460899756E-4</v>
      </c>
      <c r="G411">
        <f t="shared" si="198"/>
        <v>2.3536443742397349E-3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11.576610663737759</v>
      </c>
      <c r="L411">
        <f t="shared" si="203"/>
        <v>2.6426043203297103</v>
      </c>
      <c r="M411">
        <f t="shared" si="204"/>
        <v>3.0592401354768397E-2</v>
      </c>
      <c r="N411">
        <f t="shared" si="186"/>
        <v>0.21940641143644149</v>
      </c>
      <c r="O411">
        <f t="shared" si="205"/>
        <v>0.9961575246172385</v>
      </c>
      <c r="P411">
        <f t="shared" si="206"/>
        <v>1011.5766106637377</v>
      </c>
      <c r="Q411">
        <f t="shared" si="207"/>
        <v>0.69835226501128234</v>
      </c>
      <c r="R411">
        <f t="shared" si="208"/>
        <v>9.5049122027341504E-2</v>
      </c>
      <c r="S411">
        <f t="shared" si="209"/>
        <v>1012.3226091276676</v>
      </c>
      <c r="T411">
        <f t="shared" si="210"/>
        <v>2.6426043203297103</v>
      </c>
      <c r="U411">
        <f t="shared" si="187"/>
        <v>20.020399375034117</v>
      </c>
      <c r="V411">
        <f t="shared" si="211"/>
        <v>2.5008310658218764E-3</v>
      </c>
      <c r="W411">
        <f t="shared" si="188"/>
        <v>8506.1276011593854</v>
      </c>
      <c r="X411">
        <f t="shared" si="189"/>
        <v>9720.1112296727897</v>
      </c>
      <c r="Y411">
        <f t="shared" si="190"/>
        <v>2.8572857376697143</v>
      </c>
      <c r="Z411">
        <f t="shared" si="212"/>
        <v>0.58204080824743165</v>
      </c>
      <c r="AA411">
        <f t="shared" si="213"/>
        <v>7.28675819724851E-3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112</v>
      </c>
      <c r="C412">
        <f t="shared" si="194"/>
        <v>2060</v>
      </c>
      <c r="D412">
        <f t="shared" si="195"/>
        <v>0.75082501964756965</v>
      </c>
      <c r="E412">
        <f t="shared" si="196"/>
        <v>0.10934665620085071</v>
      </c>
      <c r="F412">
        <f t="shared" si="197"/>
        <v>2.5736314220905869E-4</v>
      </c>
      <c r="G412">
        <f t="shared" si="198"/>
        <v>2.0962812320306761E-3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11.600456586264761</v>
      </c>
      <c r="L412">
        <f t="shared" si="203"/>
        <v>2.3536443742397348</v>
      </c>
      <c r="M412">
        <f t="shared" si="204"/>
        <v>2.7303349382874334E-2</v>
      </c>
      <c r="N412">
        <f t="shared" si="186"/>
        <v>0.21856345381996861</v>
      </c>
      <c r="O412">
        <f t="shared" si="205"/>
        <v>0.99615800827808954</v>
      </c>
      <c r="P412">
        <f t="shared" si="206"/>
        <v>1011.6004565862647</v>
      </c>
      <c r="Q412">
        <f t="shared" si="207"/>
        <v>0.69835226501128234</v>
      </c>
      <c r="R412">
        <f t="shared" si="208"/>
        <v>9.5049122027341504E-2</v>
      </c>
      <c r="S412">
        <f t="shared" si="209"/>
        <v>1012.3479916848878</v>
      </c>
      <c r="T412">
        <f t="shared" si="210"/>
        <v>2.3536443742397348</v>
      </c>
      <c r="U412">
        <f t="shared" si="187"/>
        <v>17.705272018125704</v>
      </c>
      <c r="V412">
        <f t="shared" si="211"/>
        <v>2.2116389120074732E-3</v>
      </c>
      <c r="W412">
        <f t="shared" si="188"/>
        <v>8446.0385121964482</v>
      </c>
      <c r="X412">
        <f t="shared" si="189"/>
        <v>9658.265275619573</v>
      </c>
      <c r="Y412">
        <f t="shared" si="190"/>
        <v>2.5411682131291871</v>
      </c>
      <c r="Z412">
        <f t="shared" si="212"/>
        <v>0.51640466594950918</v>
      </c>
      <c r="AA412">
        <f t="shared" si="213"/>
        <v>6.4739133475028281E-3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112</v>
      </c>
      <c r="C413">
        <f t="shared" si="194"/>
        <v>2060</v>
      </c>
      <c r="D413">
        <f t="shared" si="195"/>
        <v>0.75082501964756965</v>
      </c>
      <c r="E413">
        <f t="shared" si="196"/>
        <v>0.10934665620085071</v>
      </c>
      <c r="F413">
        <f t="shared" si="197"/>
        <v>2.2922134317915409E-4</v>
      </c>
      <c r="G413">
        <f t="shared" si="198"/>
        <v>1.867059888851522E-3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11.624351627487886</v>
      </c>
      <c r="L413">
        <f t="shared" si="203"/>
        <v>2.0962812320306763</v>
      </c>
      <c r="M413">
        <f t="shared" si="204"/>
        <v>2.4367910151228103E-2</v>
      </c>
      <c r="N413">
        <f t="shared" si="186"/>
        <v>0.21772384029337682</v>
      </c>
      <c r="O413">
        <f t="shared" si="205"/>
        <v>0.99615849076358676</v>
      </c>
      <c r="P413">
        <f t="shared" si="206"/>
        <v>1011.6243516274878</v>
      </c>
      <c r="Q413">
        <f t="shared" si="207"/>
        <v>0.69835226501128234</v>
      </c>
      <c r="R413">
        <f t="shared" si="208"/>
        <v>9.5049122027341504E-2</v>
      </c>
      <c r="S413">
        <f t="shared" si="209"/>
        <v>1012.3734265260201</v>
      </c>
      <c r="T413">
        <f t="shared" si="210"/>
        <v>2.0962812320306763</v>
      </c>
      <c r="U413">
        <f t="shared" si="187"/>
        <v>15.642768217842622</v>
      </c>
      <c r="V413">
        <f t="shared" si="211"/>
        <v>1.9540030137168668E-3</v>
      </c>
      <c r="W413">
        <f t="shared" si="188"/>
        <v>8378.289476008671</v>
      </c>
      <c r="X413">
        <f t="shared" si="189"/>
        <v>9589.6356269289336</v>
      </c>
      <c r="Y413">
        <f t="shared" si="190"/>
        <v>2.2616558098979045</v>
      </c>
      <c r="Z413">
        <f t="shared" si="212"/>
        <v>0.45817046625060365</v>
      </c>
      <c r="AA413">
        <f t="shared" si="213"/>
        <v>5.7513676451183557E-3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112</v>
      </c>
      <c r="C414">
        <f t="shared" si="194"/>
        <v>2060</v>
      </c>
      <c r="D414">
        <f t="shared" si="195"/>
        <v>0.75082501964756965</v>
      </c>
      <c r="E414">
        <f t="shared" si="196"/>
        <v>0.10934665620085071</v>
      </c>
      <c r="F414">
        <f t="shared" si="197"/>
        <v>2.0415675577264592E-4</v>
      </c>
      <c r="G414">
        <f t="shared" si="198"/>
        <v>1.6629031330788761E-3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11.64829588858359</v>
      </c>
      <c r="L414">
        <f t="shared" si="203"/>
        <v>1.867059888851522</v>
      </c>
      <c r="M414">
        <f t="shared" si="204"/>
        <v>2.174806602704852E-2</v>
      </c>
      <c r="N414">
        <f t="shared" si="186"/>
        <v>0.21688755693959064</v>
      </c>
      <c r="O414">
        <f t="shared" si="205"/>
        <v>0.99615897205993009</v>
      </c>
      <c r="P414">
        <f t="shared" si="206"/>
        <v>1011.6482958885836</v>
      </c>
      <c r="Q414">
        <f t="shared" si="207"/>
        <v>0.69835226501128234</v>
      </c>
      <c r="R414">
        <f t="shared" si="208"/>
        <v>9.5049122027341504E-2</v>
      </c>
      <c r="S414">
        <f t="shared" si="209"/>
        <v>1012.3989137587606</v>
      </c>
      <c r="T414">
        <f t="shared" si="210"/>
        <v>1.867059888851522</v>
      </c>
      <c r="U414">
        <f t="shared" si="187"/>
        <v>13.805268836686249</v>
      </c>
      <c r="V414">
        <f t="shared" si="211"/>
        <v>1.7244733500102205E-3</v>
      </c>
      <c r="W414">
        <f t="shared" si="188"/>
        <v>8301.9080077897906</v>
      </c>
      <c r="X414">
        <f t="shared" si="189"/>
        <v>9513.4818316441379</v>
      </c>
      <c r="Y414">
        <f t="shared" si="190"/>
        <v>2.0147299076437482</v>
      </c>
      <c r="Z414">
        <f t="shared" si="212"/>
        <v>0.40650344905847863</v>
      </c>
      <c r="AA414">
        <f t="shared" si="213"/>
        <v>5.109089266254075E-3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112</v>
      </c>
      <c r="C415">
        <f t="shared" si="194"/>
        <v>2060</v>
      </c>
      <c r="D415">
        <f t="shared" si="195"/>
        <v>0.75082501964756965</v>
      </c>
      <c r="E415">
        <f t="shared" si="196"/>
        <v>0.10934665620085071</v>
      </c>
      <c r="F415">
        <f t="shared" si="197"/>
        <v>1.8183289718809337E-4</v>
      </c>
      <c r="G415">
        <f t="shared" si="198"/>
        <v>1.4810702358907827E-3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11.672289470936759</v>
      </c>
      <c r="L415">
        <f t="shared" si="203"/>
        <v>1.6629031330788762</v>
      </c>
      <c r="M415">
        <f t="shared" si="204"/>
        <v>1.9409886731424315E-2</v>
      </c>
      <c r="N415">
        <f t="shared" si="186"/>
        <v>0.21605458989988238</v>
      </c>
      <c r="O415">
        <f t="shared" si="205"/>
        <v>0.99615945215363244</v>
      </c>
      <c r="P415">
        <f t="shared" si="206"/>
        <v>1011.6722894709368</v>
      </c>
      <c r="Q415">
        <f t="shared" si="207"/>
        <v>0.69835226501128234</v>
      </c>
      <c r="R415">
        <f t="shared" si="208"/>
        <v>9.5049122027341504E-2</v>
      </c>
      <c r="S415">
        <f t="shared" si="209"/>
        <v>1012.4244534910276</v>
      </c>
      <c r="T415">
        <f t="shared" si="210"/>
        <v>1.6629031330788762</v>
      </c>
      <c r="U415">
        <f t="shared" si="187"/>
        <v>12.168174132313563</v>
      </c>
      <c r="V415">
        <f t="shared" si="211"/>
        <v>1.5199770651112728E-3</v>
      </c>
      <c r="W415">
        <f t="shared" si="188"/>
        <v>8215.7981690821543</v>
      </c>
      <c r="X415">
        <f t="shared" si="189"/>
        <v>9428.982625084449</v>
      </c>
      <c r="Y415">
        <f t="shared" si="190"/>
        <v>1.7968113884303494</v>
      </c>
      <c r="Z415">
        <f t="shared" si="212"/>
        <v>0.36066299796066842</v>
      </c>
      <c r="AA415">
        <f t="shared" si="213"/>
        <v>4.5381609351126386E-3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112</v>
      </c>
      <c r="C416">
        <f t="shared" si="194"/>
        <v>2060</v>
      </c>
      <c r="D416">
        <f t="shared" si="195"/>
        <v>0.75082501964756965</v>
      </c>
      <c r="E416">
        <f t="shared" si="196"/>
        <v>0.10934665620085071</v>
      </c>
      <c r="F416">
        <f t="shared" si="197"/>
        <v>1.6195007789326229E-4</v>
      </c>
      <c r="G416">
        <f t="shared" si="198"/>
        <v>1.3191201579975205E-3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11.696332476141098</v>
      </c>
      <c r="L416">
        <f t="shared" si="203"/>
        <v>1.4810702358907828</v>
      </c>
      <c r="M416">
        <f t="shared" si="204"/>
        <v>1.7323089899495318E-2</v>
      </c>
      <c r="N416">
        <f t="shared" si="186"/>
        <v>0.2152249253737076</v>
      </c>
      <c r="O416">
        <f t="shared" si="205"/>
        <v>0.99615993103150813</v>
      </c>
      <c r="P416">
        <f t="shared" si="206"/>
        <v>1011.6963324761412</v>
      </c>
      <c r="Q416">
        <f t="shared" si="207"/>
        <v>0.69835226501128234</v>
      </c>
      <c r="R416">
        <f t="shared" si="208"/>
        <v>9.5049122027341504E-2</v>
      </c>
      <c r="S416">
        <f t="shared" si="209"/>
        <v>1012.4500458309614</v>
      </c>
      <c r="T416">
        <f t="shared" si="210"/>
        <v>1.4810702358907828</v>
      </c>
      <c r="U416">
        <f t="shared" si="187"/>
        <v>10.709573667952666</v>
      </c>
      <c r="V416">
        <f t="shared" si="211"/>
        <v>1.3377772355491948E-3</v>
      </c>
      <c r="W416">
        <f t="shared" si="188"/>
        <v>8118.7248963053162</v>
      </c>
      <c r="X416">
        <f t="shared" si="189"/>
        <v>9335.2271103655603</v>
      </c>
      <c r="Y416">
        <f t="shared" si="190"/>
        <v>1.6047125928154826</v>
      </c>
      <c r="Z416">
        <f t="shared" si="212"/>
        <v>0.31999202242830516</v>
      </c>
      <c r="AA416">
        <f t="shared" si="213"/>
        <v>4.030656089721976E-3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112</v>
      </c>
      <c r="C417">
        <f t="shared" si="194"/>
        <v>2060</v>
      </c>
      <c r="D417">
        <f t="shared" si="195"/>
        <v>0.75082501964756965</v>
      </c>
      <c r="E417">
        <f t="shared" si="196"/>
        <v>0.10934665620085071</v>
      </c>
      <c r="F417">
        <f t="shared" si="197"/>
        <v>1.4424137840416673E-4</v>
      </c>
      <c r="G417">
        <f t="shared" si="198"/>
        <v>1.1748787795933537E-3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11.720425005999594</v>
      </c>
      <c r="L417">
        <f t="shared" si="203"/>
        <v>1.3191201579975205</v>
      </c>
      <c r="M417">
        <f t="shared" si="204"/>
        <v>1.5460648885712275E-2</v>
      </c>
      <c r="N417">
        <f t="shared" si="186"/>
        <v>0.2143985496185408</v>
      </c>
      <c r="O417">
        <f t="shared" si="205"/>
        <v>0.99616040868067712</v>
      </c>
      <c r="P417">
        <f t="shared" si="206"/>
        <v>1011.7204250059996</v>
      </c>
      <c r="Q417">
        <f t="shared" si="207"/>
        <v>0.69835226501128234</v>
      </c>
      <c r="R417">
        <f t="shared" si="208"/>
        <v>9.5049122027341504E-2</v>
      </c>
      <c r="S417">
        <f t="shared" si="209"/>
        <v>1012.4756908869252</v>
      </c>
      <c r="T417">
        <f t="shared" si="210"/>
        <v>1.3191201579975205</v>
      </c>
      <c r="U417">
        <f t="shared" si="187"/>
        <v>9.4099523093209481</v>
      </c>
      <c r="V417">
        <f t="shared" si="211"/>
        <v>1.1754361450150657E-3</v>
      </c>
      <c r="W417">
        <f t="shared" si="188"/>
        <v>8009.2963399831806</v>
      </c>
      <c r="X417">
        <f t="shared" si="189"/>
        <v>9231.2049764509266</v>
      </c>
      <c r="Y417">
        <f t="shared" si="190"/>
        <v>1.4355945275878044</v>
      </c>
      <c r="Z417">
        <f t="shared" si="212"/>
        <v>0.28390753756396975</v>
      </c>
      <c r="AA417">
        <f t="shared" si="213"/>
        <v>3.5795288073169587E-3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112</v>
      </c>
      <c r="C418">
        <f t="shared" si="194"/>
        <v>2060</v>
      </c>
      <c r="D418">
        <f t="shared" si="195"/>
        <v>0.75082501964756965</v>
      </c>
      <c r="E418">
        <f t="shared" si="196"/>
        <v>0.10934665620085071</v>
      </c>
      <c r="F418">
        <f t="shared" si="197"/>
        <v>1.284690659898695E-4</v>
      </c>
      <c r="G418">
        <f t="shared" si="198"/>
        <v>1.0464097136034841E-3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11.744567162524927</v>
      </c>
      <c r="L418">
        <f t="shared" si="203"/>
        <v>1.1748787795933537</v>
      </c>
      <c r="M418">
        <f t="shared" si="204"/>
        <v>1.3798442734759463E-2</v>
      </c>
      <c r="N418">
        <f t="shared" si="186"/>
        <v>0.21357544894970795</v>
      </c>
      <c r="O418">
        <f t="shared" si="205"/>
        <v>0.99616088508855438</v>
      </c>
      <c r="P418">
        <f t="shared" si="206"/>
        <v>1011.744567162525</v>
      </c>
      <c r="Q418">
        <f t="shared" si="207"/>
        <v>0.69835226501128234</v>
      </c>
      <c r="R418">
        <f t="shared" si="208"/>
        <v>9.5049122027341504E-2</v>
      </c>
      <c r="S418">
        <f t="shared" si="209"/>
        <v>1012.5013887675054</v>
      </c>
      <c r="T418">
        <f t="shared" si="210"/>
        <v>1.1748787795933537</v>
      </c>
      <c r="U418">
        <f t="shared" si="187"/>
        <v>8.2519283629377878</v>
      </c>
      <c r="V418">
        <f t="shared" si="211"/>
        <v>1.0307825741331553E-3</v>
      </c>
      <c r="W418">
        <f t="shared" si="188"/>
        <v>7885.9439621607862</v>
      </c>
      <c r="X418">
        <f t="shared" si="189"/>
        <v>9115.7956487044648</v>
      </c>
      <c r="Y418">
        <f t="shared" si="190"/>
        <v>1.2869287510909326</v>
      </c>
      <c r="Z418">
        <f t="shared" si="212"/>
        <v>0.25189230632241633</v>
      </c>
      <c r="AA418">
        <f t="shared" si="213"/>
        <v>3.1785159603669446E-3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113</v>
      </c>
      <c r="C419">
        <f t="shared" si="194"/>
        <v>2060</v>
      </c>
      <c r="D419">
        <f t="shared" si="195"/>
        <v>0.79025924359830624</v>
      </c>
      <c r="E419">
        <f t="shared" si="196"/>
        <v>0.12204234638505307</v>
      </c>
      <c r="F419">
        <f t="shared" si="197"/>
        <v>1.2770629672828059E-4</v>
      </c>
      <c r="G419">
        <f t="shared" si="198"/>
        <v>9.1870341687520351E-4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11.768759047939898</v>
      </c>
      <c r="L419">
        <f t="shared" si="203"/>
        <v>1.0464097136034842</v>
      </c>
      <c r="M419">
        <f t="shared" si="204"/>
        <v>1.2314943784823201E-2</v>
      </c>
      <c r="N419">
        <f t="shared" si="186"/>
        <v>0.21275560974021829</v>
      </c>
      <c r="O419">
        <f t="shared" si="205"/>
        <v>0.99616136024284929</v>
      </c>
      <c r="P419">
        <f t="shared" si="206"/>
        <v>1011.7687590479399</v>
      </c>
      <c r="Q419">
        <f t="shared" si="207"/>
        <v>0.73503055741539747</v>
      </c>
      <c r="R419">
        <f t="shared" si="208"/>
        <v>0.10477339029427801</v>
      </c>
      <c r="S419">
        <f t="shared" si="209"/>
        <v>1012.5271395815122</v>
      </c>
      <c r="T419">
        <f t="shared" si="210"/>
        <v>1.0464097136034842</v>
      </c>
      <c r="U419">
        <f t="shared" si="187"/>
        <v>7.2200203420182261</v>
      </c>
      <c r="V419">
        <f t="shared" si="211"/>
        <v>9.0188266622200184E-4</v>
      </c>
      <c r="W419">
        <f t="shared" si="188"/>
        <v>7858.9240111632198</v>
      </c>
      <c r="X419">
        <f t="shared" si="189"/>
        <v>9085.3844447842039</v>
      </c>
      <c r="Y419">
        <f t="shared" si="190"/>
        <v>1.1267533910298417</v>
      </c>
      <c r="Z419">
        <f t="shared" si="212"/>
        <v>0.22348742436819946</v>
      </c>
      <c r="AA419">
        <f t="shared" si="213"/>
        <v>2.8220502442002269E-3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113</v>
      </c>
      <c r="C420">
        <f t="shared" si="194"/>
        <v>2060</v>
      </c>
      <c r="D420">
        <f t="shared" si="195"/>
        <v>0.79025924359830624</v>
      </c>
      <c r="E420">
        <f t="shared" si="196"/>
        <v>0.12204234638505307</v>
      </c>
      <c r="F420">
        <f t="shared" si="197"/>
        <v>1.121207206274154E-4</v>
      </c>
      <c r="G420">
        <f t="shared" si="198"/>
        <v>8.0658269624778807E-4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11.793000764677888</v>
      </c>
      <c r="L420">
        <f t="shared" si="203"/>
        <v>0.91870341687520352</v>
      </c>
      <c r="M420">
        <f t="shared" si="204"/>
        <v>1.0834270097721463E-2</v>
      </c>
      <c r="N420">
        <f t="shared" si="186"/>
        <v>0.21193901842059434</v>
      </c>
      <c r="O420">
        <f t="shared" si="205"/>
        <v>0.99616183413156045</v>
      </c>
      <c r="P420">
        <f t="shared" si="206"/>
        <v>1011.7930007646779</v>
      </c>
      <c r="Q420">
        <f t="shared" si="207"/>
        <v>0.73503055741539747</v>
      </c>
      <c r="R420">
        <f t="shared" si="208"/>
        <v>0.10477339029427801</v>
      </c>
      <c r="S420">
        <f t="shared" si="209"/>
        <v>1012.5529434379795</v>
      </c>
      <c r="T420">
        <f t="shared" si="210"/>
        <v>0.91870341687520352</v>
      </c>
      <c r="U420">
        <f t="shared" si="187"/>
        <v>6.3139308969903514</v>
      </c>
      <c r="V420">
        <f t="shared" si="211"/>
        <v>7.8869927811413341E-4</v>
      </c>
      <c r="W420">
        <f t="shared" si="188"/>
        <v>7828.0019226331979</v>
      </c>
      <c r="X420">
        <f t="shared" si="189"/>
        <v>9051.2541666292327</v>
      </c>
      <c r="Y420">
        <f t="shared" si="190"/>
        <v>0.98665409315347896</v>
      </c>
      <c r="Z420">
        <f t="shared" si="212"/>
        <v>0.19545930562770586</v>
      </c>
      <c r="AA420">
        <f t="shared" si="213"/>
        <v>2.4722078915634851E-3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113</v>
      </c>
      <c r="C421">
        <f t="shared" si="194"/>
        <v>2060</v>
      </c>
      <c r="D421">
        <f t="shared" si="195"/>
        <v>0.79025924359830624</v>
      </c>
      <c r="E421">
        <f t="shared" si="196"/>
        <v>0.12204234638505307</v>
      </c>
      <c r="F421">
        <f t="shared" si="197"/>
        <v>9.8437244803662591E-5</v>
      </c>
      <c r="G421">
        <f t="shared" si="198"/>
        <v>7.0814545144412544E-4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11.817292415383257</v>
      </c>
      <c r="L421">
        <f t="shared" si="203"/>
        <v>0.80658269624778811</v>
      </c>
      <c r="M421">
        <f t="shared" si="204"/>
        <v>9.531623578748363E-3</v>
      </c>
      <c r="N421">
        <f t="shared" si="186"/>
        <v>0.21112566147870074</v>
      </c>
      <c r="O421">
        <f t="shared" si="205"/>
        <v>0.99616230674297312</v>
      </c>
      <c r="P421">
        <f t="shared" si="206"/>
        <v>1011.8172924153832</v>
      </c>
      <c r="Q421">
        <f t="shared" si="207"/>
        <v>0.73503055741539747</v>
      </c>
      <c r="R421">
        <f t="shared" si="208"/>
        <v>0.10477339029427801</v>
      </c>
      <c r="S421">
        <f t="shared" si="209"/>
        <v>1012.5788004461664</v>
      </c>
      <c r="T421">
        <f t="shared" si="210"/>
        <v>0.80658269624778811</v>
      </c>
      <c r="U421">
        <f t="shared" si="187"/>
        <v>5.5183074792861575</v>
      </c>
      <c r="V421">
        <f t="shared" si="211"/>
        <v>6.8931465933518704E-4</v>
      </c>
      <c r="W421">
        <f t="shared" si="188"/>
        <v>7792.6186887632193</v>
      </c>
      <c r="X421">
        <f t="shared" si="189"/>
        <v>9012.954050940356</v>
      </c>
      <c r="Y421">
        <f t="shared" si="190"/>
        <v>0.86417493596215877</v>
      </c>
      <c r="Z421">
        <f t="shared" si="212"/>
        <v>0.17094634491779262</v>
      </c>
      <c r="AA421">
        <f t="shared" si="213"/>
        <v>2.1656549586536273E-3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113</v>
      </c>
      <c r="C422">
        <f t="shared" si="194"/>
        <v>2060</v>
      </c>
      <c r="D422">
        <f t="shared" si="195"/>
        <v>0.79025924359830624</v>
      </c>
      <c r="E422">
        <f t="shared" si="196"/>
        <v>0.12204234638505307</v>
      </c>
      <c r="F422">
        <f t="shared" si="197"/>
        <v>8.642373247614374E-5</v>
      </c>
      <c r="G422">
        <f t="shared" si="198"/>
        <v>6.2172171896798171E-4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11.841634102911801</v>
      </c>
      <c r="L422">
        <f t="shared" si="203"/>
        <v>0.70814545144412544</v>
      </c>
      <c r="M422">
        <f t="shared" si="204"/>
        <v>8.3855993276426288E-3</v>
      </c>
      <c r="N422">
        <f t="shared" si="186"/>
        <v>0.21031552545957066</v>
      </c>
      <c r="O422">
        <f t="shared" si="205"/>
        <v>0.99616277806565068</v>
      </c>
      <c r="P422">
        <f t="shared" si="206"/>
        <v>1011.8416341029118</v>
      </c>
      <c r="Q422">
        <f t="shared" si="207"/>
        <v>0.73503055741539747</v>
      </c>
      <c r="R422">
        <f t="shared" si="208"/>
        <v>0.10477339029427801</v>
      </c>
      <c r="S422">
        <f t="shared" si="209"/>
        <v>1012.6047107155565</v>
      </c>
      <c r="T422">
        <f t="shared" si="210"/>
        <v>0.70814545144412544</v>
      </c>
      <c r="U422">
        <f t="shared" si="187"/>
        <v>4.819670840298568</v>
      </c>
      <c r="V422">
        <f t="shared" si="211"/>
        <v>6.0204506107331074E-4</v>
      </c>
      <c r="W422">
        <f t="shared" si="188"/>
        <v>7752.135229084347</v>
      </c>
      <c r="X422">
        <f t="shared" si="189"/>
        <v>8969.9787084052041</v>
      </c>
      <c r="Y422">
        <f t="shared" si="190"/>
        <v>0.75715974139731101</v>
      </c>
      <c r="Z422">
        <f t="shared" si="212"/>
        <v>0.14950767685927413</v>
      </c>
      <c r="AA422">
        <f t="shared" si="213"/>
        <v>1.8970346283138709E-3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113</v>
      </c>
      <c r="C423">
        <f t="shared" si="194"/>
        <v>2061</v>
      </c>
      <c r="D423">
        <f t="shared" si="195"/>
        <v>0.79025924359830624</v>
      </c>
      <c r="E423">
        <f t="shared" si="196"/>
        <v>0.12204234638505307</v>
      </c>
      <c r="F423">
        <f t="shared" si="197"/>
        <v>7.5876377381401048E-5</v>
      </c>
      <c r="G423">
        <f t="shared" si="198"/>
        <v>5.4584534158658062E-4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11.866025930331201</v>
      </c>
      <c r="L423">
        <f t="shared" si="203"/>
        <v>0.62172171896798167</v>
      </c>
      <c r="M423">
        <f t="shared" si="204"/>
        <v>7.3773660387241591E-3</v>
      </c>
      <c r="N423">
        <f t="shared" si="186"/>
        <v>0.20950859696523275</v>
      </c>
      <c r="O423">
        <f t="shared" si="205"/>
        <v>0.99616324808843926</v>
      </c>
      <c r="P423">
        <f t="shared" si="206"/>
        <v>1011.8660259303311</v>
      </c>
      <c r="Q423">
        <f t="shared" si="207"/>
        <v>0.73503055741539747</v>
      </c>
      <c r="R423">
        <f t="shared" si="208"/>
        <v>0.10477339029427801</v>
      </c>
      <c r="S423">
        <f t="shared" si="209"/>
        <v>1012.6306743558592</v>
      </c>
      <c r="T423">
        <f t="shared" si="210"/>
        <v>0.62172171896798167</v>
      </c>
      <c r="U423">
        <f t="shared" si="187"/>
        <v>4.2061864528981063</v>
      </c>
      <c r="V423">
        <f t="shared" si="211"/>
        <v>5.2541218349340662E-4</v>
      </c>
      <c r="W423">
        <f t="shared" si="188"/>
        <v>7705.8209211279518</v>
      </c>
      <c r="X423">
        <f t="shared" si="189"/>
        <v>8921.7615040597484</v>
      </c>
      <c r="Y423">
        <f t="shared" si="190"/>
        <v>0.66371550283939251</v>
      </c>
      <c r="Z423">
        <f t="shared" si="212"/>
        <v>0.1307577300143786</v>
      </c>
      <c r="AA423">
        <f t="shared" si="213"/>
        <v>1.6616529843340058E-3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113</v>
      </c>
      <c r="C424">
        <f t="shared" si="194"/>
        <v>2061</v>
      </c>
      <c r="D424">
        <f t="shared" si="195"/>
        <v>0.79025924359830624</v>
      </c>
      <c r="E424">
        <f t="shared" si="196"/>
        <v>0.12204234638505307</v>
      </c>
      <c r="F424">
        <f t="shared" si="197"/>
        <v>6.6616246250577086E-5</v>
      </c>
      <c r="G424">
        <f t="shared" si="198"/>
        <v>4.7922909533600354E-4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11.890468000921379</v>
      </c>
      <c r="L424">
        <f t="shared" si="203"/>
        <v>0.5458453415865806</v>
      </c>
      <c r="M424">
        <f t="shared" si="204"/>
        <v>6.4903565675872368E-3</v>
      </c>
      <c r="N424">
        <f t="shared" si="186"/>
        <v>0.2087048626545345</v>
      </c>
      <c r="O424">
        <f t="shared" si="205"/>
        <v>0.99616371680045368</v>
      </c>
      <c r="P424">
        <f t="shared" si="206"/>
        <v>1011.8904680009214</v>
      </c>
      <c r="Q424">
        <f t="shared" si="207"/>
        <v>0.73503055741539747</v>
      </c>
      <c r="R424">
        <f t="shared" si="208"/>
        <v>0.10477339029427801</v>
      </c>
      <c r="S424">
        <f t="shared" si="209"/>
        <v>1012.6566914770101</v>
      </c>
      <c r="T424">
        <f t="shared" si="210"/>
        <v>0.5458453415865806</v>
      </c>
      <c r="U424">
        <f t="shared" si="187"/>
        <v>3.6674638239605066</v>
      </c>
      <c r="V424">
        <f t="shared" si="211"/>
        <v>4.5811810703315196E-4</v>
      </c>
      <c r="W424">
        <f t="shared" si="188"/>
        <v>7652.8404883036665</v>
      </c>
      <c r="X424">
        <f t="shared" si="189"/>
        <v>8867.6671355044855</v>
      </c>
      <c r="Y424">
        <f t="shared" si="190"/>
        <v>0.58218027512811887</v>
      </c>
      <c r="Z424">
        <f t="shared" si="212"/>
        <v>0.11435929167581271</v>
      </c>
      <c r="AA424">
        <f t="shared" si="213"/>
        <v>1.4553969748871951E-3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113</v>
      </c>
      <c r="C425">
        <f t="shared" si="194"/>
        <v>2061</v>
      </c>
      <c r="D425">
        <f t="shared" si="195"/>
        <v>0.79025924359830624</v>
      </c>
      <c r="E425">
        <f t="shared" si="196"/>
        <v>0.12204234638505307</v>
      </c>
      <c r="F425">
        <f t="shared" si="197"/>
        <v>5.8486243250792165E-5</v>
      </c>
      <c r="G425">
        <f t="shared" si="198"/>
        <v>4.2074285208521135E-4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11.914960418175081</v>
      </c>
      <c r="L425">
        <f t="shared" si="203"/>
        <v>0.47922909533600355</v>
      </c>
      <c r="M425">
        <f t="shared" si="204"/>
        <v>5.7099957021663345E-3</v>
      </c>
      <c r="N425">
        <f t="shared" si="186"/>
        <v>0.20790430924296655</v>
      </c>
      <c r="O425">
        <f t="shared" si="205"/>
        <v>0.99616418419108377</v>
      </c>
      <c r="P425">
        <f t="shared" si="206"/>
        <v>1011.914960418175</v>
      </c>
      <c r="Q425">
        <f t="shared" si="207"/>
        <v>0.73503055741539747</v>
      </c>
      <c r="R425">
        <f t="shared" si="208"/>
        <v>0.10477339029427801</v>
      </c>
      <c r="S425">
        <f t="shared" si="209"/>
        <v>1012.6827621891706</v>
      </c>
      <c r="T425">
        <f t="shared" si="210"/>
        <v>0.47922909533600355</v>
      </c>
      <c r="U425">
        <f t="shared" si="187"/>
        <v>3.194380294653508</v>
      </c>
      <c r="V425">
        <f t="shared" si="211"/>
        <v>3.9902328256651568E-4</v>
      </c>
      <c r="W425">
        <f t="shared" si="188"/>
        <v>7592.239009699354</v>
      </c>
      <c r="X425">
        <f t="shared" si="189"/>
        <v>8806.983311777296</v>
      </c>
      <c r="Y425">
        <f t="shared" si="190"/>
        <v>0.51109498221053284</v>
      </c>
      <c r="Z425">
        <f t="shared" si="212"/>
        <v>0.10001744252215744</v>
      </c>
      <c r="AA425">
        <f t="shared" si="213"/>
        <v>1.2746625287124596E-3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113</v>
      </c>
      <c r="C426">
        <f t="shared" si="194"/>
        <v>2061</v>
      </c>
      <c r="D426">
        <f t="shared" si="195"/>
        <v>0.79025924359830624</v>
      </c>
      <c r="E426">
        <f t="shared" si="196"/>
        <v>0.12204234638505307</v>
      </c>
      <c r="F426">
        <f t="shared" si="197"/>
        <v>5.1348444893218515E-5</v>
      </c>
      <c r="G426">
        <f t="shared" si="198"/>
        <v>3.6939440719199285E-4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11.939503285798182</v>
      </c>
      <c r="L426">
        <f t="shared" si="203"/>
        <v>0.42074285208521134</v>
      </c>
      <c r="M426">
        <f t="shared" si="204"/>
        <v>5.0234606649474794E-3</v>
      </c>
      <c r="N426">
        <f t="shared" si="186"/>
        <v>0.20710692350248375</v>
      </c>
      <c r="O426">
        <f t="shared" si="205"/>
        <v>0.99616465024998146</v>
      </c>
      <c r="P426">
        <f t="shared" si="206"/>
        <v>1011.9395032857982</v>
      </c>
      <c r="Q426">
        <f t="shared" si="207"/>
        <v>0.73503055741539747</v>
      </c>
      <c r="R426">
        <f t="shared" si="208"/>
        <v>0.10477339029427801</v>
      </c>
      <c r="S426">
        <f t="shared" si="209"/>
        <v>1012.7088866027296</v>
      </c>
      <c r="T426">
        <f t="shared" si="210"/>
        <v>0.42074285208521134</v>
      </c>
      <c r="U426">
        <f t="shared" si="187"/>
        <v>2.7789263404957438</v>
      </c>
      <c r="V426">
        <f t="shared" si="211"/>
        <v>3.4712720719291921E-4</v>
      </c>
      <c r="W426">
        <f t="shared" si="188"/>
        <v>7522.9247828091638</v>
      </c>
      <c r="X426">
        <f t="shared" si="189"/>
        <v>8738.9114239079427</v>
      </c>
      <c r="Y426">
        <f t="shared" si="190"/>
        <v>0.44917866444206594</v>
      </c>
      <c r="Z426">
        <f t="shared" si="212"/>
        <v>8.7474252031691513E-2</v>
      </c>
      <c r="AA426">
        <f t="shared" si="213"/>
        <v>1.116291567500854E-3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113</v>
      </c>
      <c r="C427">
        <f t="shared" si="194"/>
        <v>2061</v>
      </c>
      <c r="D427">
        <f t="shared" si="195"/>
        <v>0.79025924359830624</v>
      </c>
      <c r="E427">
        <f t="shared" si="196"/>
        <v>0.12204234638505307</v>
      </c>
      <c r="F427">
        <f t="shared" si="197"/>
        <v>4.5081760195226529E-5</v>
      </c>
      <c r="G427">
        <f t="shared" si="198"/>
        <v>3.2431264699676632E-4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11.964096707710175</v>
      </c>
      <c r="L427">
        <f t="shared" si="203"/>
        <v>0.36939440719199285</v>
      </c>
      <c r="M427">
        <f t="shared" si="204"/>
        <v>4.4194704109322734E-3</v>
      </c>
      <c r="N427">
        <f t="shared" si="186"/>
        <v>0.20631269226132667</v>
      </c>
      <c r="O427">
        <f t="shared" si="205"/>
        <v>0.99616511496706406</v>
      </c>
      <c r="P427">
        <f t="shared" si="206"/>
        <v>1011.9640967077102</v>
      </c>
      <c r="Q427">
        <f t="shared" si="207"/>
        <v>0.73503055741539747</v>
      </c>
      <c r="R427">
        <f t="shared" si="208"/>
        <v>0.10477339029427801</v>
      </c>
      <c r="S427">
        <f t="shared" si="209"/>
        <v>1012.7350648283033</v>
      </c>
      <c r="T427">
        <f t="shared" si="210"/>
        <v>0.36939440719199285</v>
      </c>
      <c r="U427">
        <f t="shared" si="187"/>
        <v>2.414069747794318</v>
      </c>
      <c r="V427">
        <f t="shared" si="211"/>
        <v>3.0155145795309716E-4</v>
      </c>
      <c r="W427">
        <f t="shared" si="188"/>
        <v>7443.6497316689201</v>
      </c>
      <c r="X427">
        <f t="shared" si="189"/>
        <v>8662.5560849746234</v>
      </c>
      <c r="Y427">
        <f t="shared" si="190"/>
        <v>0.3953067458817483</v>
      </c>
      <c r="Z427">
        <f t="shared" si="212"/>
        <v>7.6504139232557389E-2</v>
      </c>
      <c r="AA427">
        <f t="shared" si="213"/>
        <v>9.7751681346407247E-4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113</v>
      </c>
      <c r="C428">
        <f t="shared" si="194"/>
        <v>2061</v>
      </c>
      <c r="D428">
        <f t="shared" si="195"/>
        <v>0.79025924359830624</v>
      </c>
      <c r="E428">
        <f t="shared" si="196"/>
        <v>0.12204234638505307</v>
      </c>
      <c r="F428">
        <f t="shared" si="197"/>
        <v>3.9579876401832794E-5</v>
      </c>
      <c r="G428">
        <f t="shared" si="198"/>
        <v>2.8473277059493351E-4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11.988740788044623</v>
      </c>
      <c r="L428">
        <f t="shared" si="203"/>
        <v>0.32431264699676632</v>
      </c>
      <c r="M428">
        <f t="shared" si="204"/>
        <v>3.8881002591288501E-3</v>
      </c>
      <c r="N428">
        <f t="shared" si="186"/>
        <v>0.20552160240384121</v>
      </c>
      <c r="O428">
        <f t="shared" si="205"/>
        <v>0.99616557833250785</v>
      </c>
      <c r="P428">
        <f t="shared" si="206"/>
        <v>1011.9887407880447</v>
      </c>
      <c r="Q428">
        <f t="shared" si="207"/>
        <v>0.73503055741539747</v>
      </c>
      <c r="R428">
        <f t="shared" si="208"/>
        <v>0.10477339029427801</v>
      </c>
      <c r="S428">
        <f t="shared" si="209"/>
        <v>1012.7612969767354</v>
      </c>
      <c r="T428">
        <f t="shared" si="210"/>
        <v>0.32431264699676632</v>
      </c>
      <c r="U428">
        <f t="shared" si="187"/>
        <v>2.0936363631738106</v>
      </c>
      <c r="V428">
        <f t="shared" si="211"/>
        <v>2.6152479575849996E-4</v>
      </c>
      <c r="W428">
        <f t="shared" si="188"/>
        <v>7352.9870088338321</v>
      </c>
      <c r="X428">
        <f t="shared" si="189"/>
        <v>8576.9134026790362</v>
      </c>
      <c r="Y428">
        <f t="shared" si="190"/>
        <v>0.3484919531238107</v>
      </c>
      <c r="Z428">
        <f t="shared" si="212"/>
        <v>6.6909815336300124E-2</v>
      </c>
      <c r="AA428">
        <f t="shared" si="213"/>
        <v>8.5591342733545915E-4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113</v>
      </c>
      <c r="C429">
        <f t="shared" si="194"/>
        <v>2061</v>
      </c>
      <c r="D429">
        <f t="shared" si="195"/>
        <v>0.79025924359830624</v>
      </c>
      <c r="E429">
        <f t="shared" si="196"/>
        <v>0.12204234638505307</v>
      </c>
      <c r="F429">
        <f t="shared" si="197"/>
        <v>3.474945541612273E-5</v>
      </c>
      <c r="G429">
        <f t="shared" si="198"/>
        <v>2.4998331517881079E-4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12.013435631149584</v>
      </c>
      <c r="L429">
        <f t="shared" si="203"/>
        <v>0.28473277059493352</v>
      </c>
      <c r="M429">
        <f t="shared" si="204"/>
        <v>3.4206188116211148E-3</v>
      </c>
      <c r="N429">
        <f t="shared" si="186"/>
        <v>0.20473364087029672</v>
      </c>
      <c r="O429">
        <f t="shared" si="205"/>
        <v>0.99616604033674194</v>
      </c>
      <c r="P429">
        <f t="shared" si="206"/>
        <v>1012.0134356311496</v>
      </c>
      <c r="Q429">
        <f t="shared" si="207"/>
        <v>0.73503055741539747</v>
      </c>
      <c r="R429">
        <f t="shared" si="208"/>
        <v>0.10477339029427801</v>
      </c>
      <c r="S429">
        <f t="shared" si="209"/>
        <v>1012.7875831590983</v>
      </c>
      <c r="T429">
        <f t="shared" si="210"/>
        <v>0.28473277059493352</v>
      </c>
      <c r="U429">
        <f t="shared" si="187"/>
        <v>1.8122053939560765</v>
      </c>
      <c r="V429">
        <f t="shared" si="211"/>
        <v>2.2637008692777915E-4</v>
      </c>
      <c r="W429">
        <f t="shared" si="188"/>
        <v>7249.3053892809694</v>
      </c>
      <c r="X429">
        <f t="shared" si="189"/>
        <v>8480.8578308584074</v>
      </c>
      <c r="Y429">
        <f t="shared" si="190"/>
        <v>0.30786756216208666</v>
      </c>
      <c r="Z429">
        <f t="shared" si="212"/>
        <v>5.8518735269556053E-2</v>
      </c>
      <c r="AA429">
        <f t="shared" si="213"/>
        <v>7.4935663145794427E-4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113</v>
      </c>
      <c r="C430">
        <f t="shared" si="194"/>
        <v>2061</v>
      </c>
      <c r="D430">
        <f t="shared" si="195"/>
        <v>0.79025924359830624</v>
      </c>
      <c r="E430">
        <f t="shared" si="196"/>
        <v>0.12204234638505307</v>
      </c>
      <c r="F430">
        <f t="shared" si="197"/>
        <v>3.050855034153632E-5</v>
      </c>
      <c r="G430">
        <f t="shared" si="198"/>
        <v>2.1947476483727448E-4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12.038181341588048</v>
      </c>
      <c r="L430">
        <f t="shared" si="203"/>
        <v>0.24998331517881078</v>
      </c>
      <c r="M430">
        <f t="shared" si="204"/>
        <v>3.0093444804938844E-3</v>
      </c>
      <c r="N430">
        <f t="shared" si="186"/>
        <v>0.20394879465670457</v>
      </c>
      <c r="O430">
        <f t="shared" si="205"/>
        <v>0.99616650097045178</v>
      </c>
      <c r="P430">
        <f t="shared" si="206"/>
        <v>1012.038181341588</v>
      </c>
      <c r="Q430">
        <f t="shared" si="207"/>
        <v>0.73503055741539747</v>
      </c>
      <c r="R430">
        <f t="shared" si="208"/>
        <v>0.10477339029427801</v>
      </c>
      <c r="S430">
        <f t="shared" si="209"/>
        <v>1012.8139234866931</v>
      </c>
      <c r="T430">
        <f t="shared" si="210"/>
        <v>0.24998331517881078</v>
      </c>
      <c r="U430">
        <f t="shared" si="187"/>
        <v>1.5650174839035329</v>
      </c>
      <c r="V430">
        <f t="shared" si="211"/>
        <v>1.9549282054687653E-4</v>
      </c>
      <c r="W430">
        <f t="shared" si="188"/>
        <v>7130.7399967549172</v>
      </c>
      <c r="X430">
        <f t="shared" si="189"/>
        <v>8373.1274277439279</v>
      </c>
      <c r="Y430">
        <f t="shared" si="190"/>
        <v>0.27267268925309868</v>
      </c>
      <c r="Z430">
        <f t="shared" si="212"/>
        <v>5.1179994273384842E-2</v>
      </c>
      <c r="AA430">
        <f t="shared" si="213"/>
        <v>6.5598457723901947E-4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114</v>
      </c>
      <c r="C431">
        <f t="shared" si="194"/>
        <v>2061</v>
      </c>
      <c r="D431">
        <f t="shared" si="195"/>
        <v>0.82718423890410464</v>
      </c>
      <c r="E431">
        <f t="shared" si="196"/>
        <v>0.1360964094310777</v>
      </c>
      <c r="F431">
        <f t="shared" si="197"/>
        <v>2.9869727455083203E-5</v>
      </c>
      <c r="G431">
        <f t="shared" si="198"/>
        <v>1.8960503738219128E-4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12.062978024138395</v>
      </c>
      <c r="L431">
        <f t="shared" si="203"/>
        <v>0.21947476483727449</v>
      </c>
      <c r="M431">
        <f t="shared" si="204"/>
        <v>2.6475192650849844E-3</v>
      </c>
      <c r="N431">
        <f t="shared" si="186"/>
        <v>0.20316705081463365</v>
      </c>
      <c r="O431">
        <f t="shared" si="205"/>
        <v>0.9961669602245663</v>
      </c>
      <c r="P431">
        <f t="shared" si="206"/>
        <v>1012.0629780241384</v>
      </c>
      <c r="Q431">
        <f t="shared" si="207"/>
        <v>0.76937498312385255</v>
      </c>
      <c r="R431">
        <f t="shared" si="208"/>
        <v>0.1150701027432941</v>
      </c>
      <c r="S431">
        <f t="shared" si="209"/>
        <v>1012.84031807105</v>
      </c>
      <c r="T431">
        <f t="shared" si="210"/>
        <v>0.21947476483727449</v>
      </c>
      <c r="U431">
        <f t="shared" si="187"/>
        <v>1.347894005483171</v>
      </c>
      <c r="V431">
        <f t="shared" si="211"/>
        <v>1.6837102693120738E-4</v>
      </c>
      <c r="W431">
        <f t="shared" si="188"/>
        <v>7108.9567244259961</v>
      </c>
      <c r="X431">
        <f t="shared" si="189"/>
        <v>8348.3280814874797</v>
      </c>
      <c r="Y431">
        <f t="shared" si="190"/>
        <v>0.23499105248605975</v>
      </c>
      <c r="Z431">
        <f t="shared" si="212"/>
        <v>4.476161374612582E-2</v>
      </c>
      <c r="AA431">
        <f t="shared" si="213"/>
        <v>5.7416580792873147E-4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114</v>
      </c>
      <c r="C432">
        <f t="shared" si="194"/>
        <v>2061</v>
      </c>
      <c r="D432">
        <f t="shared" si="195"/>
        <v>0.82718423890410464</v>
      </c>
      <c r="E432">
        <f t="shared" si="196"/>
        <v>0.1360964094310777</v>
      </c>
      <c r="F432">
        <f t="shared" si="197"/>
        <v>2.5804564797761497E-5</v>
      </c>
      <c r="G432">
        <f t="shared" si="198"/>
        <v>1.6380047258442978E-4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12.087825783794832</v>
      </c>
      <c r="L432">
        <f t="shared" si="203"/>
        <v>0.18960503738219128</v>
      </c>
      <c r="M432">
        <f t="shared" si="204"/>
        <v>2.2919126596058349E-3</v>
      </c>
      <c r="N432">
        <f t="shared" si="186"/>
        <v>0.20238839645102683</v>
      </c>
      <c r="O432">
        <f t="shared" si="205"/>
        <v>0.99616741809026277</v>
      </c>
      <c r="P432">
        <f t="shared" si="206"/>
        <v>1012.0878257837949</v>
      </c>
      <c r="Q432">
        <f t="shared" si="207"/>
        <v>0.76937498312385255</v>
      </c>
      <c r="R432">
        <f t="shared" si="208"/>
        <v>0.1150701027432941</v>
      </c>
      <c r="S432">
        <f t="shared" si="209"/>
        <v>1012.866767023929</v>
      </c>
      <c r="T432">
        <f t="shared" si="210"/>
        <v>0.18960503738219128</v>
      </c>
      <c r="U432">
        <f t="shared" si="187"/>
        <v>1.1602996164129773</v>
      </c>
      <c r="V432">
        <f t="shared" si="211"/>
        <v>1.449378342574565E-4</v>
      </c>
      <c r="W432">
        <f t="shared" si="188"/>
        <v>7083.6158046791315</v>
      </c>
      <c r="X432">
        <f t="shared" si="189"/>
        <v>8320.1658607423451</v>
      </c>
      <c r="Y432">
        <f t="shared" si="190"/>
        <v>0.20254748355745752</v>
      </c>
      <c r="Z432">
        <f t="shared" si="212"/>
        <v>3.8521496264538171E-2</v>
      </c>
      <c r="AA432">
        <f t="shared" si="213"/>
        <v>4.949748716372921E-4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114</v>
      </c>
      <c r="C433">
        <f t="shared" si="194"/>
        <v>2061</v>
      </c>
      <c r="D433">
        <f t="shared" si="195"/>
        <v>0.82718423890410464</v>
      </c>
      <c r="E433">
        <f t="shared" si="196"/>
        <v>0.1360964094310777</v>
      </c>
      <c r="F433">
        <f t="shared" si="197"/>
        <v>2.2292656181854576E-5</v>
      </c>
      <c r="G433">
        <f t="shared" si="198"/>
        <v>1.4150781640257521E-4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12.112724725767837</v>
      </c>
      <c r="L433">
        <f t="shared" si="203"/>
        <v>0.16380047258442978</v>
      </c>
      <c r="M433">
        <f t="shared" si="204"/>
        <v>1.9840700343658792E-3</v>
      </c>
      <c r="N433">
        <f t="shared" si="186"/>
        <v>0.2016128187280154</v>
      </c>
      <c r="O433">
        <f t="shared" si="205"/>
        <v>0.99616787455895917</v>
      </c>
      <c r="P433">
        <f t="shared" si="206"/>
        <v>1012.1127247257679</v>
      </c>
      <c r="Q433">
        <f t="shared" si="207"/>
        <v>0.76937498312385255</v>
      </c>
      <c r="R433">
        <f t="shared" si="208"/>
        <v>0.1150701027432941</v>
      </c>
      <c r="S433">
        <f t="shared" si="209"/>
        <v>1012.8932704573206</v>
      </c>
      <c r="T433">
        <f t="shared" si="210"/>
        <v>0.16380047258442978</v>
      </c>
      <c r="U433">
        <f t="shared" si="187"/>
        <v>0.9982161498136608</v>
      </c>
      <c r="V433">
        <f t="shared" si="211"/>
        <v>1.2469131664636702E-4</v>
      </c>
      <c r="W433">
        <f t="shared" si="188"/>
        <v>7054.14142617987</v>
      </c>
      <c r="X433">
        <f t="shared" si="189"/>
        <v>8288.1893142747394</v>
      </c>
      <c r="Y433">
        <f t="shared" si="190"/>
        <v>0.17462742198051445</v>
      </c>
      <c r="Z433">
        <f t="shared" si="212"/>
        <v>3.3151314984283128E-2</v>
      </c>
      <c r="AA433">
        <f t="shared" si="213"/>
        <v>4.2669212052182548E-4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114</v>
      </c>
      <c r="C434">
        <f t="shared" si="194"/>
        <v>2061</v>
      </c>
      <c r="D434">
        <f t="shared" si="195"/>
        <v>0.82718423890410464</v>
      </c>
      <c r="E434">
        <f t="shared" si="196"/>
        <v>0.1360964094310777</v>
      </c>
      <c r="F434">
        <f t="shared" si="197"/>
        <v>1.9258705718822648E-5</v>
      </c>
      <c r="G434">
        <f t="shared" si="198"/>
        <v>1.2224911068375256E-4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12.137674955484595</v>
      </c>
      <c r="L434">
        <f t="shared" si="203"/>
        <v>0.1415078164025752</v>
      </c>
      <c r="M434">
        <f t="shared" si="204"/>
        <v>1.7175758791548492E-3</v>
      </c>
      <c r="N434">
        <f t="shared" si="186"/>
        <v>0.20084030486273269</v>
      </c>
      <c r="O434">
        <f t="shared" si="205"/>
        <v>0.99616832962231006</v>
      </c>
      <c r="P434">
        <f t="shared" si="206"/>
        <v>1012.1376749554846</v>
      </c>
      <c r="Q434">
        <f t="shared" si="207"/>
        <v>0.76937498312385255</v>
      </c>
      <c r="R434">
        <f t="shared" si="208"/>
        <v>0.1150701027432941</v>
      </c>
      <c r="S434">
        <f t="shared" si="209"/>
        <v>1012.9198284834454</v>
      </c>
      <c r="T434">
        <f t="shared" si="210"/>
        <v>0.1415078164025752</v>
      </c>
      <c r="U434">
        <f t="shared" si="187"/>
        <v>0.85817220344277811</v>
      </c>
      <c r="V434">
        <f t="shared" si="211"/>
        <v>1.0719784685568261E-4</v>
      </c>
      <c r="W434">
        <f t="shared" si="188"/>
        <v>7019.8645915943916</v>
      </c>
      <c r="X434">
        <f t="shared" si="189"/>
        <v>8251.8863940354258</v>
      </c>
      <c r="Y434">
        <f t="shared" si="190"/>
        <v>0.15061356969141032</v>
      </c>
      <c r="Z434">
        <f t="shared" si="212"/>
        <v>2.852978973696968E-2</v>
      </c>
      <c r="AA434">
        <f t="shared" si="213"/>
        <v>3.6781496261878216E-4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114</v>
      </c>
      <c r="C435">
        <f t="shared" si="194"/>
        <v>2062</v>
      </c>
      <c r="D435">
        <f t="shared" si="195"/>
        <v>0.82718423890410464</v>
      </c>
      <c r="E435">
        <f t="shared" si="196"/>
        <v>0.1360964094310777</v>
      </c>
      <c r="F435">
        <f t="shared" si="197"/>
        <v>1.6637665020201122E-5</v>
      </c>
      <c r="G435">
        <f t="shared" si="198"/>
        <v>1.0561144566355143E-4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12.162676578589481</v>
      </c>
      <c r="L435">
        <f t="shared" si="203"/>
        <v>0.12224911068375256</v>
      </c>
      <c r="M435">
        <f t="shared" si="204"/>
        <v>1.4868763952666703E-3</v>
      </c>
      <c r="N435">
        <f t="shared" si="186"/>
        <v>0.20007084212712725</v>
      </c>
      <c r="O435">
        <f t="shared" si="205"/>
        <v>0.99616878327220559</v>
      </c>
      <c r="P435">
        <f t="shared" si="206"/>
        <v>1012.1626765785895</v>
      </c>
      <c r="Q435">
        <f t="shared" si="207"/>
        <v>0.76937498312385255</v>
      </c>
      <c r="R435">
        <f t="shared" si="208"/>
        <v>0.1150701027432941</v>
      </c>
      <c r="S435">
        <f t="shared" si="209"/>
        <v>1012.9464412147557</v>
      </c>
      <c r="T435">
        <f t="shared" si="210"/>
        <v>0.12224911068375256</v>
      </c>
      <c r="U435">
        <f t="shared" si="187"/>
        <v>0.73716873955647821</v>
      </c>
      <c r="V435">
        <f t="shared" si="211"/>
        <v>9.2082802650506813E-5</v>
      </c>
      <c r="W435">
        <f t="shared" si="188"/>
        <v>6980.0080372433495</v>
      </c>
      <c r="X435">
        <f t="shared" si="189"/>
        <v>8210.6763216987711</v>
      </c>
      <c r="Y435">
        <f t="shared" si="190"/>
        <v>0.12997265665361982</v>
      </c>
      <c r="Z435">
        <f t="shared" si="212"/>
        <v>2.4552548658922816E-2</v>
      </c>
      <c r="AA435">
        <f t="shared" si="213"/>
        <v>3.1704779239027204E-4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114</v>
      </c>
      <c r="C436">
        <f t="shared" si="194"/>
        <v>2062</v>
      </c>
      <c r="D436">
        <f t="shared" si="195"/>
        <v>0.82718423890410464</v>
      </c>
      <c r="E436">
        <f t="shared" si="196"/>
        <v>0.1360964094310777</v>
      </c>
      <c r="F436">
        <f t="shared" si="197"/>
        <v>1.4373338549634711E-5</v>
      </c>
      <c r="G436">
        <f t="shared" si="198"/>
        <v>9.1238107113916718E-5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12.187729700944413</v>
      </c>
      <c r="L436">
        <f t="shared" si="203"/>
        <v>0.10561144566355143</v>
      </c>
      <c r="M436">
        <f t="shared" si="204"/>
        <v>1.2871637530733429E-3</v>
      </c>
      <c r="N436">
        <f t="shared" si="186"/>
        <v>0.19930441784777547</v>
      </c>
      <c r="O436">
        <f t="shared" si="205"/>
        <v>0.9961692355007693</v>
      </c>
      <c r="P436">
        <f t="shared" si="206"/>
        <v>1012.1877297009444</v>
      </c>
      <c r="Q436">
        <f t="shared" si="207"/>
        <v>0.76937498312385255</v>
      </c>
      <c r="R436">
        <f t="shared" si="208"/>
        <v>0.1150701027432941</v>
      </c>
      <c r="S436">
        <f t="shared" si="209"/>
        <v>1012.9731087639353</v>
      </c>
      <c r="T436">
        <f t="shared" si="210"/>
        <v>0.10561144566355143</v>
      </c>
      <c r="U436">
        <f t="shared" si="187"/>
        <v>0.63261480866953301</v>
      </c>
      <c r="V436">
        <f t="shared" si="211"/>
        <v>7.9022537791758449E-5</v>
      </c>
      <c r="W436">
        <f t="shared" si="188"/>
        <v>6933.6687123470483</v>
      </c>
      <c r="X436">
        <f t="shared" si="189"/>
        <v>8163.9003635399386</v>
      </c>
      <c r="Y436">
        <f t="shared" si="190"/>
        <v>0.11224400716646755</v>
      </c>
      <c r="Z436">
        <f t="shared" si="212"/>
        <v>2.1129770872170078E-2</v>
      </c>
      <c r="AA436">
        <f t="shared" si="213"/>
        <v>2.7327347692433763E-4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114</v>
      </c>
      <c r="C437">
        <f t="shared" si="194"/>
        <v>2062</v>
      </c>
      <c r="D437">
        <f t="shared" si="195"/>
        <v>0.82718423890410464</v>
      </c>
      <c r="E437">
        <f t="shared" si="196"/>
        <v>0.1360964094310777</v>
      </c>
      <c r="F437">
        <f t="shared" si="197"/>
        <v>1.2417178781492133E-5</v>
      </c>
      <c r="G437">
        <f t="shared" si="198"/>
        <v>7.8820928332424585E-5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12.212834428629456</v>
      </c>
      <c r="L437">
        <f t="shared" si="203"/>
        <v>9.1238107113916722E-2</v>
      </c>
      <c r="M437">
        <f t="shared" si="204"/>
        <v>1.1142758957638243E-3</v>
      </c>
      <c r="N437">
        <f t="shared" si="186"/>
        <v>0.19854101940569208</v>
      </c>
      <c r="O437">
        <f t="shared" si="205"/>
        <v>0.99616968630034852</v>
      </c>
      <c r="P437">
        <f t="shared" si="206"/>
        <v>1012.2128344286294</v>
      </c>
      <c r="Q437">
        <f t="shared" si="207"/>
        <v>0.76937498312385255</v>
      </c>
      <c r="R437">
        <f t="shared" si="208"/>
        <v>0.1150701027432941</v>
      </c>
      <c r="S437">
        <f t="shared" si="209"/>
        <v>1012.9998312438998</v>
      </c>
      <c r="T437">
        <f t="shared" si="210"/>
        <v>9.1238107113916722E-2</v>
      </c>
      <c r="U437">
        <f t="shared" si="187"/>
        <v>0.54227201961562832</v>
      </c>
      <c r="V437">
        <f t="shared" si="211"/>
        <v>6.7737445561243817E-5</v>
      </c>
      <c r="W437">
        <f t="shared" si="188"/>
        <v>6879.7974229460297</v>
      </c>
      <c r="X437">
        <f t="shared" si="189"/>
        <v>8110.8113671330211</v>
      </c>
      <c r="Y437">
        <f t="shared" si="190"/>
        <v>9.7029661870978168E-2</v>
      </c>
      <c r="Z437">
        <f t="shared" si="212"/>
        <v>1.8184157823872154E-2</v>
      </c>
      <c r="AA437">
        <f t="shared" si="213"/>
        <v>2.3552877022068447E-4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114</v>
      </c>
      <c r="C438">
        <f t="shared" si="194"/>
        <v>2062</v>
      </c>
      <c r="D438">
        <f t="shared" si="195"/>
        <v>0.82718423890410464</v>
      </c>
      <c r="E438">
        <f t="shared" si="196"/>
        <v>0.1360964094310777</v>
      </c>
      <c r="F438">
        <f t="shared" si="197"/>
        <v>1.0727245334067288E-5</v>
      </c>
      <c r="G438">
        <f t="shared" si="198"/>
        <v>6.8093682998357293E-5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12.237990867943134</v>
      </c>
      <c r="L438">
        <f t="shared" si="203"/>
        <v>7.8820928332424586E-2</v>
      </c>
      <c r="M438">
        <f t="shared" si="204"/>
        <v>9.6460980113501234E-4</v>
      </c>
      <c r="N438">
        <f t="shared" si="186"/>
        <v>0.19778063423614162</v>
      </c>
      <c r="O438">
        <f t="shared" si="205"/>
        <v>0.99617013566351886</v>
      </c>
      <c r="P438">
        <f t="shared" si="206"/>
        <v>1012.2379908679432</v>
      </c>
      <c r="Q438">
        <f t="shared" si="207"/>
        <v>0.76937498312385255</v>
      </c>
      <c r="R438">
        <f t="shared" si="208"/>
        <v>0.1150701027432941</v>
      </c>
      <c r="S438">
        <f t="shared" si="209"/>
        <v>1013.0266087677979</v>
      </c>
      <c r="T438">
        <f t="shared" si="210"/>
        <v>7.8820928332424586E-2</v>
      </c>
      <c r="U438">
        <f t="shared" si="187"/>
        <v>0.46420656576527963</v>
      </c>
      <c r="V438">
        <f t="shared" si="211"/>
        <v>5.7985966157696539E-5</v>
      </c>
      <c r="W438">
        <f t="shared" si="188"/>
        <v>6817.1751816754904</v>
      </c>
      <c r="X438">
        <f t="shared" si="189"/>
        <v>8050.5618936885821</v>
      </c>
      <c r="Y438">
        <f t="shared" si="190"/>
        <v>8.3985843782205666E-2</v>
      </c>
      <c r="Z438">
        <f t="shared" si="212"/>
        <v>1.5649187461622575E-2</v>
      </c>
      <c r="AA438">
        <f t="shared" si="213"/>
        <v>2.0298311440953193E-4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114</v>
      </c>
      <c r="C439">
        <f t="shared" si="194"/>
        <v>2062</v>
      </c>
      <c r="D439">
        <f t="shared" si="195"/>
        <v>0.82718423890410464</v>
      </c>
      <c r="E439">
        <f t="shared" si="196"/>
        <v>0.1360964094310777</v>
      </c>
      <c r="F439">
        <f t="shared" si="197"/>
        <v>9.2673057610144498E-6</v>
      </c>
      <c r="G439">
        <f t="shared" si="198"/>
        <v>5.882637723734284E-5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12.263199125402931</v>
      </c>
      <c r="L439">
        <f t="shared" si="203"/>
        <v>6.8093682998357288E-2</v>
      </c>
      <c r="M439">
        <f t="shared" si="204"/>
        <v>8.3504639379091956E-4</v>
      </c>
      <c r="N439">
        <f t="shared" si="186"/>
        <v>0.19702324982844838</v>
      </c>
      <c r="O439">
        <f t="shared" si="205"/>
        <v>0.99617058358307742</v>
      </c>
      <c r="P439">
        <f t="shared" si="206"/>
        <v>1012.2631991254029</v>
      </c>
      <c r="Q439">
        <f t="shared" si="207"/>
        <v>0.76937498312385255</v>
      </c>
      <c r="R439">
        <f t="shared" si="208"/>
        <v>0.1150701027432941</v>
      </c>
      <c r="S439">
        <f t="shared" si="209"/>
        <v>1013.0534414490108</v>
      </c>
      <c r="T439">
        <f t="shared" si="210"/>
        <v>6.8093682998357288E-2</v>
      </c>
      <c r="U439">
        <f t="shared" si="187"/>
        <v>0.39674777920629034</v>
      </c>
      <c r="V439">
        <f t="shared" si="211"/>
        <v>4.9559409527675258E-5</v>
      </c>
      <c r="W439">
        <f t="shared" si="188"/>
        <v>6744.3857303256782</v>
      </c>
      <c r="X439">
        <f t="shared" si="189"/>
        <v>7982.1907575458808</v>
      </c>
      <c r="Y439">
        <f t="shared" si="190"/>
        <v>7.2815585477535069E-2</v>
      </c>
      <c r="Z439">
        <f t="shared" si="212"/>
        <v>1.3467611810889879E-2</v>
      </c>
      <c r="AA439">
        <f t="shared" si="213"/>
        <v>1.749203613052925E-4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114</v>
      </c>
      <c r="C440">
        <f t="shared" si="194"/>
        <v>2062</v>
      </c>
      <c r="D440">
        <f t="shared" si="195"/>
        <v>0.82718423890410464</v>
      </c>
      <c r="E440">
        <f t="shared" si="196"/>
        <v>0.1360964094310777</v>
      </c>
      <c r="F440">
        <f t="shared" si="197"/>
        <v>8.0060587218404405E-6</v>
      </c>
      <c r="G440">
        <f t="shared" si="198"/>
        <v>5.0820318515502403E-5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12.288459307745738</v>
      </c>
      <c r="L440">
        <f t="shared" si="203"/>
        <v>5.8826377237342839E-2</v>
      </c>
      <c r="M440">
        <f t="shared" si="204"/>
        <v>7.2288554290318762E-4</v>
      </c>
      <c r="N440">
        <f t="shared" si="186"/>
        <v>0.19626885372580527</v>
      </c>
      <c r="O440">
        <f t="shared" si="205"/>
        <v>0.99617103005203711</v>
      </c>
      <c r="P440">
        <f t="shared" si="206"/>
        <v>1012.2884593077457</v>
      </c>
      <c r="Q440">
        <f t="shared" si="207"/>
        <v>0.76937498312385255</v>
      </c>
      <c r="R440">
        <f t="shared" si="208"/>
        <v>0.1150701027432941</v>
      </c>
      <c r="S440">
        <f t="shared" si="209"/>
        <v>1013.0803294011538</v>
      </c>
      <c r="T440">
        <f t="shared" si="210"/>
        <v>5.8826377237342839E-2</v>
      </c>
      <c r="U440">
        <f t="shared" si="187"/>
        <v>0.33845232460230329</v>
      </c>
      <c r="V440">
        <f t="shared" si="211"/>
        <v>4.227748267202724E-5</v>
      </c>
      <c r="W440">
        <f t="shared" si="188"/>
        <v>6659.7836158594846</v>
      </c>
      <c r="X440">
        <f t="shared" si="189"/>
        <v>7904.6077590383784</v>
      </c>
      <c r="Y440">
        <f t="shared" si="190"/>
        <v>6.3262359452138747E-2</v>
      </c>
      <c r="Z440">
        <f t="shared" si="212"/>
        <v>1.1590164018935548E-2</v>
      </c>
      <c r="AA440">
        <f t="shared" si="213"/>
        <v>1.5072301197923966E-4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114</v>
      </c>
      <c r="C441">
        <f t="shared" si="194"/>
        <v>2062</v>
      </c>
      <c r="D441">
        <f t="shared" si="195"/>
        <v>0.82718423890410464</v>
      </c>
      <c r="E441">
        <f t="shared" si="196"/>
        <v>0.1360964094310777</v>
      </c>
      <c r="F441">
        <f t="shared" si="197"/>
        <v>6.916462876103594E-6</v>
      </c>
      <c r="G441">
        <f t="shared" si="198"/>
        <v>4.3903855639398807E-5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12.31377152192832</v>
      </c>
      <c r="L441">
        <f t="shared" si="203"/>
        <v>5.0820318515502401E-2</v>
      </c>
      <c r="M441">
        <f t="shared" si="204"/>
        <v>6.2578979087152004E-4</v>
      </c>
      <c r="N441">
        <f t="shared" si="186"/>
        <v>0.19551743352508308</v>
      </c>
      <c r="O441">
        <f t="shared" si="205"/>
        <v>0.99617147506362902</v>
      </c>
      <c r="P441">
        <f t="shared" si="206"/>
        <v>1012.3137715219283</v>
      </c>
      <c r="Q441">
        <f t="shared" si="207"/>
        <v>0.76937498312385255</v>
      </c>
      <c r="R441">
        <f t="shared" si="208"/>
        <v>0.1150701027432941</v>
      </c>
      <c r="S441">
        <f t="shared" si="209"/>
        <v>1013.1072727380758</v>
      </c>
      <c r="T441">
        <f t="shared" si="210"/>
        <v>5.0820318515502401E-2</v>
      </c>
      <c r="U441">
        <f t="shared" si="187"/>
        <v>0.28807326531740218</v>
      </c>
      <c r="V441">
        <f t="shared" si="211"/>
        <v>3.5984425567298625E-5</v>
      </c>
      <c r="W441">
        <f t="shared" si="188"/>
        <v>6561.4571003392375</v>
      </c>
      <c r="X441">
        <f t="shared" si="189"/>
        <v>7816.5763682594916</v>
      </c>
      <c r="Y441">
        <f t="shared" si="190"/>
        <v>5.5104575148998747E-2</v>
      </c>
      <c r="Z441">
        <f t="shared" si="212"/>
        <v>9.9744456610179732E-3</v>
      </c>
      <c r="AA441">
        <f t="shared" si="213"/>
        <v>1.2985862746145722E-4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114</v>
      </c>
      <c r="C442">
        <f t="shared" si="194"/>
        <v>2062</v>
      </c>
      <c r="D442">
        <f t="shared" si="195"/>
        <v>0.82718423890410464</v>
      </c>
      <c r="E442">
        <f t="shared" si="196"/>
        <v>0.1360964094310777</v>
      </c>
      <c r="F442">
        <f t="shared" si="197"/>
        <v>5.9751571127025497E-6</v>
      </c>
      <c r="G442">
        <f t="shared" si="198"/>
        <v>3.7928698526696257E-5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12.339135875127747</v>
      </c>
      <c r="L442">
        <f t="shared" si="203"/>
        <v>4.390385563939881E-2</v>
      </c>
      <c r="M442">
        <f t="shared" si="204"/>
        <v>5.4173564017653548E-4</v>
      </c>
      <c r="N442">
        <f t="shared" si="186"/>
        <v>0.19476897687663833</v>
      </c>
      <c r="O442">
        <f t="shared" si="205"/>
        <v>0.99617191861129495</v>
      </c>
      <c r="P442">
        <f t="shared" si="206"/>
        <v>1012.3391358751278</v>
      </c>
      <c r="Q442">
        <f t="shared" si="207"/>
        <v>0.76937498312385255</v>
      </c>
      <c r="R442">
        <f t="shared" si="208"/>
        <v>0.1150701027432941</v>
      </c>
      <c r="S442">
        <f t="shared" si="209"/>
        <v>1013.1342715738604</v>
      </c>
      <c r="T442">
        <f t="shared" si="210"/>
        <v>4.390385563939881E-2</v>
      </c>
      <c r="U442">
        <f t="shared" si="187"/>
        <v>0.244533338819516</v>
      </c>
      <c r="V442">
        <f t="shared" si="211"/>
        <v>3.0545672885606467E-5</v>
      </c>
      <c r="W442">
        <f t="shared" si="188"/>
        <v>6447.1850687784681</v>
      </c>
      <c r="X442">
        <f t="shared" si="189"/>
        <v>7716.6940847134892</v>
      </c>
      <c r="Y442">
        <f t="shared" si="190"/>
        <v>4.8150824742322247E-2</v>
      </c>
      <c r="Z442">
        <f t="shared" si="212"/>
        <v>8.5839691764710013E-3</v>
      </c>
      <c r="AA442">
        <f t="shared" si="213"/>
        <v>1.1186811147232214E-4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115</v>
      </c>
      <c r="C443">
        <f t="shared" si="194"/>
        <v>2062</v>
      </c>
      <c r="D443">
        <f t="shared" si="195"/>
        <v>0.86098696309970146</v>
      </c>
      <c r="E443">
        <f t="shared" si="196"/>
        <v>0.15162480714322368</v>
      </c>
      <c r="F443">
        <f t="shared" si="197"/>
        <v>5.750931599303792E-6</v>
      </c>
      <c r="G443">
        <f t="shared" si="198"/>
        <v>3.2177766927392463E-5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12.364552474741854</v>
      </c>
      <c r="L443">
        <f t="shared" si="203"/>
        <v>3.792869852669626E-2</v>
      </c>
      <c r="M443">
        <f t="shared" si="204"/>
        <v>4.6897138323199995E-4</v>
      </c>
      <c r="N443">
        <f t="shared" si="186"/>
        <v>0.19402347148412102</v>
      </c>
      <c r="O443">
        <f t="shared" si="205"/>
        <v>0.99617236068868664</v>
      </c>
      <c r="P443">
        <f t="shared" si="206"/>
        <v>1012.3645524747418</v>
      </c>
      <c r="Q443">
        <f t="shared" si="207"/>
        <v>0.80081534324481285</v>
      </c>
      <c r="R443">
        <f t="shared" si="208"/>
        <v>0.12581237002347201</v>
      </c>
      <c r="S443">
        <f t="shared" si="209"/>
        <v>1013.1613260228262</v>
      </c>
      <c r="T443">
        <f t="shared" si="210"/>
        <v>3.792869852669626E-2</v>
      </c>
      <c r="U443">
        <f t="shared" si="187"/>
        <v>0.20690186859064685</v>
      </c>
      <c r="V443">
        <f t="shared" si="211"/>
        <v>2.5844969965650519E-5</v>
      </c>
      <c r="W443">
        <f t="shared" si="188"/>
        <v>6429.963553950487</v>
      </c>
      <c r="X443">
        <f t="shared" si="189"/>
        <v>7696.8025451175927</v>
      </c>
      <c r="Y443">
        <f t="shared" si="190"/>
        <v>4.0764049792308125E-2</v>
      </c>
      <c r="Z443">
        <f t="shared" si="212"/>
        <v>7.3873338063070899E-3</v>
      </c>
      <c r="AA443">
        <f t="shared" si="213"/>
        <v>9.6355607289656844E-5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115</v>
      </c>
      <c r="C444">
        <f t="shared" si="194"/>
        <v>2062</v>
      </c>
      <c r="D444">
        <f t="shared" si="195"/>
        <v>0.86098696309970146</v>
      </c>
      <c r="E444">
        <f t="shared" si="196"/>
        <v>0.15162480714322368</v>
      </c>
      <c r="F444">
        <f t="shared" si="197"/>
        <v>4.8789477046654835E-6</v>
      </c>
      <c r="G444">
        <f t="shared" si="198"/>
        <v>2.729881922272698E-5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12.390021428389703</v>
      </c>
      <c r="L444">
        <f t="shared" si="203"/>
        <v>3.2177766927392465E-2</v>
      </c>
      <c r="M444">
        <f t="shared" si="204"/>
        <v>3.9868322174812213E-4</v>
      </c>
      <c r="N444">
        <f t="shared" si="186"/>
        <v>0.19328090510428153</v>
      </c>
      <c r="O444">
        <f t="shared" si="205"/>
        <v>0.99617280128966113</v>
      </c>
      <c r="P444">
        <f t="shared" si="206"/>
        <v>1012.3900214283897</v>
      </c>
      <c r="Q444">
        <f t="shared" si="207"/>
        <v>0.80081534324481285</v>
      </c>
      <c r="R444">
        <f t="shared" si="208"/>
        <v>0.12581237002347201</v>
      </c>
      <c r="S444">
        <f t="shared" si="209"/>
        <v>1013.1884361995272</v>
      </c>
      <c r="T444">
        <f t="shared" si="210"/>
        <v>3.2177766927392465E-2</v>
      </c>
      <c r="U444">
        <f t="shared" si="187"/>
        <v>0.17497330305048361</v>
      </c>
      <c r="V444">
        <f t="shared" si="211"/>
        <v>2.1856640507570764E-5</v>
      </c>
      <c r="W444">
        <f t="shared" si="188"/>
        <v>6409.5557255756248</v>
      </c>
      <c r="X444">
        <f t="shared" si="189"/>
        <v>7673.9291330734086</v>
      </c>
      <c r="Y444">
        <f t="shared" si="190"/>
        <v>3.4515901081305311E-2</v>
      </c>
      <c r="Z444">
        <f t="shared" si="212"/>
        <v>6.2432420438596247E-3</v>
      </c>
      <c r="AA444">
        <f t="shared" si="213"/>
        <v>8.1578373965886453E-5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115</v>
      </c>
      <c r="C445">
        <f t="shared" si="194"/>
        <v>2062</v>
      </c>
      <c r="D445">
        <f t="shared" si="195"/>
        <v>0.86098696309970146</v>
      </c>
      <c r="E445">
        <f t="shared" si="196"/>
        <v>0.15162480714322368</v>
      </c>
      <c r="F445">
        <f t="shared" si="197"/>
        <v>4.1391781998837056E-6</v>
      </c>
      <c r="G445">
        <f t="shared" si="198"/>
        <v>2.3159641022843276E-5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12.41554284391203</v>
      </c>
      <c r="L445">
        <f t="shared" si="203"/>
        <v>2.7298819222726981E-2</v>
      </c>
      <c r="M445">
        <f t="shared" si="204"/>
        <v>3.3892965964797613E-4</v>
      </c>
      <c r="N445">
        <f t="shared" si="186"/>
        <v>0.19254126554677742</v>
      </c>
      <c r="O445">
        <f t="shared" si="205"/>
        <v>0.99617324040828015</v>
      </c>
      <c r="P445">
        <f t="shared" si="206"/>
        <v>1012.415542843912</v>
      </c>
      <c r="Q445">
        <f t="shared" si="207"/>
        <v>0.80081534324481285</v>
      </c>
      <c r="R445">
        <f t="shared" si="208"/>
        <v>0.12581237002347201</v>
      </c>
      <c r="S445">
        <f t="shared" si="209"/>
        <v>1013.2156022187536</v>
      </c>
      <c r="T445">
        <f t="shared" si="210"/>
        <v>2.7298819222726981E-2</v>
      </c>
      <c r="U445">
        <f t="shared" si="187"/>
        <v>0.14788306510989785</v>
      </c>
      <c r="V445">
        <f t="shared" si="211"/>
        <v>1.8472686603693767E-5</v>
      </c>
      <c r="W445">
        <f t="shared" si="188"/>
        <v>6385.3781223998649</v>
      </c>
      <c r="X445">
        <f t="shared" si="189"/>
        <v>7647.6319918017953</v>
      </c>
      <c r="Y445">
        <f t="shared" si="190"/>
        <v>2.9233346495043607E-2</v>
      </c>
      <c r="Z445">
        <f t="shared" si="212"/>
        <v>5.2763404876468301E-3</v>
      </c>
      <c r="AA445">
        <f t="shared" si="213"/>
        <v>6.906538584017111E-5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115</v>
      </c>
      <c r="C446">
        <f t="shared" si="194"/>
        <v>2062</v>
      </c>
      <c r="D446">
        <f t="shared" si="195"/>
        <v>0.86098696309970146</v>
      </c>
      <c r="E446">
        <f t="shared" si="196"/>
        <v>0.15162480714322368</v>
      </c>
      <c r="F446">
        <f t="shared" si="197"/>
        <v>3.5115761035949032E-6</v>
      </c>
      <c r="G446">
        <f t="shared" si="198"/>
        <v>1.9648064919248372E-5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12.441116829371708</v>
      </c>
      <c r="L446">
        <f t="shared" si="203"/>
        <v>2.3159641022843274E-2</v>
      </c>
      <c r="M446">
        <f t="shared" si="204"/>
        <v>2.8813179969150286E-4</v>
      </c>
      <c r="N446">
        <f t="shared" si="186"/>
        <v>0.19180454067397917</v>
      </c>
      <c r="O446">
        <f t="shared" si="205"/>
        <v>0.9961736780388033</v>
      </c>
      <c r="P446">
        <f t="shared" si="206"/>
        <v>1012.4411168293717</v>
      </c>
      <c r="Q446">
        <f t="shared" si="207"/>
        <v>0.80081534324481285</v>
      </c>
      <c r="R446">
        <f t="shared" si="208"/>
        <v>0.12581237002347201</v>
      </c>
      <c r="S446">
        <f t="shared" si="209"/>
        <v>1013.2428241955315</v>
      </c>
      <c r="T446">
        <f t="shared" si="210"/>
        <v>2.3159641022843274E-2</v>
      </c>
      <c r="U446">
        <f t="shared" si="187"/>
        <v>0.1248976491183606</v>
      </c>
      <c r="V446">
        <f t="shared" si="211"/>
        <v>1.5601483023002094E-5</v>
      </c>
      <c r="W446">
        <f t="shared" si="188"/>
        <v>6356.7404541708183</v>
      </c>
      <c r="X446">
        <f t="shared" si="189"/>
        <v>7617.4037991139176</v>
      </c>
      <c r="Y446">
        <f t="shared" si="190"/>
        <v>2.4769595242758818E-2</v>
      </c>
      <c r="Z446">
        <f t="shared" si="212"/>
        <v>4.4591865921473064E-3</v>
      </c>
      <c r="AA446">
        <f t="shared" si="213"/>
        <v>5.8469696641932331E-5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115</v>
      </c>
      <c r="C447">
        <f t="shared" si="194"/>
        <v>2063</v>
      </c>
      <c r="D447">
        <f t="shared" si="195"/>
        <v>0.86098696309970146</v>
      </c>
      <c r="E447">
        <f t="shared" si="196"/>
        <v>0.15162480714322368</v>
      </c>
      <c r="F447">
        <f t="shared" si="197"/>
        <v>2.9791340541185732E-6</v>
      </c>
      <c r="G447">
        <f t="shared" si="198"/>
        <v>1.6668930865129797E-5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12.466743493054217</v>
      </c>
      <c r="L447">
        <f t="shared" si="203"/>
        <v>1.9648064919248372E-2</v>
      </c>
      <c r="M447">
        <f t="shared" si="204"/>
        <v>2.4494738548314646E-4</v>
      </c>
      <c r="N447">
        <f t="shared" si="186"/>
        <v>0.19107071840077627</v>
      </c>
      <c r="O447">
        <f t="shared" si="205"/>
        <v>0.9961741141756898</v>
      </c>
      <c r="P447">
        <f t="shared" si="206"/>
        <v>1012.4667434930542</v>
      </c>
      <c r="Q447">
        <f t="shared" si="207"/>
        <v>0.80081534324481285</v>
      </c>
      <c r="R447">
        <f t="shared" si="208"/>
        <v>0.12581237002347201</v>
      </c>
      <c r="S447">
        <f t="shared" si="209"/>
        <v>1013.2701022451247</v>
      </c>
      <c r="T447">
        <f t="shared" si="210"/>
        <v>1.9648064919248372E-2</v>
      </c>
      <c r="U447">
        <f t="shared" si="187"/>
        <v>0.10539475016808955</v>
      </c>
      <c r="V447">
        <f t="shared" si="211"/>
        <v>1.3165295080155943E-5</v>
      </c>
      <c r="W447">
        <f t="shared" si="188"/>
        <v>6322.8260421049436</v>
      </c>
      <c r="X447">
        <f t="shared" si="189"/>
        <v>7582.6620683174642</v>
      </c>
      <c r="Y447">
        <f t="shared" si="190"/>
        <v>2.1000119622336357E-2</v>
      </c>
      <c r="Z447">
        <f t="shared" si="212"/>
        <v>3.7685880669689575E-3</v>
      </c>
      <c r="AA447">
        <f t="shared" si="213"/>
        <v>4.9497523150810619E-5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115</v>
      </c>
      <c r="C448">
        <f t="shared" si="194"/>
        <v>2063</v>
      </c>
      <c r="D448">
        <f t="shared" si="195"/>
        <v>0.86098696309970146</v>
      </c>
      <c r="E448">
        <f t="shared" si="196"/>
        <v>0.15162480714322368</v>
      </c>
      <c r="F448">
        <f t="shared" si="197"/>
        <v>2.527423427709034E-6</v>
      </c>
      <c r="G448">
        <f t="shared" si="198"/>
        <v>1.4141507437420763E-5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12.492422943468021</v>
      </c>
      <c r="L448">
        <f t="shared" si="203"/>
        <v>1.6668930865129796E-2</v>
      </c>
      <c r="M448">
        <f t="shared" si="204"/>
        <v>2.0823533438262974E-4</v>
      </c>
      <c r="N448">
        <f t="shared" si="186"/>
        <v>0.19033978669438226</v>
      </c>
      <c r="O448">
        <f t="shared" si="205"/>
        <v>0.99617454881359235</v>
      </c>
      <c r="P448">
        <f t="shared" si="206"/>
        <v>1012.492422943468</v>
      </c>
      <c r="Q448">
        <f t="shared" si="207"/>
        <v>0.80081534324481285</v>
      </c>
      <c r="R448">
        <f t="shared" si="208"/>
        <v>0.12581237002347201</v>
      </c>
      <c r="S448">
        <f t="shared" si="209"/>
        <v>1013.2974364830337</v>
      </c>
      <c r="T448">
        <f t="shared" si="210"/>
        <v>1.6668930865129796E-2</v>
      </c>
      <c r="U448">
        <f t="shared" si="187"/>
        <v>8.8846405839922718E-2</v>
      </c>
      <c r="V448">
        <f t="shared" si="211"/>
        <v>1.1098172801096695E-5</v>
      </c>
      <c r="W448">
        <f t="shared" si="188"/>
        <v>6282.6686782217057</v>
      </c>
      <c r="X448">
        <f t="shared" si="189"/>
        <v>7542.7380121782189</v>
      </c>
      <c r="Y448">
        <f t="shared" si="190"/>
        <v>1.7819279857811857E-2</v>
      </c>
      <c r="Z448">
        <f t="shared" si="212"/>
        <v>3.1849445953732233E-3</v>
      </c>
      <c r="AA448">
        <f t="shared" si="213"/>
        <v>4.1900098780573072E-5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115</v>
      </c>
      <c r="C449">
        <f t="shared" si="194"/>
        <v>2063</v>
      </c>
      <c r="D449">
        <f t="shared" si="195"/>
        <v>0.86098696309970146</v>
      </c>
      <c r="E449">
        <f t="shared" si="196"/>
        <v>0.15162480714322368</v>
      </c>
      <c r="F449">
        <f t="shared" si="197"/>
        <v>2.1442033379133864E-6</v>
      </c>
      <c r="G449">
        <f t="shared" si="198"/>
        <v>1.1997304099507376E-5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12.518155289345192</v>
      </c>
      <c r="L449">
        <f t="shared" si="203"/>
        <v>1.4141507437420762E-2</v>
      </c>
      <c r="M449">
        <f t="shared" si="204"/>
        <v>1.770255861270631E-4</v>
      </c>
      <c r="N449">
        <f t="shared" si="186"/>
        <v>0.18961173357413966</v>
      </c>
      <c r="O449">
        <f t="shared" si="205"/>
        <v>0.9961749819473551</v>
      </c>
      <c r="P449">
        <f t="shared" si="206"/>
        <v>1012.5181552893451</v>
      </c>
      <c r="Q449">
        <f t="shared" si="207"/>
        <v>0.80081534324481285</v>
      </c>
      <c r="R449">
        <f t="shared" si="208"/>
        <v>0.12581237002347201</v>
      </c>
      <c r="S449">
        <f t="shared" si="209"/>
        <v>1013.3248270249974</v>
      </c>
      <c r="T449">
        <f t="shared" si="210"/>
        <v>1.4141507437420762E-2</v>
      </c>
      <c r="U449">
        <f t="shared" si="187"/>
        <v>7.4804693697449728E-2</v>
      </c>
      <c r="V449">
        <f t="shared" si="211"/>
        <v>9.3441643377582935E-6</v>
      </c>
      <c r="W449">
        <f t="shared" si="188"/>
        <v>6235.1252478897577</v>
      </c>
      <c r="X449">
        <f t="shared" si="189"/>
        <v>7496.8637570549154</v>
      </c>
      <c r="Y449">
        <f t="shared" si="190"/>
        <v>1.5137460588513471E-2</v>
      </c>
      <c r="Z449">
        <f t="shared" si="212"/>
        <v>2.6916915091756881E-3</v>
      </c>
      <c r="AA449">
        <f t="shared" si="213"/>
        <v>3.5466775501757187E-5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115</v>
      </c>
      <c r="C450">
        <f t="shared" si="194"/>
        <v>2063</v>
      </c>
      <c r="D450">
        <f t="shared" si="195"/>
        <v>0.86098696309970146</v>
      </c>
      <c r="E450">
        <f t="shared" si="196"/>
        <v>0.15162480714322368</v>
      </c>
      <c r="F450">
        <f t="shared" si="197"/>
        <v>1.8190889203264127E-6</v>
      </c>
      <c r="G450">
        <f t="shared" si="198"/>
        <v>1.0178215179180963E-5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12.543940639641711</v>
      </c>
      <c r="L450">
        <f t="shared" si="203"/>
        <v>1.1997304099507377E-2</v>
      </c>
      <c r="M450">
        <f t="shared" si="204"/>
        <v>1.5049347045995067E-4</v>
      </c>
      <c r="N450">
        <f t="shared" ref="N450:N503" si="217">INDEX(P_rec,MATCH(A450,curve_t,0))</f>
        <v>0.18888654711132458</v>
      </c>
      <c r="O450">
        <f t="shared" si="205"/>
        <v>0.99617541357201123</v>
      </c>
      <c r="P450">
        <f t="shared" si="206"/>
        <v>1012.5439406396417</v>
      </c>
      <c r="Q450">
        <f t="shared" si="207"/>
        <v>0.80081534324481285</v>
      </c>
      <c r="R450">
        <f t="shared" si="208"/>
        <v>0.12581237002347201</v>
      </c>
      <c r="S450">
        <f t="shared" si="209"/>
        <v>1013.3522739869928</v>
      </c>
      <c r="T450">
        <f t="shared" si="210"/>
        <v>1.1997304099507377E-2</v>
      </c>
      <c r="U450">
        <f t="shared" ref="U450:U502" si="218">L451+M451+V451*O451+O451*U451</f>
        <v>6.2889597071859107E-2</v>
      </c>
      <c r="V450">
        <f t="shared" si="211"/>
        <v>7.8558002329590262E-6</v>
      </c>
      <c r="W450">
        <f t="shared" ref="W450:W502" si="219">P451+(1-E451)*(O451*(W451+$AL$14*W451))</f>
        <v>6178.8433398909356</v>
      </c>
      <c r="X450">
        <f t="shared" ref="X450:X502" si="220">S451+(1-R451)*(O451*(X451+$AL$14*X451))</f>
        <v>7444.1576627878076</v>
      </c>
      <c r="Y450">
        <f t="shared" ref="Y450:Y503" si="221">G450*(X450-W450)</f>
        <v>1.2878641447744026E-2</v>
      </c>
      <c r="Z450">
        <f t="shared" si="212"/>
        <v>2.274829628523726E-3</v>
      </c>
      <c r="AA450">
        <f t="shared" si="213"/>
        <v>3.0019182806299793E-5</v>
      </c>
      <c r="AD450" t="b">
        <f t="shared" si="214"/>
        <v>1</v>
      </c>
      <c r="AE450" t="b">
        <f t="shared" si="215"/>
        <v>1</v>
      </c>
      <c r="AF450" t="b">
        <f t="shared" ref="AF450:AF503" si="222">IF(A450&gt;$AL$11,AND(G450=0,U450=0,Y450=0),TRUE)</f>
        <v>1</v>
      </c>
      <c r="AG450" t="b">
        <f t="shared" si="216"/>
        <v>1</v>
      </c>
      <c r="AH450" t="b">
        <f t="shared" ref="AH450:AH503" si="223">Y450&gt;=0</f>
        <v>1</v>
      </c>
    </row>
    <row r="451" spans="1:34" x14ac:dyDescent="0.35">
      <c r="A451">
        <v>449</v>
      </c>
      <c r="B451">
        <f t="shared" ref="B451:B503" si="224">MIN(120,INT(($AL$9+A451-1)/12))</f>
        <v>115</v>
      </c>
      <c r="C451">
        <f t="shared" ref="C451:C503" si="225">INT(($AL$8+A451)/12)</f>
        <v>2063</v>
      </c>
      <c r="D451">
        <f t="shared" ref="D451:D503" si="226">IF(B451&gt;=120,1,INDEX(mort_v1_M,MATCH(B451,mort_age,0))*INDEX(cif,MATCH(B451,cif_age,0),MATCH(C451,cif_year,0)))</f>
        <v>0.86098696309970146</v>
      </c>
      <c r="E451">
        <f t="shared" ref="E451:E503" si="227">1-(1-D451)^(1/12)</f>
        <v>0.15162480714322368</v>
      </c>
      <c r="F451">
        <f t="shared" ref="F451:F503" si="228">G450*E451</f>
        <v>1.5432699136055455E-6</v>
      </c>
      <c r="G451">
        <f t="shared" ref="G451:G503" si="229">G450-F451</f>
        <v>8.6349452655754177E-6</v>
      </c>
      <c r="H451" t="b">
        <f t="shared" ref="H451:H503" si="230">AND(A451-$AL$10&gt;0,MOD(A451-$AL$10,12)=0)</f>
        <v>0</v>
      </c>
      <c r="I451">
        <f t="shared" ref="I451:I503" si="231">IF($AL$4="CPI",IF(H451,INDEX(I_rec,MATCH(A451-$AL$13,cpi_rec_u,0))/INDEX(I_rec,MATCH(A451-$AL$13-12,cpi_rec_u,0)),1),1)</f>
        <v>1</v>
      </c>
      <c r="J451">
        <f t="shared" ref="J451:J503" si="232">J450*I451</f>
        <v>1000</v>
      </c>
      <c r="K451">
        <f t="shared" ref="K451:K503" si="233">$AL$17*(INDEX(I_rec,MATCH(A451-1,cpi_rec_u,0))/$AL$18)</f>
        <v>12.569779103538002</v>
      </c>
      <c r="L451">
        <f t="shared" ref="L451:L503" si="234">G450*J451</f>
        <v>1.0178215179180963E-2</v>
      </c>
      <c r="M451">
        <f t="shared" ref="M451:M503" si="235">G450*K451</f>
        <v>1.2793791647058215E-4</v>
      </c>
      <c r="N451">
        <f t="shared" si="217"/>
        <v>0.18816421542895093</v>
      </c>
      <c r="O451">
        <f t="shared" ref="O451:O503" si="236">N451/N450</f>
        <v>0.99617584368278</v>
      </c>
      <c r="P451">
        <f t="shared" ref="P451:P503" si="237">J451+K451</f>
        <v>1012.5697791035381</v>
      </c>
      <c r="Q451">
        <f t="shared" ref="Q451:Q503" si="238">IF(B451&gt;=120,1,D451*$AL$15)</f>
        <v>0.80081534324481285</v>
      </c>
      <c r="R451">
        <f t="shared" ref="R451:R503" si="239">1-(1-Q451)^(1/12)</f>
        <v>0.12581237002347201</v>
      </c>
      <c r="S451">
        <f t="shared" ref="S451:S503" si="240">J451+K451*$AL$16</f>
        <v>1013.3797774852361</v>
      </c>
      <c r="T451">
        <f t="shared" ref="T451:T503" si="241">L451</f>
        <v>1.0178215179180963E-2</v>
      </c>
      <c r="U451">
        <f t="shared" si="218"/>
        <v>5.2778710419525518E-2</v>
      </c>
      <c r="V451">
        <f t="shared" ref="V451:V503" si="242">$AL$14*U451</f>
        <v>6.5928074739488684E-6</v>
      </c>
      <c r="W451">
        <f t="shared" si="219"/>
        <v>6112.2229262918727</v>
      </c>
      <c r="X451">
        <f t="shared" si="220"/>
        <v>7383.607467711734</v>
      </c>
      <c r="Y451">
        <f t="shared" si="221"/>
        <v>1.0978335926659205E-2</v>
      </c>
      <c r="Z451">
        <f t="shared" ref="Z451:Z503" si="243">N450*L451</f>
        <v>1.9225279209515638E-3</v>
      </c>
      <c r="AA451">
        <f t="shared" ref="AA451:AA503" si="244">N450*M451+N451*V451</f>
        <v>2.5406281732555037E-5</v>
      </c>
      <c r="AD451" t="b">
        <f t="shared" ref="AD451:AD503" si="245">AND(G451&gt;=0,G451&lt;=G450)</f>
        <v>1</v>
      </c>
      <c r="AE451" t="b">
        <f t="shared" ref="AE451:AE503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503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115</v>
      </c>
      <c r="C452">
        <f t="shared" si="225"/>
        <v>2063</v>
      </c>
      <c r="D452">
        <f t="shared" si="226"/>
        <v>0.86098696309970146</v>
      </c>
      <c r="E452">
        <f t="shared" si="227"/>
        <v>0.15162480714322368</v>
      </c>
      <c r="F452">
        <f t="shared" si="228"/>
        <v>1.3092719105851652E-6</v>
      </c>
      <c r="G452">
        <f t="shared" si="229"/>
        <v>7.3256733549902524E-6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12.59567079043938</v>
      </c>
      <c r="L452">
        <f t="shared" si="234"/>
        <v>8.6349452655754173E-3</v>
      </c>
      <c r="M452">
        <f t="shared" si="235"/>
        <v>1.087629278586511E-4</v>
      </c>
      <c r="N452">
        <f t="shared" si="217"/>
        <v>0.18744472670157419</v>
      </c>
      <c r="O452">
        <f t="shared" si="236"/>
        <v>0.99617627227506278</v>
      </c>
      <c r="P452">
        <f t="shared" si="237"/>
        <v>1012.5956707904394</v>
      </c>
      <c r="Q452">
        <f t="shared" si="238"/>
        <v>0.80081534324481285</v>
      </c>
      <c r="R452">
        <f t="shared" si="239"/>
        <v>0.12581237002347201</v>
      </c>
      <c r="S452">
        <f t="shared" si="240"/>
        <v>1013.4073376361827</v>
      </c>
      <c r="T452">
        <f t="shared" si="241"/>
        <v>8.6349452655754173E-3</v>
      </c>
      <c r="U452">
        <f t="shared" si="218"/>
        <v>4.4198505368844468E-2</v>
      </c>
      <c r="V452">
        <f t="shared" si="242"/>
        <v>5.5210184981193903E-6</v>
      </c>
      <c r="W452">
        <f t="shared" si="219"/>
        <v>6033.3710263966968</v>
      </c>
      <c r="X452">
        <f t="shared" si="220"/>
        <v>7314.0509365906437</v>
      </c>
      <c r="Y452">
        <f t="shared" si="221"/>
        <v>9.3818426943791059E-3</v>
      </c>
      <c r="Z452">
        <f t="shared" si="243"/>
        <v>1.6247877011689327E-3</v>
      </c>
      <c r="AA452">
        <f t="shared" si="244"/>
        <v>2.1500176791772998E-5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115</v>
      </c>
      <c r="C453">
        <f t="shared" si="225"/>
        <v>2063</v>
      </c>
      <c r="D453">
        <f t="shared" si="226"/>
        <v>0.86098696309970146</v>
      </c>
      <c r="E453">
        <f t="shared" si="227"/>
        <v>0.15162480714322368</v>
      </c>
      <c r="F453">
        <f t="shared" si="228"/>
        <v>1.1107538096446493E-6</v>
      </c>
      <c r="G453">
        <f t="shared" si="229"/>
        <v>6.2149195453456026E-6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12.621615809976527</v>
      </c>
      <c r="L453">
        <f t="shared" si="234"/>
        <v>7.325673354990252E-3</v>
      </c>
      <c r="M453">
        <f t="shared" si="235"/>
        <v>9.2461834636068762E-5</v>
      </c>
      <c r="N453">
        <f t="shared" si="217"/>
        <v>0.1867280691550956</v>
      </c>
      <c r="O453">
        <f t="shared" si="236"/>
        <v>0.99617669934444431</v>
      </c>
      <c r="P453">
        <f t="shared" si="237"/>
        <v>1012.6216158099766</v>
      </c>
      <c r="Q453">
        <f t="shared" si="238"/>
        <v>0.80081534324481285</v>
      </c>
      <c r="R453">
        <f t="shared" si="239"/>
        <v>0.12581237002347201</v>
      </c>
      <c r="S453">
        <f t="shared" si="240"/>
        <v>1013.4349545565277</v>
      </c>
      <c r="T453">
        <f t="shared" si="241"/>
        <v>7.325673354990252E-3</v>
      </c>
      <c r="U453">
        <f t="shared" si="218"/>
        <v>3.6916920852260976E-2</v>
      </c>
      <c r="V453">
        <f t="shared" si="242"/>
        <v>4.6114455956832955E-6</v>
      </c>
      <c r="W453">
        <f t="shared" si="219"/>
        <v>5940.0480702776476</v>
      </c>
      <c r="X453">
        <f t="shared" si="220"/>
        <v>7234.1536415379032</v>
      </c>
      <c r="Y453">
        <f t="shared" si="221"/>
        <v>8.0427620085659988E-3</v>
      </c>
      <c r="Z453">
        <f t="shared" si="243"/>
        <v>1.3731588399311519E-3</v>
      </c>
      <c r="AA453">
        <f t="shared" si="244"/>
        <v>1.819256965577977E-5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115</v>
      </c>
      <c r="C454">
        <f t="shared" si="225"/>
        <v>2063</v>
      </c>
      <c r="D454">
        <f t="shared" si="226"/>
        <v>0.86098696309970146</v>
      </c>
      <c r="E454">
        <f t="shared" si="227"/>
        <v>0.15162480714322368</v>
      </c>
      <c r="F454">
        <f t="shared" si="228"/>
        <v>9.4233597747367842E-7</v>
      </c>
      <c r="G454">
        <f t="shared" si="229"/>
        <v>5.2725835678719242E-6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12.64761427200594</v>
      </c>
      <c r="L454">
        <f t="shared" si="234"/>
        <v>6.214919545345603E-3</v>
      </c>
      <c r="M454">
        <f t="shared" si="235"/>
        <v>7.8603905141081708E-5</v>
      </c>
      <c r="N454">
        <f t="shared" si="217"/>
        <v>0.18601423106656506</v>
      </c>
      <c r="O454">
        <f t="shared" si="236"/>
        <v>0.99617712488668408</v>
      </c>
      <c r="P454">
        <f t="shared" si="237"/>
        <v>1012.647614272006</v>
      </c>
      <c r="Q454">
        <f t="shared" si="238"/>
        <v>0.80081534324481285</v>
      </c>
      <c r="R454">
        <f t="shared" si="239"/>
        <v>0.12581237002347201</v>
      </c>
      <c r="S454">
        <f t="shared" si="240"/>
        <v>1013.4626283632069</v>
      </c>
      <c r="T454">
        <f t="shared" si="241"/>
        <v>6.214919545345603E-3</v>
      </c>
      <c r="U454">
        <f t="shared" si="218"/>
        <v>3.0737076589200774E-2</v>
      </c>
      <c r="V454">
        <f t="shared" si="242"/>
        <v>3.8394956347712035E-6</v>
      </c>
      <c r="W454">
        <f t="shared" si="219"/>
        <v>5829.6044422121158</v>
      </c>
      <c r="X454">
        <f t="shared" si="220"/>
        <v>7142.3834511829918</v>
      </c>
      <c r="Y454">
        <f t="shared" si="221"/>
        <v>6.9217370309470304E-3</v>
      </c>
      <c r="Z454">
        <f t="shared" si="243"/>
        <v>1.1604999266566491E-3</v>
      </c>
      <c r="AA454">
        <f t="shared" si="244"/>
        <v>1.5391756263229878E-5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116</v>
      </c>
      <c r="C455">
        <f t="shared" si="225"/>
        <v>2063</v>
      </c>
      <c r="D455">
        <f t="shared" si="226"/>
        <v>0.89115555618140285</v>
      </c>
      <c r="E455">
        <f t="shared" si="227"/>
        <v>0.16874579475417384</v>
      </c>
      <c r="F455">
        <f t="shared" si="228"/>
        <v>8.8972630456834529E-7</v>
      </c>
      <c r="G455">
        <f t="shared" si="229"/>
        <v>4.3828572633035788E-6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12.673666286610398</v>
      </c>
      <c r="L455">
        <f t="shared" si="234"/>
        <v>5.2725835678719239E-3</v>
      </c>
      <c r="M455">
        <f t="shared" si="235"/>
        <v>6.6822964607474373E-5</v>
      </c>
      <c r="N455">
        <f t="shared" si="217"/>
        <v>0.1853032007639846</v>
      </c>
      <c r="O455">
        <f t="shared" si="236"/>
        <v>0.99617754889771837</v>
      </c>
      <c r="P455">
        <f t="shared" si="237"/>
        <v>1012.6736662866103</v>
      </c>
      <c r="Q455">
        <f t="shared" si="238"/>
        <v>0.82887555003000923</v>
      </c>
      <c r="R455">
        <f t="shared" si="239"/>
        <v>0.13680415983136673</v>
      </c>
      <c r="S455">
        <f t="shared" si="240"/>
        <v>1013.4903591733969</v>
      </c>
      <c r="T455">
        <f t="shared" si="241"/>
        <v>5.2725835678719239E-3</v>
      </c>
      <c r="U455">
        <f t="shared" si="218"/>
        <v>2.5491939617421234E-2</v>
      </c>
      <c r="V455">
        <f t="shared" si="242"/>
        <v>3.184303835756714E-6</v>
      </c>
      <c r="W455">
        <f t="shared" si="219"/>
        <v>5816.2833252312412</v>
      </c>
      <c r="X455">
        <f t="shared" si="220"/>
        <v>7126.5889691411312</v>
      </c>
      <c r="Y455">
        <f t="shared" si="221"/>
        <v>5.7428826085581339E-3</v>
      </c>
      <c r="Z455">
        <f t="shared" si="243"/>
        <v>9.8077557811190202E-4</v>
      </c>
      <c r="AA455">
        <f t="shared" si="244"/>
        <v>1.3020084072018389E-5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116</v>
      </c>
      <c r="C456">
        <f t="shared" si="225"/>
        <v>2063</v>
      </c>
      <c r="D456">
        <f t="shared" si="226"/>
        <v>0.89115555618140285</v>
      </c>
      <c r="E456">
        <f t="shared" si="227"/>
        <v>0.16874579475417384</v>
      </c>
      <c r="F456">
        <f t="shared" si="228"/>
        <v>7.3958873219026581E-7</v>
      </c>
      <c r="G456">
        <f t="shared" si="229"/>
        <v>3.6432685311133129E-6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12.699771964099444</v>
      </c>
      <c r="L456">
        <f t="shared" si="234"/>
        <v>4.382857263303579E-3</v>
      </c>
      <c r="M456">
        <f t="shared" si="235"/>
        <v>5.5661287795152402E-5</v>
      </c>
      <c r="N456">
        <f t="shared" si="217"/>
        <v>0.18459496662611141</v>
      </c>
      <c r="O456">
        <f t="shared" si="236"/>
        <v>0.9961779713736556</v>
      </c>
      <c r="P456">
        <f t="shared" si="237"/>
        <v>1012.6997719640995</v>
      </c>
      <c r="Q456">
        <f t="shared" si="238"/>
        <v>0.82887555003000923</v>
      </c>
      <c r="R456">
        <f t="shared" si="239"/>
        <v>0.13680415983136673</v>
      </c>
      <c r="S456">
        <f t="shared" si="240"/>
        <v>1013.5181471045154</v>
      </c>
      <c r="T456">
        <f t="shared" si="241"/>
        <v>4.382857263303579E-3</v>
      </c>
      <c r="U456">
        <f t="shared" si="218"/>
        <v>2.1131556940247383E-2</v>
      </c>
      <c r="V456">
        <f t="shared" si="242"/>
        <v>2.6396303627816356E-6</v>
      </c>
      <c r="W456">
        <f t="shared" si="219"/>
        <v>5800.1645390080503</v>
      </c>
      <c r="X456">
        <f t="shared" si="220"/>
        <v>7108.1880460237253</v>
      </c>
      <c r="Y456">
        <f t="shared" si="221"/>
        <v>4.7654808810666822E-3</v>
      </c>
      <c r="Z456">
        <f t="shared" si="243"/>
        <v>8.121574793818312E-4</v>
      </c>
      <c r="AA456">
        <f t="shared" si="244"/>
        <v>1.0801477265809998E-5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116</v>
      </c>
      <c r="C457">
        <f t="shared" si="225"/>
        <v>2063</v>
      </c>
      <c r="D457">
        <f t="shared" si="226"/>
        <v>0.89115555618140285</v>
      </c>
      <c r="E457">
        <f t="shared" si="227"/>
        <v>0.16874579475417384</v>
      </c>
      <c r="F457">
        <f t="shared" si="228"/>
        <v>6.1478624378558747E-7</v>
      </c>
      <c r="G457">
        <f t="shared" si="229"/>
        <v>3.0284822873277252E-6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12.72593141500983</v>
      </c>
      <c r="L457">
        <f t="shared" si="234"/>
        <v>3.6432685311133129E-3</v>
      </c>
      <c r="M457">
        <f t="shared" si="235"/>
        <v>4.6363985453411625E-5</v>
      </c>
      <c r="N457">
        <f t="shared" si="217"/>
        <v>0.18388951708226092</v>
      </c>
      <c r="O457">
        <f t="shared" si="236"/>
        <v>0.99617839231077554</v>
      </c>
      <c r="P457">
        <f t="shared" si="237"/>
        <v>1012.7259314150099</v>
      </c>
      <c r="Q457">
        <f t="shared" si="238"/>
        <v>0.82887555003000923</v>
      </c>
      <c r="R457">
        <f t="shared" si="239"/>
        <v>0.13680415983136673</v>
      </c>
      <c r="S457">
        <f t="shared" si="240"/>
        <v>1013.5459922742224</v>
      </c>
      <c r="T457">
        <f t="shared" si="241"/>
        <v>3.6432685311133129E-3</v>
      </c>
      <c r="U457">
        <f t="shared" si="218"/>
        <v>1.750664949906822E-2</v>
      </c>
      <c r="V457">
        <f t="shared" si="242"/>
        <v>2.1868281499079828E-6</v>
      </c>
      <c r="W457">
        <f t="shared" si="219"/>
        <v>5780.66762098046</v>
      </c>
      <c r="X457">
        <f t="shared" si="220"/>
        <v>7086.7563531818578</v>
      </c>
      <c r="Y457">
        <f t="shared" si="221"/>
        <v>3.9554665911502576E-3</v>
      </c>
      <c r="Z457">
        <f t="shared" si="243"/>
        <v>6.7252903291082397E-4</v>
      </c>
      <c r="AA457">
        <f t="shared" si="244"/>
        <v>8.9606931198545061E-6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116</v>
      </c>
      <c r="C458">
        <f t="shared" si="225"/>
        <v>2063</v>
      </c>
      <c r="D458">
        <f t="shared" si="226"/>
        <v>0.89115555618140285</v>
      </c>
      <c r="E458">
        <f t="shared" si="227"/>
        <v>0.16874579475417384</v>
      </c>
      <c r="F458">
        <f t="shared" si="228"/>
        <v>5.1104365047405523E-7</v>
      </c>
      <c r="G458">
        <f t="shared" si="229"/>
        <v>2.5174386368536701E-6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12.752144750105998</v>
      </c>
      <c r="L458">
        <f t="shared" si="234"/>
        <v>3.0284822873277253E-3</v>
      </c>
      <c r="M458">
        <f t="shared" si="235"/>
        <v>3.8619644501135258E-5</v>
      </c>
      <c r="N458">
        <f t="shared" si="217"/>
        <v>0.18318684061210908</v>
      </c>
      <c r="O458">
        <f t="shared" si="236"/>
        <v>0.99617881170552258</v>
      </c>
      <c r="P458">
        <f t="shared" si="237"/>
        <v>1012.752144750106</v>
      </c>
      <c r="Q458">
        <f t="shared" si="238"/>
        <v>0.82887555003000923</v>
      </c>
      <c r="R458">
        <f t="shared" si="239"/>
        <v>0.13680415983136673</v>
      </c>
      <c r="S458">
        <f t="shared" si="240"/>
        <v>1013.5738948004198</v>
      </c>
      <c r="T458">
        <f t="shared" si="241"/>
        <v>3.0284822873277253E-3</v>
      </c>
      <c r="U458">
        <f t="shared" si="218"/>
        <v>1.4493125048570142E-2</v>
      </c>
      <c r="V458">
        <f t="shared" si="242"/>
        <v>1.8103963204402179E-6</v>
      </c>
      <c r="W458">
        <f t="shared" si="219"/>
        <v>5757.0916869234406</v>
      </c>
      <c r="X458">
        <f t="shared" si="220"/>
        <v>7061.8004916057407</v>
      </c>
      <c r="Y458">
        <f t="shared" si="221"/>
        <v>3.2845243547503906E-3</v>
      </c>
      <c r="Z458">
        <f t="shared" si="243"/>
        <v>5.5690614530887639E-4</v>
      </c>
      <c r="AA458">
        <f t="shared" si="244"/>
        <v>7.4333885593995873E-6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116</v>
      </c>
      <c r="C459">
        <f t="shared" si="225"/>
        <v>2064</v>
      </c>
      <c r="D459">
        <f t="shared" si="226"/>
        <v>0.89115555618140285</v>
      </c>
      <c r="E459">
        <f t="shared" si="227"/>
        <v>0.16874579475417384</v>
      </c>
      <c r="F459">
        <f t="shared" si="228"/>
        <v>4.2480718352073659E-7</v>
      </c>
      <c r="G459">
        <f t="shared" si="229"/>
        <v>2.0926314533329337E-6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12.778412080380569</v>
      </c>
      <c r="L459">
        <f t="shared" si="234"/>
        <v>2.5174386368536699E-3</v>
      </c>
      <c r="M459">
        <f t="shared" si="235"/>
        <v>3.2168868288787734E-5</v>
      </c>
      <c r="N459">
        <f t="shared" si="217"/>
        <v>0.18248692574549535</v>
      </c>
      <c r="O459">
        <f t="shared" si="236"/>
        <v>0.99617922955450844</v>
      </c>
      <c r="P459">
        <f t="shared" si="237"/>
        <v>1012.7784120803806</v>
      </c>
      <c r="Q459">
        <f t="shared" si="238"/>
        <v>0.82887555003000923</v>
      </c>
      <c r="R459">
        <f t="shared" si="239"/>
        <v>0.13680415983136673</v>
      </c>
      <c r="S459">
        <f t="shared" si="240"/>
        <v>1013.6018548012528</v>
      </c>
      <c r="T459">
        <f t="shared" si="241"/>
        <v>2.5174386368536699E-3</v>
      </c>
      <c r="U459">
        <f t="shared" si="218"/>
        <v>1.1987828556540609E-2</v>
      </c>
      <c r="V459">
        <f t="shared" si="242"/>
        <v>1.4974493517511207E-6</v>
      </c>
      <c r="W459">
        <f t="shared" si="219"/>
        <v>5728.5904488569149</v>
      </c>
      <c r="X459">
        <f t="shared" si="220"/>
        <v>7032.7467491941543</v>
      </c>
      <c r="Y459">
        <f t="shared" si="221"/>
        <v>2.7291184941480189E-3</v>
      </c>
      <c r="Z459">
        <f t="shared" si="243"/>
        <v>4.6116163032007838E-4</v>
      </c>
      <c r="AA459">
        <f t="shared" si="244"/>
        <v>6.1661782765507356E-6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116</v>
      </c>
      <c r="C460">
        <f t="shared" si="225"/>
        <v>2064</v>
      </c>
      <c r="D460">
        <f t="shared" si="226"/>
        <v>0.89115555618140285</v>
      </c>
      <c r="E460">
        <f t="shared" si="227"/>
        <v>0.16874579475417384</v>
      </c>
      <c r="F460">
        <f t="shared" si="228"/>
        <v>3.5312275772024776E-7</v>
      </c>
      <c r="G460">
        <f t="shared" si="229"/>
        <v>1.739508695612686E-6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12.804733517054721</v>
      </c>
      <c r="L460">
        <f t="shared" si="234"/>
        <v>2.0926314533329339E-3</v>
      </c>
      <c r="M460">
        <f t="shared" si="235"/>
        <v>2.679558810933515E-5</v>
      </c>
      <c r="N460">
        <f t="shared" si="217"/>
        <v>0.18178976106222541</v>
      </c>
      <c r="O460">
        <f t="shared" si="236"/>
        <v>0.99617964585450769</v>
      </c>
      <c r="P460">
        <f t="shared" si="237"/>
        <v>1012.8047335170547</v>
      </c>
      <c r="Q460">
        <f t="shared" si="238"/>
        <v>0.82887555003000923</v>
      </c>
      <c r="R460">
        <f t="shared" si="239"/>
        <v>0.13680415983136673</v>
      </c>
      <c r="S460">
        <f t="shared" si="240"/>
        <v>1013.6298723951095</v>
      </c>
      <c r="T460">
        <f t="shared" si="241"/>
        <v>2.0926314533329339E-3</v>
      </c>
      <c r="U460">
        <f t="shared" si="218"/>
        <v>9.9050096106528662E-3</v>
      </c>
      <c r="V460">
        <f t="shared" si="242"/>
        <v>1.2372758044214951E-6</v>
      </c>
      <c r="W460">
        <f t="shared" si="219"/>
        <v>5694.1420503587324</v>
      </c>
      <c r="X460">
        <f t="shared" si="220"/>
        <v>6998.928028056228</v>
      </c>
      <c r="Y460">
        <f t="shared" si="221"/>
        <v>2.2696865541182937E-3</v>
      </c>
      <c r="Z460">
        <f t="shared" si="243"/>
        <v>3.8187788063705512E-4</v>
      </c>
      <c r="AA460">
        <f t="shared" si="244"/>
        <v>5.1147685704689783E-6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116</v>
      </c>
      <c r="C461">
        <f t="shared" si="225"/>
        <v>2064</v>
      </c>
      <c r="D461">
        <f t="shared" si="226"/>
        <v>0.89115555618140285</v>
      </c>
      <c r="E461">
        <f t="shared" si="227"/>
        <v>0.16874579475417384</v>
      </c>
      <c r="F461">
        <f t="shared" si="228"/>
        <v>2.9353477732295897E-7</v>
      </c>
      <c r="G461">
        <f t="shared" si="229"/>
        <v>1.445973918289727E-6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12.831109171578818</v>
      </c>
      <c r="L461">
        <f t="shared" si="234"/>
        <v>1.739508695612686E-3</v>
      </c>
      <c r="M461">
        <f t="shared" si="235"/>
        <v>2.2319825978317041E-5</v>
      </c>
      <c r="N461">
        <f t="shared" si="217"/>
        <v>0.18109533519187301</v>
      </c>
      <c r="O461">
        <f t="shared" si="236"/>
        <v>0.99618006060245223</v>
      </c>
      <c r="P461">
        <f t="shared" si="237"/>
        <v>1012.8311091715789</v>
      </c>
      <c r="Q461">
        <f t="shared" si="238"/>
        <v>0.82887555003000923</v>
      </c>
      <c r="R461">
        <f t="shared" si="239"/>
        <v>0.13680415983136673</v>
      </c>
      <c r="S461">
        <f t="shared" si="240"/>
        <v>1013.6579477006223</v>
      </c>
      <c r="T461">
        <f t="shared" si="241"/>
        <v>1.739508695612686E-3</v>
      </c>
      <c r="U461">
        <f t="shared" si="218"/>
        <v>8.1733858562507058E-3</v>
      </c>
      <c r="V461">
        <f t="shared" si="242"/>
        <v>1.0209715040824989E-6</v>
      </c>
      <c r="W461">
        <f t="shared" si="219"/>
        <v>5652.5126441547736</v>
      </c>
      <c r="X461">
        <f t="shared" si="220"/>
        <v>6959.5686439892133</v>
      </c>
      <c r="Y461">
        <f t="shared" si="221"/>
        <v>1.8899688855047016E-3</v>
      </c>
      <c r="Z461">
        <f t="shared" si="243"/>
        <v>3.1622487014109361E-4</v>
      </c>
      <c r="AA461">
        <f t="shared" si="244"/>
        <v>4.2424090083018773E-6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116</v>
      </c>
      <c r="C462">
        <f t="shared" si="225"/>
        <v>2064</v>
      </c>
      <c r="D462">
        <f t="shared" si="226"/>
        <v>0.89115555618140285</v>
      </c>
      <c r="E462">
        <f t="shared" si="227"/>
        <v>0.16874579475417384</v>
      </c>
      <c r="F462">
        <f t="shared" si="228"/>
        <v>2.4400201803560681E-7</v>
      </c>
      <c r="G462">
        <f t="shared" si="229"/>
        <v>1.2019719002541203E-6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12.857539155632754</v>
      </c>
      <c r="L462">
        <f t="shared" si="234"/>
        <v>1.4459739182897269E-3</v>
      </c>
      <c r="M462">
        <f t="shared" si="235"/>
        <v>1.8591666272433881E-5</v>
      </c>
      <c r="N462">
        <f t="shared" si="217"/>
        <v>0.18040363681358298</v>
      </c>
      <c r="O462">
        <f t="shared" si="236"/>
        <v>0.99618047379543395</v>
      </c>
      <c r="P462">
        <f t="shared" si="237"/>
        <v>1012.8575391556327</v>
      </c>
      <c r="Q462">
        <f t="shared" si="238"/>
        <v>0.82887555003000923</v>
      </c>
      <c r="R462">
        <f t="shared" si="239"/>
        <v>0.13680415983136673</v>
      </c>
      <c r="S462">
        <f t="shared" si="240"/>
        <v>1013.6860808366677</v>
      </c>
      <c r="T462">
        <f t="shared" si="241"/>
        <v>1.4459739182897269E-3</v>
      </c>
      <c r="U462">
        <f t="shared" si="218"/>
        <v>6.7337019006735669E-3</v>
      </c>
      <c r="V462">
        <f t="shared" si="242"/>
        <v>8.4113461403711759E-7</v>
      </c>
      <c r="W462">
        <f t="shared" si="219"/>
        <v>5602.2124138259223</v>
      </c>
      <c r="X462">
        <f t="shared" si="220"/>
        <v>6913.7666517958551</v>
      </c>
      <c r="Y462">
        <f t="shared" si="221"/>
        <v>1.5764513396990646E-3</v>
      </c>
      <c r="Z462">
        <f t="shared" si="243"/>
        <v>2.6185913141138408E-4</v>
      </c>
      <c r="AA462">
        <f t="shared" si="244"/>
        <v>3.5186077788039394E-6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116</v>
      </c>
      <c r="C463">
        <f t="shared" si="225"/>
        <v>2064</v>
      </c>
      <c r="D463">
        <f t="shared" si="226"/>
        <v>0.89115555618140285</v>
      </c>
      <c r="E463">
        <f t="shared" si="227"/>
        <v>0.16874579475417384</v>
      </c>
      <c r="F463">
        <f t="shared" si="228"/>
        <v>2.028277035805661E-7</v>
      </c>
      <c r="G463">
        <f t="shared" si="229"/>
        <v>9.9914419667355415E-7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12.884023581126451</v>
      </c>
      <c r="L463">
        <f t="shared" si="234"/>
        <v>1.2019719002541202E-3</v>
      </c>
      <c r="M463">
        <f t="shared" si="235"/>
        <v>1.5486234306725457E-5</v>
      </c>
      <c r="N463">
        <f t="shared" si="217"/>
        <v>0.17971465465587338</v>
      </c>
      <c r="O463">
        <f t="shared" si="236"/>
        <v>0.99618088543069927</v>
      </c>
      <c r="P463">
        <f t="shared" si="237"/>
        <v>1012.8840235811265</v>
      </c>
      <c r="Q463">
        <f t="shared" si="238"/>
        <v>0.82887555003000923</v>
      </c>
      <c r="R463">
        <f t="shared" si="239"/>
        <v>0.13680415983136673</v>
      </c>
      <c r="S463">
        <f t="shared" si="240"/>
        <v>1013.7142719223671</v>
      </c>
      <c r="T463">
        <f t="shared" si="241"/>
        <v>1.2019719002541202E-3</v>
      </c>
      <c r="U463">
        <f t="shared" si="218"/>
        <v>5.5367000872716997E-3</v>
      </c>
      <c r="V463">
        <f t="shared" si="242"/>
        <v>6.9161215623173183E-7</v>
      </c>
      <c r="W463">
        <f t="shared" si="219"/>
        <v>5541.4424721726928</v>
      </c>
      <c r="X463">
        <f t="shared" si="220"/>
        <v>6860.4732937344597</v>
      </c>
      <c r="Y463">
        <f t="shared" si="221"/>
        <v>1.3179019905969899E-3</v>
      </c>
      <c r="Z463">
        <f t="shared" si="243"/>
        <v>2.168401021535765E-4</v>
      </c>
      <c r="AA463">
        <f t="shared" si="244"/>
        <v>2.9180658292935381E-6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116</v>
      </c>
      <c r="C464">
        <f t="shared" si="225"/>
        <v>2064</v>
      </c>
      <c r="D464">
        <f t="shared" si="226"/>
        <v>0.89115555618140285</v>
      </c>
      <c r="E464">
        <f t="shared" si="227"/>
        <v>0.16874579475417384</v>
      </c>
      <c r="F464">
        <f t="shared" si="228"/>
        <v>1.6860138154169948E-7</v>
      </c>
      <c r="G464">
        <f t="shared" si="229"/>
        <v>8.3054281513185467E-7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12.910562560200365</v>
      </c>
      <c r="L464">
        <f t="shared" si="234"/>
        <v>9.9914419667355417E-4</v>
      </c>
      <c r="M464">
        <f t="shared" si="235"/>
        <v>1.2899513657815058E-5</v>
      </c>
      <c r="N464">
        <f t="shared" si="217"/>
        <v>0.17902837749643777</v>
      </c>
      <c r="O464">
        <f t="shared" si="236"/>
        <v>0.99618129550564627</v>
      </c>
      <c r="P464">
        <f t="shared" si="237"/>
        <v>1012.9105625602003</v>
      </c>
      <c r="Q464">
        <f t="shared" si="238"/>
        <v>0.82887555003000923</v>
      </c>
      <c r="R464">
        <f t="shared" si="239"/>
        <v>0.13680415983136673</v>
      </c>
      <c r="S464">
        <f t="shared" si="240"/>
        <v>1013.7425210770872</v>
      </c>
      <c r="T464">
        <f t="shared" si="241"/>
        <v>9.9914419667355417E-4</v>
      </c>
      <c r="U464">
        <f t="shared" si="218"/>
        <v>4.5414336470292159E-3</v>
      </c>
      <c r="V464">
        <f t="shared" si="242"/>
        <v>5.672893000337587E-7</v>
      </c>
      <c r="W464">
        <f t="shared" si="219"/>
        <v>5468.0307436146204</v>
      </c>
      <c r="X464">
        <f t="shared" si="220"/>
        <v>6798.469102849278</v>
      </c>
      <c r="Y464">
        <f t="shared" si="221"/>
        <v>1.1049860202381582E-3</v>
      </c>
      <c r="Z464">
        <f t="shared" si="243"/>
        <v>1.7956085425660783E-4</v>
      </c>
      <c r="AA464">
        <f t="shared" si="244"/>
        <v>2.4197925251990887E-6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116</v>
      </c>
      <c r="C465">
        <f t="shared" si="225"/>
        <v>2064</v>
      </c>
      <c r="D465">
        <f t="shared" si="226"/>
        <v>0.89115555618140285</v>
      </c>
      <c r="E465">
        <f t="shared" si="227"/>
        <v>0.16874579475417384</v>
      </c>
      <c r="F465">
        <f t="shared" si="228"/>
        <v>1.401506074167937E-7</v>
      </c>
      <c r="G465">
        <f t="shared" si="229"/>
        <v>6.9039220771506097E-7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12.937156205225937</v>
      </c>
      <c r="L465">
        <f t="shared" si="234"/>
        <v>8.3054281513185468E-4</v>
      </c>
      <c r="M465">
        <f t="shared" si="235"/>
        <v>1.0744862134488892E-5</v>
      </c>
      <c r="N465">
        <f t="shared" si="217"/>
        <v>0.17834479416194776</v>
      </c>
      <c r="O465">
        <f t="shared" si="236"/>
        <v>0.99618170401782469</v>
      </c>
      <c r="P465">
        <f t="shared" si="237"/>
        <v>1012.937156205226</v>
      </c>
      <c r="Q465">
        <f t="shared" si="238"/>
        <v>0.82887555003000923</v>
      </c>
      <c r="R465">
        <f t="shared" si="239"/>
        <v>0.13680415983136673</v>
      </c>
      <c r="S465">
        <f t="shared" si="240"/>
        <v>1013.7708284204408</v>
      </c>
      <c r="T465">
        <f t="shared" si="241"/>
        <v>8.3054281513185468E-4</v>
      </c>
      <c r="U465">
        <f t="shared" si="218"/>
        <v>3.7138644606702458E-3</v>
      </c>
      <c r="V465">
        <f t="shared" si="242"/>
        <v>4.6391420288438337E-7</v>
      </c>
      <c r="W465">
        <f t="shared" si="219"/>
        <v>5379.3545453847792</v>
      </c>
      <c r="X465">
        <f t="shared" si="220"/>
        <v>6726.3361167151961</v>
      </c>
      <c r="Y465">
        <f t="shared" si="221"/>
        <v>9.2994558078230848E-4</v>
      </c>
      <c r="Z465">
        <f t="shared" si="243"/>
        <v>1.486907326343798E-4</v>
      </c>
      <c r="AA465">
        <f t="shared" si="244"/>
        <v>2.0063719173826764E-6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116</v>
      </c>
      <c r="C466">
        <f t="shared" si="225"/>
        <v>2064</v>
      </c>
      <c r="D466">
        <f t="shared" si="226"/>
        <v>0.89115555618140285</v>
      </c>
      <c r="E466">
        <f t="shared" si="227"/>
        <v>0.16874579475417384</v>
      </c>
      <c r="F466">
        <f t="shared" si="228"/>
        <v>1.1650078178296664E-7</v>
      </c>
      <c r="G466">
        <f t="shared" si="229"/>
        <v>5.7389142593209437E-7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12.963804628806088</v>
      </c>
      <c r="L466">
        <f t="shared" si="234"/>
        <v>6.9039220771506093E-4</v>
      </c>
      <c r="M466">
        <f t="shared" si="235"/>
        <v>8.9501096980681619E-6</v>
      </c>
      <c r="N466">
        <f t="shared" si="217"/>
        <v>0.17766389352785547</v>
      </c>
      <c r="O466">
        <f t="shared" si="236"/>
        <v>0.99618211096493237</v>
      </c>
      <c r="P466">
        <f t="shared" si="237"/>
        <v>1012.9638046288061</v>
      </c>
      <c r="Q466">
        <f t="shared" si="238"/>
        <v>0.82887555003000923</v>
      </c>
      <c r="R466">
        <f t="shared" si="239"/>
        <v>0.13680415983136673</v>
      </c>
      <c r="S466">
        <f t="shared" si="240"/>
        <v>1013.799194072287</v>
      </c>
      <c r="T466">
        <f t="shared" si="241"/>
        <v>6.9039220771506093E-4</v>
      </c>
      <c r="U466">
        <f t="shared" si="218"/>
        <v>3.0256974108011942E-3</v>
      </c>
      <c r="V466">
        <f t="shared" si="242"/>
        <v>3.7795240439330885E-7</v>
      </c>
      <c r="W466">
        <f t="shared" si="219"/>
        <v>5272.2471082173115</v>
      </c>
      <c r="X466">
        <f t="shared" si="220"/>
        <v>6642.425568512791</v>
      </c>
      <c r="Y466">
        <f t="shared" si="221"/>
        <v>7.8633367036041427E-4</v>
      </c>
      <c r="Z466">
        <f t="shared" si="243"/>
        <v>1.2312785617595522E-4</v>
      </c>
      <c r="AA466">
        <f t="shared" si="244"/>
        <v>1.6633539675615486E-6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117</v>
      </c>
      <c r="C467">
        <f t="shared" si="225"/>
        <v>2064</v>
      </c>
      <c r="D467">
        <f t="shared" si="226"/>
        <v>0.91732349889465803</v>
      </c>
      <c r="E467">
        <f t="shared" si="227"/>
        <v>0.18757769066610697</v>
      </c>
      <c r="F467">
        <f t="shared" si="228"/>
        <v>1.0764922836942144E-7</v>
      </c>
      <c r="G467">
        <f t="shared" si="229"/>
        <v>4.6624219756267292E-7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12.990507943775658</v>
      </c>
      <c r="L467">
        <f t="shared" si="234"/>
        <v>5.7389142593209437E-4</v>
      </c>
      <c r="M467">
        <f t="shared" si="235"/>
        <v>7.455141127435611E-6</v>
      </c>
      <c r="N467">
        <f t="shared" si="217"/>
        <v>0.17698566451819589</v>
      </c>
      <c r="O467">
        <f t="shared" si="236"/>
        <v>0.99618251634481236</v>
      </c>
      <c r="P467">
        <f t="shared" si="237"/>
        <v>1012.9905079437757</v>
      </c>
      <c r="Q467">
        <f t="shared" si="238"/>
        <v>0.85321469908109582</v>
      </c>
      <c r="R467">
        <f t="shared" si="239"/>
        <v>0.147769877237106</v>
      </c>
      <c r="S467">
        <f t="shared" si="240"/>
        <v>1013.8276181527318</v>
      </c>
      <c r="T467">
        <f t="shared" si="241"/>
        <v>5.7389142593209437E-4</v>
      </c>
      <c r="U467">
        <f t="shared" si="218"/>
        <v>2.4534114058234612E-3</v>
      </c>
      <c r="V467">
        <f t="shared" si="242"/>
        <v>3.0646578751951488E-7</v>
      </c>
      <c r="W467">
        <f t="shared" si="219"/>
        <v>5262.096435391114</v>
      </c>
      <c r="X467">
        <f t="shared" si="220"/>
        <v>6629.0330784868393</v>
      </c>
      <c r="Y467">
        <f t="shared" si="221"/>
        <v>6.3732354440589403E-4</v>
      </c>
      <c r="Z467">
        <f t="shared" si="243"/>
        <v>1.0195978519334877E-4</v>
      </c>
      <c r="AA467">
        <f t="shared" si="244"/>
        <v>1.3787494505560905E-6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117</v>
      </c>
      <c r="C468">
        <f t="shared" si="225"/>
        <v>2064</v>
      </c>
      <c r="D468">
        <f t="shared" si="226"/>
        <v>0.91732349889465803</v>
      </c>
      <c r="E468">
        <f t="shared" si="227"/>
        <v>0.18757769066610697</v>
      </c>
      <c r="F468">
        <f t="shared" si="228"/>
        <v>8.7456634709896999E-8</v>
      </c>
      <c r="G468">
        <f t="shared" si="229"/>
        <v>3.7878556285277595E-7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13.017266263201929</v>
      </c>
      <c r="L468">
        <f t="shared" si="234"/>
        <v>4.6624219756267294E-4</v>
      </c>
      <c r="M468">
        <f t="shared" si="235"/>
        <v>6.0691988288137105E-6</v>
      </c>
      <c r="N468">
        <f t="shared" si="217"/>
        <v>0.17631009610538961</v>
      </c>
      <c r="O468">
        <f t="shared" si="236"/>
        <v>0.9961829201554524</v>
      </c>
      <c r="P468">
        <f t="shared" si="237"/>
        <v>1013.0172662632019</v>
      </c>
      <c r="Q468">
        <f t="shared" si="238"/>
        <v>0.85321469908109582</v>
      </c>
      <c r="R468">
        <f t="shared" si="239"/>
        <v>0.147769877237106</v>
      </c>
      <c r="S468">
        <f t="shared" si="240"/>
        <v>1013.8561007821284</v>
      </c>
      <c r="T468">
        <f t="shared" si="241"/>
        <v>4.6624219756267294E-4</v>
      </c>
      <c r="U468">
        <f t="shared" si="218"/>
        <v>1.9884426171629301E-3</v>
      </c>
      <c r="V468">
        <f t="shared" si="242"/>
        <v>2.4838460894073638E-7</v>
      </c>
      <c r="W468">
        <f t="shared" si="219"/>
        <v>5249.5206052396079</v>
      </c>
      <c r="X468">
        <f t="shared" si="220"/>
        <v>6613.2239620462733</v>
      </c>
      <c r="Y468">
        <f t="shared" si="221"/>
        <v>5.1655114357223274E-4</v>
      </c>
      <c r="Z468">
        <f t="shared" si="243"/>
        <v>8.2518185162053643E-5</v>
      </c>
      <c r="AA468">
        <f t="shared" si="244"/>
        <v>1.1179539020840915E-6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117</v>
      </c>
      <c r="C469">
        <f t="shared" si="225"/>
        <v>2064</v>
      </c>
      <c r="D469">
        <f t="shared" si="226"/>
        <v>0.91732349889465803</v>
      </c>
      <c r="E469">
        <f t="shared" si="227"/>
        <v>0.18757769066610697</v>
      </c>
      <c r="F469">
        <f t="shared" si="228"/>
        <v>7.105172113758523E-8</v>
      </c>
      <c r="G469">
        <f t="shared" si="229"/>
        <v>3.0773384171519071E-7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13.044079700385074</v>
      </c>
      <c r="L469">
        <f t="shared" si="234"/>
        <v>3.7878556285277597E-4</v>
      </c>
      <c r="M469">
        <f t="shared" si="235"/>
        <v>4.9409090712068293E-6</v>
      </c>
      <c r="N469">
        <f t="shared" si="217"/>
        <v>0.17563717731004519</v>
      </c>
      <c r="O469">
        <f t="shared" si="236"/>
        <v>0.99618332239497964</v>
      </c>
      <c r="P469">
        <f t="shared" si="237"/>
        <v>1013.0440797003851</v>
      </c>
      <c r="Q469">
        <f t="shared" si="238"/>
        <v>0.85321469908109582</v>
      </c>
      <c r="R469">
        <f t="shared" si="239"/>
        <v>0.147769877237106</v>
      </c>
      <c r="S469">
        <f t="shared" si="240"/>
        <v>1013.8846420810779</v>
      </c>
      <c r="T469">
        <f t="shared" si="241"/>
        <v>3.7878556285277597E-4</v>
      </c>
      <c r="U469">
        <f t="shared" si="218"/>
        <v>1.6106631003144048E-3</v>
      </c>
      <c r="V469">
        <f t="shared" si="242"/>
        <v>2.0119460368319333E-7</v>
      </c>
      <c r="W469">
        <f t="shared" si="219"/>
        <v>5233.9485684680794</v>
      </c>
      <c r="X469">
        <f t="shared" si="220"/>
        <v>6594.5686409493574</v>
      </c>
      <c r="Y469">
        <f t="shared" si="221"/>
        <v>4.187088420194649E-4</v>
      </c>
      <c r="Z469">
        <f t="shared" si="243"/>
        <v>6.6783718989907027E-5</v>
      </c>
      <c r="AA469">
        <f t="shared" si="244"/>
        <v>9.0646940547339676E-7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117</v>
      </c>
      <c r="C470">
        <f t="shared" si="225"/>
        <v>2064</v>
      </c>
      <c r="D470">
        <f t="shared" si="226"/>
        <v>0.91732349889465803</v>
      </c>
      <c r="E470">
        <f t="shared" si="227"/>
        <v>0.18757769066610697</v>
      </c>
      <c r="F470">
        <f t="shared" si="228"/>
        <v>5.7724003368744768E-8</v>
      </c>
      <c r="G470">
        <f t="shared" si="229"/>
        <v>2.5000983834644595E-7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13.070948368858646</v>
      </c>
      <c r="L470">
        <f t="shared" si="234"/>
        <v>3.0773384171519069E-4</v>
      </c>
      <c r="M470">
        <f t="shared" si="235"/>
        <v>4.022373156409777E-6</v>
      </c>
      <c r="N470">
        <f t="shared" si="217"/>
        <v>0.17496689720076189</v>
      </c>
      <c r="O470">
        <f t="shared" si="236"/>
        <v>0.99618372306166092</v>
      </c>
      <c r="P470">
        <f t="shared" si="237"/>
        <v>1013.0709483688587</v>
      </c>
      <c r="Q470">
        <f t="shared" si="238"/>
        <v>0.85321469908109582</v>
      </c>
      <c r="R470">
        <f t="shared" si="239"/>
        <v>0.147769877237106</v>
      </c>
      <c r="S470">
        <f t="shared" si="240"/>
        <v>1013.9132421704303</v>
      </c>
      <c r="T470">
        <f t="shared" si="241"/>
        <v>3.0773384171519069E-4</v>
      </c>
      <c r="U470">
        <f t="shared" si="218"/>
        <v>1.3037200104751238E-3</v>
      </c>
      <c r="V470">
        <f t="shared" si="242"/>
        <v>1.628530701238449E-7</v>
      </c>
      <c r="W470">
        <f t="shared" si="219"/>
        <v>5214.6748267902994</v>
      </c>
      <c r="X470">
        <f t="shared" si="220"/>
        <v>6572.561186938723</v>
      </c>
      <c r="Y470">
        <f t="shared" si="221"/>
        <v>3.3948494939355127E-4</v>
      </c>
      <c r="Z470">
        <f t="shared" si="243"/>
        <v>5.4049503321632328E-5</v>
      </c>
      <c r="AA470">
        <f t="shared" si="244"/>
        <v>7.3497216365869738E-7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117</v>
      </c>
      <c r="C471">
        <f t="shared" si="225"/>
        <v>2065</v>
      </c>
      <c r="D471">
        <f t="shared" si="226"/>
        <v>0.91732349889465803</v>
      </c>
      <c r="E471">
        <f t="shared" si="227"/>
        <v>0.18757769066610697</v>
      </c>
      <c r="F471">
        <f t="shared" si="228"/>
        <v>4.6896268120833046E-8</v>
      </c>
      <c r="G471">
        <f t="shared" si="229"/>
        <v>2.0311357022561289E-7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13.097872382390086</v>
      </c>
      <c r="L471">
        <f t="shared" si="234"/>
        <v>2.5000983834644596E-4</v>
      </c>
      <c r="M471">
        <f t="shared" si="235"/>
        <v>3.2745969570037242E-6</v>
      </c>
      <c r="N471">
        <f t="shared" si="217"/>
        <v>0.17429924489393303</v>
      </c>
      <c r="O471">
        <f t="shared" si="236"/>
        <v>0.99618412215390217</v>
      </c>
      <c r="P471">
        <f t="shared" si="237"/>
        <v>1013.0978723823901</v>
      </c>
      <c r="Q471">
        <f t="shared" si="238"/>
        <v>0.85321469908109582</v>
      </c>
      <c r="R471">
        <f t="shared" si="239"/>
        <v>0.147769877237106</v>
      </c>
      <c r="S471">
        <f t="shared" si="240"/>
        <v>1013.9419011712841</v>
      </c>
      <c r="T471">
        <f t="shared" si="241"/>
        <v>2.5000983834644596E-4</v>
      </c>
      <c r="U471">
        <f t="shared" si="218"/>
        <v>1.0543275624868629E-3</v>
      </c>
      <c r="V471">
        <f t="shared" si="242"/>
        <v>1.3170042577209623E-7</v>
      </c>
      <c r="W471">
        <f t="shared" si="219"/>
        <v>5190.8277783495469</v>
      </c>
      <c r="X471">
        <f t="shared" si="220"/>
        <v>6546.6057521067169</v>
      </c>
      <c r="Y471">
        <f t="shared" si="221"/>
        <v>2.7537690468306612E-4</v>
      </c>
      <c r="Z471">
        <f t="shared" si="243"/>
        <v>4.374344568514171E-5</v>
      </c>
      <c r="AA471">
        <f t="shared" si="244"/>
        <v>5.959013539142841E-7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117</v>
      </c>
      <c r="C472">
        <f t="shared" si="225"/>
        <v>2065</v>
      </c>
      <c r="D472">
        <f t="shared" si="226"/>
        <v>0.91732349889465803</v>
      </c>
      <c r="E472">
        <f t="shared" si="227"/>
        <v>0.18757769066610697</v>
      </c>
      <c r="F472">
        <f t="shared" si="228"/>
        <v>3.8099574445868608E-8</v>
      </c>
      <c r="G472">
        <f t="shared" si="229"/>
        <v>1.6501399577974429E-7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13.124851854981088</v>
      </c>
      <c r="L472">
        <f t="shared" si="234"/>
        <v>2.0311357022561289E-4</v>
      </c>
      <c r="M472">
        <f t="shared" si="235"/>
        <v>2.6658355189474668E-6</v>
      </c>
      <c r="N472">
        <f t="shared" si="217"/>
        <v>0.17363420955354852</v>
      </c>
      <c r="O472">
        <f t="shared" si="236"/>
        <v>0.9961845196702418</v>
      </c>
      <c r="P472">
        <f t="shared" si="237"/>
        <v>1013.1248518549811</v>
      </c>
      <c r="Q472">
        <f t="shared" si="238"/>
        <v>0.85321469908109582</v>
      </c>
      <c r="R472">
        <f t="shared" si="239"/>
        <v>0.147769877237106</v>
      </c>
      <c r="S472">
        <f t="shared" si="240"/>
        <v>1013.9706192049872</v>
      </c>
      <c r="T472">
        <f t="shared" si="241"/>
        <v>2.0311357022561289E-4</v>
      </c>
      <c r="U472">
        <f t="shared" si="218"/>
        <v>8.5169178757622788E-4</v>
      </c>
      <c r="V472">
        <f t="shared" si="242"/>
        <v>1.0638835124997937E-7</v>
      </c>
      <c r="W472">
        <f t="shared" si="219"/>
        <v>5161.3306104837338</v>
      </c>
      <c r="X472">
        <f t="shared" si="220"/>
        <v>6516.0005875778279</v>
      </c>
      <c r="Y472">
        <f t="shared" si="221"/>
        <v>2.2353950588315113E-4</v>
      </c>
      <c r="Z472">
        <f t="shared" si="243"/>
        <v>3.540254191803517E-5</v>
      </c>
      <c r="AA472">
        <f t="shared" si="244"/>
        <v>4.8312577523896503E-7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117</v>
      </c>
      <c r="C473">
        <f t="shared" si="225"/>
        <v>2065</v>
      </c>
      <c r="D473">
        <f t="shared" si="226"/>
        <v>0.91732349889465803</v>
      </c>
      <c r="E473">
        <f t="shared" si="227"/>
        <v>0.18757769066610697</v>
      </c>
      <c r="F473">
        <f t="shared" si="228"/>
        <v>3.0952944255951156E-8</v>
      </c>
      <c r="G473">
        <f t="shared" si="229"/>
        <v>1.3406105152379313E-7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13.151886900868291</v>
      </c>
      <c r="L473">
        <f t="shared" si="234"/>
        <v>1.6501399577974429E-4</v>
      </c>
      <c r="M473">
        <f t="shared" si="235"/>
        <v>2.1702454095555544E-6</v>
      </c>
      <c r="N473">
        <f t="shared" si="217"/>
        <v>0.17297178039099806</v>
      </c>
      <c r="O473">
        <f t="shared" si="236"/>
        <v>0.99618491560935074</v>
      </c>
      <c r="P473">
        <f t="shared" si="237"/>
        <v>1013.1518869008682</v>
      </c>
      <c r="Q473">
        <f t="shared" si="238"/>
        <v>0.85321469908109582</v>
      </c>
      <c r="R473">
        <f t="shared" si="239"/>
        <v>0.147769877237106</v>
      </c>
      <c r="S473">
        <f t="shared" si="240"/>
        <v>1013.9993963931379</v>
      </c>
      <c r="T473">
        <f t="shared" si="241"/>
        <v>1.6501399577974429E-4</v>
      </c>
      <c r="U473">
        <f t="shared" si="218"/>
        <v>6.8704318010370964E-4</v>
      </c>
      <c r="V473">
        <f t="shared" si="242"/>
        <v>8.582141126050757E-8</v>
      </c>
      <c r="W473">
        <f t="shared" si="219"/>
        <v>5124.8529852219854</v>
      </c>
      <c r="X473">
        <f t="shared" si="220"/>
        <v>6479.9192218949911</v>
      </c>
      <c r="Y473">
        <f t="shared" si="221"/>
        <v>1.8166160457277228E-4</v>
      </c>
      <c r="Z473">
        <f t="shared" si="243"/>
        <v>2.8652074722488491E-5</v>
      </c>
      <c r="AA473">
        <f t="shared" si="244"/>
        <v>3.9167352852679388E-7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117</v>
      </c>
      <c r="C474">
        <f t="shared" si="225"/>
        <v>2065</v>
      </c>
      <c r="D474">
        <f t="shared" si="226"/>
        <v>0.91732349889465803</v>
      </c>
      <c r="E474">
        <f t="shared" si="227"/>
        <v>0.18757769066610697</v>
      </c>
      <c r="F474">
        <f t="shared" si="228"/>
        <v>2.5146862453103095E-8</v>
      </c>
      <c r="G474">
        <f t="shared" si="229"/>
        <v>1.0891418907069004E-7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13.178977634523569</v>
      </c>
      <c r="L474">
        <f t="shared" si="234"/>
        <v>1.3406105152379314E-4</v>
      </c>
      <c r="M474">
        <f t="shared" si="235"/>
        <v>1.7667875996927815E-6</v>
      </c>
      <c r="N474">
        <f t="shared" si="217"/>
        <v>0.17231194666487479</v>
      </c>
      <c r="O474">
        <f t="shared" si="236"/>
        <v>0.99618530997003252</v>
      </c>
      <c r="P474">
        <f t="shared" si="237"/>
        <v>1013.1789776345236</v>
      </c>
      <c r="Q474">
        <f t="shared" si="238"/>
        <v>0.85321469908109582</v>
      </c>
      <c r="R474">
        <f t="shared" si="239"/>
        <v>0.147769877237106</v>
      </c>
      <c r="S474">
        <f t="shared" si="240"/>
        <v>1014.0282328575844</v>
      </c>
      <c r="T474">
        <f t="shared" si="241"/>
        <v>1.3406105152379314E-4</v>
      </c>
      <c r="U474">
        <f t="shared" si="218"/>
        <v>5.532569989450466E-4</v>
      </c>
      <c r="V474">
        <f t="shared" si="242"/>
        <v>6.9109624859458921E-8</v>
      </c>
      <c r="W474">
        <f t="shared" si="219"/>
        <v>5079.7513498076796</v>
      </c>
      <c r="X474">
        <f t="shared" si="220"/>
        <v>6437.3882943229528</v>
      </c>
      <c r="Y474">
        <f t="shared" si="221"/>
        <v>1.4786592686429038E-4</v>
      </c>
      <c r="Z474">
        <f t="shared" si="243"/>
        <v>2.3188778763159823E-5</v>
      </c>
      <c r="AA474">
        <f t="shared" si="244"/>
        <v>3.1751281068441095E-7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117</v>
      </c>
      <c r="C475">
        <f t="shared" si="225"/>
        <v>2065</v>
      </c>
      <c r="D475">
        <f t="shared" si="226"/>
        <v>0.91732349889465803</v>
      </c>
      <c r="E475">
        <f t="shared" si="227"/>
        <v>0.18757769066610697</v>
      </c>
      <c r="F475">
        <f t="shared" si="228"/>
        <v>2.0429872066651782E-8</v>
      </c>
      <c r="G475">
        <f t="shared" si="229"/>
        <v>8.8484317004038255E-8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13.20612417065461</v>
      </c>
      <c r="L475">
        <f t="shared" si="234"/>
        <v>1.0891418907069003E-4</v>
      </c>
      <c r="M475">
        <f t="shared" si="235"/>
        <v>1.4383343048136859E-6</v>
      </c>
      <c r="N475">
        <f t="shared" si="217"/>
        <v>0.1716546976807786</v>
      </c>
      <c r="O475">
        <f t="shared" si="236"/>
        <v>0.99618570275121743</v>
      </c>
      <c r="P475">
        <f t="shared" si="237"/>
        <v>1013.2061241706546</v>
      </c>
      <c r="Q475">
        <f t="shared" si="238"/>
        <v>0.85321469908109582</v>
      </c>
      <c r="R475">
        <f t="shared" si="239"/>
        <v>0.147769877237106</v>
      </c>
      <c r="S475">
        <f t="shared" si="240"/>
        <v>1014.0571287204262</v>
      </c>
      <c r="T475">
        <f t="shared" si="241"/>
        <v>1.0891418907069003E-4</v>
      </c>
      <c r="U475">
        <f t="shared" si="218"/>
        <v>4.4454478339002511E-4</v>
      </c>
      <c r="V475">
        <f t="shared" si="242"/>
        <v>5.5529931427700958E-8</v>
      </c>
      <c r="W475">
        <f t="shared" si="219"/>
        <v>5023.9951941962427</v>
      </c>
      <c r="X475">
        <f t="shared" si="220"/>
        <v>6387.2614485709619</v>
      </c>
      <c r="Y475">
        <f t="shared" si="221"/>
        <v>1.206276834130005E-4</v>
      </c>
      <c r="Z475">
        <f t="shared" si="243"/>
        <v>1.876721593819683E-5</v>
      </c>
      <c r="AA475">
        <f t="shared" si="244"/>
        <v>2.5737415760877198E-7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117</v>
      </c>
      <c r="C476">
        <f t="shared" si="225"/>
        <v>2065</v>
      </c>
      <c r="D476">
        <f t="shared" si="226"/>
        <v>0.91732349889465803</v>
      </c>
      <c r="E476">
        <f t="shared" si="227"/>
        <v>0.18757769066610697</v>
      </c>
      <c r="F476">
        <f t="shared" si="228"/>
        <v>1.6597683843785237E-8</v>
      </c>
      <c r="G476">
        <f t="shared" si="229"/>
        <v>7.1886633160253015E-8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13.23332662420537</v>
      </c>
      <c r="L476">
        <f t="shared" si="234"/>
        <v>8.8484317004038256E-5</v>
      </c>
      <c r="M476">
        <f t="shared" si="235"/>
        <v>1.1709418680341673E-6</v>
      </c>
      <c r="N476">
        <f t="shared" si="217"/>
        <v>0.17100002279111987</v>
      </c>
      <c r="O476">
        <f t="shared" si="236"/>
        <v>0.99618609395196278</v>
      </c>
      <c r="P476">
        <f t="shared" si="237"/>
        <v>1013.2333266242053</v>
      </c>
      <c r="Q476">
        <f t="shared" si="238"/>
        <v>0.85321469908109582</v>
      </c>
      <c r="R476">
        <f t="shared" si="239"/>
        <v>0.147769877237106</v>
      </c>
      <c r="S476">
        <f t="shared" si="240"/>
        <v>1014.0860841040144</v>
      </c>
      <c r="T476">
        <f t="shared" si="241"/>
        <v>8.8484317004038256E-5</v>
      </c>
      <c r="U476">
        <f t="shared" si="218"/>
        <v>3.5620372688164068E-4</v>
      </c>
      <c r="V476">
        <f t="shared" si="242"/>
        <v>4.4494883906161837E-8</v>
      </c>
      <c r="W476">
        <f t="shared" si="219"/>
        <v>4955.0759469785535</v>
      </c>
      <c r="X476">
        <f t="shared" si="220"/>
        <v>6328.1885867826495</v>
      </c>
      <c r="Y476">
        <f t="shared" si="221"/>
        <v>9.8708444625303688E-5</v>
      </c>
      <c r="Z476">
        <f t="shared" si="243"/>
        <v>1.5188748684818364E-5</v>
      </c>
      <c r="AA476">
        <f t="shared" si="244"/>
        <v>2.0860629852121302E-7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117</v>
      </c>
      <c r="C477">
        <f t="shared" si="225"/>
        <v>2065</v>
      </c>
      <c r="D477">
        <f t="shared" si="226"/>
        <v>0.91732349889465803</v>
      </c>
      <c r="E477">
        <f t="shared" si="227"/>
        <v>0.18757769066610697</v>
      </c>
      <c r="F477">
        <f t="shared" si="228"/>
        <v>1.3484328637961847E-8</v>
      </c>
      <c r="G477">
        <f t="shared" si="229"/>
        <v>5.8402304522291169E-8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13.260585110356589</v>
      </c>
      <c r="L477">
        <f t="shared" si="234"/>
        <v>7.188663316025301E-5</v>
      </c>
      <c r="M477">
        <f t="shared" si="235"/>
        <v>9.5325881731851737E-7</v>
      </c>
      <c r="N477">
        <f t="shared" si="217"/>
        <v>0.1703479113949235</v>
      </c>
      <c r="O477">
        <f t="shared" si="236"/>
        <v>0.99618648357145001</v>
      </c>
      <c r="P477">
        <f t="shared" si="237"/>
        <v>1013.2605851103566</v>
      </c>
      <c r="Q477">
        <f t="shared" si="238"/>
        <v>0.85321469908109582</v>
      </c>
      <c r="R477">
        <f t="shared" si="239"/>
        <v>0.147769877237106</v>
      </c>
      <c r="S477">
        <f t="shared" si="240"/>
        <v>1014.1150991309519</v>
      </c>
      <c r="T477">
        <f t="shared" si="241"/>
        <v>7.188663316025301E-5</v>
      </c>
      <c r="U477">
        <f t="shared" si="218"/>
        <v>2.844130570394159E-4</v>
      </c>
      <c r="V477">
        <f t="shared" si="242"/>
        <v>3.5527213780585657E-8</v>
      </c>
      <c r="W477">
        <f t="shared" si="219"/>
        <v>4869.8944222459622</v>
      </c>
      <c r="X477">
        <f t="shared" si="220"/>
        <v>6258.5796592100887</v>
      </c>
      <c r="Y477">
        <f t="shared" si="221"/>
        <v>8.1102418094788984E-5</v>
      </c>
      <c r="Z477">
        <f t="shared" si="243"/>
        <v>1.2292615908780137E-5</v>
      </c>
      <c r="AA477">
        <f t="shared" si="244"/>
        <v>1.6905926615250613E-7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117</v>
      </c>
      <c r="C478">
        <f t="shared" si="225"/>
        <v>2065</v>
      </c>
      <c r="D478">
        <f t="shared" si="226"/>
        <v>0.91732349889465803</v>
      </c>
      <c r="E478">
        <f t="shared" si="227"/>
        <v>0.18757769066610697</v>
      </c>
      <c r="F478">
        <f t="shared" si="228"/>
        <v>1.0954969411870113E-8</v>
      </c>
      <c r="G478">
        <f t="shared" si="229"/>
        <v>4.7447335110421054E-8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13.287899744526239</v>
      </c>
      <c r="L478">
        <f t="shared" si="234"/>
        <v>5.8402304522291167E-5</v>
      </c>
      <c r="M478">
        <f t="shared" si="235"/>
        <v>7.7604396734149647E-7</v>
      </c>
      <c r="N478">
        <f t="shared" si="217"/>
        <v>0.169698352937633</v>
      </c>
      <c r="O478">
        <f t="shared" si="236"/>
        <v>0.99618687160898256</v>
      </c>
      <c r="P478">
        <f t="shared" si="237"/>
        <v>1013.2878997445263</v>
      </c>
      <c r="Q478">
        <f t="shared" si="238"/>
        <v>0.85321469908109582</v>
      </c>
      <c r="R478">
        <f t="shared" si="239"/>
        <v>0.147769877237106</v>
      </c>
      <c r="S478">
        <f t="shared" si="240"/>
        <v>1014.1441739240943</v>
      </c>
      <c r="T478">
        <f t="shared" si="241"/>
        <v>5.8402304522291167E-5</v>
      </c>
      <c r="U478">
        <f t="shared" si="218"/>
        <v>2.2606860568145527E-4</v>
      </c>
      <c r="V478">
        <f t="shared" si="242"/>
        <v>2.8239166537318681E-8</v>
      </c>
      <c r="W478">
        <f t="shared" si="219"/>
        <v>4764.6217675943381</v>
      </c>
      <c r="X478">
        <f t="shared" si="220"/>
        <v>6176.5620184445615</v>
      </c>
      <c r="Y478">
        <f t="shared" si="221"/>
        <v>6.6992802237982518E-5</v>
      </c>
      <c r="Z478">
        <f t="shared" si="243"/>
        <v>9.9487105960225963E-6</v>
      </c>
      <c r="AA478">
        <f t="shared" si="244"/>
        <v>1.3698960903696864E-7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118</v>
      </c>
      <c r="C479">
        <f t="shared" si="225"/>
        <v>2065</v>
      </c>
      <c r="D479">
        <f t="shared" si="226"/>
        <v>0.93930550316117889</v>
      </c>
      <c r="E479">
        <f t="shared" si="227"/>
        <v>0.20823595448773524</v>
      </c>
      <c r="F479">
        <f t="shared" si="228"/>
        <v>9.8802411146179612E-9</v>
      </c>
      <c r="G479">
        <f t="shared" si="229"/>
        <v>3.7567093995803089E-8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13.315270642370047</v>
      </c>
      <c r="L479">
        <f t="shared" si="234"/>
        <v>4.7447335110421056E-5</v>
      </c>
      <c r="M479">
        <f t="shared" si="235"/>
        <v>6.3177410825448303E-7</v>
      </c>
      <c r="N479">
        <f t="shared" si="217"/>
        <v>0.16905133691091523</v>
      </c>
      <c r="O479">
        <f t="shared" si="236"/>
        <v>0.99618725806398634</v>
      </c>
      <c r="P479">
        <f t="shared" si="237"/>
        <v>1013.31527064237</v>
      </c>
      <c r="Q479">
        <f t="shared" si="238"/>
        <v>0.87366045150982841</v>
      </c>
      <c r="R479">
        <f t="shared" si="239"/>
        <v>0.15835630041971416</v>
      </c>
      <c r="S479">
        <f t="shared" si="240"/>
        <v>1014.1733086065501</v>
      </c>
      <c r="T479">
        <f t="shared" si="241"/>
        <v>4.7447335110421056E-5</v>
      </c>
      <c r="U479">
        <f t="shared" si="218"/>
        <v>1.7864840610372527E-4</v>
      </c>
      <c r="V479">
        <f t="shared" si="242"/>
        <v>2.2315712862396249E-8</v>
      </c>
      <c r="W479">
        <f t="shared" si="219"/>
        <v>4755.4491737818062</v>
      </c>
      <c r="X479">
        <f t="shared" si="220"/>
        <v>6156.4052087870605</v>
      </c>
      <c r="Y479">
        <f t="shared" si="221"/>
        <v>5.2629847051029992E-5</v>
      </c>
      <c r="Z479">
        <f t="shared" si="243"/>
        <v>8.0517346195183789E-6</v>
      </c>
      <c r="AA479">
        <f t="shared" si="244"/>
        <v>1.1098352669293581E-7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118</v>
      </c>
      <c r="C480">
        <f t="shared" si="225"/>
        <v>2065</v>
      </c>
      <c r="D480">
        <f t="shared" si="226"/>
        <v>0.93930550316117889</v>
      </c>
      <c r="E480">
        <f t="shared" si="227"/>
        <v>0.20823595448773524</v>
      </c>
      <c r="F480">
        <f t="shared" si="228"/>
        <v>7.8228196755465232E-9</v>
      </c>
      <c r="G480">
        <f t="shared" si="229"/>
        <v>2.9744274320256566E-8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13.342697919781978</v>
      </c>
      <c r="L480">
        <f t="shared" si="234"/>
        <v>3.7567093995803086E-5</v>
      </c>
      <c r="M480">
        <f t="shared" si="235"/>
        <v>5.0124638691005589E-7</v>
      </c>
      <c r="N480">
        <f t="shared" si="217"/>
        <v>0.16840685285246482</v>
      </c>
      <c r="O480">
        <f t="shared" si="236"/>
        <v>0.99618764293600326</v>
      </c>
      <c r="P480">
        <f t="shared" si="237"/>
        <v>1013.3426979197819</v>
      </c>
      <c r="Q480">
        <f t="shared" si="238"/>
        <v>0.87366045150982841</v>
      </c>
      <c r="R480">
        <f t="shared" si="239"/>
        <v>0.15835630041971416</v>
      </c>
      <c r="S480">
        <f t="shared" si="240"/>
        <v>1014.2025033016815</v>
      </c>
      <c r="T480">
        <f t="shared" si="241"/>
        <v>3.7567093995803086E-5</v>
      </c>
      <c r="U480">
        <f t="shared" si="218"/>
        <v>1.4110043270696793E-4</v>
      </c>
      <c r="V480">
        <f t="shared" si="242"/>
        <v>1.7625439877814288E-8</v>
      </c>
      <c r="W480">
        <f t="shared" si="219"/>
        <v>4743.7846755896517</v>
      </c>
      <c r="X480">
        <f t="shared" si="220"/>
        <v>6132.3300257595511</v>
      </c>
      <c r="Y480">
        <f t="shared" si="221"/>
        <v>4.1301273801570199E-5</v>
      </c>
      <c r="Z480">
        <f t="shared" si="243"/>
        <v>6.3507674638485284E-6</v>
      </c>
      <c r="AA480">
        <f t="shared" si="244"/>
        <v>8.770461668887387E-8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118</v>
      </c>
      <c r="C481">
        <f t="shared" si="225"/>
        <v>2065</v>
      </c>
      <c r="D481">
        <f t="shared" si="226"/>
        <v>0.93930550316117889</v>
      </c>
      <c r="E481">
        <f t="shared" si="227"/>
        <v>0.20823595448773524</v>
      </c>
      <c r="F481">
        <f t="shared" si="228"/>
        <v>6.1938273536236585E-9</v>
      </c>
      <c r="G481">
        <f t="shared" si="229"/>
        <v>2.3550446966632907E-8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13.3701816928947</v>
      </c>
      <c r="L481">
        <f t="shared" si="234"/>
        <v>2.9744274320256565E-5</v>
      </c>
      <c r="M481">
        <f t="shared" si="235"/>
        <v>3.9768635198513231E-7</v>
      </c>
      <c r="N481">
        <f t="shared" si="217"/>
        <v>0.16776489034580935</v>
      </c>
      <c r="O481">
        <f t="shared" si="236"/>
        <v>0.99618802622469371</v>
      </c>
      <c r="P481">
        <f t="shared" si="237"/>
        <v>1013.3701816928947</v>
      </c>
      <c r="Q481">
        <f t="shared" si="238"/>
        <v>0.87366045150982841</v>
      </c>
      <c r="R481">
        <f t="shared" si="239"/>
        <v>0.15835630041971416</v>
      </c>
      <c r="S481">
        <f t="shared" si="240"/>
        <v>1014.2317581331049</v>
      </c>
      <c r="T481">
        <f t="shared" si="241"/>
        <v>2.9744274320256565E-5</v>
      </c>
      <c r="U481">
        <f t="shared" si="218"/>
        <v>1.1136914976148544E-4</v>
      </c>
      <c r="V481">
        <f t="shared" si="242"/>
        <v>1.3911582095860022E-8</v>
      </c>
      <c r="W481">
        <f t="shared" si="219"/>
        <v>4728.9611920859561</v>
      </c>
      <c r="X481">
        <f t="shared" si="220"/>
        <v>6103.5819478668291</v>
      </c>
      <c r="Y481">
        <f t="shared" si="221"/>
        <v>3.2372933208250294E-5</v>
      </c>
      <c r="Z481">
        <f t="shared" si="243"/>
        <v>5.0091396286547956E-6</v>
      </c>
      <c r="AA481">
        <f t="shared" si="244"/>
        <v>6.9306982005042388E-8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118</v>
      </c>
      <c r="C482">
        <f t="shared" si="225"/>
        <v>2065</v>
      </c>
      <c r="D482">
        <f t="shared" si="226"/>
        <v>0.93930550316117889</v>
      </c>
      <c r="E482">
        <f t="shared" si="227"/>
        <v>0.20823595448773524</v>
      </c>
      <c r="F482">
        <f t="shared" si="228"/>
        <v>4.9040498027095928E-9</v>
      </c>
      <c r="G482">
        <f t="shared" si="229"/>
        <v>1.8646397163923313E-8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13.397722078080115</v>
      </c>
      <c r="L482">
        <f t="shared" si="234"/>
        <v>2.3550446966632905E-5</v>
      </c>
      <c r="M482">
        <f t="shared" si="235"/>
        <v>3.1552234327351254E-7</v>
      </c>
      <c r="N482">
        <f t="shared" si="217"/>
        <v>0.16712543902011442</v>
      </c>
      <c r="O482">
        <f t="shared" si="236"/>
        <v>0.99618840792983054</v>
      </c>
      <c r="P482">
        <f t="shared" si="237"/>
        <v>1013.3977220780802</v>
      </c>
      <c r="Q482">
        <f t="shared" si="238"/>
        <v>0.87366045150982841</v>
      </c>
      <c r="R482">
        <f t="shared" si="239"/>
        <v>0.15835630041971416</v>
      </c>
      <c r="S482">
        <f t="shared" si="240"/>
        <v>1014.2610732246911</v>
      </c>
      <c r="T482">
        <f t="shared" si="241"/>
        <v>2.3550446966632905E-5</v>
      </c>
      <c r="U482">
        <f t="shared" si="218"/>
        <v>8.7827012174970489E-5</v>
      </c>
      <c r="V482">
        <f t="shared" si="242"/>
        <v>1.0970836113258509E-8</v>
      </c>
      <c r="W482">
        <f t="shared" si="219"/>
        <v>4710.1330837732285</v>
      </c>
      <c r="X482">
        <f t="shared" si="220"/>
        <v>6069.2611768602637</v>
      </c>
      <c r="Y482">
        <f t="shared" si="221"/>
        <v>2.5342842220346594E-5</v>
      </c>
      <c r="Z482">
        <f t="shared" si="243"/>
        <v>3.9509381529519677E-6</v>
      </c>
      <c r="AA482">
        <f t="shared" si="244"/>
        <v>5.47670771227797E-8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118</v>
      </c>
      <c r="C483">
        <f t="shared" si="225"/>
        <v>2066</v>
      </c>
      <c r="D483">
        <f t="shared" si="226"/>
        <v>0.93930550316117889</v>
      </c>
      <c r="E483">
        <f t="shared" si="227"/>
        <v>0.20823595448773524</v>
      </c>
      <c r="F483">
        <f t="shared" si="228"/>
        <v>3.8828503111869703E-9</v>
      </c>
      <c r="G483">
        <f t="shared" si="229"/>
        <v>1.4763546852736343E-8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13.425319191949836</v>
      </c>
      <c r="L483">
        <f t="shared" si="234"/>
        <v>1.8646397163923312E-5</v>
      </c>
      <c r="M483">
        <f t="shared" si="235"/>
        <v>2.5033383370553866E-7</v>
      </c>
      <c r="N483">
        <f t="shared" si="217"/>
        <v>0.16648848854998954</v>
      </c>
      <c r="O483">
        <f t="shared" si="236"/>
        <v>0.99618878805130184</v>
      </c>
      <c r="P483">
        <f t="shared" si="237"/>
        <v>1013.4253191919498</v>
      </c>
      <c r="Q483">
        <f t="shared" si="238"/>
        <v>0.87366045150982841</v>
      </c>
      <c r="R483">
        <f t="shared" si="239"/>
        <v>0.15835630041971416</v>
      </c>
      <c r="S483">
        <f t="shared" si="240"/>
        <v>1014.2904487005662</v>
      </c>
      <c r="T483">
        <f t="shared" si="241"/>
        <v>1.8646397163923312E-5</v>
      </c>
      <c r="U483">
        <f t="shared" si="218"/>
        <v>6.9185351925575794E-5</v>
      </c>
      <c r="V483">
        <f t="shared" si="242"/>
        <v>8.6422290661723868E-9</v>
      </c>
      <c r="W483">
        <f t="shared" si="219"/>
        <v>4686.2283579743353</v>
      </c>
      <c r="X483">
        <f t="shared" si="220"/>
        <v>6028.2946663334933</v>
      </c>
      <c r="Y483">
        <f t="shared" si="221"/>
        <v>1.981365882293933E-5</v>
      </c>
      <c r="Z483">
        <f t="shared" si="243"/>
        <v>3.1162873121640998E-6</v>
      </c>
      <c r="AA483">
        <f t="shared" si="244"/>
        <v>4.3275983514556291E-8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118</v>
      </c>
      <c r="C484">
        <f t="shared" si="225"/>
        <v>2066</v>
      </c>
      <c r="D484">
        <f t="shared" si="226"/>
        <v>0.93930550316117889</v>
      </c>
      <c r="E484">
        <f t="shared" si="227"/>
        <v>0.20823595448773524</v>
      </c>
      <c r="F484">
        <f t="shared" si="228"/>
        <v>3.074301270503952E-9</v>
      </c>
      <c r="G484">
        <f t="shared" si="229"/>
        <v>1.1689245582232391E-8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13.452973151355614</v>
      </c>
      <c r="L484">
        <f t="shared" si="234"/>
        <v>1.4763546852736343E-5</v>
      </c>
      <c r="M484">
        <f t="shared" si="235"/>
        <v>1.986135994286427E-7</v>
      </c>
      <c r="N484">
        <f t="shared" si="217"/>
        <v>0.16585402865529394</v>
      </c>
      <c r="O484">
        <f t="shared" si="236"/>
        <v>0.99618916658910561</v>
      </c>
      <c r="P484">
        <f t="shared" si="237"/>
        <v>1013.4529731513556</v>
      </c>
      <c r="Q484">
        <f t="shared" si="238"/>
        <v>0.87366045150982841</v>
      </c>
      <c r="R484">
        <f t="shared" si="239"/>
        <v>0.15835630041971416</v>
      </c>
      <c r="S484">
        <f t="shared" si="240"/>
        <v>1014.3198846851119</v>
      </c>
      <c r="T484">
        <f t="shared" si="241"/>
        <v>1.4763546852736343E-5</v>
      </c>
      <c r="U484">
        <f t="shared" si="218"/>
        <v>5.4423819184285595E-5</v>
      </c>
      <c r="V484">
        <f t="shared" si="242"/>
        <v>6.798304828347216E-9</v>
      </c>
      <c r="W484">
        <f t="shared" si="219"/>
        <v>4655.8880811786175</v>
      </c>
      <c r="X484">
        <f t="shared" si="220"/>
        <v>5979.4027648108768</v>
      </c>
      <c r="Y484">
        <f t="shared" si="221"/>
        <v>1.5470888168668087E-5</v>
      </c>
      <c r="Z484">
        <f t="shared" si="243"/>
        <v>2.4579606011490288E-6</v>
      </c>
      <c r="AA484">
        <f t="shared" si="244"/>
        <v>3.4194404218155908E-8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118</v>
      </c>
      <c r="C485">
        <f t="shared" si="225"/>
        <v>2066</v>
      </c>
      <c r="D485">
        <f t="shared" si="226"/>
        <v>0.93930550316117889</v>
      </c>
      <c r="E485">
        <f t="shared" si="227"/>
        <v>0.20823595448773524</v>
      </c>
      <c r="F485">
        <f t="shared" si="228"/>
        <v>2.4341212110577044E-9</v>
      </c>
      <c r="G485">
        <f t="shared" si="229"/>
        <v>9.2551243711746871E-9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13.480684073389996</v>
      </c>
      <c r="L485">
        <f t="shared" si="234"/>
        <v>1.168924558223239E-5</v>
      </c>
      <c r="M485">
        <f t="shared" si="235"/>
        <v>1.5757902675034456E-7</v>
      </c>
      <c r="N485">
        <f t="shared" si="217"/>
        <v>0.16522204910094263</v>
      </c>
      <c r="O485">
        <f t="shared" si="236"/>
        <v>0.99618954354334799</v>
      </c>
      <c r="P485">
        <f t="shared" si="237"/>
        <v>1013.48068407339</v>
      </c>
      <c r="Q485">
        <f t="shared" si="238"/>
        <v>0.87366045150982841</v>
      </c>
      <c r="R485">
        <f t="shared" si="239"/>
        <v>0.15835630041971416</v>
      </c>
      <c r="S485">
        <f t="shared" si="240"/>
        <v>1014.3493813029663</v>
      </c>
      <c r="T485">
        <f t="shared" si="241"/>
        <v>1.168924558223239E-5</v>
      </c>
      <c r="U485">
        <f t="shared" si="218"/>
        <v>4.2734514778467264E-5</v>
      </c>
      <c r="V485">
        <f t="shared" si="242"/>
        <v>5.3381453655757998E-9</v>
      </c>
      <c r="W485">
        <f t="shared" si="219"/>
        <v>4617.3895741006972</v>
      </c>
      <c r="X485">
        <f t="shared" si="220"/>
        <v>5921.05943643711</v>
      </c>
      <c r="Y485">
        <f t="shared" si="221"/>
        <v>1.2065626714875683E-5</v>
      </c>
      <c r="Z485">
        <f t="shared" si="243"/>
        <v>1.9387084717543388E-6</v>
      </c>
      <c r="AA485">
        <f t="shared" si="244"/>
        <v>2.7017095733824109E-8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118</v>
      </c>
      <c r="C486">
        <f t="shared" si="225"/>
        <v>2066</v>
      </c>
      <c r="D486">
        <f t="shared" si="226"/>
        <v>0.93930550316117889</v>
      </c>
      <c r="E486">
        <f t="shared" si="227"/>
        <v>0.20823595448773524</v>
      </c>
      <c r="F486">
        <f t="shared" si="228"/>
        <v>1.9272496573342612E-9</v>
      </c>
      <c r="G486">
        <f t="shared" si="229"/>
        <v>7.3278747138404258E-9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13.508452075386659</v>
      </c>
      <c r="L486">
        <f t="shared" si="234"/>
        <v>9.2551243711746871E-6</v>
      </c>
      <c r="M486">
        <f t="shared" si="235"/>
        <v>1.2502240401975636E-7</v>
      </c>
      <c r="N486">
        <f t="shared" si="217"/>
        <v>0.16459253969671317</v>
      </c>
      <c r="O486">
        <f t="shared" si="236"/>
        <v>0.99618991891424336</v>
      </c>
      <c r="P486">
        <f t="shared" si="237"/>
        <v>1013.5084520753867</v>
      </c>
      <c r="Q486">
        <f t="shared" si="238"/>
        <v>0.87366045150982841</v>
      </c>
      <c r="R486">
        <f t="shared" si="239"/>
        <v>0.15835630041971416</v>
      </c>
      <c r="S486">
        <f t="shared" si="240"/>
        <v>1014.3789386790239</v>
      </c>
      <c r="T486">
        <f t="shared" si="241"/>
        <v>9.2551243711746871E-6</v>
      </c>
      <c r="U486">
        <f t="shared" si="218"/>
        <v>3.3477755052620367E-5</v>
      </c>
      <c r="V486">
        <f t="shared" si="242"/>
        <v>4.1818451411100096E-9</v>
      </c>
      <c r="W486">
        <f t="shared" si="219"/>
        <v>4568.5490486606868</v>
      </c>
      <c r="X486">
        <f t="shared" si="220"/>
        <v>5851.4448227423754</v>
      </c>
      <c r="Y486">
        <f t="shared" si="221"/>
        <v>9.4008995033859451E-6</v>
      </c>
      <c r="Z486">
        <f t="shared" si="243"/>
        <v>1.5291506132895548E-6</v>
      </c>
      <c r="AA486">
        <f t="shared" si="244"/>
        <v>2.1344758288063728E-8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118</v>
      </c>
      <c r="C487">
        <f t="shared" si="225"/>
        <v>2066</v>
      </c>
      <c r="D487">
        <f t="shared" si="226"/>
        <v>0.93930550316117889</v>
      </c>
      <c r="E487">
        <f t="shared" si="227"/>
        <v>0.20823595448773524</v>
      </c>
      <c r="F487">
        <f t="shared" si="228"/>
        <v>1.5259269854031009E-9</v>
      </c>
      <c r="G487">
        <f t="shared" si="229"/>
        <v>5.801947728437325E-9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13.536277274920977</v>
      </c>
      <c r="L487">
        <f t="shared" si="234"/>
        <v>7.3278747138404259E-6</v>
      </c>
      <c r="M487">
        <f t="shared" si="235"/>
        <v>9.9192143962426213E-8</v>
      </c>
      <c r="N487">
        <f t="shared" si="217"/>
        <v>0.16396549029705265</v>
      </c>
      <c r="O487">
        <f t="shared" si="236"/>
        <v>0.99619029270211179</v>
      </c>
      <c r="P487">
        <f t="shared" si="237"/>
        <v>1013.536277274921</v>
      </c>
      <c r="Q487">
        <f t="shared" si="238"/>
        <v>0.87366045150982841</v>
      </c>
      <c r="R487">
        <f t="shared" si="239"/>
        <v>0.15835630041971416</v>
      </c>
      <c r="S487">
        <f t="shared" si="240"/>
        <v>1014.4085569384368</v>
      </c>
      <c r="T487">
        <f t="shared" si="241"/>
        <v>7.3278747138404259E-6</v>
      </c>
      <c r="U487">
        <f t="shared" si="218"/>
        <v>2.6147047097960683E-5</v>
      </c>
      <c r="V487">
        <f t="shared" si="242"/>
        <v>3.2661360264186231E-9</v>
      </c>
      <c r="W487">
        <f t="shared" si="219"/>
        <v>4506.5981842278743</v>
      </c>
      <c r="X487">
        <f t="shared" si="220"/>
        <v>5768.3886708880518</v>
      </c>
      <c r="Y487">
        <f t="shared" si="221"/>
        <v>7.3208424478418438E-6</v>
      </c>
      <c r="Z487">
        <f t="shared" si="243"/>
        <v>1.2061135097303209E-6</v>
      </c>
      <c r="AA487">
        <f t="shared" si="244"/>
        <v>1.6861820487686321E-8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118</v>
      </c>
      <c r="C488">
        <f t="shared" si="225"/>
        <v>2066</v>
      </c>
      <c r="D488">
        <f t="shared" si="226"/>
        <v>0.93930550316117889</v>
      </c>
      <c r="E488">
        <f t="shared" si="227"/>
        <v>0.20823595448773524</v>
      </c>
      <c r="F488">
        <f t="shared" si="228"/>
        <v>1.2081741231190937E-9</v>
      </c>
      <c r="G488">
        <f t="shared" si="229"/>
        <v>4.5937736053182315E-9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13.564159789810507</v>
      </c>
      <c r="L488">
        <f t="shared" si="234"/>
        <v>5.8019477284373246E-6</v>
      </c>
      <c r="M488">
        <f t="shared" si="235"/>
        <v>7.8698546080651979E-8</v>
      </c>
      <c r="N488">
        <f t="shared" si="217"/>
        <v>0.16334089080088499</v>
      </c>
      <c r="O488">
        <f t="shared" si="236"/>
        <v>0.99619066490737718</v>
      </c>
      <c r="P488">
        <f t="shared" si="237"/>
        <v>1013.5641597898106</v>
      </c>
      <c r="Q488">
        <f t="shared" si="238"/>
        <v>0.87366045150982841</v>
      </c>
      <c r="R488">
        <f t="shared" si="239"/>
        <v>0.15835630041971416</v>
      </c>
      <c r="S488">
        <f t="shared" si="240"/>
        <v>1014.4382362066148</v>
      </c>
      <c r="T488">
        <f t="shared" si="241"/>
        <v>5.8019477284373246E-6</v>
      </c>
      <c r="U488">
        <f t="shared" si="218"/>
        <v>2.0341356623120524E-5</v>
      </c>
      <c r="V488">
        <f t="shared" si="242"/>
        <v>2.5409231659732912E-9</v>
      </c>
      <c r="W488">
        <f t="shared" si="219"/>
        <v>4428.027667617589</v>
      </c>
      <c r="X488">
        <f t="shared" si="220"/>
        <v>5669.3028698934677</v>
      </c>
      <c r="Y488">
        <f t="shared" si="221"/>
        <v>5.7021372611509798E-6</v>
      </c>
      <c r="Z488">
        <f t="shared" si="243"/>
        <v>9.513192039710968E-7</v>
      </c>
      <c r="AA488">
        <f t="shared" si="244"/>
        <v>1.3318882347165976E-8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118</v>
      </c>
      <c r="C489">
        <f t="shared" si="225"/>
        <v>2066</v>
      </c>
      <c r="D489">
        <f t="shared" si="226"/>
        <v>0.93930550316117889</v>
      </c>
      <c r="E489">
        <f t="shared" si="227"/>
        <v>0.20823595448773524</v>
      </c>
      <c r="F489">
        <f t="shared" si="228"/>
        <v>9.565888314040066E-10</v>
      </c>
      <c r="G489">
        <f t="shared" si="229"/>
        <v>3.6371847739142249E-9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13.592099738115502</v>
      </c>
      <c r="L489">
        <f t="shared" si="234"/>
        <v>4.5937736053182318E-6</v>
      </c>
      <c r="M489">
        <f t="shared" si="235"/>
        <v>6.2439029017807842E-8</v>
      </c>
      <c r="N489">
        <f t="shared" si="217"/>
        <v>0.16271873115141838</v>
      </c>
      <c r="O489">
        <f t="shared" si="236"/>
        <v>0.99619103553056398</v>
      </c>
      <c r="P489">
        <f t="shared" si="237"/>
        <v>1013.5920997381155</v>
      </c>
      <c r="Q489">
        <f t="shared" si="238"/>
        <v>0.87366045150982841</v>
      </c>
      <c r="R489">
        <f t="shared" si="239"/>
        <v>0.15835630041971416</v>
      </c>
      <c r="S489">
        <f t="shared" si="240"/>
        <v>1014.4679766092257</v>
      </c>
      <c r="T489">
        <f t="shared" si="241"/>
        <v>4.5937736053182318E-6</v>
      </c>
      <c r="U489">
        <f t="shared" si="218"/>
        <v>1.5743150036276017E-5</v>
      </c>
      <c r="V489">
        <f t="shared" si="242"/>
        <v>1.9665421227166088E-9</v>
      </c>
      <c r="W489">
        <f t="shared" si="219"/>
        <v>4328.3888542549175</v>
      </c>
      <c r="X489">
        <f t="shared" si="220"/>
        <v>5551.100997780035</v>
      </c>
      <c r="Y489">
        <f t="shared" si="221"/>
        <v>4.4472299913095817E-6</v>
      </c>
      <c r="Z489">
        <f t="shared" si="243"/>
        <v>7.5035107283027304E-7</v>
      </c>
      <c r="AA489">
        <f t="shared" si="244"/>
        <v>1.0518839859475303E-8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118</v>
      </c>
      <c r="C490">
        <f t="shared" si="225"/>
        <v>2066</v>
      </c>
      <c r="D490">
        <f t="shared" si="226"/>
        <v>0.93930550316117889</v>
      </c>
      <c r="E490">
        <f t="shared" si="227"/>
        <v>0.20823595448773524</v>
      </c>
      <c r="F490">
        <f t="shared" si="228"/>
        <v>7.5739264304428613E-10</v>
      </c>
      <c r="G490">
        <f t="shared" si="229"/>
        <v>2.8797921308699386E-9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13.620097238139394</v>
      </c>
      <c r="L490">
        <f t="shared" si="234"/>
        <v>3.6371847739142249E-6</v>
      </c>
      <c r="M490">
        <f t="shared" si="235"/>
        <v>4.9538810293791793E-8</v>
      </c>
      <c r="N490">
        <f t="shared" si="217"/>
        <v>0.16209900133595367</v>
      </c>
      <c r="O490">
        <f t="shared" si="236"/>
        <v>0.99619140457229838</v>
      </c>
      <c r="P490">
        <f t="shared" si="237"/>
        <v>1013.6200972381394</v>
      </c>
      <c r="Q490">
        <f t="shared" si="238"/>
        <v>0.87366045150982841</v>
      </c>
      <c r="R490">
        <f t="shared" si="239"/>
        <v>0.15835630041971416</v>
      </c>
      <c r="S490">
        <f t="shared" si="240"/>
        <v>1014.4977782721966</v>
      </c>
      <c r="T490">
        <f t="shared" si="241"/>
        <v>3.6371847739142249E-6</v>
      </c>
      <c r="U490">
        <f t="shared" si="218"/>
        <v>1.2101008467488131E-5</v>
      </c>
      <c r="V490">
        <f t="shared" si="242"/>
        <v>1.5115871235319112E-9</v>
      </c>
      <c r="W490">
        <f t="shared" si="219"/>
        <v>4202.0423411021038</v>
      </c>
      <c r="X490">
        <f t="shared" si="220"/>
        <v>5410.1023788219372</v>
      </c>
      <c r="Y490">
        <f t="shared" si="221"/>
        <v>3.4789617902440176E-6</v>
      </c>
      <c r="Z490">
        <f t="shared" si="243"/>
        <v>5.9183809137458126E-7</v>
      </c>
      <c r="AA490">
        <f t="shared" si="244"/>
        <v>8.3059191169134339E-9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119</v>
      </c>
      <c r="C491">
        <f t="shared" si="225"/>
        <v>2066</v>
      </c>
      <c r="D491">
        <f t="shared" si="226"/>
        <v>0.95711833120772338</v>
      </c>
      <c r="E491">
        <f t="shared" si="227"/>
        <v>0.23082946377222135</v>
      </c>
      <c r="F491">
        <f t="shared" si="228"/>
        <v>6.6474087334417062E-10</v>
      </c>
      <c r="G491">
        <f t="shared" si="229"/>
        <v>2.2150512575257679E-9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13.648152408429297</v>
      </c>
      <c r="L491">
        <f t="shared" si="234"/>
        <v>2.8797921308699388E-6</v>
      </c>
      <c r="M491">
        <f t="shared" si="235"/>
        <v>3.9303841906708289E-8</v>
      </c>
      <c r="N491">
        <f t="shared" si="217"/>
        <v>0.16148169138569274</v>
      </c>
      <c r="O491">
        <f t="shared" si="236"/>
        <v>0.99619177203330478</v>
      </c>
      <c r="P491">
        <f t="shared" si="237"/>
        <v>1013.6481524084293</v>
      </c>
      <c r="Q491">
        <f t="shared" si="238"/>
        <v>0.89022839808465071</v>
      </c>
      <c r="R491">
        <f t="shared" si="239"/>
        <v>0.16815802062385432</v>
      </c>
      <c r="S491">
        <f t="shared" si="240"/>
        <v>1014.5276413217138</v>
      </c>
      <c r="T491">
        <f t="shared" si="241"/>
        <v>2.8797921308699388E-6</v>
      </c>
      <c r="U491">
        <f t="shared" si="218"/>
        <v>9.2158617898225608E-6</v>
      </c>
      <c r="V491">
        <f t="shared" si="242"/>
        <v>1.1511914937645836E-9</v>
      </c>
      <c r="W491">
        <f t="shared" si="219"/>
        <v>4160.5636702587026</v>
      </c>
      <c r="X491">
        <f t="shared" si="220"/>
        <v>5303.6839795166507</v>
      </c>
      <c r="Y491">
        <f t="shared" si="221"/>
        <v>2.5320700785250625E-6</v>
      </c>
      <c r="Z491">
        <f t="shared" si="243"/>
        <v>4.6681142846915511E-7</v>
      </c>
      <c r="AA491">
        <f t="shared" si="244"/>
        <v>6.5570098712655457E-9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  <row r="492" spans="1:34" x14ac:dyDescent="0.35">
      <c r="A492">
        <v>490</v>
      </c>
      <c r="B492">
        <f t="shared" si="224"/>
        <v>119</v>
      </c>
      <c r="C492">
        <f t="shared" si="225"/>
        <v>2066</v>
      </c>
      <c r="D492">
        <f t="shared" si="226"/>
        <v>0.95711833120772338</v>
      </c>
      <c r="E492">
        <f t="shared" si="227"/>
        <v>0.23082946377222135</v>
      </c>
      <c r="F492">
        <f t="shared" si="228"/>
        <v>5.1129909400265756E-10</v>
      </c>
      <c r="G492">
        <f t="shared" si="229"/>
        <v>1.7037521635231104E-9</v>
      </c>
      <c r="H492" t="b">
        <f t="shared" si="230"/>
        <v>0</v>
      </c>
      <c r="I492">
        <f t="shared" si="231"/>
        <v>1</v>
      </c>
      <c r="J492">
        <f t="shared" si="232"/>
        <v>1000</v>
      </c>
      <c r="K492">
        <f t="shared" si="233"/>
        <v>13.676265367776523</v>
      </c>
      <c r="L492">
        <f t="shared" si="234"/>
        <v>2.215051257525768E-6</v>
      </c>
      <c r="M492">
        <f t="shared" si="235"/>
        <v>3.0293628801149497E-8</v>
      </c>
      <c r="N492">
        <f t="shared" si="217"/>
        <v>0.16086679137554719</v>
      </c>
      <c r="O492">
        <f t="shared" si="236"/>
        <v>0.99619213791440364</v>
      </c>
      <c r="P492">
        <f t="shared" si="237"/>
        <v>1013.6762653677765</v>
      </c>
      <c r="Q492">
        <f t="shared" si="238"/>
        <v>0.89022839808465071</v>
      </c>
      <c r="R492">
        <f t="shared" si="239"/>
        <v>0.16815802062385432</v>
      </c>
      <c r="S492">
        <f t="shared" si="240"/>
        <v>1014.5575658842235</v>
      </c>
      <c r="T492">
        <f t="shared" si="241"/>
        <v>2.215051257525768E-6</v>
      </c>
      <c r="U492">
        <f t="shared" si="218"/>
        <v>6.9962871928307652E-6</v>
      </c>
      <c r="V492">
        <f t="shared" si="242"/>
        <v>8.7393523123527051E-10</v>
      </c>
      <c r="W492">
        <f t="shared" si="219"/>
        <v>4106.3995941542735</v>
      </c>
      <c r="X492">
        <f t="shared" si="220"/>
        <v>5175.2419307288756</v>
      </c>
      <c r="Y492">
        <f t="shared" si="221"/>
        <v>1.8210424434040749E-6</v>
      </c>
      <c r="Z492">
        <f t="shared" si="243"/>
        <v>3.5769022357126669E-7</v>
      </c>
      <c r="AA492">
        <f t="shared" si="244"/>
        <v>5.0324535735388213E-9</v>
      </c>
      <c r="AD492" t="b">
        <f t="shared" si="245"/>
        <v>1</v>
      </c>
      <c r="AE492" t="b">
        <f t="shared" si="246"/>
        <v>1</v>
      </c>
      <c r="AF492" t="b">
        <f t="shared" si="222"/>
        <v>1</v>
      </c>
      <c r="AG492" t="b">
        <f t="shared" si="247"/>
        <v>1</v>
      </c>
      <c r="AH492" t="b">
        <f t="shared" si="223"/>
        <v>1</v>
      </c>
    </row>
    <row r="493" spans="1:34" x14ac:dyDescent="0.35">
      <c r="A493">
        <v>491</v>
      </c>
      <c r="B493">
        <f t="shared" si="224"/>
        <v>119</v>
      </c>
      <c r="C493">
        <f t="shared" si="225"/>
        <v>2066</v>
      </c>
      <c r="D493">
        <f t="shared" si="226"/>
        <v>0.95711833120772338</v>
      </c>
      <c r="E493">
        <f t="shared" si="227"/>
        <v>0.23082946377222135</v>
      </c>
      <c r="F493">
        <f t="shared" si="228"/>
        <v>3.932761983068016E-10</v>
      </c>
      <c r="G493">
        <f t="shared" si="229"/>
        <v>1.3104759652163089E-9</v>
      </c>
      <c r="H493" t="b">
        <f t="shared" si="230"/>
        <v>0</v>
      </c>
      <c r="I493">
        <f t="shared" si="231"/>
        <v>1</v>
      </c>
      <c r="J493">
        <f t="shared" si="232"/>
        <v>1000</v>
      </c>
      <c r="K493">
        <f t="shared" si="233"/>
        <v>13.704436235217068</v>
      </c>
      <c r="L493">
        <f t="shared" si="234"/>
        <v>1.7037521635231105E-6</v>
      </c>
      <c r="M493">
        <f t="shared" si="235"/>
        <v>2.334896288561559E-8</v>
      </c>
      <c r="N493">
        <f t="shared" si="217"/>
        <v>0.16025429142394809</v>
      </c>
      <c r="O493">
        <f t="shared" si="236"/>
        <v>0.99619250221651279</v>
      </c>
      <c r="P493">
        <f t="shared" si="237"/>
        <v>1013.704436235217</v>
      </c>
      <c r="Q493">
        <f t="shared" si="238"/>
        <v>0.89022839808465071</v>
      </c>
      <c r="R493">
        <f t="shared" si="239"/>
        <v>0.16815802062385432</v>
      </c>
      <c r="S493">
        <f t="shared" si="240"/>
        <v>1014.5875520864325</v>
      </c>
      <c r="T493">
        <f t="shared" si="241"/>
        <v>1.7037521635231105E-6</v>
      </c>
      <c r="U493">
        <f t="shared" si="218"/>
        <v>5.2886645312389396E-6</v>
      </c>
      <c r="V493">
        <f t="shared" si="242"/>
        <v>6.6062900687814546E-10</v>
      </c>
      <c r="W493">
        <f t="shared" si="219"/>
        <v>4035.6822037296861</v>
      </c>
      <c r="X493">
        <f t="shared" si="220"/>
        <v>5020.226276592296</v>
      </c>
      <c r="Y493">
        <f t="shared" si="221"/>
        <v>1.2902213441826246E-6</v>
      </c>
      <c r="Z493">
        <f t="shared" si="243"/>
        <v>2.7407714384510938E-7</v>
      </c>
      <c r="AA493">
        <f t="shared" si="244"/>
        <v>3.8619413747470813E-9</v>
      </c>
      <c r="AD493" t="b">
        <f t="shared" si="245"/>
        <v>1</v>
      </c>
      <c r="AE493" t="b">
        <f t="shared" si="246"/>
        <v>1</v>
      </c>
      <c r="AF493" t="b">
        <f t="shared" si="222"/>
        <v>1</v>
      </c>
      <c r="AG493" t="b">
        <f t="shared" si="247"/>
        <v>1</v>
      </c>
      <c r="AH493" t="b">
        <f t="shared" si="223"/>
        <v>1</v>
      </c>
    </row>
    <row r="494" spans="1:34" x14ac:dyDescent="0.35">
      <c r="A494">
        <v>492</v>
      </c>
      <c r="B494">
        <f t="shared" si="224"/>
        <v>119</v>
      </c>
      <c r="C494">
        <f t="shared" si="225"/>
        <v>2066</v>
      </c>
      <c r="D494">
        <f t="shared" si="226"/>
        <v>0.95711833120772338</v>
      </c>
      <c r="E494">
        <f t="shared" si="227"/>
        <v>0.23082946377222135</v>
      </c>
      <c r="F494">
        <f t="shared" si="228"/>
        <v>3.0249646433726476E-10</v>
      </c>
      <c r="G494">
        <f t="shared" si="229"/>
        <v>1.0079795008790441E-9</v>
      </c>
      <c r="H494" t="b">
        <f t="shared" si="230"/>
        <v>0</v>
      </c>
      <c r="I494">
        <f t="shared" si="231"/>
        <v>1</v>
      </c>
      <c r="J494">
        <f t="shared" si="232"/>
        <v>1000</v>
      </c>
      <c r="K494">
        <f t="shared" si="233"/>
        <v>13.732665130032116</v>
      </c>
      <c r="L494">
        <f t="shared" si="234"/>
        <v>1.3104759652163089E-6</v>
      </c>
      <c r="M494">
        <f t="shared" si="235"/>
        <v>1.7996327591271186E-8</v>
      </c>
      <c r="N494">
        <f t="shared" si="217"/>
        <v>0.15964418169265512</v>
      </c>
      <c r="O494">
        <f t="shared" si="236"/>
        <v>0.9961928649406403</v>
      </c>
      <c r="P494">
        <f t="shared" si="237"/>
        <v>1013.7326651300322</v>
      </c>
      <c r="Q494">
        <f t="shared" si="238"/>
        <v>0.89022839808465071</v>
      </c>
      <c r="R494">
        <f t="shared" si="239"/>
        <v>0.16815802062385432</v>
      </c>
      <c r="S494">
        <f t="shared" si="240"/>
        <v>1014.6176000553083</v>
      </c>
      <c r="T494">
        <f t="shared" si="241"/>
        <v>1.3104759652163089E-6</v>
      </c>
      <c r="U494">
        <f t="shared" si="218"/>
        <v>3.974830332102452E-6</v>
      </c>
      <c r="V494">
        <f t="shared" si="242"/>
        <v>4.9651253152765636E-10</v>
      </c>
      <c r="W494">
        <f t="shared" si="219"/>
        <v>3943.3642535746621</v>
      </c>
      <c r="X494">
        <f t="shared" si="220"/>
        <v>4833.1470917180277</v>
      </c>
      <c r="Y494">
        <f t="shared" si="221"/>
        <v>8.9688286108248896E-7</v>
      </c>
      <c r="Z494">
        <f t="shared" si="243"/>
        <v>2.1000939723385401E-7</v>
      </c>
      <c r="AA494">
        <f t="shared" si="244"/>
        <v>2.963254063168292E-9</v>
      </c>
      <c r="AD494" t="b">
        <f t="shared" si="245"/>
        <v>1</v>
      </c>
      <c r="AE494" t="b">
        <f t="shared" si="246"/>
        <v>1</v>
      </c>
      <c r="AF494" t="b">
        <f t="shared" si="222"/>
        <v>1</v>
      </c>
      <c r="AG494" t="b">
        <f t="shared" si="247"/>
        <v>1</v>
      </c>
      <c r="AH494" t="b">
        <f t="shared" si="223"/>
        <v>1</v>
      </c>
    </row>
    <row r="495" spans="1:34" x14ac:dyDescent="0.35">
      <c r="A495">
        <v>493</v>
      </c>
      <c r="B495">
        <f t="shared" si="224"/>
        <v>119</v>
      </c>
      <c r="C495">
        <f t="shared" si="225"/>
        <v>2067</v>
      </c>
      <c r="D495">
        <f t="shared" si="226"/>
        <v>0.95711833120772338</v>
      </c>
      <c r="E495">
        <f t="shared" si="227"/>
        <v>0.23082946377222135</v>
      </c>
      <c r="F495">
        <f t="shared" si="228"/>
        <v>2.3267136768130109E-10</v>
      </c>
      <c r="G495">
        <f t="shared" si="229"/>
        <v>7.7530813319774307E-10</v>
      </c>
      <c r="H495" t="b">
        <f t="shared" si="230"/>
        <v>1</v>
      </c>
      <c r="I495">
        <f t="shared" si="231"/>
        <v>1</v>
      </c>
      <c r="J495">
        <f t="shared" si="232"/>
        <v>1000</v>
      </c>
      <c r="K495">
        <f t="shared" si="233"/>
        <v>13.760952171748581</v>
      </c>
      <c r="L495">
        <f t="shared" si="234"/>
        <v>1.0079795008790441E-6</v>
      </c>
      <c r="M495">
        <f t="shared" si="235"/>
        <v>1.3870757701699533E-8</v>
      </c>
      <c r="N495">
        <f t="shared" si="217"/>
        <v>0.1590364523865673</v>
      </c>
      <c r="O495">
        <f t="shared" si="236"/>
        <v>0.99619322608788952</v>
      </c>
      <c r="P495">
        <f t="shared" si="237"/>
        <v>1013.7609521717486</v>
      </c>
      <c r="Q495">
        <f t="shared" si="238"/>
        <v>0.89022839808465071</v>
      </c>
      <c r="R495">
        <f t="shared" si="239"/>
        <v>0.16815802062385432</v>
      </c>
      <c r="S495">
        <f t="shared" si="240"/>
        <v>1014.6477099180804</v>
      </c>
      <c r="T495">
        <f t="shared" si="241"/>
        <v>1.0079795008790441E-6</v>
      </c>
      <c r="U495">
        <f t="shared" si="218"/>
        <v>2.9638941254475208E-6</v>
      </c>
      <c r="V495">
        <f t="shared" si="242"/>
        <v>3.7023229985957713E-10</v>
      </c>
      <c r="W495">
        <f t="shared" si="219"/>
        <v>3822.8595812906001</v>
      </c>
      <c r="X495">
        <f t="shared" si="220"/>
        <v>4607.3802963832195</v>
      </c>
      <c r="Y495">
        <f t="shared" si="221"/>
        <v>6.0824529107341724E-7</v>
      </c>
      <c r="Z495">
        <f t="shared" si="243"/>
        <v>1.6091806258080594E-7</v>
      </c>
      <c r="AA495">
        <f t="shared" si="244"/>
        <v>2.2732661942735026E-9</v>
      </c>
      <c r="AD495" t="b">
        <f t="shared" si="245"/>
        <v>1</v>
      </c>
      <c r="AE495" t="b">
        <f t="shared" si="246"/>
        <v>1</v>
      </c>
      <c r="AF495" t="b">
        <f t="shared" si="222"/>
        <v>1</v>
      </c>
      <c r="AG495" t="b">
        <f t="shared" si="247"/>
        <v>1</v>
      </c>
      <c r="AH495" t="b">
        <f t="shared" si="223"/>
        <v>1</v>
      </c>
    </row>
    <row r="496" spans="1:34" x14ac:dyDescent="0.35">
      <c r="A496">
        <v>494</v>
      </c>
      <c r="B496">
        <f t="shared" si="224"/>
        <v>119</v>
      </c>
      <c r="C496">
        <f t="shared" si="225"/>
        <v>2067</v>
      </c>
      <c r="D496">
        <f t="shared" si="226"/>
        <v>0.95711833120772338</v>
      </c>
      <c r="E496">
        <f t="shared" si="227"/>
        <v>0.23082946377222135</v>
      </c>
      <c r="F496">
        <f t="shared" si="228"/>
        <v>1.78963960644277E-10</v>
      </c>
      <c r="G496">
        <f t="shared" si="229"/>
        <v>5.9634417255346601E-10</v>
      </c>
      <c r="H496" t="b">
        <f t="shared" si="230"/>
        <v>0</v>
      </c>
      <c r="I496">
        <f t="shared" si="231"/>
        <v>1</v>
      </c>
      <c r="J496">
        <f t="shared" si="232"/>
        <v>1000</v>
      </c>
      <c r="K496">
        <f t="shared" si="233"/>
        <v>13.789297480139505</v>
      </c>
      <c r="L496">
        <f t="shared" si="234"/>
        <v>7.753081331977431E-7</v>
      </c>
      <c r="M496">
        <f t="shared" si="235"/>
        <v>1.0690954487435302E-8</v>
      </c>
      <c r="N496">
        <f t="shared" si="217"/>
        <v>0.15843109375353329</v>
      </c>
      <c r="O496">
        <f t="shared" si="236"/>
        <v>0.9961935856594526</v>
      </c>
      <c r="P496">
        <f t="shared" si="237"/>
        <v>1013.7892974801395</v>
      </c>
      <c r="Q496">
        <f t="shared" si="238"/>
        <v>0.89022839808465071</v>
      </c>
      <c r="R496">
        <f t="shared" si="239"/>
        <v>0.16815802062385432</v>
      </c>
      <c r="S496">
        <f t="shared" si="240"/>
        <v>1014.6778818022398</v>
      </c>
      <c r="T496">
        <f t="shared" si="241"/>
        <v>7.753081331977431E-7</v>
      </c>
      <c r="U496">
        <f t="shared" si="218"/>
        <v>2.185943629022082E-6</v>
      </c>
      <c r="V496">
        <f t="shared" si="242"/>
        <v>2.7305527892769713E-10</v>
      </c>
      <c r="W496">
        <f t="shared" si="219"/>
        <v>3665.5738911007775</v>
      </c>
      <c r="X496">
        <f t="shared" si="220"/>
        <v>4334.9333562534639</v>
      </c>
      <c r="Y496">
        <f t="shared" si="221"/>
        <v>3.9916861638730936E-7</v>
      </c>
      <c r="Z496">
        <f t="shared" si="243"/>
        <v>1.2330225501022125E-7</v>
      </c>
      <c r="AA496">
        <f t="shared" si="244"/>
        <v>1.7435119208036535E-9</v>
      </c>
      <c r="AD496" t="b">
        <f t="shared" si="245"/>
        <v>1</v>
      </c>
      <c r="AE496" t="b">
        <f t="shared" si="246"/>
        <v>1</v>
      </c>
      <c r="AF496" t="b">
        <f t="shared" si="222"/>
        <v>1</v>
      </c>
      <c r="AG496" t="b">
        <f t="shared" si="247"/>
        <v>1</v>
      </c>
      <c r="AH496" t="b">
        <f t="shared" si="223"/>
        <v>1</v>
      </c>
    </row>
    <row r="497" spans="1:34" x14ac:dyDescent="0.35">
      <c r="A497">
        <v>495</v>
      </c>
      <c r="B497">
        <f t="shared" si="224"/>
        <v>119</v>
      </c>
      <c r="C497">
        <f t="shared" si="225"/>
        <v>2067</v>
      </c>
      <c r="D497">
        <f t="shared" si="226"/>
        <v>0.95711833120772338</v>
      </c>
      <c r="E497">
        <f t="shared" si="227"/>
        <v>0.23082946377222135</v>
      </c>
      <c r="F497">
        <f t="shared" si="228"/>
        <v>1.376538055742056E-10</v>
      </c>
      <c r="G497">
        <f t="shared" si="229"/>
        <v>4.5869036697926042E-10</v>
      </c>
      <c r="H497" t="b">
        <f t="shared" si="230"/>
        <v>0</v>
      </c>
      <c r="I497">
        <f t="shared" si="231"/>
        <v>1</v>
      </c>
      <c r="J497">
        <f t="shared" si="232"/>
        <v>1000</v>
      </c>
      <c r="K497">
        <f t="shared" si="233"/>
        <v>13.817701175224745</v>
      </c>
      <c r="L497">
        <f t="shared" si="234"/>
        <v>5.9634417255346599E-7</v>
      </c>
      <c r="M497">
        <f t="shared" si="235"/>
        <v>8.2401055739304553E-9</v>
      </c>
      <c r="N497">
        <f t="shared" si="217"/>
        <v>0.15782809608416229</v>
      </c>
      <c r="O497">
        <f t="shared" si="236"/>
        <v>0.99619394365660907</v>
      </c>
      <c r="P497">
        <f t="shared" si="237"/>
        <v>1013.8177011752248</v>
      </c>
      <c r="Q497">
        <f t="shared" si="238"/>
        <v>0.89022839808465071</v>
      </c>
      <c r="R497">
        <f t="shared" si="239"/>
        <v>0.16815802062385432</v>
      </c>
      <c r="S497">
        <f t="shared" si="240"/>
        <v>1014.7081158355404</v>
      </c>
      <c r="T497">
        <f t="shared" si="241"/>
        <v>5.9634417255346599E-7</v>
      </c>
      <c r="U497">
        <f t="shared" si="218"/>
        <v>1.5872028247950866E-6</v>
      </c>
      <c r="V497">
        <f t="shared" si="242"/>
        <v>1.9826408343070455E-10</v>
      </c>
      <c r="W497">
        <f t="shared" si="219"/>
        <v>3460.2924740881936</v>
      </c>
      <c r="X497">
        <f t="shared" si="220"/>
        <v>4006.1625795182445</v>
      </c>
      <c r="Y497">
        <f t="shared" si="221"/>
        <v>2.5038535898271762E-7</v>
      </c>
      <c r="Z497">
        <f t="shared" si="243"/>
        <v>9.4479459511191404E-8</v>
      </c>
      <c r="AA497">
        <f t="shared" si="244"/>
        <v>1.3367805815321278E-9</v>
      </c>
      <c r="AD497" t="b">
        <f t="shared" si="245"/>
        <v>1</v>
      </c>
      <c r="AE497" t="b">
        <f t="shared" si="246"/>
        <v>1</v>
      </c>
      <c r="AF497" t="b">
        <f t="shared" si="222"/>
        <v>1</v>
      </c>
      <c r="AG497" t="b">
        <f t="shared" si="247"/>
        <v>1</v>
      </c>
      <c r="AH497" t="b">
        <f t="shared" si="223"/>
        <v>1</v>
      </c>
    </row>
    <row r="498" spans="1:34" x14ac:dyDescent="0.35">
      <c r="A498">
        <v>496</v>
      </c>
      <c r="B498">
        <f t="shared" si="224"/>
        <v>119</v>
      </c>
      <c r="C498">
        <f t="shared" si="225"/>
        <v>2067</v>
      </c>
      <c r="D498">
        <f t="shared" si="226"/>
        <v>0.95711833120772338</v>
      </c>
      <c r="E498">
        <f t="shared" si="227"/>
        <v>0.23082946377222135</v>
      </c>
      <c r="F498">
        <f t="shared" si="228"/>
        <v>1.0587925144730611E-10</v>
      </c>
      <c r="G498">
        <f t="shared" si="229"/>
        <v>3.5281111553195432E-10</v>
      </c>
      <c r="H498" t="b">
        <f t="shared" si="230"/>
        <v>0</v>
      </c>
      <c r="I498">
        <f t="shared" si="231"/>
        <v>1</v>
      </c>
      <c r="J498">
        <f t="shared" si="232"/>
        <v>1000</v>
      </c>
      <c r="K498">
        <f t="shared" si="233"/>
        <v>13.846163377271324</v>
      </c>
      <c r="L498">
        <f t="shared" si="234"/>
        <v>4.5869036697926039E-7</v>
      </c>
      <c r="M498">
        <f t="shared" si="235"/>
        <v>6.3511017607753794E-9</v>
      </c>
      <c r="N498">
        <f t="shared" si="217"/>
        <v>0.15722744971163616</v>
      </c>
      <c r="O498">
        <f t="shared" si="236"/>
        <v>0.9961943000807294</v>
      </c>
      <c r="P498">
        <f t="shared" si="237"/>
        <v>1013.8461633772713</v>
      </c>
      <c r="Q498">
        <f t="shared" si="238"/>
        <v>0.89022839808465071</v>
      </c>
      <c r="R498">
        <f t="shared" si="239"/>
        <v>0.16815802062385432</v>
      </c>
      <c r="S498">
        <f t="shared" si="240"/>
        <v>1014.7384121459995</v>
      </c>
      <c r="T498">
        <f t="shared" si="241"/>
        <v>4.5869036697926039E-7</v>
      </c>
      <c r="U498">
        <f t="shared" si="218"/>
        <v>1.126307588434856E-6</v>
      </c>
      <c r="V498">
        <f t="shared" si="242"/>
        <v>1.4069174915368083E-10</v>
      </c>
      <c r="W498">
        <f t="shared" si="219"/>
        <v>3192.3812455190218</v>
      </c>
      <c r="X498">
        <f t="shared" si="220"/>
        <v>3609.4320123695275</v>
      </c>
      <c r="Y498">
        <f t="shared" si="221"/>
        <v>1.4714014628598387E-7</v>
      </c>
      <c r="Z498">
        <f t="shared" si="243"/>
        <v>7.2394227312482375E-8</v>
      </c>
      <c r="AA498">
        <f t="shared" si="244"/>
        <v>1.0245029038548515E-9</v>
      </c>
      <c r="AD498" t="b">
        <f t="shared" si="245"/>
        <v>1</v>
      </c>
      <c r="AE498" t="b">
        <f t="shared" si="246"/>
        <v>1</v>
      </c>
      <c r="AF498" t="b">
        <f t="shared" si="222"/>
        <v>1</v>
      </c>
      <c r="AG498" t="b">
        <f t="shared" si="247"/>
        <v>1</v>
      </c>
      <c r="AH498" t="b">
        <f t="shared" si="223"/>
        <v>1</v>
      </c>
    </row>
    <row r="499" spans="1:34" x14ac:dyDescent="0.35">
      <c r="A499">
        <v>497</v>
      </c>
      <c r="B499">
        <f t="shared" si="224"/>
        <v>119</v>
      </c>
      <c r="C499">
        <f t="shared" si="225"/>
        <v>2067</v>
      </c>
      <c r="D499">
        <f t="shared" si="226"/>
        <v>0.95711833120772338</v>
      </c>
      <c r="E499">
        <f t="shared" si="227"/>
        <v>0.23082946377222135</v>
      </c>
      <c r="F499">
        <f t="shared" si="228"/>
        <v>8.1439200611120257E-11</v>
      </c>
      <c r="G499">
        <f t="shared" si="229"/>
        <v>2.7137191492083407E-10</v>
      </c>
      <c r="H499" t="b">
        <f t="shared" si="230"/>
        <v>0</v>
      </c>
      <c r="I499">
        <f t="shared" si="231"/>
        <v>1</v>
      </c>
      <c r="J499">
        <f t="shared" si="232"/>
        <v>1000</v>
      </c>
      <c r="K499">
        <f t="shared" si="233"/>
        <v>13.874684206793999</v>
      </c>
      <c r="L499">
        <f t="shared" si="234"/>
        <v>3.5281111553195434E-7</v>
      </c>
      <c r="M499">
        <f t="shared" si="235"/>
        <v>4.8951428126525796E-9</v>
      </c>
      <c r="N499">
        <f t="shared" si="217"/>
        <v>0.15662914501152095</v>
      </c>
      <c r="O499">
        <f t="shared" si="236"/>
        <v>0.99619465493326687</v>
      </c>
      <c r="P499">
        <f t="shared" si="237"/>
        <v>1013.874684206794</v>
      </c>
      <c r="Q499">
        <f t="shared" si="238"/>
        <v>0.89022839808465071</v>
      </c>
      <c r="R499">
        <f t="shared" si="239"/>
        <v>0.16815802062385432</v>
      </c>
      <c r="S499">
        <f t="shared" si="240"/>
        <v>1014.7687708618978</v>
      </c>
      <c r="T499">
        <f t="shared" si="241"/>
        <v>3.5281111553195434E-7</v>
      </c>
      <c r="U499">
        <f t="shared" si="218"/>
        <v>7.7144093184812506E-7</v>
      </c>
      <c r="V499">
        <f t="shared" si="242"/>
        <v>9.6363884239900702E-11</v>
      </c>
      <c r="W499">
        <f t="shared" si="219"/>
        <v>2842.7441803370602</v>
      </c>
      <c r="X499">
        <f t="shared" si="220"/>
        <v>3130.7018681545946</v>
      </c>
      <c r="Y499">
        <f t="shared" si="221"/>
        <v>7.8143629159220045E-8</v>
      </c>
      <c r="Z499">
        <f t="shared" si="243"/>
        <v>5.5471591925006606E-8</v>
      </c>
      <c r="AA499">
        <f t="shared" si="244"/>
        <v>7.8474421320609545E-10</v>
      </c>
      <c r="AD499" t="b">
        <f t="shared" si="245"/>
        <v>1</v>
      </c>
      <c r="AE499" t="b">
        <f t="shared" si="246"/>
        <v>1</v>
      </c>
      <c r="AF499" t="b">
        <f t="shared" si="222"/>
        <v>1</v>
      </c>
      <c r="AG499" t="b">
        <f t="shared" si="247"/>
        <v>1</v>
      </c>
      <c r="AH499" t="b">
        <f t="shared" si="223"/>
        <v>1</v>
      </c>
    </row>
    <row r="500" spans="1:34" x14ac:dyDescent="0.35">
      <c r="A500">
        <v>498</v>
      </c>
      <c r="B500">
        <f t="shared" si="224"/>
        <v>119</v>
      </c>
      <c r="C500">
        <f t="shared" si="225"/>
        <v>2067</v>
      </c>
      <c r="D500">
        <f t="shared" si="226"/>
        <v>0.95711833120772338</v>
      </c>
      <c r="E500">
        <f t="shared" si="227"/>
        <v>0.23082946377222135</v>
      </c>
      <c r="F500">
        <f t="shared" si="228"/>
        <v>6.2640633604017003E-11</v>
      </c>
      <c r="G500">
        <f t="shared" si="229"/>
        <v>2.0873128131681707E-10</v>
      </c>
      <c r="H500" t="b">
        <f t="shared" si="230"/>
        <v>0</v>
      </c>
      <c r="I500">
        <f t="shared" si="231"/>
        <v>1</v>
      </c>
      <c r="J500">
        <f t="shared" si="232"/>
        <v>1000</v>
      </c>
      <c r="K500">
        <f t="shared" si="233"/>
        <v>13.903263784555769</v>
      </c>
      <c r="L500">
        <f t="shared" si="234"/>
        <v>2.7137191492083406E-7</v>
      </c>
      <c r="M500">
        <f t="shared" si="235"/>
        <v>3.7729553168643812E-9</v>
      </c>
      <c r="N500">
        <f t="shared" si="217"/>
        <v>0.15603317240157935</v>
      </c>
      <c r="O500">
        <f t="shared" si="236"/>
        <v>0.99619500821575857</v>
      </c>
      <c r="P500">
        <f t="shared" si="237"/>
        <v>1013.9032637845557</v>
      </c>
      <c r="Q500">
        <f t="shared" si="238"/>
        <v>0.89022839808465071</v>
      </c>
      <c r="R500">
        <f t="shared" si="239"/>
        <v>0.16815802062385432</v>
      </c>
      <c r="S500">
        <f t="shared" si="240"/>
        <v>1014.7991921117801</v>
      </c>
      <c r="T500">
        <f t="shared" si="241"/>
        <v>2.7137191492083406E-7</v>
      </c>
      <c r="U500">
        <f t="shared" si="218"/>
        <v>4.9812945343315121E-7</v>
      </c>
      <c r="V500">
        <f t="shared" si="242"/>
        <v>6.2223414658748454E-11</v>
      </c>
      <c r="W500">
        <f t="shared" si="219"/>
        <v>2386.4628736556215</v>
      </c>
      <c r="X500">
        <f t="shared" si="220"/>
        <v>2553.031933229875</v>
      </c>
      <c r="Y500">
        <f t="shared" si="221"/>
        <v>3.4768173232671172E-8</v>
      </c>
      <c r="Z500">
        <f t="shared" si="243"/>
        <v>4.2504751014189442E-8</v>
      </c>
      <c r="AA500">
        <f t="shared" si="244"/>
        <v>6.0066368223400362E-10</v>
      </c>
      <c r="AD500" t="b">
        <f t="shared" si="245"/>
        <v>1</v>
      </c>
      <c r="AE500" t="b">
        <f t="shared" si="246"/>
        <v>1</v>
      </c>
      <c r="AF500" t="b">
        <f t="shared" si="222"/>
        <v>1</v>
      </c>
      <c r="AG500" t="b">
        <f t="shared" si="247"/>
        <v>1</v>
      </c>
      <c r="AH500" t="b">
        <f t="shared" si="223"/>
        <v>1</v>
      </c>
    </row>
    <row r="501" spans="1:34" x14ac:dyDescent="0.35">
      <c r="A501">
        <v>499</v>
      </c>
      <c r="B501">
        <f t="shared" si="224"/>
        <v>119</v>
      </c>
      <c r="C501">
        <f t="shared" si="225"/>
        <v>2067</v>
      </c>
      <c r="D501">
        <f t="shared" si="226"/>
        <v>0.95711833120772338</v>
      </c>
      <c r="E501">
        <f t="shared" si="227"/>
        <v>0.23082946377222135</v>
      </c>
      <c r="F501">
        <f t="shared" si="228"/>
        <v>4.8181329738849569E-11</v>
      </c>
      <c r="G501">
        <f t="shared" si="229"/>
        <v>1.6054995157796749E-10</v>
      </c>
      <c r="H501" t="b">
        <f t="shared" si="230"/>
        <v>0</v>
      </c>
      <c r="I501">
        <f t="shared" si="231"/>
        <v>1</v>
      </c>
      <c r="J501">
        <f t="shared" si="232"/>
        <v>1000</v>
      </c>
      <c r="K501">
        <f t="shared" si="233"/>
        <v>13.931902231568387</v>
      </c>
      <c r="L501">
        <f t="shared" si="234"/>
        <v>2.0873128131681706E-7</v>
      </c>
      <c r="M501">
        <f t="shared" si="235"/>
        <v>2.9080238039758924E-9</v>
      </c>
      <c r="N501">
        <f t="shared" si="217"/>
        <v>0.15543952234158406</v>
      </c>
      <c r="O501">
        <f t="shared" si="236"/>
        <v>0.99619535992982677</v>
      </c>
      <c r="P501">
        <f t="shared" si="237"/>
        <v>1013.9319022315684</v>
      </c>
      <c r="Q501">
        <f t="shared" si="238"/>
        <v>0.89022839808465071</v>
      </c>
      <c r="R501">
        <f t="shared" si="239"/>
        <v>0.16815802062385432</v>
      </c>
      <c r="S501">
        <f t="shared" si="240"/>
        <v>1014.8296760244564</v>
      </c>
      <c r="T501">
        <f t="shared" si="241"/>
        <v>2.0873128131681706E-7</v>
      </c>
      <c r="U501">
        <f t="shared" si="218"/>
        <v>2.8754838421489847E-7</v>
      </c>
      <c r="V501">
        <f t="shared" si="242"/>
        <v>3.5918860493275127E-11</v>
      </c>
      <c r="W501">
        <f t="shared" si="219"/>
        <v>1791.0213076287164</v>
      </c>
      <c r="X501">
        <f t="shared" si="220"/>
        <v>1855.9823853864582</v>
      </c>
      <c r="Y501">
        <f t="shared" si="221"/>
        <v>1.0429497888458028E-8</v>
      </c>
      <c r="Z501">
        <f t="shared" si="243"/>
        <v>3.2569004003309477E-8</v>
      </c>
      <c r="AA501">
        <f t="shared" si="244"/>
        <v>4.593313900717957E-10</v>
      </c>
      <c r="AD501" t="b">
        <f t="shared" si="245"/>
        <v>1</v>
      </c>
      <c r="AE501" t="b">
        <f t="shared" si="246"/>
        <v>1</v>
      </c>
      <c r="AF501" t="b">
        <f t="shared" si="222"/>
        <v>1</v>
      </c>
      <c r="AG501" t="b">
        <f t="shared" si="247"/>
        <v>1</v>
      </c>
      <c r="AH501" t="b">
        <f t="shared" si="223"/>
        <v>1</v>
      </c>
    </row>
    <row r="502" spans="1:34" x14ac:dyDescent="0.35">
      <c r="A502">
        <v>500</v>
      </c>
      <c r="B502">
        <f t="shared" si="224"/>
        <v>119</v>
      </c>
      <c r="C502">
        <f t="shared" si="225"/>
        <v>2067</v>
      </c>
      <c r="D502">
        <f t="shared" si="226"/>
        <v>0.95711833120772338</v>
      </c>
      <c r="E502">
        <f t="shared" si="227"/>
        <v>0.23082946377222135</v>
      </c>
      <c r="F502">
        <f t="shared" si="228"/>
        <v>3.7059659231398338E-11</v>
      </c>
      <c r="G502">
        <f t="shared" si="229"/>
        <v>1.2349029234656915E-10</v>
      </c>
      <c r="H502" t="b">
        <f t="shared" si="230"/>
        <v>0</v>
      </c>
      <c r="I502">
        <f t="shared" si="231"/>
        <v>1</v>
      </c>
      <c r="J502">
        <f t="shared" si="232"/>
        <v>1000</v>
      </c>
      <c r="K502">
        <f t="shared" si="233"/>
        <v>13.960599669092877</v>
      </c>
      <c r="L502">
        <f t="shared" si="234"/>
        <v>1.6054995157796748E-7</v>
      </c>
      <c r="M502">
        <f t="shared" si="235"/>
        <v>2.2413736008722504E-9</v>
      </c>
      <c r="N502">
        <f t="shared" si="217"/>
        <v>0.15484818533313108</v>
      </c>
      <c r="O502">
        <f t="shared" si="236"/>
        <v>0.99619571007717389</v>
      </c>
      <c r="P502">
        <f t="shared" si="237"/>
        <v>1013.9605996690929</v>
      </c>
      <c r="Q502">
        <f t="shared" si="238"/>
        <v>0.89022839808465071</v>
      </c>
      <c r="R502">
        <f t="shared" si="239"/>
        <v>0.16815802062385432</v>
      </c>
      <c r="S502">
        <f t="shared" si="240"/>
        <v>1014.8602227290015</v>
      </c>
      <c r="T502">
        <f t="shared" si="241"/>
        <v>1.6054995157796748E-7</v>
      </c>
      <c r="U502">
        <f t="shared" si="218"/>
        <v>1.252178420357493E-7</v>
      </c>
      <c r="V502">
        <f t="shared" si="242"/>
        <v>1.5641479647438086E-11</v>
      </c>
      <c r="W502">
        <f t="shared" si="219"/>
        <v>1013.9893562186401</v>
      </c>
      <c r="X502">
        <f t="shared" si="220"/>
        <v>1014.8908323547566</v>
      </c>
      <c r="Y502">
        <f t="shared" si="221"/>
        <v>1.1132355159249092E-10</v>
      </c>
      <c r="Z502">
        <f t="shared" si="243"/>
        <v>2.4955807785243717E-8</v>
      </c>
      <c r="AA502">
        <f t="shared" si="244"/>
        <v>3.5082009664794979E-10</v>
      </c>
      <c r="AD502" t="b">
        <f t="shared" si="245"/>
        <v>1</v>
      </c>
      <c r="AE502" t="b">
        <f t="shared" si="246"/>
        <v>1</v>
      </c>
      <c r="AF502" t="b">
        <f t="shared" si="222"/>
        <v>1</v>
      </c>
      <c r="AG502" t="b">
        <f t="shared" si="247"/>
        <v>1</v>
      </c>
      <c r="AH502" t="b">
        <f t="shared" si="223"/>
        <v>1</v>
      </c>
    </row>
    <row r="503" spans="1:34" x14ac:dyDescent="0.35">
      <c r="A503">
        <v>501</v>
      </c>
      <c r="B503">
        <f t="shared" si="224"/>
        <v>120</v>
      </c>
      <c r="C503">
        <f t="shared" si="225"/>
        <v>2067</v>
      </c>
      <c r="D503">
        <f t="shared" si="226"/>
        <v>1</v>
      </c>
      <c r="E503">
        <f t="shared" si="227"/>
        <v>1</v>
      </c>
      <c r="F503">
        <f t="shared" si="228"/>
        <v>1.2349029234656915E-10</v>
      </c>
      <c r="G503">
        <f t="shared" si="229"/>
        <v>0</v>
      </c>
      <c r="H503" t="b">
        <f t="shared" si="230"/>
        <v>0</v>
      </c>
      <c r="I503">
        <f t="shared" si="231"/>
        <v>1</v>
      </c>
      <c r="J503">
        <f t="shared" si="232"/>
        <v>1000</v>
      </c>
      <c r="K503">
        <f t="shared" si="233"/>
        <v>13.989356218640028</v>
      </c>
      <c r="L503">
        <f t="shared" si="234"/>
        <v>1.2349029234656915E-7</v>
      </c>
      <c r="M503">
        <f t="shared" si="235"/>
        <v>1.7275496891801523E-9</v>
      </c>
      <c r="N503">
        <f t="shared" si="217"/>
        <v>0.15425915191945347</v>
      </c>
      <c r="O503">
        <f t="shared" si="236"/>
        <v>0.99619605865958072</v>
      </c>
      <c r="P503">
        <f t="shared" si="237"/>
        <v>1013.9893562186401</v>
      </c>
      <c r="Q503">
        <f t="shared" si="238"/>
        <v>1</v>
      </c>
      <c r="R503">
        <f t="shared" si="239"/>
        <v>1</v>
      </c>
      <c r="S503">
        <f t="shared" si="240"/>
        <v>1014.8908323547566</v>
      </c>
      <c r="T503">
        <f t="shared" si="241"/>
        <v>1.2349029234656915E-7</v>
      </c>
      <c r="U503">
        <f>0</f>
        <v>0</v>
      </c>
      <c r="V503">
        <f t="shared" si="242"/>
        <v>0</v>
      </c>
      <c r="W503">
        <f>0</f>
        <v>0</v>
      </c>
      <c r="X503">
        <f>0</f>
        <v>0</v>
      </c>
      <c r="Y503">
        <f t="shared" si="221"/>
        <v>0</v>
      </c>
      <c r="Z503">
        <f t="shared" si="243"/>
        <v>1.9122247676124079E-8</v>
      </c>
      <c r="AA503">
        <f t="shared" si="244"/>
        <v>2.675079344423612E-10</v>
      </c>
      <c r="AD503" t="b">
        <f t="shared" si="245"/>
        <v>1</v>
      </c>
      <c r="AE503" t="b">
        <f t="shared" si="246"/>
        <v>1</v>
      </c>
      <c r="AF503" t="b">
        <f t="shared" si="222"/>
        <v>1</v>
      </c>
      <c r="AG503" t="b">
        <f t="shared" si="247"/>
        <v>1</v>
      </c>
      <c r="AH503" t="b">
        <f t="shared" si="223"/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97.350618733661975</v>
      </c>
      <c r="J2">
        <f>$AL$7</f>
        <v>1000</v>
      </c>
      <c r="N2">
        <f t="shared" ref="N2:N65" si="0">INDEX(P_L,MATCH(A2,curve_t,0))</f>
        <v>1</v>
      </c>
      <c r="U2">
        <f t="shared" ref="U2:U65" si="1">L3+M3+V3*O3+O3*U3</f>
        <v>10964227.859034915</v>
      </c>
      <c r="W2">
        <f t="shared" ref="W2:W65" si="2">P3+(1-E3)*(O3*(W3+$AL$14*W3))</f>
        <v>112626.17538191046</v>
      </c>
      <c r="X2">
        <f t="shared" ref="X2:X65" si="3">S3+(1-R3)*(O3*(X3+$AL$14*X3))</f>
        <v>115811.1423244061</v>
      </c>
      <c r="Y2">
        <f t="shared" ref="Y2:Y65" si="4">G2*(X2-W2)</f>
        <v>310058.50249820988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202</v>
      </c>
      <c r="AN2" t="s">
        <v>168</v>
      </c>
      <c r="AO2">
        <f>U2</f>
        <v>10964227.859034915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IF(B3&gt;=120,1,INDEX(mort_v1_M,MATCH(B3,mort_age,0))*INDEX(cif,MATCH(B3,cif_age,0),MATCH(C3,cif_year,0)))</f>
        <v>2.7980577760275818E-2</v>
      </c>
      <c r="E3">
        <f t="shared" ref="E3:E66" si="10">1-(1-D3)^(1/12)</f>
        <v>2.3621634400985414E-3</v>
      </c>
      <c r="F3">
        <f t="shared" ref="F3:F66" si="11">G2*E3</f>
        <v>0.22995807244362848</v>
      </c>
      <c r="G3">
        <f t="shared" ref="G3:G66" si="12">G2-F3</f>
        <v>97.120660661218352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</v>
      </c>
      <c r="J3">
        <f t="shared" ref="J3:J66" si="15">J2*I3</f>
        <v>1000</v>
      </c>
      <c r="K3">
        <f t="shared" ref="K3:K66" si="16">$AL$17*(INDEX(I_L,MATCH(A3-1,cpi_u,0))/$AL$18)</f>
        <v>5.160000000000001</v>
      </c>
      <c r="L3">
        <f t="shared" ref="L3:L66" si="17">G2*J3</f>
        <v>97350.618733661977</v>
      </c>
      <c r="M3">
        <f t="shared" ref="M3:M66" si="18">G2*K3</f>
        <v>502.32919266569587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1005.16</v>
      </c>
      <c r="Q3">
        <f t="shared" ref="Q3:Q66" si="21">IF(B3&gt;=120,1,D3*$AL$15)</f>
        <v>2.6025104843182992E-2</v>
      </c>
      <c r="R3">
        <f t="shared" ref="R3:R66" si="22">1-(1-Q3)^(1/12)</f>
        <v>2.1950665322018059E-3</v>
      </c>
      <c r="S3">
        <f t="shared" ref="S3:S66" si="23">J3+K3*$AL$16</f>
        <v>1005.4925111455925</v>
      </c>
      <c r="T3">
        <f t="shared" ref="T3:T66" si="24">L3</f>
        <v>97350.618733661977</v>
      </c>
      <c r="U3">
        <f t="shared" si="1"/>
        <v>10894839.301031847</v>
      </c>
      <c r="V3">
        <f t="shared" ref="V3:V66" si="25">$AL$14*U3</f>
        <v>1360.9195336599578</v>
      </c>
      <c r="W3">
        <f t="shared" si="2"/>
        <v>112178.38950906465</v>
      </c>
      <c r="X3">
        <f t="shared" si="3"/>
        <v>115359.60438339163</v>
      </c>
      <c r="Y3">
        <f t="shared" si="4"/>
        <v>308961.69029993092</v>
      </c>
      <c r="Z3">
        <f t="shared" ref="Z3:Z66" si="26">N2*L3</f>
        <v>97350.618733661977</v>
      </c>
      <c r="AA3">
        <f t="shared" ref="AA3:AA66" si="27">N2*M3+N3*V3</f>
        <v>1859.5235886248279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21</v>
      </c>
      <c r="AN3" t="s">
        <v>170</v>
      </c>
      <c r="AO3">
        <f>Y2</f>
        <v>310058.50249820988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2.7980577760275818E-2</v>
      </c>
      <c r="E4">
        <f t="shared" si="10"/>
        <v>2.3621634400985414E-3</v>
      </c>
      <c r="F4">
        <f t="shared" si="11"/>
        <v>0.22941487389214663</v>
      </c>
      <c r="G4">
        <f t="shared" si="12"/>
        <v>96.891245787326199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5.1706287551523911</v>
      </c>
      <c r="L4">
        <f t="shared" si="17"/>
        <v>97120.660661218353</v>
      </c>
      <c r="M4">
        <f t="shared" si="18"/>
        <v>502.17488073429325</v>
      </c>
      <c r="N4">
        <f t="shared" si="0"/>
        <v>0.99451546500285026</v>
      </c>
      <c r="O4">
        <f t="shared" si="19"/>
        <v>0.99724514548470811</v>
      </c>
      <c r="P4">
        <f t="shared" si="20"/>
        <v>1005.1706287551524</v>
      </c>
      <c r="Q4">
        <f t="shared" si="21"/>
        <v>2.6025104843182992E-2</v>
      </c>
      <c r="R4">
        <f t="shared" si="22"/>
        <v>2.1950665322018059E-3</v>
      </c>
      <c r="S4">
        <f t="shared" si="23"/>
        <v>1005.5038248192627</v>
      </c>
      <c r="T4">
        <f t="shared" si="24"/>
        <v>97120.660661218353</v>
      </c>
      <c r="U4">
        <f t="shared" si="1"/>
        <v>10825691.112926641</v>
      </c>
      <c r="V4">
        <f t="shared" si="25"/>
        <v>1352.2819468806233</v>
      </c>
      <c r="W4">
        <f t="shared" si="2"/>
        <v>111730.33254922487</v>
      </c>
      <c r="X4">
        <f t="shared" si="3"/>
        <v>114907.90811255554</v>
      </c>
      <c r="Y4">
        <f t="shared" si="4"/>
        <v>307879.25491447333</v>
      </c>
      <c r="Z4">
        <f t="shared" si="26"/>
        <v>96854.81993690657</v>
      </c>
      <c r="AA4">
        <f t="shared" si="27"/>
        <v>1845.665626257819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10788825.242419172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2.7980577760275818E-2</v>
      </c>
      <c r="E5">
        <f t="shared" si="10"/>
        <v>2.3621634400985414E-3</v>
      </c>
      <c r="F5">
        <f t="shared" si="11"/>
        <v>0.22887295846442376</v>
      </c>
      <c r="G5">
        <f t="shared" si="12"/>
        <v>96.662372828861777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5.1812794038001453</v>
      </c>
      <c r="L5">
        <f t="shared" si="17"/>
        <v>96891.245787326203</v>
      </c>
      <c r="M5">
        <f t="shared" si="18"/>
        <v>502.02061620641081</v>
      </c>
      <c r="N5">
        <f t="shared" si="0"/>
        <v>0.99175840535550275</v>
      </c>
      <c r="O5">
        <f t="shared" si="19"/>
        <v>0.99722773577247525</v>
      </c>
      <c r="P5">
        <f t="shared" si="20"/>
        <v>1005.1812794038001</v>
      </c>
      <c r="Q5">
        <f t="shared" si="21"/>
        <v>2.6025104843182992E-2</v>
      </c>
      <c r="R5">
        <f t="shared" si="22"/>
        <v>2.1950665322018059E-3</v>
      </c>
      <c r="S5">
        <f t="shared" si="23"/>
        <v>1005.5151617972483</v>
      </c>
      <c r="T5">
        <f t="shared" si="24"/>
        <v>96891.245787326203</v>
      </c>
      <c r="U5">
        <f t="shared" si="1"/>
        <v>10756778.530073691</v>
      </c>
      <c r="V5">
        <f t="shared" si="25"/>
        <v>1343.6737905298767</v>
      </c>
      <c r="W5">
        <f t="shared" si="2"/>
        <v>111281.9623114186</v>
      </c>
      <c r="X5">
        <f t="shared" si="3"/>
        <v>114456.0110725808</v>
      </c>
      <c r="Y5">
        <f t="shared" si="4"/>
        <v>306811.08472844824</v>
      </c>
      <c r="Z5">
        <f t="shared" si="26"/>
        <v>96359.842358888171</v>
      </c>
      <c r="AA5">
        <f t="shared" si="27"/>
        <v>1831.8670423814303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175402.6166157384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2.7980577760275818E-2</v>
      </c>
      <c r="E6">
        <f t="shared" si="10"/>
        <v>2.3621634400985414E-3</v>
      </c>
      <c r="F6">
        <f t="shared" si="11"/>
        <v>0.2283323231295119</v>
      </c>
      <c r="G6">
        <f t="shared" si="12"/>
        <v>96.43404050573227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5.1919519910402832</v>
      </c>
      <c r="L6">
        <f t="shared" si="17"/>
        <v>96662.372828861771</v>
      </c>
      <c r="M6">
        <f t="shared" si="18"/>
        <v>501.86639906748707</v>
      </c>
      <c r="N6">
        <f t="shared" si="0"/>
        <v>0.98899194212540342</v>
      </c>
      <c r="O6">
        <f t="shared" si="19"/>
        <v>0.99721054723089775</v>
      </c>
      <c r="P6">
        <f t="shared" si="20"/>
        <v>1005.1919519910402</v>
      </c>
      <c r="Q6">
        <f t="shared" si="21"/>
        <v>2.6025104843182992E-2</v>
      </c>
      <c r="R6">
        <f t="shared" si="22"/>
        <v>2.1950665322018059E-3</v>
      </c>
      <c r="S6">
        <f t="shared" si="23"/>
        <v>1005.5265221275523</v>
      </c>
      <c r="T6">
        <f t="shared" si="24"/>
        <v>96662.372828861771</v>
      </c>
      <c r="U6">
        <f t="shared" si="1"/>
        <v>10688096.861938026</v>
      </c>
      <c r="V6">
        <f t="shared" si="25"/>
        <v>1335.0944786935538</v>
      </c>
      <c r="W6">
        <f t="shared" si="2"/>
        <v>110833.2369553954</v>
      </c>
      <c r="X6">
        <f t="shared" si="3"/>
        <v>114003.87119698855</v>
      </c>
      <c r="Y6">
        <f t="shared" si="4"/>
        <v>305757.07088265487</v>
      </c>
      <c r="Z6">
        <f t="shared" si="26"/>
        <v>95865.720734631032</v>
      </c>
      <c r="AA6">
        <f t="shared" si="27"/>
        <v>1818.1279010447201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inputs!$B$76</f>
        <v>97.350618733661975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2.7980577760275818E-2</v>
      </c>
      <c r="E7">
        <f t="shared" si="10"/>
        <v>2.3621634400985414E-3</v>
      </c>
      <c r="F7">
        <f t="shared" si="11"/>
        <v>0.22779296486362263</v>
      </c>
      <c r="G7">
        <f t="shared" si="12"/>
        <v>96.206247540868645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5.2026465620627098</v>
      </c>
      <c r="L7">
        <f t="shared" si="17"/>
        <v>96434.040505732264</v>
      </c>
      <c r="M7">
        <f t="shared" si="18"/>
        <v>501.71222930296409</v>
      </c>
      <c r="N7">
        <f t="shared" si="0"/>
        <v>0.98621641276972949</v>
      </c>
      <c r="O7">
        <f t="shared" si="19"/>
        <v>0.99719357738172354</v>
      </c>
      <c r="P7">
        <f t="shared" si="20"/>
        <v>1005.2026465620627</v>
      </c>
      <c r="Q7">
        <f t="shared" si="21"/>
        <v>2.6025104843182992E-2</v>
      </c>
      <c r="R7">
        <f t="shared" si="22"/>
        <v>2.1950665322018059E-3</v>
      </c>
      <c r="S7">
        <f t="shared" si="23"/>
        <v>1005.5379058582768</v>
      </c>
      <c r="T7">
        <f t="shared" si="24"/>
        <v>96434.040505732264</v>
      </c>
      <c r="U7">
        <f t="shared" si="1"/>
        <v>10619641.490687402</v>
      </c>
      <c r="V7">
        <f t="shared" si="25"/>
        <v>1326.5434345390893</v>
      </c>
      <c r="W7">
        <f t="shared" si="2"/>
        <v>110384.11498355292</v>
      </c>
      <c r="X7">
        <f t="shared" si="3"/>
        <v>113551.44678382957</v>
      </c>
      <c r="Y7">
        <f t="shared" si="4"/>
        <v>304717.10722148017</v>
      </c>
      <c r="Z7">
        <f t="shared" si="26"/>
        <v>95372.489006763979</v>
      </c>
      <c r="AA7">
        <f t="shared" si="27"/>
        <v>1804.4482594407812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112626.17538191046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2.7980577760275818E-2</v>
      </c>
      <c r="E8">
        <f t="shared" si="10"/>
        <v>2.3621634400985414E-3</v>
      </c>
      <c r="F8">
        <f t="shared" si="11"/>
        <v>0.22725488065011012</v>
      </c>
      <c r="G8">
        <f t="shared" si="12"/>
        <v>95.978992660218537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5.2133631621504222</v>
      </c>
      <c r="L8">
        <f t="shared" si="17"/>
        <v>96206.247540868644</v>
      </c>
      <c r="M8">
        <f t="shared" si="18"/>
        <v>501.55810689828922</v>
      </c>
      <c r="N8">
        <f t="shared" si="0"/>
        <v>0.98343215003827222</v>
      </c>
      <c r="O8">
        <f t="shared" si="19"/>
        <v>0.99717682377274797</v>
      </c>
      <c r="P8">
        <f t="shared" si="20"/>
        <v>1005.2133631621505</v>
      </c>
      <c r="Q8">
        <f t="shared" si="21"/>
        <v>2.6025104843182992E-2</v>
      </c>
      <c r="R8">
        <f t="shared" si="22"/>
        <v>2.1950665322018059E-3</v>
      </c>
      <c r="S8">
        <f t="shared" si="23"/>
        <v>1005.5493130376226</v>
      </c>
      <c r="T8">
        <f t="shared" si="24"/>
        <v>96206.247540868644</v>
      </c>
      <c r="U8">
        <f t="shared" si="1"/>
        <v>10551407.869814577</v>
      </c>
      <c r="V8">
        <f t="shared" si="25"/>
        <v>1318.0200901434193</v>
      </c>
      <c r="W8">
        <f t="shared" si="2"/>
        <v>109934.55523302166</v>
      </c>
      <c r="X8">
        <f t="shared" si="3"/>
        <v>113098.69648754153</v>
      </c>
      <c r="Y8">
        <f t="shared" si="4"/>
        <v>303691.09024345718</v>
      </c>
      <c r="Z8">
        <f t="shared" si="26"/>
        <v>94880.180335792087</v>
      </c>
      <c r="AA8">
        <f t="shared" si="27"/>
        <v>1790.8281680241876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115811.1423244061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2.7980577760275818E-2</v>
      </c>
      <c r="E9">
        <f t="shared" si="10"/>
        <v>2.3621634400985414E-3</v>
      </c>
      <c r="F9">
        <f t="shared" si="11"/>
        <v>0.22671806747945447</v>
      </c>
      <c r="G9">
        <f t="shared" si="12"/>
        <v>95.752274592739084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5.2241018366796812</v>
      </c>
      <c r="L9">
        <f t="shared" si="17"/>
        <v>95978.992660218544</v>
      </c>
      <c r="M9">
        <f t="shared" si="18"/>
        <v>501.40403183891328</v>
      </c>
      <c r="N9">
        <f t="shared" si="0"/>
        <v>0.98063948200481132</v>
      </c>
      <c r="O9">
        <f t="shared" si="19"/>
        <v>0.99716028397754519</v>
      </c>
      <c r="P9">
        <f t="shared" si="20"/>
        <v>1005.2241018366797</v>
      </c>
      <c r="Q9">
        <f t="shared" si="21"/>
        <v>2.6025104843182992E-2</v>
      </c>
      <c r="R9">
        <f t="shared" si="22"/>
        <v>2.1950665322018059E-3</v>
      </c>
      <c r="S9">
        <f t="shared" si="23"/>
        <v>1005.5607437138902</v>
      </c>
      <c r="T9">
        <f t="shared" si="24"/>
        <v>95978.992660218544</v>
      </c>
      <c r="U9">
        <f t="shared" si="1"/>
        <v>10483391.522789089</v>
      </c>
      <c r="V9">
        <f t="shared" si="25"/>
        <v>1309.5238863245697</v>
      </c>
      <c r="W9">
        <f t="shared" si="2"/>
        <v>109484.51686790577</v>
      </c>
      <c r="X9">
        <f t="shared" si="3"/>
        <v>112645.57931096842</v>
      </c>
      <c r="Y9">
        <f t="shared" si="4"/>
        <v>302678.91905292938</v>
      </c>
      <c r="Z9">
        <f t="shared" si="26"/>
        <v>94388.827110346276</v>
      </c>
      <c r="AA9">
        <f t="shared" si="27"/>
        <v>1777.2676706274542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2.7980577760275818E-2</v>
      </c>
      <c r="E10">
        <f t="shared" si="10"/>
        <v>2.3621634400985414E-3</v>
      </c>
      <c r="F10">
        <f t="shared" si="11"/>
        <v>0.22618252234924471</v>
      </c>
      <c r="G10">
        <f t="shared" si="12"/>
        <v>95.526092070389836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5.234862631120226</v>
      </c>
      <c r="L10">
        <f t="shared" si="17"/>
        <v>95752.274592739079</v>
      </c>
      <c r="M10">
        <f t="shared" si="18"/>
        <v>501.25000411029248</v>
      </c>
      <c r="N10">
        <f t="shared" si="0"/>
        <v>0.97783873209911254</v>
      </c>
      <c r="O10">
        <f t="shared" si="19"/>
        <v>0.99714395559520719</v>
      </c>
      <c r="P10">
        <f t="shared" si="20"/>
        <v>1005.2348626311202</v>
      </c>
      <c r="Q10">
        <f t="shared" si="21"/>
        <v>2.6025104843182992E-2</v>
      </c>
      <c r="R10">
        <f t="shared" si="22"/>
        <v>2.1950665322018059E-3</v>
      </c>
      <c r="S10">
        <f t="shared" si="23"/>
        <v>1005.5721979354794</v>
      </c>
      <c r="T10">
        <f t="shared" si="24"/>
        <v>95752.274592739079</v>
      </c>
      <c r="U10">
        <f t="shared" si="1"/>
        <v>10415588.041737771</v>
      </c>
      <c r="V10">
        <f t="shared" si="25"/>
        <v>1301.0542724768331</v>
      </c>
      <c r="W10">
        <f t="shared" si="2"/>
        <v>109033.95937167498</v>
      </c>
      <c r="X10">
        <f t="shared" si="3"/>
        <v>112192.0545975376</v>
      </c>
      <c r="Y10">
        <f t="shared" si="4"/>
        <v>301680.49531281122</v>
      </c>
      <c r="Z10">
        <f t="shared" si="26"/>
        <v>93898.460957406103</v>
      </c>
      <c r="AA10">
        <f t="shared" si="27"/>
        <v>1763.7668045765065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3.1367528805019876E-2</v>
      </c>
      <c r="E11">
        <f t="shared" si="10"/>
        <v>2.6523118666292866E-3</v>
      </c>
      <c r="F11">
        <f t="shared" si="11"/>
        <v>0.25336498757101678</v>
      </c>
      <c r="G11">
        <f t="shared" si="12"/>
        <v>95.272727082818818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5.2456455910354522</v>
      </c>
      <c r="L11">
        <f t="shared" si="17"/>
        <v>95526.09207038983</v>
      </c>
      <c r="M11">
        <f t="shared" si="18"/>
        <v>501.09602369788712</v>
      </c>
      <c r="N11">
        <f t="shared" si="0"/>
        <v>0.97503021913951482</v>
      </c>
      <c r="O11">
        <f t="shared" si="19"/>
        <v>0.99712783625008516</v>
      </c>
      <c r="P11">
        <f t="shared" si="20"/>
        <v>1005.2456455910354</v>
      </c>
      <c r="Q11">
        <f t="shared" si="21"/>
        <v>2.917535273275064E-2</v>
      </c>
      <c r="R11">
        <f t="shared" si="22"/>
        <v>2.4644097471117066E-3</v>
      </c>
      <c r="S11">
        <f t="shared" si="23"/>
        <v>1005.5836757508896</v>
      </c>
      <c r="T11">
        <f t="shared" si="24"/>
        <v>95526.09207038983</v>
      </c>
      <c r="U11">
        <f t="shared" si="1"/>
        <v>10347993.086153306</v>
      </c>
      <c r="V11">
        <f t="shared" si="25"/>
        <v>1292.610706409451</v>
      </c>
      <c r="W11">
        <f t="shared" si="2"/>
        <v>108614.43146429499</v>
      </c>
      <c r="X11">
        <f t="shared" si="3"/>
        <v>111768.25226967942</v>
      </c>
      <c r="Y11">
        <f t="shared" si="4"/>
        <v>300473.10885950649</v>
      </c>
      <c r="Z11">
        <f t="shared" si="26"/>
        <v>93409.112752493078</v>
      </c>
      <c r="AA11">
        <f t="shared" si="27"/>
        <v>1750.3256008051389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3.1367528805019876E-2</v>
      </c>
      <c r="E12">
        <f t="shared" si="10"/>
        <v>2.6523118666292866E-3</v>
      </c>
      <c r="F12">
        <f t="shared" si="11"/>
        <v>0.25269298460789374</v>
      </c>
      <c r="G12">
        <f t="shared" si="12"/>
        <v>95.020034098210928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5.2564507620826078</v>
      </c>
      <c r="L12">
        <f t="shared" si="17"/>
        <v>95272.727082818819</v>
      </c>
      <c r="M12">
        <f t="shared" si="18"/>
        <v>500.7963988801713</v>
      </c>
      <c r="N12">
        <f t="shared" si="0"/>
        <v>0.97221425736607492</v>
      </c>
      <c r="O12">
        <f t="shared" si="19"/>
        <v>0.99711192359153233</v>
      </c>
      <c r="P12">
        <f t="shared" si="20"/>
        <v>1005.2564507620826</v>
      </c>
      <c r="Q12">
        <f t="shared" si="21"/>
        <v>2.917535273275064E-2</v>
      </c>
      <c r="R12">
        <f t="shared" si="22"/>
        <v>2.4644097471117066E-3</v>
      </c>
      <c r="S12">
        <f t="shared" si="23"/>
        <v>1005.5951772087203</v>
      </c>
      <c r="T12">
        <f t="shared" si="24"/>
        <v>95272.727082818819</v>
      </c>
      <c r="U12">
        <f t="shared" si="1"/>
        <v>10280630.321279012</v>
      </c>
      <c r="V12">
        <f t="shared" si="25"/>
        <v>1284.1961442460524</v>
      </c>
      <c r="W12">
        <f t="shared" si="2"/>
        <v>108194.34468580746</v>
      </c>
      <c r="X12">
        <f t="shared" si="3"/>
        <v>111343.99772411119</v>
      </c>
      <c r="Y12">
        <f t="shared" si="4"/>
        <v>299280.1390971542</v>
      </c>
      <c r="Z12">
        <f t="shared" si="26"/>
        <v>92893.787965580021</v>
      </c>
      <c r="AA12">
        <f t="shared" si="27"/>
        <v>1736.8054232349659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3.1367528805019876E-2</v>
      </c>
      <c r="E13">
        <f t="shared" si="10"/>
        <v>2.6523118666292866E-3</v>
      </c>
      <c r="F13">
        <f t="shared" si="11"/>
        <v>0.25202276400620427</v>
      </c>
      <c r="G13">
        <f t="shared" si="12"/>
        <v>94.768011334204729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5.2672781900129904</v>
      </c>
      <c r="L13">
        <f t="shared" si="17"/>
        <v>95020.034098210934</v>
      </c>
      <c r="M13">
        <f t="shared" si="18"/>
        <v>500.49695321979709</v>
      </c>
      <c r="N13">
        <f t="shared" si="0"/>
        <v>0.96939115647423846</v>
      </c>
      <c r="O13">
        <f t="shared" si="19"/>
        <v>0.99709621529364856</v>
      </c>
      <c r="P13">
        <f t="shared" si="20"/>
        <v>1005.267278190013</v>
      </c>
      <c r="Q13">
        <f t="shared" si="21"/>
        <v>2.917535273275064E-2</v>
      </c>
      <c r="R13">
        <f t="shared" si="22"/>
        <v>2.4644097471117066E-3</v>
      </c>
      <c r="S13">
        <f t="shared" si="23"/>
        <v>1005.6067023576711</v>
      </c>
      <c r="T13">
        <f t="shared" si="24"/>
        <v>95020.034098210934</v>
      </c>
      <c r="U13">
        <f t="shared" si="1"/>
        <v>10213495.476816704</v>
      </c>
      <c r="V13">
        <f t="shared" si="25"/>
        <v>1275.8100525659922</v>
      </c>
      <c r="W13">
        <f t="shared" si="2"/>
        <v>107773.66046859667</v>
      </c>
      <c r="X13">
        <f t="shared" si="3"/>
        <v>110919.25228137604</v>
      </c>
      <c r="Y13">
        <f t="shared" si="4"/>
        <v>298101.48056625697</v>
      </c>
      <c r="Z13">
        <f t="shared" si="26"/>
        <v>92379.831885691267</v>
      </c>
      <c r="AA13">
        <f t="shared" si="27"/>
        <v>1723.3492559869744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3.1367528805019876E-2</v>
      </c>
      <c r="E14">
        <f t="shared" si="10"/>
        <v>2.6523118666292866E-3</v>
      </c>
      <c r="F14">
        <f t="shared" si="11"/>
        <v>0.25135432103856992</v>
      </c>
      <c r="G14">
        <f t="shared" si="12"/>
        <v>94.516657013166153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5.2781279206721301</v>
      </c>
      <c r="L14">
        <f t="shared" si="17"/>
        <v>94768.011334204726</v>
      </c>
      <c r="M14">
        <f t="shared" si="18"/>
        <v>500.19768660963888</v>
      </c>
      <c r="N14">
        <f t="shared" si="0"/>
        <v>0.96656122164901048</v>
      </c>
      <c r="O14">
        <f t="shared" si="19"/>
        <v>0.99708070905503132</v>
      </c>
      <c r="P14">
        <f t="shared" si="20"/>
        <v>1005.2781279206721</v>
      </c>
      <c r="Q14">
        <f t="shared" si="21"/>
        <v>2.917535273275064E-2</v>
      </c>
      <c r="R14">
        <f t="shared" si="22"/>
        <v>2.4644097471117066E-3</v>
      </c>
      <c r="S14">
        <f t="shared" si="23"/>
        <v>1005.6182512465416</v>
      </c>
      <c r="T14">
        <f t="shared" si="24"/>
        <v>94768.011334204726</v>
      </c>
      <c r="U14">
        <f t="shared" si="1"/>
        <v>10146584.347759435</v>
      </c>
      <c r="V14">
        <f t="shared" si="25"/>
        <v>1267.4519061044234</v>
      </c>
      <c r="W14">
        <f t="shared" si="2"/>
        <v>107352.34051227619</v>
      </c>
      <c r="X14">
        <f t="shared" si="3"/>
        <v>110493.97755074145</v>
      </c>
      <c r="Y14">
        <f t="shared" si="4"/>
        <v>296937.03042447957</v>
      </c>
      <c r="Z14">
        <f t="shared" si="26"/>
        <v>91867.272104028452</v>
      </c>
      <c r="AA14">
        <f t="shared" si="27"/>
        <v>1709.957076633915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3.0748961136984887E-2</v>
      </c>
      <c r="E15">
        <f t="shared" si="10"/>
        <v>2.5992519637468847E-3</v>
      </c>
      <c r="F15">
        <f t="shared" si="11"/>
        <v>0.24567260634826288</v>
      </c>
      <c r="G15">
        <f t="shared" si="12"/>
        <v>94.270984406817888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5.2890000000000015</v>
      </c>
      <c r="L15">
        <f t="shared" si="17"/>
        <v>94516.657013166157</v>
      </c>
      <c r="M15">
        <f t="shared" si="18"/>
        <v>499.89859894263594</v>
      </c>
      <c r="N15">
        <f t="shared" si="0"/>
        <v>0.96372475359959064</v>
      </c>
      <c r="O15">
        <f t="shared" si="19"/>
        <v>0.99706540259852272</v>
      </c>
      <c r="P15">
        <f t="shared" si="20"/>
        <v>1005.289</v>
      </c>
      <c r="Q15">
        <f t="shared" si="21"/>
        <v>2.8600014776860798E-2</v>
      </c>
      <c r="R15">
        <f t="shared" si="22"/>
        <v>2.4151591556026419E-3</v>
      </c>
      <c r="S15">
        <f t="shared" si="23"/>
        <v>1005.6298239242324</v>
      </c>
      <c r="T15">
        <f t="shared" si="24"/>
        <v>94516.657013166157</v>
      </c>
      <c r="U15">
        <f t="shared" si="1"/>
        <v>10079892.793171503</v>
      </c>
      <c r="V15">
        <f t="shared" si="25"/>
        <v>1259.1211875999043</v>
      </c>
      <c r="W15">
        <f t="shared" si="2"/>
        <v>106924.65827738293</v>
      </c>
      <c r="X15">
        <f t="shared" si="3"/>
        <v>110062.70137850811</v>
      </c>
      <c r="Y15">
        <f t="shared" si="4"/>
        <v>295826.41225409415</v>
      </c>
      <c r="Z15">
        <f t="shared" si="26"/>
        <v>91356.135468826396</v>
      </c>
      <c r="AA15">
        <f t="shared" si="27"/>
        <v>1696.6288567663646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3.0748961136984887E-2</v>
      </c>
      <c r="E16">
        <f t="shared" si="10"/>
        <v>2.5992519637468847E-3</v>
      </c>
      <c r="F16">
        <f t="shared" si="11"/>
        <v>0.24503404134377335</v>
      </c>
      <c r="G16">
        <f t="shared" si="12"/>
        <v>94.025950365474117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5.2998944740311993</v>
      </c>
      <c r="L16">
        <f t="shared" si="17"/>
        <v>94270.984406817894</v>
      </c>
      <c r="M16">
        <f t="shared" si="18"/>
        <v>499.62626931917549</v>
      </c>
      <c r="N16">
        <f t="shared" si="0"/>
        <v>0.96088204859445236</v>
      </c>
      <c r="O16">
        <f t="shared" si="19"/>
        <v>0.9970502936709672</v>
      </c>
      <c r="P16">
        <f t="shared" si="20"/>
        <v>1005.2998944740312</v>
      </c>
      <c r="Q16">
        <f t="shared" si="21"/>
        <v>2.8600014776860798E-2</v>
      </c>
      <c r="R16">
        <f t="shared" si="22"/>
        <v>2.4151591556026419E-3</v>
      </c>
      <c r="S16">
        <f t="shared" si="23"/>
        <v>1005.6414204397443</v>
      </c>
      <c r="T16">
        <f t="shared" si="24"/>
        <v>94270.984406817894</v>
      </c>
      <c r="U16">
        <f t="shared" si="1"/>
        <v>10013411.679086389</v>
      </c>
      <c r="V16">
        <f t="shared" si="25"/>
        <v>1250.8167560908194</v>
      </c>
      <c r="W16">
        <f t="shared" si="2"/>
        <v>106496.25598214919</v>
      </c>
      <c r="X16">
        <f t="shared" si="3"/>
        <v>109630.81244084219</v>
      </c>
      <c r="Y16">
        <f t="shared" si="4"/>
        <v>294729.65000284411</v>
      </c>
      <c r="Z16">
        <f t="shared" si="26"/>
        <v>90851.281219051423</v>
      </c>
      <c r="AA16">
        <f t="shared" si="27"/>
        <v>1683.3895703003191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3.0748961136984887E-2</v>
      </c>
      <c r="E17">
        <f t="shared" si="10"/>
        <v>2.5992519637468847E-3</v>
      </c>
      <c r="F17">
        <f t="shared" si="11"/>
        <v>0.24439713613062572</v>
      </c>
      <c r="G17">
        <f t="shared" si="12"/>
        <v>93.781553229343487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5.3108113888951491</v>
      </c>
      <c r="L17">
        <f t="shared" si="17"/>
        <v>94025.950365474113</v>
      </c>
      <c r="M17">
        <f t="shared" si="18"/>
        <v>499.35408805264996</v>
      </c>
      <c r="N17">
        <f t="shared" si="0"/>
        <v>0.95803339849683167</v>
      </c>
      <c r="O17">
        <f t="shared" si="19"/>
        <v>0.9970353800429641</v>
      </c>
      <c r="P17">
        <f t="shared" si="20"/>
        <v>1005.3108113888951</v>
      </c>
      <c r="Q17">
        <f t="shared" si="21"/>
        <v>2.8600014776860798E-2</v>
      </c>
      <c r="R17">
        <f t="shared" si="22"/>
        <v>2.4151591556026419E-3</v>
      </c>
      <c r="S17">
        <f t="shared" si="23"/>
        <v>1005.6530408421795</v>
      </c>
      <c r="T17">
        <f t="shared" si="24"/>
        <v>94025.950365474113</v>
      </c>
      <c r="U17">
        <f t="shared" si="1"/>
        <v>9947137.0010434445</v>
      </c>
      <c r="V17">
        <f t="shared" si="25"/>
        <v>1242.5381113633907</v>
      </c>
      <c r="W17">
        <f t="shared" si="2"/>
        <v>106067.09591083061</v>
      </c>
      <c r="X17">
        <f t="shared" si="3"/>
        <v>109198.27300126254</v>
      </c>
      <c r="Y17">
        <f t="shared" si="4"/>
        <v>293646.65097684268</v>
      </c>
      <c r="Z17">
        <f t="shared" si="26"/>
        <v>90347.847808217062</v>
      </c>
      <c r="AA17">
        <f t="shared" si="27"/>
        <v>1670.2133886933489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inputs!$B$25</f>
        <v>5.160000000000001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3.0748961136984887E-2</v>
      </c>
      <c r="E18">
        <f t="shared" si="10"/>
        <v>2.5992519637468847E-3</v>
      </c>
      <c r="F18">
        <f t="shared" si="11"/>
        <v>0.24376188639460405</v>
      </c>
      <c r="G18">
        <f t="shared" si="12"/>
        <v>93.537791342948879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5.3217507908162887</v>
      </c>
      <c r="L18">
        <f t="shared" si="17"/>
        <v>93781.553229343481</v>
      </c>
      <c r="M18">
        <f t="shared" si="18"/>
        <v>499.08205506223857</v>
      </c>
      <c r="N18">
        <f t="shared" si="0"/>
        <v>0.95517909080060226</v>
      </c>
      <c r="O18">
        <f t="shared" si="19"/>
        <v>0.99702065950862684</v>
      </c>
      <c r="P18">
        <f t="shared" si="20"/>
        <v>1005.3217507908163</v>
      </c>
      <c r="Q18">
        <f t="shared" si="21"/>
        <v>2.8600014776860798E-2</v>
      </c>
      <c r="R18">
        <f t="shared" si="22"/>
        <v>2.4151591556026419E-3</v>
      </c>
      <c r="S18">
        <f t="shared" si="23"/>
        <v>1005.6646851807411</v>
      </c>
      <c r="T18">
        <f t="shared" si="24"/>
        <v>93781.553229343481</v>
      </c>
      <c r="U18">
        <f t="shared" si="1"/>
        <v>9881064.8148536477</v>
      </c>
      <c r="V18">
        <f t="shared" si="25"/>
        <v>1234.2847607326205</v>
      </c>
      <c r="W18">
        <f t="shared" si="2"/>
        <v>105637.14059299846</v>
      </c>
      <c r="X18">
        <f t="shared" si="3"/>
        <v>108765.0455892093</v>
      </c>
      <c r="Y18">
        <f t="shared" si="4"/>
        <v>292577.32487613684</v>
      </c>
      <c r="Z18">
        <f t="shared" si="26"/>
        <v>89845.860156619456</v>
      </c>
      <c r="AA18">
        <f t="shared" si="27"/>
        <v>1657.1002728856824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3.0748961136984887E-2</v>
      </c>
      <c r="E19">
        <f t="shared" si="10"/>
        <v>2.5992519637468847E-3</v>
      </c>
      <c r="F19">
        <f t="shared" si="11"/>
        <v>0.24312828783270624</v>
      </c>
      <c r="G19">
        <f t="shared" si="12"/>
        <v>93.294663055116175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5.332712726114277</v>
      </c>
      <c r="L19">
        <f t="shared" si="17"/>
        <v>93537.791342948884</v>
      </c>
      <c r="M19">
        <f t="shared" si="18"/>
        <v>498.81017026716535</v>
      </c>
      <c r="N19">
        <f t="shared" si="0"/>
        <v>0.95231940866651155</v>
      </c>
      <c r="O19">
        <f t="shared" si="19"/>
        <v>0.99700612988534554</v>
      </c>
      <c r="P19">
        <f t="shared" si="20"/>
        <v>1005.3327127261143</v>
      </c>
      <c r="Q19">
        <f t="shared" si="21"/>
        <v>2.8600014776860798E-2</v>
      </c>
      <c r="R19">
        <f t="shared" si="22"/>
        <v>2.4151591556026419E-3</v>
      </c>
      <c r="S19">
        <f t="shared" si="23"/>
        <v>1005.6763535047337</v>
      </c>
      <c r="T19">
        <f t="shared" si="24"/>
        <v>93537.791342948884</v>
      </c>
      <c r="U19">
        <f t="shared" si="1"/>
        <v>9815191.2354841363</v>
      </c>
      <c r="V19">
        <f t="shared" si="25"/>
        <v>1226.0562189029511</v>
      </c>
      <c r="W19">
        <f t="shared" si="2"/>
        <v>105206.35279732519</v>
      </c>
      <c r="X19">
        <f t="shared" si="3"/>
        <v>108331.0929936661</v>
      </c>
      <c r="Y19">
        <f t="shared" si="4"/>
        <v>291521.58375240245</v>
      </c>
      <c r="Z19">
        <f t="shared" si="26"/>
        <v>89345.342490454364</v>
      </c>
      <c r="AA19">
        <f t="shared" si="27"/>
        <v>1644.050178295442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197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3.0748961136984887E-2</v>
      </c>
      <c r="E20">
        <f t="shared" si="10"/>
        <v>2.5992519637468847E-3</v>
      </c>
      <c r="F20">
        <f t="shared" si="11"/>
        <v>0.24249633615311464</v>
      </c>
      <c r="G20">
        <f t="shared" si="12"/>
        <v>93.052166718963065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5.3436972412041808</v>
      </c>
      <c r="L20">
        <f t="shared" si="17"/>
        <v>93294.66305511618</v>
      </c>
      <c r="M20">
        <f t="shared" si="18"/>
        <v>498.53843358669792</v>
      </c>
      <c r="N20">
        <f t="shared" si="0"/>
        <v>0.94945463095874794</v>
      </c>
      <c r="O20">
        <f t="shared" si="19"/>
        <v>0.99699178901354635</v>
      </c>
      <c r="P20">
        <f t="shared" si="20"/>
        <v>1005.3436972412042</v>
      </c>
      <c r="Q20">
        <f t="shared" si="21"/>
        <v>2.8600014776860798E-2</v>
      </c>
      <c r="R20">
        <f t="shared" si="22"/>
        <v>2.4151591556026419E-3</v>
      </c>
      <c r="S20">
        <f t="shared" si="23"/>
        <v>1005.6880458635632</v>
      </c>
      <c r="T20">
        <f t="shared" si="24"/>
        <v>93294.66305511618</v>
      </c>
      <c r="U20">
        <f t="shared" si="1"/>
        <v>9749512.4359658305</v>
      </c>
      <c r="V20">
        <f t="shared" si="25"/>
        <v>1217.8520078318127</v>
      </c>
      <c r="W20">
        <f t="shared" si="2"/>
        <v>104774.69552548289</v>
      </c>
      <c r="X20">
        <f t="shared" si="3"/>
        <v>107896.37825690057</v>
      </c>
      <c r="Y20">
        <f t="shared" si="4"/>
        <v>290479.34196758567</v>
      </c>
      <c r="Z20">
        <f t="shared" si="26"/>
        <v>88846.318352389688</v>
      </c>
      <c r="AA20">
        <f t="shared" si="27"/>
        <v>1631.0630549291368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3.0748961136984887E-2</v>
      </c>
      <c r="E21">
        <f t="shared" si="10"/>
        <v>2.5992519637468847E-3</v>
      </c>
      <c r="F21">
        <f t="shared" si="11"/>
        <v>0.24186602707516724</v>
      </c>
      <c r="G21">
        <f t="shared" si="12"/>
        <v>92.810300691887903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5.3547043825966716</v>
      </c>
      <c r="L21">
        <f t="shared" si="17"/>
        <v>93052.166718963068</v>
      </c>
      <c r="M21">
        <f t="shared" si="18"/>
        <v>498.26684494014768</v>
      </c>
      <c r="N21">
        <f t="shared" si="0"/>
        <v>0.946585032281821</v>
      </c>
      <c r="O21">
        <f t="shared" si="19"/>
        <v>0.99697763475646095</v>
      </c>
      <c r="P21">
        <f t="shared" si="20"/>
        <v>1005.3547043825967</v>
      </c>
      <c r="Q21">
        <f t="shared" si="21"/>
        <v>2.8600014776860798E-2</v>
      </c>
      <c r="R21">
        <f t="shared" si="22"/>
        <v>2.4151591556026419E-3</v>
      </c>
      <c r="S21">
        <f t="shared" si="23"/>
        <v>1005.6997623067375</v>
      </c>
      <c r="T21">
        <f t="shared" si="24"/>
        <v>93052.166718963068</v>
      </c>
      <c r="U21">
        <f t="shared" si="1"/>
        <v>9684024.6463235263</v>
      </c>
      <c r="V21">
        <f t="shared" si="25"/>
        <v>1209.6716565959771</v>
      </c>
      <c r="W21">
        <f t="shared" si="2"/>
        <v>104342.13200615087</v>
      </c>
      <c r="X21">
        <f t="shared" si="3"/>
        <v>107460.86466831899</v>
      </c>
      <c r="Y21">
        <f t="shared" si="4"/>
        <v>289450.51615343464</v>
      </c>
      <c r="Z21">
        <f t="shared" si="26"/>
        <v>88348.810612064961</v>
      </c>
      <c r="AA21">
        <f t="shared" si="27"/>
        <v>1618.1388474909345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3.0748961136984887E-2</v>
      </c>
      <c r="E22">
        <f t="shared" si="10"/>
        <v>2.5992519637468847E-3</v>
      </c>
      <c r="F22">
        <f t="shared" si="11"/>
        <v>0.2412373563293285</v>
      </c>
      <c r="G22">
        <f t="shared" si="12"/>
        <v>92.569063335558582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5.3657341968982308</v>
      </c>
      <c r="L22">
        <f t="shared" si="17"/>
        <v>92810.300691887896</v>
      </c>
      <c r="M22">
        <f t="shared" si="18"/>
        <v>497.99540424687046</v>
      </c>
      <c r="N22">
        <f t="shared" si="0"/>
        <v>0.94371088301772499</v>
      </c>
      <c r="O22">
        <f t="shared" si="19"/>
        <v>0.99696366499989164</v>
      </c>
      <c r="P22">
        <f t="shared" si="20"/>
        <v>1005.3657341968982</v>
      </c>
      <c r="Q22">
        <f t="shared" si="21"/>
        <v>2.8600014776860798E-2</v>
      </c>
      <c r="R22">
        <f t="shared" si="22"/>
        <v>2.4151591556026419E-3</v>
      </c>
      <c r="S22">
        <f t="shared" si="23"/>
        <v>1005.7115028838664</v>
      </c>
      <c r="T22">
        <f t="shared" si="24"/>
        <v>92810.300691887896</v>
      </c>
      <c r="U22">
        <f t="shared" si="1"/>
        <v>9618724.1525279786</v>
      </c>
      <c r="V22">
        <f t="shared" si="25"/>
        <v>1201.5147012606574</v>
      </c>
      <c r="W22">
        <f t="shared" si="2"/>
        <v>103908.62568913058</v>
      </c>
      <c r="X22">
        <f t="shared" si="3"/>
        <v>107024.51575843334</v>
      </c>
      <c r="Y22">
        <f t="shared" si="4"/>
        <v>288435.02517192462</v>
      </c>
      <c r="Z22">
        <f t="shared" si="26"/>
        <v>87852.841476516216</v>
      </c>
      <c r="AA22">
        <f t="shared" si="27"/>
        <v>1605.2774954906954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3.4466428465163707E-2</v>
      </c>
      <c r="E23">
        <f t="shared" si="10"/>
        <v>2.9185997972440703E-3</v>
      </c>
      <c r="F23">
        <f t="shared" si="11"/>
        <v>0.27017204948223478</v>
      </c>
      <c r="G23">
        <f t="shared" si="12"/>
        <v>92.298891286076341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5.3767867308113377</v>
      </c>
      <c r="L23">
        <f t="shared" si="17"/>
        <v>92569.063335558589</v>
      </c>
      <c r="M23">
        <f t="shared" si="18"/>
        <v>497.72411142626567</v>
      </c>
      <c r="N23">
        <f t="shared" si="0"/>
        <v>0.94083244936336619</v>
      </c>
      <c r="O23">
        <f t="shared" si="19"/>
        <v>0.9969498776519834</v>
      </c>
      <c r="P23">
        <f t="shared" si="20"/>
        <v>1005.3767867308113</v>
      </c>
      <c r="Q23">
        <f t="shared" si="21"/>
        <v>3.2057680225939342E-2</v>
      </c>
      <c r="R23">
        <f t="shared" si="22"/>
        <v>2.7115488000573063E-3</v>
      </c>
      <c r="S23">
        <f t="shared" si="23"/>
        <v>1005.7232676446619</v>
      </c>
      <c r="T23">
        <f t="shared" si="24"/>
        <v>92569.063335558589</v>
      </c>
      <c r="U23">
        <f t="shared" si="1"/>
        <v>9553607.2954694238</v>
      </c>
      <c r="V23">
        <f t="shared" si="25"/>
        <v>1193.3806847512869</v>
      </c>
      <c r="W23">
        <f t="shared" si="2"/>
        <v>103507.28120729467</v>
      </c>
      <c r="X23">
        <f t="shared" si="3"/>
        <v>106618.97255794231</v>
      </c>
      <c r="Y23">
        <f t="shared" si="4"/>
        <v>287205.66168925067</v>
      </c>
      <c r="Z23">
        <f t="shared" si="26"/>
        <v>87358.432500523704</v>
      </c>
      <c r="AA23">
        <f t="shared" si="27"/>
        <v>1592.4789333507781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3.4466428465163707E-2</v>
      </c>
      <c r="E24">
        <f t="shared" si="10"/>
        <v>2.9185997972440703E-3</v>
      </c>
      <c r="F24">
        <f t="shared" si="11"/>
        <v>0.26938352539339488</v>
      </c>
      <c r="G24">
        <f t="shared" si="12"/>
        <v>92.029507760682947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5.3878620311346737</v>
      </c>
      <c r="L24">
        <f t="shared" si="17"/>
        <v>92298.891286076338</v>
      </c>
      <c r="M24">
        <f t="shared" si="18"/>
        <v>497.29369187607773</v>
      </c>
      <c r="N24">
        <f t="shared" si="0"/>
        <v>0.93794999336822826</v>
      </c>
      <c r="O24">
        <f t="shared" si="19"/>
        <v>0.9969362706429945</v>
      </c>
      <c r="P24">
        <f t="shared" si="20"/>
        <v>1005.3878620311347</v>
      </c>
      <c r="Q24">
        <f t="shared" si="21"/>
        <v>3.2057680225939342E-2</v>
      </c>
      <c r="R24">
        <f t="shared" si="22"/>
        <v>2.7115488000573063E-3</v>
      </c>
      <c r="S24">
        <f t="shared" si="23"/>
        <v>1005.7350566389383</v>
      </c>
      <c r="T24">
        <f t="shared" si="24"/>
        <v>92298.891286076338</v>
      </c>
      <c r="U24">
        <f t="shared" si="1"/>
        <v>9488700.2785698269</v>
      </c>
      <c r="V24">
        <f t="shared" si="25"/>
        <v>1185.2728802459105</v>
      </c>
      <c r="W24">
        <f t="shared" si="2"/>
        <v>103104.97697373983</v>
      </c>
      <c r="X24">
        <f t="shared" si="3"/>
        <v>106212.57134931661</v>
      </c>
      <c r="Y24">
        <f t="shared" si="4"/>
        <v>285990.38070419797</v>
      </c>
      <c r="Z24">
        <f t="shared" si="26"/>
        <v>86837.79196220226</v>
      </c>
      <c r="AA24">
        <f t="shared" si="27"/>
        <v>1579.596732346914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3.4466428465163707E-2</v>
      </c>
      <c r="E25">
        <f t="shared" si="10"/>
        <v>2.9185997972440703E-3</v>
      </c>
      <c r="F25">
        <f t="shared" si="11"/>
        <v>0.26859730269080084</v>
      </c>
      <c r="G25">
        <f t="shared" si="12"/>
        <v>91.760910457992139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5.3989601447633149</v>
      </c>
      <c r="L25">
        <f t="shared" si="17"/>
        <v>92029.507760682944</v>
      </c>
      <c r="M25">
        <f t="shared" si="18"/>
        <v>496.86364454211343</v>
      </c>
      <c r="N25">
        <f t="shared" si="0"/>
        <v>0.93506377297225829</v>
      </c>
      <c r="O25">
        <f t="shared" si="19"/>
        <v>0.99692284192507385</v>
      </c>
      <c r="P25">
        <f t="shared" si="20"/>
        <v>1005.3989601447634</v>
      </c>
      <c r="Q25">
        <f t="shared" si="21"/>
        <v>3.2057680225939342E-2</v>
      </c>
      <c r="R25">
        <f t="shared" si="22"/>
        <v>2.7115488000573063E-3</v>
      </c>
      <c r="S25">
        <f t="shared" si="23"/>
        <v>1005.7468699166128</v>
      </c>
      <c r="T25">
        <f t="shared" si="24"/>
        <v>92029.507760682944</v>
      </c>
      <c r="U25">
        <f t="shared" si="1"/>
        <v>9423999.4748142306</v>
      </c>
      <c r="V25">
        <f t="shared" si="25"/>
        <v>1177.1908346790567</v>
      </c>
      <c r="W25">
        <f t="shared" si="2"/>
        <v>102701.67795608901</v>
      </c>
      <c r="X25">
        <f t="shared" si="3"/>
        <v>105805.27721101796</v>
      </c>
      <c r="Y25">
        <f t="shared" si="4"/>
        <v>284789.0933290266</v>
      </c>
      <c r="Z25">
        <f t="shared" si="26"/>
        <v>86319.076193813875</v>
      </c>
      <c r="AA25">
        <f t="shared" si="27"/>
        <v>1566.7817554865496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3.4466428465163707E-2</v>
      </c>
      <c r="E26">
        <f t="shared" si="10"/>
        <v>2.9185997972440703E-3</v>
      </c>
      <c r="F26">
        <f t="shared" si="11"/>
        <v>0.26781337465762717</v>
      </c>
      <c r="G26">
        <f t="shared" si="12"/>
        <v>91.493097083334519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5.4100811186889333</v>
      </c>
      <c r="L26">
        <f t="shared" si="17"/>
        <v>91760.91045799214</v>
      </c>
      <c r="M26">
        <f t="shared" si="18"/>
        <v>496.43396910248913</v>
      </c>
      <c r="N26">
        <f t="shared" si="0"/>
        <v>0.93217404204394616</v>
      </c>
      <c r="O26">
        <f t="shared" si="19"/>
        <v>0.99690958947203501</v>
      </c>
      <c r="P26">
        <f t="shared" si="20"/>
        <v>1005.4100811186889</v>
      </c>
      <c r="Q26">
        <f t="shared" si="21"/>
        <v>3.2057680225939342E-2</v>
      </c>
      <c r="R26">
        <f t="shared" si="22"/>
        <v>2.7115488000573063E-3</v>
      </c>
      <c r="S26">
        <f t="shared" si="23"/>
        <v>1005.7587075277052</v>
      </c>
      <c r="T26">
        <f t="shared" si="24"/>
        <v>91760.91045799214</v>
      </c>
      <c r="U26">
        <f t="shared" si="1"/>
        <v>9359501.3107771203</v>
      </c>
      <c r="V26">
        <f t="shared" si="25"/>
        <v>1169.1341016793331</v>
      </c>
      <c r="W26">
        <f t="shared" si="2"/>
        <v>102297.34929895552</v>
      </c>
      <c r="X26">
        <f t="shared" si="3"/>
        <v>105397.05541900314</v>
      </c>
      <c r="Y26">
        <f t="shared" si="4"/>
        <v>283601.7129713227</v>
      </c>
      <c r="Z26">
        <f t="shared" si="26"/>
        <v>85802.303144219681</v>
      </c>
      <c r="AA26">
        <f t="shared" si="27"/>
        <v>1554.0338814344088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3.3798038251153018E-2</v>
      </c>
      <c r="E27">
        <f t="shared" si="10"/>
        <v>2.8610989401217646E-3</v>
      </c>
      <c r="F27">
        <f t="shared" si="11"/>
        <v>0.26177080309358608</v>
      </c>
      <c r="G27">
        <f t="shared" si="12"/>
        <v>91.231326280240935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5.4212250000000006</v>
      </c>
      <c r="L27">
        <f t="shared" si="17"/>
        <v>91493.09708333452</v>
      </c>
      <c r="M27">
        <f t="shared" si="18"/>
        <v>496.00466523560021</v>
      </c>
      <c r="N27">
        <f t="shared" si="0"/>
        <v>0.92928105041858267</v>
      </c>
      <c r="O27">
        <f t="shared" si="19"/>
        <v>0.99689651127913825</v>
      </c>
      <c r="P27">
        <f t="shared" si="20"/>
        <v>1005.421225</v>
      </c>
      <c r="Q27">
        <f t="shared" si="21"/>
        <v>3.1436001662157806E-2</v>
      </c>
      <c r="R27">
        <f t="shared" si="22"/>
        <v>2.6581872855413469E-3</v>
      </c>
      <c r="S27">
        <f t="shared" si="23"/>
        <v>1005.7705695223382</v>
      </c>
      <c r="T27">
        <f t="shared" si="24"/>
        <v>91493.09708333452</v>
      </c>
      <c r="U27">
        <f t="shared" si="1"/>
        <v>9295202.2656443678</v>
      </c>
      <c r="V27">
        <f t="shared" si="25"/>
        <v>1161.1022414472545</v>
      </c>
      <c r="W27">
        <f t="shared" si="2"/>
        <v>101886.0806330023</v>
      </c>
      <c r="X27">
        <f t="shared" si="3"/>
        <v>104982.25419789292</v>
      </c>
      <c r="Y27">
        <f t="shared" si="4"/>
        <v>282468.02071879269</v>
      </c>
      <c r="Z27">
        <f t="shared" si="26"/>
        <v>85287.490127291123</v>
      </c>
      <c r="AA27">
        <f t="shared" si="27"/>
        <v>1541.3529842407993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3.3798038251153018E-2</v>
      </c>
      <c r="E28">
        <f t="shared" si="10"/>
        <v>2.8610989401217646E-3</v>
      </c>
      <c r="F28">
        <f t="shared" si="11"/>
        <v>0.2610218509263002</v>
      </c>
      <c r="G28">
        <f t="shared" si="12"/>
        <v>90.970304429314638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5.4323918358819796</v>
      </c>
      <c r="L28">
        <f t="shared" si="17"/>
        <v>91231.32628024093</v>
      </c>
      <c r="M28">
        <f t="shared" si="18"/>
        <v>495.60431206146598</v>
      </c>
      <c r="N28">
        <f t="shared" si="0"/>
        <v>0.92638504393667198</v>
      </c>
      <c r="O28">
        <f t="shared" si="19"/>
        <v>0.99688360536287035</v>
      </c>
      <c r="P28">
        <f t="shared" si="20"/>
        <v>1005.432391835882</v>
      </c>
      <c r="Q28">
        <f t="shared" si="21"/>
        <v>3.1436001662157806E-2</v>
      </c>
      <c r="R28">
        <f t="shared" si="22"/>
        <v>2.6581872855413469E-3</v>
      </c>
      <c r="S28">
        <f t="shared" si="23"/>
        <v>1005.7824559507379</v>
      </c>
      <c r="T28">
        <f t="shared" si="24"/>
        <v>91231.32628024093</v>
      </c>
      <c r="U28">
        <f t="shared" si="1"/>
        <v>9231093.5648710039</v>
      </c>
      <c r="V28">
        <f t="shared" si="25"/>
        <v>1153.0941579180399</v>
      </c>
      <c r="W28">
        <f t="shared" si="2"/>
        <v>101473.70202595848</v>
      </c>
      <c r="X28">
        <f t="shared" si="3"/>
        <v>104566.4465195641</v>
      </c>
      <c r="Y28">
        <f t="shared" si="4"/>
        <v>281347.9081053891</v>
      </c>
      <c r="Z28">
        <f t="shared" si="26"/>
        <v>84779.542716782744</v>
      </c>
      <c r="AA28">
        <f t="shared" si="27"/>
        <v>1528.7648778504813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3.3798038251153018E-2</v>
      </c>
      <c r="E29">
        <f t="shared" si="10"/>
        <v>2.8610989401217646E-3</v>
      </c>
      <c r="F29">
        <f t="shared" si="11"/>
        <v>0.26027504158526638</v>
      </c>
      <c r="G29">
        <f t="shared" si="12"/>
        <v>90.710029387729378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5.4435816736175262</v>
      </c>
      <c r="L29">
        <f t="shared" si="17"/>
        <v>90970.304429314638</v>
      </c>
      <c r="M29">
        <f t="shared" si="18"/>
        <v>495.20428203482442</v>
      </c>
      <c r="N29">
        <f t="shared" si="0"/>
        <v>0.9234862644824815</v>
      </c>
      <c r="O29">
        <f t="shared" si="19"/>
        <v>0.99687086976072914</v>
      </c>
      <c r="P29">
        <f t="shared" si="20"/>
        <v>1005.4435816736175</v>
      </c>
      <c r="Q29">
        <f t="shared" si="21"/>
        <v>3.1436001662157806E-2</v>
      </c>
      <c r="R29">
        <f t="shared" si="22"/>
        <v>2.6581872855413469E-3</v>
      </c>
      <c r="S29">
        <f t="shared" si="23"/>
        <v>1005.794366863234</v>
      </c>
      <c r="T29">
        <f t="shared" si="24"/>
        <v>90970.304429314638</v>
      </c>
      <c r="U29">
        <f t="shared" si="1"/>
        <v>9167171.8044321444</v>
      </c>
      <c r="V29">
        <f t="shared" si="25"/>
        <v>1145.1094258808325</v>
      </c>
      <c r="W29">
        <f t="shared" si="2"/>
        <v>101060.17897148005</v>
      </c>
      <c r="X29">
        <f t="shared" si="3"/>
        <v>104149.59807525254</v>
      </c>
      <c r="Y29">
        <f t="shared" si="4"/>
        <v>280241.29769421433</v>
      </c>
      <c r="Z29">
        <f t="shared" si="26"/>
        <v>84273.529465683067</v>
      </c>
      <c r="AA29">
        <f t="shared" si="27"/>
        <v>1516.2426667008281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3.3798038251153018E-2</v>
      </c>
      <c r="E30">
        <f t="shared" si="10"/>
        <v>2.8610989401217646E-3</v>
      </c>
      <c r="F30">
        <f t="shared" si="11"/>
        <v>0.25953036893964665</v>
      </c>
      <c r="G30">
        <f t="shared" si="12"/>
        <v>90.450499018789728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5.4547945605866959</v>
      </c>
      <c r="L30">
        <f t="shared" si="17"/>
        <v>90710.029387729373</v>
      </c>
      <c r="M30">
        <f t="shared" si="18"/>
        <v>494.80457489484553</v>
      </c>
      <c r="N30">
        <f t="shared" si="0"/>
        <v>0.92058495002270857</v>
      </c>
      <c r="O30">
        <f t="shared" si="19"/>
        <v>0.9968583025310086</v>
      </c>
      <c r="P30">
        <f t="shared" si="20"/>
        <v>1005.4547945605867</v>
      </c>
      <c r="Q30">
        <f t="shared" si="21"/>
        <v>3.1436001662157806E-2</v>
      </c>
      <c r="R30">
        <f t="shared" si="22"/>
        <v>2.6581872855413469E-3</v>
      </c>
      <c r="S30">
        <f t="shared" si="23"/>
        <v>1005.8063023102596</v>
      </c>
      <c r="T30">
        <f t="shared" si="24"/>
        <v>90710.029387729373</v>
      </c>
      <c r="U30">
        <f t="shared" si="1"/>
        <v>9103433.6298109386</v>
      </c>
      <c r="V30">
        <f t="shared" si="25"/>
        <v>1137.1476263090285</v>
      </c>
      <c r="W30">
        <f t="shared" si="2"/>
        <v>100645.47712356831</v>
      </c>
      <c r="X30">
        <f t="shared" si="3"/>
        <v>103731.67473641408</v>
      </c>
      <c r="Y30">
        <f t="shared" si="4"/>
        <v>279148.11415249668</v>
      </c>
      <c r="Z30">
        <f t="shared" si="26"/>
        <v>83769.466190370324</v>
      </c>
      <c r="AA30">
        <f t="shared" si="27"/>
        <v>1503.7862192526218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3.3798038251153018E-2</v>
      </c>
      <c r="E31">
        <f t="shared" si="10"/>
        <v>2.8610989401217646E-3</v>
      </c>
      <c r="F31">
        <f t="shared" si="11"/>
        <v>0.25878782687614399</v>
      </c>
      <c r="G31">
        <f t="shared" si="12"/>
        <v>90.191711191913583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5.4660305442671335</v>
      </c>
      <c r="L31">
        <f t="shared" si="17"/>
        <v>90450.499018789735</v>
      </c>
      <c r="M31">
        <f t="shared" si="18"/>
        <v>494.40519038090906</v>
      </c>
      <c r="N31">
        <f t="shared" si="0"/>
        <v>0.91768133464524859</v>
      </c>
      <c r="O31">
        <f t="shared" si="19"/>
        <v>0.99684590175258858</v>
      </c>
      <c r="P31">
        <f t="shared" si="20"/>
        <v>1005.4660305442671</v>
      </c>
      <c r="Q31">
        <f t="shared" si="21"/>
        <v>3.1436001662157806E-2</v>
      </c>
      <c r="R31">
        <f t="shared" si="22"/>
        <v>2.6581872855413469E-3</v>
      </c>
      <c r="S31">
        <f t="shared" si="23"/>
        <v>1005.818262342352</v>
      </c>
      <c r="T31">
        <f t="shared" si="24"/>
        <v>90450.499018789735</v>
      </c>
      <c r="U31">
        <f t="shared" si="1"/>
        <v>9039875.7351024896</v>
      </c>
      <c r="V31">
        <f t="shared" si="25"/>
        <v>1129.2083462483452</v>
      </c>
      <c r="W31">
        <f t="shared" si="2"/>
        <v>100229.56229167309</v>
      </c>
      <c r="X31">
        <f t="shared" si="3"/>
        <v>103312.64254972486</v>
      </c>
      <c r="Y31">
        <f t="shared" si="4"/>
        <v>278068.28421569499</v>
      </c>
      <c r="Z31">
        <f t="shared" si="26"/>
        <v>83267.368118741593</v>
      </c>
      <c r="AA31">
        <f t="shared" si="27"/>
        <v>1491.3953997555122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3.3798038251153018E-2</v>
      </c>
      <c r="E32">
        <f t="shared" si="10"/>
        <v>2.8610989401217646E-3</v>
      </c>
      <c r="F32">
        <f t="shared" si="11"/>
        <v>0.25804740929895226</v>
      </c>
      <c r="G32">
        <f t="shared" si="12"/>
        <v>89.93366378261463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5.477289672234285</v>
      </c>
      <c r="L32">
        <f t="shared" si="17"/>
        <v>90191.711191913579</v>
      </c>
      <c r="M32">
        <f t="shared" si="18"/>
        <v>494.00612823260565</v>
      </c>
      <c r="N32">
        <f t="shared" si="0"/>
        <v>0.91477564859804239</v>
      </c>
      <c r="O32">
        <f t="shared" si="19"/>
        <v>0.99683366552472219</v>
      </c>
      <c r="P32">
        <f t="shared" si="20"/>
        <v>1005.4772896722343</v>
      </c>
      <c r="Q32">
        <f t="shared" si="21"/>
        <v>3.1436001662157806E-2</v>
      </c>
      <c r="R32">
        <f t="shared" si="22"/>
        <v>2.6581872855413469E-3</v>
      </c>
      <c r="S32">
        <f t="shared" si="23"/>
        <v>1005.8302470101522</v>
      </c>
      <c r="T32">
        <f t="shared" si="24"/>
        <v>90191.711191913579</v>
      </c>
      <c r="U32">
        <f t="shared" si="1"/>
        <v>8976494.862135686</v>
      </c>
      <c r="V32">
        <f t="shared" si="25"/>
        <v>1121.2911787071246</v>
      </c>
      <c r="W32">
        <f t="shared" si="2"/>
        <v>99812.400435875112</v>
      </c>
      <c r="X32">
        <f t="shared" si="3"/>
        <v>102892.4677321653</v>
      </c>
      <c r="Y32">
        <f t="shared" si="4"/>
        <v>277001.73665238864</v>
      </c>
      <c r="Z32">
        <f t="shared" si="26"/>
        <v>82767.249900534051</v>
      </c>
      <c r="AA32">
        <f t="shared" si="27"/>
        <v>1479.0700683485027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3.3798038251153018E-2</v>
      </c>
      <c r="E33">
        <f t="shared" si="10"/>
        <v>2.8610989401217646E-3</v>
      </c>
      <c r="F33">
        <f t="shared" si="11"/>
        <v>0.25730911012970586</v>
      </c>
      <c r="G33">
        <f t="shared" si="12"/>
        <v>89.676354672484919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5.4885719921615879</v>
      </c>
      <c r="L33">
        <f t="shared" si="17"/>
        <v>89933.663782614633</v>
      </c>
      <c r="M33">
        <f t="shared" si="18"/>
        <v>493.60738818973562</v>
      </c>
      <c r="N33">
        <f t="shared" si="0"/>
        <v>0.91186811832799086</v>
      </c>
      <c r="O33">
        <f t="shared" si="19"/>
        <v>0.99682159196683084</v>
      </c>
      <c r="P33">
        <f t="shared" si="20"/>
        <v>1005.4885719921616</v>
      </c>
      <c r="Q33">
        <f t="shared" si="21"/>
        <v>3.1436001662157806E-2</v>
      </c>
      <c r="R33">
        <f t="shared" si="22"/>
        <v>2.6581872855413469E-3</v>
      </c>
      <c r="S33">
        <f t="shared" si="23"/>
        <v>1005.8422563644059</v>
      </c>
      <c r="T33">
        <f t="shared" si="24"/>
        <v>89933.663782614633</v>
      </c>
      <c r="U33">
        <f t="shared" si="1"/>
        <v>8913287.7996124774</v>
      </c>
      <c r="V33">
        <f t="shared" si="25"/>
        <v>1113.3957225488173</v>
      </c>
      <c r="W33">
        <f t="shared" si="2"/>
        <v>99393.957662145185</v>
      </c>
      <c r="X33">
        <f t="shared" si="3"/>
        <v>102471.116666185</v>
      </c>
      <c r="Y33">
        <f t="shared" si="4"/>
        <v>275948.4022299049</v>
      </c>
      <c r="Z33">
        <f t="shared" si="26"/>
        <v>82269.125617539568</v>
      </c>
      <c r="AA33">
        <f t="shared" si="27"/>
        <v>1466.8100811590748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3.3798038251153018E-2</v>
      </c>
      <c r="E34">
        <f t="shared" si="10"/>
        <v>2.8610989401217646E-3</v>
      </c>
      <c r="F34">
        <f t="shared" si="11"/>
        <v>0.25657292330743003</v>
      </c>
      <c r="G34">
        <f t="shared" si="12"/>
        <v>89.419781749177488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5.4998775518206866</v>
      </c>
      <c r="L34">
        <f t="shared" si="17"/>
        <v>89676.354672484915</v>
      </c>
      <c r="M34">
        <f t="shared" si="18"/>
        <v>493.20896999230996</v>
      </c>
      <c r="N34">
        <f t="shared" si="0"/>
        <v>0.9089589665199167</v>
      </c>
      <c r="O34">
        <f t="shared" si="19"/>
        <v>0.996809679218297</v>
      </c>
      <c r="P34">
        <f t="shared" si="20"/>
        <v>1005.4998775518206</v>
      </c>
      <c r="Q34">
        <f t="shared" si="21"/>
        <v>3.1436001662157806E-2</v>
      </c>
      <c r="R34">
        <f t="shared" si="22"/>
        <v>2.6581872855413469E-3</v>
      </c>
      <c r="S34">
        <f t="shared" si="23"/>
        <v>1005.854290455963</v>
      </c>
      <c r="T34">
        <f t="shared" si="24"/>
        <v>89676.354672484915</v>
      </c>
      <c r="U34">
        <f t="shared" si="1"/>
        <v>8850251.3822642267</v>
      </c>
      <c r="V34">
        <f t="shared" si="25"/>
        <v>1105.5215823865983</v>
      </c>
      <c r="W34">
        <f t="shared" si="2"/>
        <v>98974.200217678765</v>
      </c>
      <c r="X34">
        <f t="shared" si="3"/>
        <v>102048.555894947</v>
      </c>
      <c r="Y34">
        <f t="shared" si="4"/>
        <v>274908.21368067031</v>
      </c>
      <c r="Z34">
        <f t="shared" si="26"/>
        <v>81773.008793712346</v>
      </c>
      <c r="AA34">
        <f t="shared" si="27"/>
        <v>1454.6152904009596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3.787768331308175E-2</v>
      </c>
      <c r="E35">
        <f t="shared" si="10"/>
        <v>3.2126357461711441E-3</v>
      </c>
      <c r="F35">
        <f t="shared" si="11"/>
        <v>0.28727318726222967</v>
      </c>
      <c r="G35">
        <f t="shared" si="12"/>
        <v>89.132508561915259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5.5112063990816216</v>
      </c>
      <c r="L35">
        <f t="shared" si="17"/>
        <v>89419.781749177491</v>
      </c>
      <c r="M35">
        <f t="shared" si="18"/>
        <v>492.81087338054897</v>
      </c>
      <c r="N35">
        <f t="shared" si="0"/>
        <v>0.90604841213555898</v>
      </c>
      <c r="O35">
        <f t="shared" si="19"/>
        <v>0.99679792543826129</v>
      </c>
      <c r="P35">
        <f t="shared" si="20"/>
        <v>1005.5112063990816</v>
      </c>
      <c r="Q35">
        <f t="shared" si="21"/>
        <v>3.5230533403757647E-2</v>
      </c>
      <c r="R35">
        <f t="shared" si="22"/>
        <v>2.984379601002396E-3</v>
      </c>
      <c r="S35">
        <f t="shared" si="23"/>
        <v>1005.8663493357784</v>
      </c>
      <c r="T35">
        <f t="shared" si="24"/>
        <v>89419.781749177491</v>
      </c>
      <c r="U35">
        <f t="shared" si="1"/>
        <v>8787382.490024725</v>
      </c>
      <c r="V35">
        <f t="shared" si="25"/>
        <v>1097.6683684800657</v>
      </c>
      <c r="W35">
        <f t="shared" si="2"/>
        <v>98587.851186984553</v>
      </c>
      <c r="X35">
        <f t="shared" si="3"/>
        <v>101658.00055681427</v>
      </c>
      <c r="Y35">
        <f t="shared" si="4"/>
        <v>273650.11499270558</v>
      </c>
      <c r="Z35">
        <f t="shared" si="26"/>
        <v>81278.912405168885</v>
      </c>
      <c r="AA35">
        <f t="shared" si="27"/>
        <v>1442.4855444705545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3.787768331308175E-2</v>
      </c>
      <c r="E36">
        <f t="shared" si="10"/>
        <v>3.2126357461711441E-3</v>
      </c>
      <c r="F36">
        <f t="shared" si="11"/>
        <v>0.28635028315191452</v>
      </c>
      <c r="G36">
        <f t="shared" si="12"/>
        <v>88.84615827876334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5.5225585819130387</v>
      </c>
      <c r="L36">
        <f t="shared" si="17"/>
        <v>89132.508561915252</v>
      </c>
      <c r="M36">
        <f t="shared" si="18"/>
        <v>492.23950008604254</v>
      </c>
      <c r="N36">
        <f t="shared" si="0"/>
        <v>0.90313667045258417</v>
      </c>
      <c r="O36">
        <f t="shared" si="19"/>
        <v>0.99678632880542017</v>
      </c>
      <c r="P36">
        <f t="shared" si="20"/>
        <v>1005.522558581913</v>
      </c>
      <c r="Q36">
        <f t="shared" si="21"/>
        <v>3.5230533403757647E-2</v>
      </c>
      <c r="R36">
        <f t="shared" si="22"/>
        <v>2.984379601002396E-3</v>
      </c>
      <c r="S36">
        <f t="shared" si="23"/>
        <v>1005.8784330549119</v>
      </c>
      <c r="T36">
        <f t="shared" si="24"/>
        <v>89132.508561915252</v>
      </c>
      <c r="U36">
        <f t="shared" si="1"/>
        <v>8724709.7531065159</v>
      </c>
      <c r="V36">
        <f t="shared" si="25"/>
        <v>1089.839657147734</v>
      </c>
      <c r="W36">
        <f t="shared" si="2"/>
        <v>98200.191456021174</v>
      </c>
      <c r="X36">
        <f t="shared" si="3"/>
        <v>101266.23284973842</v>
      </c>
      <c r="Y36">
        <f t="shared" si="4"/>
        <v>272405.99895544222</v>
      </c>
      <c r="Z36">
        <f t="shared" si="26"/>
        <v>80758.367852182433</v>
      </c>
      <c r="AA36">
        <f t="shared" si="27"/>
        <v>1430.2669767269506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3.787768331308175E-2</v>
      </c>
      <c r="E37">
        <f t="shared" si="10"/>
        <v>3.2126357461711441E-3</v>
      </c>
      <c r="F37">
        <f t="shared" si="11"/>
        <v>0.28543034399633443</v>
      </c>
      <c r="G37">
        <f t="shared" si="12"/>
        <v>88.560727934767002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5.5339341483823965</v>
      </c>
      <c r="L37">
        <f t="shared" si="17"/>
        <v>88846.158278763338</v>
      </c>
      <c r="M37">
        <f t="shared" si="18"/>
        <v>491.66878925143584</v>
      </c>
      <c r="N37">
        <f t="shared" si="0"/>
        <v>0.90022395310359959</v>
      </c>
      <c r="O37">
        <f t="shared" si="19"/>
        <v>0.99677488751782728</v>
      </c>
      <c r="P37">
        <f t="shared" si="20"/>
        <v>1005.5339341483824</v>
      </c>
      <c r="Q37">
        <f t="shared" si="21"/>
        <v>3.5230533403757647E-2</v>
      </c>
      <c r="R37">
        <f t="shared" si="22"/>
        <v>2.984379601002396E-3</v>
      </c>
      <c r="S37">
        <f t="shared" si="23"/>
        <v>1005.8905416645282</v>
      </c>
      <c r="T37">
        <f t="shared" si="24"/>
        <v>88846.158278763338</v>
      </c>
      <c r="U37">
        <f t="shared" si="1"/>
        <v>8662230.0469129402</v>
      </c>
      <c r="V37">
        <f t="shared" si="25"/>
        <v>1082.0350580832833</v>
      </c>
      <c r="W37">
        <f t="shared" si="2"/>
        <v>97811.188423083673</v>
      </c>
      <c r="X37">
        <f t="shared" si="3"/>
        <v>100873.22050078308</v>
      </c>
      <c r="Y37">
        <f t="shared" si="4"/>
        <v>271175.78976066632</v>
      </c>
      <c r="Z37">
        <f t="shared" si="26"/>
        <v>80240.223570385613</v>
      </c>
      <c r="AA37">
        <f t="shared" si="27"/>
        <v>1418.1179906744114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3.787768331308175E-2</v>
      </c>
      <c r="E38">
        <f t="shared" si="10"/>
        <v>3.2126357461711441E-3</v>
      </c>
      <c r="F38">
        <f t="shared" si="11"/>
        <v>0.28451336027016988</v>
      </c>
      <c r="G38">
        <f t="shared" si="12"/>
        <v>88.276214574496834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5.5453331466561551</v>
      </c>
      <c r="L38">
        <f t="shared" si="17"/>
        <v>88560.727934766997</v>
      </c>
      <c r="M38">
        <f t="shared" si="18"/>
        <v>491.09874010866116</v>
      </c>
      <c r="N38">
        <f t="shared" si="0"/>
        <v>0.89731046811515458</v>
      </c>
      <c r="O38">
        <f t="shared" si="19"/>
        <v>0.99676359979269546</v>
      </c>
      <c r="P38">
        <f t="shared" si="20"/>
        <v>1005.5453331466562</v>
      </c>
      <c r="Q38">
        <f t="shared" si="21"/>
        <v>3.5230533403757647E-2</v>
      </c>
      <c r="R38">
        <f t="shared" si="22"/>
        <v>2.984379601002396E-3</v>
      </c>
      <c r="S38">
        <f t="shared" si="23"/>
        <v>1005.9026752158978</v>
      </c>
      <c r="T38">
        <f t="shared" si="24"/>
        <v>88560.727934766997</v>
      </c>
      <c r="U38">
        <f t="shared" si="1"/>
        <v>8599940.2913096026</v>
      </c>
      <c r="V38">
        <f t="shared" si="25"/>
        <v>1074.2541865343603</v>
      </c>
      <c r="W38">
        <f t="shared" si="2"/>
        <v>97420.809589111537</v>
      </c>
      <c r="X38">
        <f t="shared" si="3"/>
        <v>100478.93135991953</v>
      </c>
      <c r="Y38">
        <f t="shared" si="4"/>
        <v>269959.41363478662</v>
      </c>
      <c r="Z38">
        <f t="shared" si="26"/>
        <v>79724.488591168323</v>
      </c>
      <c r="AA38">
        <f t="shared" si="27"/>
        <v>1406.0383761786277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3.7159522437465724E-2</v>
      </c>
      <c r="E39">
        <f t="shared" si="10"/>
        <v>3.1506539442467396E-3</v>
      </c>
      <c r="F39">
        <f t="shared" si="11"/>
        <v>0.27812780363230999</v>
      </c>
      <c r="G39">
        <f t="shared" si="12"/>
        <v>87.998086770864518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5.5567556250000001</v>
      </c>
      <c r="L39">
        <f t="shared" si="17"/>
        <v>88276.214574496829</v>
      </c>
      <c r="M39">
        <f t="shared" si="18"/>
        <v>490.52935189054227</v>
      </c>
      <c r="N39">
        <f t="shared" si="0"/>
        <v>0.89439641994671515</v>
      </c>
      <c r="O39">
        <f t="shared" si="19"/>
        <v>0.99675246386620175</v>
      </c>
      <c r="P39">
        <f t="shared" si="20"/>
        <v>1005.5567556250001</v>
      </c>
      <c r="Q39">
        <f t="shared" si="21"/>
        <v>3.4562562490422402E-2</v>
      </c>
      <c r="R39">
        <f t="shared" si="22"/>
        <v>2.9268731003705417E-3</v>
      </c>
      <c r="S39">
        <f t="shared" si="23"/>
        <v>1005.9148337603966</v>
      </c>
      <c r="T39">
        <f t="shared" si="24"/>
        <v>88276.214574496829</v>
      </c>
      <c r="U39">
        <f t="shared" si="1"/>
        <v>8537837.4498292785</v>
      </c>
      <c r="V39">
        <f t="shared" si="25"/>
        <v>1066.4966632032583</v>
      </c>
      <c r="W39">
        <f t="shared" si="2"/>
        <v>97022.989511813983</v>
      </c>
      <c r="X39">
        <f t="shared" si="3"/>
        <v>100077.56105860049</v>
      </c>
      <c r="Y39">
        <f t="shared" si="4"/>
        <v>268796.45202193299</v>
      </c>
      <c r="Z39">
        <f t="shared" si="26"/>
        <v>79211.171423275577</v>
      </c>
      <c r="AA39">
        <f t="shared" si="27"/>
        <v>1394.0279198232379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3.7159522437465724E-2</v>
      </c>
      <c r="E40">
        <f t="shared" si="10"/>
        <v>3.1506539442467396E-3</v>
      </c>
      <c r="F40">
        <f t="shared" si="11"/>
        <v>0.27725151917079111</v>
      </c>
      <c r="G40">
        <f t="shared" si="12"/>
        <v>87.720835251693728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5.5682016317790284</v>
      </c>
      <c r="L40">
        <f t="shared" si="17"/>
        <v>87998.086770864524</v>
      </c>
      <c r="M40">
        <f t="shared" si="18"/>
        <v>489.99109035096035</v>
      </c>
      <c r="N40">
        <f t="shared" si="0"/>
        <v>0.89148200952959811</v>
      </c>
      <c r="O40">
        <f t="shared" si="19"/>
        <v>0.99674147799329216</v>
      </c>
      <c r="P40">
        <f t="shared" si="20"/>
        <v>1005.5682016317791</v>
      </c>
      <c r="Q40">
        <f t="shared" si="21"/>
        <v>3.4562562490422402E-2</v>
      </c>
      <c r="R40">
        <f t="shared" si="22"/>
        <v>2.9268731003705417E-3</v>
      </c>
      <c r="S40">
        <f t="shared" si="23"/>
        <v>1005.9270173495064</v>
      </c>
      <c r="T40">
        <f t="shared" si="24"/>
        <v>87998.086770864524</v>
      </c>
      <c r="U40">
        <f t="shared" si="1"/>
        <v>8475913.0096095055</v>
      </c>
      <c r="V40">
        <f t="shared" si="25"/>
        <v>1058.7614247130434</v>
      </c>
      <c r="W40">
        <f t="shared" si="2"/>
        <v>96623.71528143718</v>
      </c>
      <c r="X40">
        <f t="shared" si="3"/>
        <v>99674.837765425225</v>
      </c>
      <c r="Y40">
        <f t="shared" si="4"/>
        <v>267647.01275065384</v>
      </c>
      <c r="Z40">
        <f t="shared" si="26"/>
        <v>78705.173770021618</v>
      </c>
      <c r="AA40">
        <f t="shared" si="27"/>
        <v>1382.1130395312907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3.7159522437465724E-2</v>
      </c>
      <c r="E41">
        <f t="shared" si="10"/>
        <v>3.1506539442467396E-3</v>
      </c>
      <c r="F41">
        <f t="shared" si="11"/>
        <v>0.27637799557836729</v>
      </c>
      <c r="G41">
        <f t="shared" si="12"/>
        <v>87.444457256115356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5.5796712154579637</v>
      </c>
      <c r="L41">
        <f t="shared" si="17"/>
        <v>87720.83525169373</v>
      </c>
      <c r="M41">
        <f t="shared" si="18"/>
        <v>489.45341944980572</v>
      </c>
      <c r="N41">
        <f t="shared" si="0"/>
        <v>0.8885674343058545</v>
      </c>
      <c r="O41">
        <f t="shared" si="19"/>
        <v>0.99673064044749315</v>
      </c>
      <c r="P41">
        <f t="shared" si="20"/>
        <v>1005.579671215458</v>
      </c>
      <c r="Q41">
        <f t="shared" si="21"/>
        <v>3.4562562490422402E-2</v>
      </c>
      <c r="R41">
        <f t="shared" si="22"/>
        <v>2.9268731003705417E-3</v>
      </c>
      <c r="S41">
        <f t="shared" si="23"/>
        <v>1005.9392260348149</v>
      </c>
      <c r="T41">
        <f t="shared" si="24"/>
        <v>87720.83525169373</v>
      </c>
      <c r="U41">
        <f t="shared" si="1"/>
        <v>8414164.0366575625</v>
      </c>
      <c r="V41">
        <f t="shared" si="25"/>
        <v>1051.0481045665242</v>
      </c>
      <c r="W41">
        <f t="shared" si="2"/>
        <v>96222.954555180011</v>
      </c>
      <c r="X41">
        <f t="shared" si="3"/>
        <v>99270.729551967655</v>
      </c>
      <c r="Y41">
        <f t="shared" si="4"/>
        <v>266511.03043285426</v>
      </c>
      <c r="Z41">
        <f t="shared" si="26"/>
        <v>78201.546487794738</v>
      </c>
      <c r="AA41">
        <f t="shared" si="27"/>
        <v>1370.2660355489538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3.7159522437465724E-2</v>
      </c>
      <c r="E42">
        <f t="shared" si="10"/>
        <v>3.1506539442467396E-3</v>
      </c>
      <c r="F42">
        <f t="shared" si="11"/>
        <v>0.27550722415649526</v>
      </c>
      <c r="G42">
        <f t="shared" si="12"/>
        <v>87.168950031958857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5.5911644246013639</v>
      </c>
      <c r="L42">
        <f t="shared" si="17"/>
        <v>87444.457256115362</v>
      </c>
      <c r="M42">
        <f t="shared" si="18"/>
        <v>488.91633853896678</v>
      </c>
      <c r="N42">
        <f t="shared" si="0"/>
        <v>0.88565288826708499</v>
      </c>
      <c r="O42">
        <f t="shared" si="19"/>
        <v>0.99671994952071774</v>
      </c>
      <c r="P42">
        <f t="shared" si="20"/>
        <v>1005.5911644246014</v>
      </c>
      <c r="Q42">
        <f t="shared" si="21"/>
        <v>3.4562562490422402E-2</v>
      </c>
      <c r="R42">
        <f t="shared" si="22"/>
        <v>2.9268731003705417E-3</v>
      </c>
      <c r="S42">
        <f t="shared" si="23"/>
        <v>1005.9514598680162</v>
      </c>
      <c r="T42">
        <f t="shared" si="24"/>
        <v>87444.457256115362</v>
      </c>
      <c r="U42">
        <f t="shared" si="1"/>
        <v>8352587.6380684711</v>
      </c>
      <c r="V42">
        <f t="shared" si="25"/>
        <v>1043.3563413989491</v>
      </c>
      <c r="W42">
        <f t="shared" si="2"/>
        <v>95820.675079901237</v>
      </c>
      <c r="X42">
        <f t="shared" si="3"/>
        <v>98865.204599320627</v>
      </c>
      <c r="Y42">
        <f t="shared" si="4"/>
        <v>265388.44154909247</v>
      </c>
      <c r="Z42">
        <f t="shared" si="26"/>
        <v>77700.297028334389</v>
      </c>
      <c r="AA42">
        <f t="shared" si="27"/>
        <v>1358.4866937775403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3.7159522437465724E-2</v>
      </c>
      <c r="E43">
        <f t="shared" si="10"/>
        <v>3.1506539442467396E-3</v>
      </c>
      <c r="F43">
        <f t="shared" si="11"/>
        <v>0.27463919623403815</v>
      </c>
      <c r="G43">
        <f t="shared" si="12"/>
        <v>86.894310835724824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5.6026813078738122</v>
      </c>
      <c r="L43">
        <f t="shared" si="17"/>
        <v>87168.950031958855</v>
      </c>
      <c r="M43">
        <f t="shared" si="18"/>
        <v>488.37984697104224</v>
      </c>
      <c r="N43">
        <f t="shared" si="0"/>
        <v>0.88273856199318113</v>
      </c>
      <c r="O43">
        <f t="shared" si="19"/>
        <v>0.99670940352308202</v>
      </c>
      <c r="P43">
        <f t="shared" si="20"/>
        <v>1005.6026813078738</v>
      </c>
      <c r="Q43">
        <f t="shared" si="21"/>
        <v>3.4562562490422402E-2</v>
      </c>
      <c r="R43">
        <f t="shared" si="22"/>
        <v>2.9268731003705417E-3</v>
      </c>
      <c r="S43">
        <f t="shared" si="23"/>
        <v>1005.9637189009109</v>
      </c>
      <c r="T43">
        <f t="shared" si="24"/>
        <v>87168.950031958855</v>
      </c>
      <c r="U43">
        <f t="shared" si="1"/>
        <v>8291180.9612953579</v>
      </c>
      <c r="V43">
        <f t="shared" si="25"/>
        <v>1035.6857788868654</v>
      </c>
      <c r="W43">
        <f t="shared" si="2"/>
        <v>95416.84468814054</v>
      </c>
      <c r="X43">
        <f t="shared" si="3"/>
        <v>98458.231194068794</v>
      </c>
      <c r="Y43">
        <f t="shared" si="4"/>
        <v>264279.18441770878</v>
      </c>
      <c r="Z43">
        <f t="shared" si="26"/>
        <v>77201.432363013577</v>
      </c>
      <c r="AA43">
        <f t="shared" si="27"/>
        <v>1346.7747971727199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3.7159522437465724E-2</v>
      </c>
      <c r="E44">
        <f t="shared" si="10"/>
        <v>3.1506539442467396E-3</v>
      </c>
      <c r="F44">
        <f t="shared" si="11"/>
        <v>0.27377390316717864</v>
      </c>
      <c r="G44">
        <f t="shared" si="12"/>
        <v>86.620536932557641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5.614221914040141</v>
      </c>
      <c r="L44">
        <f t="shared" si="17"/>
        <v>86894.310835724827</v>
      </c>
      <c r="M44">
        <f t="shared" si="18"/>
        <v>487.84394409934197</v>
      </c>
      <c r="N44">
        <f t="shared" si="0"/>
        <v>0.87982464269097527</v>
      </c>
      <c r="O44">
        <f t="shared" si="19"/>
        <v>0.996699000782716</v>
      </c>
      <c r="P44">
        <f t="shared" si="20"/>
        <v>1005.6142219140402</v>
      </c>
      <c r="Q44">
        <f t="shared" si="21"/>
        <v>3.4562562490422402E-2</v>
      </c>
      <c r="R44">
        <f t="shared" si="22"/>
        <v>2.9268731003705417E-3</v>
      </c>
      <c r="S44">
        <f t="shared" si="23"/>
        <v>1005.9760031854061</v>
      </c>
      <c r="T44">
        <f t="shared" si="24"/>
        <v>86894.310835724827</v>
      </c>
      <c r="U44">
        <f t="shared" si="1"/>
        <v>8229941.1934339413</v>
      </c>
      <c r="V44">
        <f t="shared" si="25"/>
        <v>1028.03606565874</v>
      </c>
      <c r="W44">
        <f t="shared" si="2"/>
        <v>95011.431294194597</v>
      </c>
      <c r="X44">
        <f t="shared" si="3"/>
        <v>98049.777724320229</v>
      </c>
      <c r="Y44">
        <f t="shared" si="4"/>
        <v>263183.19916460197</v>
      </c>
      <c r="Z44">
        <f t="shared" si="26"/>
        <v>76704.958992516229</v>
      </c>
      <c r="AA44">
        <f t="shared" si="27"/>
        <v>1335.1301258329718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3.7159522437465724E-2</v>
      </c>
      <c r="E45">
        <f t="shared" si="10"/>
        <v>3.1506539442467396E-3</v>
      </c>
      <c r="F45">
        <f t="shared" si="11"/>
        <v>0.27291133633933312</v>
      </c>
      <c r="G45">
        <f t="shared" si="12"/>
        <v>86.347625596218307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5.6257862919656274</v>
      </c>
      <c r="L45">
        <f t="shared" si="17"/>
        <v>86620.536932557647</v>
      </c>
      <c r="M45">
        <f t="shared" si="18"/>
        <v>487.30862927788513</v>
      </c>
      <c r="N45">
        <f t="shared" si="0"/>
        <v>0.87691131423279201</v>
      </c>
      <c r="O45">
        <f t="shared" si="19"/>
        <v>0.99668873964558125</v>
      </c>
      <c r="P45">
        <f t="shared" si="20"/>
        <v>1005.6257862919656</v>
      </c>
      <c r="Q45">
        <f t="shared" si="21"/>
        <v>3.4562562490422402E-2</v>
      </c>
      <c r="R45">
        <f t="shared" si="22"/>
        <v>2.9268731003705417E-3</v>
      </c>
      <c r="S45">
        <f t="shared" si="23"/>
        <v>1005.9883127735161</v>
      </c>
      <c r="T45">
        <f t="shared" si="24"/>
        <v>86620.536932557647</v>
      </c>
      <c r="U45">
        <f t="shared" si="1"/>
        <v>8168865.5605207924</v>
      </c>
      <c r="V45">
        <f t="shared" si="25"/>
        <v>1020.4068552073038</v>
      </c>
      <c r="W45">
        <f t="shared" si="2"/>
        <v>94604.402890246492</v>
      </c>
      <c r="X45">
        <f t="shared" si="3"/>
        <v>97639.812675794761</v>
      </c>
      <c r="Y45">
        <f t="shared" si="4"/>
        <v>262100.42769361922</v>
      </c>
      <c r="Z45">
        <f t="shared" si="26"/>
        <v>76210.882956387955</v>
      </c>
      <c r="AA45">
        <f t="shared" si="27"/>
        <v>1323.5524570866314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3.7159522437465724E-2</v>
      </c>
      <c r="E46">
        <f t="shared" si="10"/>
        <v>3.1506539442467396E-3</v>
      </c>
      <c r="F46">
        <f t="shared" si="11"/>
        <v>0.27205148716106592</v>
      </c>
      <c r="G46">
        <f t="shared" si="12"/>
        <v>86.075574109057243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5.6373744906162022</v>
      </c>
      <c r="L46">
        <f t="shared" si="17"/>
        <v>86347.625596218306</v>
      </c>
      <c r="M46">
        <f t="shared" si="18"/>
        <v>486.77390186139974</v>
      </c>
      <c r="N46">
        <f t="shared" si="0"/>
        <v>0.87399875719488762</v>
      </c>
      <c r="O46">
        <f t="shared" si="19"/>
        <v>0.99667861847528727</v>
      </c>
      <c r="P46">
        <f t="shared" si="20"/>
        <v>1005.6373744906163</v>
      </c>
      <c r="Q46">
        <f t="shared" si="21"/>
        <v>3.4562562490422402E-2</v>
      </c>
      <c r="R46">
        <f t="shared" si="22"/>
        <v>2.9268731003705417E-3</v>
      </c>
      <c r="S46">
        <f t="shared" si="23"/>
        <v>1006.0006477173621</v>
      </c>
      <c r="T46">
        <f t="shared" si="24"/>
        <v>86347.625596218306</v>
      </c>
      <c r="U46">
        <f t="shared" si="1"/>
        <v>8107951.3268450834</v>
      </c>
      <c r="V46">
        <f t="shared" si="25"/>
        <v>1012.7978058035785</v>
      </c>
      <c r="W46">
        <f t="shared" si="2"/>
        <v>94195.727542547233</v>
      </c>
      <c r="X46">
        <f t="shared" si="3"/>
        <v>97228.304627968129</v>
      </c>
      <c r="Y46">
        <f t="shared" si="4"/>
        <v>261030.81365757523</v>
      </c>
      <c r="Z46">
        <f t="shared" si="26"/>
        <v>75719.20984246087</v>
      </c>
      <c r="AA46">
        <f t="shared" si="27"/>
        <v>1312.041565577541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4.1636193809072755E-2</v>
      </c>
      <c r="E47">
        <f t="shared" si="10"/>
        <v>3.5377122613943213E-3</v>
      </c>
      <c r="F47">
        <f t="shared" si="11"/>
        <v>0.30451061393216738</v>
      </c>
      <c r="G47">
        <f t="shared" si="12"/>
        <v>85.771063495125077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5.6489865590586614</v>
      </c>
      <c r="L47">
        <f t="shared" si="17"/>
        <v>86075.574109057241</v>
      </c>
      <c r="M47">
        <f t="shared" si="18"/>
        <v>486.23976120532205</v>
      </c>
      <c r="N47">
        <f t="shared" si="0"/>
        <v>0.87108714889577044</v>
      </c>
      <c r="O47">
        <f t="shared" si="19"/>
        <v>0.99666863565291319</v>
      </c>
      <c r="P47">
        <f t="shared" si="20"/>
        <v>1005.6489865590587</v>
      </c>
      <c r="Q47">
        <f t="shared" si="21"/>
        <v>3.8726373645171064E-2</v>
      </c>
      <c r="R47">
        <f t="shared" si="22"/>
        <v>3.2859377575966686E-3</v>
      </c>
      <c r="S47">
        <f t="shared" si="23"/>
        <v>1006.0130080691729</v>
      </c>
      <c r="T47">
        <f t="shared" si="24"/>
        <v>86075.574109057241</v>
      </c>
      <c r="U47">
        <f t="shared" si="1"/>
        <v>8047195.7942735041</v>
      </c>
      <c r="V47">
        <f t="shared" si="25"/>
        <v>1005.2085804125491</v>
      </c>
      <c r="W47">
        <f t="shared" si="2"/>
        <v>93821.802672773018</v>
      </c>
      <c r="X47">
        <f t="shared" si="3"/>
        <v>96850.099780254197</v>
      </c>
      <c r="Y47">
        <f t="shared" si="4"/>
        <v>259740.26348787185</v>
      </c>
      <c r="Z47">
        <f t="shared" si="26"/>
        <v>75229.944796152471</v>
      </c>
      <c r="AA47">
        <f t="shared" si="27"/>
        <v>1300.5972233493226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4.1636193809072755E-2</v>
      </c>
      <c r="E48">
        <f t="shared" si="10"/>
        <v>3.5377122613943213E-3</v>
      </c>
      <c r="F48">
        <f t="shared" si="11"/>
        <v>0.30343334299953484</v>
      </c>
      <c r="G48">
        <f t="shared" si="12"/>
        <v>85.467630152125537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5.660622546460865</v>
      </c>
      <c r="L48">
        <f t="shared" si="17"/>
        <v>85771.063495125083</v>
      </c>
      <c r="M48">
        <f t="shared" si="18"/>
        <v>485.51761585443148</v>
      </c>
      <c r="N48">
        <f t="shared" si="0"/>
        <v>0.86817666343438782</v>
      </c>
      <c r="O48">
        <f t="shared" si="19"/>
        <v>0.99665878957682696</v>
      </c>
      <c r="P48">
        <f t="shared" si="20"/>
        <v>1005.6606225464609</v>
      </c>
      <c r="Q48">
        <f t="shared" si="21"/>
        <v>3.8726373645171064E-2</v>
      </c>
      <c r="R48">
        <f t="shared" si="22"/>
        <v>3.2859377575966686E-3</v>
      </c>
      <c r="S48">
        <f t="shared" si="23"/>
        <v>1006.0253938812846</v>
      </c>
      <c r="T48">
        <f t="shared" si="24"/>
        <v>85771.063495125083</v>
      </c>
      <c r="U48">
        <f t="shared" si="1"/>
        <v>7986629.9145691032</v>
      </c>
      <c r="V48">
        <f t="shared" si="25"/>
        <v>997.64304534722578</v>
      </c>
      <c r="W48">
        <f t="shared" si="2"/>
        <v>93446.254451580622</v>
      </c>
      <c r="X48">
        <f t="shared" si="3"/>
        <v>96470.367874987307</v>
      </c>
      <c r="Y48">
        <f t="shared" si="4"/>
        <v>258463.80760980077</v>
      </c>
      <c r="Z48">
        <f t="shared" si="26"/>
        <v>74714.071157726605</v>
      </c>
      <c r="AA48">
        <f t="shared" si="27"/>
        <v>1289.0585661413847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4.1636193809072755E-2</v>
      </c>
      <c r="E49">
        <f t="shared" si="10"/>
        <v>3.5377122613943213E-3</v>
      </c>
      <c r="F49">
        <f t="shared" si="11"/>
        <v>0.30235988314148954</v>
      </c>
      <c r="G49">
        <f t="shared" si="12"/>
        <v>85.165270268984045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5.6722825020919547</v>
      </c>
      <c r="L49">
        <f t="shared" si="17"/>
        <v>85467.630152125537</v>
      </c>
      <c r="M49">
        <f t="shared" si="18"/>
        <v>484.79654300716845</v>
      </c>
      <c r="N49">
        <f t="shared" si="0"/>
        <v>0.8652674717281752</v>
      </c>
      <c r="O49">
        <f t="shared" si="19"/>
        <v>0.99664907866251062</v>
      </c>
      <c r="P49">
        <f t="shared" si="20"/>
        <v>1005.672282502092</v>
      </c>
      <c r="Q49">
        <f t="shared" si="21"/>
        <v>3.8726373645171064E-2</v>
      </c>
      <c r="R49">
        <f t="shared" si="22"/>
        <v>3.2859377575966686E-3</v>
      </c>
      <c r="S49">
        <f t="shared" si="23"/>
        <v>1006.0378052061413</v>
      </c>
      <c r="T49">
        <f t="shared" si="24"/>
        <v>85467.630152125537</v>
      </c>
      <c r="U49">
        <f t="shared" si="1"/>
        <v>7926250.9481942616</v>
      </c>
      <c r="V49">
        <f t="shared" si="25"/>
        <v>990.10085840060992</v>
      </c>
      <c r="W49">
        <f t="shared" si="2"/>
        <v>93069.051776154476</v>
      </c>
      <c r="X49">
        <f t="shared" si="3"/>
        <v>96089.078358620027</v>
      </c>
      <c r="Y49">
        <f t="shared" si="4"/>
        <v>257201.38011519486</v>
      </c>
      <c r="Z49">
        <f t="shared" si="26"/>
        <v>74201.001977116626</v>
      </c>
      <c r="AA49">
        <f t="shared" si="27"/>
        <v>1277.5911116566808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4.1636193809072755E-2</v>
      </c>
      <c r="E50">
        <f t="shared" si="10"/>
        <v>3.5377122613943213E-3</v>
      </c>
      <c r="F50">
        <f t="shared" si="11"/>
        <v>0.30129022087554608</v>
      </c>
      <c r="G50">
        <f t="shared" si="12"/>
        <v>84.863980048108502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5.6839664753225589</v>
      </c>
      <c r="L50">
        <f t="shared" si="17"/>
        <v>85165.270268984052</v>
      </c>
      <c r="M50">
        <f t="shared" si="18"/>
        <v>484.07654107069038</v>
      </c>
      <c r="N50">
        <f t="shared" si="0"/>
        <v>0.86235974155095274</v>
      </c>
      <c r="O50">
        <f t="shared" si="19"/>
        <v>0.99663950134238266</v>
      </c>
      <c r="P50">
        <f t="shared" si="20"/>
        <v>1005.6839664753226</v>
      </c>
      <c r="Q50">
        <f t="shared" si="21"/>
        <v>3.8726373645171064E-2</v>
      </c>
      <c r="R50">
        <f t="shared" si="22"/>
        <v>3.2859377575966686E-3</v>
      </c>
      <c r="S50">
        <f t="shared" si="23"/>
        <v>1006.0502420962953</v>
      </c>
      <c r="T50">
        <f t="shared" si="24"/>
        <v>85165.270268984052</v>
      </c>
      <c r="U50">
        <f t="shared" si="1"/>
        <v>7866056.1929437313</v>
      </c>
      <c r="V50">
        <f t="shared" si="25"/>
        <v>982.58168202904392</v>
      </c>
      <c r="W50">
        <f t="shared" si="2"/>
        <v>92690.163582765628</v>
      </c>
      <c r="X50">
        <f t="shared" si="3"/>
        <v>95706.20073743588</v>
      </c>
      <c r="Y50">
        <f t="shared" si="4"/>
        <v>255952.91691829017</v>
      </c>
      <c r="Z50">
        <f t="shared" si="26"/>
        <v>73690.738084690558</v>
      </c>
      <c r="AA50">
        <f t="shared" si="27"/>
        <v>1266.1945701824231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4.0868526485717975E-2</v>
      </c>
      <c r="E51">
        <f t="shared" si="10"/>
        <v>3.4712212590070068E-3</v>
      </c>
      <c r="F51">
        <f t="shared" si="11"/>
        <v>0.29458165166694072</v>
      </c>
      <c r="G51">
        <f t="shared" si="12"/>
        <v>84.569398396441557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5.6956745156250008</v>
      </c>
      <c r="L51">
        <f t="shared" si="17"/>
        <v>84863.980048108497</v>
      </c>
      <c r="M51">
        <f t="shared" si="18"/>
        <v>483.35760845452012</v>
      </c>
      <c r="N51">
        <f t="shared" si="0"/>
        <v>0.85945363757066617</v>
      </c>
      <c r="O51">
        <f t="shared" si="19"/>
        <v>0.9966300560656276</v>
      </c>
      <c r="P51">
        <f t="shared" si="20"/>
        <v>1005.695674515625</v>
      </c>
      <c r="Q51">
        <f t="shared" si="21"/>
        <v>3.8012356131088221E-2</v>
      </c>
      <c r="R51">
        <f t="shared" si="22"/>
        <v>3.2242635795842745E-3</v>
      </c>
      <c r="S51">
        <f t="shared" si="23"/>
        <v>1006.0627046044065</v>
      </c>
      <c r="T51">
        <f t="shared" si="24"/>
        <v>84863.980048108497</v>
      </c>
      <c r="U51">
        <f t="shared" si="1"/>
        <v>7806042.9832892828</v>
      </c>
      <c r="V51">
        <f t="shared" si="25"/>
        <v>975.08518327034869</v>
      </c>
      <c r="W51">
        <f t="shared" si="2"/>
        <v>92303.399708442812</v>
      </c>
      <c r="X51">
        <f t="shared" si="3"/>
        <v>95315.806669857368</v>
      </c>
      <c r="Y51">
        <f t="shared" si="4"/>
        <v>254757.44445208149</v>
      </c>
      <c r="Z51">
        <f t="shared" si="26"/>
        <v>73183.27990127205</v>
      </c>
      <c r="AA51">
        <f t="shared" si="27"/>
        <v>1254.8686500064875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4.0868526485717975E-2</v>
      </c>
      <c r="E52">
        <f t="shared" si="10"/>
        <v>3.4712212590070068E-3</v>
      </c>
      <c r="F52">
        <f t="shared" si="11"/>
        <v>0.29355909357516102</v>
      </c>
      <c r="G52">
        <f t="shared" si="12"/>
        <v>84.275839302866402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5.7074066725735033</v>
      </c>
      <c r="L52">
        <f t="shared" si="17"/>
        <v>84569.398396441553</v>
      </c>
      <c r="M52">
        <f t="shared" si="18"/>
        <v>482.6719487033775</v>
      </c>
      <c r="N52">
        <f t="shared" si="0"/>
        <v>0.85654932138695949</v>
      </c>
      <c r="O52">
        <f t="shared" si="19"/>
        <v>0.99662074129802269</v>
      </c>
      <c r="P52">
        <f t="shared" si="20"/>
        <v>1005.7074066725735</v>
      </c>
      <c r="Q52">
        <f t="shared" si="21"/>
        <v>3.8012356131088221E-2</v>
      </c>
      <c r="R52">
        <f t="shared" si="22"/>
        <v>3.2242635795842745E-3</v>
      </c>
      <c r="S52">
        <f t="shared" si="23"/>
        <v>1006.075192783244</v>
      </c>
      <c r="T52">
        <f t="shared" si="24"/>
        <v>84569.398396441553</v>
      </c>
      <c r="U52">
        <f t="shared" si="1"/>
        <v>7746202.9963098289</v>
      </c>
      <c r="V52">
        <f t="shared" si="25"/>
        <v>967.61032247395462</v>
      </c>
      <c r="W52">
        <f t="shared" si="2"/>
        <v>91914.872167240086</v>
      </c>
      <c r="X52">
        <f t="shared" si="3"/>
        <v>94923.749168517403</v>
      </c>
      <c r="Y52">
        <f t="shared" si="4"/>
        <v>253575.63464173768</v>
      </c>
      <c r="Z52">
        <f t="shared" si="26"/>
        <v>72683.47707898455</v>
      </c>
      <c r="AA52">
        <f t="shared" si="27"/>
        <v>1243.6401271485227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4.0868526485717975E-2</v>
      </c>
      <c r="E53">
        <f t="shared" si="10"/>
        <v>3.4712212590070068E-3</v>
      </c>
      <c r="F53">
        <f t="shared" si="11"/>
        <v>0.2925400850087681</v>
      </c>
      <c r="G53">
        <f t="shared" si="12"/>
        <v>83.983299217857635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5.7191629958444139</v>
      </c>
      <c r="L53">
        <f t="shared" si="17"/>
        <v>84275.8393028664</v>
      </c>
      <c r="M53">
        <f t="shared" si="18"/>
        <v>481.98726158468384</v>
      </c>
      <c r="N53">
        <f t="shared" si="0"/>
        <v>0.85364695156857318</v>
      </c>
      <c r="O53">
        <f t="shared" si="19"/>
        <v>0.99661155552176883</v>
      </c>
      <c r="P53">
        <f t="shared" si="20"/>
        <v>1005.7191629958444</v>
      </c>
      <c r="Q53">
        <f t="shared" si="21"/>
        <v>3.8012356131088221E-2</v>
      </c>
      <c r="R53">
        <f t="shared" si="22"/>
        <v>3.2242635795842745E-3</v>
      </c>
      <c r="S53">
        <f t="shared" si="23"/>
        <v>1006.0877066856852</v>
      </c>
      <c r="T53">
        <f t="shared" si="24"/>
        <v>84275.8393028664</v>
      </c>
      <c r="U53">
        <f t="shared" si="1"/>
        <v>7686533.6589384526</v>
      </c>
      <c r="V53">
        <f t="shared" si="25"/>
        <v>960.15677822740838</v>
      </c>
      <c r="W53">
        <f t="shared" si="2"/>
        <v>91524.549886985682</v>
      </c>
      <c r="X53">
        <f t="shared" si="3"/>
        <v>94529.997798146389</v>
      </c>
      <c r="Y53">
        <f t="shared" si="4"/>
        <v>252407.43120669486</v>
      </c>
      <c r="Z53">
        <f t="shared" si="26"/>
        <v>72186.41296418666</v>
      </c>
      <c r="AA53">
        <f t="shared" si="27"/>
        <v>1232.4807685892497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4.0868526485717975E-2</v>
      </c>
      <c r="E54">
        <f t="shared" si="10"/>
        <v>3.4712212590070068E-3</v>
      </c>
      <c r="F54">
        <f t="shared" si="11"/>
        <v>0.29152461364657395</v>
      </c>
      <c r="G54">
        <f t="shared" si="12"/>
        <v>83.691774604211062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5.7309435352163982</v>
      </c>
      <c r="L54">
        <f t="shared" si="17"/>
        <v>83983.299217857639</v>
      </c>
      <c r="M54">
        <f t="shared" si="18"/>
        <v>481.30354571872562</v>
      </c>
      <c r="N54">
        <f t="shared" si="0"/>
        <v>0.8507466836905595</v>
      </c>
      <c r="O54">
        <f t="shared" si="19"/>
        <v>0.99660249723532146</v>
      </c>
      <c r="P54">
        <f t="shared" si="20"/>
        <v>1005.7309435352164</v>
      </c>
      <c r="Q54">
        <f t="shared" si="21"/>
        <v>3.8012356131088221E-2</v>
      </c>
      <c r="R54">
        <f t="shared" si="22"/>
        <v>3.2242635795842745E-3</v>
      </c>
      <c r="S54">
        <f t="shared" si="23"/>
        <v>1006.1002463647166</v>
      </c>
      <c r="T54">
        <f t="shared" si="24"/>
        <v>83983.299217857639</v>
      </c>
      <c r="U54">
        <f t="shared" si="1"/>
        <v>7627032.4326007208</v>
      </c>
      <c r="V54">
        <f t="shared" si="25"/>
        <v>952.72423342685568</v>
      </c>
      <c r="W54">
        <f t="shared" si="2"/>
        <v>91132.401824073153</v>
      </c>
      <c r="X54">
        <f t="shared" si="3"/>
        <v>94134.522172589714</v>
      </c>
      <c r="Y54">
        <f t="shared" si="4"/>
        <v>251252.77954276354</v>
      </c>
      <c r="Z54">
        <f t="shared" si="26"/>
        <v>71692.087359995508</v>
      </c>
      <c r="AA54">
        <f t="shared" si="27"/>
        <v>1221.3902866414635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4.0868526485717975E-2</v>
      </c>
      <c r="E55">
        <f t="shared" si="10"/>
        <v>3.4712212590070068E-3</v>
      </c>
      <c r="F55">
        <f t="shared" si="11"/>
        <v>0.29051266721016017</v>
      </c>
      <c r="G55">
        <f t="shared" si="12"/>
        <v>83.401261937000896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5.7427483405706568</v>
      </c>
      <c r="L55">
        <f t="shared" si="17"/>
        <v>83691.774604211067</v>
      </c>
      <c r="M55">
        <f t="shared" si="18"/>
        <v>480.62079972774649</v>
      </c>
      <c r="N55">
        <f t="shared" si="0"/>
        <v>0.84784867037130895</v>
      </c>
      <c r="O55">
        <f t="shared" si="19"/>
        <v>0.99659356495322571</v>
      </c>
      <c r="P55">
        <f t="shared" si="20"/>
        <v>1005.7427483405706</v>
      </c>
      <c r="Q55">
        <f t="shared" si="21"/>
        <v>3.8012356131088221E-2</v>
      </c>
      <c r="R55">
        <f t="shared" si="22"/>
        <v>3.2242635795842745E-3</v>
      </c>
      <c r="S55">
        <f t="shared" si="23"/>
        <v>1006.1128118734335</v>
      </c>
      <c r="T55">
        <f t="shared" si="24"/>
        <v>83691.774604211067</v>
      </c>
      <c r="U55">
        <f t="shared" si="1"/>
        <v>7567696.8126126314</v>
      </c>
      <c r="V55">
        <f t="shared" si="25"/>
        <v>945.31237520183652</v>
      </c>
      <c r="W55">
        <f t="shared" si="2"/>
        <v>90738.396960097205</v>
      </c>
      <c r="X55">
        <f t="shared" si="3"/>
        <v>93737.291951447944</v>
      </c>
      <c r="Y55">
        <f t="shared" si="4"/>
        <v>250111.62669520298</v>
      </c>
      <c r="Z55">
        <f t="shared" si="26"/>
        <v>71200.499696710351</v>
      </c>
      <c r="AA55">
        <f t="shared" si="27"/>
        <v>1210.3683918815059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4.0868526485717975E-2</v>
      </c>
      <c r="E56">
        <f t="shared" si="10"/>
        <v>3.4712212590070068E-3</v>
      </c>
      <c r="F56">
        <f t="shared" si="11"/>
        <v>0.28950423346372939</v>
      </c>
      <c r="G56">
        <f t="shared" si="12"/>
        <v>83.111757703537165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5.7545774618911434</v>
      </c>
      <c r="L56">
        <f t="shared" si="17"/>
        <v>83401.261937000891</v>
      </c>
      <c r="M56">
        <f t="shared" si="18"/>
        <v>479.93902223594506</v>
      </c>
      <c r="N56">
        <f t="shared" si="0"/>
        <v>0.84495306130937875</v>
      </c>
      <c r="O56">
        <f t="shared" si="19"/>
        <v>0.9965847572059503</v>
      </c>
      <c r="P56">
        <f t="shared" si="20"/>
        <v>1005.7545774618911</v>
      </c>
      <c r="Q56">
        <f t="shared" si="21"/>
        <v>3.8012356131088221E-2</v>
      </c>
      <c r="R56">
        <f t="shared" si="22"/>
        <v>3.2242635795842745E-3</v>
      </c>
      <c r="S56">
        <f t="shared" si="23"/>
        <v>1006.1254032650412</v>
      </c>
      <c r="T56">
        <f t="shared" si="24"/>
        <v>83401.261937000891</v>
      </c>
      <c r="U56">
        <f t="shared" si="1"/>
        <v>7508524.3275898779</v>
      </c>
      <c r="V56">
        <f t="shared" si="25"/>
        <v>937.9208948414938</v>
      </c>
      <c r="W56">
        <f t="shared" si="2"/>
        <v>90342.504298526284</v>
      </c>
      <c r="X56">
        <f t="shared" si="3"/>
        <v>93338.276836757359</v>
      </c>
      <c r="Y56">
        <f t="shared" si="4"/>
        <v>248983.9213323716</v>
      </c>
      <c r="Z56">
        <f t="shared" si="26"/>
        <v>70711.649040575459</v>
      </c>
      <c r="AA56">
        <f t="shared" si="27"/>
        <v>1199.4147932244041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4.0868526485717975E-2</v>
      </c>
      <c r="E57">
        <f t="shared" si="10"/>
        <v>3.4712212590070068E-3</v>
      </c>
      <c r="F57">
        <f t="shared" si="11"/>
        <v>0.28849930021395759</v>
      </c>
      <c r="G57">
        <f t="shared" si="12"/>
        <v>82.823258403323209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5.7664309492647661</v>
      </c>
      <c r="L57">
        <f t="shared" si="17"/>
        <v>83111.757703537165</v>
      </c>
      <c r="M57">
        <f t="shared" si="18"/>
        <v>479.25821186947104</v>
      </c>
      <c r="N57">
        <f t="shared" si="0"/>
        <v>0.84206000332011821</v>
      </c>
      <c r="O57">
        <f t="shared" si="19"/>
        <v>0.99657607253972513</v>
      </c>
      <c r="P57">
        <f t="shared" si="20"/>
        <v>1005.7664309492648</v>
      </c>
      <c r="Q57">
        <f t="shared" si="21"/>
        <v>3.8012356131088221E-2</v>
      </c>
      <c r="R57">
        <f t="shared" si="22"/>
        <v>3.2242635795842745E-3</v>
      </c>
      <c r="S57">
        <f t="shared" si="23"/>
        <v>1006.138020592854</v>
      </c>
      <c r="T57">
        <f t="shared" si="24"/>
        <v>83111.757703537165</v>
      </c>
      <c r="U57">
        <f t="shared" si="1"/>
        <v>7449512.5388681861</v>
      </c>
      <c r="V57">
        <f t="shared" si="25"/>
        <v>930.5494877221654</v>
      </c>
      <c r="W57">
        <f t="shared" si="2"/>
        <v>89944.692861411066</v>
      </c>
      <c r="X57">
        <f t="shared" si="3"/>
        <v>92937.4465697095</v>
      </c>
      <c r="Y57">
        <f t="shared" si="4"/>
        <v>247869.613719905</v>
      </c>
      <c r="Z57">
        <f t="shared" si="26"/>
        <v>70225.534102407066</v>
      </c>
      <c r="AA57">
        <f t="shared" si="27"/>
        <v>1188.5291979976294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4.0868526485717975E-2</v>
      </c>
      <c r="E58">
        <f t="shared" si="10"/>
        <v>3.4712212590070068E-3</v>
      </c>
      <c r="F58">
        <f t="shared" si="11"/>
        <v>0.28749785530984623</v>
      </c>
      <c r="G58">
        <f t="shared" si="12"/>
        <v>82.535760548013357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5.7783088528816098</v>
      </c>
      <c r="L58">
        <f t="shared" si="17"/>
        <v>82823.258403323212</v>
      </c>
      <c r="M58">
        <f t="shared" si="18"/>
        <v>478.57836725642369</v>
      </c>
      <c r="N58">
        <f t="shared" si="0"/>
        <v>0.8391696403720843</v>
      </c>
      <c r="O58">
        <f t="shared" si="19"/>
        <v>0.99656750951637929</v>
      </c>
      <c r="P58">
        <f t="shared" si="20"/>
        <v>1005.7783088528817</v>
      </c>
      <c r="Q58">
        <f t="shared" si="21"/>
        <v>3.8012356131088221E-2</v>
      </c>
      <c r="R58">
        <f t="shared" si="22"/>
        <v>3.2242635795842745E-3</v>
      </c>
      <c r="S58">
        <f t="shared" si="23"/>
        <v>1006.1506639102962</v>
      </c>
      <c r="T58">
        <f t="shared" si="24"/>
        <v>82823.258403323212</v>
      </c>
      <c r="U58">
        <f t="shared" si="1"/>
        <v>7390659.0399344759</v>
      </c>
      <c r="V58">
        <f t="shared" si="25"/>
        <v>923.19785323632811</v>
      </c>
      <c r="W58">
        <f t="shared" si="2"/>
        <v>89544.931686128039</v>
      </c>
      <c r="X58">
        <f t="shared" si="3"/>
        <v>92534.770927408768</v>
      </c>
      <c r="Y58">
        <f t="shared" si="4"/>
        <v>246768.65569540026</v>
      </c>
      <c r="Z58">
        <f t="shared" si="26"/>
        <v>69742.153246085349</v>
      </c>
      <c r="AA58">
        <f t="shared" si="27"/>
        <v>1177.7113120134907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4.5780504357234353E-2</v>
      </c>
      <c r="E59">
        <f t="shared" si="10"/>
        <v>3.8975144564361575E-3</v>
      </c>
      <c r="F59">
        <f t="shared" si="11"/>
        <v>0.32168431990883511</v>
      </c>
      <c r="G59">
        <f t="shared" si="12"/>
        <v>82.214076228104517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5.7902112230351275</v>
      </c>
      <c r="L59">
        <f t="shared" si="17"/>
        <v>82535.760548013364</v>
      </c>
      <c r="M59">
        <f t="shared" si="18"/>
        <v>477.89948702684683</v>
      </c>
      <c r="N59">
        <f t="shared" si="0"/>
        <v>0.83628211362324079</v>
      </c>
      <c r="O59">
        <f t="shared" si="19"/>
        <v>0.99655906671318184</v>
      </c>
      <c r="P59">
        <f t="shared" si="20"/>
        <v>1005.7902112230352</v>
      </c>
      <c r="Q59">
        <f t="shared" si="21"/>
        <v>4.2581051609388756E-2</v>
      </c>
      <c r="R59">
        <f t="shared" si="22"/>
        <v>3.6196175595825109E-3</v>
      </c>
      <c r="S59">
        <f t="shared" si="23"/>
        <v>1006.1633332709022</v>
      </c>
      <c r="T59">
        <f t="shared" si="24"/>
        <v>82535.760548013364</v>
      </c>
      <c r="U59">
        <f t="shared" si="1"/>
        <v>7331961.4558686344</v>
      </c>
      <c r="V59">
        <f t="shared" si="25"/>
        <v>915.86569472286703</v>
      </c>
      <c r="W59">
        <f t="shared" si="2"/>
        <v>89181.339647069311</v>
      </c>
      <c r="X59">
        <f t="shared" si="3"/>
        <v>92166.776088786966</v>
      </c>
      <c r="Y59">
        <f t="shared" si="4"/>
        <v>245444.89919353637</v>
      </c>
      <c r="Z59">
        <f t="shared" si="26"/>
        <v>69261.504496912836</v>
      </c>
      <c r="AA59">
        <f t="shared" si="27"/>
        <v>1166.9608396401798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4.5780504357234353E-2</v>
      </c>
      <c r="E60">
        <f t="shared" si="10"/>
        <v>3.8975144564361575E-3</v>
      </c>
      <c r="F60">
        <f t="shared" si="11"/>
        <v>0.3204305506215816</v>
      </c>
      <c r="G60">
        <f t="shared" si="12"/>
        <v>81.893645677482937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5.802138110122387</v>
      </c>
      <c r="L60">
        <f t="shared" si="17"/>
        <v>82214.076228104517</v>
      </c>
      <c r="M60">
        <f t="shared" si="18"/>
        <v>477.0174248715922</v>
      </c>
      <c r="N60">
        <f t="shared" si="0"/>
        <v>0.833397561456936</v>
      </c>
      <c r="O60">
        <f t="shared" si="19"/>
        <v>0.99655074272268329</v>
      </c>
      <c r="P60">
        <f t="shared" si="20"/>
        <v>1005.8021381101224</v>
      </c>
      <c r="Q60">
        <f t="shared" si="21"/>
        <v>4.2581051609388756E-2</v>
      </c>
      <c r="R60">
        <f t="shared" si="22"/>
        <v>3.6196175595825109E-3</v>
      </c>
      <c r="S60">
        <f t="shared" si="23"/>
        <v>1006.1760287283167</v>
      </c>
      <c r="T60">
        <f t="shared" si="24"/>
        <v>82214.076228104517</v>
      </c>
      <c r="U60">
        <f t="shared" si="1"/>
        <v>7273452.9494253835</v>
      </c>
      <c r="V60">
        <f t="shared" si="25"/>
        <v>908.55715467892639</v>
      </c>
      <c r="W60">
        <f t="shared" si="2"/>
        <v>88815.84021878826</v>
      </c>
      <c r="X60">
        <f t="shared" si="3"/>
        <v>91796.969436823856</v>
      </c>
      <c r="Y60">
        <f t="shared" si="4"/>
        <v>244135.53990059887</v>
      </c>
      <c r="Z60">
        <f t="shared" si="26"/>
        <v>68754.161437621486</v>
      </c>
      <c r="AA60">
        <f t="shared" si="27"/>
        <v>1156.1104574604001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4.5780504357234353E-2</v>
      </c>
      <c r="E61">
        <f t="shared" si="10"/>
        <v>3.8975144564361575E-3</v>
      </c>
      <c r="F61">
        <f t="shared" si="11"/>
        <v>0.3191816679182502</v>
      </c>
      <c r="G61">
        <f t="shared" si="12"/>
        <v>81.574464009564693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5.8140895646442541</v>
      </c>
      <c r="L61">
        <f t="shared" si="17"/>
        <v>81893.645677482942</v>
      </c>
      <c r="M61">
        <f t="shared" si="18"/>
        <v>476.13699074412756</v>
      </c>
      <c r="N61">
        <f t="shared" si="0"/>
        <v>0.83051611951765247</v>
      </c>
      <c r="O61">
        <f t="shared" si="19"/>
        <v>0.99654253615255817</v>
      </c>
      <c r="P61">
        <f t="shared" si="20"/>
        <v>1005.8140895646443</v>
      </c>
      <c r="Q61">
        <f t="shared" si="21"/>
        <v>4.2581051609388756E-2</v>
      </c>
      <c r="R61">
        <f t="shared" si="22"/>
        <v>3.6196175595825109E-3</v>
      </c>
      <c r="S61">
        <f t="shared" si="23"/>
        <v>1006.1887503362949</v>
      </c>
      <c r="T61">
        <f t="shared" si="24"/>
        <v>81893.645677482942</v>
      </c>
      <c r="U61">
        <f t="shared" si="1"/>
        <v>7215131.0657602195</v>
      </c>
      <c r="V61">
        <f t="shared" si="25"/>
        <v>901.27192645970445</v>
      </c>
      <c r="W61">
        <f t="shared" si="2"/>
        <v>88448.402982019456</v>
      </c>
      <c r="X61">
        <f t="shared" si="3"/>
        <v>91425.321331793602</v>
      </c>
      <c r="Y61">
        <f t="shared" si="4"/>
        <v>242840.51878306386</v>
      </c>
      <c r="Z61">
        <f t="shared" si="26"/>
        <v>68249.964606432637</v>
      </c>
      <c r="AA61">
        <f t="shared" si="27"/>
        <v>1145.3322699991124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4.5780504357234353E-2</v>
      </c>
      <c r="E62">
        <f t="shared" si="10"/>
        <v>3.8975144564361575E-3</v>
      </c>
      <c r="F62">
        <f t="shared" si="11"/>
        <v>0.31793765275330943</v>
      </c>
      <c r="G62">
        <f t="shared" si="12"/>
        <v>81.256526356811378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5.8260656372056232</v>
      </c>
      <c r="L62">
        <f t="shared" si="17"/>
        <v>81574.46400956469</v>
      </c>
      <c r="M62">
        <f t="shared" si="18"/>
        <v>475.25818163959173</v>
      </c>
      <c r="N62">
        <f t="shared" si="0"/>
        <v>0.82763792074652531</v>
      </c>
      <c r="O62">
        <f t="shared" si="19"/>
        <v>0.99653444562545179</v>
      </c>
      <c r="P62">
        <f t="shared" si="20"/>
        <v>1005.8260656372056</v>
      </c>
      <c r="Q62">
        <f t="shared" si="21"/>
        <v>4.2581051609388756E-2</v>
      </c>
      <c r="R62">
        <f t="shared" si="22"/>
        <v>3.6196175595825109E-3</v>
      </c>
      <c r="S62">
        <f t="shared" si="23"/>
        <v>1006.2014981487026</v>
      </c>
      <c r="T62">
        <f t="shared" si="24"/>
        <v>81574.46400956469</v>
      </c>
      <c r="U62">
        <f t="shared" si="1"/>
        <v>7156993.3818238676</v>
      </c>
      <c r="V62">
        <f t="shared" si="25"/>
        <v>894.00970739207332</v>
      </c>
      <c r="W62">
        <f t="shared" si="2"/>
        <v>88078.997499798104</v>
      </c>
      <c r="X62">
        <f t="shared" si="3"/>
        <v>91051.802138246072</v>
      </c>
      <c r="Y62">
        <f t="shared" si="4"/>
        <v>241559.77845769838</v>
      </c>
      <c r="Z62">
        <f t="shared" si="26"/>
        <v>67748.907300956067</v>
      </c>
      <c r="AA62">
        <f t="shared" si="27"/>
        <v>1134.6259161375144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4.4963780159501289E-2</v>
      </c>
      <c r="E63">
        <f t="shared" si="10"/>
        <v>3.8264946302413172E-3</v>
      </c>
      <c r="F63">
        <f t="shared" si="11"/>
        <v>0.3109276617764008</v>
      </c>
      <c r="G63">
        <f t="shared" si="12"/>
        <v>80.945598695034974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5.8380663785156246</v>
      </c>
      <c r="L63">
        <f t="shared" si="17"/>
        <v>81256.526356811373</v>
      </c>
      <c r="M63">
        <f t="shared" si="18"/>
        <v>474.38099455866922</v>
      </c>
      <c r="N63">
        <f t="shared" si="0"/>
        <v>0.82476309541662163</v>
      </c>
      <c r="O63">
        <f t="shared" si="19"/>
        <v>0.99652646977882475</v>
      </c>
      <c r="P63">
        <f t="shared" si="20"/>
        <v>1005.8380663785156</v>
      </c>
      <c r="Q63">
        <f t="shared" si="21"/>
        <v>4.1821405648677257E-2</v>
      </c>
      <c r="R63">
        <f t="shared" si="22"/>
        <v>3.5537615739189565E-3</v>
      </c>
      <c r="S63">
        <f t="shared" si="23"/>
        <v>1006.2142722195167</v>
      </c>
      <c r="T63">
        <f t="shared" si="24"/>
        <v>81256.526356811373</v>
      </c>
      <c r="U63">
        <f t="shared" si="1"/>
        <v>7099037.5058145793</v>
      </c>
      <c r="V63">
        <f t="shared" si="25"/>
        <v>886.77019870616323</v>
      </c>
      <c r="W63">
        <f t="shared" si="2"/>
        <v>87701.340409630197</v>
      </c>
      <c r="X63">
        <f t="shared" si="3"/>
        <v>90670.389342173061</v>
      </c>
      <c r="Y63">
        <f t="shared" si="4"/>
        <v>240331.44339953666</v>
      </c>
      <c r="Z63">
        <f t="shared" si="26"/>
        <v>67250.982521036596</v>
      </c>
      <c r="AA63">
        <f t="shared" si="27"/>
        <v>1123.9910339863136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4.4963780159501289E-2</v>
      </c>
      <c r="E64">
        <f t="shared" si="10"/>
        <v>3.8264946302413172E-3</v>
      </c>
      <c r="F64">
        <f t="shared" si="11"/>
        <v>0.30973789874821989</v>
      </c>
      <c r="G64">
        <f t="shared" si="12"/>
        <v>80.63586079628675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5.8500918393878401</v>
      </c>
      <c r="L64">
        <f t="shared" si="17"/>
        <v>80945.598695034976</v>
      </c>
      <c r="M64">
        <f t="shared" si="18"/>
        <v>473.5391863601871</v>
      </c>
      <c r="N64">
        <f t="shared" si="0"/>
        <v>0.82189177116797807</v>
      </c>
      <c r="O64">
        <f t="shared" si="19"/>
        <v>0.99651860726480113</v>
      </c>
      <c r="P64">
        <f t="shared" si="20"/>
        <v>1005.8500918393878</v>
      </c>
      <c r="Q64">
        <f t="shared" si="21"/>
        <v>4.1821405648677257E-2</v>
      </c>
      <c r="R64">
        <f t="shared" si="22"/>
        <v>3.5537615739189565E-3</v>
      </c>
      <c r="S64">
        <f t="shared" si="23"/>
        <v>1006.2270726028252</v>
      </c>
      <c r="T64">
        <f t="shared" si="24"/>
        <v>80945.598695034976</v>
      </c>
      <c r="U64">
        <f t="shared" si="1"/>
        <v>7041255.2525052447</v>
      </c>
      <c r="V64">
        <f t="shared" si="25"/>
        <v>879.55237795132996</v>
      </c>
      <c r="W64">
        <f t="shared" si="2"/>
        <v>87321.635597018307</v>
      </c>
      <c r="X64">
        <f t="shared" si="3"/>
        <v>90287.029496230214</v>
      </c>
      <c r="Y64">
        <f t="shared" si="4"/>
        <v>239117.08966300933</v>
      </c>
      <c r="Z64">
        <f t="shared" si="26"/>
        <v>66760.942540068689</v>
      </c>
      <c r="AA64">
        <f t="shared" si="27"/>
        <v>1113.4545068929217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4.4963780159501289E-2</v>
      </c>
      <c r="E65">
        <f t="shared" si="10"/>
        <v>3.8264946302413172E-3</v>
      </c>
      <c r="F65">
        <f t="shared" si="11"/>
        <v>0.3085526883418776</v>
      </c>
      <c r="G65">
        <f t="shared" si="12"/>
        <v>80.327308107944873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5.8621420707405241</v>
      </c>
      <c r="L65">
        <f t="shared" si="17"/>
        <v>80635.860796286754</v>
      </c>
      <c r="M65">
        <f t="shared" si="18"/>
        <v>472.69887198428904</v>
      </c>
      <c r="N65">
        <f t="shared" si="0"/>
        <v>0.81902407304239344</v>
      </c>
      <c r="O65">
        <f t="shared" si="19"/>
        <v>0.99651085675002027</v>
      </c>
      <c r="P65">
        <f t="shared" si="20"/>
        <v>1005.8621420707406</v>
      </c>
      <c r="Q65">
        <f t="shared" si="21"/>
        <v>4.1821405648677257E-2</v>
      </c>
      <c r="R65">
        <f t="shared" si="22"/>
        <v>3.5537615739189565E-3</v>
      </c>
      <c r="S65">
        <f t="shared" si="23"/>
        <v>1006.2398993528274</v>
      </c>
      <c r="T65">
        <f t="shared" si="24"/>
        <v>80635.860796286754</v>
      </c>
      <c r="U65">
        <f t="shared" si="1"/>
        <v>6983644.3160804864</v>
      </c>
      <c r="V65">
        <f t="shared" si="25"/>
        <v>872.35595709861752</v>
      </c>
      <c r="W65">
        <f t="shared" si="2"/>
        <v>86939.852468301018</v>
      </c>
      <c r="X65">
        <f t="shared" si="3"/>
        <v>89901.692879258087</v>
      </c>
      <c r="Y65">
        <f t="shared" si="4"/>
        <v>237916.66725751056</v>
      </c>
      <c r="Z65">
        <f t="shared" si="26"/>
        <v>66273.950449514639</v>
      </c>
      <c r="AA65">
        <f t="shared" si="27"/>
        <v>1102.9878422499778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4.4963780159501289E-2</v>
      </c>
      <c r="E66">
        <f t="shared" si="10"/>
        <v>3.8264946302413172E-3</v>
      </c>
      <c r="F66">
        <f t="shared" si="11"/>
        <v>0.30737201313679086</v>
      </c>
      <c r="G66">
        <f t="shared" si="12"/>
        <v>80.019936094808088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5.8742171235968055</v>
      </c>
      <c r="L66">
        <f t="shared" si="17"/>
        <v>80327.308107944875</v>
      </c>
      <c r="M66">
        <f t="shared" si="18"/>
        <v>471.86004878012631</v>
      </c>
      <c r="N66">
        <f t="shared" ref="N66:N129" si="31">INDEX(P_L,MATCH(A66,curve_t,0))</f>
        <v>0.81616012351796785</v>
      </c>
      <c r="O66">
        <f t="shared" si="19"/>
        <v>0.99650321691548449</v>
      </c>
      <c r="P66">
        <f t="shared" si="20"/>
        <v>1005.8742171235968</v>
      </c>
      <c r="Q66">
        <f t="shared" si="21"/>
        <v>4.1821405648677257E-2</v>
      </c>
      <c r="R66">
        <f t="shared" si="22"/>
        <v>3.5537615739189565E-3</v>
      </c>
      <c r="S66">
        <f t="shared" si="23"/>
        <v>1006.2527525238345</v>
      </c>
      <c r="T66">
        <f t="shared" si="24"/>
        <v>80327.308107944875</v>
      </c>
      <c r="U66">
        <f t="shared" ref="U66:U129" si="32">L67+M67+V67*O67+O67*U67</f>
        <v>6926202.4200835219</v>
      </c>
      <c r="V66">
        <f t="shared" si="25"/>
        <v>865.18065178637414</v>
      </c>
      <c r="W66">
        <f t="shared" ref="W66:W129" si="33">P67+(1-E67)*(O67*(W67+$AL$14*W67))</f>
        <v>86555.960403134013</v>
      </c>
      <c r="X66">
        <f t="shared" ref="X66:X129" si="34">S67+(1-R67)*(O67*(X67+$AL$14*X67))</f>
        <v>89514.349765403211</v>
      </c>
      <c r="Y66">
        <f t="shared" ref="Y66:Y129" si="35">G66*(X66-W66)</f>
        <v>236730.12771234126</v>
      </c>
      <c r="Z66">
        <f t="shared" si="26"/>
        <v>65789.999063100287</v>
      </c>
      <c r="AA66">
        <f t="shared" si="27"/>
        <v>1092.5906866852047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IF(B67&gt;=120,1,INDEX(mort_v1_M,MATCH(B67,mort_age,0))*INDEX(cif,MATCH(B67,cif_age,0),MATCH(C67,cif_year,0)))</f>
        <v>4.4963780159501289E-2</v>
      </c>
      <c r="E67">
        <f t="shared" ref="E67:E130" si="41">1-(1-D67)^(1/12)</f>
        <v>3.8264946302413172E-3</v>
      </c>
      <c r="F67">
        <f t="shared" ref="F67:F130" si="42">G66*E67</f>
        <v>0.30619585577903652</v>
      </c>
      <c r="G67">
        <f t="shared" ref="G67:G130" si="43">G66-F67</f>
        <v>79.71374023902905</v>
      </c>
      <c r="H67" t="b">
        <f t="shared" ref="H67:H130" si="44">AND(A67-$AL$10&gt;0,MOD(A67-$AL$10,12)=0)</f>
        <v>0</v>
      </c>
      <c r="I67">
        <f t="shared" ref="I67:I130" si="45">IF($AL$4="CPI",IF(H67,INDEX(I_L,MATCH(A67-$AL$13,cpi_u,0))/INDEX(I_L,MATCH(A67-$AL$13-12,cpi_u,0)),1),1)</f>
        <v>1</v>
      </c>
      <c r="J67">
        <f t="shared" ref="J67:J130" si="46">J66*I67</f>
        <v>1000</v>
      </c>
      <c r="K67">
        <f t="shared" ref="K67:K130" si="47">$AL$17*(INDEX(I_L,MATCH(A67-1,cpi_u,0))/$AL$18)</f>
        <v>5.8863170490849228</v>
      </c>
      <c r="L67">
        <f t="shared" ref="L67:L130" si="48">G66*J67</f>
        <v>80019.936094808087</v>
      </c>
      <c r="M67">
        <f t="shared" ref="M67:M130" si="49">G66*K67</f>
        <v>471.02271410155487</v>
      </c>
      <c r="N67">
        <f t="shared" si="31"/>
        <v>0.81330004254338917</v>
      </c>
      <c r="O67">
        <f t="shared" ref="O67:O130" si="50">N67/N66</f>
        <v>0.99649568645641418</v>
      </c>
      <c r="P67">
        <f t="shared" ref="P67:P130" si="51">J67+K67</f>
        <v>1005.8863170490849</v>
      </c>
      <c r="Q67">
        <f t="shared" ref="Q67:Q130" si="52">IF(B67&gt;=120,1,D67*$AL$15)</f>
        <v>4.1821405648677257E-2</v>
      </c>
      <c r="R67">
        <f t="shared" ref="R67:R130" si="53">1-(1-Q67)^(1/12)</f>
        <v>3.5537615739189565E-3</v>
      </c>
      <c r="S67">
        <f t="shared" ref="S67:S130" si="54">J67+K67*$AL$16</f>
        <v>1006.2656321702694</v>
      </c>
      <c r="T67">
        <f t="shared" ref="T67:T130" si="55">L67</f>
        <v>80019.936094808087</v>
      </c>
      <c r="U67">
        <f t="shared" si="32"/>
        <v>6868927.3169126865</v>
      </c>
      <c r="V67">
        <f t="shared" ref="V67:V130" si="56">$AL$14*U67</f>
        <v>858.02618125735978</v>
      </c>
      <c r="W67">
        <f t="shared" si="33"/>
        <v>86169.928751499698</v>
      </c>
      <c r="X67">
        <f t="shared" si="34"/>
        <v>89124.970421186925</v>
      </c>
      <c r="Y67">
        <f t="shared" si="35"/>
        <v>235557.4240529543</v>
      </c>
      <c r="Z67">
        <f t="shared" ref="Z67:Z130" si="57">N66*L67</f>
        <v>65309.080927038463</v>
      </c>
      <c r="AA67">
        <f t="shared" ref="AA67:AA130" si="58">N66*M67+N67*V67</f>
        <v>1082.2626862408461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4.4963780159501289E-2</v>
      </c>
      <c r="E68">
        <f t="shared" si="41"/>
        <v>3.8264946302413172E-3</v>
      </c>
      <c r="F68">
        <f t="shared" si="42"/>
        <v>0.3050241989810959</v>
      </c>
      <c r="G68">
        <f t="shared" si="43"/>
        <v>79.408716040047949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5.8984418984384224</v>
      </c>
      <c r="L68">
        <f t="shared" si="48"/>
        <v>79713.740239029052</v>
      </c>
      <c r="M68">
        <f t="shared" si="49"/>
        <v>470.1868653071258</v>
      </c>
      <c r="N68">
        <f t="shared" si="31"/>
        <v>0.81044394757196014</v>
      </c>
      <c r="O68">
        <f t="shared" si="50"/>
        <v>0.99648826408210023</v>
      </c>
      <c r="P68">
        <f t="shared" si="51"/>
        <v>1005.8984418984385</v>
      </c>
      <c r="Q68">
        <f t="shared" si="52"/>
        <v>4.1821405648677257E-2</v>
      </c>
      <c r="R68">
        <f t="shared" si="53"/>
        <v>3.5537615739189565E-3</v>
      </c>
      <c r="S68">
        <f t="shared" si="54"/>
        <v>1006.2785383466672</v>
      </c>
      <c r="T68">
        <f t="shared" si="55"/>
        <v>79713.740239029052</v>
      </c>
      <c r="U68">
        <f t="shared" si="32"/>
        <v>6811816.7873272039</v>
      </c>
      <c r="V68">
        <f t="shared" si="56"/>
        <v>850.89226829701101</v>
      </c>
      <c r="W68">
        <f t="shared" si="33"/>
        <v>85781.726830740139</v>
      </c>
      <c r="X68">
        <f t="shared" si="34"/>
        <v>88733.525102600688</v>
      </c>
      <c r="Y68">
        <f t="shared" si="35"/>
        <v>234398.5107776786</v>
      </c>
      <c r="Z68">
        <f t="shared" si="57"/>
        <v>64831.188327695003</v>
      </c>
      <c r="AA68">
        <f t="shared" si="58"/>
        <v>1072.0034864347172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4.4963780159501289E-2</v>
      </c>
      <c r="E69">
        <f t="shared" si="41"/>
        <v>3.8264946302413172E-3</v>
      </c>
      <c r="F69">
        <f t="shared" si="42"/>
        <v>0.30385702552160104</v>
      </c>
      <c r="G69">
        <f t="shared" si="43"/>
        <v>79.104859014526355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5.9105917229963865</v>
      </c>
      <c r="L69">
        <f t="shared" si="48"/>
        <v>79408.716040047948</v>
      </c>
      <c r="M69">
        <f t="shared" si="49"/>
        <v>469.35249976007782</v>
      </c>
      <c r="N69">
        <f t="shared" si="31"/>
        <v>0.80759195359536462</v>
      </c>
      <c r="O69">
        <f t="shared" si="50"/>
        <v>0.99648094851576108</v>
      </c>
      <c r="P69">
        <f t="shared" si="51"/>
        <v>1005.9105917229964</v>
      </c>
      <c r="Q69">
        <f t="shared" si="52"/>
        <v>4.1821405648677257E-2</v>
      </c>
      <c r="R69">
        <f t="shared" si="53"/>
        <v>3.5537615739189565E-3</v>
      </c>
      <c r="S69">
        <f t="shared" si="54"/>
        <v>1006.2914711076753</v>
      </c>
      <c r="T69">
        <f t="shared" si="55"/>
        <v>79408.716040047948</v>
      </c>
      <c r="U69">
        <f t="shared" si="32"/>
        <v>6754868.6399619924</v>
      </c>
      <c r="V69">
        <f t="shared" si="56"/>
        <v>843.77863917283275</v>
      </c>
      <c r="W69">
        <f t="shared" si="33"/>
        <v>85391.323922612282</v>
      </c>
      <c r="X69">
        <f t="shared" si="34"/>
        <v>88339.984052226806</v>
      </c>
      <c r="Y69">
        <f t="shared" si="35"/>
        <v>233253.34383491191</v>
      </c>
      <c r="Z69">
        <f t="shared" si="57"/>
        <v>64356.31329911729</v>
      </c>
      <c r="AA69">
        <f t="shared" si="58"/>
        <v>1061.8127323199512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4.4963780159501289E-2</v>
      </c>
      <c r="E70">
        <f t="shared" si="41"/>
        <v>3.8264946302413172E-3</v>
      </c>
      <c r="F70">
        <f t="shared" si="42"/>
        <v>0.30269431824508153</v>
      </c>
      <c r="G70">
        <f t="shared" si="43"/>
        <v>78.802164696281267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5.9227665742036475</v>
      </c>
      <c r="L70">
        <f t="shared" si="48"/>
        <v>79104.859014526359</v>
      </c>
      <c r="M70">
        <f t="shared" si="49"/>
        <v>468.51961482832877</v>
      </c>
      <c r="N70">
        <f t="shared" si="31"/>
        <v>0.80474417317716695</v>
      </c>
      <c r="O70">
        <f t="shared" si="50"/>
        <v>0.99647373849439747</v>
      </c>
      <c r="P70">
        <f t="shared" si="51"/>
        <v>1005.9227665742036</v>
      </c>
      <c r="Q70">
        <f t="shared" si="52"/>
        <v>4.1821405648677257E-2</v>
      </c>
      <c r="R70">
        <f t="shared" si="53"/>
        <v>3.5537615739189565E-3</v>
      </c>
      <c r="S70">
        <f t="shared" si="54"/>
        <v>1006.3044305080535</v>
      </c>
      <c r="T70">
        <f t="shared" si="55"/>
        <v>79104.859014526359</v>
      </c>
      <c r="U70">
        <f t="shared" si="32"/>
        <v>6698080.710851348</v>
      </c>
      <c r="V70">
        <f t="shared" si="56"/>
        <v>836.68502357489979</v>
      </c>
      <c r="W70">
        <f t="shared" si="33"/>
        <v>84998.689270365154</v>
      </c>
      <c r="X70">
        <f t="shared" si="34"/>
        <v>87944.317496384028</v>
      </c>
      <c r="Y70">
        <f t="shared" si="35"/>
        <v>232121.88060075417</v>
      </c>
      <c r="Z70">
        <f t="shared" si="57"/>
        <v>63884.447630427232</v>
      </c>
      <c r="AA70">
        <f t="shared" si="58"/>
        <v>1051.6900685434589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5.0353006070918298E-2</v>
      </c>
      <c r="E71">
        <f t="shared" si="41"/>
        <v>4.2961573973610001E-3</v>
      </c>
      <c r="F71">
        <f t="shared" si="42"/>
        <v>0.33854650278798859</v>
      </c>
      <c r="G71">
        <f t="shared" si="43"/>
        <v>78.463618193493275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5.9349665036110055</v>
      </c>
      <c r="L71">
        <f t="shared" si="48"/>
        <v>78802.164696281267</v>
      </c>
      <c r="M71">
        <f t="shared" si="49"/>
        <v>467.68820788446703</v>
      </c>
      <c r="N71">
        <f t="shared" si="31"/>
        <v>0.801900716486045</v>
      </c>
      <c r="O71">
        <f t="shared" si="50"/>
        <v>0.99646663276865255</v>
      </c>
      <c r="P71">
        <f t="shared" si="51"/>
        <v>1005.934966503611</v>
      </c>
      <c r="Q71">
        <f t="shared" si="52"/>
        <v>4.6833995830690839E-2</v>
      </c>
      <c r="R71">
        <f t="shared" si="53"/>
        <v>3.9892051750995972E-3</v>
      </c>
      <c r="S71">
        <f t="shared" si="54"/>
        <v>1006.3174166026747</v>
      </c>
      <c r="T71">
        <f t="shared" si="55"/>
        <v>78802.164696281267</v>
      </c>
      <c r="U71">
        <f t="shared" si="32"/>
        <v>6641450.8629612848</v>
      </c>
      <c r="V71">
        <f t="shared" si="56"/>
        <v>829.61115455743936</v>
      </c>
      <c r="W71">
        <f t="shared" si="33"/>
        <v>84643.698772382646</v>
      </c>
      <c r="X71">
        <f t="shared" si="34"/>
        <v>87584.769887447226</v>
      </c>
      <c r="Y71">
        <f t="shared" si="35"/>
        <v>230767.08105233876</v>
      </c>
      <c r="Z71">
        <f t="shared" si="57"/>
        <v>63415.582873079802</v>
      </c>
      <c r="AA71">
        <f t="shared" si="58"/>
        <v>1041.6351394031221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5.0353006070918298E-2</v>
      </c>
      <c r="E72">
        <f t="shared" si="41"/>
        <v>4.2961573973610001E-3</v>
      </c>
      <c r="F72">
        <f t="shared" si="42"/>
        <v>0.33709205372568529</v>
      </c>
      <c r="G72">
        <f t="shared" si="43"/>
        <v>78.126526139767591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5.947191562875445</v>
      </c>
      <c r="L72">
        <f t="shared" si="48"/>
        <v>78463.618193493268</v>
      </c>
      <c r="M72">
        <f t="shared" si="49"/>
        <v>466.63816811302348</v>
      </c>
      <c r="N72">
        <f t="shared" si="31"/>
        <v>0.7990616913287516</v>
      </c>
      <c r="O72">
        <f t="shared" si="50"/>
        <v>0.99645963010267147</v>
      </c>
      <c r="P72">
        <f t="shared" si="51"/>
        <v>1005.9471915628754</v>
      </c>
      <c r="Q72">
        <f t="shared" si="52"/>
        <v>4.6833995830690839E-2</v>
      </c>
      <c r="R72">
        <f t="shared" si="53"/>
        <v>3.9892051750995972E-3</v>
      </c>
      <c r="S72">
        <f t="shared" si="54"/>
        <v>1006.3304294465246</v>
      </c>
      <c r="T72">
        <f t="shared" si="55"/>
        <v>78463.618193493268</v>
      </c>
      <c r="U72">
        <f t="shared" si="32"/>
        <v>6585014.3438929729</v>
      </c>
      <c r="V72">
        <f t="shared" si="56"/>
        <v>822.56143504440672</v>
      </c>
      <c r="W72">
        <f t="shared" si="33"/>
        <v>84286.537098967485</v>
      </c>
      <c r="X72">
        <f t="shared" si="34"/>
        <v>87223.147297316449</v>
      </c>
      <c r="Y72">
        <f t="shared" si="35"/>
        <v>229427.15342361847</v>
      </c>
      <c r="Z72">
        <f t="shared" si="57"/>
        <v>62920.03164744973</v>
      </c>
      <c r="AA72">
        <f t="shared" si="58"/>
        <v>1031.4748128579577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5.0353006070918298E-2</v>
      </c>
      <c r="E73">
        <f t="shared" si="41"/>
        <v>4.2961573973610001E-3</v>
      </c>
      <c r="F73">
        <f t="shared" si="42"/>
        <v>0.33564385320548007</v>
      </c>
      <c r="G73">
        <f t="shared" si="43"/>
        <v>77.790882286562109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5.9594418037603596</v>
      </c>
      <c r="L73">
        <f t="shared" si="48"/>
        <v>78126.526139767593</v>
      </c>
      <c r="M73">
        <f t="shared" si="49"/>
        <v>465.59048585990746</v>
      </c>
      <c r="N73">
        <f t="shared" si="31"/>
        <v>0.79622720318280216</v>
      </c>
      <c r="O73">
        <f t="shared" si="50"/>
        <v>0.99645272927396134</v>
      </c>
      <c r="P73">
        <f t="shared" si="51"/>
        <v>1005.9594418037603</v>
      </c>
      <c r="Q73">
        <f t="shared" si="52"/>
        <v>4.6833995830690839E-2</v>
      </c>
      <c r="R73">
        <f t="shared" si="53"/>
        <v>3.9892051750995972E-3</v>
      </c>
      <c r="S73">
        <f t="shared" si="54"/>
        <v>1006.3434690947023</v>
      </c>
      <c r="T73">
        <f t="shared" si="55"/>
        <v>78126.526139767593</v>
      </c>
      <c r="U73">
        <f t="shared" si="32"/>
        <v>6528768.8953895839</v>
      </c>
      <c r="V73">
        <f t="shared" si="56"/>
        <v>815.5355829475817</v>
      </c>
      <c r="W73">
        <f t="shared" si="33"/>
        <v>83927.1737700472</v>
      </c>
      <c r="X73">
        <f t="shared" si="34"/>
        <v>86859.420273222742</v>
      </c>
      <c r="Y73">
        <f t="shared" si="35"/>
        <v>228102.04256371193</v>
      </c>
      <c r="Z73">
        <f t="shared" si="57"/>
        <v>62427.914114882617</v>
      </c>
      <c r="AA73">
        <f t="shared" si="58"/>
        <v>1021.387137404202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5.0353006070918298E-2</v>
      </c>
      <c r="E74">
        <f t="shared" si="41"/>
        <v>4.2961573973610001E-3</v>
      </c>
      <c r="F74">
        <f t="shared" si="42"/>
        <v>0.33420187438265259</v>
      </c>
      <c r="G74">
        <f t="shared" si="43"/>
        <v>77.456680412179452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5.9717172781357633</v>
      </c>
      <c r="L74">
        <f t="shared" si="48"/>
        <v>77790.882286562104</v>
      </c>
      <c r="M74">
        <f t="shared" si="49"/>
        <v>464.54515583208826</v>
      </c>
      <c r="N74">
        <f t="shared" si="31"/>
        <v>0.79339735522888644</v>
      </c>
      <c r="O74">
        <f t="shared" si="50"/>
        <v>0.99644592907325469</v>
      </c>
      <c r="P74">
        <f t="shared" si="51"/>
        <v>1005.9717172781358</v>
      </c>
      <c r="Q74">
        <f t="shared" si="52"/>
        <v>4.6833995830690839E-2</v>
      </c>
      <c r="R74">
        <f t="shared" si="53"/>
        <v>3.9892051750995972E-3</v>
      </c>
      <c r="S74">
        <f t="shared" si="54"/>
        <v>1006.3565356024202</v>
      </c>
      <c r="T74">
        <f t="shared" si="55"/>
        <v>77790.882286562104</v>
      </c>
      <c r="U74">
        <f t="shared" si="32"/>
        <v>6472712.2867679205</v>
      </c>
      <c r="V74">
        <f t="shared" si="56"/>
        <v>808.53331962308016</v>
      </c>
      <c r="W74">
        <f t="shared" si="33"/>
        <v>83565.578234490618</v>
      </c>
      <c r="X74">
        <f t="shared" si="34"/>
        <v>86493.559315376755</v>
      </c>
      <c r="Y74">
        <f t="shared" si="35"/>
        <v>226791.69483510524</v>
      </c>
      <c r="Z74">
        <f t="shared" si="57"/>
        <v>61939.216636151927</v>
      </c>
      <c r="AA74">
        <f t="shared" si="58"/>
        <v>1011.3716875836863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4.9487815544104738E-2</v>
      </c>
      <c r="E75">
        <f t="shared" si="41"/>
        <v>4.2205930016817605E-3</v>
      </c>
      <c r="F75">
        <f t="shared" si="42"/>
        <v>0.3269131232811453</v>
      </c>
      <c r="G75">
        <f t="shared" si="43"/>
        <v>77.129767288898307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5.9840180379785153</v>
      </c>
      <c r="L75">
        <f t="shared" si="48"/>
        <v>77456.680412179456</v>
      </c>
      <c r="M75">
        <f t="shared" si="49"/>
        <v>463.50217274841896</v>
      </c>
      <c r="N75">
        <f t="shared" si="31"/>
        <v>0.79057224838300288</v>
      </c>
      <c r="O75">
        <f t="shared" si="50"/>
        <v>0.99643922830437404</v>
      </c>
      <c r="P75">
        <f t="shared" si="51"/>
        <v>1005.9840180379786</v>
      </c>
      <c r="Q75">
        <f t="shared" si="52"/>
        <v>4.6029270697329989E-2</v>
      </c>
      <c r="R75">
        <f t="shared" si="53"/>
        <v>3.9191574837590393E-3</v>
      </c>
      <c r="S75">
        <f t="shared" si="54"/>
        <v>1006.3696290250045</v>
      </c>
      <c r="T75">
        <f t="shared" si="55"/>
        <v>77456.680412179456</v>
      </c>
      <c r="U75">
        <f t="shared" si="32"/>
        <v>6416842.3144538943</v>
      </c>
      <c r="V75">
        <f t="shared" si="56"/>
        <v>801.55436981332957</v>
      </c>
      <c r="W75">
        <f t="shared" si="33"/>
        <v>83195.406131835989</v>
      </c>
      <c r="X75">
        <f t="shared" si="34"/>
        <v>86119.478242419835</v>
      </c>
      <c r="Y75">
        <f t="shared" si="35"/>
        <v>225533.00142528972</v>
      </c>
      <c r="Z75">
        <f t="shared" si="57"/>
        <v>61453.925383832277</v>
      </c>
      <c r="AA75">
        <f t="shared" si="58"/>
        <v>1001.4280383459829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4.9487815544104738E-2</v>
      </c>
      <c r="E76">
        <f t="shared" si="41"/>
        <v>4.2205930016817605E-3</v>
      </c>
      <c r="F76">
        <f t="shared" si="42"/>
        <v>0.32553335604086697</v>
      </c>
      <c r="G76">
        <f t="shared" si="43"/>
        <v>76.804233932857443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5.9963441353725351</v>
      </c>
      <c r="L76">
        <f t="shared" si="48"/>
        <v>77129.767288898307</v>
      </c>
      <c r="M76">
        <f t="shared" si="49"/>
        <v>462.49662774543378</v>
      </c>
      <c r="N76">
        <f t="shared" si="31"/>
        <v>0.78775198132831203</v>
      </c>
      <c r="O76">
        <f t="shared" si="50"/>
        <v>0.99643262578409586</v>
      </c>
      <c r="P76">
        <f t="shared" si="51"/>
        <v>1005.9963441353725</v>
      </c>
      <c r="Q76">
        <f t="shared" si="52"/>
        <v>4.6029270697329989E-2</v>
      </c>
      <c r="R76">
        <f t="shared" si="53"/>
        <v>3.9191574837590393E-3</v>
      </c>
      <c r="S76">
        <f t="shared" si="54"/>
        <v>1006.3827494178958</v>
      </c>
      <c r="T76">
        <f t="shared" si="55"/>
        <v>77129.767288898307</v>
      </c>
      <c r="U76">
        <f t="shared" si="32"/>
        <v>6361150.8931207294</v>
      </c>
      <c r="V76">
        <f t="shared" si="56"/>
        <v>794.59772354665051</v>
      </c>
      <c r="W76">
        <f t="shared" si="33"/>
        <v>82822.919615104431</v>
      </c>
      <c r="X76">
        <f t="shared" si="34"/>
        <v>85743.185281848666</v>
      </c>
      <c r="Y76">
        <f t="shared" si="35"/>
        <v>224288.76741471616</v>
      </c>
      <c r="Z76">
        <f t="shared" si="57"/>
        <v>60976.653542842127</v>
      </c>
      <c r="AA76">
        <f t="shared" si="58"/>
        <v>991.5829299491046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4.9487815544104738E-2</v>
      </c>
      <c r="E77">
        <f t="shared" si="41"/>
        <v>4.2205930016817605E-3</v>
      </c>
      <c r="F77">
        <f t="shared" si="42"/>
        <v>0.32415941223654693</v>
      </c>
      <c r="G77">
        <f t="shared" si="43"/>
        <v>76.480074520620903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6.0086956225090358</v>
      </c>
      <c r="L77">
        <f t="shared" si="48"/>
        <v>76804.233932857445</v>
      </c>
      <c r="M77">
        <f t="shared" si="49"/>
        <v>461.49326422252045</v>
      </c>
      <c r="N77">
        <f t="shared" si="31"/>
        <v>0.7849366505467078</v>
      </c>
      <c r="O77">
        <f t="shared" si="50"/>
        <v>0.99642612034201805</v>
      </c>
      <c r="P77">
        <f t="shared" si="51"/>
        <v>1006.008695622509</v>
      </c>
      <c r="Q77">
        <f t="shared" si="52"/>
        <v>4.6029270697329989E-2</v>
      </c>
      <c r="R77">
        <f t="shared" si="53"/>
        <v>3.9191574837590393E-3</v>
      </c>
      <c r="S77">
        <f t="shared" si="54"/>
        <v>1006.395896836648</v>
      </c>
      <c r="T77">
        <f t="shared" si="55"/>
        <v>76804.233932857445</v>
      </c>
      <c r="U77">
        <f t="shared" si="32"/>
        <v>6305635.9017006941</v>
      </c>
      <c r="V77">
        <f t="shared" si="56"/>
        <v>787.66311587168138</v>
      </c>
      <c r="W77">
        <f t="shared" si="33"/>
        <v>82448.087834963313</v>
      </c>
      <c r="X77">
        <f t="shared" si="34"/>
        <v>85364.650713575014</v>
      </c>
      <c r="Y77">
        <f t="shared" si="35"/>
        <v>223058.94630029955</v>
      </c>
      <c r="Z77">
        <f t="shared" si="57"/>
        <v>60502.687455011626</v>
      </c>
      <c r="AA77">
        <f t="shared" si="58"/>
        <v>981.80788119246176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4.9487815544104738E-2</v>
      </c>
      <c r="E78">
        <f t="shared" si="41"/>
        <v>4.2205930016817605E-3</v>
      </c>
      <c r="F78">
        <f t="shared" si="42"/>
        <v>0.3227912672898321</v>
      </c>
      <c r="G78">
        <f t="shared" si="43"/>
        <v>76.157283253331073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6.0210725516867267</v>
      </c>
      <c r="L78">
        <f t="shared" si="48"/>
        <v>76480.074520620896</v>
      </c>
      <c r="M78">
        <f t="shared" si="49"/>
        <v>460.49207744706592</v>
      </c>
      <c r="N78">
        <f t="shared" si="31"/>
        <v>0.78212635035010536</v>
      </c>
      <c r="O78">
        <f t="shared" si="50"/>
        <v>0.99641971082042724</v>
      </c>
      <c r="P78">
        <f t="shared" si="51"/>
        <v>1006.0210725516868</v>
      </c>
      <c r="Q78">
        <f t="shared" si="52"/>
        <v>4.6029270697329989E-2</v>
      </c>
      <c r="R78">
        <f t="shared" si="53"/>
        <v>3.9191574837590393E-3</v>
      </c>
      <c r="S78">
        <f t="shared" si="54"/>
        <v>1006.4090713369303</v>
      </c>
      <c r="T78">
        <f t="shared" si="55"/>
        <v>76480.074520620896</v>
      </c>
      <c r="U78">
        <f t="shared" si="32"/>
        <v>6250295.244562652</v>
      </c>
      <c r="V78">
        <f t="shared" si="56"/>
        <v>780.75028501445092</v>
      </c>
      <c r="W78">
        <f t="shared" si="33"/>
        <v>82070.879862816873</v>
      </c>
      <c r="X78">
        <f t="shared" si="34"/>
        <v>84983.844762523295</v>
      </c>
      <c r="Y78">
        <f t="shared" si="35"/>
        <v>221843.49297395308</v>
      </c>
      <c r="Z78">
        <f t="shared" si="57"/>
        <v>60032.013527778778</v>
      </c>
      <c r="AA78">
        <f t="shared" si="58"/>
        <v>972.10247982775218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4.9487815544104738E-2</v>
      </c>
      <c r="E79">
        <f t="shared" si="41"/>
        <v>4.2205930016817605E-3</v>
      </c>
      <c r="F79">
        <f t="shared" si="42"/>
        <v>0.32142889672610464</v>
      </c>
      <c r="G79">
        <f t="shared" si="43"/>
        <v>75.835854356604969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6.0334749753120454</v>
      </c>
      <c r="L79">
        <f t="shared" si="48"/>
        <v>76157.283253331072</v>
      </c>
      <c r="M79">
        <f t="shared" si="49"/>
        <v>459.49306269672417</v>
      </c>
      <c r="N79">
        <f t="shared" si="31"/>
        <v>0.77932117291144365</v>
      </c>
      <c r="O79">
        <f t="shared" si="50"/>
        <v>0.99641339607416879</v>
      </c>
      <c r="P79">
        <f t="shared" si="51"/>
        <v>1006.0334749753121</v>
      </c>
      <c r="Q79">
        <f t="shared" si="52"/>
        <v>4.6029270697329989E-2</v>
      </c>
      <c r="R79">
        <f t="shared" si="53"/>
        <v>3.9191574837590393E-3</v>
      </c>
      <c r="S79">
        <f t="shared" si="54"/>
        <v>1006.4222729745261</v>
      </c>
      <c r="T79">
        <f t="shared" si="55"/>
        <v>76157.283253331072</v>
      </c>
      <c r="U79">
        <f t="shared" si="32"/>
        <v>6195126.8510850519</v>
      </c>
      <c r="V79">
        <f t="shared" si="56"/>
        <v>773.85897232503908</v>
      </c>
      <c r="W79">
        <f t="shared" si="33"/>
        <v>81691.264687987015</v>
      </c>
      <c r="X79">
        <f t="shared" si="34"/>
        <v>84600.737595931685</v>
      </c>
      <c r="Y79">
        <f t="shared" si="35"/>
        <v>220642.36370137992</v>
      </c>
      <c r="Z79">
        <f t="shared" si="57"/>
        <v>59564.618003507028</v>
      </c>
      <c r="AA79">
        <f t="shared" si="58"/>
        <v>962.46631411857493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4.9487815544104738E-2</v>
      </c>
      <c r="E80">
        <f t="shared" si="41"/>
        <v>4.2205930016817605E-3</v>
      </c>
      <c r="F80">
        <f t="shared" si="42"/>
        <v>0.32007227617404416</v>
      </c>
      <c r="G80">
        <f t="shared" si="43"/>
        <v>75.515782080430924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6.0459029458993827</v>
      </c>
      <c r="L80">
        <f t="shared" si="48"/>
        <v>75835.854356604963</v>
      </c>
      <c r="M80">
        <f t="shared" si="49"/>
        <v>458.49621525939455</v>
      </c>
      <c r="N80">
        <f t="shared" si="31"/>
        <v>0.77652120829540239</v>
      </c>
      <c r="O80">
        <f t="shared" si="50"/>
        <v>0.99640717497051834</v>
      </c>
      <c r="P80">
        <f t="shared" si="51"/>
        <v>1006.0459029458993</v>
      </c>
      <c r="Q80">
        <f t="shared" si="52"/>
        <v>4.6029270697329989E-2</v>
      </c>
      <c r="R80">
        <f t="shared" si="53"/>
        <v>3.9191574837590393E-3</v>
      </c>
      <c r="S80">
        <f t="shared" si="54"/>
        <v>1006.435501805334</v>
      </c>
      <c r="T80">
        <f t="shared" si="55"/>
        <v>75835.854356604963</v>
      </c>
      <c r="U80">
        <f t="shared" si="32"/>
        <v>6140128.6752365874</v>
      </c>
      <c r="V80">
        <f t="shared" si="56"/>
        <v>766.98892222519476</v>
      </c>
      <c r="W80">
        <f t="shared" si="33"/>
        <v>81309.211214906172</v>
      </c>
      <c r="X80">
        <f t="shared" si="34"/>
        <v>84215.299320668099</v>
      </c>
      <c r="Y80">
        <f t="shared" si="35"/>
        <v>219455.51610124993</v>
      </c>
      <c r="Z80">
        <f t="shared" si="57"/>
        <v>59100.486965930795</v>
      </c>
      <c r="AA80">
        <f t="shared" si="58"/>
        <v>952.89897288690577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4.9487815544104738E-2</v>
      </c>
      <c r="E81">
        <f t="shared" si="41"/>
        <v>4.2205930016817605E-3</v>
      </c>
      <c r="F81">
        <f t="shared" si="42"/>
        <v>0.31872138136519168</v>
      </c>
      <c r="G81">
        <f t="shared" si="43"/>
        <v>75.19706069906573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6.0583565160712958</v>
      </c>
      <c r="L81">
        <f t="shared" si="48"/>
        <v>75515.78208043093</v>
      </c>
      <c r="M81">
        <f t="shared" si="49"/>
        <v>457.5015304331987</v>
      </c>
      <c r="N81">
        <f t="shared" si="31"/>
        <v>0.77372654448882849</v>
      </c>
      <c r="O81">
        <f t="shared" si="50"/>
        <v>0.99640104638905014</v>
      </c>
      <c r="P81">
        <f t="shared" si="51"/>
        <v>1006.0583565160713</v>
      </c>
      <c r="Q81">
        <f t="shared" si="52"/>
        <v>4.6029270697329989E-2</v>
      </c>
      <c r="R81">
        <f t="shared" si="53"/>
        <v>3.9191574837590393E-3</v>
      </c>
      <c r="S81">
        <f t="shared" si="54"/>
        <v>1006.4487578853672</v>
      </c>
      <c r="T81">
        <f t="shared" si="55"/>
        <v>75515.78208043093</v>
      </c>
      <c r="U81">
        <f t="shared" si="32"/>
        <v>6085298.6951644113</v>
      </c>
      <c r="V81">
        <f t="shared" si="56"/>
        <v>760.13988215689903</v>
      </c>
      <c r="W81">
        <f t="shared" si="33"/>
        <v>80924.688260322029</v>
      </c>
      <c r="X81">
        <f t="shared" si="34"/>
        <v>83827.499980561479</v>
      </c>
      <c r="Y81">
        <f t="shared" si="35"/>
        <v>218282.9091248053</v>
      </c>
      <c r="Z81">
        <f t="shared" si="57"/>
        <v>58639.606346468521</v>
      </c>
      <c r="AA81">
        <f t="shared" si="58"/>
        <v>943.40004555838618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4.9487815544104738E-2</v>
      </c>
      <c r="E82">
        <f t="shared" si="41"/>
        <v>4.2205930016817605E-3</v>
      </c>
      <c r="F82">
        <f t="shared" si="42"/>
        <v>0.31737618813351537</v>
      </c>
      <c r="G82">
        <f t="shared" si="43"/>
        <v>74.879684510932208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6.0708357385587384</v>
      </c>
      <c r="L82">
        <f t="shared" si="48"/>
        <v>75197.060699065725</v>
      </c>
      <c r="M82">
        <f t="shared" si="49"/>
        <v>456.50900352645897</v>
      </c>
      <c r="N82">
        <f t="shared" si="31"/>
        <v>0.77093726743087743</v>
      </c>
      <c r="O82">
        <f t="shared" si="50"/>
        <v>0.99639500922151525</v>
      </c>
      <c r="P82">
        <f t="shared" si="51"/>
        <v>1006.0708357385587</v>
      </c>
      <c r="Q82">
        <f t="shared" si="52"/>
        <v>4.6029270697329989E-2</v>
      </c>
      <c r="R82">
        <f t="shared" si="53"/>
        <v>3.9191574837590393E-3</v>
      </c>
      <c r="S82">
        <f t="shared" si="54"/>
        <v>1006.4620412707549</v>
      </c>
      <c r="T82">
        <f t="shared" si="55"/>
        <v>75197.060699065725</v>
      </c>
      <c r="U82">
        <f t="shared" si="32"/>
        <v>6030634.9127896819</v>
      </c>
      <c r="V82">
        <f t="shared" si="56"/>
        <v>753.31160253184203</v>
      </c>
      <c r="W82">
        <f t="shared" si="33"/>
        <v>80537.66455051268</v>
      </c>
      <c r="X82">
        <f t="shared" si="34"/>
        <v>83437.309553746716</v>
      </c>
      <c r="Y82">
        <f t="shared" si="35"/>
        <v>217124.50303586564</v>
      </c>
      <c r="Z82">
        <f t="shared" si="57"/>
        <v>58181.96193040481</v>
      </c>
      <c r="AA82">
        <f t="shared" si="58"/>
        <v>933.96912220643912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5.5743150142299663E-2</v>
      </c>
      <c r="E83">
        <f t="shared" si="41"/>
        <v>4.7683504088458228E-3</v>
      </c>
      <c r="F83">
        <f t="shared" si="42"/>
        <v>0.35705257425194981</v>
      </c>
      <c r="G83">
        <f t="shared" si="43"/>
        <v>74.522631936680256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6.0833406662012788</v>
      </c>
      <c r="L83">
        <f t="shared" si="48"/>
        <v>74879.684510932202</v>
      </c>
      <c r="M83">
        <f t="shared" si="49"/>
        <v>455.51862985767593</v>
      </c>
      <c r="N83">
        <f t="shared" si="31"/>
        <v>0.76815346104286142</v>
      </c>
      <c r="O83">
        <f t="shared" si="50"/>
        <v>0.99638906237171154</v>
      </c>
      <c r="P83">
        <f t="shared" si="51"/>
        <v>1006.0833406662013</v>
      </c>
      <c r="Q83">
        <f t="shared" si="52"/>
        <v>5.1847440005411069E-2</v>
      </c>
      <c r="R83">
        <f t="shared" si="53"/>
        <v>4.4268277022021518E-3</v>
      </c>
      <c r="S83">
        <f t="shared" si="54"/>
        <v>1006.4753520177417</v>
      </c>
      <c r="T83">
        <f t="shared" si="55"/>
        <v>74879.684510932202</v>
      </c>
      <c r="U83">
        <f t="shared" si="32"/>
        <v>5976135.353410379</v>
      </c>
      <c r="V83">
        <f t="shared" si="56"/>
        <v>746.50383668180973</v>
      </c>
      <c r="W83">
        <f t="shared" si="33"/>
        <v>80192.220780502306</v>
      </c>
      <c r="X83">
        <f t="shared" si="34"/>
        <v>83087.04473187952</v>
      </c>
      <c r="Y83">
        <f t="shared" si="35"/>
        <v>215729.89984997045</v>
      </c>
      <c r="Z83">
        <f t="shared" si="57"/>
        <v>57727.53936294427</v>
      </c>
      <c r="AA83">
        <f t="shared" si="58"/>
        <v>924.60579359524115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5.5743150142299663E-2</v>
      </c>
      <c r="E84">
        <f t="shared" si="41"/>
        <v>4.7683504088458228E-3</v>
      </c>
      <c r="F84">
        <f t="shared" si="42"/>
        <v>0.35535002246353609</v>
      </c>
      <c r="G84">
        <f t="shared" si="43"/>
        <v>74.167281914216716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6.0958713519473298</v>
      </c>
      <c r="L84">
        <f t="shared" si="48"/>
        <v>74522.631936680249</v>
      </c>
      <c r="M84">
        <f t="shared" si="49"/>
        <v>454.28037709452434</v>
      </c>
      <c r="N84">
        <f t="shared" si="31"/>
        <v>0.76537520725780972</v>
      </c>
      <c r="O84">
        <f t="shared" si="50"/>
        <v>0.99638320475536246</v>
      </c>
      <c r="P84">
        <f t="shared" si="51"/>
        <v>1006.0958713519474</v>
      </c>
      <c r="Q84">
        <f t="shared" si="52"/>
        <v>5.1847440005411069E-2</v>
      </c>
      <c r="R84">
        <f t="shared" si="53"/>
        <v>4.4268277022021518E-3</v>
      </c>
      <c r="S84">
        <f t="shared" si="54"/>
        <v>1006.4886901826877</v>
      </c>
      <c r="T84">
        <f t="shared" si="55"/>
        <v>74522.631936680249</v>
      </c>
      <c r="U84">
        <f t="shared" si="32"/>
        <v>5921839.4758600816</v>
      </c>
      <c r="V84">
        <f t="shared" si="56"/>
        <v>739.7215135732522</v>
      </c>
      <c r="W84">
        <f t="shared" si="33"/>
        <v>79844.364294074956</v>
      </c>
      <c r="X84">
        <f t="shared" si="34"/>
        <v>82734.464481151284</v>
      </c>
      <c r="Y84">
        <f t="shared" si="35"/>
        <v>214350.87533522051</v>
      </c>
      <c r="Z84">
        <f t="shared" si="57"/>
        <v>57244.817648184209</v>
      </c>
      <c r="AA84">
        <f t="shared" si="58"/>
        <v>915.12155071320365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5.5743150142299663E-2</v>
      </c>
      <c r="E85">
        <f t="shared" si="41"/>
        <v>4.7683504088458228E-3</v>
      </c>
      <c r="F85">
        <f t="shared" si="42"/>
        <v>0.3536555890386387</v>
      </c>
      <c r="G85">
        <f t="shared" si="43"/>
        <v>73.813626325178078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6.1084278488543671</v>
      </c>
      <c r="L85">
        <f t="shared" si="48"/>
        <v>74167.281914216714</v>
      </c>
      <c r="M85">
        <f t="shared" si="49"/>
        <v>453.04549031863422</v>
      </c>
      <c r="N85">
        <f t="shared" si="31"/>
        <v>0.76260258604973641</v>
      </c>
      <c r="O85">
        <f t="shared" si="50"/>
        <v>0.99637743529999223</v>
      </c>
      <c r="P85">
        <f t="shared" si="51"/>
        <v>1006.1084278488544</v>
      </c>
      <c r="Q85">
        <f t="shared" si="52"/>
        <v>5.1847440005411069E-2</v>
      </c>
      <c r="R85">
        <f t="shared" si="53"/>
        <v>4.4268277022021518E-3</v>
      </c>
      <c r="S85">
        <f t="shared" si="54"/>
        <v>1006.5020558220698</v>
      </c>
      <c r="T85">
        <f t="shared" si="55"/>
        <v>74167.281914216714</v>
      </c>
      <c r="U85">
        <f t="shared" si="32"/>
        <v>5867745.1256631659</v>
      </c>
      <c r="V85">
        <f t="shared" si="56"/>
        <v>732.9643640816895</v>
      </c>
      <c r="W85">
        <f t="shared" si="33"/>
        <v>79494.063871261853</v>
      </c>
      <c r="X85">
        <f t="shared" si="34"/>
        <v>82379.538879253421</v>
      </c>
      <c r="Y85">
        <f t="shared" si="35"/>
        <v>212987.37401052986</v>
      </c>
      <c r="Z85">
        <f t="shared" si="57"/>
        <v>56765.798766842017</v>
      </c>
      <c r="AA85">
        <f t="shared" si="58"/>
        <v>905.71030558083771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5.5743150142299663E-2</v>
      </c>
      <c r="E86">
        <f t="shared" si="41"/>
        <v>4.7683504088458228E-3</v>
      </c>
      <c r="F86">
        <f t="shared" si="42"/>
        <v>0.35196923526605567</v>
      </c>
      <c r="G86">
        <f t="shared" si="43"/>
        <v>73.461657089912023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6.1210102100891568</v>
      </c>
      <c r="L86">
        <f t="shared" si="48"/>
        <v>73813.626325178077</v>
      </c>
      <c r="M86">
        <f t="shared" si="49"/>
        <v>451.81396038012076</v>
      </c>
      <c r="N86">
        <f t="shared" si="31"/>
        <v>0.75983567546261754</v>
      </c>
      <c r="O86">
        <f t="shared" si="50"/>
        <v>0.99637175294480529</v>
      </c>
      <c r="P86">
        <f t="shared" si="51"/>
        <v>1006.1210102100891</v>
      </c>
      <c r="Q86">
        <f t="shared" si="52"/>
        <v>5.1847440005411069E-2</v>
      </c>
      <c r="R86">
        <f t="shared" si="53"/>
        <v>4.4268277022021518E-3</v>
      </c>
      <c r="S86">
        <f t="shared" si="54"/>
        <v>1006.5154489924806</v>
      </c>
      <c r="T86">
        <f t="shared" si="55"/>
        <v>73813.626325178077</v>
      </c>
      <c r="U86">
        <f t="shared" si="32"/>
        <v>5813850.1729744449</v>
      </c>
      <c r="V86">
        <f t="shared" si="56"/>
        <v>726.23212215933154</v>
      </c>
      <c r="W86">
        <f t="shared" si="33"/>
        <v>79141.288166950646</v>
      </c>
      <c r="X86">
        <f t="shared" si="34"/>
        <v>82022.237905889939</v>
      </c>
      <c r="Y86">
        <f t="shared" si="35"/>
        <v>211639.34181522988</v>
      </c>
      <c r="Z86">
        <f t="shared" si="57"/>
        <v>56290.462321289706</v>
      </c>
      <c r="AA86">
        <f t="shared" si="58"/>
        <v>896.37156968283921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5.4861248912528374E-2</v>
      </c>
      <c r="E87">
        <f t="shared" si="41"/>
        <v>4.6909243949756485E-3</v>
      </c>
      <c r="F87">
        <f t="shared" si="42"/>
        <v>0.34460307933840412</v>
      </c>
      <c r="G87">
        <f t="shared" si="43"/>
        <v>73.117054010573625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6.1336184889279775</v>
      </c>
      <c r="L87">
        <f t="shared" si="48"/>
        <v>73461.657089912027</v>
      </c>
      <c r="M87">
        <f t="shared" si="49"/>
        <v>450.58577815397143</v>
      </c>
      <c r="N87">
        <f t="shared" si="31"/>
        <v>0.75707455163907522</v>
      </c>
      <c r="O87">
        <f t="shared" si="50"/>
        <v>0.99636615664056405</v>
      </c>
      <c r="P87">
        <f t="shared" si="51"/>
        <v>1006.1336184889279</v>
      </c>
      <c r="Q87">
        <f t="shared" si="52"/>
        <v>5.1027172026573468E-2</v>
      </c>
      <c r="R87">
        <f t="shared" si="53"/>
        <v>4.3550817618273063E-3</v>
      </c>
      <c r="S87">
        <f t="shared" si="54"/>
        <v>1006.5288697506297</v>
      </c>
      <c r="T87">
        <f t="shared" si="55"/>
        <v>73461.657089912027</v>
      </c>
      <c r="U87">
        <f t="shared" si="32"/>
        <v>5760152.5121767223</v>
      </c>
      <c r="V87">
        <f t="shared" si="56"/>
        <v>719.52452478480711</v>
      </c>
      <c r="W87">
        <f t="shared" si="33"/>
        <v>78779.876871731321</v>
      </c>
      <c r="X87">
        <f t="shared" si="34"/>
        <v>81656.646857135303</v>
      </c>
      <c r="Y87">
        <f t="shared" si="35"/>
        <v>210340.94639878004</v>
      </c>
      <c r="Z87">
        <f t="shared" si="57"/>
        <v>55818.787835516494</v>
      </c>
      <c r="AA87">
        <f t="shared" si="58"/>
        <v>887.10485609224861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5.4861248912528374E-2</v>
      </c>
      <c r="E88">
        <f t="shared" si="41"/>
        <v>4.6909243949756485E-3</v>
      </c>
      <c r="F88">
        <f t="shared" si="42"/>
        <v>0.3429865723469519</v>
      </c>
      <c r="G88">
        <f t="shared" si="43"/>
        <v>72.774067438226666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6.1462527387568482</v>
      </c>
      <c r="L88">
        <f t="shared" si="48"/>
        <v>73117.054010573629</v>
      </c>
      <c r="M88">
        <f t="shared" si="49"/>
        <v>449.39589346232054</v>
      </c>
      <c r="N88">
        <f t="shared" si="31"/>
        <v>0.75431928884877164</v>
      </c>
      <c r="O88">
        <f t="shared" si="50"/>
        <v>0.99636064534947266</v>
      </c>
      <c r="P88">
        <f t="shared" si="51"/>
        <v>1006.1462527387569</v>
      </c>
      <c r="Q88">
        <f t="shared" si="52"/>
        <v>5.1027172026573468E-2</v>
      </c>
      <c r="R88">
        <f t="shared" si="53"/>
        <v>4.3550817618273063E-3</v>
      </c>
      <c r="S88">
        <f t="shared" si="54"/>
        <v>1006.5423181533431</v>
      </c>
      <c r="T88">
        <f t="shared" si="55"/>
        <v>73117.054010573629</v>
      </c>
      <c r="U88">
        <f t="shared" si="32"/>
        <v>5706644.318497315</v>
      </c>
      <c r="V88">
        <f t="shared" si="56"/>
        <v>712.84059453332839</v>
      </c>
      <c r="W88">
        <f t="shared" si="33"/>
        <v>78415.904447574285</v>
      </c>
      <c r="X88">
        <f t="shared" si="34"/>
        <v>81288.599600105284</v>
      </c>
      <c r="Y88">
        <f t="shared" si="35"/>
        <v>209057.71075975781</v>
      </c>
      <c r="Z88">
        <f t="shared" si="57"/>
        <v>55355.06088222508</v>
      </c>
      <c r="AA88">
        <f t="shared" si="58"/>
        <v>877.9356048823438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5.4861248912528374E-2</v>
      </c>
      <c r="E89">
        <f t="shared" si="41"/>
        <v>4.6909243949756485E-3</v>
      </c>
      <c r="F89">
        <f t="shared" si="42"/>
        <v>0.34137764826758049</v>
      </c>
      <c r="G89">
        <f t="shared" si="43"/>
        <v>72.432689789959085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6.1589130130717606</v>
      </c>
      <c r="L89">
        <f t="shared" si="48"/>
        <v>72774.067438226659</v>
      </c>
      <c r="M89">
        <f t="shared" si="49"/>
        <v>448.20915095945611</v>
      </c>
      <c r="N89">
        <f t="shared" si="31"/>
        <v>0.75156995951650807</v>
      </c>
      <c r="O89">
        <f t="shared" si="50"/>
        <v>0.99635521804505423</v>
      </c>
      <c r="P89">
        <f t="shared" si="51"/>
        <v>1006.1589130130718</v>
      </c>
      <c r="Q89">
        <f t="shared" si="52"/>
        <v>5.1027172026573468E-2</v>
      </c>
      <c r="R89">
        <f t="shared" si="53"/>
        <v>4.3550817618273063E-3</v>
      </c>
      <c r="S89">
        <f t="shared" si="54"/>
        <v>1006.5557942575642</v>
      </c>
      <c r="T89">
        <f t="shared" si="55"/>
        <v>72774.067438226659</v>
      </c>
      <c r="U89">
        <f t="shared" si="32"/>
        <v>5653323.5674260454</v>
      </c>
      <c r="V89">
        <f t="shared" si="56"/>
        <v>706.18007851493803</v>
      </c>
      <c r="W89">
        <f t="shared" si="33"/>
        <v>78049.339101165431</v>
      </c>
      <c r="X89">
        <f t="shared" si="34"/>
        <v>80918.065755171672</v>
      </c>
      <c r="Y89">
        <f t="shared" si="35"/>
        <v>207789.58782182133</v>
      </c>
      <c r="Z89">
        <f t="shared" si="57"/>
        <v>54894.882796635684</v>
      </c>
      <c r="AA89">
        <f t="shared" si="58"/>
        <v>868.83654102808509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5.4861248912528374E-2</v>
      </c>
      <c r="E90">
        <f t="shared" si="41"/>
        <v>4.6909243949756485E-3</v>
      </c>
      <c r="F90">
        <f t="shared" si="42"/>
        <v>0.33977627152942264</v>
      </c>
      <c r="G90">
        <f t="shared" si="43"/>
        <v>72.092913518429668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6.1715993654788939</v>
      </c>
      <c r="L90">
        <f t="shared" si="48"/>
        <v>72432.689789959084</v>
      </c>
      <c r="M90">
        <f t="shared" si="49"/>
        <v>447.02554234764102</v>
      </c>
      <c r="N90">
        <f t="shared" si="31"/>
        <v>0.74882663425003493</v>
      </c>
      <c r="O90">
        <f t="shared" si="50"/>
        <v>0.99634987371203876</v>
      </c>
      <c r="P90">
        <f t="shared" si="51"/>
        <v>1006.1715993654789</v>
      </c>
      <c r="Q90">
        <f t="shared" si="52"/>
        <v>5.1027172026573468E-2</v>
      </c>
      <c r="R90">
        <f t="shared" si="53"/>
        <v>4.3550817618273063E-3</v>
      </c>
      <c r="S90">
        <f t="shared" si="54"/>
        <v>1006.5692981203536</v>
      </c>
      <c r="T90">
        <f t="shared" si="55"/>
        <v>72432.689789959084</v>
      </c>
      <c r="U90">
        <f t="shared" si="32"/>
        <v>5600188.2571613546</v>
      </c>
      <c r="V90">
        <f t="shared" si="56"/>
        <v>699.54272667630642</v>
      </c>
      <c r="W90">
        <f t="shared" si="33"/>
        <v>77680.14890575521</v>
      </c>
      <c r="X90">
        <f t="shared" si="34"/>
        <v>80545.014836948219</v>
      </c>
      <c r="Y90">
        <f t="shared" si="35"/>
        <v>206536.53181939313</v>
      </c>
      <c r="Z90">
        <f t="shared" si="57"/>
        <v>54438.233733111338</v>
      </c>
      <c r="AA90">
        <f t="shared" si="58"/>
        <v>859.80719429617238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5.4861248912528374E-2</v>
      </c>
      <c r="E91">
        <f t="shared" si="41"/>
        <v>4.6909243949756485E-3</v>
      </c>
      <c r="F91">
        <f t="shared" si="42"/>
        <v>0.33818240672847144</v>
      </c>
      <c r="G91">
        <f t="shared" si="43"/>
        <v>71.75473111170119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6.1843118496948462</v>
      </c>
      <c r="L91">
        <f t="shared" si="48"/>
        <v>72092.913518429676</v>
      </c>
      <c r="M91">
        <f t="shared" si="49"/>
        <v>445.84505935105034</v>
      </c>
      <c r="N91">
        <f t="shared" si="31"/>
        <v>0.74608938186756724</v>
      </c>
      <c r="O91">
        <f t="shared" si="50"/>
        <v>0.99634461134624419</v>
      </c>
      <c r="P91">
        <f t="shared" si="51"/>
        <v>1006.1843118496948</v>
      </c>
      <c r="Q91">
        <f t="shared" si="52"/>
        <v>5.1027172026573468E-2</v>
      </c>
      <c r="R91">
        <f t="shared" si="53"/>
        <v>4.3550817618273063E-3</v>
      </c>
      <c r="S91">
        <f t="shared" si="54"/>
        <v>1006.5828297988893</v>
      </c>
      <c r="T91">
        <f t="shared" si="55"/>
        <v>72092.913518429676</v>
      </c>
      <c r="U91">
        <f t="shared" si="32"/>
        <v>5547236.4082404179</v>
      </c>
      <c r="V91">
        <f t="shared" si="56"/>
        <v>692.92829175452755</v>
      </c>
      <c r="W91">
        <f t="shared" si="33"/>
        <v>77308.301798316039</v>
      </c>
      <c r="X91">
        <f t="shared" si="34"/>
        <v>80169.416251642309</v>
      </c>
      <c r="Y91">
        <f t="shared" si="35"/>
        <v>205298.49827822848</v>
      </c>
      <c r="Z91">
        <f t="shared" si="57"/>
        <v>53985.093783284537</v>
      </c>
      <c r="AA91">
        <f t="shared" si="58"/>
        <v>850.84709606453885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5.4861248912528374E-2</v>
      </c>
      <c r="E92">
        <f t="shared" si="41"/>
        <v>4.6909243949756485E-3</v>
      </c>
      <c r="F92">
        <f t="shared" si="42"/>
        <v>0.33659601862679722</v>
      </c>
      <c r="G92">
        <f t="shared" si="43"/>
        <v>71.418135093074397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6.1970505195468668</v>
      </c>
      <c r="L92">
        <f t="shared" si="48"/>
        <v>71754.731111701185</v>
      </c>
      <c r="M92">
        <f t="shared" si="49"/>
        <v>444.6676937157136</v>
      </c>
      <c r="N92">
        <f t="shared" si="31"/>
        <v>0.74335826942500849</v>
      </c>
      <c r="O92">
        <f t="shared" si="50"/>
        <v>0.99633942995446145</v>
      </c>
      <c r="P92">
        <f t="shared" si="51"/>
        <v>1006.1970505195469</v>
      </c>
      <c r="Q92">
        <f t="shared" si="52"/>
        <v>5.1027172026573468E-2</v>
      </c>
      <c r="R92">
        <f t="shared" si="53"/>
        <v>4.3550817618273063E-3</v>
      </c>
      <c r="S92">
        <f t="shared" si="54"/>
        <v>1006.5963893504672</v>
      </c>
      <c r="T92">
        <f t="shared" si="55"/>
        <v>71754.731111701185</v>
      </c>
      <c r="U92">
        <f t="shared" si="32"/>
        <v>5494466.0631757993</v>
      </c>
      <c r="V92">
        <f t="shared" si="56"/>
        <v>686.33652923173258</v>
      </c>
      <c r="W92">
        <f t="shared" si="33"/>
        <v>76933.76557670164</v>
      </c>
      <c r="X92">
        <f t="shared" si="34"/>
        <v>79791.239294412677</v>
      </c>
      <c r="Y92">
        <f t="shared" si="35"/>
        <v>204075.44399639632</v>
      </c>
      <c r="Z92">
        <f t="shared" si="57"/>
        <v>53535.442981202636</v>
      </c>
      <c r="AA92">
        <f t="shared" si="58"/>
        <v>841.95577935370102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5.4861248912528374E-2</v>
      </c>
      <c r="E93">
        <f t="shared" si="41"/>
        <v>4.6909243949756485E-3</v>
      </c>
      <c r="F93">
        <f t="shared" si="42"/>
        <v>0.33501707215176912</v>
      </c>
      <c r="G93">
        <f t="shared" si="43"/>
        <v>71.083118020922626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6.2098154289730774</v>
      </c>
      <c r="L93">
        <f t="shared" si="48"/>
        <v>71418.135093074394</v>
      </c>
      <c r="M93">
        <f t="shared" si="49"/>
        <v>443.493437209457</v>
      </c>
      <c r="N93">
        <f t="shared" si="31"/>
        <v>0.7406333622428849</v>
      </c>
      <c r="O93">
        <f t="shared" si="50"/>
        <v>0.9963343285543439</v>
      </c>
      <c r="P93">
        <f t="shared" si="51"/>
        <v>1006.2098154289731</v>
      </c>
      <c r="Q93">
        <f t="shared" si="52"/>
        <v>5.1027172026573468E-2</v>
      </c>
      <c r="R93">
        <f t="shared" si="53"/>
        <v>4.3550817618273063E-3</v>
      </c>
      <c r="S93">
        <f t="shared" si="54"/>
        <v>1006.6099768325014</v>
      </c>
      <c r="T93">
        <f t="shared" si="55"/>
        <v>71418.135093074394</v>
      </c>
      <c r="U93">
        <f t="shared" si="32"/>
        <v>5441875.2860985026</v>
      </c>
      <c r="V93">
        <f t="shared" si="56"/>
        <v>679.76719729050137</v>
      </c>
      <c r="W93">
        <f t="shared" si="33"/>
        <v>76556.507896808005</v>
      </c>
      <c r="X93">
        <f t="shared" si="34"/>
        <v>79410.453146731947</v>
      </c>
      <c r="Y93">
        <f t="shared" si="35"/>
        <v>202867.32702559506</v>
      </c>
      <c r="Z93">
        <f t="shared" si="57"/>
        <v>53089.261308349247</v>
      </c>
      <c r="AA93">
        <f t="shared" si="58"/>
        <v>833.13277885705702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5.4861248912528374E-2</v>
      </c>
      <c r="E94">
        <f t="shared" si="41"/>
        <v>4.6909243949756485E-3</v>
      </c>
      <c r="F94">
        <f t="shared" si="42"/>
        <v>0.33344553239527908</v>
      </c>
      <c r="G94">
        <f t="shared" si="43"/>
        <v>70.749672488527352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6.2226066320227069</v>
      </c>
      <c r="L94">
        <f t="shared" si="48"/>
        <v>71083.11802092263</v>
      </c>
      <c r="M94">
        <f t="shared" si="49"/>
        <v>442.32228162184595</v>
      </c>
      <c r="N94">
        <f t="shared" si="31"/>
        <v>0.7379147239329874</v>
      </c>
      <c r="O94">
        <f t="shared" si="50"/>
        <v>0.99632930617429316</v>
      </c>
      <c r="P94">
        <f t="shared" si="51"/>
        <v>1006.2226066320227</v>
      </c>
      <c r="Q94">
        <f t="shared" si="52"/>
        <v>5.1027172026573468E-2</v>
      </c>
      <c r="R94">
        <f t="shared" si="53"/>
        <v>4.3550817618273063E-3</v>
      </c>
      <c r="S94">
        <f t="shared" si="54"/>
        <v>1006.6235923025238</v>
      </c>
      <c r="T94">
        <f t="shared" si="55"/>
        <v>71083.11802092263</v>
      </c>
      <c r="U94">
        <f t="shared" si="32"/>
        <v>5389462.1624073228</v>
      </c>
      <c r="V94">
        <f t="shared" si="56"/>
        <v>673.22005677006189</v>
      </c>
      <c r="W94">
        <f t="shared" si="33"/>
        <v>76176.496269735595</v>
      </c>
      <c r="X94">
        <f t="shared" si="34"/>
        <v>79027.026873754541</v>
      </c>
      <c r="Y94">
        <f t="shared" si="35"/>
        <v>201674.10665286449</v>
      </c>
      <c r="Z94">
        <f t="shared" si="57"/>
        <v>52646.528698543727</v>
      </c>
      <c r="AA94">
        <f t="shared" si="58"/>
        <v>824.37763097016227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6.1812168906747678E-2</v>
      </c>
      <c r="E95">
        <f t="shared" si="41"/>
        <v>5.3029812580878133E-3</v>
      </c>
      <c r="F95">
        <f t="shared" si="42"/>
        <v>0.37518418722251151</v>
      </c>
      <c r="G95">
        <f t="shared" si="43"/>
        <v>70.374488301304837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6.2354241828563106</v>
      </c>
      <c r="L95">
        <f t="shared" si="48"/>
        <v>70749.672488527358</v>
      </c>
      <c r="M95">
        <f t="shared" si="49"/>
        <v>441.15421876412728</v>
      </c>
      <c r="N95">
        <f t="shared" si="31"/>
        <v>0.73520241642472128</v>
      </c>
      <c r="O95">
        <f t="shared" si="50"/>
        <v>0.9963243618533455</v>
      </c>
      <c r="P95">
        <f t="shared" si="51"/>
        <v>1006.2354241828563</v>
      </c>
      <c r="Q95">
        <f t="shared" si="52"/>
        <v>5.7492314496324637E-2</v>
      </c>
      <c r="R95">
        <f t="shared" si="53"/>
        <v>4.9221136111872177E-3</v>
      </c>
      <c r="S95">
        <f t="shared" si="54"/>
        <v>1006.6372358181851</v>
      </c>
      <c r="T95">
        <f t="shared" si="55"/>
        <v>70749.672488527358</v>
      </c>
      <c r="U95">
        <f t="shared" si="32"/>
        <v>5337224.7984243678</v>
      </c>
      <c r="V95">
        <f t="shared" si="56"/>
        <v>666.69487112325976</v>
      </c>
      <c r="W95">
        <f t="shared" si="33"/>
        <v>75840.335429130268</v>
      </c>
      <c r="X95">
        <f t="shared" si="34"/>
        <v>78685.741905470844</v>
      </c>
      <c r="Y95">
        <f t="shared" si="35"/>
        <v>200244.02478168692</v>
      </c>
      <c r="Z95">
        <f t="shared" si="57"/>
        <v>52207.225042720936</v>
      </c>
      <c r="AA95">
        <f t="shared" si="58"/>
        <v>815.6898738189924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6.1812168906747678E-2</v>
      </c>
      <c r="E96">
        <f t="shared" si="41"/>
        <v>5.3029812580878133E-3</v>
      </c>
      <c r="F96">
        <f t="shared" si="42"/>
        <v>0.37319459250933962</v>
      </c>
      <c r="G96">
        <f t="shared" si="43"/>
        <v>70.001293708795501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6.2482681357460139</v>
      </c>
      <c r="L96">
        <f t="shared" si="48"/>
        <v>70374.488301304838</v>
      </c>
      <c r="M96">
        <f t="shared" si="49"/>
        <v>439.71867282247365</v>
      </c>
      <c r="N96">
        <f t="shared" si="31"/>
        <v>0.73249649999116984</v>
      </c>
      <c r="O96">
        <f t="shared" si="50"/>
        <v>0.99631949464106728</v>
      </c>
      <c r="P96">
        <f t="shared" si="51"/>
        <v>1006.248268135746</v>
      </c>
      <c r="Q96">
        <f t="shared" si="52"/>
        <v>5.7492314496324637E-2</v>
      </c>
      <c r="R96">
        <f t="shared" si="53"/>
        <v>4.9221136111872177E-3</v>
      </c>
      <c r="S96">
        <f t="shared" si="54"/>
        <v>1006.650907437255</v>
      </c>
      <c r="T96">
        <f t="shared" si="55"/>
        <v>70374.488301304838</v>
      </c>
      <c r="U96">
        <f t="shared" si="32"/>
        <v>5285205.0499490183</v>
      </c>
      <c r="V96">
        <f t="shared" si="56"/>
        <v>660.19686873147816</v>
      </c>
      <c r="W96">
        <f t="shared" si="33"/>
        <v>75501.533899293339</v>
      </c>
      <c r="X96">
        <f t="shared" si="34"/>
        <v>78341.915408779707</v>
      </c>
      <c r="Y96">
        <f t="shared" si="35"/>
        <v>198830.38029058714</v>
      </c>
      <c r="Z96">
        <f t="shared" si="57"/>
        <v>51739.493853772598</v>
      </c>
      <c r="AA96">
        <f t="shared" si="58"/>
        <v>806.87412645709151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6.1812168906747678E-2</v>
      </c>
      <c r="E97">
        <f t="shared" si="41"/>
        <v>5.3029812580878133E-3</v>
      </c>
      <c r="F97">
        <f t="shared" si="42"/>
        <v>0.3712155485796429</v>
      </c>
      <c r="G97">
        <f t="shared" si="43"/>
        <v>69.630078160215859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6.2611385450757266</v>
      </c>
      <c r="L97">
        <f t="shared" si="48"/>
        <v>70001.293708795507</v>
      </c>
      <c r="M97">
        <f t="shared" si="49"/>
        <v>438.28779824530648</v>
      </c>
      <c r="N97">
        <f t="shared" si="31"/>
        <v>0.72979703327486567</v>
      </c>
      <c r="O97">
        <f t="shared" si="50"/>
        <v>0.99631470359744145</v>
      </c>
      <c r="P97">
        <f t="shared" si="51"/>
        <v>1006.2611385450757</v>
      </c>
      <c r="Q97">
        <f t="shared" si="52"/>
        <v>5.7492314496324637E-2</v>
      </c>
      <c r="R97">
        <f t="shared" si="53"/>
        <v>4.9221136111872177E-3</v>
      </c>
      <c r="S97">
        <f t="shared" si="54"/>
        <v>1006.6646072176216</v>
      </c>
      <c r="T97">
        <f t="shared" si="55"/>
        <v>70001.293708795507</v>
      </c>
      <c r="U97">
        <f t="shared" si="32"/>
        <v>5233400.7849177895</v>
      </c>
      <c r="V97">
        <f t="shared" si="56"/>
        <v>653.72578326983034</v>
      </c>
      <c r="W97">
        <f t="shared" si="33"/>
        <v>75160.059031902143</v>
      </c>
      <c r="X97">
        <f t="shared" si="34"/>
        <v>77995.516334142536</v>
      </c>
      <c r="Y97">
        <f t="shared" si="35"/>
        <v>197433.11357495337</v>
      </c>
      <c r="Z97">
        <f t="shared" si="57"/>
        <v>51275.702636546608</v>
      </c>
      <c r="AA97">
        <f t="shared" si="58"/>
        <v>798.13141540913307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6.1812168906747678E-2</v>
      </c>
      <c r="E98">
        <f t="shared" si="41"/>
        <v>5.3029812580878133E-3</v>
      </c>
      <c r="F98">
        <f t="shared" si="42"/>
        <v>0.36924699948281425</v>
      </c>
      <c r="G98">
        <f t="shared" si="43"/>
        <v>69.260831160733048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6.2740354653413846</v>
      </c>
      <c r="L98">
        <f t="shared" si="48"/>
        <v>69630.078160215853</v>
      </c>
      <c r="M98">
        <f t="shared" si="49"/>
        <v>436.86157983168687</v>
      </c>
      <c r="N98">
        <f t="shared" si="31"/>
        <v>0.7271040733132742</v>
      </c>
      <c r="O98">
        <f t="shared" si="50"/>
        <v>0.99630998779276048</v>
      </c>
      <c r="P98">
        <f t="shared" si="51"/>
        <v>1006.2740354653414</v>
      </c>
      <c r="Q98">
        <f t="shared" si="52"/>
        <v>5.7492314496324637E-2</v>
      </c>
      <c r="R98">
        <f t="shared" si="53"/>
        <v>4.9221136111872177E-3</v>
      </c>
      <c r="S98">
        <f t="shared" si="54"/>
        <v>1006.6783352172927</v>
      </c>
      <c r="T98">
        <f t="shared" si="55"/>
        <v>69630.078160215853</v>
      </c>
      <c r="U98">
        <f t="shared" si="32"/>
        <v>5181809.8940672716</v>
      </c>
      <c r="V98">
        <f t="shared" si="56"/>
        <v>647.28135126148129</v>
      </c>
      <c r="W98">
        <f t="shared" si="33"/>
        <v>74815.877996639712</v>
      </c>
      <c r="X98">
        <f t="shared" si="34"/>
        <v>77646.513481512593</v>
      </c>
      <c r="Y98">
        <f t="shared" si="35"/>
        <v>196052.16639536031</v>
      </c>
      <c r="Z98">
        <f t="shared" si="57"/>
        <v>50815.824468022547</v>
      </c>
      <c r="AA98">
        <f t="shared" si="58"/>
        <v>789.4611919948793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6.0916652747277394E-2</v>
      </c>
      <c r="E99">
        <f t="shared" si="41"/>
        <v>5.2238945902397527E-3</v>
      </c>
      <c r="F99">
        <f t="shared" si="42"/>
        <v>0.36181128121606226</v>
      </c>
      <c r="G99">
        <f t="shared" si="43"/>
        <v>68.899019879516985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6.2869589511511768</v>
      </c>
      <c r="L99">
        <f t="shared" si="48"/>
        <v>69260.831160733054</v>
      </c>
      <c r="M99">
        <f t="shared" si="49"/>
        <v>435.44000243014096</v>
      </c>
      <c r="N99">
        <f t="shared" si="31"/>
        <v>0.72441767556399073</v>
      </c>
      <c r="O99">
        <f t="shared" si="50"/>
        <v>0.99630534630752088</v>
      </c>
      <c r="P99">
        <f t="shared" si="51"/>
        <v>1006.2869589511512</v>
      </c>
      <c r="Q99">
        <f t="shared" si="52"/>
        <v>5.6659383091596238E-2</v>
      </c>
      <c r="R99">
        <f t="shared" si="53"/>
        <v>4.848860796041965E-3</v>
      </c>
      <c r="S99">
        <f t="shared" si="54"/>
        <v>1006.6920914943954</v>
      </c>
      <c r="T99">
        <f t="shared" si="55"/>
        <v>69260.831160733054</v>
      </c>
      <c r="U99">
        <f t="shared" si="32"/>
        <v>5130430.2905771649</v>
      </c>
      <c r="V99">
        <f t="shared" si="56"/>
        <v>640.86331203305804</v>
      </c>
      <c r="W99">
        <f t="shared" si="33"/>
        <v>74463.037348697995</v>
      </c>
      <c r="X99">
        <f t="shared" si="34"/>
        <v>77289.185841968967</v>
      </c>
      <c r="Y99">
        <f t="shared" si="35"/>
        <v>194718.86122034365</v>
      </c>
      <c r="Z99">
        <f t="shared" si="57"/>
        <v>50359.832458031953</v>
      </c>
      <c r="AA99">
        <f t="shared" si="58"/>
        <v>780.862910307726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6.0916652747277394E-2</v>
      </c>
      <c r="E100">
        <f t="shared" si="41"/>
        <v>5.2238945902397527E-3</v>
      </c>
      <c r="F100">
        <f t="shared" si="42"/>
        <v>0.35992121722142995</v>
      </c>
      <c r="G100">
        <f t="shared" si="43"/>
        <v>68.539098662295558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6.2999090572257685</v>
      </c>
      <c r="L100">
        <f t="shared" si="48"/>
        <v>68899.019879516985</v>
      </c>
      <c r="M100">
        <f t="shared" si="49"/>
        <v>434.05755937294731</v>
      </c>
      <c r="N100">
        <f t="shared" si="31"/>
        <v>0.72173789392964993</v>
      </c>
      <c r="O100">
        <f t="shared" si="50"/>
        <v>0.99630077823231677</v>
      </c>
      <c r="P100">
        <f t="shared" si="51"/>
        <v>1006.2999090572258</v>
      </c>
      <c r="Q100">
        <f t="shared" si="52"/>
        <v>5.6659383091596238E-2</v>
      </c>
      <c r="R100">
        <f t="shared" si="53"/>
        <v>4.848860796041965E-3</v>
      </c>
      <c r="S100">
        <f t="shared" si="54"/>
        <v>1006.7058761071767</v>
      </c>
      <c r="T100">
        <f t="shared" si="55"/>
        <v>68899.019879516985</v>
      </c>
      <c r="U100">
        <f t="shared" si="32"/>
        <v>5079254.3778275615</v>
      </c>
      <c r="V100">
        <f t="shared" si="56"/>
        <v>634.47071665928172</v>
      </c>
      <c r="W100">
        <f t="shared" si="33"/>
        <v>74107.399673490814</v>
      </c>
      <c r="X100">
        <f t="shared" si="34"/>
        <v>76929.169407509631</v>
      </c>
      <c r="Y100">
        <f t="shared" si="35"/>
        <v>193401.5542021952</v>
      </c>
      <c r="Z100">
        <f t="shared" si="57"/>
        <v>49911.66782975688</v>
      </c>
      <c r="AA100">
        <f t="shared" si="58"/>
        <v>772.36052702363509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6.0916652747277394E-2</v>
      </c>
      <c r="E101">
        <f t="shared" si="41"/>
        <v>5.2238945902397527E-3</v>
      </c>
      <c r="F101">
        <f t="shared" si="42"/>
        <v>0.35804102672187443</v>
      </c>
      <c r="G101">
        <f t="shared" si="43"/>
        <v>68.18105763557368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6.3128858383985538</v>
      </c>
      <c r="L101">
        <f t="shared" si="48"/>
        <v>68539.098662295553</v>
      </c>
      <c r="M101">
        <f t="shared" si="49"/>
        <v>432.67950532180691</v>
      </c>
      <c r="N101">
        <f t="shared" si="31"/>
        <v>0.71906478078254998</v>
      </c>
      <c r="O101">
        <f t="shared" si="50"/>
        <v>0.99629628266773462</v>
      </c>
      <c r="P101">
        <f t="shared" si="51"/>
        <v>1006.3128858383985</v>
      </c>
      <c r="Q101">
        <f t="shared" si="52"/>
        <v>5.6659383091596238E-2</v>
      </c>
      <c r="R101">
        <f t="shared" si="53"/>
        <v>4.848860796041965E-3</v>
      </c>
      <c r="S101">
        <f t="shared" si="54"/>
        <v>1006.7196891140034</v>
      </c>
      <c r="T101">
        <f t="shared" si="55"/>
        <v>68539.098662295553</v>
      </c>
      <c r="U101">
        <f t="shared" si="32"/>
        <v>5028280.1510091452</v>
      </c>
      <c r="V101">
        <f t="shared" si="56"/>
        <v>628.10331471111112</v>
      </c>
      <c r="W101">
        <f t="shared" si="33"/>
        <v>73748.931527070046</v>
      </c>
      <c r="X101">
        <f t="shared" si="34"/>
        <v>76566.432468730694</v>
      </c>
      <c r="Y101">
        <f t="shared" si="35"/>
        <v>192100.19409164778</v>
      </c>
      <c r="Z101">
        <f t="shared" si="57"/>
        <v>49467.26472036168</v>
      </c>
      <c r="AA101">
        <f t="shared" si="58"/>
        <v>763.92816721902182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6.0916652747277394E-2</v>
      </c>
      <c r="E102">
        <f t="shared" si="41"/>
        <v>5.2238945902397527E-3</v>
      </c>
      <c r="F102">
        <f t="shared" si="42"/>
        <v>0.3561706581392981</v>
      </c>
      <c r="G102">
        <f t="shared" si="43"/>
        <v>67.824886977434389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6.3258893496158652</v>
      </c>
      <c r="L102">
        <f t="shared" si="48"/>
        <v>68181.057635573685</v>
      </c>
      <c r="M102">
        <f t="shared" si="49"/>
        <v>431.30582634242103</v>
      </c>
      <c r="N102">
        <f t="shared" si="31"/>
        <v>0.71639838698899228</v>
      </c>
      <c r="O102">
        <f t="shared" si="50"/>
        <v>0.9962918587242503</v>
      </c>
      <c r="P102">
        <f t="shared" si="51"/>
        <v>1006.3258893496159</v>
      </c>
      <c r="Q102">
        <f t="shared" si="52"/>
        <v>5.6659383091596238E-2</v>
      </c>
      <c r="R102">
        <f t="shared" si="53"/>
        <v>4.848860796041965E-3</v>
      </c>
      <c r="S102">
        <f t="shared" si="54"/>
        <v>1006.7335305733625</v>
      </c>
      <c r="T102">
        <f t="shared" si="55"/>
        <v>68181.057635573685</v>
      </c>
      <c r="U102">
        <f t="shared" si="32"/>
        <v>4977505.6263292143</v>
      </c>
      <c r="V102">
        <f t="shared" si="56"/>
        <v>621.76085838477752</v>
      </c>
      <c r="W102">
        <f t="shared" si="33"/>
        <v>73387.599274367327</v>
      </c>
      <c r="X102">
        <f t="shared" si="34"/>
        <v>76200.943157472793</v>
      </c>
      <c r="Y102">
        <f t="shared" si="35"/>
        <v>190814.73090028463</v>
      </c>
      <c r="Z102">
        <f t="shared" si="57"/>
        <v>49026.5972622462</v>
      </c>
      <c r="AA102">
        <f t="shared" si="58"/>
        <v>755.56530550889545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6.0916652747277394E-2</v>
      </c>
      <c r="E103">
        <f t="shared" si="41"/>
        <v>5.2238945902397527E-3</v>
      </c>
      <c r="F103">
        <f t="shared" si="42"/>
        <v>0.35431006016504213</v>
      </c>
      <c r="G103">
        <f t="shared" si="43"/>
        <v>67.470576917269341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6.3389196459372155</v>
      </c>
      <c r="L103">
        <f t="shared" si="48"/>
        <v>67824.886977434391</v>
      </c>
      <c r="M103">
        <f t="shared" si="49"/>
        <v>429.93650854473003</v>
      </c>
      <c r="N103">
        <f t="shared" si="31"/>
        <v>0.71373876193333774</v>
      </c>
      <c r="O103">
        <f t="shared" si="50"/>
        <v>0.99628750552212586</v>
      </c>
      <c r="P103">
        <f t="shared" si="51"/>
        <v>1006.3389196459373</v>
      </c>
      <c r="Q103">
        <f t="shared" si="52"/>
        <v>5.6659383091596238E-2</v>
      </c>
      <c r="R103">
        <f t="shared" si="53"/>
        <v>4.848860796041965E-3</v>
      </c>
      <c r="S103">
        <f t="shared" si="54"/>
        <v>1006.7474005438615</v>
      </c>
      <c r="T103">
        <f t="shared" si="55"/>
        <v>67824.886977434391</v>
      </c>
      <c r="U103">
        <f t="shared" si="32"/>
        <v>4926928.8406838104</v>
      </c>
      <c r="V103">
        <f t="shared" si="56"/>
        <v>615.44310246082887</v>
      </c>
      <c r="W103">
        <f t="shared" si="33"/>
        <v>73023.369086128878</v>
      </c>
      <c r="X103">
        <f t="shared" si="34"/>
        <v>75832.669444044252</v>
      </c>
      <c r="Y103">
        <f t="shared" si="35"/>
        <v>189545.11588244152</v>
      </c>
      <c r="Z103">
        <f t="shared" si="57"/>
        <v>48589.639628344703</v>
      </c>
      <c r="AA103">
        <f t="shared" si="58"/>
        <v>747.27141921992802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6.0916652747277394E-2</v>
      </c>
      <c r="E104">
        <f t="shared" si="41"/>
        <v>5.2238945902397527E-3</v>
      </c>
      <c r="F104">
        <f t="shared" si="42"/>
        <v>0.35245918175847846</v>
      </c>
      <c r="G104">
        <f t="shared" si="43"/>
        <v>67.118117735510864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6.3519767825355364</v>
      </c>
      <c r="L104">
        <f t="shared" si="48"/>
        <v>67470.57691726934</v>
      </c>
      <c r="M104">
        <f t="shared" si="49"/>
        <v>428.57153808277292</v>
      </c>
      <c r="N104">
        <f t="shared" si="31"/>
        <v>0.71108595354178172</v>
      </c>
      <c r="O104">
        <f t="shared" si="50"/>
        <v>0.9962832221913096</v>
      </c>
      <c r="P104">
        <f t="shared" si="51"/>
        <v>1006.3519767825355</v>
      </c>
      <c r="Q104">
        <f t="shared" si="52"/>
        <v>5.6659383091596238E-2</v>
      </c>
      <c r="R104">
        <f t="shared" si="53"/>
        <v>4.848860796041965E-3</v>
      </c>
      <c r="S104">
        <f t="shared" si="54"/>
        <v>1006.761299084229</v>
      </c>
      <c r="T104">
        <f t="shared" si="55"/>
        <v>67470.57691726934</v>
      </c>
      <c r="U104">
        <f t="shared" si="32"/>
        <v>4876547.8513355302</v>
      </c>
      <c r="V104">
        <f t="shared" si="56"/>
        <v>609.14980426388388</v>
      </c>
      <c r="W104">
        <f t="shared" si="33"/>
        <v>72656.206935842638</v>
      </c>
      <c r="X104">
        <f t="shared" si="34"/>
        <v>75461.579134440966</v>
      </c>
      <c r="Y104">
        <f t="shared" si="35"/>
        <v>188291.30151745156</v>
      </c>
      <c r="Z104">
        <f t="shared" si="57"/>
        <v>48156.366035859857</v>
      </c>
      <c r="AA104">
        <f t="shared" si="58"/>
        <v>739.04598840583822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6.0916652747277394E-2</v>
      </c>
      <c r="E105">
        <f t="shared" si="41"/>
        <v>5.2238945902397527E-3</v>
      </c>
      <c r="F105">
        <f t="shared" si="42"/>
        <v>0.35061797214561002</v>
      </c>
      <c r="G105">
        <f t="shared" si="43"/>
        <v>66.767499763365251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6.3650608146974044</v>
      </c>
      <c r="L105">
        <f t="shared" si="48"/>
        <v>67118.117735510867</v>
      </c>
      <c r="M105">
        <f t="shared" si="49"/>
        <v>427.21090115454712</v>
      </c>
      <c r="N105">
        <f t="shared" si="31"/>
        <v>0.70844000830584686</v>
      </c>
      <c r="O105">
        <f t="shared" si="50"/>
        <v>0.99627900787133272</v>
      </c>
      <c r="P105">
        <f t="shared" si="51"/>
        <v>1006.3650608146974</v>
      </c>
      <c r="Q105">
        <f t="shared" si="52"/>
        <v>5.6659383091596238E-2</v>
      </c>
      <c r="R105">
        <f t="shared" si="53"/>
        <v>4.848860796041965E-3</v>
      </c>
      <c r="S105">
        <f t="shared" si="54"/>
        <v>1006.7752262533139</v>
      </c>
      <c r="T105">
        <f t="shared" si="55"/>
        <v>67118.117735510867</v>
      </c>
      <c r="U105">
        <f t="shared" si="32"/>
        <v>4826360.7355969343</v>
      </c>
      <c r="V105">
        <f t="shared" si="56"/>
        <v>602.88072362308549</v>
      </c>
      <c r="W105">
        <f t="shared" si="33"/>
        <v>72286.078596657491</v>
      </c>
      <c r="X105">
        <f t="shared" si="34"/>
        <v>75087.639867563063</v>
      </c>
      <c r="Y105">
        <f t="shared" si="35"/>
        <v>187053.24149224098</v>
      </c>
      <c r="Z105">
        <f t="shared" si="57"/>
        <v>47726.750749885316</v>
      </c>
      <c r="AA105">
        <f t="shared" si="58"/>
        <v>730.88849586189872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6.0916652747277394E-2</v>
      </c>
      <c r="E106">
        <f t="shared" si="41"/>
        <v>5.2238945902397527E-3</v>
      </c>
      <c r="F106">
        <f t="shared" si="42"/>
        <v>0.34878638081767771</v>
      </c>
      <c r="G106">
        <f t="shared" si="43"/>
        <v>66.41871338254758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6.3781717978232724</v>
      </c>
      <c r="L106">
        <f t="shared" si="48"/>
        <v>66767.499763365253</v>
      </c>
      <c r="M106">
        <f t="shared" si="49"/>
        <v>425.85458400186826</v>
      </c>
      <c r="N106">
        <f t="shared" si="31"/>
        <v>0.70580097130559771</v>
      </c>
      <c r="O106">
        <f t="shared" si="50"/>
        <v>0.99627486171121238</v>
      </c>
      <c r="P106">
        <f t="shared" si="51"/>
        <v>1006.3781717978233</v>
      </c>
      <c r="Q106">
        <f t="shared" si="52"/>
        <v>5.6659383091596238E-2</v>
      </c>
      <c r="R106">
        <f t="shared" si="53"/>
        <v>4.848860796041965E-3</v>
      </c>
      <c r="S106">
        <f t="shared" si="54"/>
        <v>1006.7891821100868</v>
      </c>
      <c r="T106">
        <f t="shared" si="55"/>
        <v>66767.499763365253</v>
      </c>
      <c r="U106">
        <f t="shared" si="32"/>
        <v>4776365.5905194283</v>
      </c>
      <c r="V106">
        <f t="shared" si="56"/>
        <v>596.63562283323745</v>
      </c>
      <c r="W106">
        <f t="shared" si="33"/>
        <v>71912.949638293969</v>
      </c>
      <c r="X106">
        <f t="shared" si="34"/>
        <v>74710.819112427576</v>
      </c>
      <c r="Y106">
        <f t="shared" si="35"/>
        <v>185830.89068425921</v>
      </c>
      <c r="Z106">
        <f t="shared" si="57"/>
        <v>47300.76808691911</v>
      </c>
      <c r="AA106">
        <f t="shared" si="58"/>
        <v>722.79842713858579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6.8646819893164776E-2</v>
      </c>
      <c r="E107">
        <f t="shared" si="41"/>
        <v>5.9088667382618532E-3</v>
      </c>
      <c r="F107">
        <f t="shared" si="42"/>
        <v>0.39245932630428282</v>
      </c>
      <c r="G107">
        <f t="shared" si="43"/>
        <v>66.026254056243303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6.3913097874277183</v>
      </c>
      <c r="L107">
        <f t="shared" si="48"/>
        <v>66418.713382547576</v>
      </c>
      <c r="M107">
        <f t="shared" si="49"/>
        <v>424.50257291023274</v>
      </c>
      <c r="N107">
        <f t="shared" si="31"/>
        <v>0.70316888623257678</v>
      </c>
      <c r="O107">
        <f t="shared" si="50"/>
        <v>0.99627078286935189</v>
      </c>
      <c r="P107">
        <f t="shared" si="51"/>
        <v>1006.3913097874278</v>
      </c>
      <c r="Q107">
        <f t="shared" si="52"/>
        <v>6.3849313626649806E-2</v>
      </c>
      <c r="R107">
        <f t="shared" si="53"/>
        <v>5.4831478466659256E-3</v>
      </c>
      <c r="S107">
        <f t="shared" si="54"/>
        <v>1006.8031667136398</v>
      </c>
      <c r="T107">
        <f t="shared" si="55"/>
        <v>66418.713382547576</v>
      </c>
      <c r="U107">
        <f t="shared" si="32"/>
        <v>4726560.5325875217</v>
      </c>
      <c r="V107">
        <f t="shared" si="56"/>
        <v>590.41426661661308</v>
      </c>
      <c r="W107">
        <f t="shared" si="33"/>
        <v>71586.077389174345</v>
      </c>
      <c r="X107">
        <f t="shared" si="34"/>
        <v>74378.491350124707</v>
      </c>
      <c r="Y107">
        <f t="shared" si="35"/>
        <v>184372.63361590926</v>
      </c>
      <c r="Z107">
        <f t="shared" si="57"/>
        <v>46878.392418270181</v>
      </c>
      <c r="AA107">
        <f t="shared" si="58"/>
        <v>714.77527055439509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6.8646819893164776E-2</v>
      </c>
      <c r="E108">
        <f t="shared" si="41"/>
        <v>5.9088667382618532E-3</v>
      </c>
      <c r="F108">
        <f t="shared" si="42"/>
        <v>0.39014033644496282</v>
      </c>
      <c r="G108">
        <f t="shared" si="43"/>
        <v>65.636113719798345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6.4044748391396631</v>
      </c>
      <c r="L108">
        <f t="shared" si="48"/>
        <v>66026.254056243299</v>
      </c>
      <c r="M108">
        <f t="shared" si="49"/>
        <v>422.86348282585334</v>
      </c>
      <c r="N108">
        <f t="shared" si="31"/>
        <v>0.70054379541246425</v>
      </c>
      <c r="O108">
        <f t="shared" si="50"/>
        <v>0.99626677051344348</v>
      </c>
      <c r="P108">
        <f t="shared" si="51"/>
        <v>1006.4044748391397</v>
      </c>
      <c r="Q108">
        <f t="shared" si="52"/>
        <v>6.3849313626649806E-2</v>
      </c>
      <c r="R108">
        <f t="shared" si="53"/>
        <v>5.4831478466659256E-3</v>
      </c>
      <c r="S108">
        <f t="shared" si="54"/>
        <v>1006.8171801231863</v>
      </c>
      <c r="T108">
        <f t="shared" si="55"/>
        <v>66026.254056243299</v>
      </c>
      <c r="U108">
        <f t="shared" si="32"/>
        <v>4676989.6495898617</v>
      </c>
      <c r="V108">
        <f t="shared" si="56"/>
        <v>584.22216216162599</v>
      </c>
      <c r="W108">
        <f t="shared" si="33"/>
        <v>71256.346308923865</v>
      </c>
      <c r="X108">
        <f t="shared" si="34"/>
        <v>74043.406470490605</v>
      </c>
      <c r="Y108">
        <f t="shared" si="35"/>
        <v>182931.79770851412</v>
      </c>
      <c r="Z108">
        <f t="shared" si="57"/>
        <v>46427.607526837754</v>
      </c>
      <c r="AA108">
        <f t="shared" si="58"/>
        <v>706.61765509186534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6.8646819893164776E-2</v>
      </c>
      <c r="E109">
        <f t="shared" si="41"/>
        <v>5.9088667382618532E-3</v>
      </c>
      <c r="F109">
        <f t="shared" si="42"/>
        <v>0.38783504918768891</v>
      </c>
      <c r="G109">
        <f t="shared" si="43"/>
        <v>65.248278670610659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6.4176670087026189</v>
      </c>
      <c r="L109">
        <f t="shared" si="48"/>
        <v>65636.113719798348</v>
      </c>
      <c r="M109">
        <f t="shared" si="49"/>
        <v>421.23072159900318</v>
      </c>
      <c r="N109">
        <f t="shared" si="31"/>
        <v>0.6979257398274622</v>
      </c>
      <c r="O109">
        <f t="shared" si="50"/>
        <v>0.99626282382037146</v>
      </c>
      <c r="P109">
        <f t="shared" si="51"/>
        <v>1006.4176670087027</v>
      </c>
      <c r="Q109">
        <f t="shared" si="52"/>
        <v>6.3849313626649806E-2</v>
      </c>
      <c r="R109">
        <f t="shared" si="53"/>
        <v>5.4831478466659256E-3</v>
      </c>
      <c r="S109">
        <f t="shared" si="54"/>
        <v>1006.8312223980621</v>
      </c>
      <c r="T109">
        <f t="shared" si="55"/>
        <v>65636.113719798348</v>
      </c>
      <c r="U109">
        <f t="shared" si="32"/>
        <v>4627650.752581073</v>
      </c>
      <c r="V109">
        <f t="shared" si="56"/>
        <v>578.05903603803665</v>
      </c>
      <c r="W109">
        <f t="shared" si="33"/>
        <v>70923.721619425225</v>
      </c>
      <c r="X109">
        <f t="shared" si="34"/>
        <v>73705.531634315266</v>
      </c>
      <c r="Y109">
        <f t="shared" si="35"/>
        <v>181508.315060241</v>
      </c>
      <c r="Z109">
        <f t="shared" si="57"/>
        <v>45980.972221391654</v>
      </c>
      <c r="AA109">
        <f t="shared" si="58"/>
        <v>698.53284884409322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6.8646819893164776E-2</v>
      </c>
      <c r="E110">
        <f t="shared" si="41"/>
        <v>5.9088667382618532E-3</v>
      </c>
      <c r="F110">
        <f t="shared" si="42"/>
        <v>0.38554338356561163</v>
      </c>
      <c r="G110">
        <f t="shared" si="43"/>
        <v>64.862735287045041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6.4308863519749186</v>
      </c>
      <c r="L110">
        <f t="shared" si="48"/>
        <v>65248.278670610656</v>
      </c>
      <c r="M110">
        <f t="shared" si="49"/>
        <v>419.60426479268625</v>
      </c>
      <c r="N110">
        <f t="shared" si="31"/>
        <v>0.69531475913840624</v>
      </c>
      <c r="O110">
        <f t="shared" si="50"/>
        <v>0.99625894197611709</v>
      </c>
      <c r="P110">
        <f t="shared" si="51"/>
        <v>1006.4308863519749</v>
      </c>
      <c r="Q110">
        <f t="shared" si="52"/>
        <v>6.3849313626649806E-2</v>
      </c>
      <c r="R110">
        <f t="shared" si="53"/>
        <v>5.4831478466659256E-3</v>
      </c>
      <c r="S110">
        <f t="shared" si="54"/>
        <v>1006.845293597725</v>
      </c>
      <c r="T110">
        <f t="shared" si="55"/>
        <v>65248.278670610656</v>
      </c>
      <c r="U110">
        <f t="shared" si="32"/>
        <v>4578541.6747010974</v>
      </c>
      <c r="V110">
        <f t="shared" si="56"/>
        <v>571.924617574374</v>
      </c>
      <c r="W110">
        <f t="shared" si="33"/>
        <v>70588.168297854107</v>
      </c>
      <c r="X110">
        <f t="shared" si="34"/>
        <v>73364.833795013503</v>
      </c>
      <c r="Y110">
        <f t="shared" si="35"/>
        <v>180102.11912292123</v>
      </c>
      <c r="Z110">
        <f t="shared" si="57"/>
        <v>45538.453163654362</v>
      </c>
      <c r="AA110">
        <f t="shared" si="58"/>
        <v>690.52024465424483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6.7740681870575012E-2</v>
      </c>
      <c r="E111">
        <f t="shared" si="41"/>
        <v>5.8283045375759901E-3</v>
      </c>
      <c r="F111">
        <f t="shared" si="42"/>
        <v>0.3780397743930749</v>
      </c>
      <c r="G111">
        <f t="shared" si="43"/>
        <v>64.484695512651967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6.4441329249299564</v>
      </c>
      <c r="L111">
        <f t="shared" si="48"/>
        <v>64862.735287045041</v>
      </c>
      <c r="M111">
        <f t="shared" si="49"/>
        <v>417.98408806426306</v>
      </c>
      <c r="N111">
        <f t="shared" si="31"/>
        <v>0.69271089170660483</v>
      </c>
      <c r="O111">
        <f t="shared" si="50"/>
        <v>0.99625512417566398</v>
      </c>
      <c r="P111">
        <f t="shared" si="51"/>
        <v>1006.4441329249299</v>
      </c>
      <c r="Q111">
        <f t="shared" si="52"/>
        <v>6.3006502686778043E-2</v>
      </c>
      <c r="R111">
        <f t="shared" si="53"/>
        <v>5.408565479064209E-3</v>
      </c>
      <c r="S111">
        <f t="shared" si="54"/>
        <v>1006.8593937817553</v>
      </c>
      <c r="T111">
        <f t="shared" si="55"/>
        <v>64862.735287045041</v>
      </c>
      <c r="U111">
        <f t="shared" si="32"/>
        <v>4529660.2708484679</v>
      </c>
      <c r="V111">
        <f t="shared" si="56"/>
        <v>565.81863881712297</v>
      </c>
      <c r="W111">
        <f t="shared" si="33"/>
        <v>70243.958428240425</v>
      </c>
      <c r="X111">
        <f t="shared" si="34"/>
        <v>73015.803979846227</v>
      </c>
      <c r="Y111">
        <f t="shared" si="35"/>
        <v>178741.61640339898</v>
      </c>
      <c r="Z111">
        <f t="shared" si="57"/>
        <v>45100.017163169927</v>
      </c>
      <c r="AA111">
        <f t="shared" si="58"/>
        <v>682.57923935531608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6.7740681870575012E-2</v>
      </c>
      <c r="E112">
        <f t="shared" si="41"/>
        <v>5.8283045375759901E-3</v>
      </c>
      <c r="F112">
        <f t="shared" si="42"/>
        <v>0.37583644346059553</v>
      </c>
      <c r="G112">
        <f t="shared" si="43"/>
        <v>64.108859069191368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6.4574067836564142</v>
      </c>
      <c r="L112">
        <f t="shared" si="48"/>
        <v>64484.695512651968</v>
      </c>
      <c r="M112">
        <f t="shared" si="49"/>
        <v>416.40391024541714</v>
      </c>
      <c r="N112">
        <f t="shared" si="31"/>
        <v>0.69011417461540803</v>
      </c>
      <c r="O112">
        <f t="shared" si="50"/>
        <v>0.99625136962290373</v>
      </c>
      <c r="P112">
        <f t="shared" si="51"/>
        <v>1006.4574067836564</v>
      </c>
      <c r="Q112">
        <f t="shared" si="52"/>
        <v>6.3006502686778043E-2</v>
      </c>
      <c r="R112">
        <f t="shared" si="53"/>
        <v>5.408565479064209E-3</v>
      </c>
      <c r="S112">
        <f t="shared" si="54"/>
        <v>1006.8735230098562</v>
      </c>
      <c r="T112">
        <f t="shared" si="55"/>
        <v>64484.695512651968</v>
      </c>
      <c r="U112">
        <f t="shared" si="32"/>
        <v>4480999.1390016498</v>
      </c>
      <c r="V112">
        <f t="shared" si="56"/>
        <v>559.74017514909394</v>
      </c>
      <c r="W112">
        <f t="shared" si="33"/>
        <v>69896.722606861527</v>
      </c>
      <c r="X112">
        <f t="shared" si="34"/>
        <v>72663.86061069525</v>
      </c>
      <c r="Y112">
        <f t="shared" si="35"/>
        <v>177398.06031277968</v>
      </c>
      <c r="Z112">
        <f t="shared" si="57"/>
        <v>44669.250929998045</v>
      </c>
      <c r="AA112">
        <f t="shared" si="58"/>
        <v>674.73215294832085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6.7740681870575012E-2</v>
      </c>
      <c r="E113">
        <f t="shared" si="41"/>
        <v>5.8283045375759901E-3</v>
      </c>
      <c r="F113">
        <f t="shared" si="42"/>
        <v>0.3736459542117877</v>
      </c>
      <c r="G113">
        <f t="shared" si="43"/>
        <v>63.73521311497958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6.4707079843585174</v>
      </c>
      <c r="L113">
        <f t="shared" si="48"/>
        <v>64108.859069191371</v>
      </c>
      <c r="M113">
        <f t="shared" si="49"/>
        <v>414.82970624713153</v>
      </c>
      <c r="N113">
        <f t="shared" si="31"/>
        <v>0.68752464369150801</v>
      </c>
      <c r="O113">
        <f t="shared" si="50"/>
        <v>0.99624767753054322</v>
      </c>
      <c r="P113">
        <f t="shared" si="51"/>
        <v>1006.4707079843586</v>
      </c>
      <c r="Q113">
        <f t="shared" si="52"/>
        <v>6.3006502686778043E-2</v>
      </c>
      <c r="R113">
        <f t="shared" si="53"/>
        <v>5.408565479064209E-3</v>
      </c>
      <c r="S113">
        <f t="shared" si="54"/>
        <v>1006.8876813418534</v>
      </c>
      <c r="T113">
        <f t="shared" si="55"/>
        <v>64108.859069191371</v>
      </c>
      <c r="U113">
        <f t="shared" si="32"/>
        <v>4432556.2191748638</v>
      </c>
      <c r="V113">
        <f t="shared" si="56"/>
        <v>553.68896924892499</v>
      </c>
      <c r="W113">
        <f t="shared" si="33"/>
        <v>69546.42500651002</v>
      </c>
      <c r="X113">
        <f t="shared" si="34"/>
        <v>72308.96996178446</v>
      </c>
      <c r="Y113">
        <f t="shared" si="35"/>
        <v>176071.39146412813</v>
      </c>
      <c r="Z113">
        <f t="shared" si="57"/>
        <v>44242.432362070518</v>
      </c>
      <c r="AA113">
        <f t="shared" si="58"/>
        <v>666.9546716314768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6.7740681870575012E-2</v>
      </c>
      <c r="E114">
        <f t="shared" si="41"/>
        <v>5.8283045375759901E-3</v>
      </c>
      <c r="F114">
        <f t="shared" si="42"/>
        <v>0.37146823180140826</v>
      </c>
      <c r="G114">
        <f t="shared" si="43"/>
        <v>63.363744883178171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6.4840365833562608</v>
      </c>
      <c r="L114">
        <f t="shared" si="48"/>
        <v>63735.213114979582</v>
      </c>
      <c r="M114">
        <f t="shared" si="49"/>
        <v>413.26145348553536</v>
      </c>
      <c r="N114">
        <f t="shared" si="31"/>
        <v>0.68494233352597411</v>
      </c>
      <c r="O114">
        <f t="shared" si="50"/>
        <v>0.9962440471200148</v>
      </c>
      <c r="P114">
        <f t="shared" si="51"/>
        <v>1006.4840365833562</v>
      </c>
      <c r="Q114">
        <f t="shared" si="52"/>
        <v>6.3006502686778043E-2</v>
      </c>
      <c r="R114">
        <f t="shared" si="53"/>
        <v>5.408565479064209E-3</v>
      </c>
      <c r="S114">
        <f t="shared" si="54"/>
        <v>1006.9018688376965</v>
      </c>
      <c r="T114">
        <f t="shared" si="55"/>
        <v>63735.213114979582</v>
      </c>
      <c r="U114">
        <f t="shared" si="32"/>
        <v>4384329.4717493374</v>
      </c>
      <c r="V114">
        <f t="shared" si="56"/>
        <v>547.66476633938157</v>
      </c>
      <c r="W114">
        <f t="shared" si="33"/>
        <v>69193.029544459379</v>
      </c>
      <c r="X114">
        <f t="shared" si="34"/>
        <v>71951.098090499523</v>
      </c>
      <c r="Y114">
        <f t="shared" si="35"/>
        <v>174761.55172160582</v>
      </c>
      <c r="Z114">
        <f t="shared" si="57"/>
        <v>43819.529687478665</v>
      </c>
      <c r="AA114">
        <f t="shared" si="58"/>
        <v>659.24621660553078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6.7740681870575012E-2</v>
      </c>
      <c r="E115">
        <f t="shared" si="41"/>
        <v>5.8283045375759901E-3</v>
      </c>
      <c r="F115">
        <f t="shared" si="42"/>
        <v>0.36930320182043475</v>
      </c>
      <c r="G115">
        <f t="shared" si="43"/>
        <v>62.994441681357735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6.497392637085647</v>
      </c>
      <c r="L115">
        <f t="shared" si="48"/>
        <v>63363.744883178173</v>
      </c>
      <c r="M115">
        <f t="shared" si="49"/>
        <v>411.6991294621352</v>
      </c>
      <c r="N115">
        <f t="shared" si="31"/>
        <v>0.68236727749502024</v>
      </c>
      <c r="O115">
        <f t="shared" si="50"/>
        <v>0.99624047762138179</v>
      </c>
      <c r="P115">
        <f t="shared" si="51"/>
        <v>1006.4973926370857</v>
      </c>
      <c r="Q115">
        <f t="shared" si="52"/>
        <v>6.3006502686778043E-2</v>
      </c>
      <c r="R115">
        <f t="shared" si="53"/>
        <v>5.408565479064209E-3</v>
      </c>
      <c r="S115">
        <f t="shared" si="54"/>
        <v>1006.9160855574581</v>
      </c>
      <c r="T115">
        <f t="shared" si="55"/>
        <v>63363.744883178173</v>
      </c>
      <c r="U115">
        <f t="shared" si="32"/>
        <v>4336316.8771734498</v>
      </c>
      <c r="V115">
        <f t="shared" si="56"/>
        <v>541.66731414990011</v>
      </c>
      <c r="W115">
        <f t="shared" si="33"/>
        <v>68836.499878952236</v>
      </c>
      <c r="X115">
        <f t="shared" si="34"/>
        <v>71590.2108342875</v>
      </c>
      <c r="Y115">
        <f t="shared" si="35"/>
        <v>173468.48418318317</v>
      </c>
      <c r="Z115">
        <f t="shared" si="57"/>
        <v>43400.511281228559</v>
      </c>
      <c r="AA115">
        <f t="shared" si="58"/>
        <v>651.60621290891413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6.7740681870575012E-2</v>
      </c>
      <c r="E116">
        <f t="shared" si="41"/>
        <v>5.8283045375759901E-3</v>
      </c>
      <c r="F116">
        <f t="shared" si="42"/>
        <v>0.36715079029352338</v>
      </c>
      <c r="G116">
        <f t="shared" si="43"/>
        <v>62.627290891064213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6.5107762020989242</v>
      </c>
      <c r="L116">
        <f t="shared" si="48"/>
        <v>62994.441681357734</v>
      </c>
      <c r="M116">
        <f t="shared" si="49"/>
        <v>410.14271176349246</v>
      </c>
      <c r="N116">
        <f t="shared" si="31"/>
        <v>0.67979950778051179</v>
      </c>
      <c r="O116">
        <f t="shared" si="50"/>
        <v>0.99623696827325192</v>
      </c>
      <c r="P116">
        <f t="shared" si="51"/>
        <v>1006.5107762020989</v>
      </c>
      <c r="Q116">
        <f t="shared" si="52"/>
        <v>6.3006502686778043E-2</v>
      </c>
      <c r="R116">
        <f t="shared" si="53"/>
        <v>5.408565479064209E-3</v>
      </c>
      <c r="S116">
        <f t="shared" si="54"/>
        <v>1006.9303315613347</v>
      </c>
      <c r="T116">
        <f t="shared" si="55"/>
        <v>62994.441681357734</v>
      </c>
      <c r="U116">
        <f t="shared" si="32"/>
        <v>4288516.4356679572</v>
      </c>
      <c r="V116">
        <f t="shared" si="56"/>
        <v>535.69636287976675</v>
      </c>
      <c r="W116">
        <f t="shared" si="33"/>
        <v>68476.799405670085</v>
      </c>
      <c r="X116">
        <f t="shared" si="34"/>
        <v>71226.273807543606</v>
      </c>
      <c r="Y116">
        <f t="shared" si="35"/>
        <v>172192.13316366784</v>
      </c>
      <c r="Z116">
        <f t="shared" si="57"/>
        <v>42985.345667426904</v>
      </c>
      <c r="AA116">
        <f t="shared" si="58"/>
        <v>644.03408941595501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6.7740681870575012E-2</v>
      </c>
      <c r="E117">
        <f t="shared" si="41"/>
        <v>5.8283045375759901E-3</v>
      </c>
      <c r="F117">
        <f t="shared" si="42"/>
        <v>0.36501092367648102</v>
      </c>
      <c r="G117">
        <f t="shared" si="43"/>
        <v>62.262279967387734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6.5241873350648385</v>
      </c>
      <c r="L117">
        <f t="shared" si="48"/>
        <v>62627.290891064215</v>
      </c>
      <c r="M117">
        <f t="shared" si="49"/>
        <v>408.59217806090265</v>
      </c>
      <c r="N117">
        <f t="shared" si="31"/>
        <v>0.67723905539020979</v>
      </c>
      <c r="O117">
        <f t="shared" si="50"/>
        <v>0.99623351832268658</v>
      </c>
      <c r="P117">
        <f t="shared" si="51"/>
        <v>1006.5241873350649</v>
      </c>
      <c r="Q117">
        <f t="shared" si="52"/>
        <v>6.3006502686778043E-2</v>
      </c>
      <c r="R117">
        <f t="shared" si="53"/>
        <v>5.408565479064209E-3</v>
      </c>
      <c r="S117">
        <f t="shared" si="54"/>
        <v>1006.9446069096467</v>
      </c>
      <c r="T117">
        <f t="shared" si="55"/>
        <v>62627.290891064215</v>
      </c>
      <c r="U117">
        <f t="shared" si="32"/>
        <v>4240926.1669362141</v>
      </c>
      <c r="V117">
        <f t="shared" si="56"/>
        <v>529.75166516191962</v>
      </c>
      <c r="W117">
        <f t="shared" si="33"/>
        <v>68113.891254184069</v>
      </c>
      <c r="X117">
        <f t="shared" si="34"/>
        <v>70859.252398485216</v>
      </c>
      <c r="Y117">
        <f t="shared" si="35"/>
        <v>170932.44417806595</v>
      </c>
      <c r="Z117">
        <f t="shared" si="57"/>
        <v>42574.001521372382</v>
      </c>
      <c r="AA117">
        <f t="shared" si="58"/>
        <v>636.52927883441794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6.7740681870575012E-2</v>
      </c>
      <c r="E118">
        <f t="shared" si="41"/>
        <v>5.8283045375759901E-3</v>
      </c>
      <c r="F118">
        <f t="shared" si="42"/>
        <v>0.36288352885375258</v>
      </c>
      <c r="G118">
        <f t="shared" si="43"/>
        <v>61.899396438533984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6.5376260927688534</v>
      </c>
      <c r="L118">
        <f t="shared" si="48"/>
        <v>62262.279967387731</v>
      </c>
      <c r="M118">
        <f t="shared" si="49"/>
        <v>407.04750611007353</v>
      </c>
      <c r="N118">
        <f t="shared" si="31"/>
        <v>0.67468595017775601</v>
      </c>
      <c r="O118">
        <f t="shared" si="50"/>
        <v>0.99623012702511271</v>
      </c>
      <c r="P118">
        <f t="shared" si="51"/>
        <v>1006.5376260927688</v>
      </c>
      <c r="Q118">
        <f t="shared" si="52"/>
        <v>6.3006502686778043E-2</v>
      </c>
      <c r="R118">
        <f t="shared" si="53"/>
        <v>5.408565479064209E-3</v>
      </c>
      <c r="S118">
        <f t="shared" si="54"/>
        <v>1006.958911662839</v>
      </c>
      <c r="T118">
        <f t="shared" si="55"/>
        <v>62262.279967387731</v>
      </c>
      <c r="U118">
        <f t="shared" si="32"/>
        <v>4193544.1098793</v>
      </c>
      <c r="V118">
        <f t="shared" si="56"/>
        <v>523.83297602736411</v>
      </c>
      <c r="W118">
        <f t="shared" si="33"/>
        <v>67747.73828438668</v>
      </c>
      <c r="X118">
        <f t="shared" si="34"/>
        <v>70489.111766012793</v>
      </c>
      <c r="Y118">
        <f t="shared" si="35"/>
        <v>169689.36392525892</v>
      </c>
      <c r="Z118">
        <f t="shared" si="57"/>
        <v>42166.447671554452</v>
      </c>
      <c r="AA118">
        <f t="shared" si="58"/>
        <v>629.09121770239074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7.6342853018581458E-2</v>
      </c>
      <c r="E119">
        <f t="shared" si="41"/>
        <v>6.5960109563297786E-3</v>
      </c>
      <c r="F119">
        <f t="shared" si="42"/>
        <v>0.40828909709877065</v>
      </c>
      <c r="G119">
        <f t="shared" si="43"/>
        <v>61.49110734143521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6.5510925321134108</v>
      </c>
      <c r="L119">
        <f t="shared" si="48"/>
        <v>61899.396438533986</v>
      </c>
      <c r="M119">
        <f t="shared" si="49"/>
        <v>405.50867375080742</v>
      </c>
      <c r="N119">
        <f t="shared" si="31"/>
        <v>0.67214022086240077</v>
      </c>
      <c r="O119">
        <f t="shared" si="50"/>
        <v>0.99622679364423616</v>
      </c>
      <c r="P119">
        <f t="shared" si="51"/>
        <v>1006.5510925321134</v>
      </c>
      <c r="Q119">
        <f t="shared" si="52"/>
        <v>7.1007495658542349E-2</v>
      </c>
      <c r="R119">
        <f t="shared" si="53"/>
        <v>6.1190857303330404E-3</v>
      </c>
      <c r="S119">
        <f t="shared" si="54"/>
        <v>1006.9732458814808</v>
      </c>
      <c r="T119">
        <f t="shared" si="55"/>
        <v>61899.396438533986</v>
      </c>
      <c r="U119">
        <f t="shared" si="32"/>
        <v>4146368.3223159448</v>
      </c>
      <c r="V119">
        <f t="shared" si="56"/>
        <v>517.94005287018808</v>
      </c>
      <c r="W119">
        <f t="shared" si="33"/>
        <v>67430.373294350313</v>
      </c>
      <c r="X119">
        <f t="shared" si="34"/>
        <v>70165.942266154685</v>
      </c>
      <c r="Y119">
        <f t="shared" si="35"/>
        <v>168213.1652851222</v>
      </c>
      <c r="Z119">
        <f t="shared" si="57"/>
        <v>41762.653101561911</v>
      </c>
      <c r="AA119">
        <f t="shared" si="58"/>
        <v>621.71934638453695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7.6342853018581458E-2</v>
      </c>
      <c r="E120">
        <f t="shared" si="41"/>
        <v>6.5960109563297786E-3</v>
      </c>
      <c r="F120">
        <f t="shared" si="42"/>
        <v>0.40559601774095716</v>
      </c>
      <c r="G120">
        <f t="shared" si="43"/>
        <v>61.085511323694256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6.5645867101181539</v>
      </c>
      <c r="L120">
        <f t="shared" si="48"/>
        <v>61491.107341435207</v>
      </c>
      <c r="M120">
        <f t="shared" si="49"/>
        <v>403.66370604403443</v>
      </c>
      <c r="N120">
        <f t="shared" si="31"/>
        <v>0.66960189504847423</v>
      </c>
      <c r="O120">
        <f t="shared" si="50"/>
        <v>0.99622351745195414</v>
      </c>
      <c r="P120">
        <f t="shared" si="51"/>
        <v>1006.5645867101182</v>
      </c>
      <c r="Q120">
        <f t="shared" si="52"/>
        <v>7.1007495658542349E-2</v>
      </c>
      <c r="R120">
        <f t="shared" si="53"/>
        <v>6.1190857303330404E-3</v>
      </c>
      <c r="S120">
        <f t="shared" si="54"/>
        <v>1006.987609626266</v>
      </c>
      <c r="T120">
        <f t="shared" si="55"/>
        <v>61491.107341435207</v>
      </c>
      <c r="U120">
        <f t="shared" si="32"/>
        <v>4099444.888550574</v>
      </c>
      <c r="V120">
        <f t="shared" si="56"/>
        <v>512.07865227186585</v>
      </c>
      <c r="W120">
        <f t="shared" si="33"/>
        <v>67109.938178751909</v>
      </c>
      <c r="X120">
        <f t="shared" si="34"/>
        <v>69839.807485763798</v>
      </c>
      <c r="Y120">
        <f t="shared" si="35"/>
        <v>166755.46246568018</v>
      </c>
      <c r="Z120">
        <f t="shared" si="57"/>
        <v>41330.646469545856</v>
      </c>
      <c r="AA120">
        <f t="shared" si="58"/>
        <v>614.20744850968254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7.6342853018581458E-2</v>
      </c>
      <c r="E121">
        <f t="shared" si="41"/>
        <v>6.5960109563297786E-3</v>
      </c>
      <c r="F121">
        <f t="shared" si="42"/>
        <v>0.40292070196409407</v>
      </c>
      <c r="G121">
        <f t="shared" si="43"/>
        <v>60.682590621730164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6.578108683920183</v>
      </c>
      <c r="L121">
        <f t="shared" si="48"/>
        <v>61085.511323694256</v>
      </c>
      <c r="M121">
        <f t="shared" si="49"/>
        <v>401.82713250009783</v>
      </c>
      <c r="N121">
        <f t="shared" si="31"/>
        <v>0.667070999244606</v>
      </c>
      <c r="O121">
        <f t="shared" si="50"/>
        <v>0.99622029772827181</v>
      </c>
      <c r="P121">
        <f t="shared" si="51"/>
        <v>1006.5781086839202</v>
      </c>
      <c r="Q121">
        <f t="shared" si="52"/>
        <v>7.1007495658542349E-2</v>
      </c>
      <c r="R121">
        <f t="shared" si="53"/>
        <v>6.1190857303330404E-3</v>
      </c>
      <c r="S121">
        <f t="shared" si="54"/>
        <v>1007.0020029580137</v>
      </c>
      <c r="T121">
        <f t="shared" si="55"/>
        <v>61085.511323694256</v>
      </c>
      <c r="U121">
        <f t="shared" si="32"/>
        <v>4052771.4846663708</v>
      </c>
      <c r="V121">
        <f t="shared" si="56"/>
        <v>506.24848394231583</v>
      </c>
      <c r="W121">
        <f t="shared" si="33"/>
        <v>66786.395293003356</v>
      </c>
      <c r="X121">
        <f t="shared" si="34"/>
        <v>69510.672107528415</v>
      </c>
      <c r="Y121">
        <f t="shared" si="35"/>
        <v>165316.17467609528</v>
      </c>
      <c r="Z121">
        <f t="shared" si="57"/>
        <v>40902.974142350708</v>
      </c>
      <c r="AA121">
        <f t="shared" si="58"/>
        <v>606.76789145342741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7.6342853018581458E-2</v>
      </c>
      <c r="E122">
        <f t="shared" si="41"/>
        <v>6.5960109563297786E-3</v>
      </c>
      <c r="F122">
        <f t="shared" si="42"/>
        <v>0.40026303259940682</v>
      </c>
      <c r="G122">
        <f t="shared" si="43"/>
        <v>60.282327589130759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6.591658510774292</v>
      </c>
      <c r="L122">
        <f t="shared" si="48"/>
        <v>60682.590621730167</v>
      </c>
      <c r="M122">
        <f t="shared" si="49"/>
        <v>399.99891492755989</v>
      </c>
      <c r="N122">
        <f t="shared" si="31"/>
        <v>0.6645475588826909</v>
      </c>
      <c r="O122">
        <f t="shared" si="50"/>
        <v>0.9962171337612149</v>
      </c>
      <c r="P122">
        <f t="shared" si="51"/>
        <v>1006.5916585107743</v>
      </c>
      <c r="Q122">
        <f t="shared" si="52"/>
        <v>7.1007495658542349E-2</v>
      </c>
      <c r="R122">
        <f t="shared" si="53"/>
        <v>6.1190857303330404E-3</v>
      </c>
      <c r="S122">
        <f t="shared" si="54"/>
        <v>1007.0164259376681</v>
      </c>
      <c r="T122">
        <f t="shared" si="55"/>
        <v>60682.590621730167</v>
      </c>
      <c r="U122">
        <f t="shared" si="32"/>
        <v>4006345.8093048325</v>
      </c>
      <c r="V122">
        <f t="shared" si="56"/>
        <v>500.44926040930881</v>
      </c>
      <c r="W122">
        <f t="shared" si="33"/>
        <v>66459.706675745503</v>
      </c>
      <c r="X122">
        <f t="shared" si="34"/>
        <v>69178.500542472713</v>
      </c>
      <c r="Y122">
        <f t="shared" si="35"/>
        <v>163895.2225213692</v>
      </c>
      <c r="Z122">
        <f t="shared" si="57"/>
        <v>40479.5963627889</v>
      </c>
      <c r="AA122">
        <f t="shared" si="58"/>
        <v>599.40001022713977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7.5428868747957692E-2</v>
      </c>
      <c r="E123">
        <f t="shared" si="41"/>
        <v>6.5141313599897943E-3</v>
      </c>
      <c r="F123">
        <f t="shared" si="42"/>
        <v>0.39268700060153466</v>
      </c>
      <c r="G123">
        <f t="shared" si="43"/>
        <v>59.889640588529225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6.6052362480532052</v>
      </c>
      <c r="L123">
        <f t="shared" si="48"/>
        <v>60282.327589130757</v>
      </c>
      <c r="M123">
        <f t="shared" si="49"/>
        <v>398.17901530874428</v>
      </c>
      <c r="N123">
        <f t="shared" si="31"/>
        <v>0.66203159833660707</v>
      </c>
      <c r="O123">
        <f t="shared" si="50"/>
        <v>0.99621402484674848</v>
      </c>
      <c r="P123">
        <f t="shared" si="51"/>
        <v>1006.6052362480532</v>
      </c>
      <c r="Q123">
        <f t="shared" si="52"/>
        <v>7.01573868197687E-2</v>
      </c>
      <c r="R123">
        <f t="shared" si="53"/>
        <v>6.0433268852660982E-3</v>
      </c>
      <c r="S123">
        <f t="shared" si="54"/>
        <v>1007.0308786262992</v>
      </c>
      <c r="T123">
        <f t="shared" si="55"/>
        <v>60282.327589130757</v>
      </c>
      <c r="U123">
        <f t="shared" si="32"/>
        <v>3960165.5833535795</v>
      </c>
      <c r="V123">
        <f t="shared" si="56"/>
        <v>494.68069697947112</v>
      </c>
      <c r="W123">
        <f t="shared" si="33"/>
        <v>66124.383857332345</v>
      </c>
      <c r="X123">
        <f t="shared" si="34"/>
        <v>68838.009730192061</v>
      </c>
      <c r="Y123">
        <f t="shared" si="35"/>
        <v>162518.07821730233</v>
      </c>
      <c r="Z123">
        <f t="shared" si="57"/>
        <v>40060.473643123536</v>
      </c>
      <c r="AA123">
        <f t="shared" si="58"/>
        <v>592.10314510932562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7.5428868747957692E-2</v>
      </c>
      <c r="E124">
        <f t="shared" si="41"/>
        <v>6.5141313599897943E-3</v>
      </c>
      <c r="F124">
        <f t="shared" si="42"/>
        <v>0.39012898589625589</v>
      </c>
      <c r="G124">
        <f t="shared" si="43"/>
        <v>59.499511602632971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6.6188419532478235</v>
      </c>
      <c r="L124">
        <f t="shared" si="48"/>
        <v>59889.640588529226</v>
      </c>
      <c r="M124">
        <f t="shared" si="49"/>
        <v>396.40006569229092</v>
      </c>
      <c r="N124">
        <f t="shared" si="31"/>
        <v>0.65952314094068487</v>
      </c>
      <c r="O124">
        <f t="shared" si="50"/>
        <v>0.99621097028869188</v>
      </c>
      <c r="P124">
        <f t="shared" si="51"/>
        <v>1006.6188419532479</v>
      </c>
      <c r="Q124">
        <f t="shared" si="52"/>
        <v>7.01573868197687E-2</v>
      </c>
      <c r="R124">
        <f t="shared" si="53"/>
        <v>6.0433268852660982E-3</v>
      </c>
      <c r="S124">
        <f t="shared" si="54"/>
        <v>1007.0453610851025</v>
      </c>
      <c r="T124">
        <f t="shared" si="55"/>
        <v>59889.640588529226</v>
      </c>
      <c r="U124">
        <f t="shared" si="32"/>
        <v>3914223.5628020875</v>
      </c>
      <c r="V124">
        <f t="shared" si="56"/>
        <v>488.94188877342344</v>
      </c>
      <c r="W124">
        <f t="shared" si="33"/>
        <v>65785.809956612735</v>
      </c>
      <c r="X124">
        <f t="shared" si="34"/>
        <v>68494.38519247972</v>
      </c>
      <c r="Y124">
        <f t="shared" si="35"/>
        <v>161158.90367307203</v>
      </c>
      <c r="Z124">
        <f t="shared" si="57"/>
        <v>39648.834482628939</v>
      </c>
      <c r="AA124">
        <f t="shared" si="58"/>
        <v>584.89785929232266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7.5428868747957692E-2</v>
      </c>
      <c r="E125">
        <f t="shared" si="41"/>
        <v>6.5141313599897943E-3</v>
      </c>
      <c r="F125">
        <f t="shared" si="42"/>
        <v>0.38758763443478805</v>
      </c>
      <c r="G125">
        <f t="shared" si="43"/>
        <v>59.111923968198184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6.6324756839674786</v>
      </c>
      <c r="L125">
        <f t="shared" si="48"/>
        <v>59499.511602632971</v>
      </c>
      <c r="M125">
        <f t="shared" si="49"/>
        <v>394.62906391240404</v>
      </c>
      <c r="N125">
        <f t="shared" si="31"/>
        <v>0.65702220900793118</v>
      </c>
      <c r="O125">
        <f t="shared" si="50"/>
        <v>0.99620796939863765</v>
      </c>
      <c r="P125">
        <f t="shared" si="51"/>
        <v>1006.6324756839675</v>
      </c>
      <c r="Q125">
        <f t="shared" si="52"/>
        <v>7.01573868197687E-2</v>
      </c>
      <c r="R125">
        <f t="shared" si="53"/>
        <v>6.0433268852660982E-3</v>
      </c>
      <c r="S125">
        <f t="shared" si="54"/>
        <v>1007.0598733753998</v>
      </c>
      <c r="T125">
        <f t="shared" si="55"/>
        <v>59499.511602632971</v>
      </c>
      <c r="U125">
        <f t="shared" si="32"/>
        <v>3868517.5589713394</v>
      </c>
      <c r="V125">
        <f t="shared" si="56"/>
        <v>483.23256239419811</v>
      </c>
      <c r="W125">
        <f t="shared" si="33"/>
        <v>65443.945980384175</v>
      </c>
      <c r="X125">
        <f t="shared" si="34"/>
        <v>68147.590461604836</v>
      </c>
      <c r="Y125">
        <f t="shared" si="35"/>
        <v>159817.62701095434</v>
      </c>
      <c r="Z125">
        <f t="shared" si="57"/>
        <v>39241.304776605219</v>
      </c>
      <c r="AA125">
        <f t="shared" si="58"/>
        <v>577.76152534678999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7.5428868747957692E-2</v>
      </c>
      <c r="E126">
        <f t="shared" si="41"/>
        <v>6.5141313599897943E-3</v>
      </c>
      <c r="F126">
        <f t="shared" si="42"/>
        <v>0.38506283767057214</v>
      </c>
      <c r="G126">
        <f t="shared" si="43"/>
        <v>58.72686113052761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6.6461374979401677</v>
      </c>
      <c r="L126">
        <f t="shared" si="48"/>
        <v>59111.923968198185</v>
      </c>
      <c r="M126">
        <f t="shared" si="49"/>
        <v>392.8659744604301</v>
      </c>
      <c r="N126">
        <f t="shared" si="31"/>
        <v>0.65452882384801014</v>
      </c>
      <c r="O126">
        <f t="shared" si="50"/>
        <v>0.99620502149587009</v>
      </c>
      <c r="P126">
        <f t="shared" si="51"/>
        <v>1006.6461374979401</v>
      </c>
      <c r="Q126">
        <f t="shared" si="52"/>
        <v>7.01573868197687E-2</v>
      </c>
      <c r="R126">
        <f t="shared" si="53"/>
        <v>6.0433268852660982E-3</v>
      </c>
      <c r="S126">
        <f t="shared" si="54"/>
        <v>1007.0744155586389</v>
      </c>
      <c r="T126">
        <f t="shared" si="55"/>
        <v>59111.923968198185</v>
      </c>
      <c r="U126">
        <f t="shared" si="32"/>
        <v>3823045.4040114414</v>
      </c>
      <c r="V126">
        <f t="shared" si="56"/>
        <v>477.55244704667967</v>
      </c>
      <c r="W126">
        <f t="shared" si="33"/>
        <v>65098.752605119756</v>
      </c>
      <c r="X126">
        <f t="shared" si="34"/>
        <v>67797.588786607783</v>
      </c>
      <c r="Y126">
        <f t="shared" si="35"/>
        <v>158494.17764429073</v>
      </c>
      <c r="Z126">
        <f t="shared" si="57"/>
        <v>38837.846864294443</v>
      </c>
      <c r="AA126">
        <f t="shared" si="58"/>
        <v>570.69351187524762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7.5428868747957692E-2</v>
      </c>
      <c r="E127">
        <f t="shared" si="41"/>
        <v>6.5141313599897943E-3</v>
      </c>
      <c r="F127">
        <f t="shared" si="42"/>
        <v>0.38255448776413559</v>
      </c>
      <c r="G127">
        <f t="shared" si="43"/>
        <v>58.34430664276347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6.6598274530127872</v>
      </c>
      <c r="L127">
        <f t="shared" si="48"/>
        <v>58726.861130527606</v>
      </c>
      <c r="M127">
        <f t="shared" si="49"/>
        <v>391.11076198635732</v>
      </c>
      <c r="N127">
        <f t="shared" si="31"/>
        <v>0.65204300578498287</v>
      </c>
      <c r="O127">
        <f t="shared" si="50"/>
        <v>0.99620212590728541</v>
      </c>
      <c r="P127">
        <f t="shared" si="51"/>
        <v>1006.6598274530128</v>
      </c>
      <c r="Q127">
        <f t="shared" si="52"/>
        <v>7.01573868197687E-2</v>
      </c>
      <c r="R127">
        <f t="shared" si="53"/>
        <v>6.0433268852660982E-3</v>
      </c>
      <c r="S127">
        <f t="shared" si="54"/>
        <v>1007.0889876963945</v>
      </c>
      <c r="T127">
        <f t="shared" si="55"/>
        <v>58726.861130527606</v>
      </c>
      <c r="U127">
        <f t="shared" si="32"/>
        <v>3777804.9506153208</v>
      </c>
      <c r="V127">
        <f t="shared" si="56"/>
        <v>471.90127450184167</v>
      </c>
      <c r="W127">
        <f t="shared" si="33"/>
        <v>64750.190172735325</v>
      </c>
      <c r="X127">
        <f t="shared" si="34"/>
        <v>67444.343129644287</v>
      </c>
      <c r="Y127">
        <f t="shared" si="35"/>
        <v>157188.48626040437</v>
      </c>
      <c r="Z127">
        <f t="shared" si="57"/>
        <v>38438.423344049661</v>
      </c>
      <c r="AA127">
        <f t="shared" si="58"/>
        <v>563.69319249717455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7.5428868747957692E-2</v>
      </c>
      <c r="E128">
        <f t="shared" si="41"/>
        <v>6.5141313599897943E-3</v>
      </c>
      <c r="F128">
        <f t="shared" si="42"/>
        <v>0.38006247757848638</v>
      </c>
      <c r="G128">
        <f t="shared" si="43"/>
        <v>57.964244165184986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6.6735456071513974</v>
      </c>
      <c r="L128">
        <f t="shared" si="48"/>
        <v>58344.306642763469</v>
      </c>
      <c r="M128">
        <f t="shared" si="49"/>
        <v>389.36339129810824</v>
      </c>
      <c r="N128">
        <f t="shared" si="31"/>
        <v>0.64956477417480663</v>
      </c>
      <c r="O128">
        <f t="shared" si="50"/>
        <v>0.99619928196731022</v>
      </c>
      <c r="P128">
        <f t="shared" si="51"/>
        <v>1006.6735456071514</v>
      </c>
      <c r="Q128">
        <f t="shared" si="52"/>
        <v>7.01573868197687E-2</v>
      </c>
      <c r="R128">
        <f t="shared" si="53"/>
        <v>6.0433268852660982E-3</v>
      </c>
      <c r="S128">
        <f t="shared" si="54"/>
        <v>1007.1035898503681</v>
      </c>
      <c r="T128">
        <f t="shared" si="55"/>
        <v>58344.306642763469</v>
      </c>
      <c r="U128">
        <f t="shared" si="32"/>
        <v>3732794.0717371302</v>
      </c>
      <c r="V128">
        <f t="shared" si="56"/>
        <v>466.27877906157107</v>
      </c>
      <c r="W128">
        <f t="shared" si="33"/>
        <v>64398.218686325141</v>
      </c>
      <c r="X128">
        <f t="shared" si="34"/>
        <v>67087.81616230603</v>
      </c>
      <c r="Y128">
        <f t="shared" si="35"/>
        <v>155900.48480382148</v>
      </c>
      <c r="Z128">
        <f t="shared" si="57"/>
        <v>38042.997073788232</v>
      </c>
      <c r="AA128">
        <f t="shared" si="58"/>
        <v>556.75994582828685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7.5428868747957692E-2</v>
      </c>
      <c r="E129">
        <f t="shared" si="41"/>
        <v>6.5141313599897943E-3</v>
      </c>
      <c r="F129">
        <f t="shared" si="42"/>
        <v>0.37758670067453698</v>
      </c>
      <c r="G129">
        <f t="shared" si="43"/>
        <v>57.586657464510452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6.6872920184414593</v>
      </c>
      <c r="L129">
        <f t="shared" si="48"/>
        <v>57964.244165184988</v>
      </c>
      <c r="M129">
        <f t="shared" si="49"/>
        <v>387.6238273608335</v>
      </c>
      <c r="N129">
        <f t="shared" si="31"/>
        <v>0.64709414742259896</v>
      </c>
      <c r="O129">
        <f t="shared" si="50"/>
        <v>0.99619648901782532</v>
      </c>
      <c r="P129">
        <f t="shared" si="51"/>
        <v>1006.6872920184414</v>
      </c>
      <c r="Q129">
        <f t="shared" si="52"/>
        <v>7.01573868197687E-2</v>
      </c>
      <c r="R129">
        <f t="shared" si="53"/>
        <v>6.0433268852660982E-3</v>
      </c>
      <c r="S129">
        <f t="shared" si="54"/>
        <v>1007.1182220823879</v>
      </c>
      <c r="T129">
        <f t="shared" si="55"/>
        <v>57964.244165184988</v>
      </c>
      <c r="U129">
        <f t="shared" si="32"/>
        <v>3688010.6603152533</v>
      </c>
      <c r="V129">
        <f t="shared" si="56"/>
        <v>460.68469752406827</v>
      </c>
      <c r="W129">
        <f t="shared" si="33"/>
        <v>64042.797805865048</v>
      </c>
      <c r="X129">
        <f t="shared" si="34"/>
        <v>66727.970261917304</v>
      </c>
      <c r="Y129">
        <f t="shared" si="35"/>
        <v>154630.10645981951</v>
      </c>
      <c r="Z129">
        <f t="shared" si="57"/>
        <v>37651.531171371738</v>
      </c>
      <c r="AA129">
        <f t="shared" si="58"/>
        <v>549.89315545938894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7.5428868747957692E-2</v>
      </c>
      <c r="E130">
        <f t="shared" si="41"/>
        <v>6.5141313599897943E-3</v>
      </c>
      <c r="F130">
        <f t="shared" si="42"/>
        <v>0.37512705130655793</v>
      </c>
      <c r="G130">
        <f t="shared" si="43"/>
        <v>57.211530413203896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6.7010667450880748</v>
      </c>
      <c r="L130">
        <f t="shared" si="48"/>
        <v>57586.657464510456</v>
      </c>
      <c r="M130">
        <f t="shared" si="49"/>
        <v>385.89203529620892</v>
      </c>
      <c r="N130">
        <f t="shared" ref="N130:N193" si="62">INDEX(P_L,MATCH(A130,curve_t,0))</f>
        <v>0.64463114299966418</v>
      </c>
      <c r="O130">
        <f t="shared" si="50"/>
        <v>0.99619374640808445</v>
      </c>
      <c r="P130">
        <f t="shared" si="51"/>
        <v>1006.701066745088</v>
      </c>
      <c r="Q130">
        <f t="shared" si="52"/>
        <v>7.01573868197687E-2</v>
      </c>
      <c r="R130">
        <f t="shared" si="53"/>
        <v>6.0433268852660982E-3</v>
      </c>
      <c r="S130">
        <f t="shared" si="54"/>
        <v>1007.13288445441</v>
      </c>
      <c r="T130">
        <f t="shared" si="55"/>
        <v>57586.657464510456</v>
      </c>
      <c r="U130">
        <f t="shared" ref="U130:U193" si="63">L131+M131+V131*O131+O131*U131</f>
        <v>3643452.6289998512</v>
      </c>
      <c r="V130">
        <f t="shared" si="56"/>
        <v>455.11876914981315</v>
      </c>
      <c r="W130">
        <f t="shared" ref="W130:W193" si="64">P131+(1-E131)*(O131*(W131+$AL$14*W131))</f>
        <v>63683.88684388304</v>
      </c>
      <c r="X130">
        <f t="shared" ref="X130:X193" si="65">S131+(1-R131)*(O131*(X131+$AL$14*X131))</f>
        <v>66364.76750780741</v>
      </c>
      <c r="Y130">
        <f t="shared" ref="Y130:Y193" si="66">G130*(X130-W130)</f>
        <v>153377.28563827937</v>
      </c>
      <c r="Z130">
        <f t="shared" si="57"/>
        <v>37263.989014914638</v>
      </c>
      <c r="AA130">
        <f t="shared" si="58"/>
        <v>543.09220993481608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IF(B131&gt;=120,1,INDEX(mort_v1_M,MATCH(B131,mort_age,0))*INDEX(cif,MATCH(B131,cif_age,0),MATCH(C131,cif_year,0)))</f>
        <v>8.5005382281444275E-2</v>
      </c>
      <c r="E131">
        <f t="shared" ref="E131:E194" si="72">1-(1-D131)^(1/12)</f>
        <v>7.3757559496240299E-3</v>
      </c>
      <c r="F131">
        <f t="shared" ref="F131:F194" si="73">G130*E131</f>
        <v>0.42197828583228475</v>
      </c>
      <c r="G131">
        <f t="shared" ref="G131:G194" si="74">G130-F131</f>
        <v>56.789552127371614</v>
      </c>
      <c r="H131" t="b">
        <f t="shared" ref="H131:H194" si="75">AND(A131-$AL$10&gt;0,MOD(A131-$AL$10,12)=0)</f>
        <v>0</v>
      </c>
      <c r="I131">
        <f t="shared" ref="I131:I194" si="76">IF($AL$4="CPI",IF(H131,INDEX(I_L,MATCH(A131-$AL$13,cpi_u,0))/INDEX(I_L,MATCH(A131-$AL$13-12,cpi_u,0)),1),1)</f>
        <v>1</v>
      </c>
      <c r="J131">
        <f t="shared" ref="J131:J194" si="77">J130*I131</f>
        <v>1000</v>
      </c>
      <c r="K131">
        <f t="shared" ref="K131:K194" si="78">$AL$17*(INDEX(I_L,MATCH(A131-1,cpi_u,0))/$AL$18)</f>
        <v>6.7148698454162457</v>
      </c>
      <c r="L131">
        <f t="shared" ref="L131:L194" si="79">G130*J131</f>
        <v>57211.530413203895</v>
      </c>
      <c r="M131">
        <f t="shared" ref="M131:M194" si="80">G130*K131</f>
        <v>384.16798038173727</v>
      </c>
      <c r="N131">
        <f t="shared" si="62"/>
        <v>0.6421757774602892</v>
      </c>
      <c r="O131">
        <f t="shared" ref="O131:O194" si="81">N131/N130</f>
        <v>0.99619105349463977</v>
      </c>
      <c r="P131">
        <f t="shared" ref="P131:P194" si="82">J131+K131</f>
        <v>1006.7148698454163</v>
      </c>
      <c r="Q131">
        <f t="shared" ref="Q131:Q194" si="83">IF(B131&gt;=120,1,D131*$AL$15)</f>
        <v>7.9064628509930734E-2</v>
      </c>
      <c r="R131">
        <f t="shared" ref="R131:R194" si="84">1-(1-Q131)^(1/12)</f>
        <v>6.8402828054566767E-3</v>
      </c>
      <c r="S131">
        <f t="shared" ref="S131:S194" si="85">J131+K131*$AL$16</f>
        <v>1007.1475770285178</v>
      </c>
      <c r="T131">
        <f t="shared" ref="T131:T194" si="86">L131</f>
        <v>57211.530413203895</v>
      </c>
      <c r="U131">
        <f t="shared" si="63"/>
        <v>3599117.9098848444</v>
      </c>
      <c r="V131">
        <f t="shared" ref="V131:V194" si="87">$AL$14*U131</f>
        <v>449.58073562808642</v>
      </c>
      <c r="W131">
        <f t="shared" si="64"/>
        <v>63376.40948131599</v>
      </c>
      <c r="X131">
        <f t="shared" si="65"/>
        <v>66051.129570247722</v>
      </c>
      <c r="Y131">
        <f t="shared" si="66"/>
        <v>151896.15591651664</v>
      </c>
      <c r="Z131">
        <f t="shared" ref="Z131:Z194" si="88">N130*L131</f>
        <v>36880.334243023673</v>
      </c>
      <c r="AA131">
        <f t="shared" ref="AA131:AA194" si="89">N130*M131+N131*V131</f>
        <v>536.35650273048702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8.5005382281444275E-2</v>
      </c>
      <c r="E132">
        <f t="shared" si="72"/>
        <v>7.3757559496240299E-3</v>
      </c>
      <c r="F132">
        <f t="shared" si="73"/>
        <v>0.41886587697994515</v>
      </c>
      <c r="G132">
        <f t="shared" si="74"/>
        <v>56.370686250391671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6.7287013778711069</v>
      </c>
      <c r="L132">
        <f t="shared" si="79"/>
        <v>56789.552127371615</v>
      </c>
      <c r="M132">
        <f t="shared" si="80"/>
        <v>382.11993764812843</v>
      </c>
      <c r="N132">
        <f t="shared" si="62"/>
        <v>0.63972806645830782</v>
      </c>
      <c r="O132">
        <f t="shared" si="81"/>
        <v>0.99618840964126409</v>
      </c>
      <c r="P132">
        <f t="shared" si="82"/>
        <v>1006.7287013778711</v>
      </c>
      <c r="Q132">
        <f t="shared" si="83"/>
        <v>7.9064628509930734E-2</v>
      </c>
      <c r="R132">
        <f t="shared" si="84"/>
        <v>6.8402828054566767E-3</v>
      </c>
      <c r="S132">
        <f t="shared" si="85"/>
        <v>1007.1622998669226</v>
      </c>
      <c r="T132">
        <f t="shared" si="86"/>
        <v>56789.552127371615</v>
      </c>
      <c r="U132">
        <f t="shared" si="63"/>
        <v>3555054.2644539028</v>
      </c>
      <c r="V132">
        <f t="shared" si="87"/>
        <v>444.07656304377343</v>
      </c>
      <c r="W132">
        <f t="shared" si="64"/>
        <v>63065.655235467362</v>
      </c>
      <c r="X132">
        <f t="shared" si="65"/>
        <v>65734.323198192447</v>
      </c>
      <c r="Y132">
        <f t="shared" si="66"/>
        <v>150434.64443324771</v>
      </c>
      <c r="Z132">
        <f t="shared" si="88"/>
        <v>36468.874789016489</v>
      </c>
      <c r="AA132">
        <f t="shared" si="89"/>
        <v>529.47640907770813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8.5005382281444275E-2</v>
      </c>
      <c r="E133">
        <f t="shared" si="72"/>
        <v>7.3757559496240299E-3</v>
      </c>
      <c r="F133">
        <f t="shared" si="73"/>
        <v>0.41577642449571589</v>
      </c>
      <c r="G133">
        <f t="shared" si="74"/>
        <v>55.954909825895953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6.7425614010181878</v>
      </c>
      <c r="L133">
        <f t="shared" si="79"/>
        <v>56370.686250391671</v>
      </c>
      <c r="M133">
        <f t="shared" si="80"/>
        <v>380.08281326079754</v>
      </c>
      <c r="N133">
        <f t="shared" si="62"/>
        <v>0.63728802476343616</v>
      </c>
      <c r="O133">
        <f t="shared" si="81"/>
        <v>0.99618581421887531</v>
      </c>
      <c r="P133">
        <f t="shared" si="82"/>
        <v>1006.7425614010182</v>
      </c>
      <c r="Q133">
        <f t="shared" si="83"/>
        <v>7.9064628509930734E-2</v>
      </c>
      <c r="R133">
        <f t="shared" si="84"/>
        <v>6.8402828054566767E-3</v>
      </c>
      <c r="S133">
        <f t="shared" si="85"/>
        <v>1007.177053031964</v>
      </c>
      <c r="T133">
        <f t="shared" si="86"/>
        <v>56370.686250391671</v>
      </c>
      <c r="U133">
        <f t="shared" si="63"/>
        <v>3511259.1571310759</v>
      </c>
      <c r="V133">
        <f t="shared" si="87"/>
        <v>438.60593466757291</v>
      </c>
      <c r="W133">
        <f t="shared" si="64"/>
        <v>62751.582802230914</v>
      </c>
      <c r="X133">
        <f t="shared" si="65"/>
        <v>65414.309861938549</v>
      </c>
      <c r="Y133">
        <f t="shared" si="66"/>
        <v>148992.65251691377</v>
      </c>
      <c r="Z133">
        <f t="shared" si="88"/>
        <v>36061.910119890985</v>
      </c>
      <c r="AA133">
        <f t="shared" si="89"/>
        <v>522.66795297518229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8.5005382281444275E-2</v>
      </c>
      <c r="E134">
        <f t="shared" si="72"/>
        <v>7.3757559496240299E-3</v>
      </c>
      <c r="F134">
        <f t="shared" si="73"/>
        <v>0.41270975905902818</v>
      </c>
      <c r="G134">
        <f t="shared" si="74"/>
        <v>55.542200066836926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6.7564499735436474</v>
      </c>
      <c r="L134">
        <f t="shared" si="79"/>
        <v>55954.909825895957</v>
      </c>
      <c r="M134">
        <f t="shared" si="80"/>
        <v>378.0565490128119</v>
      </c>
      <c r="N134">
        <f t="shared" si="62"/>
        <v>0.63485566627738166</v>
      </c>
      <c r="O134">
        <f t="shared" si="81"/>
        <v>0.99618326660546086</v>
      </c>
      <c r="P134">
        <f t="shared" si="82"/>
        <v>1006.7564499735437</v>
      </c>
      <c r="Q134">
        <f t="shared" si="83"/>
        <v>7.9064628509930734E-2</v>
      </c>
      <c r="R134">
        <f t="shared" si="84"/>
        <v>6.8402828054566767E-3</v>
      </c>
      <c r="S134">
        <f t="shared" si="85"/>
        <v>1007.1918365861098</v>
      </c>
      <c r="T134">
        <f t="shared" si="86"/>
        <v>55954.909825895957</v>
      </c>
      <c r="U134">
        <f t="shared" si="63"/>
        <v>3467730.0766951446</v>
      </c>
      <c r="V134">
        <f t="shared" si="87"/>
        <v>433.16853681243396</v>
      </c>
      <c r="W134">
        <f t="shared" si="64"/>
        <v>62434.150475174487</v>
      </c>
      <c r="X134">
        <f t="shared" si="65"/>
        <v>65091.050684827329</v>
      </c>
      <c r="Y134">
        <f t="shared" si="66"/>
        <v>147570.08300215914</v>
      </c>
      <c r="Z134">
        <f t="shared" si="88"/>
        <v>35659.393958761422</v>
      </c>
      <c r="AA134">
        <f t="shared" si="89"/>
        <v>515.93041141771232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8.4085964066688168E-2</v>
      </c>
      <c r="E135">
        <f t="shared" si="72"/>
        <v>7.2926756097483336E-3</v>
      </c>
      <c r="F135">
        <f t="shared" si="73"/>
        <v>0.40505124773918394</v>
      </c>
      <c r="G135">
        <f t="shared" si="74"/>
        <v>55.137148819097746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6.7703671542545347</v>
      </c>
      <c r="L135">
        <f t="shared" si="79"/>
        <v>55542.200066836929</v>
      </c>
      <c r="M135">
        <f t="shared" si="80"/>
        <v>376.04108700754676</v>
      </c>
      <c r="N135">
        <f t="shared" si="62"/>
        <v>0.63243100404972918</v>
      </c>
      <c r="O135">
        <f t="shared" si="81"/>
        <v>0.99618076618600571</v>
      </c>
      <c r="P135">
        <f t="shared" si="82"/>
        <v>1006.7703671542546</v>
      </c>
      <c r="Q135">
        <f t="shared" si="83"/>
        <v>7.8209465487967311E-2</v>
      </c>
      <c r="R135">
        <f t="shared" si="84"/>
        <v>6.7634630634345605E-3</v>
      </c>
      <c r="S135">
        <f t="shared" si="85"/>
        <v>1007.2066505919566</v>
      </c>
      <c r="T135">
        <f t="shared" si="86"/>
        <v>55542.200066836929</v>
      </c>
      <c r="U135">
        <f t="shared" si="63"/>
        <v>3424464.5359640419</v>
      </c>
      <c r="V135">
        <f t="shared" si="87"/>
        <v>427.76405879413574</v>
      </c>
      <c r="W135">
        <f t="shared" si="64"/>
        <v>62108.117835391509</v>
      </c>
      <c r="X135">
        <f t="shared" si="65"/>
        <v>64759.49736748822</v>
      </c>
      <c r="Y135">
        <f t="shared" si="66"/>
        <v>146189.50783712612</v>
      </c>
      <c r="Z135">
        <f t="shared" si="88"/>
        <v>35261.280429943392</v>
      </c>
      <c r="AA135">
        <f t="shared" si="89"/>
        <v>509.26306803940957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8.4085964066688168E-2</v>
      </c>
      <c r="E136">
        <f t="shared" si="72"/>
        <v>7.2926756097483336E-3</v>
      </c>
      <c r="F136">
        <f t="shared" si="73"/>
        <v>0.40209734038409828</v>
      </c>
      <c r="G136">
        <f t="shared" si="74"/>
        <v>54.73505147871365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6.7843130020790179</v>
      </c>
      <c r="L136">
        <f t="shared" si="79"/>
        <v>55137.148819097747</v>
      </c>
      <c r="M136">
        <f t="shared" si="80"/>
        <v>374.0676756309706</v>
      </c>
      <c r="N136">
        <f t="shared" si="62"/>
        <v>0.63001405029360247</v>
      </c>
      <c r="O136">
        <f t="shared" si="81"/>
        <v>0.99617831235241483</v>
      </c>
      <c r="P136">
        <f t="shared" si="82"/>
        <v>1006.784313002079</v>
      </c>
      <c r="Q136">
        <f t="shared" si="83"/>
        <v>7.8209465487967311E-2</v>
      </c>
      <c r="R136">
        <f t="shared" si="84"/>
        <v>6.7634630634345605E-3</v>
      </c>
      <c r="S136">
        <f t="shared" si="85"/>
        <v>1007.2214951122301</v>
      </c>
      <c r="T136">
        <f t="shared" si="86"/>
        <v>55137.148819097747</v>
      </c>
      <c r="U136">
        <f t="shared" si="63"/>
        <v>3381455.4084731182</v>
      </c>
      <c r="V136">
        <f t="shared" si="87"/>
        <v>422.39161041644138</v>
      </c>
      <c r="W136">
        <f t="shared" si="64"/>
        <v>61778.610179770432</v>
      </c>
      <c r="X136">
        <f t="shared" si="65"/>
        <v>64424.592085964206</v>
      </c>
      <c r="Y136">
        <f t="shared" si="66"/>
        <v>144827.9558472611</v>
      </c>
      <c r="Z136">
        <f t="shared" si="88"/>
        <v>34870.442388101328</v>
      </c>
      <c r="AA136">
        <f t="shared" si="89"/>
        <v>502.68464497034279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8.4085964066688168E-2</v>
      </c>
      <c r="E137">
        <f t="shared" si="72"/>
        <v>7.2926756097483336E-3</v>
      </c>
      <c r="F137">
        <f t="shared" si="73"/>
        <v>0.39916497491713449</v>
      </c>
      <c r="G137">
        <f t="shared" si="74"/>
        <v>54.335886503796516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6.7982875760666683</v>
      </c>
      <c r="L137">
        <f t="shared" si="79"/>
        <v>54735.051478713649</v>
      </c>
      <c r="M137">
        <f t="shared" si="80"/>
        <v>372.10462044310856</v>
      </c>
      <c r="N137">
        <f t="shared" si="62"/>
        <v>0.62760481640110866</v>
      </c>
      <c r="O137">
        <f t="shared" si="81"/>
        <v>0.99617590450344551</v>
      </c>
      <c r="P137">
        <f t="shared" si="82"/>
        <v>1006.7982875760666</v>
      </c>
      <c r="Q137">
        <f t="shared" si="83"/>
        <v>7.8209465487967311E-2</v>
      </c>
      <c r="R137">
        <f t="shared" si="84"/>
        <v>6.7634630634345605E-3</v>
      </c>
      <c r="S137">
        <f t="shared" si="85"/>
        <v>1007.2363702097847</v>
      </c>
      <c r="T137">
        <f t="shared" si="86"/>
        <v>54735.051478713649</v>
      </c>
      <c r="U137">
        <f t="shared" si="63"/>
        <v>3338700.305124328</v>
      </c>
      <c r="V137">
        <f t="shared" si="87"/>
        <v>417.05089324721172</v>
      </c>
      <c r="W137">
        <f t="shared" si="64"/>
        <v>61445.584492139438</v>
      </c>
      <c r="X137">
        <f t="shared" si="65"/>
        <v>64086.294843791038</v>
      </c>
      <c r="Y137">
        <f t="shared" si="66"/>
        <v>143485.33795674192</v>
      </c>
      <c r="Z137">
        <f t="shared" si="88"/>
        <v>34483.851475133219</v>
      </c>
      <c r="AA137">
        <f t="shared" si="89"/>
        <v>496.17428834466114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8.4085964066688168E-2</v>
      </c>
      <c r="E138">
        <f t="shared" si="72"/>
        <v>7.2926756097483336E-3</v>
      </c>
      <c r="F138">
        <f t="shared" si="73"/>
        <v>0.39625399424029051</v>
      </c>
      <c r="G138">
        <f t="shared" si="74"/>
        <v>53.939632509556226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6.8122909353886714</v>
      </c>
      <c r="L138">
        <f t="shared" si="79"/>
        <v>54335.886503796515</v>
      </c>
      <c r="M138">
        <f t="shared" si="80"/>
        <v>370.15186709612067</v>
      </c>
      <c r="N138">
        <f t="shared" si="62"/>
        <v>0.62520331295856268</v>
      </c>
      <c r="O138">
        <f t="shared" si="81"/>
        <v>0.99617354204463093</v>
      </c>
      <c r="P138">
        <f t="shared" si="82"/>
        <v>1006.8122909353887</v>
      </c>
      <c r="Q138">
        <f t="shared" si="83"/>
        <v>7.8209465487967311E-2</v>
      </c>
      <c r="R138">
        <f t="shared" si="84"/>
        <v>6.7634630634345605E-3</v>
      </c>
      <c r="S138">
        <f t="shared" si="85"/>
        <v>1007.2512759476049</v>
      </c>
      <c r="T138">
        <f t="shared" si="86"/>
        <v>54335.886503796515</v>
      </c>
      <c r="U138">
        <f t="shared" si="63"/>
        <v>3296196.8593486492</v>
      </c>
      <c r="V138">
        <f t="shared" si="87"/>
        <v>411.74161166850132</v>
      </c>
      <c r="W138">
        <f t="shared" si="64"/>
        <v>61108.997336321823</v>
      </c>
      <c r="X138">
        <f t="shared" si="65"/>
        <v>63744.56528274632</v>
      </c>
      <c r="Y138">
        <f t="shared" si="66"/>
        <v>142161.56648410312</v>
      </c>
      <c r="Z138">
        <f t="shared" si="88"/>
        <v>34101.464073206691</v>
      </c>
      <c r="AA138">
        <f t="shared" si="89"/>
        <v>489.73131428743341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8.4085964066688168E-2</v>
      </c>
      <c r="E139">
        <f t="shared" si="72"/>
        <v>7.2926756097483336E-3</v>
      </c>
      <c r="F139">
        <f t="shared" si="73"/>
        <v>0.39336424240122897</v>
      </c>
      <c r="G139">
        <f t="shared" si="74"/>
        <v>53.546268267155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6.8263231393381067</v>
      </c>
      <c r="L139">
        <f t="shared" si="79"/>
        <v>53939.632509556228</v>
      </c>
      <c r="M139">
        <f t="shared" si="80"/>
        <v>368.20936152737767</v>
      </c>
      <c r="N139">
        <f t="shared" si="62"/>
        <v>0.62280954976149761</v>
      </c>
      <c r="O139">
        <f t="shared" si="81"/>
        <v>0.9961712243882116</v>
      </c>
      <c r="P139">
        <f t="shared" si="82"/>
        <v>1006.8263231393381</v>
      </c>
      <c r="Q139">
        <f t="shared" si="83"/>
        <v>7.8209465487967311E-2</v>
      </c>
      <c r="R139">
        <f t="shared" si="84"/>
        <v>6.7634630634345605E-3</v>
      </c>
      <c r="S139">
        <f t="shared" si="85"/>
        <v>1007.2662123888044</v>
      </c>
      <c r="T139">
        <f t="shared" si="86"/>
        <v>53939.632509556228</v>
      </c>
      <c r="U139">
        <f t="shared" si="63"/>
        <v>3253942.7268167492</v>
      </c>
      <c r="V139">
        <f t="shared" si="87"/>
        <v>406.46347284041661</v>
      </c>
      <c r="W139">
        <f t="shared" si="64"/>
        <v>60768.804850826571</v>
      </c>
      <c r="X139">
        <f t="shared" si="65"/>
        <v>63399.362678345104</v>
      </c>
      <c r="Y139">
        <f t="shared" si="66"/>
        <v>140856.55512457181</v>
      </c>
      <c r="Z139">
        <f t="shared" si="88"/>
        <v>33723.236944741948</v>
      </c>
      <c r="AA139">
        <f t="shared" si="89"/>
        <v>483.35504520350821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8.4085964066688168E-2</v>
      </c>
      <c r="E140">
        <f t="shared" si="72"/>
        <v>7.2926756097483336E-3</v>
      </c>
      <c r="F140">
        <f t="shared" si="73"/>
        <v>0.39049556458492246</v>
      </c>
      <c r="G140">
        <f t="shared" si="74"/>
        <v>53.155772702570076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6.8403842473301824</v>
      </c>
      <c r="L140">
        <f t="shared" si="79"/>
        <v>53546.268267154999</v>
      </c>
      <c r="M140">
        <f t="shared" si="80"/>
        <v>366.27704995796307</v>
      </c>
      <c r="N140">
        <f t="shared" si="62"/>
        <v>0.62042353582946064</v>
      </c>
      <c r="O140">
        <f t="shared" si="81"/>
        <v>0.99616895095306313</v>
      </c>
      <c r="P140">
        <f t="shared" si="82"/>
        <v>1006.8403842473302</v>
      </c>
      <c r="Q140">
        <f t="shared" si="83"/>
        <v>7.8209465487967311E-2</v>
      </c>
      <c r="R140">
        <f t="shared" si="84"/>
        <v>6.7634630634345605E-3</v>
      </c>
      <c r="S140">
        <f t="shared" si="85"/>
        <v>1007.2811795966272</v>
      </c>
      <c r="T140">
        <f t="shared" si="86"/>
        <v>53546.268267154999</v>
      </c>
      <c r="U140">
        <f t="shared" si="63"/>
        <v>3211935.5851541879</v>
      </c>
      <c r="V140">
        <f t="shared" si="87"/>
        <v>401.21618666554059</v>
      </c>
      <c r="W140">
        <f t="shared" si="64"/>
        <v>60424.962743489406</v>
      </c>
      <c r="X140">
        <f t="shared" si="65"/>
        <v>63050.645935297638</v>
      </c>
      <c r="Y140">
        <f t="shared" si="66"/>
        <v>139570.21893271708</v>
      </c>
      <c r="Z140">
        <f t="shared" si="88"/>
        <v>33349.127230875172</v>
      </c>
      <c r="AA140">
        <f t="shared" si="89"/>
        <v>477.04480973533612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8.4085964066688168E-2</v>
      </c>
      <c r="E141">
        <f t="shared" si="72"/>
        <v>7.2926756097483336E-3</v>
      </c>
      <c r="F141">
        <f t="shared" si="73"/>
        <v>0.38764780710535907</v>
      </c>
      <c r="G141">
        <f t="shared" si="74"/>
        <v>52.768124895464716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6.8544743189024953</v>
      </c>
      <c r="L141">
        <f t="shared" si="79"/>
        <v>53155.772702570073</v>
      </c>
      <c r="M141">
        <f t="shared" si="80"/>
        <v>364.35487889118485</v>
      </c>
      <c r="N141">
        <f t="shared" si="62"/>
        <v>0.61804527942059928</v>
      </c>
      <c r="O141">
        <f t="shared" si="81"/>
        <v>0.99616672116462857</v>
      </c>
      <c r="P141">
        <f t="shared" si="82"/>
        <v>1006.8544743189025</v>
      </c>
      <c r="Q141">
        <f t="shared" si="83"/>
        <v>7.8209465487967311E-2</v>
      </c>
      <c r="R141">
        <f t="shared" si="84"/>
        <v>6.7634630634345605E-3</v>
      </c>
      <c r="S141">
        <f t="shared" si="85"/>
        <v>1007.2961776344476</v>
      </c>
      <c r="T141">
        <f t="shared" si="86"/>
        <v>53155.772702570073</v>
      </c>
      <c r="U141">
        <f t="shared" si="63"/>
        <v>3170173.1336610694</v>
      </c>
      <c r="V141">
        <f t="shared" si="87"/>
        <v>395.99946575391328</v>
      </c>
      <c r="W141">
        <f t="shared" si="64"/>
        <v>60077.426286063426</v>
      </c>
      <c r="X141">
        <f t="shared" si="65"/>
        <v>62698.373582928645</v>
      </c>
      <c r="Y141">
        <f t="shared" si="66"/>
        <v>138302.47430541451</v>
      </c>
      <c r="Z141">
        <f t="shared" si="88"/>
        <v>32979.09244987565</v>
      </c>
      <c r="AA141">
        <f t="shared" si="89"/>
        <v>470.79994272066921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8.4085964066688168E-2</v>
      </c>
      <c r="E142">
        <f t="shared" si="72"/>
        <v>7.2926756097483336E-3</v>
      </c>
      <c r="F142">
        <f t="shared" si="73"/>
        <v>0.38482081739730939</v>
      </c>
      <c r="G142">
        <f t="shared" si="74"/>
        <v>52.383304078067404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6.8685934137152742</v>
      </c>
      <c r="L142">
        <f t="shared" si="79"/>
        <v>52768.124895464716</v>
      </c>
      <c r="M142">
        <f t="shared" si="80"/>
        <v>362.44279511109391</v>
      </c>
      <c r="N142">
        <f t="shared" si="62"/>
        <v>0.61567478804603715</v>
      </c>
      <c r="O142">
        <f t="shared" si="81"/>
        <v>0.99616453445484709</v>
      </c>
      <c r="P142">
        <f t="shared" si="82"/>
        <v>1006.8685934137153</v>
      </c>
      <c r="Q142">
        <f t="shared" si="83"/>
        <v>7.8209465487967311E-2</v>
      </c>
      <c r="R142">
        <f t="shared" si="84"/>
        <v>6.7634630634345605E-3</v>
      </c>
      <c r="S142">
        <f t="shared" si="85"/>
        <v>1007.3112065657702</v>
      </c>
      <c r="T142">
        <f t="shared" si="86"/>
        <v>52768.124895464716</v>
      </c>
      <c r="U142">
        <f t="shared" si="63"/>
        <v>3128653.0930360742</v>
      </c>
      <c r="V142">
        <f t="shared" si="87"/>
        <v>390.81302538855982</v>
      </c>
      <c r="W142">
        <f t="shared" si="64"/>
        <v>59726.150308758857</v>
      </c>
      <c r="X142">
        <f t="shared" si="65"/>
        <v>62342.5037705578</v>
      </c>
      <c r="Y142">
        <f t="shared" si="66"/>
        <v>137053.23896511833</v>
      </c>
      <c r="Z142">
        <f t="shared" si="88"/>
        <v>32613.090495518572</v>
      </c>
      <c r="AA142">
        <f t="shared" si="89"/>
        <v>464.61978515015119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9.4749098762049899E-2</v>
      </c>
      <c r="E143">
        <f t="shared" si="72"/>
        <v>8.2609504890300833E-3</v>
      </c>
      <c r="F143">
        <f t="shared" si="73"/>
        <v>0.4327358814407225</v>
      </c>
      <c r="G143">
        <f t="shared" si="74"/>
        <v>51.950568196626683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6.8827415915516497</v>
      </c>
      <c r="L143">
        <f t="shared" si="79"/>
        <v>52383.304078067405</v>
      </c>
      <c r="M143">
        <f t="shared" si="80"/>
        <v>360.54074568101169</v>
      </c>
      <c r="N143">
        <f t="shared" si="62"/>
        <v>0.61331206848404396</v>
      </c>
      <c r="O143">
        <f t="shared" si="81"/>
        <v>0.99616239026208664</v>
      </c>
      <c r="P143">
        <f t="shared" si="82"/>
        <v>1006.8827415915516</v>
      </c>
      <c r="Q143">
        <f t="shared" si="83"/>
        <v>8.8127387869032389E-2</v>
      </c>
      <c r="R143">
        <f t="shared" si="84"/>
        <v>7.6584384304111408E-3</v>
      </c>
      <c r="S143">
        <f t="shared" si="85"/>
        <v>1007.3262664542308</v>
      </c>
      <c r="T143">
        <f t="shared" si="86"/>
        <v>52383.304078067405</v>
      </c>
      <c r="U143">
        <f t="shared" si="63"/>
        <v>3087373.2051047771</v>
      </c>
      <c r="V143">
        <f t="shared" si="87"/>
        <v>385.65658349155308</v>
      </c>
      <c r="W143">
        <f t="shared" si="64"/>
        <v>59429.055586445946</v>
      </c>
      <c r="X143">
        <f t="shared" si="65"/>
        <v>62038.895633079519</v>
      </c>
      <c r="Y143">
        <f t="shared" si="66"/>
        <v>135582.67332492481</v>
      </c>
      <c r="Z143">
        <f t="shared" si="88"/>
        <v>32251.079635415263</v>
      </c>
      <c r="AA143">
        <f t="shared" si="89"/>
        <v>458.50368412481089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9.4749098762049899E-2</v>
      </c>
      <c r="E144">
        <f t="shared" si="72"/>
        <v>8.2609504890300833E-3</v>
      </c>
      <c r="F144">
        <f t="shared" si="73"/>
        <v>0.42916107174931389</v>
      </c>
      <c r="G144">
        <f t="shared" si="74"/>
        <v>51.521407124877371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6.8969189123178856</v>
      </c>
      <c r="L144">
        <f t="shared" si="79"/>
        <v>51950.568196626686</v>
      </c>
      <c r="M144">
        <f t="shared" si="80"/>
        <v>358.29885630097465</v>
      </c>
      <c r="N144">
        <f t="shared" si="62"/>
        <v>0.61095712679399961</v>
      </c>
      <c r="O144">
        <f t="shared" si="81"/>
        <v>0.99616028803107493</v>
      </c>
      <c r="P144">
        <f t="shared" si="82"/>
        <v>1006.8969189123179</v>
      </c>
      <c r="Q144">
        <f t="shared" si="83"/>
        <v>8.8127387869032389E-2</v>
      </c>
      <c r="R144">
        <f t="shared" si="84"/>
        <v>7.6584384304111408E-3</v>
      </c>
      <c r="S144">
        <f t="shared" si="85"/>
        <v>1007.3413573635956</v>
      </c>
      <c r="T144">
        <f t="shared" si="86"/>
        <v>51950.568196626686</v>
      </c>
      <c r="U144">
        <f t="shared" si="63"/>
        <v>3046382.4942627377</v>
      </c>
      <c r="V144">
        <f t="shared" si="87"/>
        <v>380.53626390333716</v>
      </c>
      <c r="W144">
        <f t="shared" si="64"/>
        <v>59128.480068079851</v>
      </c>
      <c r="X144">
        <f t="shared" si="65"/>
        <v>61731.919112880802</v>
      </c>
      <c r="Y144">
        <f t="shared" si="66"/>
        <v>134132.84295199165</v>
      </c>
      <c r="Z144">
        <f t="shared" si="88"/>
        <v>31861.910439594503</v>
      </c>
      <c r="AA144">
        <f t="shared" si="89"/>
        <v>452.24035512872405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9.4749098762049899E-2</v>
      </c>
      <c r="E145">
        <f t="shared" si="72"/>
        <v>8.2609504890300833E-3</v>
      </c>
      <c r="F145">
        <f t="shared" si="73"/>
        <v>0.42561579338377376</v>
      </c>
      <c r="G145">
        <f t="shared" si="74"/>
        <v>51.095791331493594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6.9111254360436423</v>
      </c>
      <c r="L145">
        <f t="shared" si="79"/>
        <v>51521.407124877369</v>
      </c>
      <c r="M145">
        <f t="shared" si="80"/>
        <v>356.07090728150013</v>
      </c>
      <c r="N145">
        <f t="shared" si="62"/>
        <v>0.60860996833015846</v>
      </c>
      <c r="O145">
        <f t="shared" si="81"/>
        <v>0.99615822721283587</v>
      </c>
      <c r="P145">
        <f t="shared" si="82"/>
        <v>1006.9111254360437</v>
      </c>
      <c r="Q145">
        <f t="shared" si="83"/>
        <v>8.8127387869032389E-2</v>
      </c>
      <c r="R145">
        <f t="shared" si="84"/>
        <v>7.6584384304111408E-3</v>
      </c>
      <c r="S145">
        <f t="shared" si="85"/>
        <v>1007.3564793577631</v>
      </c>
      <c r="T145">
        <f t="shared" si="86"/>
        <v>51521.407124877369</v>
      </c>
      <c r="U145">
        <f t="shared" si="63"/>
        <v>3005678.1393994489</v>
      </c>
      <c r="V145">
        <f t="shared" si="87"/>
        <v>375.45171422730567</v>
      </c>
      <c r="W145">
        <f t="shared" si="64"/>
        <v>58824.377919886698</v>
      </c>
      <c r="X145">
        <f t="shared" si="65"/>
        <v>61421.531668512158</v>
      </c>
      <c r="Y145">
        <f t="shared" si="66"/>
        <v>132703.62599557289</v>
      </c>
      <c r="Z145">
        <f t="shared" si="88"/>
        <v>31477.370865398978</v>
      </c>
      <c r="AA145">
        <f t="shared" si="89"/>
        <v>446.04771435302217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9.4749098762049899E-2</v>
      </c>
      <c r="E146">
        <f t="shared" si="72"/>
        <v>8.2609504890300833E-3</v>
      </c>
      <c r="F146">
        <f t="shared" si="73"/>
        <v>0.42209980238728112</v>
      </c>
      <c r="G146">
        <f t="shared" si="74"/>
        <v>50.673691529106314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6.9253612228822385</v>
      </c>
      <c r="L146">
        <f t="shared" si="79"/>
        <v>51095.791331493594</v>
      </c>
      <c r="M146">
        <f t="shared" si="80"/>
        <v>353.85681193960818</v>
      </c>
      <c r="N146">
        <f t="shared" si="62"/>
        <v>0.60627059775521031</v>
      </c>
      <c r="O146">
        <f t="shared" si="81"/>
        <v>0.99615620726461862</v>
      </c>
      <c r="P146">
        <f t="shared" si="82"/>
        <v>1006.9253612228822</v>
      </c>
      <c r="Q146">
        <f t="shared" si="83"/>
        <v>8.8127387869032389E-2</v>
      </c>
      <c r="R146">
        <f t="shared" si="84"/>
        <v>7.6584384304111408E-3</v>
      </c>
      <c r="S146">
        <f t="shared" si="85"/>
        <v>1007.3716325007625</v>
      </c>
      <c r="T146">
        <f t="shared" si="86"/>
        <v>51095.791331493594</v>
      </c>
      <c r="U146">
        <f t="shared" si="63"/>
        <v>2965257.3470704658</v>
      </c>
      <c r="V146">
        <f t="shared" si="87"/>
        <v>370.40258552273491</v>
      </c>
      <c r="W146">
        <f t="shared" si="64"/>
        <v>58516.702801635474</v>
      </c>
      <c r="X146">
        <f t="shared" si="65"/>
        <v>61107.690320936381</v>
      </c>
      <c r="Y146">
        <f t="shared" si="66"/>
        <v>131294.90230881853</v>
      </c>
      <c r="Z146">
        <f t="shared" si="88"/>
        <v>31097.4079440647</v>
      </c>
      <c r="AA146">
        <f t="shared" si="89"/>
        <v>439.92498004291969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9.3826119366279145E-2</v>
      </c>
      <c r="E147">
        <f t="shared" si="72"/>
        <v>8.1767263960158543E-3</v>
      </c>
      <c r="F147">
        <f t="shared" si="73"/>
        <v>0.41434491110960858</v>
      </c>
      <c r="G147">
        <f t="shared" si="74"/>
        <v>50.259346617996705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6.9396263331108967</v>
      </c>
      <c r="L147">
        <f t="shared" si="79"/>
        <v>50673.691529106312</v>
      </c>
      <c r="M147">
        <f t="shared" si="80"/>
        <v>351.65648413132476</v>
      </c>
      <c r="N147">
        <f t="shared" si="62"/>
        <v>0.60393901905364533</v>
      </c>
      <c r="O147">
        <f t="shared" si="81"/>
        <v>0.99615422764983508</v>
      </c>
      <c r="P147">
        <f t="shared" si="82"/>
        <v>1006.9396263331109</v>
      </c>
      <c r="Q147">
        <f t="shared" si="83"/>
        <v>8.7268912545583791E-2</v>
      </c>
      <c r="R147">
        <f t="shared" si="84"/>
        <v>7.5806193211114259E-3</v>
      </c>
      <c r="S147">
        <f t="shared" si="85"/>
        <v>1007.3868168567556</v>
      </c>
      <c r="T147">
        <f t="shared" si="86"/>
        <v>50673.691529106312</v>
      </c>
      <c r="U147">
        <f t="shared" si="63"/>
        <v>2925117.3511561444</v>
      </c>
      <c r="V147">
        <f t="shared" si="87"/>
        <v>365.38853226215519</v>
      </c>
      <c r="W147">
        <f t="shared" si="64"/>
        <v>58200.46514708826</v>
      </c>
      <c r="X147">
        <f t="shared" si="65"/>
        <v>60785.584861735049</v>
      </c>
      <c r="Y147">
        <f t="shared" si="66"/>
        <v>129926.42778744972</v>
      </c>
      <c r="Z147">
        <f t="shared" si="88"/>
        <v>30721.969253814423</v>
      </c>
      <c r="AA147">
        <f t="shared" si="89"/>
        <v>433.87137858665119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9.3826119366279145E-2</v>
      </c>
      <c r="E148">
        <f t="shared" si="72"/>
        <v>8.1767263960158543E-3</v>
      </c>
      <c r="F148">
        <f t="shared" si="73"/>
        <v>0.41095692613788382</v>
      </c>
      <c r="G148">
        <f t="shared" si="74"/>
        <v>49.84838969185882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6.9539208271309949</v>
      </c>
      <c r="L148">
        <f t="shared" si="79"/>
        <v>50259.346617996707</v>
      </c>
      <c r="M148">
        <f t="shared" si="80"/>
        <v>349.49951720488303</v>
      </c>
      <c r="N148">
        <f t="shared" si="62"/>
        <v>0.60161523554492191</v>
      </c>
      <c r="O148">
        <f t="shared" si="81"/>
        <v>0.99615228783799281</v>
      </c>
      <c r="P148">
        <f t="shared" si="82"/>
        <v>1006.953920827131</v>
      </c>
      <c r="Q148">
        <f t="shared" si="83"/>
        <v>8.7268912545583791E-2</v>
      </c>
      <c r="R148">
        <f t="shared" si="84"/>
        <v>7.5806193211114259E-3</v>
      </c>
      <c r="S148">
        <f t="shared" si="85"/>
        <v>1007.4020324900358</v>
      </c>
      <c r="T148">
        <f t="shared" si="86"/>
        <v>50259.346617996707</v>
      </c>
      <c r="U148">
        <f t="shared" si="63"/>
        <v>2885251.0988397803</v>
      </c>
      <c r="V148">
        <f t="shared" si="87"/>
        <v>360.40867344899965</v>
      </c>
      <c r="W148">
        <f t="shared" si="64"/>
        <v>57880.527669502568</v>
      </c>
      <c r="X148">
        <f t="shared" si="65"/>
        <v>60459.909005738686</v>
      </c>
      <c r="Y148">
        <f t="shared" si="66"/>
        <v>128578.00601260553</v>
      </c>
      <c r="Z148">
        <f t="shared" si="88"/>
        <v>30353.58049475008</v>
      </c>
      <c r="AA148">
        <f t="shared" si="89"/>
        <v>427.90374454989251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9.3826119366279145E-2</v>
      </c>
      <c r="E149">
        <f t="shared" si="72"/>
        <v>8.1767263960158543E-3</v>
      </c>
      <c r="F149">
        <f t="shared" si="73"/>
        <v>0.40759664379230665</v>
      </c>
      <c r="G149">
        <f t="shared" si="74"/>
        <v>49.44079304806651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6.9682447654683353</v>
      </c>
      <c r="L149">
        <f t="shared" si="79"/>
        <v>49848.389691858822</v>
      </c>
      <c r="M149">
        <f t="shared" si="80"/>
        <v>347.35578053732092</v>
      </c>
      <c r="N149">
        <f t="shared" si="62"/>
        <v>0.59929924989644234</v>
      </c>
      <c r="O149">
        <f t="shared" si="81"/>
        <v>0.99615038730463357</v>
      </c>
      <c r="P149">
        <f t="shared" si="82"/>
        <v>1006.9682447654683</v>
      </c>
      <c r="Q149">
        <f t="shared" si="83"/>
        <v>8.7268912545583791E-2</v>
      </c>
      <c r="R149">
        <f t="shared" si="84"/>
        <v>7.5806193211114259E-3</v>
      </c>
      <c r="S149">
        <f t="shared" si="85"/>
        <v>1007.4172794650294</v>
      </c>
      <c r="T149">
        <f t="shared" si="86"/>
        <v>49848.389691858822</v>
      </c>
      <c r="U149">
        <f t="shared" si="63"/>
        <v>2845655.9322875151</v>
      </c>
      <c r="V149">
        <f t="shared" si="87"/>
        <v>355.46267708222501</v>
      </c>
      <c r="W149">
        <f t="shared" si="64"/>
        <v>57556.842373482141</v>
      </c>
      <c r="X149">
        <f t="shared" si="65"/>
        <v>60130.61835711915</v>
      </c>
      <c r="Y149">
        <f t="shared" si="66"/>
        <v>127249.52575908121</v>
      </c>
      <c r="Z149">
        <f t="shared" si="88"/>
        <v>29989.550706002701</v>
      </c>
      <c r="AA149">
        <f t="shared" si="89"/>
        <v>422.00304546740927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9.3826119366279145E-2</v>
      </c>
      <c r="E150">
        <f t="shared" si="72"/>
        <v>8.1767263960158543E-3</v>
      </c>
      <c r="F150">
        <f t="shared" si="73"/>
        <v>0.40426383755608258</v>
      </c>
      <c r="G150">
        <f t="shared" si="74"/>
        <v>49.03652921051043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6.9825982087733873</v>
      </c>
      <c r="L150">
        <f t="shared" si="79"/>
        <v>49440.793048066509</v>
      </c>
      <c r="M150">
        <f t="shared" si="80"/>
        <v>345.22519297776495</v>
      </c>
      <c r="N150">
        <f t="shared" si="62"/>
        <v>0.59699106413633463</v>
      </c>
      <c r="O150">
        <f t="shared" si="81"/>
        <v>0.99614852553126576</v>
      </c>
      <c r="P150">
        <f t="shared" si="82"/>
        <v>1006.9825982087734</v>
      </c>
      <c r="Q150">
        <f t="shared" si="83"/>
        <v>8.7268912545583791E-2</v>
      </c>
      <c r="R150">
        <f t="shared" si="84"/>
        <v>7.5806193211114259E-3</v>
      </c>
      <c r="S150">
        <f t="shared" si="85"/>
        <v>1007.432557846295</v>
      </c>
      <c r="T150">
        <f t="shared" si="86"/>
        <v>49440.793048066509</v>
      </c>
      <c r="U150">
        <f t="shared" si="63"/>
        <v>2806329.2193063293</v>
      </c>
      <c r="V150">
        <f t="shared" si="87"/>
        <v>350.55021436369134</v>
      </c>
      <c r="W150">
        <f t="shared" si="64"/>
        <v>57229.360733484071</v>
      </c>
      <c r="X150">
        <f t="shared" si="65"/>
        <v>59797.668062898498</v>
      </c>
      <c r="Y150">
        <f t="shared" si="66"/>
        <v>125940.87738039858</v>
      </c>
      <c r="Z150">
        <f t="shared" si="88"/>
        <v>29629.830187991502</v>
      </c>
      <c r="AA150">
        <f t="shared" si="89"/>
        <v>416.16854470312938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9.3826119366279145E-2</v>
      </c>
      <c r="E151">
        <f t="shared" si="72"/>
        <v>8.1767263960158543E-3</v>
      </c>
      <c r="F151">
        <f t="shared" si="73"/>
        <v>0.40095828276458312</v>
      </c>
      <c r="G151">
        <f t="shared" si="74"/>
        <v>48.635570927745846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6.996981217821558</v>
      </c>
      <c r="L151">
        <f t="shared" si="79"/>
        <v>49036.529210510431</v>
      </c>
      <c r="M151">
        <f t="shared" si="80"/>
        <v>343.10767387309966</v>
      </c>
      <c r="N151">
        <f t="shared" si="62"/>
        <v>0.59469067966604683</v>
      </c>
      <c r="O151">
        <f t="shared" si="81"/>
        <v>0.99614670200530431</v>
      </c>
      <c r="P151">
        <f t="shared" si="82"/>
        <v>1006.9969812178216</v>
      </c>
      <c r="Q151">
        <f t="shared" si="83"/>
        <v>8.7268912545583791E-2</v>
      </c>
      <c r="R151">
        <f t="shared" si="84"/>
        <v>7.5806193211114259E-3</v>
      </c>
      <c r="S151">
        <f t="shared" si="85"/>
        <v>1007.4478676985245</v>
      </c>
      <c r="T151">
        <f t="shared" si="86"/>
        <v>49036.529210510431</v>
      </c>
      <c r="U151">
        <f t="shared" si="63"/>
        <v>2767268.353031022</v>
      </c>
      <c r="V151">
        <f t="shared" si="87"/>
        <v>345.67095965906157</v>
      </c>
      <c r="W151">
        <f t="shared" si="64"/>
        <v>56898.033686951916</v>
      </c>
      <c r="X151">
        <f t="shared" si="65"/>
        <v>59461.012807206389</v>
      </c>
      <c r="Y151">
        <f t="shared" si="66"/>
        <v>124651.95278946807</v>
      </c>
      <c r="Z151">
        <f t="shared" si="88"/>
        <v>29274.36975493508</v>
      </c>
      <c r="AA151">
        <f t="shared" si="89"/>
        <v>410.39951327930618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9.3826119366279145E-2</v>
      </c>
      <c r="E152">
        <f t="shared" si="72"/>
        <v>8.1767263960158543E-3</v>
      </c>
      <c r="F152">
        <f t="shared" si="73"/>
        <v>0.39767975659020077</v>
      </c>
      <c r="G152">
        <f t="shared" si="74"/>
        <v>48.237891171155646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7.011393853513435</v>
      </c>
      <c r="L152">
        <f t="shared" si="79"/>
        <v>48635.570927745845</v>
      </c>
      <c r="M152">
        <f t="shared" si="80"/>
        <v>341.00314306491396</v>
      </c>
      <c r="N152">
        <f t="shared" si="62"/>
        <v>0.59239809727275328</v>
      </c>
      <c r="O152">
        <f t="shared" si="81"/>
        <v>0.99614491622000712</v>
      </c>
      <c r="P152">
        <f t="shared" si="82"/>
        <v>1007.0113938535135</v>
      </c>
      <c r="Q152">
        <f t="shared" si="83"/>
        <v>8.7268912545583791E-2</v>
      </c>
      <c r="R152">
        <f t="shared" si="84"/>
        <v>7.5806193211114259E-3</v>
      </c>
      <c r="S152">
        <f t="shared" si="85"/>
        <v>1007.4632090865429</v>
      </c>
      <c r="T152">
        <f t="shared" si="86"/>
        <v>48635.570927745845</v>
      </c>
      <c r="U152">
        <f t="shared" si="63"/>
        <v>2728470.7516158419</v>
      </c>
      <c r="V152">
        <f t="shared" si="87"/>
        <v>340.82459045928169</v>
      </c>
      <c r="W152">
        <f t="shared" si="64"/>
        <v>56562.811627373958</v>
      </c>
      <c r="X152">
        <f t="shared" si="65"/>
        <v>59120.606805479816</v>
      </c>
      <c r="Y152">
        <f t="shared" si="66"/>
        <v>123382.64543957706</v>
      </c>
      <c r="Z152">
        <f t="shared" si="88"/>
        <v>28923.120730967403</v>
      </c>
      <c r="AA152">
        <f t="shared" si="89"/>
        <v>404.69522980937575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9.3826119366279145E-2</v>
      </c>
      <c r="E153">
        <f t="shared" si="72"/>
        <v>8.1767263960158543E-3</v>
      </c>
      <c r="F153">
        <f t="shared" si="73"/>
        <v>0.39442803802732851</v>
      </c>
      <c r="G153">
        <f t="shared" si="74"/>
        <v>47.843463133128317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7.0258361768750559</v>
      </c>
      <c r="L153">
        <f t="shared" si="79"/>
        <v>48237.891171155643</v>
      </c>
      <c r="M153">
        <f t="shared" si="80"/>
        <v>338.9115208864672</v>
      </c>
      <c r="N153">
        <f t="shared" si="62"/>
        <v>0.59011331714157578</v>
      </c>
      <c r="O153">
        <f t="shared" si="81"/>
        <v>0.99614316767441347</v>
      </c>
      <c r="P153">
        <f t="shared" si="82"/>
        <v>1007.025836176875</v>
      </c>
      <c r="Q153">
        <f t="shared" si="83"/>
        <v>8.7268912545583791E-2</v>
      </c>
      <c r="R153">
        <f t="shared" si="84"/>
        <v>7.5806193211114259E-3</v>
      </c>
      <c r="S153">
        <f t="shared" si="85"/>
        <v>1007.4785820753087</v>
      </c>
      <c r="T153">
        <f t="shared" si="86"/>
        <v>48237.891171155643</v>
      </c>
      <c r="U153">
        <f t="shared" si="63"/>
        <v>2689933.8579306803</v>
      </c>
      <c r="V153">
        <f t="shared" si="87"/>
        <v>336.0107873426312</v>
      </c>
      <c r="W153">
        <f t="shared" si="64"/>
        <v>56223.644397265336</v>
      </c>
      <c r="X153">
        <f t="shared" si="65"/>
        <v>58776.403798604326</v>
      </c>
      <c r="Y153">
        <f t="shared" si="66"/>
        <v>122132.85030570868</v>
      </c>
      <c r="Z153">
        <f t="shared" si="88"/>
        <v>28576.034946242748</v>
      </c>
      <c r="AA153">
        <f t="shared" si="89"/>
        <v>399.05498043107087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9.3826119366279145E-2</v>
      </c>
      <c r="E154">
        <f t="shared" si="72"/>
        <v>8.1767263960158543E-3</v>
      </c>
      <c r="F154">
        <f t="shared" si="73"/>
        <v>0.3912029078774617</v>
      </c>
      <c r="G154">
        <f t="shared" si="74"/>
        <v>47.452260225250853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7.0403082490581568</v>
      </c>
      <c r="L154">
        <f t="shared" si="79"/>
        <v>47843.463133128316</v>
      </c>
      <c r="M154">
        <f t="shared" si="80"/>
        <v>336.83272815967308</v>
      </c>
      <c r="N154">
        <f t="shared" si="62"/>
        <v>0.58783633886762143</v>
      </c>
      <c r="O154">
        <f t="shared" si="81"/>
        <v>0.99614145587328262</v>
      </c>
      <c r="P154">
        <f t="shared" si="82"/>
        <v>1007.0403082490582</v>
      </c>
      <c r="Q154">
        <f t="shared" si="83"/>
        <v>8.7268912545583791E-2</v>
      </c>
      <c r="R154">
        <f t="shared" si="84"/>
        <v>7.5806193211114259E-3</v>
      </c>
      <c r="S154">
        <f t="shared" si="85"/>
        <v>1007.4939867299145</v>
      </c>
      <c r="T154">
        <f t="shared" si="86"/>
        <v>47843.463133128316</v>
      </c>
      <c r="U154">
        <f t="shared" si="63"/>
        <v>2651655.1392617486</v>
      </c>
      <c r="V154">
        <f t="shared" si="87"/>
        <v>331.22923393733322</v>
      </c>
      <c r="W154">
        <f t="shared" si="64"/>
        <v>55880.481281073276</v>
      </c>
      <c r="X154">
        <f t="shared" si="65"/>
        <v>58428.357046996112</v>
      </c>
      <c r="Y154">
        <f t="shared" si="66"/>
        <v>120902.46386618074</v>
      </c>
      <c r="Z154">
        <f t="shared" si="88"/>
        <v>28233.064733031038</v>
      </c>
      <c r="AA154">
        <f t="shared" si="89"/>
        <v>393.47805873980019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0.10569827028460435</v>
      </c>
      <c r="E155">
        <f t="shared" si="72"/>
        <v>9.2661402211244859E-3</v>
      </c>
      <c r="F155">
        <f t="shared" si="73"/>
        <v>0.4396992970564626</v>
      </c>
      <c r="G155">
        <f t="shared" si="74"/>
        <v>47.012560928194389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7.0548101313404423</v>
      </c>
      <c r="L155">
        <f t="shared" si="79"/>
        <v>47452.260225250851</v>
      </c>
      <c r="M155">
        <f t="shared" si="80"/>
        <v>334.76668619210284</v>
      </c>
      <c r="N155">
        <f t="shared" si="62"/>
        <v>0.58556716146783927</v>
      </c>
      <c r="O155">
        <f t="shared" si="81"/>
        <v>0.99613978032703221</v>
      </c>
      <c r="P155">
        <f t="shared" si="82"/>
        <v>1007.0548101313404</v>
      </c>
      <c r="Q155">
        <f t="shared" si="83"/>
        <v>9.8311356880030551E-2</v>
      </c>
      <c r="R155">
        <f t="shared" si="84"/>
        <v>8.5867550365991141E-3</v>
      </c>
      <c r="S155">
        <f t="shared" si="85"/>
        <v>1007.5094231155865</v>
      </c>
      <c r="T155">
        <f t="shared" si="86"/>
        <v>47452.260225250851</v>
      </c>
      <c r="U155">
        <f t="shared" si="63"/>
        <v>2613632.0870166626</v>
      </c>
      <c r="V155">
        <f t="shared" si="87"/>
        <v>326.47961688471548</v>
      </c>
      <c r="W155">
        <f t="shared" si="64"/>
        <v>55594.335543827263</v>
      </c>
      <c r="X155">
        <f t="shared" si="65"/>
        <v>58135.358177828799</v>
      </c>
      <c r="Y155">
        <f t="shared" si="66"/>
        <v>119459.9814009182</v>
      </c>
      <c r="Z155">
        <f t="shared" si="88"/>
        <v>27894.162921805113</v>
      </c>
      <c r="AA155">
        <f t="shared" si="89"/>
        <v>387.96376572230213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0.10569827028460435</v>
      </c>
      <c r="E156">
        <f t="shared" si="72"/>
        <v>9.2661402211244859E-3</v>
      </c>
      <c r="F156">
        <f t="shared" si="73"/>
        <v>0.43562498171480751</v>
      </c>
      <c r="G156">
        <f t="shared" si="74"/>
        <v>46.57693594647958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7.0693418851258309</v>
      </c>
      <c r="L156">
        <f t="shared" si="79"/>
        <v>47012.560928194391</v>
      </c>
      <c r="M156">
        <f t="shared" si="80"/>
        <v>332.34786609671471</v>
      </c>
      <c r="N156">
        <f t="shared" si="62"/>
        <v>0.58330578339269978</v>
      </c>
      <c r="O156">
        <f t="shared" si="81"/>
        <v>0.99613814055168171</v>
      </c>
      <c r="P156">
        <f t="shared" si="82"/>
        <v>1007.0693418851258</v>
      </c>
      <c r="Q156">
        <f t="shared" si="83"/>
        <v>9.8311356880030551E-2</v>
      </c>
      <c r="R156">
        <f t="shared" si="84"/>
        <v>8.5867550365991141E-3</v>
      </c>
      <c r="S156">
        <f t="shared" si="85"/>
        <v>1007.5248912976856</v>
      </c>
      <c r="T156">
        <f t="shared" si="86"/>
        <v>47012.560928194391</v>
      </c>
      <c r="U156">
        <f t="shared" si="63"/>
        <v>2575914.4723354988</v>
      </c>
      <c r="V156">
        <f t="shared" si="87"/>
        <v>321.76815330417475</v>
      </c>
      <c r="W156">
        <f t="shared" si="64"/>
        <v>55304.506833498432</v>
      </c>
      <c r="X156">
        <f t="shared" si="65"/>
        <v>57838.792956142213</v>
      </c>
      <c r="Y156">
        <f t="shared" si="66"/>
        <v>118039.28240443152</v>
      </c>
      <c r="Z156">
        <f t="shared" si="88"/>
        <v>27529.011856056637</v>
      </c>
      <c r="AA156">
        <f t="shared" si="89"/>
        <v>382.30122130406073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0.10569827028460435</v>
      </c>
      <c r="E157">
        <f t="shared" si="72"/>
        <v>9.2661402211244859E-3</v>
      </c>
      <c r="F157">
        <f t="shared" si="73"/>
        <v>0.43158841955041333</v>
      </c>
      <c r="G157">
        <f t="shared" si="74"/>
        <v>46.145347526929164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7.0839035719447327</v>
      </c>
      <c r="L157">
        <f t="shared" si="79"/>
        <v>46576.935946479578</v>
      </c>
      <c r="M157">
        <f t="shared" si="80"/>
        <v>329.94652292150772</v>
      </c>
      <c r="N157">
        <f t="shared" si="62"/>
        <v>0.58105220253769563</v>
      </c>
      <c r="O157">
        <f t="shared" si="81"/>
        <v>0.99613653606878949</v>
      </c>
      <c r="P157">
        <f t="shared" si="82"/>
        <v>1007.0839035719447</v>
      </c>
      <c r="Q157">
        <f t="shared" si="83"/>
        <v>9.8311356880030551E-2</v>
      </c>
      <c r="R157">
        <f t="shared" si="84"/>
        <v>8.5867550365991141E-3</v>
      </c>
      <c r="S157">
        <f t="shared" si="85"/>
        <v>1007.5403913417072</v>
      </c>
      <c r="T157">
        <f t="shared" si="86"/>
        <v>46576.935946479578</v>
      </c>
      <c r="U157">
        <f t="shared" si="63"/>
        <v>2538499.1202931143</v>
      </c>
      <c r="V157">
        <f t="shared" si="87"/>
        <v>317.09444660265206</v>
      </c>
      <c r="W157">
        <f t="shared" si="64"/>
        <v>55010.943818587897</v>
      </c>
      <c r="X157">
        <f t="shared" si="65"/>
        <v>57538.61394531274</v>
      </c>
      <c r="Y157">
        <f t="shared" si="66"/>
        <v>116640.21643115494</v>
      </c>
      <c r="Z157">
        <f t="shared" si="88"/>
        <v>27168.59611029287</v>
      </c>
      <c r="AA157">
        <f t="shared" si="89"/>
        <v>376.70814164137016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0.10569827028460435</v>
      </c>
      <c r="E158">
        <f t="shared" si="72"/>
        <v>9.2661402211244859E-3</v>
      </c>
      <c r="F158">
        <f t="shared" si="73"/>
        <v>0.42758926073704567</v>
      </c>
      <c r="G158">
        <f t="shared" si="74"/>
        <v>45.717758266192121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7.0984952534542938</v>
      </c>
      <c r="L158">
        <f t="shared" si="79"/>
        <v>46145.347526929167</v>
      </c>
      <c r="M158">
        <f t="shared" si="80"/>
        <v>327.56253038890549</v>
      </c>
      <c r="N158">
        <f t="shared" si="62"/>
        <v>0.57880641625466844</v>
      </c>
      <c r="O158">
        <f t="shared" si="81"/>
        <v>0.99613496640539545</v>
      </c>
      <c r="P158">
        <f t="shared" si="82"/>
        <v>1007.0984952534543</v>
      </c>
      <c r="Q158">
        <f t="shared" si="83"/>
        <v>9.8311356880030551E-2</v>
      </c>
      <c r="R158">
        <f t="shared" si="84"/>
        <v>8.5867550365991141E-3</v>
      </c>
      <c r="S158">
        <f t="shared" si="85"/>
        <v>1007.5559233132816</v>
      </c>
      <c r="T158">
        <f t="shared" si="86"/>
        <v>46145.347526929167</v>
      </c>
      <c r="U158">
        <f t="shared" si="63"/>
        <v>2501382.8886903482</v>
      </c>
      <c r="V158">
        <f t="shared" si="87"/>
        <v>312.45810427502659</v>
      </c>
      <c r="W158">
        <f t="shared" si="64"/>
        <v>54713.594532042021</v>
      </c>
      <c r="X158">
        <f t="shared" si="65"/>
        <v>57234.773159763419</v>
      </c>
      <c r="Y158">
        <f t="shared" si="66"/>
        <v>115262.63504805684</v>
      </c>
      <c r="Z158">
        <f t="shared" si="88"/>
        <v>26812.855817389598</v>
      </c>
      <c r="AA158">
        <f t="shared" si="89"/>
        <v>371.18368531645001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0.10477286078860859</v>
      </c>
      <c r="E159">
        <f t="shared" si="72"/>
        <v>9.1807477163854401E-3</v>
      </c>
      <c r="F159">
        <f t="shared" si="73"/>
        <v>0.41972320480060488</v>
      </c>
      <c r="G159">
        <f t="shared" si="74"/>
        <v>45.298035061391516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7.1131169914386696</v>
      </c>
      <c r="L159">
        <f t="shared" si="79"/>
        <v>45717.758266192119</v>
      </c>
      <c r="M159">
        <f t="shared" si="80"/>
        <v>325.19576313373688</v>
      </c>
      <c r="N159">
        <f t="shared" si="62"/>
        <v>0.5765684213629636</v>
      </c>
      <c r="O159">
        <f t="shared" si="81"/>
        <v>0.99613343109396324</v>
      </c>
      <c r="P159">
        <f t="shared" si="82"/>
        <v>1007.1131169914387</v>
      </c>
      <c r="Q159">
        <f t="shared" si="83"/>
        <v>9.7450621288274503E-2</v>
      </c>
      <c r="R159">
        <f t="shared" si="84"/>
        <v>8.507924098336006E-3</v>
      </c>
      <c r="S159">
        <f t="shared" si="85"/>
        <v>1007.5714872781745</v>
      </c>
      <c r="T159">
        <f t="shared" si="86"/>
        <v>45717.758266192119</v>
      </c>
      <c r="U159">
        <f t="shared" si="63"/>
        <v>2464562.667657936</v>
      </c>
      <c r="V159">
        <f t="shared" si="87"/>
        <v>307.85873785463883</v>
      </c>
      <c r="W159">
        <f t="shared" si="64"/>
        <v>54407.71689804567</v>
      </c>
      <c r="X159">
        <f t="shared" si="65"/>
        <v>56922.695923373045</v>
      </c>
      <c r="Y159">
        <f t="shared" si="66"/>
        <v>113923.6080679437</v>
      </c>
      <c r="Z159">
        <f t="shared" si="88"/>
        <v>26461.731821251906</v>
      </c>
      <c r="AA159">
        <f t="shared" si="89"/>
        <v>365.72702072828383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0.10477286078860859</v>
      </c>
      <c r="E160">
        <f t="shared" si="72"/>
        <v>9.1807477163854401E-3</v>
      </c>
      <c r="F160">
        <f t="shared" si="73"/>
        <v>0.41586983194661775</v>
      </c>
      <c r="G160">
        <f t="shared" si="74"/>
        <v>44.882165229444901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7.127768847809266</v>
      </c>
      <c r="L160">
        <f t="shared" si="79"/>
        <v>45298.035061391514</v>
      </c>
      <c r="M160">
        <f t="shared" si="80"/>
        <v>322.87392317755837</v>
      </c>
      <c r="N160">
        <f t="shared" si="62"/>
        <v>0.57433821416041342</v>
      </c>
      <c r="O160">
        <f t="shared" si="81"/>
        <v>0.99613192967232211</v>
      </c>
      <c r="P160">
        <f t="shared" si="82"/>
        <v>1007.1277688478093</v>
      </c>
      <c r="Q160">
        <f t="shared" si="83"/>
        <v>9.7450621288274503E-2</v>
      </c>
      <c r="R160">
        <f t="shared" si="84"/>
        <v>8.507924098336006E-3</v>
      </c>
      <c r="S160">
        <f t="shared" si="85"/>
        <v>1007.5870833022867</v>
      </c>
      <c r="T160">
        <f t="shared" si="86"/>
        <v>45298.035061391514</v>
      </c>
      <c r="U160">
        <f t="shared" si="63"/>
        <v>2428031.4327112297</v>
      </c>
      <c r="V160">
        <f t="shared" si="87"/>
        <v>303.29546988399647</v>
      </c>
      <c r="W160">
        <f t="shared" si="64"/>
        <v>54097.912172880708</v>
      </c>
      <c r="X160">
        <f t="shared" si="65"/>
        <v>56606.828024354385</v>
      </c>
      <c r="Y160">
        <f t="shared" si="66"/>
        <v>112605.57579261503</v>
      </c>
      <c r="Z160">
        <f t="shared" si="88"/>
        <v>26117.416566190681</v>
      </c>
      <c r="AA160">
        <f t="shared" si="89"/>
        <v>360.3530867218696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0.10477286078860859</v>
      </c>
      <c r="E161">
        <f t="shared" si="72"/>
        <v>9.1807477163854401E-3</v>
      </c>
      <c r="F161">
        <f t="shared" si="73"/>
        <v>0.41205183593666028</v>
      </c>
      <c r="G161">
        <f t="shared" si="74"/>
        <v>44.470113393508242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7.1424508846050392</v>
      </c>
      <c r="L161">
        <f t="shared" si="79"/>
        <v>44882.165229444901</v>
      </c>
      <c r="M161">
        <f t="shared" si="80"/>
        <v>320.56866074603829</v>
      </c>
      <c r="N161">
        <f t="shared" si="62"/>
        <v>0.57211579043415273</v>
      </c>
      <c r="O161">
        <f t="shared" si="81"/>
        <v>0.99613046168361008</v>
      </c>
      <c r="P161">
        <f t="shared" si="82"/>
        <v>1007.1424508846051</v>
      </c>
      <c r="Q161">
        <f t="shared" si="83"/>
        <v>9.7450621288274503E-2</v>
      </c>
      <c r="R161">
        <f t="shared" si="84"/>
        <v>8.507924098336006E-3</v>
      </c>
      <c r="S161">
        <f t="shared" si="85"/>
        <v>1007.6027114516551</v>
      </c>
      <c r="T161">
        <f t="shared" si="86"/>
        <v>44882.165229444901</v>
      </c>
      <c r="U161">
        <f t="shared" si="63"/>
        <v>2391786.1953153126</v>
      </c>
      <c r="V161">
        <f t="shared" si="87"/>
        <v>298.76792705281639</v>
      </c>
      <c r="W161">
        <f t="shared" si="64"/>
        <v>53784.126299629963</v>
      </c>
      <c r="X161">
        <f t="shared" si="65"/>
        <v>56287.119689222593</v>
      </c>
      <c r="Y161">
        <f t="shared" si="66"/>
        <v>111308.39985838579</v>
      </c>
      <c r="Z161">
        <f t="shared" si="88"/>
        <v>25777.542625531987</v>
      </c>
      <c r="AA161">
        <f t="shared" si="89"/>
        <v>355.04468087087037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0.10477286078860859</v>
      </c>
      <c r="E162">
        <f t="shared" si="72"/>
        <v>9.1807477163854401E-3</v>
      </c>
      <c r="F162">
        <f t="shared" si="73"/>
        <v>0.40826889198485239</v>
      </c>
      <c r="G162">
        <f t="shared" si="74"/>
        <v>44.061844501523389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7.1571631639927196</v>
      </c>
      <c r="L162">
        <f t="shared" si="79"/>
        <v>44470.11339350824</v>
      </c>
      <c r="M162">
        <f t="shared" si="80"/>
        <v>318.27985747859645</v>
      </c>
      <c r="N162">
        <f t="shared" si="62"/>
        <v>0.56990114547126802</v>
      </c>
      <c r="O162">
        <f t="shared" si="81"/>
        <v>0.99612902667621861</v>
      </c>
      <c r="P162">
        <f t="shared" si="82"/>
        <v>1007.1571631639927</v>
      </c>
      <c r="Q162">
        <f t="shared" si="83"/>
        <v>9.7450621288274503E-2</v>
      </c>
      <c r="R162">
        <f t="shared" si="84"/>
        <v>8.507924098336006E-3</v>
      </c>
      <c r="S162">
        <f t="shared" si="85"/>
        <v>1007.6183717924524</v>
      </c>
      <c r="T162">
        <f t="shared" si="86"/>
        <v>44470.11339350824</v>
      </c>
      <c r="U162">
        <f t="shared" si="63"/>
        <v>2355823.9973071199</v>
      </c>
      <c r="V162">
        <f t="shared" si="87"/>
        <v>294.27573984468921</v>
      </c>
      <c r="W162">
        <f t="shared" si="64"/>
        <v>53466.304553493457</v>
      </c>
      <c r="X162">
        <f t="shared" si="65"/>
        <v>55963.52056912105</v>
      </c>
      <c r="Y162">
        <f t="shared" si="66"/>
        <v>110031.94376729681</v>
      </c>
      <c r="Z162">
        <f t="shared" si="88"/>
        <v>25442.054074823369</v>
      </c>
      <c r="AA162">
        <f t="shared" si="89"/>
        <v>349.80101346252991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0.10477286078860859</v>
      </c>
      <c r="E163">
        <f t="shared" si="72"/>
        <v>9.1807477163854401E-3</v>
      </c>
      <c r="F163">
        <f t="shared" si="73"/>
        <v>0.40452067828709121</v>
      </c>
      <c r="G163">
        <f t="shared" si="74"/>
        <v>43.657323823236297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7.1719057482670951</v>
      </c>
      <c r="L163">
        <f t="shared" si="79"/>
        <v>44061.844501523388</v>
      </c>
      <c r="M163">
        <f t="shared" si="80"/>
        <v>316.0073958597265</v>
      </c>
      <c r="N163">
        <f t="shared" si="62"/>
        <v>0.56769427406928075</v>
      </c>
      <c r="O163">
        <f t="shared" si="81"/>
        <v>0.99612762420373391</v>
      </c>
      <c r="P163">
        <f t="shared" si="82"/>
        <v>1007.1719057482671</v>
      </c>
      <c r="Q163">
        <f t="shared" si="83"/>
        <v>9.7450621288274503E-2</v>
      </c>
      <c r="R163">
        <f t="shared" si="84"/>
        <v>8.507924098336006E-3</v>
      </c>
      <c r="S163">
        <f t="shared" si="85"/>
        <v>1007.6340643909876</v>
      </c>
      <c r="T163">
        <f t="shared" si="86"/>
        <v>44061.844501523388</v>
      </c>
      <c r="U163">
        <f t="shared" si="63"/>
        <v>2320141.9105318002</v>
      </c>
      <c r="V163">
        <f t="shared" si="87"/>
        <v>289.81854249165593</v>
      </c>
      <c r="W163">
        <f t="shared" si="64"/>
        <v>53144.391532696784</v>
      </c>
      <c r="X163">
        <f t="shared" si="65"/>
        <v>55635.979732306805</v>
      </c>
      <c r="Y163">
        <f t="shared" si="66"/>
        <v>108776.07286452902</v>
      </c>
      <c r="Z163">
        <f t="shared" si="88"/>
        <v>25110.89565299507</v>
      </c>
      <c r="AA163">
        <f t="shared" si="89"/>
        <v>344.62130396946816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0.10477286078860859</v>
      </c>
      <c r="E164">
        <f t="shared" si="72"/>
        <v>9.1807477163854401E-3</v>
      </c>
      <c r="F164">
        <f t="shared" si="73"/>
        <v>0.40080687599367631</v>
      </c>
      <c r="G164">
        <f t="shared" si="74"/>
        <v>43.256516947242623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7.1866786998512717</v>
      </c>
      <c r="L164">
        <f t="shared" si="79"/>
        <v>43657.3238232363</v>
      </c>
      <c r="M164">
        <f t="shared" si="80"/>
        <v>313.7511592129618</v>
      </c>
      <c r="N164">
        <f t="shared" si="62"/>
        <v>0.56549517054647047</v>
      </c>
      <c r="O164">
        <f t="shared" si="81"/>
        <v>0.99612625382488551</v>
      </c>
      <c r="P164">
        <f t="shared" si="82"/>
        <v>1007.1866786998513</v>
      </c>
      <c r="Q164">
        <f t="shared" si="83"/>
        <v>9.7450621288274503E-2</v>
      </c>
      <c r="R164">
        <f t="shared" si="84"/>
        <v>8.507924098336006E-3</v>
      </c>
      <c r="S164">
        <f t="shared" si="85"/>
        <v>1007.6497893137065</v>
      </c>
      <c r="T164">
        <f t="shared" si="86"/>
        <v>43657.3238232363</v>
      </c>
      <c r="U164">
        <f t="shared" si="63"/>
        <v>2284737.0364842028</v>
      </c>
      <c r="V164">
        <f t="shared" si="87"/>
        <v>285.39597292942454</v>
      </c>
      <c r="W164">
        <f t="shared" si="64"/>
        <v>52818.331149286954</v>
      </c>
      <c r="X164">
        <f t="shared" si="65"/>
        <v>55304.445656549346</v>
      </c>
      <c r="Y164">
        <f t="shared" si="66"/>
        <v>107540.65431618138</v>
      </c>
      <c r="Z164">
        <f t="shared" si="88"/>
        <v>24784.012755639647</v>
      </c>
      <c r="AA164">
        <f t="shared" si="89"/>
        <v>339.50478095279846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0.10477286078860859</v>
      </c>
      <c r="E165">
        <f t="shared" si="72"/>
        <v>9.1807477163854401E-3</v>
      </c>
      <c r="F165">
        <f t="shared" si="73"/>
        <v>0.39712716918218582</v>
      </c>
      <c r="G165">
        <f t="shared" si="74"/>
        <v>42.859389778060439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7.2014820812969313</v>
      </c>
      <c r="L165">
        <f t="shared" si="79"/>
        <v>43256.516947242621</v>
      </c>
      <c r="M165">
        <f t="shared" si="80"/>
        <v>311.51103169488476</v>
      </c>
      <c r="N165">
        <f t="shared" si="62"/>
        <v>0.56330382875203577</v>
      </c>
      <c r="O165">
        <f t="shared" si="81"/>
        <v>0.99612491510348877</v>
      </c>
      <c r="P165">
        <f t="shared" si="82"/>
        <v>1007.2014820812969</v>
      </c>
      <c r="Q165">
        <f t="shared" si="83"/>
        <v>9.7450621288274503E-2</v>
      </c>
      <c r="R165">
        <f t="shared" si="84"/>
        <v>8.507924098336006E-3</v>
      </c>
      <c r="S165">
        <f t="shared" si="85"/>
        <v>1007.6655466271915</v>
      </c>
      <c r="T165">
        <f t="shared" si="86"/>
        <v>43256.516947242621</v>
      </c>
      <c r="U165">
        <f t="shared" si="63"/>
        <v>2249606.5059554218</v>
      </c>
      <c r="V165">
        <f t="shared" si="87"/>
        <v>281.0076727532184</v>
      </c>
      <c r="W165">
        <f t="shared" si="64"/>
        <v>52488.066619814272</v>
      </c>
      <c r="X165">
        <f t="shared" si="65"/>
        <v>54968.866221441887</v>
      </c>
      <c r="Y165">
        <f t="shared" si="66"/>
        <v>106325.55708741504</v>
      </c>
      <c r="Z165">
        <f t="shared" si="88"/>
        <v>24461.351428327256</v>
      </c>
      <c r="AA165">
        <f t="shared" si="89"/>
        <v>334.45068196599289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0.10477286078860859</v>
      </c>
      <c r="E166">
        <f t="shared" si="72"/>
        <v>9.1807477163854401E-3</v>
      </c>
      <c r="F166">
        <f t="shared" si="73"/>
        <v>0.39348124483060187</v>
      </c>
      <c r="G166">
        <f t="shared" si="74"/>
        <v>42.465908533229836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7.2163159552846121</v>
      </c>
      <c r="L166">
        <f t="shared" si="79"/>
        <v>42859.389778060438</v>
      </c>
      <c r="M166">
        <f t="shared" si="80"/>
        <v>309.28689828917976</v>
      </c>
      <c r="N166">
        <f t="shared" si="62"/>
        <v>0.56112024207609812</v>
      </c>
      <c r="O166">
        <f t="shared" si="81"/>
        <v>0.99612360760839269</v>
      </c>
      <c r="P166">
        <f t="shared" si="82"/>
        <v>1007.2163159552846</v>
      </c>
      <c r="Q166">
        <f t="shared" si="83"/>
        <v>9.7450621288274503E-2</v>
      </c>
      <c r="R166">
        <f t="shared" si="84"/>
        <v>8.507924098336006E-3</v>
      </c>
      <c r="S166">
        <f t="shared" si="85"/>
        <v>1007.6813363981623</v>
      </c>
      <c r="T166">
        <f t="shared" si="86"/>
        <v>42859.389778060438</v>
      </c>
      <c r="U166">
        <f t="shared" si="63"/>
        <v>2214747.4786842987</v>
      </c>
      <c r="V166">
        <f t="shared" si="87"/>
        <v>276.65328717424399</v>
      </c>
      <c r="W166">
        <f t="shared" si="64"/>
        <v>52153.540455898794</v>
      </c>
      <c r="X166">
        <f t="shared" si="65"/>
        <v>54629.188700623752</v>
      </c>
      <c r="Y166">
        <f t="shared" si="66"/>
        <v>105130.65192094106</v>
      </c>
      <c r="Z166">
        <f t="shared" si="88"/>
        <v>24142.85835995731</v>
      </c>
      <c r="AA166">
        <f t="shared" si="89"/>
        <v>329.45825345949652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0.11798646590675131</v>
      </c>
      <c r="E167">
        <f t="shared" si="72"/>
        <v>1.0407783459536746E-2</v>
      </c>
      <c r="F167">
        <f t="shared" si="73"/>
        <v>0.44197598042634983</v>
      </c>
      <c r="G167">
        <f t="shared" si="74"/>
        <v>42.023932552803487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7.2311803846239515</v>
      </c>
      <c r="L167">
        <f t="shared" si="79"/>
        <v>42465.908533229835</v>
      </c>
      <c r="M167">
        <f t="shared" si="80"/>
        <v>307.07864480072647</v>
      </c>
      <c r="N167">
        <f t="shared" si="62"/>
        <v>0.55894440345954666</v>
      </c>
      <c r="O167">
        <f t="shared" si="81"/>
        <v>0.99612233091342228</v>
      </c>
      <c r="P167">
        <f t="shared" si="82"/>
        <v>1007.2311803846239</v>
      </c>
      <c r="Q167">
        <f t="shared" si="83"/>
        <v>0.10974076988714654</v>
      </c>
      <c r="R167">
        <f t="shared" si="84"/>
        <v>9.6401156907545138E-3</v>
      </c>
      <c r="S167">
        <f t="shared" si="85"/>
        <v>1007.6971586934761</v>
      </c>
      <c r="T167">
        <f t="shared" si="86"/>
        <v>42465.908533229835</v>
      </c>
      <c r="U167">
        <f t="shared" si="63"/>
        <v>2180157.1430138182</v>
      </c>
      <c r="V167">
        <f t="shared" si="87"/>
        <v>272.33246497676987</v>
      </c>
      <c r="W167">
        <f t="shared" si="64"/>
        <v>51878.941607247987</v>
      </c>
      <c r="X167">
        <f t="shared" si="65"/>
        <v>54347.419444413987</v>
      </c>
      <c r="Y167">
        <f t="shared" si="66"/>
        <v>103735.1461371542</v>
      </c>
      <c r="Z167">
        <f t="shared" si="88"/>
        <v>23828.480876147365</v>
      </c>
      <c r="AA167">
        <f t="shared" si="89"/>
        <v>324.52675068609233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0.11798646590675131</v>
      </c>
      <c r="E168">
        <f t="shared" si="72"/>
        <v>1.0407783459536746E-2</v>
      </c>
      <c r="F168">
        <f t="shared" si="73"/>
        <v>0.43737599012775596</v>
      </c>
      <c r="G168">
        <f t="shared" si="74"/>
        <v>41.586556562675732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7.2460754322539769</v>
      </c>
      <c r="L168">
        <f t="shared" si="79"/>
        <v>42023.93255280349</v>
      </c>
      <c r="M168">
        <f t="shared" si="80"/>
        <v>304.5085852375675</v>
      </c>
      <c r="N168">
        <f t="shared" si="62"/>
        <v>0.55677630540373313</v>
      </c>
      <c r="O168">
        <f t="shared" si="81"/>
        <v>0.99612108459733339</v>
      </c>
      <c r="P168">
        <f t="shared" si="82"/>
        <v>1007.246075432254</v>
      </c>
      <c r="Q168">
        <f t="shared" si="83"/>
        <v>0.10974076988714654</v>
      </c>
      <c r="R168">
        <f t="shared" si="84"/>
        <v>9.6401156907545138E-3</v>
      </c>
      <c r="S168">
        <f t="shared" si="85"/>
        <v>1007.7130135801277</v>
      </c>
      <c r="T168">
        <f t="shared" si="86"/>
        <v>42023.93255280349</v>
      </c>
      <c r="U168">
        <f t="shared" si="63"/>
        <v>2145885.3981084418</v>
      </c>
      <c r="V168">
        <f t="shared" si="87"/>
        <v>268.05143927224935</v>
      </c>
      <c r="W168">
        <f t="shared" si="64"/>
        <v>51600.458789473152</v>
      </c>
      <c r="X168">
        <f t="shared" si="65"/>
        <v>54061.88716618254</v>
      </c>
      <c r="Y168">
        <f t="shared" si="66"/>
        <v>102362.33041300005</v>
      </c>
      <c r="Z168">
        <f t="shared" si="88"/>
        <v>23489.04191175097</v>
      </c>
      <c r="AA168">
        <f t="shared" si="89"/>
        <v>319.44805954007882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0.11798646590675131</v>
      </c>
      <c r="E169">
        <f t="shared" si="72"/>
        <v>1.0407783459536746E-2</v>
      </c>
      <c r="F169">
        <f t="shared" si="73"/>
        <v>0.43282387553210577</v>
      </c>
      <c r="G169">
        <f t="shared" si="74"/>
        <v>41.153732687143624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7.2610011612433505</v>
      </c>
      <c r="L169">
        <f t="shared" si="79"/>
        <v>41586.556562675731</v>
      </c>
      <c r="M169">
        <f t="shared" si="80"/>
        <v>301.96003549370079</v>
      </c>
      <c r="N169">
        <f t="shared" si="62"/>
        <v>0.55461593998000924</v>
      </c>
      <c r="O169">
        <f t="shared" si="81"/>
        <v>0.99611986824375121</v>
      </c>
      <c r="P169">
        <f t="shared" si="82"/>
        <v>1007.2610011612434</v>
      </c>
      <c r="Q169">
        <f t="shared" si="83"/>
        <v>0.10974076988714654</v>
      </c>
      <c r="R169">
        <f t="shared" si="84"/>
        <v>9.6401156907545138E-3</v>
      </c>
      <c r="S169">
        <f t="shared" si="85"/>
        <v>1007.7289011252499</v>
      </c>
      <c r="T169">
        <f t="shared" si="86"/>
        <v>41586.556562675731</v>
      </c>
      <c r="U169">
        <f t="shared" si="63"/>
        <v>2111928.6568131661</v>
      </c>
      <c r="V169">
        <f t="shared" si="87"/>
        <v>263.80976197428299</v>
      </c>
      <c r="W169">
        <f t="shared" si="64"/>
        <v>51318.034086199208</v>
      </c>
      <c r="X169">
        <f t="shared" si="65"/>
        <v>53772.538547546952</v>
      </c>
      <c r="Y169">
        <f t="shared" si="66"/>
        <v>101012.0204817065</v>
      </c>
      <c r="Z169">
        <f t="shared" si="88"/>
        <v>23154.409317429963</v>
      </c>
      <c r="AA169">
        <f t="shared" si="89"/>
        <v>314.43729205503234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0.11798646590675131</v>
      </c>
      <c r="E170">
        <f t="shared" si="72"/>
        <v>1.0407783459536746E-2</v>
      </c>
      <c r="F170">
        <f t="shared" si="73"/>
        <v>0.42831913835945012</v>
      </c>
      <c r="G170">
        <f t="shared" si="74"/>
        <v>40.725413548784175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7.2759576347906503</v>
      </c>
      <c r="L170">
        <f t="shared" si="79"/>
        <v>41153.732687143623</v>
      </c>
      <c r="M170">
        <f t="shared" si="80"/>
        <v>299.43281554515619</v>
      </c>
      <c r="N170">
        <f t="shared" si="62"/>
        <v>0.55246329883911638</v>
      </c>
      <c r="O170">
        <f t="shared" si="81"/>
        <v>0.99611868144112403</v>
      </c>
      <c r="P170">
        <f t="shared" si="82"/>
        <v>1007.2759576347906</v>
      </c>
      <c r="Q170">
        <f t="shared" si="83"/>
        <v>0.10974076988714654</v>
      </c>
      <c r="R170">
        <f t="shared" si="84"/>
        <v>9.6401156907545138E-3</v>
      </c>
      <c r="S170">
        <f t="shared" si="85"/>
        <v>1007.7448213961137</v>
      </c>
      <c r="T170">
        <f t="shared" si="86"/>
        <v>41153.732687143623</v>
      </c>
      <c r="U170">
        <f t="shared" si="63"/>
        <v>2078283.371759352</v>
      </c>
      <c r="V170">
        <f t="shared" si="87"/>
        <v>259.60698996635108</v>
      </c>
      <c r="W170">
        <f t="shared" si="64"/>
        <v>51031.608783292482</v>
      </c>
      <c r="X170">
        <f t="shared" si="65"/>
        <v>53479.319582259319</v>
      </c>
      <c r="Y170">
        <f t="shared" si="66"/>
        <v>99684.03453574935</v>
      </c>
      <c r="Z170">
        <f t="shared" si="88"/>
        <v>22824.516137966191</v>
      </c>
      <c r="AA170">
        <f t="shared" si="89"/>
        <v>309.4935465329412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0.11705879731855949</v>
      </c>
      <c r="E171">
        <f t="shared" si="72"/>
        <v>1.0321090593297444E-2</v>
      </c>
      <c r="F171">
        <f t="shared" si="73"/>
        <v>0.42033068268650464</v>
      </c>
      <c r="G171">
        <f t="shared" si="74"/>
        <v>40.305082866097671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7.2909449162246371</v>
      </c>
      <c r="L171">
        <f t="shared" si="79"/>
        <v>40725.413548784178</v>
      </c>
      <c r="M171">
        <f t="shared" si="80"/>
        <v>296.92674687465393</v>
      </c>
      <c r="N171">
        <f t="shared" si="62"/>
        <v>0.5503183732204262</v>
      </c>
      <c r="O171">
        <f t="shared" si="81"/>
        <v>0.99611752378267071</v>
      </c>
      <c r="P171">
        <f t="shared" si="82"/>
        <v>1007.2909449162246</v>
      </c>
      <c r="Q171">
        <f t="shared" si="83"/>
        <v>0.10887793308390886</v>
      </c>
      <c r="R171">
        <f t="shared" si="84"/>
        <v>9.5601633603795699E-3</v>
      </c>
      <c r="S171">
        <f t="shared" si="85"/>
        <v>1007.7607744601289</v>
      </c>
      <c r="T171">
        <f t="shared" si="86"/>
        <v>40725.413548784178</v>
      </c>
      <c r="U171">
        <f t="shared" si="63"/>
        <v>2044946.0348749259</v>
      </c>
      <c r="V171">
        <f t="shared" si="87"/>
        <v>255.44268504063078</v>
      </c>
      <c r="W171">
        <f t="shared" si="64"/>
        <v>50736.678588868963</v>
      </c>
      <c r="X171">
        <f t="shared" si="65"/>
        <v>53177.882485151902</v>
      </c>
      <c r="Y171">
        <f t="shared" si="66"/>
        <v>98392.925332724364</v>
      </c>
      <c r="Z171">
        <f t="shared" si="88"/>
        <v>22499.296315748554</v>
      </c>
      <c r="AA171">
        <f t="shared" si="89"/>
        <v>304.61593297455624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0.11705879731855949</v>
      </c>
      <c r="E172">
        <f t="shared" si="72"/>
        <v>1.0321090593297444E-2</v>
      </c>
      <c r="F172">
        <f t="shared" si="73"/>
        <v>0.41599241163135464</v>
      </c>
      <c r="G172">
        <f t="shared" si="74"/>
        <v>39.889090454466313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7.3059630690044974</v>
      </c>
      <c r="L172">
        <f t="shared" si="79"/>
        <v>40305.082866097669</v>
      </c>
      <c r="M172">
        <f t="shared" si="80"/>
        <v>294.46744691287552</v>
      </c>
      <c r="N172">
        <f t="shared" si="62"/>
        <v>0.54818115396103384</v>
      </c>
      <c r="O172">
        <f t="shared" si="81"/>
        <v>0.99611639486632897</v>
      </c>
      <c r="P172">
        <f t="shared" si="82"/>
        <v>1007.3059630690045</v>
      </c>
      <c r="Q172">
        <f t="shared" si="83"/>
        <v>0.10887793308390886</v>
      </c>
      <c r="R172">
        <f t="shared" si="84"/>
        <v>9.5601633603795699E-3</v>
      </c>
      <c r="S172">
        <f t="shared" si="85"/>
        <v>1007.7767603848439</v>
      </c>
      <c r="T172">
        <f t="shared" si="86"/>
        <v>40305.082866097669</v>
      </c>
      <c r="U172">
        <f t="shared" si="63"/>
        <v>2011909.6070845369</v>
      </c>
      <c r="V172">
        <f t="shared" si="87"/>
        <v>251.31596791704467</v>
      </c>
      <c r="W172">
        <f t="shared" si="64"/>
        <v>50437.59043293172</v>
      </c>
      <c r="X172">
        <f t="shared" si="65"/>
        <v>52872.431440244007</v>
      </c>
      <c r="Y172">
        <f t="shared" si="66"/>
        <v>97123.59318292368</v>
      </c>
      <c r="Z172">
        <f t="shared" si="88"/>
        <v>22180.627635385343</v>
      </c>
      <c r="AA172">
        <f t="shared" si="89"/>
        <v>299.81752365306556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0.11705879731855949</v>
      </c>
      <c r="E173">
        <f t="shared" si="72"/>
        <v>1.0321090593297444E-2</v>
      </c>
      <c r="F173">
        <f t="shared" si="73"/>
        <v>0.41169891626478311</v>
      </c>
      <c r="G173">
        <f t="shared" si="74"/>
        <v>39.47739153820153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7.3210121567201645</v>
      </c>
      <c r="L173">
        <f t="shared" si="79"/>
        <v>39889.090454466314</v>
      </c>
      <c r="M173">
        <f t="shared" si="80"/>
        <v>292.02851613765813</v>
      </c>
      <c r="N173">
        <f t="shared" si="62"/>
        <v>0.5460516315047057</v>
      </c>
      <c r="O173">
        <f t="shared" si="81"/>
        <v>0.99611529429470402</v>
      </c>
      <c r="P173">
        <f t="shared" si="82"/>
        <v>1007.3210121567201</v>
      </c>
      <c r="Q173">
        <f t="shared" si="83"/>
        <v>0.10887793308390886</v>
      </c>
      <c r="R173">
        <f t="shared" si="84"/>
        <v>9.5601633603795699E-3</v>
      </c>
      <c r="S173">
        <f t="shared" si="85"/>
        <v>1007.7927792379464</v>
      </c>
      <c r="T173">
        <f t="shared" si="86"/>
        <v>39889.090454466314</v>
      </c>
      <c r="U173">
        <f t="shared" si="63"/>
        <v>1979170.717877731</v>
      </c>
      <c r="V173">
        <f t="shared" si="87"/>
        <v>247.22641757116193</v>
      </c>
      <c r="W173">
        <f t="shared" si="64"/>
        <v>50134.282959463664</v>
      </c>
      <c r="X173">
        <f t="shared" si="65"/>
        <v>52562.910184845983</v>
      </c>
      <c r="Y173">
        <f t="shared" si="66"/>
        <v>95875.867876753822</v>
      </c>
      <c r="Z173">
        <f t="shared" si="88"/>
        <v>21866.447635785404</v>
      </c>
      <c r="AA173">
        <f t="shared" si="89"/>
        <v>295.08291763166642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0.11705879731855949</v>
      </c>
      <c r="E174">
        <f t="shared" si="72"/>
        <v>1.0321090593297444E-2</v>
      </c>
      <c r="F174">
        <f t="shared" si="73"/>
        <v>0.40744973445285193</v>
      </c>
      <c r="G174">
        <f t="shared" si="74"/>
        <v>39.069941803748677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7.3360922430925379</v>
      </c>
      <c r="L174">
        <f t="shared" si="79"/>
        <v>39477.391538201533</v>
      </c>
      <c r="M174">
        <f t="shared" si="80"/>
        <v>289.60978584092726</v>
      </c>
      <c r="N174">
        <f t="shared" si="62"/>
        <v>0.54392979591068635</v>
      </c>
      <c r="O174">
        <f t="shared" si="81"/>
        <v>0.99611422167502295</v>
      </c>
      <c r="P174">
        <f t="shared" si="82"/>
        <v>1007.3360922430926</v>
      </c>
      <c r="Q174">
        <f t="shared" si="83"/>
        <v>0.10887793308390886</v>
      </c>
      <c r="R174">
        <f t="shared" si="84"/>
        <v>9.5601633603795699E-3</v>
      </c>
      <c r="S174">
        <f t="shared" si="85"/>
        <v>1007.8088310872637</v>
      </c>
      <c r="T174">
        <f t="shared" si="86"/>
        <v>39477.391538201533</v>
      </c>
      <c r="U174">
        <f t="shared" si="63"/>
        <v>1946726.0336812155</v>
      </c>
      <c r="V174">
        <f t="shared" si="87"/>
        <v>243.17361759252577</v>
      </c>
      <c r="W174">
        <f t="shared" si="64"/>
        <v>49826.693970003107</v>
      </c>
      <c r="X174">
        <f t="shared" si="65"/>
        <v>52249.261732187668</v>
      </c>
      <c r="Y174">
        <f t="shared" si="66"/>
        <v>94649.581484188457</v>
      </c>
      <c r="Z174">
        <f t="shared" si="88"/>
        <v>21556.694056985012</v>
      </c>
      <c r="AA174">
        <f t="shared" si="89"/>
        <v>290.41127224613257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0.11705879731855949</v>
      </c>
      <c r="E175">
        <f t="shared" si="72"/>
        <v>1.0321090593297444E-2</v>
      </c>
      <c r="F175">
        <f t="shared" si="73"/>
        <v>0.40324440883134904</v>
      </c>
      <c r="G175">
        <f t="shared" si="74"/>
        <v>38.666697394917328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7.3512033919737734</v>
      </c>
      <c r="L175">
        <f t="shared" si="79"/>
        <v>39069.941803748676</v>
      </c>
      <c r="M175">
        <f t="shared" si="80"/>
        <v>287.21108871193519</v>
      </c>
      <c r="N175">
        <f t="shared" si="62"/>
        <v>0.54181563686236167</v>
      </c>
      <c r="O175">
        <f t="shared" si="81"/>
        <v>0.99611317661908005</v>
      </c>
      <c r="P175">
        <f t="shared" si="82"/>
        <v>1007.3512033919737</v>
      </c>
      <c r="Q175">
        <f t="shared" si="83"/>
        <v>0.10887793308390886</v>
      </c>
      <c r="R175">
        <f t="shared" si="84"/>
        <v>9.5601633603795699E-3</v>
      </c>
      <c r="S175">
        <f t="shared" si="85"/>
        <v>1007.8249160007623</v>
      </c>
      <c r="T175">
        <f t="shared" si="86"/>
        <v>39069.941803748676</v>
      </c>
      <c r="U175">
        <f t="shared" si="63"/>
        <v>1914572.2574088098</v>
      </c>
      <c r="V175">
        <f t="shared" si="87"/>
        <v>239.15715612843564</v>
      </c>
      <c r="W175">
        <f t="shared" si="64"/>
        <v>49514.760411383824</v>
      </c>
      <c r="X175">
        <f t="shared" si="65"/>
        <v>51931.42836138478</v>
      </c>
      <c r="Y175">
        <f t="shared" si="66"/>
        <v>93444.568326682158</v>
      </c>
      <c r="Z175">
        <f t="shared" si="88"/>
        <v>21251.30547155541</v>
      </c>
      <c r="AA175">
        <f t="shared" si="89"/>
        <v>285.80175572428857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0.11705879731855949</v>
      </c>
      <c r="E176">
        <f t="shared" si="72"/>
        <v>1.0321090593297444E-2</v>
      </c>
      <c r="F176">
        <f t="shared" si="73"/>
        <v>0.39908248675656</v>
      </c>
      <c r="G176">
        <f t="shared" si="74"/>
        <v>38.267614908160766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7.3663456673475523</v>
      </c>
      <c r="L176">
        <f t="shared" si="79"/>
        <v>38666.697394917326</v>
      </c>
      <c r="M176">
        <f t="shared" si="80"/>
        <v>284.83225882568814</v>
      </c>
      <c r="N176">
        <f t="shared" si="62"/>
        <v>0.53970914367578315</v>
      </c>
      <c r="O176">
        <f t="shared" si="81"/>
        <v>0.99611215874318959</v>
      </c>
      <c r="P176">
        <f t="shared" si="82"/>
        <v>1007.3663456673476</v>
      </c>
      <c r="Q176">
        <f t="shared" si="83"/>
        <v>0.10887793308390886</v>
      </c>
      <c r="R176">
        <f t="shared" si="84"/>
        <v>9.5601633603795699E-3</v>
      </c>
      <c r="S176">
        <f t="shared" si="85"/>
        <v>1007.8410340465491</v>
      </c>
      <c r="T176">
        <f t="shared" si="86"/>
        <v>38666.697394917326</v>
      </c>
      <c r="U176">
        <f t="shared" si="63"/>
        <v>1882706.1280175834</v>
      </c>
      <c r="V176">
        <f t="shared" si="87"/>
        <v>235.17662582850286</v>
      </c>
      <c r="W176">
        <f t="shared" si="64"/>
        <v>49198.418363306126</v>
      </c>
      <c r="X176">
        <f t="shared" si="65"/>
        <v>51609.351607275748</v>
      </c>
      <c r="Y176">
        <f t="shared" si="66"/>
        <v>92260.664949512327</v>
      </c>
      <c r="Z176">
        <f t="shared" si="88"/>
        <v>20950.221274391351</v>
      </c>
      <c r="AA176">
        <f t="shared" si="89"/>
        <v>281.25354705304665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0.11705879731855949</v>
      </c>
      <c r="E177">
        <f t="shared" si="72"/>
        <v>1.0321090593297444E-2</v>
      </c>
      <c r="F177">
        <f t="shared" si="73"/>
        <v>0.39496352025654713</v>
      </c>
      <c r="G177">
        <f t="shared" si="74"/>
        <v>37.87265138790422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7.3815191333293537</v>
      </c>
      <c r="L177">
        <f t="shared" si="79"/>
        <v>38267.614908160765</v>
      </c>
      <c r="M177">
        <f t="shared" si="80"/>
        <v>282.47313163146833</v>
      </c>
      <c r="N177">
        <f t="shared" si="62"/>
        <v>0.53761030530805742</v>
      </c>
      <c r="O177">
        <f t="shared" si="81"/>
        <v>0.99611116766814212</v>
      </c>
      <c r="P177">
        <f t="shared" si="82"/>
        <v>1007.3815191333293</v>
      </c>
      <c r="Q177">
        <f t="shared" si="83"/>
        <v>0.10887793308390886</v>
      </c>
      <c r="R177">
        <f t="shared" si="84"/>
        <v>9.5601633603795699E-3</v>
      </c>
      <c r="S177">
        <f t="shared" si="85"/>
        <v>1007.8571852928713</v>
      </c>
      <c r="T177">
        <f t="shared" si="86"/>
        <v>38267.614908160765</v>
      </c>
      <c r="U177">
        <f t="shared" si="63"/>
        <v>1851124.4200700761</v>
      </c>
      <c r="V177">
        <f t="shared" si="87"/>
        <v>231.2316237899656</v>
      </c>
      <c r="W177">
        <f t="shared" si="64"/>
        <v>48877.603025736127</v>
      </c>
      <c r="X177">
        <f t="shared" si="65"/>
        <v>51282.972250127073</v>
      </c>
      <c r="Y177">
        <f t="shared" si="66"/>
        <v>91097.710094551876</v>
      </c>
      <c r="Z177">
        <f t="shared" si="88"/>
        <v>20653.38167259808</v>
      </c>
      <c r="AA177">
        <f t="shared" si="89"/>
        <v>276.76583584683783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0.11705879731855949</v>
      </c>
      <c r="E178">
        <f t="shared" si="72"/>
        <v>1.0321090593297444E-2</v>
      </c>
      <c r="F178">
        <f t="shared" si="73"/>
        <v>0.39088706598293166</v>
      </c>
      <c r="G178">
        <f t="shared" si="74"/>
        <v>37.48176432192129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7.3967238541667237</v>
      </c>
      <c r="L178">
        <f t="shared" si="79"/>
        <v>37872.651387904218</v>
      </c>
      <c r="M178">
        <f t="shared" si="80"/>
        <v>280.13354394145165</v>
      </c>
      <c r="N178">
        <f t="shared" si="62"/>
        <v>0.53551911036559519</v>
      </c>
      <c r="O178">
        <f t="shared" si="81"/>
        <v>0.99611020301914799</v>
      </c>
      <c r="P178">
        <f t="shared" si="82"/>
        <v>1007.3967238541667</v>
      </c>
      <c r="Q178">
        <f t="shared" si="83"/>
        <v>0.10887793308390886</v>
      </c>
      <c r="R178">
        <f t="shared" si="84"/>
        <v>9.5601633603795699E-3</v>
      </c>
      <c r="S178">
        <f t="shared" si="85"/>
        <v>1007.8733698081164</v>
      </c>
      <c r="T178">
        <f t="shared" si="86"/>
        <v>37872.651387904218</v>
      </c>
      <c r="U178">
        <f t="shared" si="63"/>
        <v>1819823.9433025296</v>
      </c>
      <c r="V178">
        <f t="shared" si="87"/>
        <v>227.32175150375488</v>
      </c>
      <c r="W178">
        <f t="shared" si="64"/>
        <v>48552.248706131555</v>
      </c>
      <c r="X178">
        <f t="shared" si="65"/>
        <v>50952.230305206089</v>
      </c>
      <c r="Y178">
        <f t="shared" si="66"/>
        <v>89955.544673459459</v>
      </c>
      <c r="Z178">
        <f t="shared" si="88"/>
        <v>20360.72767547681</v>
      </c>
      <c r="AA178">
        <f t="shared" si="89"/>
        <v>272.33782221743166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0.13175593750984987</v>
      </c>
      <c r="E179">
        <f t="shared" si="72"/>
        <v>1.1704498621073478E-2</v>
      </c>
      <c r="F179">
        <f t="shared" si="73"/>
        <v>0.43870525882132883</v>
      </c>
      <c r="G179">
        <f t="shared" si="74"/>
        <v>37.04305906309996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7.4119598942395486</v>
      </c>
      <c r="L179">
        <f t="shared" si="79"/>
        <v>37481.764321921291</v>
      </c>
      <c r="M179">
        <f t="shared" si="80"/>
        <v>277.81333391941939</v>
      </c>
      <c r="N179">
        <f t="shared" si="62"/>
        <v>0.53343554711223062</v>
      </c>
      <c r="O179">
        <f t="shared" si="81"/>
        <v>0.99610926442579772</v>
      </c>
      <c r="P179">
        <f t="shared" si="82"/>
        <v>1007.4119598942395</v>
      </c>
      <c r="Q179">
        <f t="shared" si="83"/>
        <v>0.12254793724359138</v>
      </c>
      <c r="R179">
        <f t="shared" si="84"/>
        <v>1.0835283677484431E-2</v>
      </c>
      <c r="S179">
        <f t="shared" si="85"/>
        <v>1007.889587660813</v>
      </c>
      <c r="T179">
        <f t="shared" si="86"/>
        <v>37481.764321921291</v>
      </c>
      <c r="U179">
        <f t="shared" si="63"/>
        <v>1788801.5421990021</v>
      </c>
      <c r="V179">
        <f t="shared" si="87"/>
        <v>223.44661480129557</v>
      </c>
      <c r="W179">
        <f t="shared" si="64"/>
        <v>48289.789975280371</v>
      </c>
      <c r="X179">
        <f t="shared" si="65"/>
        <v>50682.314860827326</v>
      </c>
      <c r="Y179">
        <f t="shared" si="66"/>
        <v>88626.440645252311</v>
      </c>
      <c r="Z179">
        <f t="shared" si="88"/>
        <v>20072.201084608198</v>
      </c>
      <c r="AA179">
        <f t="shared" si="89"/>
        <v>267.96871664513247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0.13175593750984987</v>
      </c>
      <c r="E180">
        <f t="shared" si="72"/>
        <v>1.1704498621073478E-2</v>
      </c>
      <c r="F180">
        <f t="shared" si="73"/>
        <v>0.43357043372439691</v>
      </c>
      <c r="G180">
        <f t="shared" si="74"/>
        <v>36.609488629375562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7.4272273180603259</v>
      </c>
      <c r="L180">
        <f t="shared" si="79"/>
        <v>37043.059063099958</v>
      </c>
      <c r="M180">
        <f t="shared" si="80"/>
        <v>275.12722021797816</v>
      </c>
      <c r="N180">
        <f t="shared" si="62"/>
        <v>0.53135960347720579</v>
      </c>
      <c r="O180">
        <f t="shared" si="81"/>
        <v>0.99610835152201049</v>
      </c>
      <c r="P180">
        <f t="shared" si="82"/>
        <v>1007.4272273180603</v>
      </c>
      <c r="Q180">
        <f t="shared" si="83"/>
        <v>0.12254793724359138</v>
      </c>
      <c r="R180">
        <f t="shared" si="84"/>
        <v>1.0835283677484431E-2</v>
      </c>
      <c r="S180">
        <f t="shared" si="85"/>
        <v>1007.9058389196309</v>
      </c>
      <c r="T180">
        <f t="shared" si="86"/>
        <v>37043.059063099958</v>
      </c>
      <c r="U180">
        <f t="shared" si="63"/>
        <v>1758106.5308008748</v>
      </c>
      <c r="V180">
        <f t="shared" si="87"/>
        <v>219.61237370389176</v>
      </c>
      <c r="W180">
        <f t="shared" si="64"/>
        <v>48023.24743181924</v>
      </c>
      <c r="X180">
        <f t="shared" si="65"/>
        <v>50408.44087082085</v>
      </c>
      <c r="Y180">
        <f t="shared" si="66"/>
        <v>87320.712083990642</v>
      </c>
      <c r="Z180">
        <f t="shared" si="88"/>
        <v>19760.084478035398</v>
      </c>
      <c r="AA180">
        <f t="shared" si="89"/>
        <v>263.4557830524322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0.13175593750984987</v>
      </c>
      <c r="E181">
        <f t="shared" si="72"/>
        <v>1.1704498621073478E-2</v>
      </c>
      <c r="F181">
        <f t="shared" si="73"/>
        <v>0.42849570918073143</v>
      </c>
      <c r="G181">
        <f t="shared" si="74"/>
        <v>36.180992920194832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7.4425261902744326</v>
      </c>
      <c r="L181">
        <f t="shared" si="79"/>
        <v>36609.488629375563</v>
      </c>
      <c r="M181">
        <f t="shared" si="80"/>
        <v>272.46707793668168</v>
      </c>
      <c r="N181">
        <f t="shared" si="62"/>
        <v>0.52929126706302687</v>
      </c>
      <c r="O181">
        <f t="shared" si="81"/>
        <v>0.99610746394599103</v>
      </c>
      <c r="P181">
        <f t="shared" si="82"/>
        <v>1007.4425261902744</v>
      </c>
      <c r="Q181">
        <f t="shared" si="83"/>
        <v>0.12254793724359138</v>
      </c>
      <c r="R181">
        <f t="shared" si="84"/>
        <v>1.0835283677484431E-2</v>
      </c>
      <c r="S181">
        <f t="shared" si="85"/>
        <v>1007.9221236533812</v>
      </c>
      <c r="T181">
        <f t="shared" si="86"/>
        <v>36609.488629375563</v>
      </c>
      <c r="U181">
        <f t="shared" si="63"/>
        <v>1727734.8669128881</v>
      </c>
      <c r="V181">
        <f t="shared" si="87"/>
        <v>215.81852328417963</v>
      </c>
      <c r="W181">
        <f t="shared" si="64"/>
        <v>47752.555346498913</v>
      </c>
      <c r="X181">
        <f t="shared" si="65"/>
        <v>50130.548026004319</v>
      </c>
      <c r="Y181">
        <f t="shared" si="66"/>
        <v>86038.13630146021</v>
      </c>
      <c r="Z181">
        <f t="shared" si="88"/>
        <v>19452.803361608272</v>
      </c>
      <c r="AA181">
        <f t="shared" si="89"/>
        <v>259.00885813778291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0.13175593750984987</v>
      </c>
      <c r="E182">
        <f t="shared" si="72"/>
        <v>1.1704498621073478E-2</v>
      </c>
      <c r="F182">
        <f t="shared" si="73"/>
        <v>0.42348038174348968</v>
      </c>
      <c r="G182">
        <f t="shared" si="74"/>
        <v>35.757512538451344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7.4578565756604167</v>
      </c>
      <c r="L182">
        <f t="shared" si="79"/>
        <v>36180.992920194833</v>
      </c>
      <c r="M182">
        <f t="shared" si="80"/>
        <v>269.832655963798</v>
      </c>
      <c r="N182">
        <f t="shared" si="62"/>
        <v>0.52723052515318869</v>
      </c>
      <c r="O182">
        <f t="shared" si="81"/>
        <v>0.99610660134017892</v>
      </c>
      <c r="P182">
        <f t="shared" si="82"/>
        <v>1007.4578565756605</v>
      </c>
      <c r="Q182">
        <f t="shared" si="83"/>
        <v>0.12254793724359138</v>
      </c>
      <c r="R182">
        <f t="shared" si="84"/>
        <v>1.0835283677484431E-2</v>
      </c>
      <c r="S182">
        <f t="shared" si="85"/>
        <v>1007.9384419310165</v>
      </c>
      <c r="T182">
        <f t="shared" si="86"/>
        <v>36180.992920194833</v>
      </c>
      <c r="U182">
        <f t="shared" si="63"/>
        <v>1697682.557417728</v>
      </c>
      <c r="V182">
        <f t="shared" si="87"/>
        <v>212.06456474532496</v>
      </c>
      <c r="W182">
        <f t="shared" si="64"/>
        <v>47477.646986550026</v>
      </c>
      <c r="X182">
        <f t="shared" si="65"/>
        <v>49848.575154185812</v>
      </c>
      <c r="Y182">
        <f t="shared" si="66"/>
        <v>84778.493682004089</v>
      </c>
      <c r="Z182">
        <f t="shared" si="88"/>
        <v>19150.283586328329</v>
      </c>
      <c r="AA182">
        <f t="shared" si="89"/>
        <v>254.62698020712051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0.13082500275778028</v>
      </c>
      <c r="E183">
        <f t="shared" si="72"/>
        <v>1.1616237454553091E-2</v>
      </c>
      <c r="F183">
        <f t="shared" si="73"/>
        <v>0.41536775643081025</v>
      </c>
      <c r="G183">
        <f t="shared" si="74"/>
        <v>35.342144782020533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7.4732185391302517</v>
      </c>
      <c r="L183">
        <f t="shared" si="79"/>
        <v>35757.512538451345</v>
      </c>
      <c r="M183">
        <f t="shared" si="80"/>
        <v>267.22370561553703</v>
      </c>
      <c r="N183">
        <f t="shared" si="62"/>
        <v>0.52517736471977572</v>
      </c>
      <c r="O183">
        <f t="shared" si="81"/>
        <v>0.99610576335120882</v>
      </c>
      <c r="P183">
        <f t="shared" si="82"/>
        <v>1007.4732185391302</v>
      </c>
      <c r="Q183">
        <f t="shared" si="83"/>
        <v>0.12168206253820306</v>
      </c>
      <c r="R183">
        <f t="shared" si="84"/>
        <v>1.0753977662024239E-2</v>
      </c>
      <c r="S183">
        <f t="shared" si="85"/>
        <v>1007.9547938216321</v>
      </c>
      <c r="T183">
        <f t="shared" si="86"/>
        <v>35757.512538451345</v>
      </c>
      <c r="U183">
        <f t="shared" si="63"/>
        <v>1667945.6576407226</v>
      </c>
      <c r="V183">
        <f t="shared" si="87"/>
        <v>208.35000534166471</v>
      </c>
      <c r="W183">
        <f t="shared" si="64"/>
        <v>47194.239849564845</v>
      </c>
      <c r="X183">
        <f t="shared" si="65"/>
        <v>49558.386674359885</v>
      </c>
      <c r="Y183">
        <f t="shared" si="66"/>
        <v>83554.019367860426</v>
      </c>
      <c r="Z183">
        <f t="shared" si="88"/>
        <v>18852.452113819432</v>
      </c>
      <c r="AA183">
        <f t="shared" si="89"/>
        <v>250.30920138974736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0.13082500275778028</v>
      </c>
      <c r="E184">
        <f t="shared" si="72"/>
        <v>1.1616237454553091E-2</v>
      </c>
      <c r="F184">
        <f t="shared" si="73"/>
        <v>0.41054274594114498</v>
      </c>
      <c r="G184">
        <f t="shared" si="74"/>
        <v>34.93160203607939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7.4886121457296104</v>
      </c>
      <c r="L184">
        <f t="shared" si="79"/>
        <v>35342.144782020536</v>
      </c>
      <c r="M184">
        <f t="shared" si="80"/>
        <v>264.66361467077331</v>
      </c>
      <c r="N184">
        <f t="shared" si="62"/>
        <v>0.52313177243093567</v>
      </c>
      <c r="O184">
        <f t="shared" si="81"/>
        <v>0.99610494962986162</v>
      </c>
      <c r="P184">
        <f t="shared" si="82"/>
        <v>1007.4886121457296</v>
      </c>
      <c r="Q184">
        <f t="shared" si="83"/>
        <v>0.12168206253820306</v>
      </c>
      <c r="R184">
        <f t="shared" si="84"/>
        <v>1.0753977662024239E-2</v>
      </c>
      <c r="S184">
        <f t="shared" si="85"/>
        <v>1007.971179394465</v>
      </c>
      <c r="T184">
        <f t="shared" si="86"/>
        <v>35342.144782020536</v>
      </c>
      <c r="U184">
        <f t="shared" si="63"/>
        <v>1638517.079055049</v>
      </c>
      <c r="V184">
        <f t="shared" si="87"/>
        <v>204.67395961593314</v>
      </c>
      <c r="W184">
        <f t="shared" si="64"/>
        <v>46906.439543273576</v>
      </c>
      <c r="X184">
        <f t="shared" si="65"/>
        <v>49263.95717503372</v>
      </c>
      <c r="Y184">
        <f t="shared" si="66"/>
        <v>82351.867705685698</v>
      </c>
      <c r="Z184">
        <f t="shared" si="88"/>
        <v>18560.894460166317</v>
      </c>
      <c r="AA184">
        <f t="shared" si="89"/>
        <v>246.06679095434774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0.13082500275778028</v>
      </c>
      <c r="E185">
        <f t="shared" si="72"/>
        <v>1.1616237454553091E-2</v>
      </c>
      <c r="F185">
        <f t="shared" si="73"/>
        <v>0.40577378391904845</v>
      </c>
      <c r="G185">
        <f t="shared" si="74"/>
        <v>34.525828252160345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7.5040374606381679</v>
      </c>
      <c r="L185">
        <f t="shared" si="79"/>
        <v>34931.602036079392</v>
      </c>
      <c r="M185">
        <f t="shared" si="80"/>
        <v>262.12805023884425</v>
      </c>
      <c r="N185">
        <f t="shared" si="62"/>
        <v>0.52109373465823006</v>
      </c>
      <c r="O185">
        <f t="shared" si="81"/>
        <v>0.99610415983102096</v>
      </c>
      <c r="P185">
        <f t="shared" si="82"/>
        <v>1007.5040374606382</v>
      </c>
      <c r="Q185">
        <f t="shared" si="83"/>
        <v>0.12168206253820306</v>
      </c>
      <c r="R185">
        <f t="shared" si="84"/>
        <v>1.0753977662024239E-2</v>
      </c>
      <c r="S185">
        <f t="shared" si="85"/>
        <v>1007.9875987188951</v>
      </c>
      <c r="T185">
        <f t="shared" si="86"/>
        <v>34931.602036079392</v>
      </c>
      <c r="U185">
        <f t="shared" si="63"/>
        <v>1609393.034248712</v>
      </c>
      <c r="V185">
        <f t="shared" si="87"/>
        <v>201.03595446680001</v>
      </c>
      <c r="W185">
        <f t="shared" si="64"/>
        <v>46614.175987161449</v>
      </c>
      <c r="X185">
        <f t="shared" si="65"/>
        <v>48965.222631517099</v>
      </c>
      <c r="Y185">
        <f t="shared" si="66"/>
        <v>81171.832655841092</v>
      </c>
      <c r="Z185">
        <f t="shared" si="88"/>
        <v>18273.830886986292</v>
      </c>
      <c r="AA185">
        <f t="shared" si="89"/>
        <v>241.88608783899866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0.13082500275778028</v>
      </c>
      <c r="E186">
        <f t="shared" si="72"/>
        <v>1.1616237454553091E-2</v>
      </c>
      <c r="F186">
        <f t="shared" si="73"/>
        <v>0.40106021929221231</v>
      </c>
      <c r="G186">
        <f t="shared" si="74"/>
        <v>34.124768032868133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7.5194945491698517</v>
      </c>
      <c r="L186">
        <f t="shared" si="79"/>
        <v>34525.828252160347</v>
      </c>
      <c r="M186">
        <f t="shared" si="80"/>
        <v>259.61677734769415</v>
      </c>
      <c r="N186">
        <f t="shared" si="62"/>
        <v>0.51906323748386285</v>
      </c>
      <c r="O186">
        <f t="shared" si="81"/>
        <v>0.99610339361362898</v>
      </c>
      <c r="P186">
        <f t="shared" si="82"/>
        <v>1007.5194945491698</v>
      </c>
      <c r="Q186">
        <f t="shared" si="83"/>
        <v>0.12168206253820306</v>
      </c>
      <c r="R186">
        <f t="shared" si="84"/>
        <v>1.0753977662024239E-2</v>
      </c>
      <c r="S186">
        <f t="shared" si="85"/>
        <v>1008.0040518644453</v>
      </c>
      <c r="T186">
        <f t="shared" si="86"/>
        <v>34525.828252160347</v>
      </c>
      <c r="U186">
        <f t="shared" si="63"/>
        <v>1580569.7813292753</v>
      </c>
      <c r="V186">
        <f t="shared" si="87"/>
        <v>197.43552247897182</v>
      </c>
      <c r="W186">
        <f t="shared" si="64"/>
        <v>46317.378034831207</v>
      </c>
      <c r="X186">
        <f t="shared" si="65"/>
        <v>48662.118105926464</v>
      </c>
      <c r="Y186">
        <f t="shared" si="66"/>
        <v>80013.711023496377</v>
      </c>
      <c r="Z186">
        <f t="shared" si="88"/>
        <v>17991.192786086867</v>
      </c>
      <c r="AA186">
        <f t="shared" si="89"/>
        <v>237.76619758029722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0.13082500275778028</v>
      </c>
      <c r="E187">
        <f t="shared" si="72"/>
        <v>1.1616237454553091E-2</v>
      </c>
      <c r="F187">
        <f t="shared" si="73"/>
        <v>0.39640140855133882</v>
      </c>
      <c r="G187">
        <f t="shared" si="74"/>
        <v>33.728366624316791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7.5349834767731165</v>
      </c>
      <c r="L187">
        <f t="shared" si="79"/>
        <v>34124.768032868131</v>
      </c>
      <c r="M187">
        <f t="shared" si="80"/>
        <v>257.12956327637681</v>
      </c>
      <c r="N187">
        <f t="shared" si="62"/>
        <v>0.51704026670778969</v>
      </c>
      <c r="O187">
        <f t="shared" si="81"/>
        <v>0.99610265064064363</v>
      </c>
      <c r="P187">
        <f t="shared" si="82"/>
        <v>1007.5349834767732</v>
      </c>
      <c r="Q187">
        <f t="shared" si="83"/>
        <v>0.12168206253820306</v>
      </c>
      <c r="R187">
        <f t="shared" si="84"/>
        <v>1.0753977662024239E-2</v>
      </c>
      <c r="S187">
        <f t="shared" si="85"/>
        <v>1008.0205389007814</v>
      </c>
      <c r="T187">
        <f t="shared" si="86"/>
        <v>34124.768032868131</v>
      </c>
      <c r="U187">
        <f t="shared" si="63"/>
        <v>1552043.6233401</v>
      </c>
      <c r="V187">
        <f t="shared" si="87"/>
        <v>193.87220185027178</v>
      </c>
      <c r="W187">
        <f t="shared" si="64"/>
        <v>46015.973457224572</v>
      </c>
      <c r="X187">
        <f t="shared" si="65"/>
        <v>48354.577733572245</v>
      </c>
      <c r="Y187">
        <f t="shared" si="66"/>
        <v>78877.302421849367</v>
      </c>
      <c r="Z187">
        <f t="shared" si="88"/>
        <v>17712.912573526362</v>
      </c>
      <c r="AA187">
        <f t="shared" si="89"/>
        <v>233.70623851893885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0.13082500275778028</v>
      </c>
      <c r="E188">
        <f t="shared" si="72"/>
        <v>1.1616237454553091E-2</v>
      </c>
      <c r="F188">
        <f t="shared" si="73"/>
        <v>0.39179671566228713</v>
      </c>
      <c r="G188">
        <f t="shared" si="74"/>
        <v>33.336569908654504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7.5505043090312407</v>
      </c>
      <c r="L188">
        <f t="shared" si="79"/>
        <v>33728.36662431679</v>
      </c>
      <c r="M188">
        <f t="shared" si="80"/>
        <v>254.66617753348942</v>
      </c>
      <c r="N188">
        <f t="shared" si="62"/>
        <v>0.51502480785470695</v>
      </c>
      <c r="O188">
        <f t="shared" si="81"/>
        <v>0.99610193057899343</v>
      </c>
      <c r="P188">
        <f t="shared" si="82"/>
        <v>1007.5505043090312</v>
      </c>
      <c r="Q188">
        <f t="shared" si="83"/>
        <v>0.12168206253820306</v>
      </c>
      <c r="R188">
        <f t="shared" si="84"/>
        <v>1.0753977662024239E-2</v>
      </c>
      <c r="S188">
        <f t="shared" si="85"/>
        <v>1008.0370598977129</v>
      </c>
      <c r="T188">
        <f t="shared" si="86"/>
        <v>33728.36662431679</v>
      </c>
      <c r="U188">
        <f t="shared" si="63"/>
        <v>1523810.9076846864</v>
      </c>
      <c r="V188">
        <f t="shared" si="87"/>
        <v>190.34553631973193</v>
      </c>
      <c r="W188">
        <f t="shared" si="64"/>
        <v>45709.888925587715</v>
      </c>
      <c r="X188">
        <f t="shared" si="65"/>
        <v>48042.534709151383</v>
      </c>
      <c r="Y188">
        <f t="shared" si="66"/>
        <v>77762.409235898391</v>
      </c>
      <c r="Z188">
        <f t="shared" si="88"/>
        <v>17438.923675054866</v>
      </c>
      <c r="AA188">
        <f t="shared" si="89"/>
        <v>229.70534162243979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0.13082500275778028</v>
      </c>
      <c r="E189">
        <f t="shared" si="72"/>
        <v>1.1616237454553091E-2</v>
      </c>
      <c r="F189">
        <f t="shared" si="73"/>
        <v>0.38724551197923995</v>
      </c>
      <c r="G189">
        <f t="shared" si="74"/>
        <v>32.949324396675266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7.5660571116625874</v>
      </c>
      <c r="L189">
        <f t="shared" si="79"/>
        <v>33336.569908654506</v>
      </c>
      <c r="M189">
        <f t="shared" si="80"/>
        <v>252.22639183581242</v>
      </c>
      <c r="N189">
        <f t="shared" si="62"/>
        <v>0.51301684618092547</v>
      </c>
      <c r="O189">
        <f t="shared" si="81"/>
        <v>0.99610123309953658</v>
      </c>
      <c r="P189">
        <f t="shared" si="82"/>
        <v>1007.5660571116625</v>
      </c>
      <c r="Q189">
        <f t="shared" si="83"/>
        <v>0.12168206253820306</v>
      </c>
      <c r="R189">
        <f t="shared" si="84"/>
        <v>1.0753977662024239E-2</v>
      </c>
      <c r="S189">
        <f t="shared" si="85"/>
        <v>1008.0536149251931</v>
      </c>
      <c r="T189">
        <f t="shared" si="86"/>
        <v>33336.569908654506</v>
      </c>
      <c r="U189">
        <f t="shared" si="63"/>
        <v>1495868.0255589923</v>
      </c>
      <c r="V189">
        <f t="shared" si="87"/>
        <v>186.85507509668176</v>
      </c>
      <c r="W189">
        <f t="shared" si="64"/>
        <v>45399.049994176297</v>
      </c>
      <c r="X189">
        <f t="shared" si="65"/>
        <v>47725.921272741922</v>
      </c>
      <c r="Y189">
        <f t="shared" si="66"/>
        <v>76668.83658676529</v>
      </c>
      <c r="Z189">
        <f t="shared" si="88"/>
        <v>17169.160511739792</v>
      </c>
      <c r="AA189">
        <f t="shared" si="89"/>
        <v>225.76265031012497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0.13082500275778028</v>
      </c>
      <c r="E190">
        <f t="shared" si="72"/>
        <v>1.1616237454553091E-2</v>
      </c>
      <c r="F190">
        <f t="shared" si="73"/>
        <v>0.38274717615887915</v>
      </c>
      <c r="G190">
        <f t="shared" si="74"/>
        <v>32.566577220516386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7.5816419505208934</v>
      </c>
      <c r="L190">
        <f t="shared" si="79"/>
        <v>32949.324396675263</v>
      </c>
      <c r="M190">
        <f t="shared" si="80"/>
        <v>249.80998008715471</v>
      </c>
      <c r="N190">
        <f t="shared" si="62"/>
        <v>0.51101636668112838</v>
      </c>
      <c r="O190">
        <f t="shared" si="81"/>
        <v>0.99610055787701834</v>
      </c>
      <c r="P190">
        <f t="shared" si="82"/>
        <v>1007.5816419505209</v>
      </c>
      <c r="Q190">
        <f t="shared" si="83"/>
        <v>0.12168206253820306</v>
      </c>
      <c r="R190">
        <f t="shared" si="84"/>
        <v>1.0753977662024239E-2</v>
      </c>
      <c r="S190">
        <f t="shared" si="85"/>
        <v>1008.0702040533193</v>
      </c>
      <c r="T190">
        <f t="shared" si="86"/>
        <v>32949.324396675263</v>
      </c>
      <c r="U190">
        <f t="shared" si="63"/>
        <v>1468211.411391601</v>
      </c>
      <c r="V190">
        <f t="shared" si="87"/>
        <v>183.4003727908171</v>
      </c>
      <c r="W190">
        <f t="shared" si="64"/>
        <v>45083.381082696455</v>
      </c>
      <c r="X190">
        <f t="shared" si="65"/>
        <v>47404.668695597036</v>
      </c>
      <c r="Y190">
        <f t="shared" si="66"/>
        <v>75596.392296554943</v>
      </c>
      <c r="Z190">
        <f t="shared" si="88"/>
        <v>16903.558485774567</v>
      </c>
      <c r="AA190">
        <f t="shared" si="89"/>
        <v>221.87732028035973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0.14715658721892519</v>
      </c>
      <c r="E191">
        <f t="shared" si="72"/>
        <v>1.3177351756936351E-2</v>
      </c>
      <c r="F191">
        <f t="shared" si="73"/>
        <v>0.42914124355417493</v>
      </c>
      <c r="G191">
        <f t="shared" si="74"/>
        <v>32.137435976962209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7.597258891595537</v>
      </c>
      <c r="L191">
        <f t="shared" si="79"/>
        <v>32566.577220516385</v>
      </c>
      <c r="M191">
        <f t="shared" si="80"/>
        <v>247.41671835740078</v>
      </c>
      <c r="N191">
        <f t="shared" si="62"/>
        <v>0.50902335409501498</v>
      </c>
      <c r="O191">
        <f t="shared" si="81"/>
        <v>0.99609990459002851</v>
      </c>
      <c r="P191">
        <f t="shared" si="82"/>
        <v>1007.5972588915955</v>
      </c>
      <c r="Q191">
        <f t="shared" si="83"/>
        <v>0.13687228489522721</v>
      </c>
      <c r="R191">
        <f t="shared" si="84"/>
        <v>1.2191129404885315E-2</v>
      </c>
      <c r="S191">
        <f t="shared" si="85"/>
        <v>1008.0868273523334</v>
      </c>
      <c r="T191">
        <f t="shared" si="86"/>
        <v>32566.577220516385</v>
      </c>
      <c r="U191">
        <f t="shared" si="63"/>
        <v>1440837.5422916205</v>
      </c>
      <c r="V191">
        <f t="shared" si="87"/>
        <v>179.98098934323511</v>
      </c>
      <c r="W191">
        <f t="shared" si="64"/>
        <v>44833.618441884682</v>
      </c>
      <c r="X191">
        <f t="shared" si="65"/>
        <v>47147.201534427069</v>
      </c>
      <c r="Y191">
        <f t="shared" si="66"/>
        <v>74352.628513963195</v>
      </c>
      <c r="Z191">
        <f t="shared" si="88"/>
        <v>16642.053966468684</v>
      </c>
      <c r="AA191">
        <f t="shared" si="89"/>
        <v>218.04851933999967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0.14715658721892519</v>
      </c>
      <c r="E192">
        <f t="shared" si="72"/>
        <v>1.3177351756936351E-2</v>
      </c>
      <c r="F192">
        <f t="shared" si="73"/>
        <v>0.42348629843445246</v>
      </c>
      <c r="G192">
        <f t="shared" si="74"/>
        <v>31.713949678527758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7.6129080010118324</v>
      </c>
      <c r="L192">
        <f t="shared" si="79"/>
        <v>32137.43597696221</v>
      </c>
      <c r="M192">
        <f t="shared" si="80"/>
        <v>244.65934348102112</v>
      </c>
      <c r="N192">
        <f t="shared" si="62"/>
        <v>0.50703779291383311</v>
      </c>
      <c r="O192">
        <f t="shared" si="81"/>
        <v>0.99609927292096068</v>
      </c>
      <c r="P192">
        <f t="shared" si="82"/>
        <v>1007.6129080010119</v>
      </c>
      <c r="Q192">
        <f t="shared" si="83"/>
        <v>0.13687228489522721</v>
      </c>
      <c r="R192">
        <f t="shared" si="84"/>
        <v>1.2191129404885315E-2</v>
      </c>
      <c r="S192">
        <f t="shared" si="85"/>
        <v>1008.1034848926217</v>
      </c>
      <c r="T192">
        <f t="shared" si="86"/>
        <v>32137.43597696221</v>
      </c>
      <c r="U192">
        <f t="shared" si="63"/>
        <v>1413794.3588775948</v>
      </c>
      <c r="V192">
        <f t="shared" si="87"/>
        <v>176.60291321530076</v>
      </c>
      <c r="W192">
        <f t="shared" si="64"/>
        <v>44579.573758825085</v>
      </c>
      <c r="X192">
        <f t="shared" si="65"/>
        <v>46885.581787139265</v>
      </c>
      <c r="Y192">
        <f t="shared" si="66"/>
        <v>73132.622568236911</v>
      </c>
      <c r="Z192">
        <f t="shared" si="88"/>
        <v>16358.705453007109</v>
      </c>
      <c r="AA192">
        <f t="shared" si="89"/>
        <v>214.08167096823303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0.14715658721892519</v>
      </c>
      <c r="E193">
        <f t="shared" si="72"/>
        <v>1.3177351756936351E-2</v>
      </c>
      <c r="F193">
        <f t="shared" si="73"/>
        <v>0.41790587051573874</v>
      </c>
      <c r="G193">
        <f t="shared" si="74"/>
        <v>31.296043808012019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7.6285893450312932</v>
      </c>
      <c r="L193">
        <f t="shared" si="79"/>
        <v>31713.949678527759</v>
      </c>
      <c r="M193">
        <f t="shared" si="80"/>
        <v>241.93269860647547</v>
      </c>
      <c r="N193">
        <f t="shared" si="62"/>
        <v>0.5050596673867993</v>
      </c>
      <c r="O193">
        <f t="shared" si="81"/>
        <v>0.99609866255596857</v>
      </c>
      <c r="P193">
        <f t="shared" si="82"/>
        <v>1007.6285893450313</v>
      </c>
      <c r="Q193">
        <f t="shared" si="83"/>
        <v>0.13687228489522721</v>
      </c>
      <c r="R193">
        <f t="shared" si="84"/>
        <v>1.2191129404885315E-2</v>
      </c>
      <c r="S193">
        <f t="shared" si="85"/>
        <v>1008.1201767447156</v>
      </c>
      <c r="T193">
        <f t="shared" si="86"/>
        <v>31713.949678527759</v>
      </c>
      <c r="U193">
        <f t="shared" si="63"/>
        <v>1387077.3436664601</v>
      </c>
      <c r="V193">
        <f t="shared" si="87"/>
        <v>173.26558010948068</v>
      </c>
      <c r="W193">
        <f t="shared" si="64"/>
        <v>44321.17210007734</v>
      </c>
      <c r="X193">
        <f t="shared" si="65"/>
        <v>46619.740902676436</v>
      </c>
      <c r="Y193">
        <f t="shared" si="66"/>
        <v>71936.109941871066</v>
      </c>
      <c r="Z193">
        <f t="shared" si="88"/>
        <v>16080.171049581082</v>
      </c>
      <c r="AA193">
        <f t="shared" si="89"/>
        <v>210.17847779479007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0.14715658721892519</v>
      </c>
      <c r="E194">
        <f t="shared" si="72"/>
        <v>1.3177351756936351E-2</v>
      </c>
      <c r="F194">
        <f t="shared" si="73"/>
        <v>0.4123989778586642</v>
      </c>
      <c r="G194">
        <f t="shared" si="74"/>
        <v>30.883644830153354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7.6443029900519246</v>
      </c>
      <c r="L194">
        <f t="shared" si="79"/>
        <v>31296.043808012018</v>
      </c>
      <c r="M194">
        <f t="shared" si="80"/>
        <v>239.23644125838229</v>
      </c>
      <c r="N194">
        <f t="shared" ref="N194:N257" si="93">INDEX(P_L,MATCH(A194,curve_t,0))</f>
        <v>0.503088961527413</v>
      </c>
      <c r="O194">
        <f t="shared" si="81"/>
        <v>0.99609807318493115</v>
      </c>
      <c r="P194">
        <f t="shared" si="82"/>
        <v>1007.6443029900519</v>
      </c>
      <c r="Q194">
        <f t="shared" si="83"/>
        <v>0.13687228489522721</v>
      </c>
      <c r="R194">
        <f t="shared" si="84"/>
        <v>1.2191129404885315E-2</v>
      </c>
      <c r="S194">
        <f t="shared" si="85"/>
        <v>1008.1369029792919</v>
      </c>
      <c r="T194">
        <f t="shared" si="86"/>
        <v>31296.043808012018</v>
      </c>
      <c r="U194">
        <f t="shared" ref="U194:U257" si="94">L195+M195+V195*O195+O195*U195</f>
        <v>1360682.0399266328</v>
      </c>
      <c r="V194">
        <f t="shared" si="87"/>
        <v>169.96843331696061</v>
      </c>
      <c r="W194">
        <f t="shared" ref="W194:W257" si="95">P195+(1-E195)*(O195*(W195+$AL$14*W195))</f>
        <v>44058.337265882765</v>
      </c>
      <c r="X194">
        <f t="shared" ref="X194:X257" si="96">S195+(1-R195)*(O195*(X195+$AL$14*X195))</f>
        <v>46349.609244466985</v>
      </c>
      <c r="Y194">
        <f t="shared" ref="Y194:Y257" si="97">G194*(X194-W194)</f>
        <v>70762.829995877793</v>
      </c>
      <c r="Z194">
        <f t="shared" si="88"/>
        <v>15806.369476197249</v>
      </c>
      <c r="AA194">
        <f t="shared" si="89"/>
        <v>206.33792005863117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IF(B195&gt;=120,1,INDEX(mort_v1_M,MATCH(B195,mort_age,0))*INDEX(cif,MATCH(B195,cif_age,0),MATCH(C195,cif_year,0)))</f>
        <v>0.14622000911957034</v>
      </c>
      <c r="E195">
        <f t="shared" ref="E195:E258" si="103">1-(1-D195)^(1/12)</f>
        <v>1.3087087863132396E-2</v>
      </c>
      <c r="F195">
        <f t="shared" ref="F195:F258" si="104">G194*E195</f>
        <v>0.40417697342599151</v>
      </c>
      <c r="G195">
        <f t="shared" ref="G195:G258" si="105">G194-F195</f>
        <v>30.479467856727364</v>
      </c>
      <c r="H195" t="b">
        <f t="shared" ref="H195:H258" si="106">AND(A195-$AL$10&gt;0,MOD(A195-$AL$10,12)=0)</f>
        <v>1</v>
      </c>
      <c r="I195">
        <f t="shared" ref="I195:I258" si="107">IF($AL$4="CPI",IF(H195,INDEX(I_L,MATCH(A195-$AL$13,cpi_u,0))/INDEX(I_L,MATCH(A195-$AL$13-12,cpi_u,0)),1),1)</f>
        <v>1</v>
      </c>
      <c r="J195">
        <f t="shared" ref="J195:J258" si="108">J194*I195</f>
        <v>1000</v>
      </c>
      <c r="K195">
        <f t="shared" ref="K195:K258" si="109">$AL$17*(INDEX(I_L,MATCH(A195-1,cpi_u,0))/$AL$18)</f>
        <v>7.6600490026085071</v>
      </c>
      <c r="L195">
        <f t="shared" ref="L195:L258" si="110">G194*J195</f>
        <v>30883.644830153353</v>
      </c>
      <c r="M195">
        <f t="shared" ref="M195:M258" si="111">G194*K195</f>
        <v>236.57023277813158</v>
      </c>
      <c r="N195">
        <f t="shared" si="93"/>
        <v>0.50112565911966034</v>
      </c>
      <c r="O195">
        <f t="shared" ref="O195:O258" si="112">N195/N194</f>
        <v>0.99609750450140677</v>
      </c>
      <c r="P195">
        <f t="shared" ref="P195:P258" si="113">J195+K195</f>
        <v>1007.6600490026085</v>
      </c>
      <c r="Q195">
        <f t="shared" ref="Q195:Q258" si="114">IF(B195&gt;=120,1,D195*$AL$15)</f>
        <v>0.13600116123801154</v>
      </c>
      <c r="R195">
        <f t="shared" ref="R195:R258" si="115">1-(1-Q195)^(1/12)</f>
        <v>1.2108087823839986E-2</v>
      </c>
      <c r="S195">
        <f t="shared" ref="S195:S258" si="116">J195+K195*$AL$16</f>
        <v>1008.1536636671729</v>
      </c>
      <c r="T195">
        <f t="shared" ref="T195:T258" si="117">L195</f>
        <v>30883.644830153353</v>
      </c>
      <c r="U195">
        <f t="shared" si="94"/>
        <v>1334604.0508294848</v>
      </c>
      <c r="V195">
        <f t="shared" ref="V195:V258" si="118">$AL$14*U195</f>
        <v>166.71092361165282</v>
      </c>
      <c r="W195">
        <f t="shared" si="95"/>
        <v>43786.986606950035</v>
      </c>
      <c r="X195">
        <f t="shared" si="96"/>
        <v>46071.243027068595</v>
      </c>
      <c r="Y195">
        <f t="shared" si="97"/>
        <v>69622.920133526757</v>
      </c>
      <c r="Z195">
        <f t="shared" ref="Z195:Z258" si="119">N194*L195</f>
        <v>15537.220805783307</v>
      </c>
      <c r="AA195">
        <f t="shared" ref="AA195:AA258" si="120">N194*M195+N195*V195</f>
        <v>202.55899421398544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0.14622000911957034</v>
      </c>
      <c r="E196">
        <f t="shared" si="103"/>
        <v>1.3087087863132396E-2</v>
      </c>
      <c r="F196">
        <f t="shared" si="104"/>
        <v>0.39888747386251067</v>
      </c>
      <c r="G196">
        <f t="shared" si="105"/>
        <v>30.080580382864852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7.6758274493728491</v>
      </c>
      <c r="L196">
        <f t="shared" si="110"/>
        <v>30479.467856727366</v>
      </c>
      <c r="M196">
        <f t="shared" si="111"/>
        <v>233.95513601694535</v>
      </c>
      <c r="N196">
        <f t="shared" si="93"/>
        <v>0.49916974372411238</v>
      </c>
      <c r="O196">
        <f t="shared" si="112"/>
        <v>0.99609695620259409</v>
      </c>
      <c r="P196">
        <f t="shared" si="113"/>
        <v>1007.6758274493728</v>
      </c>
      <c r="Q196">
        <f t="shared" si="114"/>
        <v>0.13600116123801154</v>
      </c>
      <c r="R196">
        <f t="shared" si="115"/>
        <v>1.2108087823839986E-2</v>
      </c>
      <c r="S196">
        <f t="shared" si="116"/>
        <v>1008.1704588793266</v>
      </c>
      <c r="T196">
        <f t="shared" si="117"/>
        <v>30479.467856727366</v>
      </c>
      <c r="U196">
        <f t="shared" si="94"/>
        <v>1308836.2188827987</v>
      </c>
      <c r="V196">
        <f t="shared" si="118"/>
        <v>163.49215692153825</v>
      </c>
      <c r="W196">
        <f t="shared" si="95"/>
        <v>43511.002853800208</v>
      </c>
      <c r="X196">
        <f t="shared" si="96"/>
        <v>45788.404541308948</v>
      </c>
      <c r="Y196">
        <f t="shared" si="97"/>
        <v>68505.564525178721</v>
      </c>
      <c r="Z196">
        <f t="shared" si="119"/>
        <v>15274.043419319003</v>
      </c>
      <c r="AA196">
        <f t="shared" si="120"/>
        <v>198.85125981234813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0.14622000911957034</v>
      </c>
      <c r="E197">
        <f t="shared" si="103"/>
        <v>1.3087087863132396E-2</v>
      </c>
      <c r="F197">
        <f t="shared" si="104"/>
        <v>0.39366719844456904</v>
      </c>
      <c r="G197">
        <f t="shared" si="105"/>
        <v>29.686913184420284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7.6916383971541231</v>
      </c>
      <c r="L197">
        <f t="shared" si="110"/>
        <v>30080.580382864853</v>
      </c>
      <c r="M197">
        <f t="shared" si="111"/>
        <v>231.36894708152437</v>
      </c>
      <c r="N197">
        <f t="shared" si="93"/>
        <v>0.49722119868392201</v>
      </c>
      <c r="O197">
        <f t="shared" si="112"/>
        <v>0.99609642798929876</v>
      </c>
      <c r="P197">
        <f t="shared" si="113"/>
        <v>1007.6916383971542</v>
      </c>
      <c r="Q197">
        <f t="shared" si="114"/>
        <v>0.13600116123801154</v>
      </c>
      <c r="R197">
        <f t="shared" si="115"/>
        <v>1.2108087823839986E-2</v>
      </c>
      <c r="S197">
        <f t="shared" si="116"/>
        <v>1008.1872886868675</v>
      </c>
      <c r="T197">
        <f t="shared" si="117"/>
        <v>30080.580382864853</v>
      </c>
      <c r="U197">
        <f t="shared" si="94"/>
        <v>1283374.327839582</v>
      </c>
      <c r="V197">
        <f t="shared" si="118"/>
        <v>160.31160657772975</v>
      </c>
      <c r="W197">
        <f t="shared" si="95"/>
        <v>43230.305551373342</v>
      </c>
      <c r="X197">
        <f t="shared" si="96"/>
        <v>45501.020535356191</v>
      </c>
      <c r="Y197">
        <f t="shared" si="97"/>
        <v>67410.518596061127</v>
      </c>
      <c r="Z197">
        <f t="shared" si="119"/>
        <v>15015.315600787211</v>
      </c>
      <c r="AA197">
        <f t="shared" si="120"/>
        <v>195.20270720592634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0.14622000911957034</v>
      </c>
      <c r="E198">
        <f t="shared" si="103"/>
        <v>1.3087087863132396E-2</v>
      </c>
      <c r="F198">
        <f t="shared" si="104"/>
        <v>0.38851524122969183</v>
      </c>
      <c r="G198">
        <f t="shared" si="105"/>
        <v>29.298397943190594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7.7074819128990963</v>
      </c>
      <c r="L198">
        <f t="shared" si="110"/>
        <v>29686.913184420286</v>
      </c>
      <c r="M198">
        <f t="shared" si="111"/>
        <v>228.81134641872507</v>
      </c>
      <c r="N198">
        <f t="shared" si="93"/>
        <v>0.49528000713071274</v>
      </c>
      <c r="O198">
        <f t="shared" si="112"/>
        <v>0.99609591956588472</v>
      </c>
      <c r="P198">
        <f t="shared" si="113"/>
        <v>1007.7074819128991</v>
      </c>
      <c r="Q198">
        <f t="shared" si="114"/>
        <v>0.13600116123801154</v>
      </c>
      <c r="R198">
        <f t="shared" si="115"/>
        <v>1.2108087823839986E-2</v>
      </c>
      <c r="S198">
        <f t="shared" si="116"/>
        <v>1008.2041531610564</v>
      </c>
      <c r="T198">
        <f t="shared" si="117"/>
        <v>29686.913184420286</v>
      </c>
      <c r="U198">
        <f t="shared" si="94"/>
        <v>1258214.2176643724</v>
      </c>
      <c r="V198">
        <f t="shared" si="118"/>
        <v>157.16875293295536</v>
      </c>
      <c r="W198">
        <f t="shared" si="95"/>
        <v>42944.812890590212</v>
      </c>
      <c r="X198">
        <f t="shared" si="96"/>
        <v>45209.016601743569</v>
      </c>
      <c r="Y198">
        <f t="shared" si="97"/>
        <v>66337.541353820037</v>
      </c>
      <c r="Z198">
        <f t="shared" si="119"/>
        <v>14760.962558782983</v>
      </c>
      <c r="AA198">
        <f t="shared" si="120"/>
        <v>191.61239301215994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0.14622000911957034</v>
      </c>
      <c r="E199">
        <f t="shared" si="103"/>
        <v>1.3087087863132396E-2</v>
      </c>
      <c r="F199">
        <f t="shared" si="104"/>
        <v>0.38343070813155278</v>
      </c>
      <c r="G199">
        <f t="shared" si="105"/>
        <v>28.914967235059041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7.7233580636924444</v>
      </c>
      <c r="L199">
        <f t="shared" si="110"/>
        <v>29298.397943190594</v>
      </c>
      <c r="M199">
        <f t="shared" si="111"/>
        <v>226.28201800781119</v>
      </c>
      <c r="N199">
        <f t="shared" si="93"/>
        <v>0.49334615199036996</v>
      </c>
      <c r="O199">
        <f t="shared" si="112"/>
        <v>0.99609543064024308</v>
      </c>
      <c r="P199">
        <f t="shared" si="113"/>
        <v>1007.7233580636924</v>
      </c>
      <c r="Q199">
        <f t="shared" si="114"/>
        <v>0.13600116123801154</v>
      </c>
      <c r="R199">
        <f t="shared" si="115"/>
        <v>1.2108087823839986E-2</v>
      </c>
      <c r="S199">
        <f t="shared" si="116"/>
        <v>1008.2210523733008</v>
      </c>
      <c r="T199">
        <f t="shared" si="117"/>
        <v>29298.397943190594</v>
      </c>
      <c r="U199">
        <f t="shared" si="94"/>
        <v>1233351.7837545536</v>
      </c>
      <c r="V199">
        <f t="shared" si="118"/>
        <v>154.06308326428962</v>
      </c>
      <c r="W199">
        <f t="shared" si="95"/>
        <v>42654.441685105237</v>
      </c>
      <c r="X199">
        <f t="shared" si="96"/>
        <v>44912.317158659367</v>
      </c>
      <c r="Y199">
        <f t="shared" si="97"/>
        <v>65286.395338661081</v>
      </c>
      <c r="Z199">
        <f t="shared" si="119"/>
        <v>14510.910742221897</v>
      </c>
      <c r="AA199">
        <f t="shared" si="120"/>
        <v>188.07938878467004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0.14622000911957034</v>
      </c>
      <c r="E200">
        <f t="shared" si="103"/>
        <v>1.3087087863132396E-2</v>
      </c>
      <c r="F200">
        <f t="shared" si="104"/>
        <v>0.37841271676481208</v>
      </c>
      <c r="G200">
        <f t="shared" si="105"/>
        <v>28.536554518294228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7.7392669167570212</v>
      </c>
      <c r="L200">
        <f t="shared" si="110"/>
        <v>28914.967235059041</v>
      </c>
      <c r="M200">
        <f t="shared" si="111"/>
        <v>223.78064932140569</v>
      </c>
      <c r="N200">
        <f t="shared" si="93"/>
        <v>0.49141961598873091</v>
      </c>
      <c r="O200">
        <f t="shared" si="112"/>
        <v>0.99609496092375183</v>
      </c>
      <c r="P200">
        <f t="shared" si="113"/>
        <v>1007.7392669167571</v>
      </c>
      <c r="Q200">
        <f t="shared" si="114"/>
        <v>0.13600116123801154</v>
      </c>
      <c r="R200">
        <f t="shared" si="115"/>
        <v>1.2108087823839986E-2</v>
      </c>
      <c r="S200">
        <f t="shared" si="116"/>
        <v>1008.2379863951556</v>
      </c>
      <c r="T200">
        <f t="shared" si="117"/>
        <v>28914.967235059041</v>
      </c>
      <c r="U200">
        <f t="shared" si="94"/>
        <v>1208782.9761729834</v>
      </c>
      <c r="V200">
        <f t="shared" si="118"/>
        <v>150.99409167729806</v>
      </c>
      <c r="W200">
        <f t="shared" si="95"/>
        <v>42359.107347667239</v>
      </c>
      <c r="X200">
        <f t="shared" si="96"/>
        <v>44610.845430940812</v>
      </c>
      <c r="Y200">
        <f t="shared" si="97"/>
        <v>64256.846574255651</v>
      </c>
      <c r="Z200">
        <f t="shared" si="119"/>
        <v>14265.087820344004</v>
      </c>
      <c r="AA200">
        <f t="shared" si="120"/>
        <v>184.60278078124693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0.14622000911957034</v>
      </c>
      <c r="E201">
        <f t="shared" si="103"/>
        <v>1.3087087863132396E-2</v>
      </c>
      <c r="F201">
        <f t="shared" si="104"/>
        <v>0.37346039629198435</v>
      </c>
      <c r="G201">
        <f t="shared" si="105"/>
        <v>28.163094122002242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7.7552085394541521</v>
      </c>
      <c r="L201">
        <f t="shared" si="110"/>
        <v>28536.554518294226</v>
      </c>
      <c r="M201">
        <f t="shared" si="111"/>
        <v>221.30693128687437</v>
      </c>
      <c r="N201">
        <f t="shared" si="93"/>
        <v>0.48950038165717563</v>
      </c>
      <c r="O201">
        <f t="shared" si="112"/>
        <v>0.99609451013123729</v>
      </c>
      <c r="P201">
        <f t="shared" si="113"/>
        <v>1007.7552085394542</v>
      </c>
      <c r="Q201">
        <f t="shared" si="114"/>
        <v>0.13600116123801154</v>
      </c>
      <c r="R201">
        <f t="shared" si="115"/>
        <v>1.2108087823839986E-2</v>
      </c>
      <c r="S201">
        <f t="shared" si="116"/>
        <v>1008.2549552983229</v>
      </c>
      <c r="T201">
        <f t="shared" si="117"/>
        <v>28536.554518294226</v>
      </c>
      <c r="U201">
        <f t="shared" si="94"/>
        <v>1184503.7988917497</v>
      </c>
      <c r="V201">
        <f t="shared" si="118"/>
        <v>147.96127901157158</v>
      </c>
      <c r="W201">
        <f t="shared" si="95"/>
        <v>42058.723866081309</v>
      </c>
      <c r="X201">
        <f t="shared" si="96"/>
        <v>44304.523430767171</v>
      </c>
      <c r="Y201">
        <f t="shared" si="97"/>
        <v>63248.664519399586</v>
      </c>
      <c r="Z201">
        <f t="shared" si="119"/>
        <v>14023.422663021633</v>
      </c>
      <c r="AA201">
        <f t="shared" si="120"/>
        <v>181.18166973528841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0.14622000911957034</v>
      </c>
      <c r="E202">
        <f t="shared" si="103"/>
        <v>1.3087087863132396E-2</v>
      </c>
      <c r="F202">
        <f t="shared" si="104"/>
        <v>0.36857288727231086</v>
      </c>
      <c r="G202">
        <f t="shared" si="105"/>
        <v>27.794521234729931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7.7711829992839156</v>
      </c>
      <c r="L202">
        <f t="shared" si="110"/>
        <v>28163.094122002243</v>
      </c>
      <c r="M202">
        <f t="shared" si="111"/>
        <v>218.86055824813661</v>
      </c>
      <c r="N202">
        <f t="shared" si="93"/>
        <v>0.48758843133812085</v>
      </c>
      <c r="O202">
        <f t="shared" si="112"/>
        <v>0.99609407798093641</v>
      </c>
      <c r="P202">
        <f t="shared" si="113"/>
        <v>1007.771182999284</v>
      </c>
      <c r="Q202">
        <f t="shared" si="114"/>
        <v>0.13600116123801154</v>
      </c>
      <c r="R202">
        <f t="shared" si="115"/>
        <v>1.2108087823839986E-2</v>
      </c>
      <c r="S202">
        <f t="shared" si="116"/>
        <v>1008.2719591546523</v>
      </c>
      <c r="T202">
        <f t="shared" si="117"/>
        <v>28163.094122002243</v>
      </c>
      <c r="U202">
        <f t="shared" si="94"/>
        <v>1160510.3090468845</v>
      </c>
      <c r="V202">
        <f t="shared" si="118"/>
        <v>144.96415274762967</v>
      </c>
      <c r="W202">
        <f t="shared" si="95"/>
        <v>41753.203778764815</v>
      </c>
      <c r="X202">
        <f t="shared" si="96"/>
        <v>43993.271938047263</v>
      </c>
      <c r="Y202">
        <f t="shared" si="97"/>
        <v>62261.622020418377</v>
      </c>
      <c r="Z202">
        <f t="shared" si="119"/>
        <v>13785.845321367058</v>
      </c>
      <c r="AA202">
        <f t="shared" si="120"/>
        <v>177.81517063064189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0.16434444953649754</v>
      </c>
      <c r="E203">
        <f t="shared" si="103"/>
        <v>1.4850196216915523E-2</v>
      </c>
      <c r="F203">
        <f t="shared" si="104"/>
        <v>0.41275409409096459</v>
      </c>
      <c r="G203">
        <f t="shared" si="105"/>
        <v>27.381767140638967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7.7871903638854256</v>
      </c>
      <c r="L203">
        <f t="shared" si="110"/>
        <v>27794.521234729931</v>
      </c>
      <c r="M203">
        <f t="shared" si="111"/>
        <v>216.44122792789776</v>
      </c>
      <c r="N203">
        <f t="shared" si="93"/>
        <v>0.48568374719041879</v>
      </c>
      <c r="O203">
        <f t="shared" si="112"/>
        <v>0.99609366419446232</v>
      </c>
      <c r="P203">
        <f t="shared" si="113"/>
        <v>1007.7871903638854</v>
      </c>
      <c r="Q203">
        <f t="shared" si="114"/>
        <v>0.15285894259319913</v>
      </c>
      <c r="R203">
        <f t="shared" si="115"/>
        <v>1.3728892270325144E-2</v>
      </c>
      <c r="S203">
        <f t="shared" si="116"/>
        <v>1008.2889980361417</v>
      </c>
      <c r="T203">
        <f t="shared" si="117"/>
        <v>27794.521234729931</v>
      </c>
      <c r="U203">
        <f t="shared" si="94"/>
        <v>1136798.6162038578</v>
      </c>
      <c r="V203">
        <f t="shared" si="118"/>
        <v>142.0022269151703</v>
      </c>
      <c r="W203">
        <f t="shared" si="95"/>
        <v>41516.627117782511</v>
      </c>
      <c r="X203">
        <f t="shared" si="96"/>
        <v>43748.787796328732</v>
      </c>
      <c r="Y203">
        <f t="shared" si="97"/>
        <v>61120.503920443291</v>
      </c>
      <c r="Z203">
        <f t="shared" si="119"/>
        <v>13552.287008636056</v>
      </c>
      <c r="AA203">
        <f t="shared" si="120"/>
        <v>174.50241247980441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0.16434444953649754</v>
      </c>
      <c r="E204">
        <f t="shared" si="103"/>
        <v>1.4850196216915523E-2</v>
      </c>
      <c r="F204">
        <f t="shared" si="104"/>
        <v>0.40662461480437856</v>
      </c>
      <c r="G204">
        <f t="shared" si="105"/>
        <v>26.975142525834588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7.803230701037128</v>
      </c>
      <c r="L204">
        <f t="shared" si="110"/>
        <v>27381.767140638967</v>
      </c>
      <c r="M204">
        <f t="shared" si="111"/>
        <v>213.6662460004836</v>
      </c>
      <c r="N204">
        <f t="shared" si="93"/>
        <v>0.48378631119466015</v>
      </c>
      <c r="O204">
        <f t="shared" si="112"/>
        <v>0.99609326849676372</v>
      </c>
      <c r="P204">
        <f t="shared" si="113"/>
        <v>1007.8032307010371</v>
      </c>
      <c r="Q204">
        <f t="shared" si="114"/>
        <v>0.15285894259319913</v>
      </c>
      <c r="R204">
        <f t="shared" si="115"/>
        <v>1.3728892270325144E-2</v>
      </c>
      <c r="S204">
        <f t="shared" si="116"/>
        <v>1008.3060720149373</v>
      </c>
      <c r="T204">
        <f t="shared" si="117"/>
        <v>27381.767140638967</v>
      </c>
      <c r="U204">
        <f t="shared" si="94"/>
        <v>1113414.4562881424</v>
      </c>
      <c r="V204">
        <f t="shared" si="118"/>
        <v>139.08121457820894</v>
      </c>
      <c r="W204">
        <f t="shared" si="95"/>
        <v>41275.572695187977</v>
      </c>
      <c r="X204">
        <f t="shared" si="96"/>
        <v>43499.959292163905</v>
      </c>
      <c r="Y204">
        <f t="shared" si="97"/>
        <v>60003.14548598184</v>
      </c>
      <c r="Z204">
        <f t="shared" si="119"/>
        <v>13298.879269561012</v>
      </c>
      <c r="AA204">
        <f t="shared" si="120"/>
        <v>171.05981076288941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0.16434444953649754</v>
      </c>
      <c r="E205">
        <f t="shared" si="103"/>
        <v>1.4850196216915523E-2</v>
      </c>
      <c r="F205">
        <f t="shared" si="104"/>
        <v>0.40058615948790588</v>
      </c>
      <c r="G205">
        <f t="shared" si="105"/>
        <v>26.574556366346684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7.8193040786570744</v>
      </c>
      <c r="L205">
        <f t="shared" si="110"/>
        <v>26975.142525834588</v>
      </c>
      <c r="M205">
        <f t="shared" si="111"/>
        <v>210.92684197461429</v>
      </c>
      <c r="N205">
        <f t="shared" si="93"/>
        <v>0.48189610515838571</v>
      </c>
      <c r="O205">
        <f t="shared" si="112"/>
        <v>0.99609289061609296</v>
      </c>
      <c r="P205">
        <f t="shared" si="113"/>
        <v>1007.8193040786571</v>
      </c>
      <c r="Q205">
        <f t="shared" si="114"/>
        <v>0.15285894259319913</v>
      </c>
      <c r="R205">
        <f t="shared" si="115"/>
        <v>1.3728892270325144E-2</v>
      </c>
      <c r="S205">
        <f t="shared" si="116"/>
        <v>1008.3231811633335</v>
      </c>
      <c r="T205">
        <f t="shared" si="117"/>
        <v>26975.142525834588</v>
      </c>
      <c r="U205">
        <f t="shared" si="94"/>
        <v>1090352.8464152534</v>
      </c>
      <c r="V205">
        <f t="shared" si="118"/>
        <v>136.20049330399175</v>
      </c>
      <c r="W205">
        <f t="shared" si="95"/>
        <v>41029.954795258498</v>
      </c>
      <c r="X205">
        <f t="shared" si="96"/>
        <v>43246.708219550223</v>
      </c>
      <c r="Y205">
        <f t="shared" si="97"/>
        <v>58909.238824132459</v>
      </c>
      <c r="Z205">
        <f t="shared" si="119"/>
        <v>13050.204696523722</v>
      </c>
      <c r="AA205">
        <f t="shared" si="120"/>
        <v>167.67800605468207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0.16434444953649754</v>
      </c>
      <c r="E206">
        <f t="shared" si="103"/>
        <v>1.4850196216915523E-2</v>
      </c>
      <c r="F206">
        <f t="shared" si="104"/>
        <v>0.39463737641772983</v>
      </c>
      <c r="G206">
        <f t="shared" si="105"/>
        <v>26.179918989928954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7.8354105648032242</v>
      </c>
      <c r="L206">
        <f t="shared" si="110"/>
        <v>26574.556366346686</v>
      </c>
      <c r="M206">
        <f t="shared" si="111"/>
        <v>208.22255970783158</v>
      </c>
      <c r="N206">
        <f t="shared" si="93"/>
        <v>0.48001311072120478</v>
      </c>
      <c r="O206">
        <f t="shared" si="112"/>
        <v>0.99609253028396638</v>
      </c>
      <c r="P206">
        <f t="shared" si="113"/>
        <v>1007.8354105648032</v>
      </c>
      <c r="Q206">
        <f t="shared" si="114"/>
        <v>0.15285894259319913</v>
      </c>
      <c r="R206">
        <f t="shared" si="115"/>
        <v>1.3728892270325144E-2</v>
      </c>
      <c r="S206">
        <f t="shared" si="116"/>
        <v>1008.3403255537743</v>
      </c>
      <c r="T206">
        <f t="shared" si="117"/>
        <v>26574.556366346686</v>
      </c>
      <c r="U206">
        <f t="shared" si="94"/>
        <v>1067608.8784985095</v>
      </c>
      <c r="V206">
        <f t="shared" si="118"/>
        <v>133.35945000306847</v>
      </c>
      <c r="W206">
        <f t="shared" si="95"/>
        <v>40779.686098692808</v>
      </c>
      <c r="X206">
        <f t="shared" si="96"/>
        <v>42988.955002813258</v>
      </c>
      <c r="Y206">
        <f t="shared" si="97"/>
        <v>57838.480936842505</v>
      </c>
      <c r="Z206">
        <f t="shared" si="119"/>
        <v>12806.17520925445</v>
      </c>
      <c r="AA206">
        <f t="shared" si="120"/>
        <v>164.35592496935533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0.16339835140940584</v>
      </c>
      <c r="E207">
        <f t="shared" si="103"/>
        <v>1.4757298582439904E-2</v>
      </c>
      <c r="F207">
        <f t="shared" si="104"/>
        <v>0.38634488139847006</v>
      </c>
      <c r="G207">
        <f t="shared" si="105"/>
        <v>25.793574108530482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7.8515502276737212</v>
      </c>
      <c r="L207">
        <f t="shared" si="110"/>
        <v>26179.918989928952</v>
      </c>
      <c r="M207">
        <f t="shared" si="111"/>
        <v>205.55294890585625</v>
      </c>
      <c r="N207">
        <f t="shared" si="93"/>
        <v>0.47813730935982418</v>
      </c>
      <c r="O207">
        <f t="shared" si="112"/>
        <v>0.99609218723513138</v>
      </c>
      <c r="P207">
        <f t="shared" si="113"/>
        <v>1007.8515502276737</v>
      </c>
      <c r="Q207">
        <f t="shared" si="114"/>
        <v>0.15197896423247859</v>
      </c>
      <c r="R207">
        <f t="shared" si="115"/>
        <v>1.3643557770478099E-2</v>
      </c>
      <c r="S207">
        <f t="shared" si="116"/>
        <v>1008.3575052588523</v>
      </c>
      <c r="T207">
        <f t="shared" si="117"/>
        <v>26179.918989928952</v>
      </c>
      <c r="U207">
        <f t="shared" si="94"/>
        <v>1045177.7181014318</v>
      </c>
      <c r="V207">
        <f t="shared" si="118"/>
        <v>130.55748078594092</v>
      </c>
      <c r="W207">
        <f t="shared" si="95"/>
        <v>40520.856617376245</v>
      </c>
      <c r="X207">
        <f t="shared" si="96"/>
        <v>42722.922184330069</v>
      </c>
      <c r="Y207">
        <f t="shared" si="97"/>
        <v>56799.141393066668</v>
      </c>
      <c r="Z207">
        <f t="shared" si="119"/>
        <v>12566.704352784938</v>
      </c>
      <c r="AA207">
        <f t="shared" si="120"/>
        <v>161.09251300200367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0.16339835140940584</v>
      </c>
      <c r="E208">
        <f t="shared" si="103"/>
        <v>1.4757298582439904E-2</v>
      </c>
      <c r="F208">
        <f t="shared" si="104"/>
        <v>0.38064347462787551</v>
      </c>
      <c r="G208">
        <f t="shared" si="105"/>
        <v>25.412930633902608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7.8677231356071706</v>
      </c>
      <c r="L208">
        <f t="shared" si="110"/>
        <v>25793.574108530483</v>
      </c>
      <c r="M208">
        <f t="shared" si="111"/>
        <v>202.93669976368338</v>
      </c>
      <c r="N208">
        <f t="shared" si="93"/>
        <v>0.47626868239298742</v>
      </c>
      <c r="O208">
        <f t="shared" si="112"/>
        <v>0.99609186120752913</v>
      </c>
      <c r="P208">
        <f t="shared" si="113"/>
        <v>1007.8677231356072</v>
      </c>
      <c r="Q208">
        <f t="shared" si="114"/>
        <v>0.15197896423247859</v>
      </c>
      <c r="R208">
        <f t="shared" si="115"/>
        <v>1.3643557770478099E-2</v>
      </c>
      <c r="S208">
        <f t="shared" si="116"/>
        <v>1008.3747203513097</v>
      </c>
      <c r="T208">
        <f t="shared" si="117"/>
        <v>25793.574108530483</v>
      </c>
      <c r="U208">
        <f t="shared" si="94"/>
        <v>1023052.1428111591</v>
      </c>
      <c r="V208">
        <f t="shared" si="118"/>
        <v>127.79368347108338</v>
      </c>
      <c r="W208">
        <f t="shared" si="95"/>
        <v>40257.149305178413</v>
      </c>
      <c r="X208">
        <f t="shared" si="96"/>
        <v>42452.181598352887</v>
      </c>
      <c r="Y208">
        <f t="shared" si="97"/>
        <v>55782.203405619082</v>
      </c>
      <c r="Z208">
        <f t="shared" si="119"/>
        <v>12332.87012302599</v>
      </c>
      <c r="AA208">
        <f t="shared" si="120"/>
        <v>157.8957368402894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0.16339835140940584</v>
      </c>
      <c r="E209">
        <f t="shared" si="103"/>
        <v>1.4757298582439904E-2</v>
      </c>
      <c r="F209">
        <f t="shared" si="104"/>
        <v>0.37502620521933455</v>
      </c>
      <c r="G209">
        <f t="shared" si="105"/>
        <v>25.037904428683273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7.883929357082974</v>
      </c>
      <c r="L209">
        <f t="shared" si="110"/>
        <v>25412.930633902608</v>
      </c>
      <c r="M209">
        <f t="shared" si="111"/>
        <v>200.353749874138</v>
      </c>
      <c r="N209">
        <f t="shared" si="93"/>
        <v>0.47440721098632754</v>
      </c>
      <c r="O209">
        <f t="shared" si="112"/>
        <v>0.99609155194226295</v>
      </c>
      <c r="P209">
        <f t="shared" si="113"/>
        <v>1007.8839293570829</v>
      </c>
      <c r="Q209">
        <f t="shared" si="114"/>
        <v>0.15197896423247859</v>
      </c>
      <c r="R209">
        <f t="shared" si="115"/>
        <v>1.3643557770478099E-2</v>
      </c>
      <c r="S209">
        <f t="shared" si="116"/>
        <v>1008.3919709040392</v>
      </c>
      <c r="T209">
        <f t="shared" si="117"/>
        <v>25412.930633902608</v>
      </c>
      <c r="U209">
        <f t="shared" si="94"/>
        <v>1001227.5255446293</v>
      </c>
      <c r="V209">
        <f t="shared" si="118"/>
        <v>125.0674800703724</v>
      </c>
      <c r="W209">
        <f t="shared" si="95"/>
        <v>39988.471415268657</v>
      </c>
      <c r="X209">
        <f t="shared" si="96"/>
        <v>42176.649073264882</v>
      </c>
      <c r="Y209">
        <f t="shared" si="97"/>
        <v>54787.383073889454</v>
      </c>
      <c r="Z209">
        <f t="shared" si="119"/>
        <v>12103.382988753181</v>
      </c>
      <c r="AA209">
        <f t="shared" si="120"/>
        <v>154.75513087032334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0.16339835140940584</v>
      </c>
      <c r="E210">
        <f t="shared" si="103"/>
        <v>1.4757298582439904E-2</v>
      </c>
      <c r="F210">
        <f t="shared" si="104"/>
        <v>0.36949183153267345</v>
      </c>
      <c r="G210">
        <f t="shared" si="105"/>
        <v>24.668412597150599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7.9001689607215733</v>
      </c>
      <c r="L210">
        <f t="shared" si="110"/>
        <v>25037.904428683272</v>
      </c>
      <c r="M210">
        <f t="shared" si="111"/>
        <v>197.80367540899681</v>
      </c>
      <c r="N210">
        <f t="shared" si="93"/>
        <v>0.47255287615713176</v>
      </c>
      <c r="O210">
        <f t="shared" si="112"/>
        <v>0.9960912591835599</v>
      </c>
      <c r="P210">
        <f t="shared" si="113"/>
        <v>1007.9001689607215</v>
      </c>
      <c r="Q210">
        <f t="shared" si="114"/>
        <v>0.15197896423247859</v>
      </c>
      <c r="R210">
        <f t="shared" si="115"/>
        <v>1.3643557770478099E-2</v>
      </c>
      <c r="S210">
        <f t="shared" si="116"/>
        <v>1008.4092569900828</v>
      </c>
      <c r="T210">
        <f t="shared" si="117"/>
        <v>25037.904428683272</v>
      </c>
      <c r="U210">
        <f t="shared" si="94"/>
        <v>979699.30815802631</v>
      </c>
      <c r="V210">
        <f t="shared" si="118"/>
        <v>122.37830120717143</v>
      </c>
      <c r="W210">
        <f t="shared" si="95"/>
        <v>39714.728473091513</v>
      </c>
      <c r="X210">
        <f t="shared" si="96"/>
        <v>41896.238969129619</v>
      </c>
      <c r="Y210">
        <f t="shared" si="97"/>
        <v>53814.401001282684</v>
      </c>
      <c r="Z210">
        <f t="shared" si="119"/>
        <v>11878.162408953849</v>
      </c>
      <c r="AA210">
        <f t="shared" si="120"/>
        <v>151.66970818829964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0.16339835140940584</v>
      </c>
      <c r="E211">
        <f t="shared" si="103"/>
        <v>1.4757298582439904E-2</v>
      </c>
      <c r="F211">
        <f t="shared" si="104"/>
        <v>0.36403913025097323</v>
      </c>
      <c r="G211">
        <f t="shared" si="105"/>
        <v>24.304373466899627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7.9164420152847539</v>
      </c>
      <c r="L211">
        <f t="shared" si="110"/>
        <v>24668.4125971506</v>
      </c>
      <c r="M211">
        <f t="shared" si="111"/>
        <v>195.28605793446269</v>
      </c>
      <c r="N211">
        <f t="shared" si="93"/>
        <v>0.47070565877902198</v>
      </c>
      <c r="O211">
        <f t="shared" si="112"/>
        <v>0.9960909826787393</v>
      </c>
      <c r="P211">
        <f t="shared" si="113"/>
        <v>1007.9164420152847</v>
      </c>
      <c r="Q211">
        <f t="shared" si="114"/>
        <v>0.15197896423247859</v>
      </c>
      <c r="R211">
        <f t="shared" si="115"/>
        <v>1.3643557770478099E-2</v>
      </c>
      <c r="S211">
        <f t="shared" si="116"/>
        <v>1008.4265786826334</v>
      </c>
      <c r="T211">
        <f t="shared" si="117"/>
        <v>24668.4125971506</v>
      </c>
      <c r="U211">
        <f t="shared" si="94"/>
        <v>958463.00039668358</v>
      </c>
      <c r="V211">
        <f t="shared" si="118"/>
        <v>119.72558598515906</v>
      </c>
      <c r="W211">
        <f t="shared" si="95"/>
        <v>39435.824243814553</v>
      </c>
      <c r="X211">
        <f t="shared" si="96"/>
        <v>41610.864151692113</v>
      </c>
      <c r="Y211">
        <f t="shared" si="97"/>
        <v>52862.982226467153</v>
      </c>
      <c r="Z211">
        <f t="shared" si="119"/>
        <v>11657.129323014336</v>
      </c>
      <c r="AA211">
        <f t="shared" si="120"/>
        <v>148.63849917416735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0.16339835140940584</v>
      </c>
      <c r="E212">
        <f t="shared" si="103"/>
        <v>1.4757298582439904E-2</v>
      </c>
      <c r="F212">
        <f t="shared" si="104"/>
        <v>0.35866689611016789</v>
      </c>
      <c r="G212">
        <f t="shared" si="105"/>
        <v>23.945706570789458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7.9327485896759455</v>
      </c>
      <c r="L212">
        <f t="shared" si="110"/>
        <v>24304.373466899626</v>
      </c>
      <c r="M212">
        <f t="shared" si="111"/>
        <v>192.80048434250548</v>
      </c>
      <c r="N212">
        <f t="shared" si="93"/>
        <v>0.46886553958655175</v>
      </c>
      <c r="O212">
        <f t="shared" si="112"/>
        <v>0.99609072217817951</v>
      </c>
      <c r="P212">
        <f t="shared" si="113"/>
        <v>1007.932748589676</v>
      </c>
      <c r="Q212">
        <f t="shared" si="114"/>
        <v>0.15197896423247859</v>
      </c>
      <c r="R212">
        <f t="shared" si="115"/>
        <v>1.3643557770478099E-2</v>
      </c>
      <c r="S212">
        <f t="shared" si="116"/>
        <v>1008.4439360550346</v>
      </c>
      <c r="T212">
        <f t="shared" si="117"/>
        <v>24304.373466899626</v>
      </c>
      <c r="U212">
        <f t="shared" si="94"/>
        <v>937514.17886141106</v>
      </c>
      <c r="V212">
        <f t="shared" si="118"/>
        <v>117.10878185920846</v>
      </c>
      <c r="W212">
        <f t="shared" si="95"/>
        <v>39151.660699169013</v>
      </c>
      <c r="X212">
        <f t="shared" si="96"/>
        <v>41320.435965925586</v>
      </c>
      <c r="Y212">
        <f t="shared" si="97"/>
        <v>51932.856155738526</v>
      </c>
      <c r="Z212">
        <f t="shared" si="119"/>
        <v>11440.20612394837</v>
      </c>
      <c r="AA212">
        <f t="shared" si="120"/>
        <v>145.66055119209511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0.16339835140940584</v>
      </c>
      <c r="E213">
        <f t="shared" si="103"/>
        <v>1.4757298582439904E-2</v>
      </c>
      <c r="F213">
        <f t="shared" si="104"/>
        <v>0.35337394163263314</v>
      </c>
      <c r="G213">
        <f t="shared" si="105"/>
        <v>23.592332629156825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7.9490887529405052</v>
      </c>
      <c r="L213">
        <f t="shared" si="110"/>
        <v>23945.706570789458</v>
      </c>
      <c r="M213">
        <f t="shared" si="111"/>
        <v>190.34654678307604</v>
      </c>
      <c r="N213">
        <f t="shared" si="93"/>
        <v>0.46703249917971901</v>
      </c>
      <c r="O213">
        <f t="shared" si="112"/>
        <v>0.99609047743528112</v>
      </c>
      <c r="P213">
        <f t="shared" si="113"/>
        <v>1007.9490887529405</v>
      </c>
      <c r="Q213">
        <f t="shared" si="114"/>
        <v>0.15197896423247859</v>
      </c>
      <c r="R213">
        <f t="shared" si="115"/>
        <v>1.3643557770478099E-2</v>
      </c>
      <c r="S213">
        <f t="shared" si="116"/>
        <v>1008.4613291807809</v>
      </c>
      <c r="T213">
        <f t="shared" si="117"/>
        <v>23945.706570789458</v>
      </c>
      <c r="U213">
        <f t="shared" si="94"/>
        <v>916848.48599097796</v>
      </c>
      <c r="V213">
        <f t="shared" si="118"/>
        <v>114.52734450828525</v>
      </c>
      <c r="W213">
        <f t="shared" si="95"/>
        <v>38862.137983671913</v>
      </c>
      <c r="X213">
        <f t="shared" si="96"/>
        <v>41024.864209115942</v>
      </c>
      <c r="Y213">
        <f t="shared" si="97"/>
        <v>51023.75649647633</v>
      </c>
      <c r="Z213">
        <f t="shared" si="119"/>
        <v>11227.316632094436</v>
      </c>
      <c r="AA213">
        <f t="shared" si="120"/>
        <v>142.73492829600488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0.16339835140940584</v>
      </c>
      <c r="E214">
        <f t="shared" si="103"/>
        <v>1.4757298582439904E-2</v>
      </c>
      <c r="F214">
        <f t="shared" si="104"/>
        <v>0.3481590968647067</v>
      </c>
      <c r="G214">
        <f t="shared" si="105"/>
        <v>23.24417353229212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7.965462574266013</v>
      </c>
      <c r="L214">
        <f t="shared" si="110"/>
        <v>23592.332629156826</v>
      </c>
      <c r="M214">
        <f t="shared" si="111"/>
        <v>187.92384259718358</v>
      </c>
      <c r="N214">
        <f t="shared" si="93"/>
        <v>0.46520651802839957</v>
      </c>
      <c r="O214">
        <f t="shared" si="112"/>
        <v>0.99609024820643843</v>
      </c>
      <c r="P214">
        <f t="shared" si="113"/>
        <v>1007.965462574266</v>
      </c>
      <c r="Q214">
        <f t="shared" si="114"/>
        <v>0.15197896423247859</v>
      </c>
      <c r="R214">
        <f t="shared" si="115"/>
        <v>1.3643557770478099E-2</v>
      </c>
      <c r="S214">
        <f t="shared" si="116"/>
        <v>1008.4787581335187</v>
      </c>
      <c r="T214">
        <f t="shared" si="117"/>
        <v>23592.332629156826</v>
      </c>
      <c r="U214">
        <f t="shared" si="94"/>
        <v>896461.62906048202</v>
      </c>
      <c r="V214">
        <f t="shared" si="118"/>
        <v>111.98073771032954</v>
      </c>
      <c r="W214">
        <f t="shared" si="95"/>
        <v>38567.154380217769</v>
      </c>
      <c r="X214">
        <f t="shared" si="96"/>
        <v>40724.057103475585</v>
      </c>
      <c r="Y214">
        <f t="shared" si="97"/>
        <v>50135.421191678113</v>
      </c>
      <c r="Z214">
        <f t="shared" si="119"/>
        <v>11018.386069274344</v>
      </c>
      <c r="AA214">
        <f t="shared" si="120"/>
        <v>139.8607109400927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0.18347962260894349</v>
      </c>
      <c r="E215">
        <f t="shared" si="103"/>
        <v>1.6750081760490199E-2</v>
      </c>
      <c r="F215">
        <f t="shared" si="104"/>
        <v>0.38934180712091526</v>
      </c>
      <c r="G215">
        <f t="shared" si="105"/>
        <v>22.854831725171206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7.9818701229825599</v>
      </c>
      <c r="L215">
        <f t="shared" si="110"/>
        <v>23244.173532292119</v>
      </c>
      <c r="M215">
        <f t="shared" si="111"/>
        <v>185.53197425082448</v>
      </c>
      <c r="N215">
        <f t="shared" si="93"/>
        <v>0.46338757647669865</v>
      </c>
      <c r="O215">
        <f t="shared" si="112"/>
        <v>0.99609003425100362</v>
      </c>
      <c r="P215">
        <f t="shared" si="113"/>
        <v>1007.9818701229825</v>
      </c>
      <c r="Q215">
        <f t="shared" si="114"/>
        <v>0.17065681973746108</v>
      </c>
      <c r="R215">
        <f t="shared" si="115"/>
        <v>1.5472488560493769E-2</v>
      </c>
      <c r="S215">
        <f t="shared" si="116"/>
        <v>1008.4962229870453</v>
      </c>
      <c r="T215">
        <f t="shared" si="117"/>
        <v>23244.173532292119</v>
      </c>
      <c r="U215">
        <f t="shared" si="94"/>
        <v>876349.37919535255</v>
      </c>
      <c r="V215">
        <f t="shared" si="118"/>
        <v>109.468433219091</v>
      </c>
      <c r="W215">
        <f t="shared" si="95"/>
        <v>38344.162395655876</v>
      </c>
      <c r="X215">
        <f t="shared" si="96"/>
        <v>40493.004574551996</v>
      </c>
      <c r="Y215">
        <f t="shared" si="97"/>
        <v>49111.426402621073</v>
      </c>
      <c r="Z215">
        <f t="shared" si="119"/>
        <v>10813.341033405502</v>
      </c>
      <c r="AA215">
        <f t="shared" si="120"/>
        <v>137.03699569425663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0.18347962260894349</v>
      </c>
      <c r="E216">
        <f t="shared" si="103"/>
        <v>1.6750081760490199E-2</v>
      </c>
      <c r="F216">
        <f t="shared" si="104"/>
        <v>0.38282030001886297</v>
      </c>
      <c r="G216">
        <f t="shared" si="105"/>
        <v>22.472011425152342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7.9983114685630534</v>
      </c>
      <c r="L216">
        <f t="shared" si="110"/>
        <v>22854.831725171207</v>
      </c>
      <c r="M216">
        <f t="shared" si="111"/>
        <v>182.80006269951556</v>
      </c>
      <c r="N216">
        <f t="shared" si="93"/>
        <v>0.46157565474722395</v>
      </c>
      <c r="O216">
        <f t="shared" si="112"/>
        <v>0.99608983533125472</v>
      </c>
      <c r="P216">
        <f t="shared" si="113"/>
        <v>1007.9983114685631</v>
      </c>
      <c r="Q216">
        <f t="shared" si="114"/>
        <v>0.17065681973746108</v>
      </c>
      <c r="R216">
        <f t="shared" si="115"/>
        <v>1.5472488560493769E-2</v>
      </c>
      <c r="S216">
        <f t="shared" si="116"/>
        <v>1008.5137238153106</v>
      </c>
      <c r="T216">
        <f t="shared" si="117"/>
        <v>22854.831725171207</v>
      </c>
      <c r="U216">
        <f t="shared" si="94"/>
        <v>856554.43891727028</v>
      </c>
      <c r="V216">
        <f t="shared" si="118"/>
        <v>106.99576518354475</v>
      </c>
      <c r="W216">
        <f t="shared" si="95"/>
        <v>38116.500686651983</v>
      </c>
      <c r="X216">
        <f t="shared" si="96"/>
        <v>40257.419320966343</v>
      </c>
      <c r="Y216">
        <f t="shared" si="97"/>
        <v>48110.748010633826</v>
      </c>
      <c r="Z216">
        <f t="shared" si="119"/>
        <v>10590.645083909851</v>
      </c>
      <c r="AA216">
        <f t="shared" si="120"/>
        <v>134.09391840389196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0.18347962260894349</v>
      </c>
      <c r="E217">
        <f t="shared" si="103"/>
        <v>1.6750081760490199E-2</v>
      </c>
      <c r="F217">
        <f t="shared" si="104"/>
        <v>0.37640802869397161</v>
      </c>
      <c r="G217">
        <f t="shared" si="105"/>
        <v>22.095603396458369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8.0147866806235015</v>
      </c>
      <c r="L217">
        <f t="shared" si="110"/>
        <v>22472.011425152341</v>
      </c>
      <c r="M217">
        <f t="shared" si="111"/>
        <v>180.10837785713014</v>
      </c>
      <c r="N217">
        <f t="shared" si="93"/>
        <v>0.45977073294528154</v>
      </c>
      <c r="O217">
        <f t="shared" si="112"/>
        <v>0.99608965121236548</v>
      </c>
      <c r="P217">
        <f t="shared" si="113"/>
        <v>1008.0147866806235</v>
      </c>
      <c r="Q217">
        <f t="shared" si="114"/>
        <v>0.17065681973746108</v>
      </c>
      <c r="R217">
        <f t="shared" si="115"/>
        <v>1.5472488560493769E-2</v>
      </c>
      <c r="S217">
        <f t="shared" si="116"/>
        <v>1008.5312606924168</v>
      </c>
      <c r="T217">
        <f t="shared" si="117"/>
        <v>22472.011425152341</v>
      </c>
      <c r="U217">
        <f t="shared" si="94"/>
        <v>837071.40709133877</v>
      </c>
      <c r="V217">
        <f t="shared" si="118"/>
        <v>104.56205892554445</v>
      </c>
      <c r="W217">
        <f t="shared" si="95"/>
        <v>37884.070965245075</v>
      </c>
      <c r="X217">
        <f t="shared" si="96"/>
        <v>40017.211886002922</v>
      </c>
      <c r="Y217">
        <f t="shared" si="97"/>
        <v>47133.035773821422</v>
      </c>
      <c r="Z217">
        <f t="shared" si="119"/>
        <v>10372.53338705179</v>
      </c>
      <c r="AA217">
        <f t="shared" si="120"/>
        <v>131.20821690533054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0.18347962260894349</v>
      </c>
      <c r="E218">
        <f t="shared" si="103"/>
        <v>1.6750081760490199E-2</v>
      </c>
      <c r="F218">
        <f t="shared" si="104"/>
        <v>0.37010316343804261</v>
      </c>
      <c r="G218">
        <f t="shared" si="105"/>
        <v>21.725500233020327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8.0312958289233016</v>
      </c>
      <c r="L218">
        <f t="shared" si="110"/>
        <v>22095.603396458369</v>
      </c>
      <c r="M218">
        <f t="shared" si="111"/>
        <v>177.45632739551962</v>
      </c>
      <c r="N218">
        <f t="shared" si="93"/>
        <v>0.45797279106299404</v>
      </c>
      <c r="O218">
        <f t="shared" si="112"/>
        <v>0.99608948166237132</v>
      </c>
      <c r="P218">
        <f t="shared" si="113"/>
        <v>1008.0312958289232</v>
      </c>
      <c r="Q218">
        <f t="shared" si="114"/>
        <v>0.17065681973746108</v>
      </c>
      <c r="R218">
        <f t="shared" si="115"/>
        <v>1.5472488560493769E-2</v>
      </c>
      <c r="S218">
        <f t="shared" si="116"/>
        <v>1008.5488336926186</v>
      </c>
      <c r="T218">
        <f t="shared" si="117"/>
        <v>22095.603396458369</v>
      </c>
      <c r="U218">
        <f t="shared" si="94"/>
        <v>817894.97353317542</v>
      </c>
      <c r="V218">
        <f t="shared" si="118"/>
        <v>102.16665112794938</v>
      </c>
      <c r="W218">
        <f t="shared" si="95"/>
        <v>37646.772905604579</v>
      </c>
      <c r="X218">
        <f t="shared" si="96"/>
        <v>39772.291079085022</v>
      </c>
      <c r="Y218">
        <f t="shared" si="97"/>
        <v>46177.945573238299</v>
      </c>
      <c r="Z218">
        <f t="shared" si="119"/>
        <v>10158.911768457916</v>
      </c>
      <c r="AA218">
        <f t="shared" si="120"/>
        <v>128.37877208304207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0.18251861138960462</v>
      </c>
      <c r="E219">
        <f t="shared" si="103"/>
        <v>1.6653696652031647E-2</v>
      </c>
      <c r="F219">
        <f t="shared" si="104"/>
        <v>0.36180989049436335</v>
      </c>
      <c r="G219">
        <f t="shared" si="105"/>
        <v>21.363690342525963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8.0478389833655619</v>
      </c>
      <c r="L219">
        <f t="shared" si="110"/>
        <v>21725.500233020328</v>
      </c>
      <c r="M219">
        <f t="shared" si="111"/>
        <v>174.8433277084186</v>
      </c>
      <c r="N219">
        <f t="shared" si="93"/>
        <v>0.45618180898334415</v>
      </c>
      <c r="O219">
        <f t="shared" si="112"/>
        <v>0.99608932645213955</v>
      </c>
      <c r="P219">
        <f t="shared" si="113"/>
        <v>1008.0478389833655</v>
      </c>
      <c r="Q219">
        <f t="shared" si="114"/>
        <v>0.16976297051272218</v>
      </c>
      <c r="R219">
        <f t="shared" si="115"/>
        <v>1.5384106899063998E-2</v>
      </c>
      <c r="S219">
        <f t="shared" si="116"/>
        <v>1008.5664428903235</v>
      </c>
      <c r="T219">
        <f t="shared" si="117"/>
        <v>21725.500233020328</v>
      </c>
      <c r="U219">
        <f t="shared" si="94"/>
        <v>799019.9174582077</v>
      </c>
      <c r="V219">
        <f t="shared" si="118"/>
        <v>99.808889640919674</v>
      </c>
      <c r="W219">
        <f t="shared" si="95"/>
        <v>37400.837806926138</v>
      </c>
      <c r="X219">
        <f t="shared" si="96"/>
        <v>39519.016294593472</v>
      </c>
      <c r="Y219">
        <f t="shared" si="97"/>
        <v>45252.109300724864</v>
      </c>
      <c r="Z219">
        <f t="shared" si="119"/>
        <v>9949.6879789560462</v>
      </c>
      <c r="AA219">
        <f t="shared" si="120"/>
        <v>125.60448661837988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0.18251861138960462</v>
      </c>
      <c r="E220">
        <f t="shared" si="103"/>
        <v>1.6653696652031647E-2</v>
      </c>
      <c r="F220">
        <f t="shared" si="104"/>
        <v>0.35578441833236546</v>
      </c>
      <c r="G220">
        <f t="shared" si="105"/>
        <v>21.007905924193597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8.0644162139973492</v>
      </c>
      <c r="L220">
        <f t="shared" si="110"/>
        <v>21363.690342525962</v>
      </c>
      <c r="M220">
        <f t="shared" si="111"/>
        <v>172.28569078908495</v>
      </c>
      <c r="N220">
        <f t="shared" si="93"/>
        <v>0.45439776648414343</v>
      </c>
      <c r="O220">
        <f t="shared" si="112"/>
        <v>0.99608918535533741</v>
      </c>
      <c r="P220">
        <f t="shared" si="113"/>
        <v>1008.0644162139973</v>
      </c>
      <c r="Q220">
        <f t="shared" si="114"/>
        <v>0.16976297051272218</v>
      </c>
      <c r="R220">
        <f t="shared" si="115"/>
        <v>1.5384106899063998E-2</v>
      </c>
      <c r="S220">
        <f t="shared" si="116"/>
        <v>1008.5840883600926</v>
      </c>
      <c r="T220">
        <f t="shared" si="117"/>
        <v>21363.690342525962</v>
      </c>
      <c r="U220">
        <f t="shared" si="94"/>
        <v>780438.98703302338</v>
      </c>
      <c r="V220">
        <f t="shared" si="118"/>
        <v>97.487868607886625</v>
      </c>
      <c r="W220">
        <f t="shared" si="95"/>
        <v>37149.775415465701</v>
      </c>
      <c r="X220">
        <f t="shared" si="96"/>
        <v>39260.794150478978</v>
      </c>
      <c r="Y220">
        <f t="shared" si="97"/>
        <v>44348.082989369082</v>
      </c>
      <c r="Z220">
        <f t="shared" si="119"/>
        <v>9745.7269070134935</v>
      </c>
      <c r="AA220">
        <f t="shared" si="120"/>
        <v>122.89186784083317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0.18251861138960462</v>
      </c>
      <c r="E221">
        <f t="shared" si="103"/>
        <v>1.6653696652031647E-2</v>
      </c>
      <c r="F221">
        <f t="shared" si="104"/>
        <v>0.34985929255593873</v>
      </c>
      <c r="G221">
        <f t="shared" si="105"/>
        <v>20.65804663163766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8.0810275910100504</v>
      </c>
      <c r="L221">
        <f t="shared" si="110"/>
        <v>21007.905924193597</v>
      </c>
      <c r="M221">
        <f t="shared" si="111"/>
        <v>169.76546740275197</v>
      </c>
      <c r="N221">
        <f t="shared" si="93"/>
        <v>0.45262064324192808</v>
      </c>
      <c r="O221">
        <f t="shared" si="112"/>
        <v>0.99608905814840232</v>
      </c>
      <c r="P221">
        <f t="shared" si="113"/>
        <v>1008.0810275910101</v>
      </c>
      <c r="Q221">
        <f t="shared" si="114"/>
        <v>0.16976297051272218</v>
      </c>
      <c r="R221">
        <f t="shared" si="115"/>
        <v>1.5384106899063998E-2</v>
      </c>
      <c r="S221">
        <f t="shared" si="116"/>
        <v>1008.6017701766402</v>
      </c>
      <c r="T221">
        <f t="shared" si="117"/>
        <v>21007.905924193597</v>
      </c>
      <c r="U221">
        <f t="shared" si="94"/>
        <v>762147.1983844561</v>
      </c>
      <c r="V221">
        <f t="shared" si="118"/>
        <v>95.202965472596048</v>
      </c>
      <c r="W221">
        <f t="shared" si="95"/>
        <v>36893.478457795376</v>
      </c>
      <c r="X221">
        <f t="shared" si="96"/>
        <v>38997.527594494233</v>
      </c>
      <c r="Y221">
        <f t="shared" si="97"/>
        <v>43465.545181181951</v>
      </c>
      <c r="Z221">
        <f t="shared" si="119"/>
        <v>9545.9455304625753</v>
      </c>
      <c r="AA221">
        <f t="shared" si="120"/>
        <v>120.23187668469265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0.18251861138960462</v>
      </c>
      <c r="E222">
        <f t="shared" si="103"/>
        <v>1.6653696652031647E-2</v>
      </c>
      <c r="F222">
        <f t="shared" si="104"/>
        <v>0.34403284202681772</v>
      </c>
      <c r="G222">
        <f t="shared" si="105"/>
        <v>20.314013789610843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8.0976731847396124</v>
      </c>
      <c r="L222">
        <f t="shared" si="110"/>
        <v>20658.046631637659</v>
      </c>
      <c r="M222">
        <f t="shared" si="111"/>
        <v>167.28211025811277</v>
      </c>
      <c r="N222">
        <f t="shared" si="93"/>
        <v>0.4508504188357827</v>
      </c>
      <c r="O222">
        <f t="shared" si="112"/>
        <v>0.9960889446105109</v>
      </c>
      <c r="P222">
        <f t="shared" si="113"/>
        <v>1008.0976731847396</v>
      </c>
      <c r="Q222">
        <f t="shared" si="114"/>
        <v>0.16976297051272218</v>
      </c>
      <c r="R222">
        <f t="shared" si="115"/>
        <v>1.5384106899063998E-2</v>
      </c>
      <c r="S222">
        <f t="shared" si="116"/>
        <v>1008.6194884148349</v>
      </c>
      <c r="T222">
        <f t="shared" si="117"/>
        <v>20658.046631637659</v>
      </c>
      <c r="U222">
        <f t="shared" si="94"/>
        <v>744139.65101364988</v>
      </c>
      <c r="V222">
        <f t="shared" si="118"/>
        <v>92.953568093424408</v>
      </c>
      <c r="W222">
        <f t="shared" si="95"/>
        <v>36631.837445843623</v>
      </c>
      <c r="X222">
        <f t="shared" si="96"/>
        <v>38729.117700930059</v>
      </c>
      <c r="Y222">
        <f t="shared" si="97"/>
        <v>42604.180022504414</v>
      </c>
      <c r="Z222">
        <f t="shared" si="119"/>
        <v>9350.258354533582</v>
      </c>
      <c r="AA222">
        <f t="shared" si="120"/>
        <v>117.62349145509498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0.18251861138960462</v>
      </c>
      <c r="E223">
        <f t="shared" si="103"/>
        <v>1.6653696652031647E-2</v>
      </c>
      <c r="F223">
        <f t="shared" si="104"/>
        <v>0.3383034234373668</v>
      </c>
      <c r="G223">
        <f t="shared" si="105"/>
        <v>19.975710366173477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8.1143530656668723</v>
      </c>
      <c r="L223">
        <f t="shared" si="110"/>
        <v>20314.013789610843</v>
      </c>
      <c r="M223">
        <f t="shared" si="111"/>
        <v>164.83508006972787</v>
      </c>
      <c r="N223">
        <f t="shared" si="93"/>
        <v>0.44908707275109205</v>
      </c>
      <c r="O223">
        <f t="shared" si="112"/>
        <v>0.99608884452354718</v>
      </c>
      <c r="P223">
        <f t="shared" si="113"/>
        <v>1008.1143530656668</v>
      </c>
      <c r="Q223">
        <f t="shared" si="114"/>
        <v>0.16976297051272218</v>
      </c>
      <c r="R223">
        <f t="shared" si="115"/>
        <v>1.5384106899063998E-2</v>
      </c>
      <c r="S223">
        <f t="shared" si="116"/>
        <v>1008.6372431496992</v>
      </c>
      <c r="T223">
        <f t="shared" si="117"/>
        <v>20314.013789610843</v>
      </c>
      <c r="U223">
        <f t="shared" si="94"/>
        <v>726411.52638360439</v>
      </c>
      <c r="V223">
        <f t="shared" si="118"/>
        <v>90.739074566943287</v>
      </c>
      <c r="W223">
        <f t="shared" si="95"/>
        <v>36364.740630886277</v>
      </c>
      <c r="X223">
        <f t="shared" si="96"/>
        <v>38455.463634146239</v>
      </c>
      <c r="Y223">
        <f t="shared" si="97"/>
        <v>41763.677169017363</v>
      </c>
      <c r="Z223">
        <f t="shared" si="119"/>
        <v>9158.5816252819131</v>
      </c>
      <c r="AA223">
        <f t="shared" si="120"/>
        <v>115.06571026967822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0.18251861138960462</v>
      </c>
      <c r="E224">
        <f t="shared" si="103"/>
        <v>1.6653696652031647E-2</v>
      </c>
      <c r="F224">
        <f t="shared" si="104"/>
        <v>0.33266942084709711</v>
      </c>
      <c r="G224">
        <f t="shared" si="105"/>
        <v>19.64304094532638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8.1310673044178436</v>
      </c>
      <c r="L224">
        <f t="shared" si="110"/>
        <v>19975.710366173476</v>
      </c>
      <c r="M224">
        <f t="shared" si="111"/>
        <v>162.42384544091374</v>
      </c>
      <c r="N224">
        <f t="shared" si="93"/>
        <v>0.44733058438322504</v>
      </c>
      <c r="O224">
        <f t="shared" si="112"/>
        <v>0.99608875767207716</v>
      </c>
      <c r="P224">
        <f t="shared" si="113"/>
        <v>1008.1310673044178</v>
      </c>
      <c r="Q224">
        <f t="shared" si="114"/>
        <v>0.16976297051272218</v>
      </c>
      <c r="R224">
        <f t="shared" si="115"/>
        <v>1.5384106899063998E-2</v>
      </c>
      <c r="S224">
        <f t="shared" si="116"/>
        <v>1008.6550344564105</v>
      </c>
      <c r="T224">
        <f t="shared" si="117"/>
        <v>19975.710366173476</v>
      </c>
      <c r="U224">
        <f t="shared" si="94"/>
        <v>708958.08653098973</v>
      </c>
      <c r="V224">
        <f t="shared" si="118"/>
        <v>88.558893054515394</v>
      </c>
      <c r="W224">
        <f t="shared" si="95"/>
        <v>36092.073956587192</v>
      </c>
      <c r="X224">
        <f t="shared" si="96"/>
        <v>38176.462611397626</v>
      </c>
      <c r="Y224">
        <f t="shared" si="97"/>
        <v>40943.731692415146</v>
      </c>
      <c r="Z224">
        <f t="shared" si="119"/>
        <v>8970.8332944684917</v>
      </c>
      <c r="AA224">
        <f t="shared" si="120"/>
        <v>112.55755067644365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0.18251861138960462</v>
      </c>
      <c r="E225">
        <f t="shared" si="103"/>
        <v>1.6653696652031647E-2</v>
      </c>
      <c r="F225">
        <f t="shared" si="104"/>
        <v>0.32712924522690245</v>
      </c>
      <c r="G225">
        <f t="shared" si="105"/>
        <v>19.315911700099477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8.1478159717640182</v>
      </c>
      <c r="L225">
        <f t="shared" si="110"/>
        <v>19643.040945326378</v>
      </c>
      <c r="M225">
        <f t="shared" si="111"/>
        <v>160.04788274834485</v>
      </c>
      <c r="N225">
        <f t="shared" si="93"/>
        <v>0.44558093304114765</v>
      </c>
      <c r="O225">
        <f t="shared" si="112"/>
        <v>0.99608868384331517</v>
      </c>
      <c r="P225">
        <f t="shared" si="113"/>
        <v>1008.147815971764</v>
      </c>
      <c r="Q225">
        <f t="shared" si="114"/>
        <v>0.16976297051272218</v>
      </c>
      <c r="R225">
        <f t="shared" si="115"/>
        <v>1.5384106899063998E-2</v>
      </c>
      <c r="S225">
        <f t="shared" si="116"/>
        <v>1008.6728624103005</v>
      </c>
      <c r="T225">
        <f t="shared" si="117"/>
        <v>19643.040945326378</v>
      </c>
      <c r="U225">
        <f t="shared" si="94"/>
        <v>691774.67270180606</v>
      </c>
      <c r="V225">
        <f t="shared" si="118"/>
        <v>86.412441611869156</v>
      </c>
      <c r="W225">
        <f t="shared" si="95"/>
        <v>35813.721011069007</v>
      </c>
      <c r="X225">
        <f t="shared" si="96"/>
        <v>37892.009864942185</v>
      </c>
      <c r="Y225">
        <f t="shared" si="97"/>
        <v>40144.043988715261</v>
      </c>
      <c r="Z225">
        <f t="shared" si="119"/>
        <v>8786.9329851364655</v>
      </c>
      <c r="AA225">
        <f t="shared" si="120"/>
        <v>110.09804927889533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0.18251861138960462</v>
      </c>
      <c r="E226">
        <f t="shared" si="103"/>
        <v>1.6653696652031647E-2</v>
      </c>
      <c r="F226">
        <f t="shared" si="104"/>
        <v>0.32168133401088556</v>
      </c>
      <c r="G226">
        <f t="shared" si="105"/>
        <v>18.994230366088591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8.1645991386226608</v>
      </c>
      <c r="L226">
        <f t="shared" si="110"/>
        <v>19315.911700099477</v>
      </c>
      <c r="M226">
        <f t="shared" si="111"/>
        <v>157.70667602834357</v>
      </c>
      <c r="N226">
        <f t="shared" si="93"/>
        <v>0.44383809795096935</v>
      </c>
      <c r="O226">
        <f t="shared" si="112"/>
        <v>0.9960886228270962</v>
      </c>
      <c r="P226">
        <f t="shared" si="113"/>
        <v>1008.1645991386226</v>
      </c>
      <c r="Q226">
        <f t="shared" si="114"/>
        <v>0.16976297051272218</v>
      </c>
      <c r="R226">
        <f t="shared" si="115"/>
        <v>1.5384106899063998E-2</v>
      </c>
      <c r="S226">
        <f t="shared" si="116"/>
        <v>1008.6907270868566</v>
      </c>
      <c r="T226">
        <f t="shared" si="117"/>
        <v>19315.911700099477</v>
      </c>
      <c r="U226">
        <f t="shared" si="94"/>
        <v>674856.70401046763</v>
      </c>
      <c r="V226">
        <f t="shared" si="118"/>
        <v>84.299148021599365</v>
      </c>
      <c r="W226">
        <f t="shared" si="95"/>
        <v>35529.562977993846</v>
      </c>
      <c r="X226">
        <f t="shared" si="96"/>
        <v>37601.998603416898</v>
      </c>
      <c r="Y226">
        <f t="shared" si="97"/>
        <v>39364.319688174328</v>
      </c>
      <c r="Z226">
        <f t="shared" si="119"/>
        <v>8606.8019578707463</v>
      </c>
      <c r="AA226">
        <f t="shared" si="120"/>
        <v>107.68626136832121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0.20472359597990306</v>
      </c>
      <c r="E227">
        <f t="shared" si="103"/>
        <v>1.8907758261835661E-2</v>
      </c>
      <c r="F227">
        <f t="shared" si="104"/>
        <v>0.35913831613162134</v>
      </c>
      <c r="G227">
        <f t="shared" si="105"/>
        <v>18.63509204995697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8.1814168760571242</v>
      </c>
      <c r="L227">
        <f t="shared" si="110"/>
        <v>18994.230366088592</v>
      </c>
      <c r="M227">
        <f t="shared" si="111"/>
        <v>155.39971686483389</v>
      </c>
      <c r="N227">
        <f t="shared" si="93"/>
        <v>0.44210205825942239</v>
      </c>
      <c r="O227">
        <f t="shared" si="112"/>
        <v>0.99608857441584764</v>
      </c>
      <c r="P227">
        <f t="shared" si="113"/>
        <v>1008.1814168760571</v>
      </c>
      <c r="Q227">
        <f t="shared" si="114"/>
        <v>0.19041611988493454</v>
      </c>
      <c r="R227">
        <f t="shared" si="115"/>
        <v>1.7448881545659156E-2</v>
      </c>
      <c r="S227">
        <f t="shared" si="116"/>
        <v>1008.7086285617214</v>
      </c>
      <c r="T227">
        <f t="shared" si="117"/>
        <v>18994.230366088592</v>
      </c>
      <c r="U227">
        <f t="shared" si="94"/>
        <v>658199.67612189706</v>
      </c>
      <c r="V227">
        <f t="shared" si="118"/>
        <v>82.218449628542075</v>
      </c>
      <c r="W227">
        <f t="shared" si="95"/>
        <v>35320.441367147258</v>
      </c>
      <c r="X227">
        <f t="shared" si="96"/>
        <v>37384.717057555477</v>
      </c>
      <c r="Y227">
        <f t="shared" si="97"/>
        <v>38467.967507245652</v>
      </c>
      <c r="Z227">
        <f t="shared" si="119"/>
        <v>8430.3630777273047</v>
      </c>
      <c r="AA227">
        <f t="shared" si="120"/>
        <v>105.32126056308414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0.20472359597990306</v>
      </c>
      <c r="E228">
        <f t="shared" si="103"/>
        <v>1.8907758261835661E-2</v>
      </c>
      <c r="F228">
        <f t="shared" si="104"/>
        <v>0.35234781566764195</v>
      </c>
      <c r="G228">
        <f t="shared" si="105"/>
        <v>18.282744234289328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8.1982692552771326</v>
      </c>
      <c r="L228">
        <f t="shared" si="110"/>
        <v>18635.092049956969</v>
      </c>
      <c r="M228">
        <f t="shared" si="111"/>
        <v>152.77550222242155</v>
      </c>
      <c r="N228">
        <f t="shared" si="93"/>
        <v>0.44037279303727567</v>
      </c>
      <c r="O228">
        <f t="shared" si="112"/>
        <v>0.99608853840455991</v>
      </c>
      <c r="P228">
        <f t="shared" si="113"/>
        <v>1008.1982692552772</v>
      </c>
      <c r="Q228">
        <f t="shared" si="114"/>
        <v>0.19041611988493454</v>
      </c>
      <c r="R228">
        <f t="shared" si="115"/>
        <v>1.7448881545659156E-2</v>
      </c>
      <c r="S228">
        <f t="shared" si="116"/>
        <v>1008.7265669106935</v>
      </c>
      <c r="T228">
        <f t="shared" si="117"/>
        <v>18635.092049956969</v>
      </c>
      <c r="U228">
        <f t="shared" si="94"/>
        <v>641842.48921321949</v>
      </c>
      <c r="V228">
        <f t="shared" si="118"/>
        <v>80.175205615054153</v>
      </c>
      <c r="W228">
        <f t="shared" si="95"/>
        <v>35106.463285169331</v>
      </c>
      <c r="X228">
        <f t="shared" si="96"/>
        <v>37162.719238412516</v>
      </c>
      <c r="Y228">
        <f t="shared" si="97"/>
        <v>37594.001673379935</v>
      </c>
      <c r="Z228">
        <f t="shared" si="119"/>
        <v>8238.612551139775</v>
      </c>
      <c r="AA228">
        <f t="shared" si="120"/>
        <v>102.8493432131888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0.20472359597990306</v>
      </c>
      <c r="E229">
        <f t="shared" si="103"/>
        <v>1.8907758261835661E-2</v>
      </c>
      <c r="F229">
        <f t="shared" si="104"/>
        <v>0.34568570834491236</v>
      </c>
      <c r="G229">
        <f t="shared" si="105"/>
        <v>17.937058525944416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8.2151563476390876</v>
      </c>
      <c r="L229">
        <f t="shared" si="110"/>
        <v>18282.74423428933</v>
      </c>
      <c r="M229">
        <f t="shared" si="111"/>
        <v>150.19560234858392</v>
      </c>
      <c r="N229">
        <f t="shared" si="93"/>
        <v>0.43865028128268319</v>
      </c>
      <c r="O229">
        <f t="shared" si="112"/>
        <v>0.99608851459075798</v>
      </c>
      <c r="P229">
        <f t="shared" si="113"/>
        <v>1008.2151563476391</v>
      </c>
      <c r="Q229">
        <f t="shared" si="114"/>
        <v>0.19041611988493454</v>
      </c>
      <c r="R229">
        <f t="shared" si="115"/>
        <v>1.7448881545659156E-2</v>
      </c>
      <c r="S229">
        <f t="shared" si="116"/>
        <v>1008.7445422097273</v>
      </c>
      <c r="T229">
        <f t="shared" si="117"/>
        <v>18282.74423428933</v>
      </c>
      <c r="U229">
        <f t="shared" si="94"/>
        <v>625779.4134772853</v>
      </c>
      <c r="V229">
        <f t="shared" si="118"/>
        <v>78.168700247175821</v>
      </c>
      <c r="W229">
        <f t="shared" si="95"/>
        <v>34887.515841694403</v>
      </c>
      <c r="X229">
        <f t="shared" si="96"/>
        <v>36935.902637608961</v>
      </c>
      <c r="Y229">
        <f t="shared" si="97"/>
        <v>36742.033842091172</v>
      </c>
      <c r="Z229">
        <f t="shared" si="119"/>
        <v>8051.2231428401401</v>
      </c>
      <c r="AA229">
        <f t="shared" si="120"/>
        <v>100.43077925908733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0.20472359597990306</v>
      </c>
      <c r="E230">
        <f t="shared" si="103"/>
        <v>1.8907758261835661E-2</v>
      </c>
      <c r="F230">
        <f t="shared" si="104"/>
        <v>0.33914956653695533</v>
      </c>
      <c r="G230">
        <f t="shared" si="105"/>
        <v>17.597908959407459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8.2320782246463864</v>
      </c>
      <c r="L230">
        <f t="shared" si="110"/>
        <v>17937.058525944416</v>
      </c>
      <c r="M230">
        <f t="shared" si="111"/>
        <v>147.65926890563483</v>
      </c>
      <c r="N230">
        <f t="shared" si="93"/>
        <v>0.4369345019244702</v>
      </c>
      <c r="O230">
        <f t="shared" si="112"/>
        <v>0.99608850277447503</v>
      </c>
      <c r="P230">
        <f t="shared" si="113"/>
        <v>1008.2320782246463</v>
      </c>
      <c r="Q230">
        <f t="shared" si="114"/>
        <v>0.19041611988493454</v>
      </c>
      <c r="R230">
        <f t="shared" si="115"/>
        <v>1.7448881545659156E-2</v>
      </c>
      <c r="S230">
        <f t="shared" si="116"/>
        <v>1008.7625545349341</v>
      </c>
      <c r="T230">
        <f t="shared" si="117"/>
        <v>17937.058525944416</v>
      </c>
      <c r="U230">
        <f t="shared" si="94"/>
        <v>610004.82769132254</v>
      </c>
      <c r="V230">
        <f t="shared" si="118"/>
        <v>76.198231354671989</v>
      </c>
      <c r="W230">
        <f t="shared" si="95"/>
        <v>34663.483547869328</v>
      </c>
      <c r="X230">
        <f t="shared" si="96"/>
        <v>36704.162545019746</v>
      </c>
      <c r="Y230">
        <f t="shared" si="97"/>
        <v>35911.683207227979</v>
      </c>
      <c r="Z230">
        <f t="shared" si="119"/>
        <v>7868.0957677894685</v>
      </c>
      <c r="AA230">
        <f t="shared" si="120"/>
        <v>98.064416103931222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0.2037409227191995</v>
      </c>
      <c r="E231">
        <f t="shared" si="103"/>
        <v>1.8806792574571518E-2</v>
      </c>
      <c r="F231">
        <f t="shared" si="104"/>
        <v>0.33096022354576976</v>
      </c>
      <c r="G231">
        <f t="shared" si="105"/>
        <v>17.266948735861689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8.2490349579497018</v>
      </c>
      <c r="L231">
        <f t="shared" si="110"/>
        <v>17597.908959407458</v>
      </c>
      <c r="M231">
        <f t="shared" si="111"/>
        <v>145.16576619296839</v>
      </c>
      <c r="N231">
        <f t="shared" si="93"/>
        <v>0.435225433825355</v>
      </c>
      <c r="O231">
        <f t="shared" si="112"/>
        <v>0.99608850275822203</v>
      </c>
      <c r="P231">
        <f t="shared" si="113"/>
        <v>1008.2490349579497</v>
      </c>
      <c r="Q231">
        <f t="shared" si="114"/>
        <v>0.18950212250948684</v>
      </c>
      <c r="R231">
        <f t="shared" si="115"/>
        <v>1.735648996760597E-2</v>
      </c>
      <c r="S231">
        <f t="shared" si="116"/>
        <v>1008.7806039625816</v>
      </c>
      <c r="T231">
        <f t="shared" si="117"/>
        <v>17597.908959407458</v>
      </c>
      <c r="U231">
        <f t="shared" si="94"/>
        <v>594513.21714466205</v>
      </c>
      <c r="V231">
        <f t="shared" si="118"/>
        <v>74.263110072175778</v>
      </c>
      <c r="W231">
        <f t="shared" si="95"/>
        <v>34430.704940353411</v>
      </c>
      <c r="X231">
        <f t="shared" si="96"/>
        <v>36463.963209545378</v>
      </c>
      <c r="Y231">
        <f t="shared" si="97"/>
        <v>35108.166300904559</v>
      </c>
      <c r="Z231">
        <f t="shared" si="119"/>
        <v>7689.1335860908694</v>
      </c>
      <c r="AA231">
        <f t="shared" si="120"/>
        <v>95.749126046391524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0.2037409227191995</v>
      </c>
      <c r="E232">
        <f t="shared" si="103"/>
        <v>1.8806792574571518E-2</v>
      </c>
      <c r="F232">
        <f t="shared" si="104"/>
        <v>0.32473592327111067</v>
      </c>
      <c r="G232">
        <f t="shared" si="105"/>
        <v>16.942212812590579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8.2660266193472829</v>
      </c>
      <c r="L232">
        <f t="shared" si="110"/>
        <v>17266.94873586169</v>
      </c>
      <c r="M232">
        <f t="shared" si="111"/>
        <v>142.72905788553763</v>
      </c>
      <c r="N232">
        <f t="shared" si="93"/>
        <v>0.43352305578511063</v>
      </c>
      <c r="O232">
        <f t="shared" si="112"/>
        <v>0.99608851434696377</v>
      </c>
      <c r="P232">
        <f t="shared" si="113"/>
        <v>1008.2660266193473</v>
      </c>
      <c r="Q232">
        <f t="shared" si="114"/>
        <v>0.18950212250948684</v>
      </c>
      <c r="R232">
        <f t="shared" si="115"/>
        <v>1.735648996760597E-2</v>
      </c>
      <c r="S232">
        <f t="shared" si="116"/>
        <v>1008.7986905690948</v>
      </c>
      <c r="T232">
        <f t="shared" si="117"/>
        <v>17266.94873586169</v>
      </c>
      <c r="U232">
        <f t="shared" si="94"/>
        <v>579297.37332418957</v>
      </c>
      <c r="V232">
        <f t="shared" si="118"/>
        <v>72.362435954436478</v>
      </c>
      <c r="W232">
        <f t="shared" si="95"/>
        <v>34192.544960460284</v>
      </c>
      <c r="X232">
        <f t="shared" si="96"/>
        <v>36218.573083262752</v>
      </c>
      <c r="Y232">
        <f t="shared" si="97"/>
        <v>34325.399620812823</v>
      </c>
      <c r="Z232">
        <f t="shared" si="119"/>
        <v>7515.0152544055691</v>
      </c>
      <c r="AA232">
        <f t="shared" si="120"/>
        <v>93.490100496738975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0.2037409227191995</v>
      </c>
      <c r="E233">
        <f t="shared" si="103"/>
        <v>1.8806792574571518E-2</v>
      </c>
      <c r="F233">
        <f t="shared" si="104"/>
        <v>0.31862868212063894</v>
      </c>
      <c r="G233">
        <f t="shared" si="105"/>
        <v>16.62358413046994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8.2830532807853015</v>
      </c>
      <c r="L233">
        <f t="shared" si="110"/>
        <v>16942.21281259058</v>
      </c>
      <c r="M233">
        <f t="shared" si="111"/>
        <v>140.33325142109118</v>
      </c>
      <c r="N233">
        <f t="shared" si="93"/>
        <v>0.43182734654366434</v>
      </c>
      <c r="O233">
        <f t="shared" si="112"/>
        <v>0.99608853734808778</v>
      </c>
      <c r="P233">
        <f t="shared" si="113"/>
        <v>1008.2830532807853</v>
      </c>
      <c r="Q233">
        <f t="shared" si="114"/>
        <v>0.18950212250948684</v>
      </c>
      <c r="R233">
        <f t="shared" si="115"/>
        <v>1.735648996760597E-2</v>
      </c>
      <c r="S233">
        <f t="shared" si="116"/>
        <v>1008.8168144310562</v>
      </c>
      <c r="T233">
        <f t="shared" si="117"/>
        <v>16942.21281259058</v>
      </c>
      <c r="U233">
        <f t="shared" si="94"/>
        <v>564352.04941110499</v>
      </c>
      <c r="V233">
        <f t="shared" si="118"/>
        <v>70.495553599570925</v>
      </c>
      <c r="W233">
        <f t="shared" si="95"/>
        <v>33948.879193668276</v>
      </c>
      <c r="X233">
        <f t="shared" si="96"/>
        <v>35967.879955449462</v>
      </c>
      <c r="Y233">
        <f t="shared" si="97"/>
        <v>33563.029022952447</v>
      </c>
      <c r="Z233">
        <f t="shared" si="119"/>
        <v>7344.8398702759223</v>
      </c>
      <c r="AA233">
        <f t="shared" si="120"/>
        <v>91.279607838361045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0.2037409227191995</v>
      </c>
      <c r="E234">
        <f t="shared" si="103"/>
        <v>1.8806792574571518E-2</v>
      </c>
      <c r="F234">
        <f t="shared" si="104"/>
        <v>0.31263629858768699</v>
      </c>
      <c r="G234">
        <f t="shared" si="105"/>
        <v>16.310947831882253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8.3001150143581039</v>
      </c>
      <c r="L234">
        <f t="shared" si="110"/>
        <v>16623.584130469939</v>
      </c>
      <c r="M234">
        <f t="shared" si="111"/>
        <v>137.97766023375866</v>
      </c>
      <c r="N234">
        <f t="shared" si="93"/>
        <v>0.43013828478413862</v>
      </c>
      <c r="O234">
        <f t="shared" si="112"/>
        <v>0.99608857157138164</v>
      </c>
      <c r="P234">
        <f t="shared" si="113"/>
        <v>1008.3001150143581</v>
      </c>
      <c r="Q234">
        <f t="shared" si="114"/>
        <v>0.18950212250948684</v>
      </c>
      <c r="R234">
        <f t="shared" si="115"/>
        <v>1.735648996760597E-2</v>
      </c>
      <c r="S234">
        <f t="shared" si="116"/>
        <v>1008.8349756252057</v>
      </c>
      <c r="T234">
        <f t="shared" si="117"/>
        <v>16623.584130469939</v>
      </c>
      <c r="U234">
        <f t="shared" si="94"/>
        <v>549672.09743456647</v>
      </c>
      <c r="V234">
        <f t="shared" si="118"/>
        <v>68.661819953204144</v>
      </c>
      <c r="W234">
        <f t="shared" si="95"/>
        <v>33699.580373873054</v>
      </c>
      <c r="X234">
        <f t="shared" si="96"/>
        <v>35711.769215031731</v>
      </c>
      <c r="Y234">
        <f t="shared" si="97"/>
        <v>32820.707216034782</v>
      </c>
      <c r="Z234">
        <f t="shared" si="119"/>
        <v>7178.5182251062015</v>
      </c>
      <c r="AA234">
        <f t="shared" si="120"/>
        <v>89.116604365875844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0.2037409227191995</v>
      </c>
      <c r="E235">
        <f t="shared" si="103"/>
        <v>1.8806792574571518E-2</v>
      </c>
      <c r="F235">
        <f t="shared" si="104"/>
        <v>0.30675661256886655</v>
      </c>
      <c r="G235">
        <f t="shared" si="105"/>
        <v>16.004191219313388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8.3172118923085439</v>
      </c>
      <c r="L235">
        <f t="shared" si="110"/>
        <v>16310.947831882253</v>
      </c>
      <c r="M235">
        <f t="shared" si="111"/>
        <v>135.66160928215533</v>
      </c>
      <c r="N235">
        <f t="shared" si="93"/>
        <v>0.4284558491358324</v>
      </c>
      <c r="O235">
        <f t="shared" si="112"/>
        <v>0.99608861682900296</v>
      </c>
      <c r="P235">
        <f t="shared" si="113"/>
        <v>1008.3172118923086</v>
      </c>
      <c r="Q235">
        <f t="shared" si="114"/>
        <v>0.18950212250948684</v>
      </c>
      <c r="R235">
        <f t="shared" si="115"/>
        <v>1.735648996760597E-2</v>
      </c>
      <c r="S235">
        <f t="shared" si="116"/>
        <v>1008.8531742284417</v>
      </c>
      <c r="T235">
        <f t="shared" si="117"/>
        <v>16310.947831882253</v>
      </c>
      <c r="U235">
        <f t="shared" si="94"/>
        <v>535252.46639606566</v>
      </c>
      <c r="V235">
        <f t="shared" si="118"/>
        <v>66.860604074177218</v>
      </c>
      <c r="W235">
        <f t="shared" si="95"/>
        <v>33444.518317810311</v>
      </c>
      <c r="X235">
        <f t="shared" si="96"/>
        <v>35450.123799002387</v>
      </c>
      <c r="Y235">
        <f t="shared" si="97"/>
        <v>32098.093631501037</v>
      </c>
      <c r="Z235">
        <f t="shared" si="119"/>
        <v>7015.9631236093974</v>
      </c>
      <c r="AA235">
        <f t="shared" si="120"/>
        <v>87.000068820018569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0.2037409227191995</v>
      </c>
      <c r="E236">
        <f t="shared" si="103"/>
        <v>1.8806792574571518E-2</v>
      </c>
      <c r="F236">
        <f t="shared" si="104"/>
        <v>0.30098750458540569</v>
      </c>
      <c r="G236">
        <f t="shared" si="105"/>
        <v>15.703203714727982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8.3343439870282889</v>
      </c>
      <c r="L236">
        <f t="shared" si="110"/>
        <v>16004.191219313387</v>
      </c>
      <c r="M236">
        <f t="shared" si="111"/>
        <v>133.38443485593547</v>
      </c>
      <c r="N236">
        <f t="shared" si="93"/>
        <v>0.42678001817714473</v>
      </c>
      <c r="O236">
        <f t="shared" si="112"/>
        <v>0.99608867293545478</v>
      </c>
      <c r="P236">
        <f t="shared" si="113"/>
        <v>1008.3343439870283</v>
      </c>
      <c r="Q236">
        <f t="shared" si="114"/>
        <v>0.18950212250948684</v>
      </c>
      <c r="R236">
        <f t="shared" si="115"/>
        <v>1.735648996760597E-2</v>
      </c>
      <c r="S236">
        <f t="shared" si="116"/>
        <v>1008.8714103178207</v>
      </c>
      <c r="T236">
        <f t="shared" si="117"/>
        <v>16004.191219313387</v>
      </c>
      <c r="U236">
        <f t="shared" si="94"/>
        <v>521088.20042965945</v>
      </c>
      <c r="V236">
        <f t="shared" si="118"/>
        <v>65.091286904734289</v>
      </c>
      <c r="W236">
        <f t="shared" si="95"/>
        <v>33183.55985797551</v>
      </c>
      <c r="X236">
        <f t="shared" si="96"/>
        <v>35182.824139735254</v>
      </c>
      <c r="Y236">
        <f t="shared" si="97"/>
        <v>31394.854296052588</v>
      </c>
      <c r="Z236">
        <f t="shared" si="119"/>
        <v>6857.0893386031503</v>
      </c>
      <c r="AA236">
        <f t="shared" si="120"/>
        <v>84.929001906079193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0.2037409227191995</v>
      </c>
      <c r="E237">
        <f t="shared" si="103"/>
        <v>1.8806792574571518E-2</v>
      </c>
      <c r="F237">
        <f t="shared" si="104"/>
        <v>0.29532689501913006</v>
      </c>
      <c r="G237">
        <f t="shared" si="105"/>
        <v>15.407876819708852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8.3515113710581144</v>
      </c>
      <c r="L237">
        <f t="shared" si="110"/>
        <v>15703.203714727983</v>
      </c>
      <c r="M237">
        <f t="shared" si="111"/>
        <v>131.14548438559277</v>
      </c>
      <c r="N237">
        <f t="shared" si="93"/>
        <v>0.42511077043844181</v>
      </c>
      <c r="O237">
        <f t="shared" si="112"/>
        <v>0.9960887397075604</v>
      </c>
      <c r="P237">
        <f t="shared" si="113"/>
        <v>1008.3515113710581</v>
      </c>
      <c r="Q237">
        <f t="shared" si="114"/>
        <v>0.18950212250948684</v>
      </c>
      <c r="R237">
        <f t="shared" si="115"/>
        <v>1.735648996760597E-2</v>
      </c>
      <c r="S237">
        <f t="shared" si="116"/>
        <v>1008.8896839705581</v>
      </c>
      <c r="T237">
        <f t="shared" si="117"/>
        <v>15703.203714727983</v>
      </c>
      <c r="U237">
        <f t="shared" si="94"/>
        <v>507174.43699736329</v>
      </c>
      <c r="V237">
        <f t="shared" si="118"/>
        <v>63.35326104510164</v>
      </c>
      <c r="W237">
        <f t="shared" si="95"/>
        <v>32916.568774006249</v>
      </c>
      <c r="X237">
        <f t="shared" si="96"/>
        <v>34909.74811117247</v>
      </c>
      <c r="Y237">
        <f t="shared" si="97"/>
        <v>30710.661706646064</v>
      </c>
      <c r="Z237">
        <f t="shared" si="119"/>
        <v>6701.8135668110153</v>
      </c>
      <c r="AA237">
        <f t="shared" si="120"/>
        <v>82.902425822604613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0.2037409227191995</v>
      </c>
      <c r="E238">
        <f t="shared" si="103"/>
        <v>1.8806792574571518E-2</v>
      </c>
      <c r="F238">
        <f t="shared" si="104"/>
        <v>0.28977274336281306</v>
      </c>
      <c r="G238">
        <f t="shared" si="105"/>
        <v>15.118104076346039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8.3687141170882278</v>
      </c>
      <c r="L238">
        <f t="shared" si="110"/>
        <v>15407.876819708852</v>
      </c>
      <c r="M238">
        <f t="shared" si="111"/>
        <v>128.94411625545393</v>
      </c>
      <c r="N238">
        <f t="shared" si="93"/>
        <v>0.42344808440486692</v>
      </c>
      <c r="O238">
        <f t="shared" si="112"/>
        <v>0.99608881696443474</v>
      </c>
      <c r="P238">
        <f t="shared" si="113"/>
        <v>1008.3687141170882</v>
      </c>
      <c r="Q238">
        <f t="shared" si="114"/>
        <v>0.18950212250948684</v>
      </c>
      <c r="R238">
        <f t="shared" si="115"/>
        <v>1.735648996760597E-2</v>
      </c>
      <c r="S238">
        <f t="shared" si="116"/>
        <v>1008.907995264028</v>
      </c>
      <c r="T238">
        <f t="shared" si="117"/>
        <v>15407.876819708852</v>
      </c>
      <c r="U238">
        <f t="shared" si="94"/>
        <v>493506.40511902864</v>
      </c>
      <c r="V238">
        <f t="shared" si="118"/>
        <v>61.645930532374308</v>
      </c>
      <c r="W238">
        <f t="shared" si="95"/>
        <v>32643.405722492305</v>
      </c>
      <c r="X238">
        <f t="shared" si="96"/>
        <v>34630.770973860563</v>
      </c>
      <c r="Y238">
        <f t="shared" si="97"/>
        <v>30045.194707898921</v>
      </c>
      <c r="Z238">
        <f t="shared" si="119"/>
        <v>6550.0543856470385</v>
      </c>
      <c r="AA238">
        <f t="shared" si="120"/>
        <v>80.919383800149433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0.22823594487950202</v>
      </c>
      <c r="E239">
        <f t="shared" si="103"/>
        <v>2.1358310933729086E-2</v>
      </c>
      <c r="F239">
        <f t="shared" si="104"/>
        <v>0.3228971675910759</v>
      </c>
      <c r="G239">
        <f t="shared" si="105"/>
        <v>14.795206908754963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8.3859522979585535</v>
      </c>
      <c r="L239">
        <f t="shared" si="110"/>
        <v>15118.104076346039</v>
      </c>
      <c r="M239">
        <f t="shared" si="111"/>
        <v>126.77969961981064</v>
      </c>
      <c r="N239">
        <f t="shared" si="93"/>
        <v>0.42179193851909641</v>
      </c>
      <c r="O239">
        <f t="shared" si="112"/>
        <v>0.99608890452746257</v>
      </c>
      <c r="P239">
        <f t="shared" si="113"/>
        <v>1008.3859522979585</v>
      </c>
      <c r="Q239">
        <f t="shared" si="114"/>
        <v>0.21228526606426382</v>
      </c>
      <c r="R239">
        <f t="shared" si="115"/>
        <v>1.9688537519143345E-2</v>
      </c>
      <c r="S239">
        <f t="shared" si="116"/>
        <v>1008.9263442757644</v>
      </c>
      <c r="T239">
        <f t="shared" si="117"/>
        <v>15118.104076346039</v>
      </c>
      <c r="U239">
        <f t="shared" si="94"/>
        <v>480079.42363603308</v>
      </c>
      <c r="V239">
        <f t="shared" si="118"/>
        <v>59.96871062362645</v>
      </c>
      <c r="W239">
        <f t="shared" si="95"/>
        <v>32448.307522617288</v>
      </c>
      <c r="X239">
        <f t="shared" si="96"/>
        <v>34427.469920850745</v>
      </c>
      <c r="Y239">
        <f t="shared" si="97"/>
        <v>29282.117187891683</v>
      </c>
      <c r="Z239">
        <f t="shared" si="119"/>
        <v>6401.73221096214</v>
      </c>
      <c r="AA239">
        <f t="shared" si="120"/>
        <v>78.978939649863378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0.22823594487950202</v>
      </c>
      <c r="E240">
        <f t="shared" si="103"/>
        <v>2.1358310933729086E-2</v>
      </c>
      <c r="F240">
        <f t="shared" si="104"/>
        <v>0.31600062948604524</v>
      </c>
      <c r="G240">
        <f t="shared" si="105"/>
        <v>14.479206279268919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8.4032259866590593</v>
      </c>
      <c r="L240">
        <f t="shared" si="110"/>
        <v>14795.206908754963</v>
      </c>
      <c r="M240">
        <f t="shared" si="111"/>
        <v>124.32746717364735</v>
      </c>
      <c r="N240">
        <f t="shared" si="93"/>
        <v>0.42014231118404055</v>
      </c>
      <c r="O240">
        <f t="shared" si="112"/>
        <v>0.99608900222027086</v>
      </c>
      <c r="P240">
        <f t="shared" si="113"/>
        <v>1008.4032259866591</v>
      </c>
      <c r="Q240">
        <f t="shared" si="114"/>
        <v>0.21228526606426382</v>
      </c>
      <c r="R240">
        <f t="shared" si="115"/>
        <v>1.9688537519143345E-2</v>
      </c>
      <c r="S240">
        <f t="shared" si="116"/>
        <v>1008.9447310834607</v>
      </c>
      <c r="T240">
        <f t="shared" si="117"/>
        <v>14795.206908754963</v>
      </c>
      <c r="U240">
        <f t="shared" si="94"/>
        <v>466927.94562623149</v>
      </c>
      <c r="V240">
        <f t="shared" si="118"/>
        <v>58.325904995612895</v>
      </c>
      <c r="W240">
        <f t="shared" si="95"/>
        <v>32248.172767230404</v>
      </c>
      <c r="X240">
        <f t="shared" si="96"/>
        <v>34219.275313620281</v>
      </c>
      <c r="Y240">
        <f t="shared" si="97"/>
        <v>28540.000366771259</v>
      </c>
      <c r="Z240">
        <f t="shared" si="119"/>
        <v>6240.4990028348839</v>
      </c>
      <c r="AA240">
        <f t="shared" si="120"/>
        <v>76.945503917099614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0.22823594487950202</v>
      </c>
      <c r="E241">
        <f t="shared" si="103"/>
        <v>2.1358310933729086E-2</v>
      </c>
      <c r="F241">
        <f t="shared" si="104"/>
        <v>0.30925138978622818</v>
      </c>
      <c r="G241">
        <f t="shared" si="105"/>
        <v>14.169954889482691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8.4205352563300657</v>
      </c>
      <c r="L241">
        <f t="shared" si="110"/>
        <v>14479.206279268919</v>
      </c>
      <c r="M241">
        <f t="shared" si="111"/>
        <v>121.9226669582596</v>
      </c>
      <c r="N241">
        <f t="shared" si="93"/>
        <v>0.41849918076549036</v>
      </c>
      <c r="O241">
        <f t="shared" si="112"/>
        <v>0.99608910986870247</v>
      </c>
      <c r="P241">
        <f t="shared" si="113"/>
        <v>1008.42053525633</v>
      </c>
      <c r="Q241">
        <f t="shared" si="114"/>
        <v>0.21228526606426382</v>
      </c>
      <c r="R241">
        <f t="shared" si="115"/>
        <v>1.9688537519143345E-2</v>
      </c>
      <c r="S241">
        <f t="shared" si="116"/>
        <v>1008.9631557649705</v>
      </c>
      <c r="T241">
        <f t="shared" si="117"/>
        <v>14479.206279268919</v>
      </c>
      <c r="U241">
        <f t="shared" si="94"/>
        <v>454046.04591970536</v>
      </c>
      <c r="V241">
        <f t="shared" si="118"/>
        <v>56.716773510800678</v>
      </c>
      <c r="W241">
        <f t="shared" si="95"/>
        <v>32042.87165774325</v>
      </c>
      <c r="X241">
        <f t="shared" si="96"/>
        <v>34006.069559088981</v>
      </c>
      <c r="Y241">
        <f t="shared" si="97"/>
        <v>27818.425701196102</v>
      </c>
      <c r="Z241">
        <f t="shared" si="119"/>
        <v>6083.3271902825163</v>
      </c>
      <c r="AA241">
        <f t="shared" si="120"/>
        <v>74.960794331497183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0.22823594487950202</v>
      </c>
      <c r="E242">
        <f t="shared" si="103"/>
        <v>2.1358310933729086E-2</v>
      </c>
      <c r="F242">
        <f t="shared" si="104"/>
        <v>0.30264630244648605</v>
      </c>
      <c r="G242">
        <f t="shared" si="105"/>
        <v>13.867308587036204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8.4378801802625443</v>
      </c>
      <c r="L242">
        <f t="shared" si="110"/>
        <v>14169.954889482691</v>
      </c>
      <c r="M242">
        <f t="shared" si="111"/>
        <v>119.56438151718032</v>
      </c>
      <c r="N242">
        <f t="shared" si="93"/>
        <v>0.41686252559471398</v>
      </c>
      <c r="O242">
        <f t="shared" si="112"/>
        <v>0.9960892273007973</v>
      </c>
      <c r="P242">
        <f t="shared" si="113"/>
        <v>1008.4378801802626</v>
      </c>
      <c r="Q242">
        <f t="shared" si="114"/>
        <v>0.21228526606426382</v>
      </c>
      <c r="R242">
        <f t="shared" si="115"/>
        <v>1.9688537519143345E-2</v>
      </c>
      <c r="S242">
        <f t="shared" si="116"/>
        <v>1008.9816183983074</v>
      </c>
      <c r="T242">
        <f t="shared" si="117"/>
        <v>14169.954889482691</v>
      </c>
      <c r="U242">
        <f t="shared" si="94"/>
        <v>441427.92598076793</v>
      </c>
      <c r="V242">
        <f t="shared" si="118"/>
        <v>55.140591850063579</v>
      </c>
      <c r="W242">
        <f t="shared" si="95"/>
        <v>31832.271071939285</v>
      </c>
      <c r="X242">
        <f t="shared" si="96"/>
        <v>33787.732260295517</v>
      </c>
      <c r="Y242">
        <f t="shared" si="97"/>
        <v>27116.983728908395</v>
      </c>
      <c r="Z242">
        <f t="shared" si="119"/>
        <v>5930.1145127324608</v>
      </c>
      <c r="AA242">
        <f t="shared" si="120"/>
        <v>73.023642095077307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0.22723170672203222</v>
      </c>
      <c r="E243">
        <f t="shared" si="103"/>
        <v>2.1252254806339743E-2</v>
      </c>
      <c r="F243">
        <f t="shared" si="104"/>
        <v>0.29471157556983657</v>
      </c>
      <c r="G243">
        <f t="shared" si="105"/>
        <v>13.572597011466367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8.4552608318984426</v>
      </c>
      <c r="L243">
        <f t="shared" si="110"/>
        <v>13867.308587036205</v>
      </c>
      <c r="M243">
        <f t="shared" si="111"/>
        <v>117.25171113981615</v>
      </c>
      <c r="N243">
        <f t="shared" si="93"/>
        <v>0.41523232397099863</v>
      </c>
      <c r="O243">
        <f t="shared" si="112"/>
        <v>0.9960893543467606</v>
      </c>
      <c r="P243">
        <f t="shared" si="113"/>
        <v>1008.4552608318984</v>
      </c>
      <c r="Q243">
        <f t="shared" si="114"/>
        <v>0.21135121089358105</v>
      </c>
      <c r="R243">
        <f t="shared" si="115"/>
        <v>1.9591720773984744E-2</v>
      </c>
      <c r="S243">
        <f t="shared" si="116"/>
        <v>1009.0001190616462</v>
      </c>
      <c r="T243">
        <f t="shared" si="117"/>
        <v>13867.308587036205</v>
      </c>
      <c r="U243">
        <f t="shared" si="94"/>
        <v>429067.91119077231</v>
      </c>
      <c r="V243">
        <f t="shared" si="118"/>
        <v>53.596651173266459</v>
      </c>
      <c r="W243">
        <f t="shared" si="95"/>
        <v>31612.808575122952</v>
      </c>
      <c r="X243">
        <f t="shared" si="96"/>
        <v>33560.825641635623</v>
      </c>
      <c r="Y243">
        <f t="shared" si="97"/>
        <v>26439.650615235365</v>
      </c>
      <c r="Z243">
        <f t="shared" si="119"/>
        <v>5780.7612807931773</v>
      </c>
      <c r="AA243">
        <f t="shared" si="120"/>
        <v>71.13290645978401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0.22723170672203222</v>
      </c>
      <c r="E244">
        <f t="shared" si="103"/>
        <v>2.1252254806339743E-2</v>
      </c>
      <c r="F244">
        <f t="shared" si="104"/>
        <v>0.28844829007144857</v>
      </c>
      <c r="G244">
        <f t="shared" si="105"/>
        <v>13.284148721394919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8.4726772848309615</v>
      </c>
      <c r="L244">
        <f t="shared" si="110"/>
        <v>13572.597011466367</v>
      </c>
      <c r="M244">
        <f t="shared" si="111"/>
        <v>114.99623439521568</v>
      </c>
      <c r="N244">
        <f t="shared" si="93"/>
        <v>0.41360855416414344</v>
      </c>
      <c r="O244">
        <f t="shared" si="112"/>
        <v>0.99608949083894394</v>
      </c>
      <c r="P244">
        <f t="shared" si="113"/>
        <v>1008.472677284831</v>
      </c>
      <c r="Q244">
        <f t="shared" si="114"/>
        <v>0.21135121089358105</v>
      </c>
      <c r="R244">
        <f t="shared" si="115"/>
        <v>1.9591720773984744E-2</v>
      </c>
      <c r="S244">
        <f t="shared" si="116"/>
        <v>1009.0186578333222</v>
      </c>
      <c r="T244">
        <f t="shared" si="117"/>
        <v>13572.597011466367</v>
      </c>
      <c r="U244">
        <f t="shared" si="94"/>
        <v>416958.95937877212</v>
      </c>
      <c r="V244">
        <f t="shared" si="118"/>
        <v>52.084071813648237</v>
      </c>
      <c r="W244">
        <f t="shared" si="95"/>
        <v>31387.706365198592</v>
      </c>
      <c r="X244">
        <f t="shared" si="96"/>
        <v>33328.481531807112</v>
      </c>
      <c r="Y244">
        <f t="shared" si="97"/>
        <v>25781.545948017589</v>
      </c>
      <c r="Z244">
        <f t="shared" si="119"/>
        <v>5635.7809993930105</v>
      </c>
      <c r="AA244">
        <f t="shared" si="120"/>
        <v>69.292571293663556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0.22723170672203222</v>
      </c>
      <c r="E245">
        <f t="shared" si="103"/>
        <v>2.1252254806339743E-2</v>
      </c>
      <c r="F245">
        <f t="shared" si="104"/>
        <v>0.28231811351239711</v>
      </c>
      <c r="G245">
        <f t="shared" si="105"/>
        <v>13.001830607882521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8.4901296128049317</v>
      </c>
      <c r="L245">
        <f t="shared" si="110"/>
        <v>13284.148721394919</v>
      </c>
      <c r="M245">
        <f t="shared" si="111"/>
        <v>112.78414444041977</v>
      </c>
      <c r="N245">
        <f t="shared" si="93"/>
        <v>0.41199119441690152</v>
      </c>
      <c r="O245">
        <f t="shared" si="112"/>
        <v>0.99608963661181904</v>
      </c>
      <c r="P245">
        <f t="shared" si="113"/>
        <v>1008.4901296128049</v>
      </c>
      <c r="Q245">
        <f t="shared" si="114"/>
        <v>0.21135121089358105</v>
      </c>
      <c r="R245">
        <f t="shared" si="115"/>
        <v>1.9591720773984744E-2</v>
      </c>
      <c r="S245">
        <f t="shared" si="116"/>
        <v>1009.0372347918326</v>
      </c>
      <c r="T245">
        <f t="shared" si="117"/>
        <v>13284.148721394919</v>
      </c>
      <c r="U245">
        <f t="shared" si="94"/>
        <v>405095.69357260183</v>
      </c>
      <c r="V245">
        <f t="shared" si="118"/>
        <v>50.602182111329419</v>
      </c>
      <c r="W245">
        <f t="shared" si="95"/>
        <v>31156.819819434306</v>
      </c>
      <c r="X245">
        <f t="shared" si="96"/>
        <v>33090.56991123403</v>
      </c>
      <c r="Y245">
        <f t="shared" si="97"/>
        <v>25142.291131557286</v>
      </c>
      <c r="Z245">
        <f t="shared" si="119"/>
        <v>5494.4375459576067</v>
      </c>
      <c r="AA245">
        <f t="shared" si="120"/>
        <v>67.496140362790115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0.22723170672203222</v>
      </c>
      <c r="E246">
        <f t="shared" si="103"/>
        <v>2.1252254806339743E-2</v>
      </c>
      <c r="F246">
        <f t="shared" si="104"/>
        <v>0.27631821702758652</v>
      </c>
      <c r="G246">
        <f t="shared" si="105"/>
        <v>12.725512390854934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8.5076178897170536</v>
      </c>
      <c r="L246">
        <f t="shared" si="110"/>
        <v>13001.830607882521</v>
      </c>
      <c r="M246">
        <f t="shared" si="111"/>
        <v>110.61460667869208</v>
      </c>
      <c r="N246">
        <f t="shared" si="93"/>
        <v>0.41038022294737281</v>
      </c>
      <c r="O246">
        <f t="shared" si="112"/>
        <v>0.99608979150195487</v>
      </c>
      <c r="P246">
        <f t="shared" si="113"/>
        <v>1008.507617889717</v>
      </c>
      <c r="Q246">
        <f t="shared" si="114"/>
        <v>0.21135121089358105</v>
      </c>
      <c r="R246">
        <f t="shared" si="115"/>
        <v>1.9591720773984744E-2</v>
      </c>
      <c r="S246">
        <f t="shared" si="116"/>
        <v>1009.0558500158359</v>
      </c>
      <c r="T246">
        <f t="shared" si="117"/>
        <v>13001.830607882521</v>
      </c>
      <c r="U246">
        <f t="shared" si="94"/>
        <v>393472.85110752354</v>
      </c>
      <c r="V246">
        <f t="shared" si="118"/>
        <v>49.150324685045085</v>
      </c>
      <c r="W246">
        <f t="shared" si="95"/>
        <v>30920.000627266592</v>
      </c>
      <c r="X246">
        <f t="shared" si="96"/>
        <v>32846.957672562792</v>
      </c>
      <c r="Y246">
        <f t="shared" si="97"/>
        <v>24521.515756562003</v>
      </c>
      <c r="Z246">
        <f t="shared" si="119"/>
        <v>5356.6397217477488</v>
      </c>
      <c r="AA246">
        <f t="shared" si="120"/>
        <v>65.742565127694689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0.22723170672203222</v>
      </c>
      <c r="E247">
        <f t="shared" si="103"/>
        <v>2.1252254806339743E-2</v>
      </c>
      <c r="F247">
        <f t="shared" si="104"/>
        <v>0.27044583187168275</v>
      </c>
      <c r="G247">
        <f t="shared" si="105"/>
        <v>12.455066558983251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8.525142189616254</v>
      </c>
      <c r="L247">
        <f t="shared" si="110"/>
        <v>12725.512390854934</v>
      </c>
      <c r="M247">
        <f t="shared" si="111"/>
        <v>108.48680256776181</v>
      </c>
      <c r="N247">
        <f t="shared" si="93"/>
        <v>0.40877561795134826</v>
      </c>
      <c r="O247">
        <f t="shared" si="112"/>
        <v>0.99608995534799361</v>
      </c>
      <c r="P247">
        <f t="shared" si="113"/>
        <v>1008.5251421896163</v>
      </c>
      <c r="Q247">
        <f t="shared" si="114"/>
        <v>0.21135121089358105</v>
      </c>
      <c r="R247">
        <f t="shared" si="115"/>
        <v>1.9591720773984744E-2</v>
      </c>
      <c r="S247">
        <f t="shared" si="116"/>
        <v>1009.0745035841528</v>
      </c>
      <c r="T247">
        <f t="shared" si="117"/>
        <v>12725.512390854934</v>
      </c>
      <c r="U247">
        <f t="shared" si="94"/>
        <v>382085.28118633508</v>
      </c>
      <c r="V247">
        <f t="shared" si="118"/>
        <v>47.727856127367858</v>
      </c>
      <c r="W247">
        <f t="shared" si="95"/>
        <v>30677.096696103548</v>
      </c>
      <c r="X247">
        <f t="shared" si="96"/>
        <v>32597.508547157729</v>
      </c>
      <c r="Y247">
        <f t="shared" si="97"/>
        <v>23918.857425540056</v>
      </c>
      <c r="Z247">
        <f t="shared" si="119"/>
        <v>5222.2986120786027</v>
      </c>
      <c r="AA247">
        <f t="shared" si="120"/>
        <v>64.030822106563548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0.22723170672203222</v>
      </c>
      <c r="E248">
        <f t="shared" si="103"/>
        <v>2.1252254806339743E-2</v>
      </c>
      <c r="F248">
        <f t="shared" si="104"/>
        <v>0.26469824814143322</v>
      </c>
      <c r="G248">
        <f t="shared" si="105"/>
        <v>12.190368310841817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8.5427025867039976</v>
      </c>
      <c r="L248">
        <f t="shared" si="110"/>
        <v>12455.066558983252</v>
      </c>
      <c r="M248">
        <f t="shared" si="111"/>
        <v>106.39992931099668</v>
      </c>
      <c r="N248">
        <f t="shared" si="93"/>
        <v>0.40717735760460672</v>
      </c>
      <c r="O248">
        <f t="shared" si="112"/>
        <v>0.99609012799062846</v>
      </c>
      <c r="P248">
        <f t="shared" si="113"/>
        <v>1008.542702586704</v>
      </c>
      <c r="Q248">
        <f t="shared" si="114"/>
        <v>0.21135121089358105</v>
      </c>
      <c r="R248">
        <f t="shared" si="115"/>
        <v>1.9591720773984744E-2</v>
      </c>
      <c r="S248">
        <f t="shared" si="116"/>
        <v>1009.0931955757662</v>
      </c>
      <c r="T248">
        <f t="shared" si="117"/>
        <v>12455.066558983252</v>
      </c>
      <c r="U248">
        <f t="shared" si="94"/>
        <v>370927.94249175995</v>
      </c>
      <c r="V248">
        <f t="shared" si="118"/>
        <v>46.334146706461638</v>
      </c>
      <c r="W248">
        <f t="shared" si="95"/>
        <v>30427.952054727128</v>
      </c>
      <c r="X248">
        <f t="shared" si="96"/>
        <v>32342.08302985163</v>
      </c>
      <c r="Y248">
        <f t="shared" si="97"/>
        <v>23333.961581958483</v>
      </c>
      <c r="Z248">
        <f t="shared" si="119"/>
        <v>5091.3275292735516</v>
      </c>
      <c r="AA248">
        <f t="shared" si="120"/>
        <v>62.359912276883684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0.22723170672203222</v>
      </c>
      <c r="E249">
        <f t="shared" si="103"/>
        <v>2.1252254806339743E-2</v>
      </c>
      <c r="F249">
        <f t="shared" si="104"/>
        <v>0.25907281352513972</v>
      </c>
      <c r="G249">
        <f t="shared" si="105"/>
        <v>11.931295497316677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8.5602991553345706</v>
      </c>
      <c r="L249">
        <f t="shared" si="110"/>
        <v>12190.368310841817</v>
      </c>
      <c r="M249">
        <f t="shared" si="111"/>
        <v>104.35319955451652</v>
      </c>
      <c r="N249">
        <f t="shared" si="93"/>
        <v>0.40558542006516451</v>
      </c>
      <c r="O249">
        <f t="shared" si="112"/>
        <v>0.9960903092725798</v>
      </c>
      <c r="P249">
        <f t="shared" si="113"/>
        <v>1008.5602991553345</v>
      </c>
      <c r="Q249">
        <f t="shared" si="114"/>
        <v>0.21135121089358105</v>
      </c>
      <c r="R249">
        <f t="shared" si="115"/>
        <v>1.9591720773984744E-2</v>
      </c>
      <c r="S249">
        <f t="shared" si="116"/>
        <v>1009.1119260698219</v>
      </c>
      <c r="T249">
        <f t="shared" si="117"/>
        <v>12190.368310841817</v>
      </c>
      <c r="U249">
        <f t="shared" si="94"/>
        <v>359995.90084999241</v>
      </c>
      <c r="V249">
        <f t="shared" si="118"/>
        <v>44.968580074225365</v>
      </c>
      <c r="W249">
        <f t="shared" si="95"/>
        <v>30172.406754233398</v>
      </c>
      <c r="X249">
        <f t="shared" si="96"/>
        <v>32080.538301909903</v>
      </c>
      <c r="Y249">
        <f t="shared" si="97"/>
        <v>22766.481343080584</v>
      </c>
      <c r="Z249">
        <f t="shared" si="119"/>
        <v>4963.6419570355038</v>
      </c>
      <c r="AA249">
        <f t="shared" si="120"/>
        <v>60.728860491332938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0.22723170672203222</v>
      </c>
      <c r="E250">
        <f t="shared" si="103"/>
        <v>2.1252254806339743E-2</v>
      </c>
      <c r="F250">
        <f t="shared" si="104"/>
        <v>0.25356693207870806</v>
      </c>
      <c r="G250">
        <f t="shared" si="105"/>
        <v>11.677728565237969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8.5779319700154328</v>
      </c>
      <c r="L250">
        <f t="shared" si="110"/>
        <v>11931.295497316678</v>
      </c>
      <c r="M250">
        <f t="shared" si="111"/>
        <v>102.3458410901339</v>
      </c>
      <c r="N250">
        <f t="shared" si="93"/>
        <v>0.40399978347547871</v>
      </c>
      <c r="O250">
        <f t="shared" si="112"/>
        <v>0.99609049903857239</v>
      </c>
      <c r="P250">
        <f t="shared" si="113"/>
        <v>1008.5779319700155</v>
      </c>
      <c r="Q250">
        <f t="shared" si="114"/>
        <v>0.21135121089358105</v>
      </c>
      <c r="R250">
        <f t="shared" si="115"/>
        <v>1.9591720773984744E-2</v>
      </c>
      <c r="S250">
        <f t="shared" si="116"/>
        <v>1009.1306951456287</v>
      </c>
      <c r="T250">
        <f t="shared" si="117"/>
        <v>11931.295497316678</v>
      </c>
      <c r="U250">
        <f t="shared" si="94"/>
        <v>349284.32694429404</v>
      </c>
      <c r="V250">
        <f t="shared" si="118"/>
        <v>43.630552980688833</v>
      </c>
      <c r="W250">
        <f t="shared" si="95"/>
        <v>29910.296766447933</v>
      </c>
      <c r="X250">
        <f t="shared" si="96"/>
        <v>31812.728152165913</v>
      </c>
      <c r="Y250">
        <f t="shared" si="97"/>
        <v>22216.077336404112</v>
      </c>
      <c r="Z250">
        <f t="shared" si="119"/>
        <v>4839.1594962007912</v>
      </c>
      <c r="AA250">
        <f t="shared" si="120"/>
        <v>59.136714907578224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0.2541783073727682</v>
      </c>
      <c r="E251">
        <f t="shared" si="103"/>
        <v>2.4142844587354051E-2</v>
      </c>
      <c r="F251">
        <f t="shared" si="104"/>
        <v>0.28193358588384526</v>
      </c>
      <c r="G251">
        <f t="shared" si="105"/>
        <v>11.395794979354124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8.5956011054075141</v>
      </c>
      <c r="L251">
        <f t="shared" si="110"/>
        <v>11677.728565237969</v>
      </c>
      <c r="M251">
        <f t="shared" si="111"/>
        <v>100.37709656400838</v>
      </c>
      <c r="N251">
        <f t="shared" si="93"/>
        <v>0.40242042596460575</v>
      </c>
      <c r="O251">
        <f t="shared" si="112"/>
        <v>0.99609069713531462</v>
      </c>
      <c r="P251">
        <f t="shared" si="113"/>
        <v>1008.5956011054075</v>
      </c>
      <c r="Q251">
        <f t="shared" si="114"/>
        <v>0.23641459997407421</v>
      </c>
      <c r="R251">
        <f t="shared" si="115"/>
        <v>2.2226788190379598E-2</v>
      </c>
      <c r="S251">
        <f t="shared" si="116"/>
        <v>1009.1495028826586</v>
      </c>
      <c r="T251">
        <f t="shared" si="117"/>
        <v>11677.728565237969</v>
      </c>
      <c r="U251">
        <f t="shared" si="94"/>
        <v>338788.49407756224</v>
      </c>
      <c r="V251">
        <f t="shared" si="118"/>
        <v>42.319474994525912</v>
      </c>
      <c r="W251">
        <f t="shared" si="95"/>
        <v>29729.254930555398</v>
      </c>
      <c r="X251">
        <f t="shared" si="96"/>
        <v>31623.498149109655</v>
      </c>
      <c r="Y251">
        <f t="shared" si="97"/>
        <v>21586.407359676192</v>
      </c>
      <c r="Z251">
        <f t="shared" si="119"/>
        <v>4717.7998118415517</v>
      </c>
      <c r="AA251">
        <f t="shared" si="120"/>
        <v>57.582546431652204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0.2541783073727682</v>
      </c>
      <c r="E252">
        <f t="shared" si="103"/>
        <v>2.4142844587354051E-2</v>
      </c>
      <c r="F252">
        <f t="shared" si="104"/>
        <v>0.27512690713589616</v>
      </c>
      <c r="G252">
        <f t="shared" si="105"/>
        <v>11.120668072218228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8.6133066363255342</v>
      </c>
      <c r="L252">
        <f t="shared" si="110"/>
        <v>11395.794979354123</v>
      </c>
      <c r="M252">
        <f t="shared" si="111"/>
        <v>98.155476521876082</v>
      </c>
      <c r="N252">
        <f t="shared" si="93"/>
        <v>0.40084732565031411</v>
      </c>
      <c r="O252">
        <f t="shared" si="112"/>
        <v>0.99609090341147344</v>
      </c>
      <c r="P252">
        <f t="shared" si="113"/>
        <v>1008.6133066363255</v>
      </c>
      <c r="Q252">
        <f t="shared" si="114"/>
        <v>0.23641459997407421</v>
      </c>
      <c r="R252">
        <f t="shared" si="115"/>
        <v>2.2226788190379598E-2</v>
      </c>
      <c r="S252">
        <f t="shared" si="116"/>
        <v>1009.1683493605473</v>
      </c>
      <c r="T252">
        <f t="shared" si="117"/>
        <v>11395.794979354123</v>
      </c>
      <c r="U252">
        <f t="shared" si="94"/>
        <v>328537.95159578428</v>
      </c>
      <c r="V252">
        <f t="shared" si="118"/>
        <v>41.03903724701901</v>
      </c>
      <c r="W252">
        <f t="shared" si="95"/>
        <v>29543.004922207972</v>
      </c>
      <c r="X252">
        <f t="shared" si="96"/>
        <v>31429.205427558754</v>
      </c>
      <c r="Y252">
        <f t="shared" si="97"/>
        <v>20975.809737656327</v>
      </c>
      <c r="Z252">
        <f t="shared" si="119"/>
        <v>4585.9006697970017</v>
      </c>
      <c r="AA252">
        <f t="shared" si="120"/>
        <v>55.950157000423431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0.2541783073727682</v>
      </c>
      <c r="E253">
        <f t="shared" si="103"/>
        <v>2.4142844587354051E-2</v>
      </c>
      <c r="F253">
        <f t="shared" si="104"/>
        <v>0.26848456097511486</v>
      </c>
      <c r="G253">
        <f t="shared" si="105"/>
        <v>10.852183511243114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8.6310486377383153</v>
      </c>
      <c r="L253">
        <f t="shared" si="110"/>
        <v>11120.668072218228</v>
      </c>
      <c r="M253">
        <f t="shared" si="111"/>
        <v>95.983027015459115</v>
      </c>
      <c r="N253">
        <f t="shared" si="93"/>
        <v>0.39928046064115419</v>
      </c>
      <c r="O253">
        <f t="shared" si="112"/>
        <v>0.99609111771765491</v>
      </c>
      <c r="P253">
        <f t="shared" si="113"/>
        <v>1008.6310486377383</v>
      </c>
      <c r="Q253">
        <f t="shared" si="114"/>
        <v>0.23641459997407421</v>
      </c>
      <c r="R253">
        <f t="shared" si="115"/>
        <v>2.2226788190379598E-2</v>
      </c>
      <c r="S253">
        <f t="shared" si="116"/>
        <v>1009.1872346590948</v>
      </c>
      <c r="T253">
        <f t="shared" si="117"/>
        <v>11120.668072218228</v>
      </c>
      <c r="U253">
        <f t="shared" si="94"/>
        <v>318526.75110223761</v>
      </c>
      <c r="V253">
        <f t="shared" si="118"/>
        <v>39.788496699278809</v>
      </c>
      <c r="W253">
        <f t="shared" si="95"/>
        <v>29351.397418983601</v>
      </c>
      <c r="X253">
        <f t="shared" si="96"/>
        <v>31229.715020751355</v>
      </c>
      <c r="Y253">
        <f t="shared" si="97"/>
        <v>20383.847306781732</v>
      </c>
      <c r="Z253">
        <f t="shared" si="119"/>
        <v>4457.6900561935108</v>
      </c>
      <c r="AA253">
        <f t="shared" si="120"/>
        <v>54.361308977275726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0.2541783073727682</v>
      </c>
      <c r="E254">
        <f t="shared" si="103"/>
        <v>2.4142844587354051E-2</v>
      </c>
      <c r="F254">
        <f t="shared" si="104"/>
        <v>0.26200257994538867</v>
      </c>
      <c r="G254">
        <f t="shared" si="105"/>
        <v>10.590180931297725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8.6488271847691074</v>
      </c>
      <c r="L254">
        <f t="shared" si="110"/>
        <v>10852.183511243114</v>
      </c>
      <c r="M254">
        <f t="shared" si="111"/>
        <v>93.858659766142509</v>
      </c>
      <c r="N254">
        <f t="shared" si="93"/>
        <v>0.39771980903848464</v>
      </c>
      <c r="O254">
        <f t="shared" si="112"/>
        <v>0.99609133990638188</v>
      </c>
      <c r="P254">
        <f t="shared" si="113"/>
        <v>1008.6488271847691</v>
      </c>
      <c r="Q254">
        <f t="shared" si="114"/>
        <v>0.23641459997407421</v>
      </c>
      <c r="R254">
        <f t="shared" si="115"/>
        <v>2.2226788190379598E-2</v>
      </c>
      <c r="S254">
        <f t="shared" si="116"/>
        <v>1009.2061588582651</v>
      </c>
      <c r="T254">
        <f t="shared" si="117"/>
        <v>10852.183511243114</v>
      </c>
      <c r="U254">
        <f t="shared" si="94"/>
        <v>308749.08778714965</v>
      </c>
      <c r="V254">
        <f t="shared" si="118"/>
        <v>38.567128248457017</v>
      </c>
      <c r="W254">
        <f t="shared" si="95"/>
        <v>29154.278835282872</v>
      </c>
      <c r="X254">
        <f t="shared" si="96"/>
        <v>31024.888382204976</v>
      </c>
      <c r="Y254">
        <f t="shared" si="97"/>
        <v>19810.093553717939</v>
      </c>
      <c r="Z254">
        <f t="shared" si="119"/>
        <v>4333.0648313314887</v>
      </c>
      <c r="AA254">
        <f t="shared" si="120"/>
        <v>52.81483978872582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0.2531615941432771</v>
      </c>
      <c r="E255">
        <f t="shared" si="103"/>
        <v>2.4032055427138821E-2</v>
      </c>
      <c r="F255">
        <f t="shared" si="104"/>
        <v>0.25450381512437553</v>
      </c>
      <c r="G255">
        <f t="shared" si="105"/>
        <v>10.33567711617335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8.666642352695904</v>
      </c>
      <c r="L255">
        <f t="shared" si="110"/>
        <v>10590.180931297726</v>
      </c>
      <c r="M255">
        <f t="shared" si="111"/>
        <v>91.781310581897415</v>
      </c>
      <c r="N255">
        <f t="shared" si="93"/>
        <v>0.39616534893845573</v>
      </c>
      <c r="O255">
        <f t="shared" si="112"/>
        <v>0.99609156983207114</v>
      </c>
      <c r="P255">
        <f t="shared" si="113"/>
        <v>1008.6666423526959</v>
      </c>
      <c r="Q255">
        <f t="shared" si="114"/>
        <v>0.23546894157417789</v>
      </c>
      <c r="R255">
        <f t="shared" si="115"/>
        <v>2.2125935574390687E-2</v>
      </c>
      <c r="S255">
        <f t="shared" si="116"/>
        <v>1009.2251220381872</v>
      </c>
      <c r="T255">
        <f t="shared" si="117"/>
        <v>10590.180931297726</v>
      </c>
      <c r="U255">
        <f t="shared" si="94"/>
        <v>299199.29695395991</v>
      </c>
      <c r="V255">
        <f t="shared" si="118"/>
        <v>37.374224293827432</v>
      </c>
      <c r="W255">
        <f t="shared" si="95"/>
        <v>28948.204707920911</v>
      </c>
      <c r="X255">
        <f t="shared" si="96"/>
        <v>30811.405241997381</v>
      </c>
      <c r="Y255">
        <f t="shared" si="97"/>
        <v>19257.439122896136</v>
      </c>
      <c r="Z255">
        <f t="shared" si="119"/>
        <v>4211.9247376787325</v>
      </c>
      <c r="AA255">
        <f t="shared" si="120"/>
        <v>51.309617926602343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0.2531615941432771</v>
      </c>
      <c r="E256">
        <f t="shared" si="103"/>
        <v>2.4032055427138821E-2</v>
      </c>
      <c r="F256">
        <f t="shared" si="104"/>
        <v>0.24838756533288828</v>
      </c>
      <c r="G256">
        <f t="shared" si="105"/>
        <v>10.087289550840461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8.6844942169517338</v>
      </c>
      <c r="L256">
        <f t="shared" si="110"/>
        <v>10335.67711617335</v>
      </c>
      <c r="M256">
        <f t="shared" si="111"/>
        <v>89.760128143687837</v>
      </c>
      <c r="N256">
        <f t="shared" si="93"/>
        <v>0.39461705843395101</v>
      </c>
      <c r="O256">
        <f t="shared" si="112"/>
        <v>0.99609180735101277</v>
      </c>
      <c r="P256">
        <f t="shared" si="113"/>
        <v>1008.6844942169517</v>
      </c>
      <c r="Q256">
        <f t="shared" si="114"/>
        <v>0.23546894157417789</v>
      </c>
      <c r="R256">
        <f t="shared" si="115"/>
        <v>2.2125935574390687E-2</v>
      </c>
      <c r="S256">
        <f t="shared" si="116"/>
        <v>1009.2441242791552</v>
      </c>
      <c r="T256">
        <f t="shared" si="117"/>
        <v>10335.67711617335</v>
      </c>
      <c r="U256">
        <f t="shared" si="94"/>
        <v>289870.66266825609</v>
      </c>
      <c r="V256">
        <f t="shared" si="118"/>
        <v>36.208945920186629</v>
      </c>
      <c r="W256">
        <f t="shared" si="95"/>
        <v>28736.229014473396</v>
      </c>
      <c r="X256">
        <f t="shared" si="96"/>
        <v>30592.235672741172</v>
      </c>
      <c r="Y256">
        <f t="shared" si="97"/>
        <v>18722.076570234854</v>
      </c>
      <c r="Z256">
        <f t="shared" si="119"/>
        <v>4094.6371312440274</v>
      </c>
      <c r="AA256">
        <f t="shared" si="120"/>
        <v>49.848520214822656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0.2531615941432771</v>
      </c>
      <c r="E257">
        <f t="shared" si="103"/>
        <v>2.4032055427138821E-2</v>
      </c>
      <c r="F257">
        <f t="shared" si="104"/>
        <v>0.24241830159539624</v>
      </c>
      <c r="G257">
        <f t="shared" si="105"/>
        <v>9.844871249245065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8.7023828531250551</v>
      </c>
      <c r="L257">
        <f t="shared" si="110"/>
        <v>10087.289550840462</v>
      </c>
      <c r="M257">
        <f t="shared" si="111"/>
        <v>87.783455621741567</v>
      </c>
      <c r="N257">
        <f t="shared" si="93"/>
        <v>0.39307491561648894</v>
      </c>
      <c r="O257">
        <f t="shared" si="112"/>
        <v>0.99609205232135145</v>
      </c>
      <c r="P257">
        <f t="shared" si="113"/>
        <v>1008.7023828531251</v>
      </c>
      <c r="Q257">
        <f t="shared" si="114"/>
        <v>0.23546894157417789</v>
      </c>
      <c r="R257">
        <f t="shared" si="115"/>
        <v>2.2125935574390687E-2</v>
      </c>
      <c r="S257">
        <f t="shared" si="116"/>
        <v>1009.2631656616284</v>
      </c>
      <c r="T257">
        <f t="shared" si="117"/>
        <v>10087.289550840462</v>
      </c>
      <c r="U257">
        <f t="shared" si="94"/>
        <v>280757.84305112745</v>
      </c>
      <c r="V257">
        <f t="shared" si="118"/>
        <v>35.070625851299013</v>
      </c>
      <c r="W257">
        <f t="shared" si="95"/>
        <v>28518.183320341213</v>
      </c>
      <c r="X257">
        <f t="shared" si="96"/>
        <v>30367.228762095619</v>
      </c>
      <c r="Y257">
        <f t="shared" si="97"/>
        <v>18203.614308075594</v>
      </c>
      <c r="Z257">
        <f t="shared" si="119"/>
        <v>3980.616530124194</v>
      </c>
      <c r="AA257">
        <f t="shared" si="120"/>
        <v>48.426232333735754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0.2531615941432771</v>
      </c>
      <c r="E258">
        <f t="shared" si="103"/>
        <v>2.4032055427138821E-2</v>
      </c>
      <c r="F258">
        <f t="shared" si="104"/>
        <v>0.2365924915349028</v>
      </c>
      <c r="G258">
        <f t="shared" si="105"/>
        <v>9.6082787577101616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8.7203083369599792</v>
      </c>
      <c r="L258">
        <f t="shared" si="110"/>
        <v>9844.871249245065</v>
      </c>
      <c r="M258">
        <f t="shared" si="111"/>
        <v>85.85031283108934</v>
      </c>
      <c r="N258">
        <f t="shared" ref="N258:N321" si="124">INDEX(P_L,MATCH(A258,curve_t,0))</f>
        <v>0.39153889857808222</v>
      </c>
      <c r="O258">
        <f t="shared" si="112"/>
        <v>0.99609230460306109</v>
      </c>
      <c r="P258">
        <f t="shared" si="113"/>
        <v>1008.72030833696</v>
      </c>
      <c r="Q258">
        <f t="shared" si="114"/>
        <v>0.23546894157417789</v>
      </c>
      <c r="R258">
        <f t="shared" si="115"/>
        <v>2.2125935574390687E-2</v>
      </c>
      <c r="S258">
        <f t="shared" si="116"/>
        <v>1009.2822462662318</v>
      </c>
      <c r="T258">
        <f t="shared" si="117"/>
        <v>9844.871249245065</v>
      </c>
      <c r="U258">
        <f t="shared" ref="U258:U321" si="125">L259+M259+V259*O259+O259*U259</f>
        <v>271855.62454880716</v>
      </c>
      <c r="V258">
        <f t="shared" si="118"/>
        <v>33.958612840554622</v>
      </c>
      <c r="W258">
        <f t="shared" ref="W258:W321" si="126">P259+(1-E259)*(O259*(W259+$AL$14*W259))</f>
        <v>28293.894401289781</v>
      </c>
      <c r="X258">
        <f t="shared" ref="X258:X321" si="127">S259+(1-R259)*(O259*(X259+$AL$14*X259))</f>
        <v>30136.229610523642</v>
      </c>
      <c r="Y258">
        <f t="shared" ref="Y258:Y321" si="128">G258*(X258-W258)</f>
        <v>17701.670255463214</v>
      </c>
      <c r="Z258">
        <f t="shared" si="119"/>
        <v>3869.7719355522022</v>
      </c>
      <c r="AA258">
        <f t="shared" si="120"/>
        <v>47.0417223405599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IF(B259&gt;=120,1,INDEX(mort_v1_M,MATCH(B259,mort_age,0))*INDEX(cif,MATCH(B259,cif_age,0),MATCH(C259,cif_year,0)))</f>
        <v>0.2531615941432771</v>
      </c>
      <c r="E259">
        <f t="shared" ref="E259:E322" si="134">1-(1-D259)^(1/12)</f>
        <v>2.4032055427138821E-2</v>
      </c>
      <c r="F259">
        <f t="shared" ref="F259:F322" si="135">G258*E259</f>
        <v>0.23090668766469113</v>
      </c>
      <c r="G259">
        <f t="shared" ref="G259:G322" si="136">G258-F259</f>
        <v>9.377372070045471</v>
      </c>
      <c r="H259" t="b">
        <f t="shared" ref="H259:H322" si="137">AND(A259-$AL$10&gt;0,MOD(A259-$AL$10,12)=0)</f>
        <v>0</v>
      </c>
      <c r="I259">
        <f t="shared" ref="I259:I322" si="138">IF($AL$4="CPI",IF(H259,INDEX(I_L,MATCH(A259-$AL$13,cpi_u,0))/INDEX(I_L,MATCH(A259-$AL$13-12,cpi_u,0)),1),1)</f>
        <v>1</v>
      </c>
      <c r="J259">
        <f t="shared" ref="J259:J322" si="139">J258*I259</f>
        <v>1000</v>
      </c>
      <c r="K259">
        <f t="shared" ref="K259:K322" si="140">$AL$17*(INDEX(I_L,MATCH(A259-1,cpi_u,0))/$AL$18)</f>
        <v>8.7382707443566598</v>
      </c>
      <c r="L259">
        <f t="shared" ref="L259:L322" si="141">G258*J259</f>
        <v>9608.2787577101608</v>
      </c>
      <c r="M259">
        <f t="shared" ref="M259:M322" si="142">G258*K259</f>
        <v>83.95974117212225</v>
      </c>
      <c r="N259">
        <f t="shared" si="124"/>
        <v>0.39000898541305862</v>
      </c>
      <c r="O259">
        <f t="shared" ref="O259:O322" si="143">N259/N258</f>
        <v>0.99609256405792723</v>
      </c>
      <c r="P259">
        <f t="shared" ref="P259:P322" si="144">J259+K259</f>
        <v>1008.7382707443567</v>
      </c>
      <c r="Q259">
        <f t="shared" ref="Q259:Q322" si="145">IF(B259&gt;=120,1,D259*$AL$15)</f>
        <v>0.23546894157417789</v>
      </c>
      <c r="R259">
        <f t="shared" ref="R259:R322" si="146">1-(1-Q259)^(1/12)</f>
        <v>2.2125935574390687E-2</v>
      </c>
      <c r="S259">
        <f t="shared" ref="S259:S322" si="147">J259+K259*$AL$16</f>
        <v>1009.3013661737566</v>
      </c>
      <c r="T259">
        <f t="shared" ref="T259:T322" si="148">L259</f>
        <v>9608.2787577101608</v>
      </c>
      <c r="U259">
        <f t="shared" si="125"/>
        <v>263158.91884289793</v>
      </c>
      <c r="V259">
        <f t="shared" ref="V259:V322" si="149">$AL$14*U259</f>
        <v>32.872271285012545</v>
      </c>
      <c r="W259">
        <f t="shared" si="126"/>
        <v>28063.18410714632</v>
      </c>
      <c r="X259">
        <f t="shared" si="127"/>
        <v>29899.079225827518</v>
      </c>
      <c r="Y259">
        <f t="shared" si="128"/>
        <v>17215.871609453876</v>
      </c>
      <c r="Z259">
        <f t="shared" ref="Z259:Z322" si="150">N258*L259</f>
        <v>3762.0148820250206</v>
      </c>
      <c r="AA259">
        <f t="shared" ref="AA259:AA322" si="151">N258*M259+N259*V259</f>
        <v>45.693985755524167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0.2531615941432771</v>
      </c>
      <c r="E260">
        <f t="shared" si="134"/>
        <v>2.4032055427138821E-2</v>
      </c>
      <c r="F260">
        <f t="shared" si="135"/>
        <v>0.22535752534823625</v>
      </c>
      <c r="G260">
        <f t="shared" si="136"/>
        <v>9.1520145446972343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8.756270151371595</v>
      </c>
      <c r="L260">
        <f t="shared" si="141"/>
        <v>9377.3720700454705</v>
      </c>
      <c r="M260">
        <f t="shared" si="142"/>
        <v>82.110803155244824</v>
      </c>
      <c r="N260">
        <f t="shared" si="124"/>
        <v>0.38848515421984309</v>
      </c>
      <c r="O260">
        <f t="shared" si="143"/>
        <v>0.99609283054952791</v>
      </c>
      <c r="P260">
        <f t="shared" si="144"/>
        <v>1008.7562701513716</v>
      </c>
      <c r="Q260">
        <f t="shared" si="145"/>
        <v>0.23546894157417789</v>
      </c>
      <c r="R260">
        <f t="shared" si="146"/>
        <v>2.2125935574390687E-2</v>
      </c>
      <c r="S260">
        <f t="shared" si="147"/>
        <v>1009.3205254651604</v>
      </c>
      <c r="T260">
        <f t="shared" si="148"/>
        <v>9377.3720700454705</v>
      </c>
      <c r="U260">
        <f t="shared" si="125"/>
        <v>254662.75983514177</v>
      </c>
      <c r="V260">
        <f t="shared" si="149"/>
        <v>31.810980848756063</v>
      </c>
      <c r="W260">
        <f t="shared" si="126"/>
        <v>27825.869221623536</v>
      </c>
      <c r="X260">
        <f t="shared" si="127"/>
        <v>29655.614414899734</v>
      </c>
      <c r="Y260">
        <f t="shared" si="128"/>
        <v>16745.854621953615</v>
      </c>
      <c r="Z260">
        <f t="shared" si="150"/>
        <v>3657.2593668791874</v>
      </c>
      <c r="AA260">
        <f t="shared" si="151"/>
        <v>44.382044830941879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0.2531615941432771</v>
      </c>
      <c r="E261">
        <f t="shared" si="134"/>
        <v>2.4032055427138821E-2</v>
      </c>
      <c r="F261">
        <f t="shared" si="135"/>
        <v>0.21994172080814459</v>
      </c>
      <c r="G261">
        <f t="shared" si="136"/>
        <v>8.9320728238890901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8.7743066342179326</v>
      </c>
      <c r="L261">
        <f t="shared" si="141"/>
        <v>9152.0145446972347</v>
      </c>
      <c r="M261">
        <f t="shared" si="142"/>
        <v>80.30258193599596</v>
      </c>
      <c r="N261">
        <f t="shared" si="124"/>
        <v>0.38696738310269957</v>
      </c>
      <c r="O261">
        <f t="shared" si="143"/>
        <v>0.9960931039432086</v>
      </c>
      <c r="P261">
        <f t="shared" si="144"/>
        <v>1008.774306634218</v>
      </c>
      <c r="Q261">
        <f t="shared" si="145"/>
        <v>0.23546894157417789</v>
      </c>
      <c r="R261">
        <f t="shared" si="146"/>
        <v>2.2125935574390687E-2</v>
      </c>
      <c r="S261">
        <f t="shared" si="147"/>
        <v>1009.3397242215675</v>
      </c>
      <c r="T261">
        <f t="shared" si="148"/>
        <v>9152.0145446972347</v>
      </c>
      <c r="U261">
        <f t="shared" si="125"/>
        <v>246362.3007049303</v>
      </c>
      <c r="V261">
        <f t="shared" si="149"/>
        <v>30.77413609533404</v>
      </c>
      <c r="W261">
        <f t="shared" si="126"/>
        <v>27581.761318159777</v>
      </c>
      <c r="X261">
        <f t="shared" si="127"/>
        <v>29405.667672615746</v>
      </c>
      <c r="Y261">
        <f t="shared" si="128"/>
        <v>16291.264381954779</v>
      </c>
      <c r="Z261">
        <f t="shared" si="150"/>
        <v>3555.4217818189522</v>
      </c>
      <c r="AA261">
        <f t="shared" si="151"/>
        <v>43.104947839714718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0.2531615941432771</v>
      </c>
      <c r="E262">
        <f t="shared" si="134"/>
        <v>2.4032055427138821E-2</v>
      </c>
      <c r="F262">
        <f t="shared" si="135"/>
        <v>0.21465606918294297</v>
      </c>
      <c r="G262">
        <f t="shared" si="136"/>
        <v>8.7174167547061465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8.7923802692658164</v>
      </c>
      <c r="L262">
        <f t="shared" si="141"/>
        <v>8932.0728238890897</v>
      </c>
      <c r="M262">
        <f t="shared" si="142"/>
        <v>78.534180860407844</v>
      </c>
      <c r="N262">
        <f t="shared" si="124"/>
        <v>0.38545565017343664</v>
      </c>
      <c r="O262">
        <f t="shared" si="143"/>
        <v>0.99609338410606629</v>
      </c>
      <c r="P262">
        <f t="shared" si="144"/>
        <v>1008.7923802692658</v>
      </c>
      <c r="Q262">
        <f t="shared" si="145"/>
        <v>0.23546894157417789</v>
      </c>
      <c r="R262">
        <f t="shared" si="146"/>
        <v>2.2125935574390687E-2</v>
      </c>
      <c r="S262">
        <f t="shared" si="147"/>
        <v>1009.3589625242694</v>
      </c>
      <c r="T262">
        <f t="shared" si="148"/>
        <v>8932.0728238890897</v>
      </c>
      <c r="U262">
        <f t="shared" si="125"/>
        <v>238252.81103779282</v>
      </c>
      <c r="V262">
        <f t="shared" si="149"/>
        <v>29.761146129068475</v>
      </c>
      <c r="W262">
        <f t="shared" si="126"/>
        <v>27330.666611662298</v>
      </c>
      <c r="X262">
        <f t="shared" si="127"/>
        <v>29149.067067792788</v>
      </c>
      <c r="Y262">
        <f t="shared" si="128"/>
        <v>15851.754603037232</v>
      </c>
      <c r="Z262">
        <f t="shared" si="150"/>
        <v>3456.4208463431009</v>
      </c>
      <c r="AA262">
        <f t="shared" si="151"/>
        <v>41.861768382752885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0.28271092286056626</v>
      </c>
      <c r="E263">
        <f t="shared" si="134"/>
        <v>2.7309849707179756E-2</v>
      </c>
      <c r="F263">
        <f t="shared" si="135"/>
        <v>0.23807134140587555</v>
      </c>
      <c r="G263">
        <f t="shared" si="136"/>
        <v>8.4793454133002708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8.8104911330427012</v>
      </c>
      <c r="L263">
        <f t="shared" si="141"/>
        <v>8717.4167547061461</v>
      </c>
      <c r="M263">
        <f t="shared" si="142"/>
        <v>76.804723020376386</v>
      </c>
      <c r="N263">
        <f t="shared" si="124"/>
        <v>0.38394993355307605</v>
      </c>
      <c r="O263">
        <f t="shared" si="143"/>
        <v>0.99609367090693035</v>
      </c>
      <c r="P263">
        <f t="shared" si="144"/>
        <v>1008.8104911330427</v>
      </c>
      <c r="Q263">
        <f t="shared" si="145"/>
        <v>0.26295316239698435</v>
      </c>
      <c r="R263">
        <f t="shared" si="146"/>
        <v>2.5104818345960567E-2</v>
      </c>
      <c r="S263">
        <f t="shared" si="147"/>
        <v>1009.378240454725</v>
      </c>
      <c r="T263">
        <f t="shared" si="148"/>
        <v>8717.4167547061461</v>
      </c>
      <c r="U263">
        <f t="shared" si="125"/>
        <v>230329.67402314578</v>
      </c>
      <c r="V263">
        <f t="shared" si="149"/>
        <v>28.771434245013779</v>
      </c>
      <c r="W263">
        <f t="shared" si="126"/>
        <v>27163.614972196123</v>
      </c>
      <c r="X263">
        <f t="shared" si="127"/>
        <v>28973.898870093206</v>
      </c>
      <c r="Y263">
        <f t="shared" si="128"/>
        <v>15350.022466404967</v>
      </c>
      <c r="Z263">
        <f t="shared" si="150"/>
        <v>3360.1775430180674</v>
      </c>
      <c r="AA263">
        <f t="shared" si="151"/>
        <v>40.651604714809636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0.28271092286056626</v>
      </c>
      <c r="E264">
        <f t="shared" si="134"/>
        <v>2.7309849707179756E-2</v>
      </c>
      <c r="F264">
        <f t="shared" si="135"/>
        <v>0.2315696488524944</v>
      </c>
      <c r="G264">
        <f t="shared" si="136"/>
        <v>8.2477757644477769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8.8286393022336718</v>
      </c>
      <c r="L264">
        <f t="shared" si="141"/>
        <v>8479.3454133002706</v>
      </c>
      <c r="M264">
        <f t="shared" si="142"/>
        <v>74.861082173077591</v>
      </c>
      <c r="N264">
        <f t="shared" si="124"/>
        <v>0.38245021137348334</v>
      </c>
      <c r="O264">
        <f t="shared" si="143"/>
        <v>0.99609396421633867</v>
      </c>
      <c r="P264">
        <f t="shared" si="144"/>
        <v>1008.8286393022337</v>
      </c>
      <c r="Q264">
        <f t="shared" si="145"/>
        <v>0.26295316239698435</v>
      </c>
      <c r="R264">
        <f t="shared" si="146"/>
        <v>2.5104818345960567E-2</v>
      </c>
      <c r="S264">
        <f t="shared" si="147"/>
        <v>1009.397558094561</v>
      </c>
      <c r="T264">
        <f t="shared" si="148"/>
        <v>8479.3454133002706</v>
      </c>
      <c r="U264">
        <f t="shared" si="125"/>
        <v>222617.31931015514</v>
      </c>
      <c r="V264">
        <f t="shared" si="149"/>
        <v>27.808052051902465</v>
      </c>
      <c r="W264">
        <f t="shared" si="126"/>
        <v>26991.194434474335</v>
      </c>
      <c r="X264">
        <f t="shared" si="127"/>
        <v>28793.509386506212</v>
      </c>
      <c r="Y264">
        <f t="shared" si="128"/>
        <v>14865.089581270369</v>
      </c>
      <c r="Z264">
        <f t="shared" si="150"/>
        <v>3255.644108010219</v>
      </c>
      <c r="AA264">
        <f t="shared" si="151"/>
        <v>39.378102911199434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0.28271092286056626</v>
      </c>
      <c r="E265">
        <f t="shared" si="134"/>
        <v>2.7309849707179756E-2</v>
      </c>
      <c r="F265">
        <f t="shared" si="135"/>
        <v>0.22524551654558841</v>
      </c>
      <c r="G265">
        <f t="shared" si="136"/>
        <v>8.0225302479021892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8.846824853681774</v>
      </c>
      <c r="L265">
        <f t="shared" si="141"/>
        <v>8247.775764447777</v>
      </c>
      <c r="M265">
        <f t="shared" si="142"/>
        <v>72.966627620510792</v>
      </c>
      <c r="N265">
        <f t="shared" si="124"/>
        <v>0.38095646177896342</v>
      </c>
      <c r="O265">
        <f t="shared" si="143"/>
        <v>0.99609426390652145</v>
      </c>
      <c r="P265">
        <f t="shared" si="144"/>
        <v>1008.8468248536818</v>
      </c>
      <c r="Q265">
        <f t="shared" si="145"/>
        <v>0.26295316239698435</v>
      </c>
      <c r="R265">
        <f t="shared" si="146"/>
        <v>2.5104818345960567E-2</v>
      </c>
      <c r="S265">
        <f t="shared" si="147"/>
        <v>1009.4169155255721</v>
      </c>
      <c r="T265">
        <f t="shared" si="148"/>
        <v>8247.775764447777</v>
      </c>
      <c r="U265">
        <f t="shared" si="125"/>
        <v>215109.97437882164</v>
      </c>
      <c r="V265">
        <f t="shared" si="149"/>
        <v>26.870278480335678</v>
      </c>
      <c r="W265">
        <f t="shared" si="126"/>
        <v>26813.2331984751</v>
      </c>
      <c r="X265">
        <f t="shared" si="127"/>
        <v>28607.74371552256</v>
      </c>
      <c r="Y265">
        <f t="shared" si="128"/>
        <v>14396.514903191844</v>
      </c>
      <c r="Z265">
        <f t="shared" si="150"/>
        <v>3154.3635844741452</v>
      </c>
      <c r="AA265">
        <f t="shared" si="151"/>
        <v>38.142508373558698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0.28271092286056626</v>
      </c>
      <c r="E266">
        <f t="shared" si="134"/>
        <v>2.7309849707179756E-2</v>
      </c>
      <c r="F266">
        <f t="shared" si="135"/>
        <v>0.21909409534151233</v>
      </c>
      <c r="G266">
        <f t="shared" si="136"/>
        <v>7.8034361525606766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8.8650478643883357</v>
      </c>
      <c r="L266">
        <f t="shared" si="141"/>
        <v>8022.5302479021893</v>
      </c>
      <c r="M266">
        <f t="shared" si="142"/>
        <v>71.120114641156121</v>
      </c>
      <c r="N266">
        <f t="shared" si="124"/>
        <v>0.37946866292782122</v>
      </c>
      <c r="O266">
        <f t="shared" si="143"/>
        <v>0.99609456985138256</v>
      </c>
      <c r="P266">
        <f t="shared" si="144"/>
        <v>1008.8650478643883</v>
      </c>
      <c r="Q266">
        <f t="shared" si="145"/>
        <v>0.26295316239698435</v>
      </c>
      <c r="R266">
        <f t="shared" si="146"/>
        <v>2.5104818345960567E-2</v>
      </c>
      <c r="S266">
        <f t="shared" si="147"/>
        <v>1009.4363128297217</v>
      </c>
      <c r="T266">
        <f t="shared" si="148"/>
        <v>8022.5302479021893</v>
      </c>
      <c r="U266">
        <f t="shared" si="125"/>
        <v>207802.02426952173</v>
      </c>
      <c r="V266">
        <f t="shared" si="149"/>
        <v>25.957412142434141</v>
      </c>
      <c r="W266">
        <f t="shared" si="126"/>
        <v>26629.553981976525</v>
      </c>
      <c r="X266">
        <f t="shared" si="127"/>
        <v>28416.442375607654</v>
      </c>
      <c r="Y266">
        <f t="shared" si="128"/>
        <v>13943.869491452222</v>
      </c>
      <c r="Z266">
        <f t="shared" si="150"/>
        <v>3056.2347377555284</v>
      </c>
      <c r="AA266">
        <f t="shared" si="151"/>
        <v>36.943691713764963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0.28169316353826818</v>
      </c>
      <c r="E267">
        <f t="shared" si="134"/>
        <v>2.7194912173473029E-2</v>
      </c>
      <c r="F267">
        <f t="shared" si="135"/>
        <v>0.21221376082019189</v>
      </c>
      <c r="G267">
        <f t="shared" si="136"/>
        <v>7.5912223917404846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8.883308411513303</v>
      </c>
      <c r="L267">
        <f t="shared" si="141"/>
        <v>7803.4361525606764</v>
      </c>
      <c r="M267">
        <f t="shared" si="142"/>
        <v>69.320330012749267</v>
      </c>
      <c r="N267">
        <f t="shared" si="124"/>
        <v>0.37798679299388649</v>
      </c>
      <c r="O267">
        <f t="shared" si="143"/>
        <v>0.99609488192647777</v>
      </c>
      <c r="P267">
        <f t="shared" si="144"/>
        <v>1008.8833084115133</v>
      </c>
      <c r="Q267">
        <f t="shared" si="145"/>
        <v>0.26200653101235521</v>
      </c>
      <c r="R267">
        <f t="shared" si="146"/>
        <v>2.5000536917693106E-2</v>
      </c>
      <c r="S267">
        <f t="shared" si="147"/>
        <v>1009.4557500891419</v>
      </c>
      <c r="T267">
        <f t="shared" si="148"/>
        <v>7803.4361525606764</v>
      </c>
      <c r="U267">
        <f t="shared" si="125"/>
        <v>200688.00727702092</v>
      </c>
      <c r="V267">
        <f t="shared" si="149"/>
        <v>25.068770793959523</v>
      </c>
      <c r="W267">
        <f t="shared" si="126"/>
        <v>26436.849945981889</v>
      </c>
      <c r="X267">
        <f t="shared" si="127"/>
        <v>28216.422948921139</v>
      </c>
      <c r="Y267">
        <f t="shared" si="128"/>
        <v>13509.134427649295</v>
      </c>
      <c r="Z267">
        <f t="shared" si="150"/>
        <v>2961.1594830548215</v>
      </c>
      <c r="AA267">
        <f t="shared" si="151"/>
        <v>35.780557220360848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0.28169316353826818</v>
      </c>
      <c r="E268">
        <f t="shared" si="134"/>
        <v>2.7194912173473029E-2</v>
      </c>
      <c r="F268">
        <f t="shared" si="135"/>
        <v>0.20644262623268436</v>
      </c>
      <c r="G268">
        <f t="shared" si="136"/>
        <v>7.3847797655078002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8.9016065723755293</v>
      </c>
      <c r="L268">
        <f t="shared" si="141"/>
        <v>7591.2223917404845</v>
      </c>
      <c r="M268">
        <f t="shared" si="142"/>
        <v>67.574075134681379</v>
      </c>
      <c r="N268">
        <f t="shared" si="124"/>
        <v>0.37651083016800507</v>
      </c>
      <c r="O268">
        <f t="shared" si="143"/>
        <v>0.99609520000899798</v>
      </c>
      <c r="P268">
        <f t="shared" si="144"/>
        <v>1008.9016065723755</v>
      </c>
      <c r="Q268">
        <f t="shared" si="145"/>
        <v>0.26200653101235521</v>
      </c>
      <c r="R268">
        <f t="shared" si="146"/>
        <v>2.5000536917693106E-2</v>
      </c>
      <c r="S268">
        <f t="shared" si="147"/>
        <v>1009.4752273861342</v>
      </c>
      <c r="T268">
        <f t="shared" si="148"/>
        <v>7591.2223917404845</v>
      </c>
      <c r="U268">
        <f t="shared" si="125"/>
        <v>193761.70243685789</v>
      </c>
      <c r="V268">
        <f t="shared" si="149"/>
        <v>24.203577348456509</v>
      </c>
      <c r="W268">
        <f t="shared" si="126"/>
        <v>26237.979816522562</v>
      </c>
      <c r="X268">
        <f t="shared" si="127"/>
        <v>28010.467163198948</v>
      </c>
      <c r="Y268">
        <f t="shared" si="128"/>
        <v>13089.428692354382</v>
      </c>
      <c r="Z268">
        <f t="shared" si="150"/>
        <v>2869.3818067573666</v>
      </c>
      <c r="AA268">
        <f t="shared" si="151"/>
        <v>34.65501695018903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0.28169316353826818</v>
      </c>
      <c r="E269">
        <f t="shared" si="134"/>
        <v>2.7194912173473029E-2</v>
      </c>
      <c r="F269">
        <f t="shared" si="135"/>
        <v>0.20082843714342538</v>
      </c>
      <c r="G269">
        <f t="shared" si="136"/>
        <v>7.1839513283643752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8.9199424244531791</v>
      </c>
      <c r="L269">
        <f t="shared" si="141"/>
        <v>7384.7797655078002</v>
      </c>
      <c r="M269">
        <f t="shared" si="142"/>
        <v>65.871810325596428</v>
      </c>
      <c r="N269">
        <f t="shared" si="124"/>
        <v>0.37504075265949766</v>
      </c>
      <c r="O269">
        <f t="shared" si="143"/>
        <v>0.99609552397775269</v>
      </c>
      <c r="P269">
        <f t="shared" si="144"/>
        <v>1008.9199424244532</v>
      </c>
      <c r="Q269">
        <f t="shared" si="145"/>
        <v>0.26200653101235521</v>
      </c>
      <c r="R269">
        <f t="shared" si="146"/>
        <v>2.5000536917693106E-2</v>
      </c>
      <c r="S269">
        <f t="shared" si="147"/>
        <v>1009.4947448031692</v>
      </c>
      <c r="T269">
        <f t="shared" si="148"/>
        <v>7384.7797655078002</v>
      </c>
      <c r="U269">
        <f t="shared" si="125"/>
        <v>187017.98813258769</v>
      </c>
      <c r="V269">
        <f t="shared" si="149"/>
        <v>23.361192043587057</v>
      </c>
      <c r="W269">
        <f t="shared" si="126"/>
        <v>26032.747103141566</v>
      </c>
      <c r="X269">
        <f t="shared" si="127"/>
        <v>27798.399624228641</v>
      </c>
      <c r="Y269">
        <f t="shared" si="128"/>
        <v>12684.3617742934</v>
      </c>
      <c r="Z269">
        <f t="shared" si="150"/>
        <v>2780.4495601192275</v>
      </c>
      <c r="AA269">
        <f t="shared" si="151"/>
        <v>33.562849037409634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0.28169316353826818</v>
      </c>
      <c r="E270">
        <f t="shared" si="134"/>
        <v>2.7194912173473029E-2</v>
      </c>
      <c r="F270">
        <f t="shared" si="135"/>
        <v>0.19536692543337408</v>
      </c>
      <c r="G270">
        <f t="shared" si="136"/>
        <v>6.9885844029310009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8.9383160453839778</v>
      </c>
      <c r="L270">
        <f t="shared" si="141"/>
        <v>7183.9513283643755</v>
      </c>
      <c r="M270">
        <f t="shared" si="142"/>
        <v>64.212427427576841</v>
      </c>
      <c r="N270">
        <f t="shared" si="124"/>
        <v>0.37357653869758256</v>
      </c>
      <c r="O270">
        <f t="shared" si="143"/>
        <v>0.99609585371314446</v>
      </c>
      <c r="P270">
        <f t="shared" si="144"/>
        <v>1008.938316045384</v>
      </c>
      <c r="Q270">
        <f t="shared" si="145"/>
        <v>0.26200653101235521</v>
      </c>
      <c r="R270">
        <f t="shared" si="146"/>
        <v>2.5000536917693106E-2</v>
      </c>
      <c r="S270">
        <f t="shared" si="147"/>
        <v>1009.5143024228876</v>
      </c>
      <c r="T270">
        <f t="shared" si="148"/>
        <v>7183.9513283643755</v>
      </c>
      <c r="U270">
        <f t="shared" si="125"/>
        <v>180451.88193242735</v>
      </c>
      <c r="V270">
        <f t="shared" si="149"/>
        <v>22.540992503146139</v>
      </c>
      <c r="W270">
        <f t="shared" si="126"/>
        <v>25820.949068991158</v>
      </c>
      <c r="X270">
        <f t="shared" si="127"/>
        <v>27580.039770840871</v>
      </c>
      <c r="Y270">
        <f t="shared" si="128"/>
        <v>12293.553842287851</v>
      </c>
      <c r="Z270">
        <f t="shared" si="150"/>
        <v>2694.2745132589735</v>
      </c>
      <c r="AA270">
        <f t="shared" si="151"/>
        <v>32.503063070665277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0.28169316353826818</v>
      </c>
      <c r="E271">
        <f t="shared" si="134"/>
        <v>2.7194912173473029E-2</v>
      </c>
      <c r="F271">
        <f t="shared" si="135"/>
        <v>0.19005393905461201</v>
      </c>
      <c r="G271">
        <f t="shared" si="136"/>
        <v>6.7985304638763893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8.9567275129655783</v>
      </c>
      <c r="L271">
        <f t="shared" si="141"/>
        <v>6988.584402931001</v>
      </c>
      <c r="M271">
        <f t="shared" si="142"/>
        <v>62.594846198414217</v>
      </c>
      <c r="N271">
        <f t="shared" si="124"/>
        <v>0.37211816653276958</v>
      </c>
      <c r="O271">
        <f t="shared" si="143"/>
        <v>0.99609618909715969</v>
      </c>
      <c r="P271">
        <f t="shared" si="144"/>
        <v>1008.9567275129656</v>
      </c>
      <c r="Q271">
        <f t="shared" si="145"/>
        <v>0.26200653101235521</v>
      </c>
      <c r="R271">
        <f t="shared" si="146"/>
        <v>2.5000536917693106E-2</v>
      </c>
      <c r="S271">
        <f t="shared" si="147"/>
        <v>1009.5339003281005</v>
      </c>
      <c r="T271">
        <f t="shared" si="148"/>
        <v>6988.584402931001</v>
      </c>
      <c r="U271">
        <f t="shared" si="125"/>
        <v>174058.53680184725</v>
      </c>
      <c r="V271">
        <f t="shared" si="149"/>
        <v>21.742373263960832</v>
      </c>
      <c r="W271">
        <f t="shared" si="126"/>
        <v>25602.376532207592</v>
      </c>
      <c r="X271">
        <f t="shared" si="127"/>
        <v>27355.201722624239</v>
      </c>
      <c r="Y271">
        <f t="shared" si="128"/>
        <v>11916.635454897503</v>
      </c>
      <c r="Z271">
        <f t="shared" si="150"/>
        <v>2610.7711716428748</v>
      </c>
      <c r="AA271">
        <f t="shared" si="151"/>
        <v>31.474698058167334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0.28169316353826818</v>
      </c>
      <c r="E272">
        <f t="shared" si="134"/>
        <v>2.7194912173473029E-2</v>
      </c>
      <c r="F272">
        <f t="shared" si="135"/>
        <v>0.18488543887379927</v>
      </c>
      <c r="G272">
        <f t="shared" si="136"/>
        <v>6.6136450250025902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8.9751769051558838</v>
      </c>
      <c r="L272">
        <f t="shared" si="141"/>
        <v>6798.5304638763891</v>
      </c>
      <c r="M272">
        <f t="shared" si="142"/>
        <v>61.018013608382084</v>
      </c>
      <c r="N272">
        <f t="shared" si="124"/>
        <v>0.37066561443821977</v>
      </c>
      <c r="O272">
        <f t="shared" si="143"/>
        <v>0.99609653001334486</v>
      </c>
      <c r="P272">
        <f t="shared" si="144"/>
        <v>1008.9751769051559</v>
      </c>
      <c r="Q272">
        <f t="shared" si="145"/>
        <v>0.26200653101235521</v>
      </c>
      <c r="R272">
        <f t="shared" si="146"/>
        <v>2.5000536917693106E-2</v>
      </c>
      <c r="S272">
        <f t="shared" si="147"/>
        <v>1009.5535386017893</v>
      </c>
      <c r="T272">
        <f t="shared" si="148"/>
        <v>6798.5304638763891</v>
      </c>
      <c r="U272">
        <f t="shared" si="125"/>
        <v>167833.23741933046</v>
      </c>
      <c r="V272">
        <f t="shared" si="149"/>
        <v>20.964745315676549</v>
      </c>
      <c r="W272">
        <f t="shared" si="126"/>
        <v>25376.813660975815</v>
      </c>
      <c r="X272">
        <f t="shared" si="127"/>
        <v>27123.694123157096</v>
      </c>
      <c r="Y272">
        <f t="shared" si="128"/>
        <v>11553.247277979457</v>
      </c>
      <c r="Z272">
        <f t="shared" si="150"/>
        <v>2529.8566913348614</v>
      </c>
      <c r="AA272">
        <f t="shared" si="151"/>
        <v>30.476821553398761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0.28169316353826818</v>
      </c>
      <c r="E273">
        <f t="shared" si="134"/>
        <v>2.7194912173473029E-2</v>
      </c>
      <c r="F273">
        <f t="shared" si="135"/>
        <v>0.17985749560147227</v>
      </c>
      <c r="G273">
        <f t="shared" si="136"/>
        <v>6.4337875294011182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8.9936643000733802</v>
      </c>
      <c r="L273">
        <f t="shared" si="141"/>
        <v>6613.64502500259</v>
      </c>
      <c r="M273">
        <f t="shared" si="142"/>
        <v>59.480903154723713</v>
      </c>
      <c r="N273">
        <f t="shared" si="124"/>
        <v>0.3692188607110744</v>
      </c>
      <c r="O273">
        <f t="shared" si="143"/>
        <v>0.99609687634679023</v>
      </c>
      <c r="P273">
        <f t="shared" si="144"/>
        <v>1008.9936643000734</v>
      </c>
      <c r="Q273">
        <f t="shared" si="145"/>
        <v>0.26200653101235521</v>
      </c>
      <c r="R273">
        <f t="shared" si="146"/>
        <v>2.5000536917693106E-2</v>
      </c>
      <c r="S273">
        <f t="shared" si="147"/>
        <v>1009.5732173271067</v>
      </c>
      <c r="T273">
        <f t="shared" si="148"/>
        <v>6613.64502500259</v>
      </c>
      <c r="U273">
        <f t="shared" si="125"/>
        <v>161771.39659248336</v>
      </c>
      <c r="V273">
        <f t="shared" si="149"/>
        <v>20.207535653078558</v>
      </c>
      <c r="W273">
        <f t="shared" si="126"/>
        <v>25144.037762083462</v>
      </c>
      <c r="X273">
        <f t="shared" si="127"/>
        <v>26885.319978624193</v>
      </c>
      <c r="Y273">
        <f t="shared" si="128"/>
        <v>11203.03980994769</v>
      </c>
      <c r="Z273">
        <f t="shared" si="150"/>
        <v>2451.4507968688604</v>
      </c>
      <c r="AA273">
        <f t="shared" si="151"/>
        <v>29.508528806793993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0.28169316353826818</v>
      </c>
      <c r="E274">
        <f t="shared" si="134"/>
        <v>2.7194912173473029E-2</v>
      </c>
      <c r="F274">
        <f t="shared" si="135"/>
        <v>0.17496628680484944</v>
      </c>
      <c r="G274">
        <f t="shared" si="136"/>
        <v>6.2588212425962686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9.012189775997463</v>
      </c>
      <c r="L274">
        <f t="shared" si="141"/>
        <v>6433.7875294011183</v>
      </c>
      <c r="M274">
        <f t="shared" si="142"/>
        <v>57.982514193408733</v>
      </c>
      <c r="N274">
        <f t="shared" si="124"/>
        <v>0.36777788367375303</v>
      </c>
      <c r="O274">
        <f t="shared" si="143"/>
        <v>0.9960972279841116</v>
      </c>
      <c r="P274">
        <f t="shared" si="144"/>
        <v>1009.0121897759975</v>
      </c>
      <c r="Q274">
        <f t="shared" si="145"/>
        <v>0.26200653101235521</v>
      </c>
      <c r="R274">
        <f t="shared" si="146"/>
        <v>2.5000536917693106E-2</v>
      </c>
      <c r="S274">
        <f t="shared" si="147"/>
        <v>1009.5929365873761</v>
      </c>
      <c r="T274">
        <f t="shared" si="148"/>
        <v>6433.7875294011183</v>
      </c>
      <c r="U274">
        <f t="shared" si="125"/>
        <v>155868.55177176045</v>
      </c>
      <c r="V274">
        <f t="shared" si="149"/>
        <v>19.470186840606907</v>
      </c>
      <c r="W274">
        <f t="shared" si="126"/>
        <v>24903.819062757491</v>
      </c>
      <c r="X274">
        <f t="shared" si="127"/>
        <v>26639.876491682349</v>
      </c>
      <c r="Y274">
        <f t="shared" si="128"/>
        <v>10865.673114521962</v>
      </c>
      <c r="Z274">
        <f t="shared" si="150"/>
        <v>2375.475701662599</v>
      </c>
      <c r="AA274">
        <f t="shared" si="151"/>
        <v>28.568941942625038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0.31397867905446331</v>
      </c>
      <c r="E275">
        <f t="shared" si="134"/>
        <v>3.0915900599412294E-2</v>
      </c>
      <c r="F275">
        <f t="shared" si="135"/>
        <v>0.19349709540559637</v>
      </c>
      <c r="G275">
        <f t="shared" si="136"/>
        <v>6.0653241471906725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9.0307534113687691</v>
      </c>
      <c r="L275">
        <f t="shared" si="141"/>
        <v>6258.8212425962683</v>
      </c>
      <c r="M275">
        <f t="shared" si="142"/>
        <v>56.52187128772357</v>
      </c>
      <c r="N275">
        <f t="shared" si="124"/>
        <v>0.36634266167522217</v>
      </c>
      <c r="O275">
        <f t="shared" si="143"/>
        <v>0.99609758481343591</v>
      </c>
      <c r="P275">
        <f t="shared" si="144"/>
        <v>1009.0307534113688</v>
      </c>
      <c r="Q275">
        <f t="shared" si="145"/>
        <v>0.29203571530668648</v>
      </c>
      <c r="R275">
        <f t="shared" si="146"/>
        <v>2.8369932535560527E-2</v>
      </c>
      <c r="S275">
        <f t="shared" si="147"/>
        <v>1009.6126964660931</v>
      </c>
      <c r="T275">
        <f t="shared" si="148"/>
        <v>6258.8212425962683</v>
      </c>
      <c r="U275">
        <f t="shared" si="125"/>
        <v>150120.36165913951</v>
      </c>
      <c r="V275">
        <f t="shared" si="149"/>
        <v>18.752156588731971</v>
      </c>
      <c r="W275">
        <f t="shared" si="126"/>
        <v>24750.591727017931</v>
      </c>
      <c r="X275">
        <f t="shared" si="127"/>
        <v>26478.659638006349</v>
      </c>
      <c r="Y275">
        <f t="shared" si="128"/>
        <v>10481.292028503396</v>
      </c>
      <c r="Z275">
        <f t="shared" si="150"/>
        <v>2301.8560308943847</v>
      </c>
      <c r="AA275">
        <f t="shared" si="151"/>
        <v>27.657209160345865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0.31397867905446331</v>
      </c>
      <c r="E276">
        <f t="shared" si="134"/>
        <v>3.0915900599412294E-2</v>
      </c>
      <c r="F276">
        <f t="shared" si="135"/>
        <v>0.18751495843776197</v>
      </c>
      <c r="G276">
        <f t="shared" si="136"/>
        <v>5.8778091887529103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9.0493552847895131</v>
      </c>
      <c r="L276">
        <f t="shared" si="141"/>
        <v>6065.3241471906722</v>
      </c>
      <c r="M276">
        <f t="shared" si="142"/>
        <v>54.887273125341359</v>
      </c>
      <c r="N276">
        <f t="shared" si="124"/>
        <v>0.36491317309223259</v>
      </c>
      <c r="O276">
        <f t="shared" si="143"/>
        <v>0.99609794672437879</v>
      </c>
      <c r="P276">
        <f t="shared" si="144"/>
        <v>1009.0493552847895</v>
      </c>
      <c r="Q276">
        <f t="shared" si="145"/>
        <v>0.29203571530668648</v>
      </c>
      <c r="R276">
        <f t="shared" si="146"/>
        <v>2.8369932535560527E-2</v>
      </c>
      <c r="S276">
        <f t="shared" si="147"/>
        <v>1009.632497046925</v>
      </c>
      <c r="T276">
        <f t="shared" si="148"/>
        <v>6065.3241471906722</v>
      </c>
      <c r="U276">
        <f t="shared" si="125"/>
        <v>144546.19177092038</v>
      </c>
      <c r="V276">
        <f t="shared" si="149"/>
        <v>18.05586392436031</v>
      </c>
      <c r="W276">
        <f t="shared" si="126"/>
        <v>24591.848276991899</v>
      </c>
      <c r="X276">
        <f t="shared" si="127"/>
        <v>26312.076275969521</v>
      </c>
      <c r="Y276">
        <f t="shared" si="128"/>
        <v>10111.171939140697</v>
      </c>
      <c r="Z276">
        <f t="shared" si="150"/>
        <v>2221.9869920048277</v>
      </c>
      <c r="AA276">
        <f t="shared" si="151"/>
        <v>26.696372326392336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0.31397867905446331</v>
      </c>
      <c r="E277">
        <f t="shared" si="134"/>
        <v>3.0915900599412294E-2</v>
      </c>
      <c r="F277">
        <f t="shared" si="135"/>
        <v>0.18171776462179717</v>
      </c>
      <c r="G277">
        <f t="shared" si="136"/>
        <v>5.6960914241311134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9.0679954750238156</v>
      </c>
      <c r="L277">
        <f t="shared" si="141"/>
        <v>5877.8091887529099</v>
      </c>
      <c r="M277">
        <f t="shared" si="142"/>
        <v>53.299947126664797</v>
      </c>
      <c r="N277">
        <f t="shared" si="124"/>
        <v>0.3634893963305289</v>
      </c>
      <c r="O277">
        <f t="shared" si="143"/>
        <v>0.99609831360803236</v>
      </c>
      <c r="P277">
        <f t="shared" si="144"/>
        <v>1009.0679954750238</v>
      </c>
      <c r="Q277">
        <f t="shared" si="145"/>
        <v>0.29203571530668648</v>
      </c>
      <c r="R277">
        <f t="shared" si="146"/>
        <v>2.8369932535560527E-2</v>
      </c>
      <c r="S277">
        <f t="shared" si="147"/>
        <v>1009.6523384137114</v>
      </c>
      <c r="T277">
        <f t="shared" si="148"/>
        <v>5877.8091887529099</v>
      </c>
      <c r="U277">
        <f t="shared" si="125"/>
        <v>139140.65300555932</v>
      </c>
      <c r="V277">
        <f t="shared" si="149"/>
        <v>17.380635672481525</v>
      </c>
      <c r="W277">
        <f t="shared" si="126"/>
        <v>24427.391108242959</v>
      </c>
      <c r="X277">
        <f t="shared" si="127"/>
        <v>26139.948719448999</v>
      </c>
      <c r="Y277">
        <f t="shared" si="128"/>
        <v>9754.8847225211939</v>
      </c>
      <c r="Z277">
        <f t="shared" si="150"/>
        <v>2144.8900018985059</v>
      </c>
      <c r="AA277">
        <f t="shared" si="151"/>
        <v>25.767529600070642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0.31397867905446331</v>
      </c>
      <c r="E278">
        <f t="shared" si="134"/>
        <v>3.0915900599412294E-2</v>
      </c>
      <c r="F278">
        <f t="shared" si="135"/>
        <v>0.17609979627360231</v>
      </c>
      <c r="G278">
        <f t="shared" si="136"/>
        <v>5.519991627857511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9.0866740609980408</v>
      </c>
      <c r="L278">
        <f t="shared" si="141"/>
        <v>5696.0914241311129</v>
      </c>
      <c r="M278">
        <f t="shared" si="142"/>
        <v>51.758526192725576</v>
      </c>
      <c r="N278">
        <f t="shared" si="124"/>
        <v>0.36207130982602992</v>
      </c>
      <c r="O278">
        <f t="shared" si="143"/>
        <v>0.99609868535694646</v>
      </c>
      <c r="P278">
        <f t="shared" si="144"/>
        <v>1009.086674060998</v>
      </c>
      <c r="Q278">
        <f t="shared" si="145"/>
        <v>0.29203571530668648</v>
      </c>
      <c r="R278">
        <f t="shared" si="146"/>
        <v>2.8369932535560527E-2</v>
      </c>
      <c r="S278">
        <f t="shared" si="147"/>
        <v>1009.6722206504647</v>
      </c>
      <c r="T278">
        <f t="shared" si="148"/>
        <v>5696.0914241311129</v>
      </c>
      <c r="U278">
        <f t="shared" si="125"/>
        <v>133898.52275597537</v>
      </c>
      <c r="V278">
        <f t="shared" si="149"/>
        <v>16.72581945559865</v>
      </c>
      <c r="W278">
        <f t="shared" si="126"/>
        <v>24257.015550573538</v>
      </c>
      <c r="X278">
        <f t="shared" si="127"/>
        <v>25962.093412295355</v>
      </c>
      <c r="Y278">
        <f t="shared" si="128"/>
        <v>9412.0155215496143</v>
      </c>
      <c r="Z278">
        <f t="shared" si="150"/>
        <v>2070.4688332009209</v>
      </c>
      <c r="AA278">
        <f t="shared" si="151"/>
        <v>24.869614798953986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0.31297394728148903</v>
      </c>
      <c r="E279">
        <f t="shared" si="134"/>
        <v>3.0797704976781359E-2</v>
      </c>
      <c r="F279">
        <f t="shared" si="135"/>
        <v>0.1700030736290587</v>
      </c>
      <c r="G279">
        <f t="shared" si="136"/>
        <v>5.3499885542284522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9.1053911218011354</v>
      </c>
      <c r="L279">
        <f t="shared" si="141"/>
        <v>5519.991627857511</v>
      </c>
      <c r="M279">
        <f t="shared" si="142"/>
        <v>50.261682760710379</v>
      </c>
      <c r="N279">
        <f t="shared" si="124"/>
        <v>0.36065889204598023</v>
      </c>
      <c r="O279">
        <f t="shared" si="143"/>
        <v>0.99609906186511066</v>
      </c>
      <c r="P279">
        <f t="shared" si="144"/>
        <v>1009.1053911218012</v>
      </c>
      <c r="Q279">
        <f t="shared" si="145"/>
        <v>0.29110120101770509</v>
      </c>
      <c r="R279">
        <f t="shared" si="146"/>
        <v>2.8263117671927351E-2</v>
      </c>
      <c r="S279">
        <f t="shared" si="147"/>
        <v>1009.6921438413705</v>
      </c>
      <c r="T279">
        <f t="shared" si="148"/>
        <v>5519.991627857511</v>
      </c>
      <c r="U279">
        <f t="shared" si="125"/>
        <v>128814.73976212958</v>
      </c>
      <c r="V279">
        <f t="shared" si="149"/>
        <v>16.090783050742473</v>
      </c>
      <c r="W279">
        <f t="shared" si="126"/>
        <v>24077.572962341896</v>
      </c>
      <c r="X279">
        <f t="shared" si="127"/>
        <v>25775.487140347999</v>
      </c>
      <c r="Y279">
        <f t="shared" si="128"/>
        <v>9083.8214183948658</v>
      </c>
      <c r="Z279">
        <f t="shared" si="150"/>
        <v>1998.6305989270882</v>
      </c>
      <c r="AA279">
        <f t="shared" si="151"/>
        <v>24.001597298463814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0.31297394728148903</v>
      </c>
      <c r="E280">
        <f t="shared" si="134"/>
        <v>3.0797704976781359E-2</v>
      </c>
      <c r="F280">
        <f t="shared" si="135"/>
        <v>0.1647673691222849</v>
      </c>
      <c r="G280">
        <f t="shared" si="136"/>
        <v>5.1852211851061671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9.1241467366849136</v>
      </c>
      <c r="L280">
        <f t="shared" si="141"/>
        <v>5349.9885542284519</v>
      </c>
      <c r="M280">
        <f t="shared" si="142"/>
        <v>48.814080608365174</v>
      </c>
      <c r="N280">
        <f t="shared" si="124"/>
        <v>0.35925212149007424</v>
      </c>
      <c r="O280">
        <f t="shared" si="143"/>
        <v>0.99609944302793829</v>
      </c>
      <c r="P280">
        <f t="shared" si="144"/>
        <v>1009.1241467366849</v>
      </c>
      <c r="Q280">
        <f t="shared" si="145"/>
        <v>0.29110120101770509</v>
      </c>
      <c r="R280">
        <f t="shared" si="146"/>
        <v>2.8263117671927351E-2</v>
      </c>
      <c r="S280">
        <f t="shared" si="147"/>
        <v>1009.7121080707875</v>
      </c>
      <c r="T280">
        <f t="shared" si="148"/>
        <v>5349.9885542284519</v>
      </c>
      <c r="U280">
        <f t="shared" si="125"/>
        <v>123883.73823544066</v>
      </c>
      <c r="V280">
        <f t="shared" si="149"/>
        <v>15.474831212192411</v>
      </c>
      <c r="W280">
        <f t="shared" si="126"/>
        <v>23891.697926267756</v>
      </c>
      <c r="X280">
        <f t="shared" si="127"/>
        <v>25582.695017180755</v>
      </c>
      <c r="Y280">
        <f t="shared" si="128"/>
        <v>8768.1939397549813</v>
      </c>
      <c r="Z280">
        <f t="shared" si="150"/>
        <v>1929.5209444267091</v>
      </c>
      <c r="AA280">
        <f t="shared" si="151"/>
        <v>23.164598171137094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0.31297394728148903</v>
      </c>
      <c r="E281">
        <f t="shared" si="134"/>
        <v>3.0797704976781359E-2</v>
      </c>
      <c r="F281">
        <f t="shared" si="135"/>
        <v>0.15969291229825633</v>
      </c>
      <c r="G281">
        <f t="shared" si="136"/>
        <v>5.0255282728079109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9.1429409850645076</v>
      </c>
      <c r="L281">
        <f t="shared" si="141"/>
        <v>5185.2211851061675</v>
      </c>
      <c r="M281">
        <f t="shared" si="142"/>
        <v>47.408171289931936</v>
      </c>
      <c r="N281">
        <f t="shared" si="124"/>
        <v>0.35785097669155463</v>
      </c>
      <c r="O281">
        <f t="shared" si="143"/>
        <v>0.99609982874225467</v>
      </c>
      <c r="P281">
        <f t="shared" si="144"/>
        <v>1009.1429409850645</v>
      </c>
      <c r="Q281">
        <f t="shared" si="145"/>
        <v>0.29110120101770509</v>
      </c>
      <c r="R281">
        <f t="shared" si="146"/>
        <v>2.8263117671927351E-2</v>
      </c>
      <c r="S281">
        <f t="shared" si="147"/>
        <v>1009.7321134232484</v>
      </c>
      <c r="T281">
        <f t="shared" si="148"/>
        <v>5185.2211851061675</v>
      </c>
      <c r="U281">
        <f t="shared" si="125"/>
        <v>119100.80305725812</v>
      </c>
      <c r="V281">
        <f t="shared" si="149"/>
        <v>14.877374954934766</v>
      </c>
      <c r="W281">
        <f t="shared" si="126"/>
        <v>23699.16088258578</v>
      </c>
      <c r="X281">
        <f t="shared" si="127"/>
        <v>25383.512988798306</v>
      </c>
      <c r="Y281">
        <f t="shared" si="128"/>
        <v>8464.7591311346005</v>
      </c>
      <c r="Z281">
        <f t="shared" si="150"/>
        <v>1862.8017111446677</v>
      </c>
      <c r="AA281">
        <f t="shared" si="151"/>
        <v>22.355369270102756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0.31297394728148903</v>
      </c>
      <c r="E282">
        <f t="shared" si="134"/>
        <v>3.0797704976781359E-2</v>
      </c>
      <c r="F282">
        <f t="shared" si="135"/>
        <v>0.15477473709841164</v>
      </c>
      <c r="G282">
        <f t="shared" si="136"/>
        <v>4.8707535357094995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9.1617739465185775</v>
      </c>
      <c r="L282">
        <f t="shared" si="141"/>
        <v>5025.528272807911</v>
      </c>
      <c r="M282">
        <f t="shared" si="142"/>
        <v>46.042753997304025</v>
      </c>
      <c r="N282">
        <f t="shared" si="124"/>
        <v>0.35645543621828091</v>
      </c>
      <c r="O282">
        <f t="shared" si="143"/>
        <v>0.99610021890627232</v>
      </c>
      <c r="P282">
        <f t="shared" si="144"/>
        <v>1009.1617739465186</v>
      </c>
      <c r="Q282">
        <f t="shared" si="145"/>
        <v>0.29110120101770509</v>
      </c>
      <c r="R282">
        <f t="shared" si="146"/>
        <v>2.8263117671927351E-2</v>
      </c>
      <c r="S282">
        <f t="shared" si="147"/>
        <v>1009.7521599834598</v>
      </c>
      <c r="T282">
        <f t="shared" si="148"/>
        <v>5025.528272807911</v>
      </c>
      <c r="U282">
        <f t="shared" si="125"/>
        <v>114461.36420960016</v>
      </c>
      <c r="V282">
        <f t="shared" si="149"/>
        <v>14.29784341908177</v>
      </c>
      <c r="W282">
        <f t="shared" si="126"/>
        <v>23499.724092060249</v>
      </c>
      <c r="X282">
        <f t="shared" si="127"/>
        <v>25177.730283115012</v>
      </c>
      <c r="Y282">
        <f t="shared" si="128"/>
        <v>8173.1545880224166</v>
      </c>
      <c r="Z282">
        <f t="shared" si="150"/>
        <v>1798.3902008153325</v>
      </c>
      <c r="AA282">
        <f t="shared" si="151"/>
        <v>21.572988500433699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0.31297394728148903</v>
      </c>
      <c r="E283">
        <f t="shared" si="134"/>
        <v>3.0797704976781359E-2</v>
      </c>
      <c r="F283">
        <f t="shared" si="135"/>
        <v>0.15000803040739585</v>
      </c>
      <c r="G283">
        <f t="shared" si="136"/>
        <v>4.7207455053021032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9.1806457007897162</v>
      </c>
      <c r="L283">
        <f t="shared" si="141"/>
        <v>4870.7535357094994</v>
      </c>
      <c r="M283">
        <f t="shared" si="142"/>
        <v>44.716662507217727</v>
      </c>
      <c r="N283">
        <f t="shared" si="124"/>
        <v>0.35506547867377453</v>
      </c>
      <c r="O283">
        <f t="shared" si="143"/>
        <v>0.99610061341958267</v>
      </c>
      <c r="P283">
        <f t="shared" si="144"/>
        <v>1009.1806457007897</v>
      </c>
      <c r="Q283">
        <f t="shared" si="145"/>
        <v>0.29110120101770509</v>
      </c>
      <c r="R283">
        <f t="shared" si="146"/>
        <v>2.8263117671927351E-2</v>
      </c>
      <c r="S283">
        <f t="shared" si="147"/>
        <v>1009.772247836303</v>
      </c>
      <c r="T283">
        <f t="shared" si="148"/>
        <v>4870.7535357094994</v>
      </c>
      <c r="U283">
        <f t="shared" si="125"/>
        <v>109960.99230658059</v>
      </c>
      <c r="V283">
        <f t="shared" si="149"/>
        <v>13.73568331168361</v>
      </c>
      <c r="W283">
        <f t="shared" si="126"/>
        <v>23293.141344535084</v>
      </c>
      <c r="X283">
        <f t="shared" si="127"/>
        <v>24965.129188748888</v>
      </c>
      <c r="Y283">
        <f t="shared" si="128"/>
        <v>7893.0291004920655</v>
      </c>
      <c r="Z283">
        <f t="shared" si="150"/>
        <v>1736.2065762830637</v>
      </c>
      <c r="AA283">
        <f t="shared" si="151"/>
        <v>20.816564410210258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0.31297394728148903</v>
      </c>
      <c r="E284">
        <f t="shared" si="134"/>
        <v>3.0797704976781359E-2</v>
      </c>
      <c r="F284">
        <f t="shared" si="135"/>
        <v>0.14538812734276083</v>
      </c>
      <c r="G284">
        <f t="shared" si="136"/>
        <v>4.5753573779593424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9.1995563277847801</v>
      </c>
      <c r="L284">
        <f t="shared" si="141"/>
        <v>4720.7455053021031</v>
      </c>
      <c r="M284">
        <f t="shared" si="142"/>
        <v>43.428764185163523</v>
      </c>
      <c r="N284">
        <f t="shared" si="124"/>
        <v>0.35368108269823645</v>
      </c>
      <c r="O284">
        <f t="shared" si="143"/>
        <v>0.99610101218313585</v>
      </c>
      <c r="P284">
        <f t="shared" si="144"/>
        <v>1009.1995563277848</v>
      </c>
      <c r="Q284">
        <f t="shared" si="145"/>
        <v>0.29110120101770509</v>
      </c>
      <c r="R284">
        <f t="shared" si="146"/>
        <v>2.8263117671927351E-2</v>
      </c>
      <c r="S284">
        <f t="shared" si="147"/>
        <v>1009.7923770668341</v>
      </c>
      <c r="T284">
        <f t="shared" si="148"/>
        <v>4720.7455053021031</v>
      </c>
      <c r="U284">
        <f t="shared" si="125"/>
        <v>105595.39426352461</v>
      </c>
      <c r="V284">
        <f t="shared" si="149"/>
        <v>13.190358365739719</v>
      </c>
      <c r="W284">
        <f t="shared" si="126"/>
        <v>23079.157657105523</v>
      </c>
      <c r="X284">
        <f t="shared" si="127"/>
        <v>24745.484826537664</v>
      </c>
      <c r="Y284">
        <f t="shared" si="128"/>
        <v>7624.0423087554536</v>
      </c>
      <c r="Z284">
        <f t="shared" si="150"/>
        <v>1676.1737625371609</v>
      </c>
      <c r="AA284">
        <f t="shared" si="151"/>
        <v>20.085235171588124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0.31297394728148903</v>
      </c>
      <c r="E285">
        <f t="shared" si="134"/>
        <v>3.0797704976781359E-2</v>
      </c>
      <c r="F285">
        <f t="shared" si="135"/>
        <v>0.14091050668973176</v>
      </c>
      <c r="G285">
        <f t="shared" si="136"/>
        <v>4.4344468712696106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9.2185059075752136</v>
      </c>
      <c r="L285">
        <f t="shared" si="141"/>
        <v>4575.3573779593426</v>
      </c>
      <c r="M285">
        <f t="shared" si="142"/>
        <v>42.177959017986041</v>
      </c>
      <c r="N285">
        <f t="shared" si="124"/>
        <v>0.35230222696954022</v>
      </c>
      <c r="O285">
        <f t="shared" si="143"/>
        <v>0.99610141509922745</v>
      </c>
      <c r="P285">
        <f t="shared" si="144"/>
        <v>1009.2185059075753</v>
      </c>
      <c r="Q285">
        <f t="shared" si="145"/>
        <v>0.29110120101770509</v>
      </c>
      <c r="R285">
        <f t="shared" si="146"/>
        <v>2.8263117671927351E-2</v>
      </c>
      <c r="S285">
        <f t="shared" si="147"/>
        <v>1009.8125477602844</v>
      </c>
      <c r="T285">
        <f t="shared" si="148"/>
        <v>4575.3573779593426</v>
      </c>
      <c r="U285">
        <f t="shared" si="125"/>
        <v>101360.40909952625</v>
      </c>
      <c r="V285">
        <f t="shared" si="149"/>
        <v>12.661348815878839</v>
      </c>
      <c r="W285">
        <f t="shared" si="126"/>
        <v>22857.508961541833</v>
      </c>
      <c r="X285">
        <f t="shared" si="127"/>
        <v>24518.564913537357</v>
      </c>
      <c r="Y285">
        <f t="shared" si="128"/>
        <v>7365.8643693303165</v>
      </c>
      <c r="Z285">
        <f t="shared" si="150"/>
        <v>1618.2173511680246</v>
      </c>
      <c r="AA285">
        <f t="shared" si="151"/>
        <v>19.378167595755414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0.31297394728148903</v>
      </c>
      <c r="E286">
        <f t="shared" si="134"/>
        <v>3.0797704976781359E-2</v>
      </c>
      <c r="F286">
        <f t="shared" si="135"/>
        <v>0.13657078647657261</v>
      </c>
      <c r="G286">
        <f t="shared" si="136"/>
        <v>4.297876084793038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9.2374945203973979</v>
      </c>
      <c r="L286">
        <f t="shared" si="141"/>
        <v>4434.4468712696107</v>
      </c>
      <c r="M286">
        <f t="shared" si="142"/>
        <v>40.963178674346416</v>
      </c>
      <c r="N286">
        <f t="shared" si="124"/>
        <v>0.35092889020419932</v>
      </c>
      <c r="O286">
        <f t="shared" si="143"/>
        <v>0.99610182207148057</v>
      </c>
      <c r="P286">
        <f t="shared" si="144"/>
        <v>1009.2374945203974</v>
      </c>
      <c r="Q286">
        <f t="shared" si="145"/>
        <v>0.29110120101770509</v>
      </c>
      <c r="R286">
        <f t="shared" si="146"/>
        <v>2.8263117671927351E-2</v>
      </c>
      <c r="S286">
        <f t="shared" si="147"/>
        <v>1009.8327600020606</v>
      </c>
      <c r="T286">
        <f t="shared" si="148"/>
        <v>4434.4468712696107</v>
      </c>
      <c r="U286">
        <f t="shared" si="125"/>
        <v>97252.003869333494</v>
      </c>
      <c r="V286">
        <f t="shared" si="149"/>
        <v>12.148150890193921</v>
      </c>
      <c r="W286">
        <f t="shared" si="126"/>
        <v>22627.921780582616</v>
      </c>
      <c r="X286">
        <f t="shared" si="127"/>
        <v>24284.129519256228</v>
      </c>
      <c r="Y286">
        <f t="shared" si="128"/>
        <v>7118.1756314944778</v>
      </c>
      <c r="Z286">
        <f t="shared" si="150"/>
        <v>1562.2655081263938</v>
      </c>
      <c r="AA286">
        <f t="shared" si="151"/>
        <v>18.694556180652327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0.34810264199093743</v>
      </c>
      <c r="E287">
        <f t="shared" si="134"/>
        <v>3.5027504045835878E-2</v>
      </c>
      <c r="F287">
        <f t="shared" si="135"/>
        <v>0.1505438719485894</v>
      </c>
      <c r="G287">
        <f t="shared" si="136"/>
        <v>4.1473322128444483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9.2565222466529899</v>
      </c>
      <c r="L287">
        <f t="shared" si="141"/>
        <v>4297.876084793038</v>
      </c>
      <c r="M287">
        <f t="shared" si="142"/>
        <v>39.783385592244606</v>
      </c>
      <c r="N287">
        <f t="shared" si="124"/>
        <v>0.34956105115831115</v>
      </c>
      <c r="O287">
        <f t="shared" si="143"/>
        <v>0.99610223300483403</v>
      </c>
      <c r="P287">
        <f t="shared" si="144"/>
        <v>1009.2565222466529</v>
      </c>
      <c r="Q287">
        <f t="shared" si="145"/>
        <v>0.32377486382232012</v>
      </c>
      <c r="R287">
        <f t="shared" si="146"/>
        <v>3.2076704203825801E-2</v>
      </c>
      <c r="S287">
        <f t="shared" si="147"/>
        <v>1009.8530138777455</v>
      </c>
      <c r="T287">
        <f t="shared" si="148"/>
        <v>4297.876084793038</v>
      </c>
      <c r="U287">
        <f t="shared" si="125"/>
        <v>93266.269720572091</v>
      </c>
      <c r="V287">
        <f t="shared" si="149"/>
        <v>11.650276317733619</v>
      </c>
      <c r="W287">
        <f t="shared" si="126"/>
        <v>22488.256289602956</v>
      </c>
      <c r="X287">
        <f t="shared" si="127"/>
        <v>24136.655244978803</v>
      </c>
      <c r="Y287">
        <f t="shared" si="128"/>
        <v>6836.4580872493907</v>
      </c>
      <c r="Z287">
        <f t="shared" si="150"/>
        <v>1508.2488846715901</v>
      </c>
      <c r="AA287">
        <f t="shared" si="151"/>
        <v>18.033622190363875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0.34810264199093743</v>
      </c>
      <c r="E288">
        <f t="shared" si="134"/>
        <v>3.5027504045835878E-2</v>
      </c>
      <c r="F288">
        <f t="shared" si="135"/>
        <v>0.14527069586483438</v>
      </c>
      <c r="G288">
        <f t="shared" si="136"/>
        <v>4.0020615169796141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9.2755891669092492</v>
      </c>
      <c r="L288">
        <f t="shared" si="141"/>
        <v>4147.3322128444479</v>
      </c>
      <c r="M288">
        <f t="shared" si="142"/>
        <v>38.468949745033726</v>
      </c>
      <c r="N288">
        <f t="shared" si="124"/>
        <v>0.34819868862847553</v>
      </c>
      <c r="O288">
        <f t="shared" si="143"/>
        <v>0.99610264780552271</v>
      </c>
      <c r="P288">
        <f t="shared" si="144"/>
        <v>1009.2755891669093</v>
      </c>
      <c r="Q288">
        <f t="shared" si="145"/>
        <v>0.32377486382232012</v>
      </c>
      <c r="R288">
        <f t="shared" si="146"/>
        <v>3.2076704203825801E-2</v>
      </c>
      <c r="S288">
        <f t="shared" si="147"/>
        <v>1009.8733094730981</v>
      </c>
      <c r="T288">
        <f t="shared" si="148"/>
        <v>4147.3322128444479</v>
      </c>
      <c r="U288">
        <f t="shared" si="125"/>
        <v>89417.835333998999</v>
      </c>
      <c r="V288">
        <f t="shared" si="149"/>
        <v>11.169552427643751</v>
      </c>
      <c r="W288">
        <f t="shared" si="126"/>
        <v>22342.94374402404</v>
      </c>
      <c r="X288">
        <f t="shared" si="127"/>
        <v>23983.685590618345</v>
      </c>
      <c r="Y288">
        <f t="shared" si="128"/>
        <v>6566.3498035531366</v>
      </c>
      <c r="Z288">
        <f t="shared" si="150"/>
        <v>1449.7458078246298</v>
      </c>
      <c r="AA288">
        <f t="shared" si="151"/>
        <v>17.336470017702794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0.34810264199093743</v>
      </c>
      <c r="E289">
        <f t="shared" si="134"/>
        <v>3.5027504045835878E-2</v>
      </c>
      <c r="F289">
        <f t="shared" si="135"/>
        <v>0.14018222597768751</v>
      </c>
      <c r="G289">
        <f t="shared" si="136"/>
        <v>3.8618792910019266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9.294695361899409</v>
      </c>
      <c r="L289">
        <f t="shared" si="141"/>
        <v>4002.0615169796142</v>
      </c>
      <c r="M289">
        <f t="shared" si="142"/>
        <v>37.197942619906534</v>
      </c>
      <c r="N289">
        <f t="shared" si="124"/>
        <v>0.34684178145269073</v>
      </c>
      <c r="O289">
        <f t="shared" si="143"/>
        <v>0.99610306638106672</v>
      </c>
      <c r="P289">
        <f t="shared" si="144"/>
        <v>1009.2946953618994</v>
      </c>
      <c r="Q289">
        <f t="shared" si="145"/>
        <v>0.32377486382232012</v>
      </c>
      <c r="R289">
        <f t="shared" si="146"/>
        <v>3.2076704203825801E-2</v>
      </c>
      <c r="S289">
        <f t="shared" si="147"/>
        <v>1009.8936468740542</v>
      </c>
      <c r="T289">
        <f t="shared" si="148"/>
        <v>4002.0615169796142</v>
      </c>
      <c r="U289">
        <f t="shared" si="125"/>
        <v>85701.886778447602</v>
      </c>
      <c r="V289">
        <f t="shared" si="149"/>
        <v>10.705377891829675</v>
      </c>
      <c r="W289">
        <f t="shared" si="126"/>
        <v>22191.756997203585</v>
      </c>
      <c r="X289">
        <f t="shared" si="127"/>
        <v>23825.016935075808</v>
      </c>
      <c r="Y289">
        <f t="shared" si="128"/>
        <v>6307.4527308918296</v>
      </c>
      <c r="Z289">
        <f t="shared" si="150"/>
        <v>1393.5125720227891</v>
      </c>
      <c r="AA289">
        <f t="shared" si="151"/>
        <v>16.665347179055189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0.34810264199093743</v>
      </c>
      <c r="E290">
        <f t="shared" si="134"/>
        <v>3.5027504045835878E-2</v>
      </c>
      <c r="F290">
        <f t="shared" si="135"/>
        <v>0.13527199249009977</v>
      </c>
      <c r="G290">
        <f t="shared" si="136"/>
        <v>3.7266072985118268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9.3138409125229931</v>
      </c>
      <c r="L290">
        <f t="shared" si="141"/>
        <v>3861.8792910019265</v>
      </c>
      <c r="M290">
        <f t="shared" si="142"/>
        <v>35.968929339759036</v>
      </c>
      <c r="N290">
        <f t="shared" si="124"/>
        <v>0.3454903085112257</v>
      </c>
      <c r="O290">
        <f t="shared" si="143"/>
        <v>0.99610348864025378</v>
      </c>
      <c r="P290">
        <f t="shared" si="144"/>
        <v>1009.313840912523</v>
      </c>
      <c r="Q290">
        <f t="shared" si="145"/>
        <v>0.32377486382232012</v>
      </c>
      <c r="R290">
        <f t="shared" si="146"/>
        <v>3.2076704203825801E-2</v>
      </c>
      <c r="S290">
        <f t="shared" si="147"/>
        <v>1009.9140261667263</v>
      </c>
      <c r="T290">
        <f t="shared" si="148"/>
        <v>3861.8792910019265</v>
      </c>
      <c r="U290">
        <f t="shared" si="125"/>
        <v>82113.778624064769</v>
      </c>
      <c r="V290">
        <f t="shared" si="149"/>
        <v>10.257172430394215</v>
      </c>
      <c r="W290">
        <f t="shared" si="126"/>
        <v>22034.459777088901</v>
      </c>
      <c r="X290">
        <f t="shared" si="127"/>
        <v>23660.438123837783</v>
      </c>
      <c r="Y290">
        <f t="shared" si="128"/>
        <v>6059.3827742165759</v>
      </c>
      <c r="Z290">
        <f t="shared" si="150"/>
        <v>1339.4610930463625</v>
      </c>
      <c r="AA290">
        <f t="shared" si="151"/>
        <v>16.019281196577715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0.34712795459336276</v>
      </c>
      <c r="E291">
        <f t="shared" si="134"/>
        <v>3.4907354429582149E-2</v>
      </c>
      <c r="F291">
        <f t="shared" si="135"/>
        <v>0.13008600178901999</v>
      </c>
      <c r="G291">
        <f t="shared" si="136"/>
        <v>3.5965212967228068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9.3330258998461595</v>
      </c>
      <c r="L291">
        <f t="shared" si="141"/>
        <v>3726.6072985118267</v>
      </c>
      <c r="M291">
        <f t="shared" si="142"/>
        <v>34.78052243556661</v>
      </c>
      <c r="N291">
        <f t="shared" si="124"/>
        <v>0.34414424872746952</v>
      </c>
      <c r="O291">
        <f t="shared" si="143"/>
        <v>0.99610391449312552</v>
      </c>
      <c r="P291">
        <f t="shared" si="144"/>
        <v>1009.3330258998461</v>
      </c>
      <c r="Q291">
        <f t="shared" si="145"/>
        <v>0.32286829420361757</v>
      </c>
      <c r="R291">
        <f t="shared" si="146"/>
        <v>3.1968634779394045E-2</v>
      </c>
      <c r="S291">
        <f t="shared" si="147"/>
        <v>1009.9344474374047</v>
      </c>
      <c r="T291">
        <f t="shared" si="148"/>
        <v>3726.6072985118267</v>
      </c>
      <c r="U291">
        <f t="shared" si="125"/>
        <v>78649.028041935962</v>
      </c>
      <c r="V291">
        <f t="shared" si="149"/>
        <v>9.8243760745973727</v>
      </c>
      <c r="W291">
        <f t="shared" si="126"/>
        <v>21868.083504357925</v>
      </c>
      <c r="X291">
        <f t="shared" si="127"/>
        <v>23487.107835531606</v>
      </c>
      <c r="Y291">
        <f t="shared" si="128"/>
        <v>5822.855486978543</v>
      </c>
      <c r="Z291">
        <f t="shared" si="150"/>
        <v>1287.5067052630363</v>
      </c>
      <c r="AA291">
        <f t="shared" si="151"/>
        <v>15.397335949853954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0.34712795459336276</v>
      </c>
      <c r="E292">
        <f t="shared" si="134"/>
        <v>3.4907354429582149E-2</v>
      </c>
      <c r="F292">
        <f t="shared" si="135"/>
        <v>0.1255450436182434</v>
      </c>
      <c r="G292">
        <f t="shared" si="136"/>
        <v>3.4709762531045634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9.3522504051020388</v>
      </c>
      <c r="L292">
        <f t="shared" si="141"/>
        <v>3596.5212967228067</v>
      </c>
      <c r="M292">
        <f t="shared" si="142"/>
        <v>33.635567754233982</v>
      </c>
      <c r="N292">
        <f t="shared" si="124"/>
        <v>0.34280358106875908</v>
      </c>
      <c r="O292">
        <f t="shared" si="143"/>
        <v>0.99610434385096436</v>
      </c>
      <c r="P292">
        <f t="shared" si="144"/>
        <v>1009.352250405102</v>
      </c>
      <c r="Q292">
        <f t="shared" si="145"/>
        <v>0.32286829420361757</v>
      </c>
      <c r="R292">
        <f t="shared" si="146"/>
        <v>3.1968634779394045E-2</v>
      </c>
      <c r="S292">
        <f t="shared" si="147"/>
        <v>1009.9549107725572</v>
      </c>
      <c r="T292">
        <f t="shared" si="148"/>
        <v>3596.5212967228067</v>
      </c>
      <c r="U292">
        <f t="shared" si="125"/>
        <v>75302.8554616576</v>
      </c>
      <c r="V292">
        <f t="shared" si="149"/>
        <v>9.4063917884898327</v>
      </c>
      <c r="W292">
        <f t="shared" si="126"/>
        <v>21695.007390011408</v>
      </c>
      <c r="X292">
        <f t="shared" si="127"/>
        <v>23307.344267805722</v>
      </c>
      <c r="Y292">
        <f t="shared" si="128"/>
        <v>5596.3830148288189</v>
      </c>
      <c r="Z292">
        <f t="shared" si="150"/>
        <v>1237.7221196930147</v>
      </c>
      <c r="AA292">
        <f t="shared" si="151"/>
        <v>14.800031985332836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0.34712795459336276</v>
      </c>
      <c r="E293">
        <f t="shared" si="134"/>
        <v>3.4907354429582149E-2</v>
      </c>
      <c r="F293">
        <f t="shared" si="135"/>
        <v>0.12116259828378403</v>
      </c>
      <c r="G293">
        <f t="shared" si="136"/>
        <v>3.3498136548207795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9.3715145096911208</v>
      </c>
      <c r="L293">
        <f t="shared" si="141"/>
        <v>3470.9762531045635</v>
      </c>
      <c r="M293">
        <f t="shared" si="142"/>
        <v>32.528304318762736</v>
      </c>
      <c r="N293">
        <f t="shared" si="124"/>
        <v>0.34146828454718336</v>
      </c>
      <c r="O293">
        <f t="shared" si="143"/>
        <v>0.99610477662627483</v>
      </c>
      <c r="P293">
        <f t="shared" si="144"/>
        <v>1009.3715145096911</v>
      </c>
      <c r="Q293">
        <f t="shared" si="145"/>
        <v>0.32286829420361757</v>
      </c>
      <c r="R293">
        <f t="shared" si="146"/>
        <v>3.1968634779394045E-2</v>
      </c>
      <c r="S293">
        <f t="shared" si="147"/>
        <v>1009.9754162588296</v>
      </c>
      <c r="T293">
        <f t="shared" si="148"/>
        <v>3470.9762531045635</v>
      </c>
      <c r="U293">
        <f t="shared" si="125"/>
        <v>72071.116366948641</v>
      </c>
      <c r="V293">
        <f t="shared" si="149"/>
        <v>9.0027018633648765</v>
      </c>
      <c r="W293">
        <f t="shared" si="126"/>
        <v>21514.962858674171</v>
      </c>
      <c r="X293">
        <f t="shared" si="127"/>
        <v>23120.909842955982</v>
      </c>
      <c r="Y293">
        <f t="shared" si="128"/>
        <v>5379.6231368654617</v>
      </c>
      <c r="Z293">
        <f t="shared" si="150"/>
        <v>1189.8630893688678</v>
      </c>
      <c r="AA293">
        <f t="shared" si="151"/>
        <v>14.224956368139182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0.34712795459336276</v>
      </c>
      <c r="E294">
        <f t="shared" si="134"/>
        <v>3.4907354429582149E-2</v>
      </c>
      <c r="F294">
        <f t="shared" si="135"/>
        <v>0.11693313252188291</v>
      </c>
      <c r="G294">
        <f t="shared" si="136"/>
        <v>3.2328805222988968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9.3908182951815391</v>
      </c>
      <c r="L294">
        <f t="shared" si="141"/>
        <v>3349.8136548207794</v>
      </c>
      <c r="M294">
        <f t="shared" si="142"/>
        <v>31.457491355139915</v>
      </c>
      <c r="N294">
        <f t="shared" si="124"/>
        <v>0.34013833822036799</v>
      </c>
      <c r="O294">
        <f t="shared" si="143"/>
        <v>0.99610521273277541</v>
      </c>
      <c r="P294">
        <f t="shared" si="144"/>
        <v>1009.3908182951816</v>
      </c>
      <c r="Q294">
        <f t="shared" si="145"/>
        <v>0.32286829420361757</v>
      </c>
      <c r="R294">
        <f t="shared" si="146"/>
        <v>3.1968634779394045E-2</v>
      </c>
      <c r="S294">
        <f t="shared" si="147"/>
        <v>1009.9959639830463</v>
      </c>
      <c r="T294">
        <f t="shared" si="148"/>
        <v>3349.8136548207794</v>
      </c>
      <c r="U294">
        <f t="shared" si="125"/>
        <v>68949.810804372348</v>
      </c>
      <c r="V294">
        <f t="shared" si="149"/>
        <v>8.6128066484598484</v>
      </c>
      <c r="W294">
        <f t="shared" si="126"/>
        <v>21327.670580087582</v>
      </c>
      <c r="X294">
        <f t="shared" si="127"/>
        <v>22927.558221094558</v>
      </c>
      <c r="Y294">
        <f t="shared" si="128"/>
        <v>5172.2455924781798</v>
      </c>
      <c r="Z294">
        <f t="shared" si="150"/>
        <v>1143.8551222643821</v>
      </c>
      <c r="AA294">
        <f t="shared" si="151"/>
        <v>13.671281350017946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0.34712795459336276</v>
      </c>
      <c r="E295">
        <f t="shared" si="134"/>
        <v>3.4907354429582149E-2</v>
      </c>
      <c r="F295">
        <f t="shared" si="135"/>
        <v>0.11285130622038024</v>
      </c>
      <c r="G295">
        <f t="shared" si="136"/>
        <v>3.1200292160785166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9.4101618433094583</v>
      </c>
      <c r="L295">
        <f t="shared" si="141"/>
        <v>3232.8805222988967</v>
      </c>
      <c r="M295">
        <f t="shared" si="142"/>
        <v>30.421928934915432</v>
      </c>
      <c r="N295">
        <f t="shared" si="124"/>
        <v>0.33881372119223679</v>
      </c>
      <c r="O295">
        <f t="shared" si="143"/>
        <v>0.99610565208537882</v>
      </c>
      <c r="P295">
        <f t="shared" si="144"/>
        <v>1009.4101618433094</v>
      </c>
      <c r="Q295">
        <f t="shared" si="145"/>
        <v>0.32286829420361757</v>
      </c>
      <c r="R295">
        <f t="shared" si="146"/>
        <v>3.1968634779394045E-2</v>
      </c>
      <c r="S295">
        <f t="shared" si="147"/>
        <v>1010.0165540322106</v>
      </c>
      <c r="T295">
        <f t="shared" si="148"/>
        <v>3232.8805222988967</v>
      </c>
      <c r="U295">
        <f t="shared" si="125"/>
        <v>65935.078338768144</v>
      </c>
      <c r="V295">
        <f t="shared" si="149"/>
        <v>8.2362239208182366</v>
      </c>
      <c r="W295">
        <f t="shared" si="126"/>
        <v>21132.840038478946</v>
      </c>
      <c r="X295">
        <f t="shared" si="127"/>
        <v>22727.033977006813</v>
      </c>
      <c r="Y295">
        <f t="shared" si="128"/>
        <v>4973.9316643022248</v>
      </c>
      <c r="Z295">
        <f t="shared" si="150"/>
        <v>1099.6266085197421</v>
      </c>
      <c r="AA295">
        <f t="shared" si="151"/>
        <v>13.138210028565204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0.34712795459336276</v>
      </c>
      <c r="E296">
        <f t="shared" si="134"/>
        <v>3.4907354429582149E-2</v>
      </c>
      <c r="F296">
        <f t="shared" si="135"/>
        <v>0.10891196567630412</v>
      </c>
      <c r="G296">
        <f t="shared" si="136"/>
        <v>3.0111172504022123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9.4295452359793988</v>
      </c>
      <c r="L296">
        <f t="shared" si="141"/>
        <v>3120.0292160785166</v>
      </c>
      <c r="M296">
        <f t="shared" si="142"/>
        <v>29.420456630589715</v>
      </c>
      <c r="N296">
        <f t="shared" si="124"/>
        <v>0.33749441261375401</v>
      </c>
      <c r="O296">
        <f t="shared" si="143"/>
        <v>0.99610609460018229</v>
      </c>
      <c r="P296">
        <f t="shared" si="144"/>
        <v>1009.4295452359794</v>
      </c>
      <c r="Q296">
        <f t="shared" si="145"/>
        <v>0.32286829420361757</v>
      </c>
      <c r="R296">
        <f t="shared" si="146"/>
        <v>3.1968634779394045E-2</v>
      </c>
      <c r="S296">
        <f t="shared" si="147"/>
        <v>1010.0371864935049</v>
      </c>
      <c r="T296">
        <f t="shared" si="148"/>
        <v>3120.0292160785166</v>
      </c>
      <c r="U296">
        <f t="shared" si="125"/>
        <v>63023.1931847624</v>
      </c>
      <c r="V296">
        <f t="shared" si="149"/>
        <v>7.8724882771465081</v>
      </c>
      <c r="W296">
        <f t="shared" si="126"/>
        <v>20930.169084695735</v>
      </c>
      <c r="X296">
        <f t="shared" si="127"/>
        <v>22519.072265097177</v>
      </c>
      <c r="Y296">
        <f t="shared" si="128"/>
        <v>4784.3737757257177</v>
      </c>
      <c r="Z296">
        <f t="shared" si="150"/>
        <v>1057.1087089280597</v>
      </c>
      <c r="AA296">
        <f t="shared" si="151"/>
        <v>12.624975197089142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0.34712795459336276</v>
      </c>
      <c r="E297">
        <f t="shared" si="134"/>
        <v>3.4907354429582149E-2</v>
      </c>
      <c r="F297">
        <f t="shared" si="135"/>
        <v>0.10511013708881889</v>
      </c>
      <c r="G297">
        <f t="shared" si="136"/>
        <v>2.9060071133133936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9.4489685552645941</v>
      </c>
      <c r="L297">
        <f t="shared" si="141"/>
        <v>3011.1172504022124</v>
      </c>
      <c r="M297">
        <f t="shared" si="142"/>
        <v>28.45195221526529</v>
      </c>
      <c r="N297">
        <f t="shared" si="124"/>
        <v>0.336180391683645</v>
      </c>
      <c r="O297">
        <f t="shared" si="143"/>
        <v>0.996106540194451</v>
      </c>
      <c r="P297">
        <f t="shared" si="144"/>
        <v>1009.4489685552646</v>
      </c>
      <c r="Q297">
        <f t="shared" si="145"/>
        <v>0.32286829420361757</v>
      </c>
      <c r="R297">
        <f t="shared" si="146"/>
        <v>3.1968634779394045E-2</v>
      </c>
      <c r="S297">
        <f t="shared" si="147"/>
        <v>1010.0578614542915</v>
      </c>
      <c r="T297">
        <f t="shared" si="148"/>
        <v>3011.1172504022124</v>
      </c>
      <c r="U297">
        <f t="shared" si="125"/>
        <v>60210.559508210208</v>
      </c>
      <c r="V297">
        <f t="shared" si="149"/>
        <v>7.5211505468977311</v>
      </c>
      <c r="W297">
        <f t="shared" si="126"/>
        <v>20719.343470415282</v>
      </c>
      <c r="X297">
        <f t="shared" si="127"/>
        <v>22303.398471985278</v>
      </c>
      <c r="Y297">
        <f t="shared" si="128"/>
        <v>4603.2751024420659</v>
      </c>
      <c r="Z297">
        <f t="shared" si="150"/>
        <v>1016.2352477356368</v>
      </c>
      <c r="AA297">
        <f t="shared" si="151"/>
        <v>12.130838237373295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0.34712795459336276</v>
      </c>
      <c r="E298">
        <f t="shared" si="134"/>
        <v>3.4907354429582149E-2</v>
      </c>
      <c r="F298">
        <f t="shared" si="135"/>
        <v>0.10144102027931752</v>
      </c>
      <c r="G298">
        <f t="shared" si="136"/>
        <v>2.8045660930340759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9.468431883407332</v>
      </c>
      <c r="L298">
        <f t="shared" si="141"/>
        <v>2906.0071133133933</v>
      </c>
      <c r="M298">
        <f t="shared" si="142"/>
        <v>27.51533040510504</v>
      </c>
      <c r="N298">
        <f t="shared" si="124"/>
        <v>0.334871637649097</v>
      </c>
      <c r="O298">
        <f t="shared" si="143"/>
        <v>0.99610698878660486</v>
      </c>
      <c r="P298">
        <f t="shared" si="144"/>
        <v>1009.4684318834073</v>
      </c>
      <c r="Q298">
        <f t="shared" si="145"/>
        <v>0.32286829420361757</v>
      </c>
      <c r="R298">
        <f t="shared" si="146"/>
        <v>3.1968634779394045E-2</v>
      </c>
      <c r="S298">
        <f t="shared" si="147"/>
        <v>1010.0785790021121</v>
      </c>
      <c r="T298">
        <f t="shared" si="148"/>
        <v>2906.0071133133933</v>
      </c>
      <c r="U298">
        <f t="shared" si="125"/>
        <v>57493.706891633927</v>
      </c>
      <c r="V298">
        <f t="shared" si="149"/>
        <v>7.1817772258407011</v>
      </c>
      <c r="W298">
        <f t="shared" si="126"/>
        <v>20500.036363712603</v>
      </c>
      <c r="X298">
        <f t="shared" si="127"/>
        <v>22079.727856297235</v>
      </c>
      <c r="Y298">
        <f t="shared" si="128"/>
        <v>4430.3491975572497</v>
      </c>
      <c r="Z298">
        <f t="shared" si="150"/>
        <v>976.94260958915515</v>
      </c>
      <c r="AA298">
        <f t="shared" si="151"/>
        <v>11.655088053741382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0.38517013878292677</v>
      </c>
      <c r="E299">
        <f t="shared" si="134"/>
        <v>3.9723621314432522E-2</v>
      </c>
      <c r="F299">
        <f t="shared" si="135"/>
        <v>0.11140752143098316</v>
      </c>
      <c r="G299">
        <f t="shared" si="136"/>
        <v>2.6931585716030928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9.4879353028193112</v>
      </c>
      <c r="L299">
        <f t="shared" si="141"/>
        <v>2804.5660930340759</v>
      </c>
      <c r="M299">
        <f t="shared" si="142"/>
        <v>26.609541643188038</v>
      </c>
      <c r="N299">
        <f t="shared" si="124"/>
        <v>0.33356812980644146</v>
      </c>
      <c r="O299">
        <f t="shared" si="143"/>
        <v>0.99610744029620857</v>
      </c>
      <c r="P299">
        <f t="shared" si="144"/>
        <v>1009.4879353028193</v>
      </c>
      <c r="Q299">
        <f t="shared" si="145"/>
        <v>0.35825183204473621</v>
      </c>
      <c r="R299">
        <f t="shared" si="146"/>
        <v>3.6288474119239744E-2</v>
      </c>
      <c r="S299">
        <f t="shared" si="147"/>
        <v>1010.0993392246891</v>
      </c>
      <c r="T299">
        <f t="shared" si="148"/>
        <v>2804.5660930340759</v>
      </c>
      <c r="U299">
        <f t="shared" si="125"/>
        <v>54869.285957932225</v>
      </c>
      <c r="V299">
        <f t="shared" si="149"/>
        <v>6.8539499293993043</v>
      </c>
      <c r="W299">
        <f t="shared" si="126"/>
        <v>20373.581613975108</v>
      </c>
      <c r="X299">
        <f t="shared" si="127"/>
        <v>21945.697837555708</v>
      </c>
      <c r="Y299">
        <f t="shared" si="128"/>
        <v>4233.9582830923782</v>
      </c>
      <c r="Z299">
        <f t="shared" si="150"/>
        <v>939.16964046945077</v>
      </c>
      <c r="AA299">
        <f t="shared" si="151"/>
        <v>11.197040046882938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0.38517013878292677</v>
      </c>
      <c r="E300">
        <f t="shared" si="134"/>
        <v>3.9723621314432522E-2</v>
      </c>
      <c r="F300">
        <f t="shared" si="135"/>
        <v>0.10698201123807927</v>
      </c>
      <c r="G300">
        <f t="shared" si="136"/>
        <v>2.5861765603650135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9.5074788960819809</v>
      </c>
      <c r="L300">
        <f t="shared" si="141"/>
        <v>2693.1585716030927</v>
      </c>
      <c r="M300">
        <f t="shared" si="142"/>
        <v>25.605148283318698</v>
      </c>
      <c r="N300">
        <f t="shared" si="124"/>
        <v>0.33226984750181482</v>
      </c>
      <c r="O300">
        <f t="shared" si="143"/>
        <v>0.99610789464395177</v>
      </c>
      <c r="P300">
        <f t="shared" si="144"/>
        <v>1009.507478896082</v>
      </c>
      <c r="Q300">
        <f t="shared" si="145"/>
        <v>0.35825183204473621</v>
      </c>
      <c r="R300">
        <f t="shared" si="146"/>
        <v>3.6288474119239744E-2</v>
      </c>
      <c r="S300">
        <f t="shared" si="147"/>
        <v>1010.1201422099256</v>
      </c>
      <c r="T300">
        <f t="shared" si="148"/>
        <v>2693.1585716030927</v>
      </c>
      <c r="U300">
        <f t="shared" si="125"/>
        <v>52347.7516784775</v>
      </c>
      <c r="V300">
        <f t="shared" si="149"/>
        <v>6.5389746313810848</v>
      </c>
      <c r="W300">
        <f t="shared" si="126"/>
        <v>20241.368080100896</v>
      </c>
      <c r="X300">
        <f t="shared" si="127"/>
        <v>21806.06327352233</v>
      </c>
      <c r="Y300">
        <f t="shared" si="128"/>
        <v>4046.5780333423136</v>
      </c>
      <c r="Z300">
        <f t="shared" si="150"/>
        <v>898.35186800183089</v>
      </c>
      <c r="AA300">
        <f t="shared" si="151"/>
        <v>10.713765529870463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0.38517013878292677</v>
      </c>
      <c r="E301">
        <f t="shared" si="134"/>
        <v>3.9723621314432522E-2</v>
      </c>
      <c r="F301">
        <f t="shared" si="135"/>
        <v>0.10273229833620144</v>
      </c>
      <c r="G301">
        <f t="shared" si="136"/>
        <v>2.483444262028812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9.5270627459468962</v>
      </c>
      <c r="L301">
        <f t="shared" si="141"/>
        <v>2586.1765603650138</v>
      </c>
      <c r="M301">
        <f t="shared" si="142"/>
        <v>24.638666362694604</v>
      </c>
      <c r="N301">
        <f t="shared" si="124"/>
        <v>0.33097677013180199</v>
      </c>
      <c r="O301">
        <f t="shared" si="143"/>
        <v>0.99610835175164136</v>
      </c>
      <c r="P301">
        <f t="shared" si="144"/>
        <v>1009.5270627459469</v>
      </c>
      <c r="Q301">
        <f t="shared" si="145"/>
        <v>0.35825183204473621</v>
      </c>
      <c r="R301">
        <f t="shared" si="146"/>
        <v>3.6288474119239744E-2</v>
      </c>
      <c r="S301">
        <f t="shared" si="147"/>
        <v>1010.1409880459055</v>
      </c>
      <c r="T301">
        <f t="shared" si="148"/>
        <v>2586.1765603650138</v>
      </c>
      <c r="U301">
        <f t="shared" si="125"/>
        <v>49925.014977933279</v>
      </c>
      <c r="V301">
        <f t="shared" si="149"/>
        <v>6.2363405484374992</v>
      </c>
      <c r="W301">
        <f t="shared" si="126"/>
        <v>20103.134884592822</v>
      </c>
      <c r="X301">
        <f t="shared" si="127"/>
        <v>21660.591156813782</v>
      </c>
      <c r="Y301">
        <f t="shared" si="128"/>
        <v>3867.8558426079248</v>
      </c>
      <c r="Z301">
        <f t="shared" si="150"/>
        <v>859.30849132525111</v>
      </c>
      <c r="AA301">
        <f t="shared" si="151"/>
        <v>10.250769767144465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0.38517013878292677</v>
      </c>
      <c r="E302">
        <f t="shared" si="134"/>
        <v>3.9723621314432522E-2</v>
      </c>
      <c r="F302">
        <f t="shared" si="135"/>
        <v>9.8651399420332866E-2</v>
      </c>
      <c r="G302">
        <f t="shared" si="136"/>
        <v>2.3847928626084789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9.5466869353360639</v>
      </c>
      <c r="L302">
        <f t="shared" si="141"/>
        <v>2483.4442620288119</v>
      </c>
      <c r="M302">
        <f t="shared" si="142"/>
        <v>23.708664890945773</v>
      </c>
      <c r="N302">
        <f t="shared" si="124"/>
        <v>0.32968887714406081</v>
      </c>
      <c r="O302">
        <f t="shared" si="143"/>
        <v>0.99610881154218678</v>
      </c>
      <c r="P302">
        <f t="shared" si="144"/>
        <v>1009.5466869353361</v>
      </c>
      <c r="Q302">
        <f t="shared" si="145"/>
        <v>0.35825183204473621</v>
      </c>
      <c r="R302">
        <f t="shared" si="146"/>
        <v>3.6288474119239744E-2</v>
      </c>
      <c r="S302">
        <f t="shared" si="147"/>
        <v>1010.1618768208946</v>
      </c>
      <c r="T302">
        <f t="shared" si="148"/>
        <v>2483.4442620288119</v>
      </c>
      <c r="U302">
        <f t="shared" si="125"/>
        <v>47597.149106350458</v>
      </c>
      <c r="V302">
        <f t="shared" si="149"/>
        <v>5.9455571739569431</v>
      </c>
      <c r="W302">
        <f t="shared" si="126"/>
        <v>19958.60934198237</v>
      </c>
      <c r="X302">
        <f t="shared" si="127"/>
        <v>21509.038802816707</v>
      </c>
      <c r="Y302">
        <f t="shared" si="128"/>
        <v>3697.453112175639</v>
      </c>
      <c r="Z302">
        <f t="shared" si="150"/>
        <v>821.96236064865275</v>
      </c>
      <c r="AA302">
        <f t="shared" si="151"/>
        <v>9.8072013984201636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0.38424573044984778</v>
      </c>
      <c r="E303">
        <f t="shared" si="134"/>
        <v>3.9603388003752404E-2</v>
      </c>
      <c r="F303">
        <f t="shared" si="135"/>
        <v>9.4445877046462984E-2</v>
      </c>
      <c r="G303">
        <f t="shared" si="136"/>
        <v>2.290346985562016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9.5663515473423146</v>
      </c>
      <c r="L303">
        <f t="shared" si="141"/>
        <v>2384.792862608479</v>
      </c>
      <c r="M303">
        <f t="shared" si="142"/>
        <v>22.81376689130553</v>
      </c>
      <c r="N303">
        <f t="shared" si="124"/>
        <v>0.32840614803792767</v>
      </c>
      <c r="O303">
        <f t="shared" si="143"/>
        <v>0.9961092739395857</v>
      </c>
      <c r="P303">
        <f t="shared" si="144"/>
        <v>1009.5663515473423</v>
      </c>
      <c r="Q303">
        <f t="shared" si="145"/>
        <v>0.35739202764782885</v>
      </c>
      <c r="R303">
        <f t="shared" si="146"/>
        <v>3.6180942969051832E-2</v>
      </c>
      <c r="S303">
        <f t="shared" si="147"/>
        <v>1010.18280862334</v>
      </c>
      <c r="T303">
        <f t="shared" si="148"/>
        <v>2384.792862608479</v>
      </c>
      <c r="U303">
        <f t="shared" si="125"/>
        <v>45360.383193831323</v>
      </c>
      <c r="V303">
        <f t="shared" si="149"/>
        <v>5.666153472951116</v>
      </c>
      <c r="W303">
        <f t="shared" si="126"/>
        <v>19805.026696730227</v>
      </c>
      <c r="X303">
        <f t="shared" si="127"/>
        <v>21348.771347066129</v>
      </c>
      <c r="Y303">
        <f t="shared" si="128"/>
        <v>3535.7109063743223</v>
      </c>
      <c r="Z303">
        <f t="shared" si="150"/>
        <v>786.23968109455996</v>
      </c>
      <c r="AA303">
        <f t="shared" si="151"/>
        <v>9.3822448260644737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0.38424573044984778</v>
      </c>
      <c r="E304">
        <f t="shared" si="134"/>
        <v>3.9603388003752404E-2</v>
      </c>
      <c r="F304">
        <f t="shared" si="135"/>
        <v>9.0705500332437225E-2</v>
      </c>
      <c r="G304">
        <f t="shared" si="136"/>
        <v>2.1996414852295789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9.586056665229588</v>
      </c>
      <c r="L304">
        <f t="shared" si="141"/>
        <v>2290.346985562016</v>
      </c>
      <c r="M304">
        <f t="shared" si="142"/>
        <v>21.95539598663526</v>
      </c>
      <c r="N304">
        <f t="shared" si="124"/>
        <v>0.32712856236500609</v>
      </c>
      <c r="O304">
        <f t="shared" si="143"/>
        <v>0.99610973886891419</v>
      </c>
      <c r="P304">
        <f t="shared" si="144"/>
        <v>1009.5860566652295</v>
      </c>
      <c r="Q304">
        <f t="shared" si="145"/>
        <v>0.35739202764782885</v>
      </c>
      <c r="R304">
        <f t="shared" si="146"/>
        <v>3.6180942969051832E-2</v>
      </c>
      <c r="S304">
        <f t="shared" si="147"/>
        <v>1010.2037835418711</v>
      </c>
      <c r="T304">
        <f t="shared" si="148"/>
        <v>2290.346985562016</v>
      </c>
      <c r="U304">
        <f t="shared" si="125"/>
        <v>43210.805486730802</v>
      </c>
      <c r="V304">
        <f t="shared" si="149"/>
        <v>5.3976408120589063</v>
      </c>
      <c r="W304">
        <f t="shared" si="126"/>
        <v>19644.476509871263</v>
      </c>
      <c r="X304">
        <f t="shared" si="127"/>
        <v>21181.827215197409</v>
      </c>
      <c r="Y304">
        <f t="shared" si="128"/>
        <v>3381.6203887823435</v>
      </c>
      <c r="Z304">
        <f t="shared" si="150"/>
        <v>752.16403119870085</v>
      </c>
      <c r="AA304">
        <f t="shared" si="151"/>
        <v>8.9760095036297756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0.38424573044984778</v>
      </c>
      <c r="E305">
        <f t="shared" si="134"/>
        <v>3.9603388003752404E-2</v>
      </c>
      <c r="F305">
        <f t="shared" si="135"/>
        <v>8.7113255208697227E-2</v>
      </c>
      <c r="G305">
        <f t="shared" si="136"/>
        <v>2.1125282300208816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9.6058023724333985</v>
      </c>
      <c r="L305">
        <f t="shared" si="141"/>
        <v>2199.6414852295788</v>
      </c>
      <c r="M305">
        <f t="shared" si="142"/>
        <v>21.129321397321213</v>
      </c>
      <c r="N305">
        <f t="shared" si="124"/>
        <v>0.32585609972973628</v>
      </c>
      <c r="O305">
        <f t="shared" si="143"/>
        <v>0.99611020625630964</v>
      </c>
      <c r="P305">
        <f t="shared" si="144"/>
        <v>1009.6058023724333</v>
      </c>
      <c r="Q305">
        <f t="shared" si="145"/>
        <v>0.35739202764782885</v>
      </c>
      <c r="R305">
        <f t="shared" si="146"/>
        <v>3.6180942969051832E-2</v>
      </c>
      <c r="S305">
        <f t="shared" si="147"/>
        <v>1010.2248016653003</v>
      </c>
      <c r="T305">
        <f t="shared" si="148"/>
        <v>2199.6414852295788</v>
      </c>
      <c r="U305">
        <f t="shared" si="125"/>
        <v>41144.960494403298</v>
      </c>
      <c r="V305">
        <f t="shared" si="149"/>
        <v>5.1395875516215694</v>
      </c>
      <c r="W305">
        <f t="shared" si="126"/>
        <v>19476.644103353163</v>
      </c>
      <c r="X305">
        <f t="shared" si="127"/>
        <v>21007.929647035733</v>
      </c>
      <c r="Y305">
        <f t="shared" si="128"/>
        <v>3234.8839392523037</v>
      </c>
      <c r="Z305">
        <f t="shared" si="150"/>
        <v>719.56555678157895</v>
      </c>
      <c r="AA305">
        <f t="shared" si="151"/>
        <v>8.5867704862447596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0.38424573044984778</v>
      </c>
      <c r="E306">
        <f t="shared" si="134"/>
        <v>3.9603388003752404E-2</v>
      </c>
      <c r="F306">
        <f t="shared" si="135"/>
        <v>8.3663275162397285E-2</v>
      </c>
      <c r="G306">
        <f t="shared" si="136"/>
        <v>2.0288649548584843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9.625588752561077</v>
      </c>
      <c r="L306">
        <f t="shared" si="141"/>
        <v>2112.5282300208814</v>
      </c>
      <c r="M306">
        <f t="shared" si="142"/>
        <v>20.334327970356757</v>
      </c>
      <c r="N306">
        <f t="shared" si="124"/>
        <v>0.32458873978994901</v>
      </c>
      <c r="O306">
        <f t="shared" si="143"/>
        <v>0.99611067602896364</v>
      </c>
      <c r="P306">
        <f t="shared" si="144"/>
        <v>1009.625588752561</v>
      </c>
      <c r="Q306">
        <f t="shared" si="145"/>
        <v>0.35739202764782885</v>
      </c>
      <c r="R306">
        <f t="shared" si="146"/>
        <v>3.6180942969051832E-2</v>
      </c>
      <c r="S306">
        <f t="shared" si="147"/>
        <v>1010.2458630826225</v>
      </c>
      <c r="T306">
        <f t="shared" si="148"/>
        <v>2112.5282300208814</v>
      </c>
      <c r="U306">
        <f t="shared" si="125"/>
        <v>39159.529478910546</v>
      </c>
      <c r="V306">
        <f t="shared" si="149"/>
        <v>4.8915791343278414</v>
      </c>
      <c r="W306">
        <f t="shared" si="126"/>
        <v>19301.200597474945</v>
      </c>
      <c r="X306">
        <f t="shared" si="127"/>
        <v>20826.790420397447</v>
      </c>
      <c r="Y306">
        <f t="shared" si="128"/>
        <v>3095.2157272162253</v>
      </c>
      <c r="Z306">
        <f t="shared" si="150"/>
        <v>688.38020960356766</v>
      </c>
      <c r="AA306">
        <f t="shared" si="151"/>
        <v>8.2138163098400199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0.38424573044984778</v>
      </c>
      <c r="E307">
        <f t="shared" si="134"/>
        <v>3.9603388003752404E-2</v>
      </c>
      <c r="F307">
        <f t="shared" si="135"/>
        <v>8.0349926014476158E-2</v>
      </c>
      <c r="G307">
        <f t="shared" si="136"/>
        <v>1.9485150288440081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9.6454158893921935</v>
      </c>
      <c r="L307">
        <f t="shared" si="141"/>
        <v>2028.8649548584842</v>
      </c>
      <c r="M307">
        <f t="shared" si="142"/>
        <v>19.569246273023001</v>
      </c>
      <c r="N307">
        <f t="shared" si="124"/>
        <v>0.32332646225740125</v>
      </c>
      <c r="O307">
        <f t="shared" si="143"/>
        <v>0.99611114811510526</v>
      </c>
      <c r="P307">
        <f t="shared" si="144"/>
        <v>1009.6454158893922</v>
      </c>
      <c r="Q307">
        <f t="shared" si="145"/>
        <v>0.35739202764782885</v>
      </c>
      <c r="R307">
        <f t="shared" si="146"/>
        <v>3.6180942969051832E-2</v>
      </c>
      <c r="S307">
        <f t="shared" si="147"/>
        <v>1010.2669678830158</v>
      </c>
      <c r="T307">
        <f t="shared" si="148"/>
        <v>2028.8649548584842</v>
      </c>
      <c r="U307">
        <f t="shared" si="125"/>
        <v>37251.325041646356</v>
      </c>
      <c r="V307">
        <f t="shared" si="149"/>
        <v>4.6532174090067997</v>
      </c>
      <c r="W307">
        <f t="shared" si="126"/>
        <v>19117.802270042735</v>
      </c>
      <c r="X307">
        <f t="shared" si="127"/>
        <v>20638.109376452016</v>
      </c>
      <c r="Y307">
        <f t="shared" si="128"/>
        <v>2962.3412452968287</v>
      </c>
      <c r="Z307">
        <f t="shared" si="150"/>
        <v>658.54671890150723</v>
      </c>
      <c r="AA307">
        <f t="shared" si="151"/>
        <v>7.8564653093684118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0.38424573044984778</v>
      </c>
      <c r="E308">
        <f t="shared" si="134"/>
        <v>3.9603388003752404E-2</v>
      </c>
      <c r="F308">
        <f t="shared" si="135"/>
        <v>7.7167796718452059E-2</v>
      </c>
      <c r="G308">
        <f t="shared" si="136"/>
        <v>1.871347232125556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9.6652838668788821</v>
      </c>
      <c r="L308">
        <f t="shared" si="141"/>
        <v>1948.5150288440082</v>
      </c>
      <c r="M308">
        <f t="shared" si="142"/>
        <v>18.83295087265703</v>
      </c>
      <c r="N308">
        <f t="shared" si="124"/>
        <v>0.32206924689829591</v>
      </c>
      <c r="O308">
        <f t="shared" si="143"/>
        <v>0.99611162244399143</v>
      </c>
      <c r="P308">
        <f t="shared" si="144"/>
        <v>1009.6652838668789</v>
      </c>
      <c r="Q308">
        <f t="shared" si="145"/>
        <v>0.35739202764782885</v>
      </c>
      <c r="R308">
        <f t="shared" si="146"/>
        <v>3.6180942969051832E-2</v>
      </c>
      <c r="S308">
        <f t="shared" si="147"/>
        <v>1010.2881161558425</v>
      </c>
      <c r="T308">
        <f t="shared" si="148"/>
        <v>1948.5150288440082</v>
      </c>
      <c r="U308">
        <f t="shared" si="125"/>
        <v>35417.285924280048</v>
      </c>
      <c r="V308">
        <f t="shared" si="149"/>
        <v>4.424119981192157</v>
      </c>
      <c r="W308">
        <f t="shared" si="126"/>
        <v>18926.089886616923</v>
      </c>
      <c r="X308">
        <f t="shared" si="127"/>
        <v>20441.573925436984</v>
      </c>
      <c r="Y308">
        <f t="shared" si="128"/>
        <v>2835.9968613763799</v>
      </c>
      <c r="Z308">
        <f t="shared" si="150"/>
        <v>630.00647093151133</v>
      </c>
      <c r="AA308">
        <f t="shared" si="151"/>
        <v>7.5140643700538963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0.38424573044984778</v>
      </c>
      <c r="E309">
        <f t="shared" si="134"/>
        <v>3.9603388003752404E-2</v>
      </c>
      <c r="F309">
        <f t="shared" si="135"/>
        <v>7.4111690523616505E-2</v>
      </c>
      <c r="G309">
        <f t="shared" si="136"/>
        <v>1.7972355416019394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9.685192769146207</v>
      </c>
      <c r="L309">
        <f t="shared" si="141"/>
        <v>1871.347232125556</v>
      </c>
      <c r="M309">
        <f t="shared" si="142"/>
        <v>18.124358681144205</v>
      </c>
      <c r="N309">
        <f t="shared" si="124"/>
        <v>0.32081707353378452</v>
      </c>
      <c r="O309">
        <f t="shared" si="143"/>
        <v>0.99611209894589281</v>
      </c>
      <c r="P309">
        <f t="shared" si="144"/>
        <v>1009.6851927691462</v>
      </c>
      <c r="Q309">
        <f t="shared" si="145"/>
        <v>0.35739202764782885</v>
      </c>
      <c r="R309">
        <f t="shared" si="146"/>
        <v>3.6180942969051832E-2</v>
      </c>
      <c r="S309">
        <f t="shared" si="147"/>
        <v>1010.3093079906488</v>
      </c>
      <c r="T309">
        <f t="shared" si="148"/>
        <v>1871.347232125556</v>
      </c>
      <c r="U309">
        <f t="shared" si="125"/>
        <v>33654.472015531959</v>
      </c>
      <c r="V309">
        <f t="shared" si="149"/>
        <v>4.2039195893978949</v>
      </c>
      <c r="W309">
        <f t="shared" si="126"/>
        <v>18725.688000546965</v>
      </c>
      <c r="X309">
        <f t="shared" si="127"/>
        <v>20236.858531912905</v>
      </c>
      <c r="Y309">
        <f t="shared" si="128"/>
        <v>2715.9293883923565</v>
      </c>
      <c r="Z309">
        <f t="shared" si="150"/>
        <v>602.70339373588843</v>
      </c>
      <c r="AA309">
        <f t="shared" si="151"/>
        <v>7.1859877309926876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0.38424573044984778</v>
      </c>
      <c r="E310">
        <f t="shared" si="134"/>
        <v>3.9603388003752404E-2</v>
      </c>
      <c r="F310">
        <f t="shared" si="135"/>
        <v>7.1176616488195704E-2</v>
      </c>
      <c r="G310">
        <f t="shared" si="136"/>
        <v>1.7260589251137437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9.7051426804925143</v>
      </c>
      <c r="L310">
        <f t="shared" si="141"/>
        <v>1797.2355416019395</v>
      </c>
      <c r="M310">
        <f t="shared" si="142"/>
        <v>17.44242736169906</v>
      </c>
      <c r="N310">
        <f t="shared" si="124"/>
        <v>0.31956992204045437</v>
      </c>
      <c r="O310">
        <f t="shared" si="143"/>
        <v>0.99611257755208338</v>
      </c>
      <c r="P310">
        <f t="shared" si="144"/>
        <v>1009.7051426804925</v>
      </c>
      <c r="Q310">
        <f t="shared" si="145"/>
        <v>0.35739202764782885</v>
      </c>
      <c r="R310">
        <f t="shared" si="146"/>
        <v>3.6180942969051832E-2</v>
      </c>
      <c r="S310">
        <f t="shared" si="147"/>
        <v>1010.3305434771648</v>
      </c>
      <c r="T310">
        <f t="shared" si="148"/>
        <v>1797.2355416019395</v>
      </c>
      <c r="U310">
        <f t="shared" si="125"/>
        <v>31960.059555630312</v>
      </c>
      <c r="V310">
        <f t="shared" si="149"/>
        <v>3.9922635060870957</v>
      </c>
      <c r="W310">
        <f t="shared" si="126"/>
        <v>18516.204221431322</v>
      </c>
      <c r="X310">
        <f t="shared" si="127"/>
        <v>20023.62417871155</v>
      </c>
      <c r="Y310">
        <f t="shared" si="128"/>
        <v>2601.8956711581159</v>
      </c>
      <c r="Z310">
        <f t="shared" si="150"/>
        <v>576.58384690764046</v>
      </c>
      <c r="AA310">
        <f t="shared" si="151"/>
        <v>6.8716358389111072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0.42522356544206646</v>
      </c>
      <c r="E311">
        <f t="shared" si="134"/>
        <v>4.5099224218512757E-2</v>
      </c>
      <c r="F311">
        <f t="shared" si="135"/>
        <v>7.7843918478069846E-2</v>
      </c>
      <c r="G311">
        <f t="shared" si="136"/>
        <v>1.6482150066356738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9.7251336853897943</v>
      </c>
      <c r="L311">
        <f t="shared" si="141"/>
        <v>1726.0589251137437</v>
      </c>
      <c r="M311">
        <f t="shared" si="142"/>
        <v>16.786153795591368</v>
      </c>
      <c r="N311">
        <f t="shared" si="124"/>
        <v>0.3183277723507999</v>
      </c>
      <c r="O311">
        <f t="shared" si="143"/>
        <v>0.99611305819482843</v>
      </c>
      <c r="P311">
        <f t="shared" si="144"/>
        <v>1009.7251336853898</v>
      </c>
      <c r="Q311">
        <f t="shared" si="145"/>
        <v>0.39550605306417291</v>
      </c>
      <c r="R311">
        <f t="shared" si="146"/>
        <v>4.1079367801773459E-2</v>
      </c>
      <c r="S311">
        <f t="shared" si="147"/>
        <v>1010.3518227053063</v>
      </c>
      <c r="T311">
        <f t="shared" si="148"/>
        <v>1726.0589251137437</v>
      </c>
      <c r="U311">
        <f t="shared" si="125"/>
        <v>30331.336530621717</v>
      </c>
      <c r="V311">
        <f t="shared" si="149"/>
        <v>3.7888129623561748</v>
      </c>
      <c r="W311">
        <f t="shared" si="126"/>
        <v>18402.536324756475</v>
      </c>
      <c r="X311">
        <f t="shared" si="127"/>
        <v>19902.669294337771</v>
      </c>
      <c r="Y311">
        <f t="shared" si="128"/>
        <v>2472.5416724128295</v>
      </c>
      <c r="Z311">
        <f t="shared" si="150"/>
        <v>551.59651613582957</v>
      </c>
      <c r="AA311">
        <f t="shared" si="151"/>
        <v>6.5704342499768869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0.42522356544206646</v>
      </c>
      <c r="E312">
        <f t="shared" si="134"/>
        <v>4.5099224218512757E-2</v>
      </c>
      <c r="F312">
        <f t="shared" si="135"/>
        <v>7.4333218144579744E-2</v>
      </c>
      <c r="G312">
        <f t="shared" si="136"/>
        <v>1.5738817884910941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9.7451658684840279</v>
      </c>
      <c r="L312">
        <f t="shared" si="141"/>
        <v>1648.2150066356737</v>
      </c>
      <c r="M312">
        <f t="shared" si="142"/>
        <v>16.062128626589143</v>
      </c>
      <c r="N312">
        <f t="shared" si="124"/>
        <v>0.31709060445367854</v>
      </c>
      <c r="O312">
        <f t="shared" si="143"/>
        <v>0.99611354080737258</v>
      </c>
      <c r="P312">
        <f t="shared" si="144"/>
        <v>1009.745165868484</v>
      </c>
      <c r="Q312">
        <f t="shared" si="145"/>
        <v>0.39550605306417291</v>
      </c>
      <c r="R312">
        <f t="shared" si="146"/>
        <v>4.1079367801773459E-2</v>
      </c>
      <c r="S312">
        <f t="shared" si="147"/>
        <v>1010.3731457651737</v>
      </c>
      <c r="T312">
        <f t="shared" si="148"/>
        <v>1648.2150066356737</v>
      </c>
      <c r="U312">
        <f t="shared" si="125"/>
        <v>28775.313001137947</v>
      </c>
      <c r="V312">
        <f t="shared" si="149"/>
        <v>3.5944436139337146</v>
      </c>
      <c r="W312">
        <f t="shared" si="126"/>
        <v>18283.020498461519</v>
      </c>
      <c r="X312">
        <f t="shared" si="127"/>
        <v>19776.024518114424</v>
      </c>
      <c r="Y312">
        <f t="shared" si="128"/>
        <v>2349.8118366757058</v>
      </c>
      <c r="Z312">
        <f t="shared" si="150"/>
        <v>524.67261141749293</v>
      </c>
      <c r="AA312">
        <f t="shared" si="151"/>
        <v>6.2527859231310412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0.42522356544206646</v>
      </c>
      <c r="E313">
        <f t="shared" si="134"/>
        <v>4.5099224218512757E-2</v>
      </c>
      <c r="F313">
        <f t="shared" si="135"/>
        <v>7.0980847672593717E-2</v>
      </c>
      <c r="G313">
        <f t="shared" si="136"/>
        <v>1.5029009408185003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9.7652393145955667</v>
      </c>
      <c r="L313">
        <f t="shared" si="141"/>
        <v>1573.8817884910941</v>
      </c>
      <c r="M313">
        <f t="shared" si="142"/>
        <v>15.369332317499216</v>
      </c>
      <c r="N313">
        <f t="shared" si="124"/>
        <v>0.31585839839475088</v>
      </c>
      <c r="O313">
        <f t="shared" si="143"/>
        <v>0.99611402532392712</v>
      </c>
      <c r="P313">
        <f t="shared" si="144"/>
        <v>1009.7652393145955</v>
      </c>
      <c r="Q313">
        <f t="shared" si="145"/>
        <v>0.39550605306417291</v>
      </c>
      <c r="R313">
        <f t="shared" si="146"/>
        <v>4.1079367801773459E-2</v>
      </c>
      <c r="S313">
        <f t="shared" si="147"/>
        <v>1010.3945127470532</v>
      </c>
      <c r="T313">
        <f t="shared" si="148"/>
        <v>1573.8817884910941</v>
      </c>
      <c r="U313">
        <f t="shared" si="125"/>
        <v>27288.709615313728</v>
      </c>
      <c r="V313">
        <f t="shared" si="149"/>
        <v>3.4087458233860741</v>
      </c>
      <c r="W313">
        <f t="shared" si="126"/>
        <v>18157.357463927019</v>
      </c>
      <c r="X313">
        <f t="shared" si="127"/>
        <v>19643.423735016189</v>
      </c>
      <c r="Y313">
        <f t="shared" si="128"/>
        <v>2233.4103969385546</v>
      </c>
      <c r="Z313">
        <f t="shared" si="150"/>
        <v>499.06312765127768</v>
      </c>
      <c r="AA313">
        <f t="shared" si="151"/>
        <v>5.9501518709148042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0.42522356544206646</v>
      </c>
      <c r="E314">
        <f t="shared" si="134"/>
        <v>4.5099224218512757E-2</v>
      </c>
      <c r="F314">
        <f t="shared" si="135"/>
        <v>6.7779666508187314E-2</v>
      </c>
      <c r="G314">
        <f t="shared" si="136"/>
        <v>1.435121274310313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9.7853541087194653</v>
      </c>
      <c r="L314">
        <f t="shared" si="141"/>
        <v>1502.9009408185004</v>
      </c>
      <c r="M314">
        <f t="shared" si="142"/>
        <v>14.706417896236662</v>
      </c>
      <c r="N314">
        <f t="shared" si="124"/>
        <v>0.31463113427690681</v>
      </c>
      <c r="O314">
        <f t="shared" si="143"/>
        <v>0.99611451167966014</v>
      </c>
      <c r="P314">
        <f t="shared" si="144"/>
        <v>1009.7853541087195</v>
      </c>
      <c r="Q314">
        <f t="shared" si="145"/>
        <v>0.39550605306417291</v>
      </c>
      <c r="R314">
        <f t="shared" si="146"/>
        <v>4.1079367801773459E-2</v>
      </c>
      <c r="S314">
        <f t="shared" si="147"/>
        <v>1010.4159237414169</v>
      </c>
      <c r="T314">
        <f t="shared" si="148"/>
        <v>1502.9009408185004</v>
      </c>
      <c r="U314">
        <f t="shared" si="125"/>
        <v>25868.394829446959</v>
      </c>
      <c r="V314">
        <f t="shared" si="149"/>
        <v>3.2313284166099066</v>
      </c>
      <c r="W314">
        <f t="shared" si="126"/>
        <v>18025.232635394339</v>
      </c>
      <c r="X314">
        <f t="shared" si="127"/>
        <v>19504.588392804624</v>
      </c>
      <c r="Y314">
        <f t="shared" si="128"/>
        <v>2123.0549197329465</v>
      </c>
      <c r="Z314">
        <f t="shared" si="150"/>
        <v>474.70388411289582</v>
      </c>
      <c r="AA314">
        <f t="shared" si="151"/>
        <v>5.6618221277683896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0.42437311831118235</v>
      </c>
      <c r="E315">
        <f t="shared" si="134"/>
        <v>4.4981563627577881E-2</v>
      </c>
      <c r="F315">
        <f t="shared" si="135"/>
        <v>6.4553998913679994E-2</v>
      </c>
      <c r="G315">
        <f t="shared" si="136"/>
        <v>1.3705672753966329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9.8055103360258702</v>
      </c>
      <c r="L315">
        <f t="shared" si="141"/>
        <v>1435.1212743103131</v>
      </c>
      <c r="M315">
        <f t="shared" si="142"/>
        <v>14.072096488700392</v>
      </c>
      <c r="N315">
        <f t="shared" si="124"/>
        <v>0.31340879226067675</v>
      </c>
      <c r="O315">
        <f t="shared" si="143"/>
        <v>0.99611499981068541</v>
      </c>
      <c r="P315">
        <f t="shared" si="144"/>
        <v>1009.8055103360259</v>
      </c>
      <c r="Q315">
        <f t="shared" si="145"/>
        <v>0.39471504095804461</v>
      </c>
      <c r="R315">
        <f t="shared" si="146"/>
        <v>4.0974863958910479E-2</v>
      </c>
      <c r="S315">
        <f t="shared" si="147"/>
        <v>1010.4373788389235</v>
      </c>
      <c r="T315">
        <f t="shared" si="148"/>
        <v>1435.1212743103131</v>
      </c>
      <c r="U315">
        <f t="shared" si="125"/>
        <v>24511.378245082844</v>
      </c>
      <c r="V315">
        <f t="shared" si="149"/>
        <v>3.0618178505397187</v>
      </c>
      <c r="W315">
        <f t="shared" si="126"/>
        <v>17884.11169965328</v>
      </c>
      <c r="X315">
        <f t="shared" si="127"/>
        <v>19357.117368604107</v>
      </c>
      <c r="Y315">
        <f t="shared" si="128"/>
        <v>2018.8533663377302</v>
      </c>
      <c r="Z315">
        <f t="shared" si="150"/>
        <v>451.53383436117372</v>
      </c>
      <c r="AA315">
        <f t="shared" si="151"/>
        <v>5.3871203145537159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0.42437311831118235</v>
      </c>
      <c r="E316">
        <f t="shared" si="134"/>
        <v>4.4981563627577881E-2</v>
      </c>
      <c r="F316">
        <f t="shared" si="135"/>
        <v>6.1650259104129697E-2</v>
      </c>
      <c r="G316">
        <f t="shared" si="136"/>
        <v>1.3089170162925032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9.8257080818603253</v>
      </c>
      <c r="L316">
        <f t="shared" si="141"/>
        <v>1370.567275396633</v>
      </c>
      <c r="M316">
        <f t="shared" si="142"/>
        <v>13.466793954597982</v>
      </c>
      <c r="N316">
        <f t="shared" si="124"/>
        <v>0.31219135256462799</v>
      </c>
      <c r="O316">
        <f t="shared" si="143"/>
        <v>0.9961154896540485</v>
      </c>
      <c r="P316">
        <f t="shared" si="144"/>
        <v>1009.8257080818603</v>
      </c>
      <c r="Q316">
        <f t="shared" si="145"/>
        <v>0.39471504095804461</v>
      </c>
      <c r="R316">
        <f t="shared" si="146"/>
        <v>4.0974863958910479E-2</v>
      </c>
      <c r="S316">
        <f t="shared" si="147"/>
        <v>1010.4588781304179</v>
      </c>
      <c r="T316">
        <f t="shared" si="148"/>
        <v>1370.567275396633</v>
      </c>
      <c r="U316">
        <f t="shared" si="125"/>
        <v>23214.63308653875</v>
      </c>
      <c r="V316">
        <f t="shared" si="149"/>
        <v>2.8998360380797132</v>
      </c>
      <c r="W316">
        <f t="shared" si="126"/>
        <v>17735.75619965123</v>
      </c>
      <c r="X316">
        <f t="shared" si="127"/>
        <v>19202.733167530892</v>
      </c>
      <c r="Y316">
        <f t="shared" si="128"/>
        <v>1920.1511157668706</v>
      </c>
      <c r="Z316">
        <f t="shared" si="150"/>
        <v>429.54783449406511</v>
      </c>
      <c r="AA316">
        <f t="shared" si="151"/>
        <v>5.1259153638776942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0.42437311831118235</v>
      </c>
      <c r="E317">
        <f t="shared" si="134"/>
        <v>4.4981563627577881E-2</v>
      </c>
      <c r="F317">
        <f t="shared" si="135"/>
        <v>5.8877134051580626E-2</v>
      </c>
      <c r="G317">
        <f t="shared" si="136"/>
        <v>1.2500398822409227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9.8459474317442286</v>
      </c>
      <c r="L317">
        <f t="shared" si="141"/>
        <v>1308.9170162925031</v>
      </c>
      <c r="M317">
        <f t="shared" si="142"/>
        <v>12.887528134931491</v>
      </c>
      <c r="N317">
        <f t="shared" si="124"/>
        <v>0.31097879546574803</v>
      </c>
      <c r="O317">
        <f t="shared" si="143"/>
        <v>0.99611598114771949</v>
      </c>
      <c r="P317">
        <f t="shared" si="144"/>
        <v>1009.8459474317442</v>
      </c>
      <c r="Q317">
        <f t="shared" si="145"/>
        <v>0.39471504095804461</v>
      </c>
      <c r="R317">
        <f t="shared" si="146"/>
        <v>4.0974863958910479E-2</v>
      </c>
      <c r="S317">
        <f t="shared" si="147"/>
        <v>1010.4804217069328</v>
      </c>
      <c r="T317">
        <f t="shared" si="148"/>
        <v>1308.9170162925031</v>
      </c>
      <c r="U317">
        <f t="shared" si="125"/>
        <v>21975.447210975213</v>
      </c>
      <c r="V317">
        <f t="shared" si="149"/>
        <v>2.7450441942266135</v>
      </c>
      <c r="W317">
        <f t="shared" si="126"/>
        <v>17579.79687142482</v>
      </c>
      <c r="X317">
        <f t="shared" si="127"/>
        <v>19041.113290868194</v>
      </c>
      <c r="Y317">
        <f t="shared" si="128"/>
        <v>1826.703804877722</v>
      </c>
      <c r="Z317">
        <f t="shared" si="150"/>
        <v>408.63257371121375</v>
      </c>
      <c r="AA317">
        <f t="shared" si="151"/>
        <v>4.8770253766797964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0.42437311831118235</v>
      </c>
      <c r="E318">
        <f t="shared" si="134"/>
        <v>4.4981563627577881E-2</v>
      </c>
      <c r="F318">
        <f t="shared" si="135"/>
        <v>5.6228748500030026E-2</v>
      </c>
      <c r="G318">
        <f t="shared" si="136"/>
        <v>1.1938111337408925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9.8662284713751056</v>
      </c>
      <c r="L318">
        <f t="shared" si="141"/>
        <v>1250.0398822409227</v>
      </c>
      <c r="M318">
        <f t="shared" si="142"/>
        <v>12.333179076519775</v>
      </c>
      <c r="N318">
        <f t="shared" si="124"/>
        <v>0.30977110129981317</v>
      </c>
      <c r="O318">
        <f t="shared" si="143"/>
        <v>0.99611647423057859</v>
      </c>
      <c r="P318">
        <f t="shared" si="144"/>
        <v>1009.8662284713751</v>
      </c>
      <c r="Q318">
        <f t="shared" si="145"/>
        <v>0.39471504095804461</v>
      </c>
      <c r="R318">
        <f t="shared" si="146"/>
        <v>4.0974863958910479E-2</v>
      </c>
      <c r="S318">
        <f t="shared" si="147"/>
        <v>1010.5020096596879</v>
      </c>
      <c r="T318">
        <f t="shared" si="148"/>
        <v>1250.0398822409227</v>
      </c>
      <c r="U318">
        <f t="shared" si="125"/>
        <v>20791.230395892289</v>
      </c>
      <c r="V318">
        <f t="shared" si="149"/>
        <v>2.5971187635520834</v>
      </c>
      <c r="W318">
        <f t="shared" si="126"/>
        <v>17415.845612648533</v>
      </c>
      <c r="X318">
        <f t="shared" si="127"/>
        <v>18871.920204674592</v>
      </c>
      <c r="Y318">
        <f t="shared" si="128"/>
        <v>1738.2780595179379</v>
      </c>
      <c r="Z318">
        <f t="shared" si="150"/>
        <v>388.73589686342763</v>
      </c>
      <c r="AA318">
        <f t="shared" si="151"/>
        <v>4.6398695130714236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0.42437311831118235</v>
      </c>
      <c r="E319">
        <f t="shared" si="134"/>
        <v>4.4981563627577881E-2</v>
      </c>
      <c r="F319">
        <f t="shared" si="135"/>
        <v>5.3699491471676845E-2</v>
      </c>
      <c r="G319">
        <f t="shared" si="136"/>
        <v>1.1401116422692157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9.8865512866269967</v>
      </c>
      <c r="L319">
        <f t="shared" si="141"/>
        <v>1193.8111337408925</v>
      </c>
      <c r="M319">
        <f t="shared" si="142"/>
        <v>11.802675000275654</v>
      </c>
      <c r="N319">
        <f t="shared" si="124"/>
        <v>0.30856825046174435</v>
      </c>
      <c r="O319">
        <f t="shared" si="143"/>
        <v>0.99611696884240786</v>
      </c>
      <c r="P319">
        <f t="shared" si="144"/>
        <v>1009.886551286627</v>
      </c>
      <c r="Q319">
        <f t="shared" si="145"/>
        <v>0.39471504095804461</v>
      </c>
      <c r="R319">
        <f t="shared" si="146"/>
        <v>4.0974863958910479E-2</v>
      </c>
      <c r="S319">
        <f t="shared" si="147"/>
        <v>1010.5236420800912</v>
      </c>
      <c r="T319">
        <f t="shared" si="148"/>
        <v>1193.8111337408925</v>
      </c>
      <c r="U319">
        <f t="shared" si="125"/>
        <v>19659.508857609315</v>
      </c>
      <c r="V319">
        <f t="shared" si="149"/>
        <v>2.4557507354833144</v>
      </c>
      <c r="W319">
        <f t="shared" si="126"/>
        <v>17243.494521712018</v>
      </c>
      <c r="X319">
        <f t="shared" si="127"/>
        <v>18694.800638929744</v>
      </c>
      <c r="Y319">
        <f t="shared" si="128"/>
        <v>1654.6510007364602</v>
      </c>
      <c r="Z319">
        <f t="shared" si="150"/>
        <v>369.80818964289483</v>
      </c>
      <c r="AA319">
        <f t="shared" si="151"/>
        <v>4.4138943411373903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0.42437311831118235</v>
      </c>
      <c r="E320">
        <f t="shared" si="134"/>
        <v>4.4981563627577881E-2</v>
      </c>
      <c r="F320">
        <f t="shared" si="135"/>
        <v>5.1284004379275036E-2</v>
      </c>
      <c r="G320">
        <f t="shared" si="136"/>
        <v>1.0888276378899406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9.9069159635508548</v>
      </c>
      <c r="L320">
        <f t="shared" si="141"/>
        <v>1140.1116422692157</v>
      </c>
      <c r="M320">
        <f t="shared" si="142"/>
        <v>11.294990229027075</v>
      </c>
      <c r="N320">
        <f t="shared" si="124"/>
        <v>0.30737022340594899</v>
      </c>
      <c r="O320">
        <f t="shared" si="143"/>
        <v>0.99611746492387787</v>
      </c>
      <c r="P320">
        <f t="shared" si="144"/>
        <v>1009.9069159635509</v>
      </c>
      <c r="Q320">
        <f t="shared" si="145"/>
        <v>0.39471504095804461</v>
      </c>
      <c r="R320">
        <f t="shared" si="146"/>
        <v>4.0974863958910479E-2</v>
      </c>
      <c r="S320">
        <f t="shared" si="147"/>
        <v>1010.5453190597386</v>
      </c>
      <c r="T320">
        <f t="shared" si="148"/>
        <v>1140.1116422692157</v>
      </c>
      <c r="U320">
        <f t="shared" si="125"/>
        <v>18577.920016210606</v>
      </c>
      <c r="V320">
        <f t="shared" si="149"/>
        <v>2.3206449903706963</v>
      </c>
      <c r="W320">
        <f t="shared" si="126"/>
        <v>17062.314887793538</v>
      </c>
      <c r="X320">
        <f t="shared" si="127"/>
        <v>18509.384854019725</v>
      </c>
      <c r="Y320">
        <f t="shared" si="128"/>
        <v>1575.6097731875352</v>
      </c>
      <c r="Z320">
        <f t="shared" si="150"/>
        <v>351.80225478607804</v>
      </c>
      <c r="AA320">
        <f t="shared" si="151"/>
        <v>4.1985725430895187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0.42437311831118235</v>
      </c>
      <c r="E321">
        <f t="shared" si="134"/>
        <v>4.4981563627577881E-2</v>
      </c>
      <c r="F321">
        <f t="shared" si="135"/>
        <v>4.8977169673211696E-2</v>
      </c>
      <c r="G321">
        <f t="shared" si="136"/>
        <v>1.0398504682167289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9.9273225883748619</v>
      </c>
      <c r="L321">
        <f t="shared" si="141"/>
        <v>1088.8276378899407</v>
      </c>
      <c r="M321">
        <f t="shared" si="142"/>
        <v>10.809143204471653</v>
      </c>
      <c r="N321">
        <f t="shared" si="124"/>
        <v>0.30617700064665054</v>
      </c>
      <c r="O321">
        <f t="shared" si="143"/>
        <v>0.99611796241653983</v>
      </c>
      <c r="P321">
        <f t="shared" si="144"/>
        <v>1009.9273225883749</v>
      </c>
      <c r="Q321">
        <f t="shared" si="145"/>
        <v>0.39471504095804461</v>
      </c>
      <c r="R321">
        <f t="shared" si="146"/>
        <v>4.0974863958910479E-2</v>
      </c>
      <c r="S321">
        <f t="shared" si="147"/>
        <v>1010.567040690415</v>
      </c>
      <c r="T321">
        <f t="shared" si="148"/>
        <v>1088.8276378899407</v>
      </c>
      <c r="U321">
        <f t="shared" si="125"/>
        <v>17544.207495873987</v>
      </c>
      <c r="V321">
        <f t="shared" si="149"/>
        <v>2.1915196749581289</v>
      </c>
      <c r="W321">
        <f t="shared" si="126"/>
        <v>16871.856129430878</v>
      </c>
      <c r="X321">
        <f t="shared" si="127"/>
        <v>18315.285873040295</v>
      </c>
      <c r="Y321">
        <f t="shared" si="128"/>
        <v>1500.9510947302049</v>
      </c>
      <c r="Z321">
        <f t="shared" si="150"/>
        <v>334.67319430880281</v>
      </c>
      <c r="AA321">
        <f t="shared" si="151"/>
        <v>3.9934016825221499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0.42437311831118235</v>
      </c>
      <c r="E322">
        <f t="shared" si="134"/>
        <v>4.4981563627577881E-2</v>
      </c>
      <c r="F322">
        <f t="shared" si="135"/>
        <v>4.677409999925744E-2</v>
      </c>
      <c r="G322">
        <f t="shared" si="136"/>
        <v>0.99307636821747147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9.9477712475048232</v>
      </c>
      <c r="L322">
        <f t="shared" si="141"/>
        <v>1039.8504682167288</v>
      </c>
      <c r="M322">
        <f t="shared" si="142"/>
        <v>10.344194589430804</v>
      </c>
      <c r="N322">
        <f t="shared" ref="N322:N385" si="155">INDEX(P_L,MATCH(A322,curve_t,0))</f>
        <v>0.30498856275820507</v>
      </c>
      <c r="O322">
        <f t="shared" si="143"/>
        <v>0.99611846126281378</v>
      </c>
      <c r="P322">
        <f t="shared" si="144"/>
        <v>1009.9477712475049</v>
      </c>
      <c r="Q322">
        <f t="shared" si="145"/>
        <v>0.39471504095804461</v>
      </c>
      <c r="R322">
        <f t="shared" si="146"/>
        <v>4.0974863958910479E-2</v>
      </c>
      <c r="S322">
        <f t="shared" si="147"/>
        <v>1010.588807064094</v>
      </c>
      <c r="T322">
        <f t="shared" si="148"/>
        <v>1039.8504682167288</v>
      </c>
      <c r="U322">
        <f t="shared" ref="U322:U385" si="156">L323+M323+V323*O323+O323*U323</f>
        <v>16556.216349997667</v>
      </c>
      <c r="V322">
        <f t="shared" si="149"/>
        <v>2.0681056059338321</v>
      </c>
      <c r="W322">
        <f t="shared" ref="W322:W385" si="157">P323+(1-E323)*(O323*(W323+$AL$14*W323))</f>
        <v>16671.644678963963</v>
      </c>
      <c r="X322">
        <f t="shared" ref="X322:X385" si="158">S323+(1-R323)*(O323*(X323+$AL$14*X323))</f>
        <v>18112.098678325528</v>
      </c>
      <c r="Y322">
        <f t="shared" ref="Y322:Y385" si="159">G322*(X322-W322)</f>
        <v>1430.4808262703152</v>
      </c>
      <c r="Z322">
        <f t="shared" si="150"/>
        <v>318.37829747961325</v>
      </c>
      <c r="AA322">
        <f t="shared" si="151"/>
        <v>3.7979030298831806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IF(B323&gt;=120,1,INDEX(mort_v1_M,MATCH(B323,mort_age,0))*INDEX(cif,MATCH(B323,cif_age,0),MATCH(C323,cif_year,0)))</f>
        <v>0.46824830109847598</v>
      </c>
      <c r="E323">
        <f t="shared" ref="E323:E386" si="165">1-(1-D323)^(1/12)</f>
        <v>5.1270494890709895E-2</v>
      </c>
      <c r="F323">
        <f t="shared" ref="F323:F386" si="166">G322*E323</f>
        <v>5.0915516862778606E-2</v>
      </c>
      <c r="G323">
        <f t="shared" ref="G323:G386" si="167">G322-F323</f>
        <v>0.94216085135469285</v>
      </c>
      <c r="H323" t="b">
        <f t="shared" ref="H323:H386" si="168">AND(A323-$AL$10&gt;0,MOD(A323-$AL$10,12)=0)</f>
        <v>0</v>
      </c>
      <c r="I323">
        <f t="shared" ref="I323:I386" si="169">IF($AL$4="CPI",IF(H323,INDEX(I_L,MATCH(A323-$AL$13,cpi_u,0))/INDEX(I_L,MATCH(A323-$AL$13-12,cpi_u,0)),1),1)</f>
        <v>1</v>
      </c>
      <c r="J323">
        <f t="shared" ref="J323:J386" si="170">J322*I323</f>
        <v>1000</v>
      </c>
      <c r="K323">
        <f t="shared" ref="K323:K386" si="171">$AL$17*(INDEX(I_L,MATCH(A323-1,cpi_u,0))/$AL$18)</f>
        <v>9.9682620275245366</v>
      </c>
      <c r="L323">
        <f t="shared" ref="L323:L386" si="172">G322*J323</f>
        <v>993.07636821747144</v>
      </c>
      <c r="M323">
        <f t="shared" ref="M323:M386" si="173">G322*K323</f>
        <v>9.8992454517341955</v>
      </c>
      <c r="N323">
        <f t="shared" si="155"/>
        <v>0.30380489037540476</v>
      </c>
      <c r="O323">
        <f t="shared" ref="O323:O386" si="174">N323/N322</f>
        <v>0.99611896140597667</v>
      </c>
      <c r="P323">
        <f t="shared" ref="P323:P386" si="175">J323+K323</f>
        <v>1009.9682620275246</v>
      </c>
      <c r="Q323">
        <f t="shared" ref="Q323:Q386" si="176">IF(B323&gt;=120,1,D323*$AL$15)</f>
        <v>0.43552392781649374</v>
      </c>
      <c r="R323">
        <f t="shared" ref="R323:R386" si="177">1-(1-Q323)^(1/12)</f>
        <v>4.6537109229262352E-2</v>
      </c>
      <c r="S323">
        <f t="shared" ref="S323:S386" si="178">J323+K323*$AL$16</f>
        <v>1010.610618272939</v>
      </c>
      <c r="T323">
        <f t="shared" ref="T323:T386" si="179">L323</f>
        <v>993.07636821747144</v>
      </c>
      <c r="U323">
        <f t="shared" si="156"/>
        <v>15611.888501016925</v>
      </c>
      <c r="V323">
        <f t="shared" ref="V323:V386" si="180">$AL$14*U323</f>
        <v>1.9501457002989442</v>
      </c>
      <c r="W323">
        <f t="shared" si="157"/>
        <v>16570.300579321734</v>
      </c>
      <c r="X323">
        <f t="shared" si="158"/>
        <v>18003.819637390465</v>
      </c>
      <c r="Y323">
        <f t="shared" si="159"/>
        <v>1350.6055361832123</v>
      </c>
      <c r="Z323">
        <f t="shared" ref="Z323:Z386" si="181">N322*L323</f>
        <v>302.87693425178463</v>
      </c>
      <c r="AA323">
        <f t="shared" ref="AA323:AA386" si="182">N322*M323+N323*V323</f>
        <v>3.6116204434104984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0.46824830109847598</v>
      </c>
      <c r="E324">
        <f t="shared" si="165"/>
        <v>5.1270494890709895E-2</v>
      </c>
      <c r="F324">
        <f t="shared" si="166"/>
        <v>4.8305053115607663E-2</v>
      </c>
      <c r="G324">
        <f t="shared" si="167"/>
        <v>0.89385579823908523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9.9887950151961302</v>
      </c>
      <c r="L324">
        <f t="shared" si="172"/>
        <v>942.1608513546928</v>
      </c>
      <c r="M324">
        <f t="shared" si="173"/>
        <v>9.4110516155246984</v>
      </c>
      <c r="N324">
        <f t="shared" si="155"/>
        <v>0.30262596419377041</v>
      </c>
      <c r="O324">
        <f t="shared" si="174"/>
        <v>0.99611946279015595</v>
      </c>
      <c r="P324">
        <f t="shared" si="175"/>
        <v>1009.9887950151962</v>
      </c>
      <c r="Q324">
        <f t="shared" si="176"/>
        <v>0.43552392781649374</v>
      </c>
      <c r="R324">
        <f t="shared" si="177"/>
        <v>4.6537109229262352E-2</v>
      </c>
      <c r="S324">
        <f t="shared" si="178"/>
        <v>1010.6324744093031</v>
      </c>
      <c r="T324">
        <f t="shared" si="179"/>
        <v>942.1608513546928</v>
      </c>
      <c r="U324">
        <f t="shared" si="156"/>
        <v>14715.58994018888</v>
      </c>
      <c r="V324">
        <f t="shared" si="180"/>
        <v>1.8381853321174082</v>
      </c>
      <c r="W324">
        <f t="shared" si="157"/>
        <v>16463.046913359965</v>
      </c>
      <c r="X324">
        <f t="shared" si="158"/>
        <v>17889.795418984213</v>
      </c>
      <c r="Y324">
        <f t="shared" si="159"/>
        <v>1275.3074243811839</v>
      </c>
      <c r="Z324">
        <f t="shared" si="181"/>
        <v>286.23307416181046</v>
      </c>
      <c r="AA324">
        <f t="shared" si="182"/>
        <v>3.4154061128706337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0.46824830109847598</v>
      </c>
      <c r="E325">
        <f t="shared" si="165"/>
        <v>5.1270494890709895E-2</v>
      </c>
      <c r="F325">
        <f t="shared" si="166"/>
        <v>4.5828429136648433E-2</v>
      </c>
      <c r="G325">
        <f t="shared" si="167"/>
        <v>0.84802736910243681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10.009370297460455</v>
      </c>
      <c r="L325">
        <f t="shared" si="172"/>
        <v>893.85579823908517</v>
      </c>
      <c r="M325">
        <f t="shared" si="173"/>
        <v>8.9469336771071042</v>
      </c>
      <c r="N325">
        <f t="shared" si="155"/>
        <v>0.3014517649698305</v>
      </c>
      <c r="O325">
        <f t="shared" si="174"/>
        <v>0.996119965360315</v>
      </c>
      <c r="P325">
        <f t="shared" si="175"/>
        <v>1010.0093702974605</v>
      </c>
      <c r="Q325">
        <f t="shared" si="176"/>
        <v>0.43552392781649374</v>
      </c>
      <c r="R325">
        <f t="shared" si="177"/>
        <v>4.6537109229262352E-2</v>
      </c>
      <c r="S325">
        <f t="shared" si="178"/>
        <v>1010.6543755657295</v>
      </c>
      <c r="T325">
        <f t="shared" si="179"/>
        <v>893.85579823908517</v>
      </c>
      <c r="U325">
        <f t="shared" si="156"/>
        <v>13864.858141135152</v>
      </c>
      <c r="V325">
        <f t="shared" si="180"/>
        <v>1.7319168970127028</v>
      </c>
      <c r="W325">
        <f t="shared" si="157"/>
        <v>16349.540883108404</v>
      </c>
      <c r="X325">
        <f t="shared" si="158"/>
        <v>17769.722940693751</v>
      </c>
      <c r="Y325">
        <f t="shared" si="159"/>
        <v>1204.3532539405874</v>
      </c>
      <c r="Z325">
        <f t="shared" si="181"/>
        <v>270.50397279229549</v>
      </c>
      <c r="AA325">
        <f t="shared" si="182"/>
        <v>3.2296638359978047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0.46824830109847598</v>
      </c>
      <c r="E326">
        <f t="shared" si="165"/>
        <v>5.1270494890709895E-2</v>
      </c>
      <c r="F326">
        <f t="shared" si="166"/>
        <v>4.3478782894748644E-2</v>
      </c>
      <c r="G326">
        <f t="shared" si="167"/>
        <v>0.80454858620768821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10.029987961437451</v>
      </c>
      <c r="L326">
        <f t="shared" si="172"/>
        <v>848.02736910243686</v>
      </c>
      <c r="M326">
        <f t="shared" si="173"/>
        <v>8.5057043030669153</v>
      </c>
      <c r="N326">
        <f t="shared" si="155"/>
        <v>0.30028227352138975</v>
      </c>
      <c r="O326">
        <f t="shared" si="174"/>
        <v>0.99612046906224683</v>
      </c>
      <c r="P326">
        <f t="shared" si="175"/>
        <v>1010.0299879614374</v>
      </c>
      <c r="Q326">
        <f t="shared" si="176"/>
        <v>0.43552392781649374</v>
      </c>
      <c r="R326">
        <f t="shared" si="177"/>
        <v>4.6537109229262352E-2</v>
      </c>
      <c r="S326">
        <f t="shared" si="178"/>
        <v>1010.6763218349523</v>
      </c>
      <c r="T326">
        <f t="shared" si="179"/>
        <v>848.02736910243686</v>
      </c>
      <c r="U326">
        <f t="shared" si="156"/>
        <v>13057.356766420187</v>
      </c>
      <c r="V326">
        <f t="shared" si="180"/>
        <v>1.6310485533921792</v>
      </c>
      <c r="W326">
        <f t="shared" si="157"/>
        <v>16229.419814118632</v>
      </c>
      <c r="X326">
        <f t="shared" si="158"/>
        <v>17643.283139395411</v>
      </c>
      <c r="Y326">
        <f t="shared" si="159"/>
        <v>1137.5217394423337</v>
      </c>
      <c r="Z326">
        <f t="shared" si="181"/>
        <v>255.6393471586515</v>
      </c>
      <c r="AA326">
        <f t="shared" si="182"/>
        <v>3.0538345423073809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0.46749910381671839</v>
      </c>
      <c r="E327">
        <f t="shared" si="165"/>
        <v>5.1159176176512555E-2</v>
      </c>
      <c r="F327">
        <f t="shared" si="166"/>
        <v>4.1160042864363221E-2</v>
      </c>
      <c r="G327">
        <f t="shared" si="167"/>
        <v>0.76338854334332495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10.050648094426519</v>
      </c>
      <c r="L327">
        <f t="shared" si="172"/>
        <v>804.54858620768823</v>
      </c>
      <c r="M327">
        <f t="shared" si="173"/>
        <v>8.0862347148418507</v>
      </c>
      <c r="N327">
        <f t="shared" si="155"/>
        <v>0.29911747072778466</v>
      </c>
      <c r="O327">
        <f t="shared" si="174"/>
        <v>0.99612097384255982</v>
      </c>
      <c r="P327">
        <f t="shared" si="175"/>
        <v>1010.0506480944265</v>
      </c>
      <c r="Q327">
        <f t="shared" si="176"/>
        <v>0.43482708953198734</v>
      </c>
      <c r="R327">
        <f t="shared" si="177"/>
        <v>4.6439078233953657E-2</v>
      </c>
      <c r="S327">
        <f t="shared" si="178"/>
        <v>1010.6983133098964</v>
      </c>
      <c r="T327">
        <f t="shared" si="179"/>
        <v>804.54858620768823</v>
      </c>
      <c r="U327">
        <f t="shared" si="156"/>
        <v>12290.869200692279</v>
      </c>
      <c r="V327">
        <f t="shared" si="180"/>
        <v>1.5353034146449023</v>
      </c>
      <c r="W327">
        <f t="shared" si="157"/>
        <v>16100.410869232295</v>
      </c>
      <c r="X327">
        <f t="shared" si="158"/>
        <v>17508.339995758724</v>
      </c>
      <c r="Y327">
        <f t="shared" si="159"/>
        <v>1074.7969650296507</v>
      </c>
      <c r="Z327">
        <f t="shared" si="181"/>
        <v>241.59167862486447</v>
      </c>
      <c r="AA327">
        <f t="shared" si="182"/>
        <v>2.8873890185886122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0.46749910381671839</v>
      </c>
      <c r="E328">
        <f t="shared" si="165"/>
        <v>5.1159176176512555E-2</v>
      </c>
      <c r="F328">
        <f t="shared" si="166"/>
        <v>3.905432898003245E-2</v>
      </c>
      <c r="G328">
        <f t="shared" si="167"/>
        <v>0.72433421436329248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10.071350783906835</v>
      </c>
      <c r="L328">
        <f t="shared" si="172"/>
        <v>763.38854334332495</v>
      </c>
      <c r="M328">
        <f t="shared" si="173"/>
        <v>7.6883538044262929</v>
      </c>
      <c r="N328">
        <f t="shared" si="155"/>
        <v>0.29795733753012982</v>
      </c>
      <c r="O328">
        <f t="shared" si="174"/>
        <v>0.99612147964867415</v>
      </c>
      <c r="P328">
        <f t="shared" si="175"/>
        <v>1010.0713507839068</v>
      </c>
      <c r="Q328">
        <f t="shared" si="176"/>
        <v>0.43482708953198734</v>
      </c>
      <c r="R328">
        <f t="shared" si="177"/>
        <v>4.6439078233953657E-2</v>
      </c>
      <c r="S328">
        <f t="shared" si="178"/>
        <v>1010.7203500836783</v>
      </c>
      <c r="T328">
        <f t="shared" si="179"/>
        <v>763.38854334332495</v>
      </c>
      <c r="U328">
        <f t="shared" si="156"/>
        <v>11563.201611043085</v>
      </c>
      <c r="V328">
        <f t="shared" si="180"/>
        <v>1.4444074400093649</v>
      </c>
      <c r="W328">
        <f t="shared" si="157"/>
        <v>15963.903653519144</v>
      </c>
      <c r="X328">
        <f t="shared" si="158"/>
        <v>17366.259678127823</v>
      </c>
      <c r="Y328">
        <f t="shared" si="159"/>
        <v>1015.774449342557</v>
      </c>
      <c r="Z328">
        <f t="shared" si="181"/>
        <v>228.34285026742319</v>
      </c>
      <c r="AA328">
        <f t="shared" si="182"/>
        <v>2.7300927391742347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0.46749910381671839</v>
      </c>
      <c r="E329">
        <f t="shared" si="165"/>
        <v>5.1159176176512555E-2</v>
      </c>
      <c r="F329">
        <f t="shared" si="166"/>
        <v>3.7056341683287489E-2</v>
      </c>
      <c r="G329">
        <f t="shared" si="167"/>
        <v>0.68727787268000495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10.092096117537839</v>
      </c>
      <c r="L329">
        <f t="shared" si="172"/>
        <v>724.33421436329252</v>
      </c>
      <c r="M329">
        <f t="shared" si="173"/>
        <v>7.3100505125756046</v>
      </c>
      <c r="N329">
        <f t="shared" si="155"/>
        <v>0.29680185493155103</v>
      </c>
      <c r="O329">
        <f t="shared" si="174"/>
        <v>0.99612198642880567</v>
      </c>
      <c r="P329">
        <f t="shared" si="175"/>
        <v>1010.0920961175378</v>
      </c>
      <c r="Q329">
        <f t="shared" si="176"/>
        <v>0.43482708953198734</v>
      </c>
      <c r="R329">
        <f t="shared" si="177"/>
        <v>4.6439078233953657E-2</v>
      </c>
      <c r="S329">
        <f t="shared" si="178"/>
        <v>1010.7424322496062</v>
      </c>
      <c r="T329">
        <f t="shared" si="179"/>
        <v>724.33421436329252</v>
      </c>
      <c r="U329">
        <f t="shared" si="156"/>
        <v>10872.367689886793</v>
      </c>
      <c r="V329">
        <f t="shared" si="180"/>
        <v>1.3581125115722417</v>
      </c>
      <c r="W329">
        <f t="shared" si="157"/>
        <v>15819.464181918949</v>
      </c>
      <c r="X329">
        <f t="shared" si="158"/>
        <v>17216.666480320142</v>
      </c>
      <c r="Y329">
        <f t="shared" si="159"/>
        <v>960.26622334878527</v>
      </c>
      <c r="Z329">
        <f t="shared" si="181"/>
        <v>215.82069399366495</v>
      </c>
      <c r="AA329">
        <f t="shared" si="182"/>
        <v>2.5811735005781768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0.46749910381671839</v>
      </c>
      <c r="E330">
        <f t="shared" si="165"/>
        <v>5.1159176176512555E-2</v>
      </c>
      <c r="F330">
        <f t="shared" si="166"/>
        <v>3.516056977065514E-2</v>
      </c>
      <c r="G330">
        <f t="shared" si="167"/>
        <v>0.65211730290934977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10.11288418315948</v>
      </c>
      <c r="L330">
        <f t="shared" si="172"/>
        <v>687.27787268000498</v>
      </c>
      <c r="M330">
        <f t="shared" si="173"/>
        <v>6.9503615280611166</v>
      </c>
      <c r="N330">
        <f t="shared" si="155"/>
        <v>0.29565100399740857</v>
      </c>
      <c r="O330">
        <f t="shared" si="174"/>
        <v>0.9961224941319593</v>
      </c>
      <c r="P330">
        <f t="shared" si="175"/>
        <v>1010.1128841831595</v>
      </c>
      <c r="Q330">
        <f t="shared" si="176"/>
        <v>0.43482708953198734</v>
      </c>
      <c r="R330">
        <f t="shared" si="177"/>
        <v>4.6439078233953657E-2</v>
      </c>
      <c r="S330">
        <f t="shared" si="178"/>
        <v>1010.7645599011802</v>
      </c>
      <c r="T330">
        <f t="shared" si="179"/>
        <v>687.27787268000498</v>
      </c>
      <c r="U330">
        <f t="shared" si="156"/>
        <v>10216.482692479334</v>
      </c>
      <c r="V330">
        <f t="shared" si="180"/>
        <v>1.2761831980557234</v>
      </c>
      <c r="W330">
        <f t="shared" si="157"/>
        <v>15666.633360132626</v>
      </c>
      <c r="X330">
        <f t="shared" si="158"/>
        <v>17059.164927386642</v>
      </c>
      <c r="Y330">
        <f t="shared" si="159"/>
        <v>908.09392985381896</v>
      </c>
      <c r="Z330">
        <f t="shared" si="181"/>
        <v>203.98534746483583</v>
      </c>
      <c r="AA330">
        <f t="shared" si="182"/>
        <v>2.4401850377632268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0.46749910381671839</v>
      </c>
      <c r="E331">
        <f t="shared" si="165"/>
        <v>5.1159176176512555E-2</v>
      </c>
      <c r="F331">
        <f t="shared" si="166"/>
        <v>3.3361783987291629E-2</v>
      </c>
      <c r="G331">
        <f t="shared" si="167"/>
        <v>0.61875551892205816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10.133715068792672</v>
      </c>
      <c r="L331">
        <f t="shared" si="172"/>
        <v>652.11730290934975</v>
      </c>
      <c r="M331">
        <f t="shared" si="173"/>
        <v>6.6083709391129126</v>
      </c>
      <c r="N331">
        <f t="shared" si="155"/>
        <v>0.29450476585550994</v>
      </c>
      <c r="O331">
        <f t="shared" si="174"/>
        <v>0.9961230027079202</v>
      </c>
      <c r="P331">
        <f t="shared" si="175"/>
        <v>1010.1337150687926</v>
      </c>
      <c r="Q331">
        <f t="shared" si="176"/>
        <v>0.43482708953198734</v>
      </c>
      <c r="R331">
        <f t="shared" si="177"/>
        <v>4.6439078233953657E-2</v>
      </c>
      <c r="S331">
        <f t="shared" si="178"/>
        <v>1010.7867331320936</v>
      </c>
      <c r="T331">
        <f t="shared" si="179"/>
        <v>652.11730290934975</v>
      </c>
      <c r="U331">
        <f t="shared" si="156"/>
        <v>9593.7582434339129</v>
      </c>
      <c r="V331">
        <f t="shared" si="180"/>
        <v>1.198396106077847</v>
      </c>
      <c r="W331">
        <f t="shared" si="157"/>
        <v>15504.925532053952</v>
      </c>
      <c r="X331">
        <f t="shared" si="158"/>
        <v>16893.338735574271</v>
      </c>
      <c r="Y331">
        <f t="shared" si="159"/>
        <v>859.08833222245175</v>
      </c>
      <c r="Z331">
        <f t="shared" si="181"/>
        <v>192.79913532923146</v>
      </c>
      <c r="AA331">
        <f t="shared" si="182"/>
        <v>2.3067048675586417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0.46749910381671839</v>
      </c>
      <c r="E332">
        <f t="shared" si="165"/>
        <v>5.1159176176512555E-2</v>
      </c>
      <c r="F332">
        <f t="shared" si="166"/>
        <v>3.1655022602723022E-2</v>
      </c>
      <c r="G332">
        <f t="shared" si="167"/>
        <v>0.58710049631933514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10.154588862639624</v>
      </c>
      <c r="L332">
        <f t="shared" si="172"/>
        <v>618.75551892205817</v>
      </c>
      <c r="M332">
        <f t="shared" si="173"/>
        <v>6.2832079011427329</v>
      </c>
      <c r="N332">
        <f t="shared" si="155"/>
        <v>0.29336312169631179</v>
      </c>
      <c r="O332">
        <f t="shared" si="174"/>
        <v>0.99612351210724293</v>
      </c>
      <c r="P332">
        <f t="shared" si="175"/>
        <v>1010.1545888626396</v>
      </c>
      <c r="Q332">
        <f t="shared" si="176"/>
        <v>0.43482708953198734</v>
      </c>
      <c r="R332">
        <f t="shared" si="177"/>
        <v>4.6439078233953657E-2</v>
      </c>
      <c r="S332">
        <f t="shared" si="178"/>
        <v>1010.8089520362321</v>
      </c>
      <c r="T332">
        <f t="shared" si="179"/>
        <v>618.75551892205817</v>
      </c>
      <c r="U332">
        <f t="shared" si="156"/>
        <v>9002.4974088188319</v>
      </c>
      <c r="V332">
        <f t="shared" si="180"/>
        <v>1.1245392645878081</v>
      </c>
      <c r="W332">
        <f t="shared" si="157"/>
        <v>15333.826943185211</v>
      </c>
      <c r="X332">
        <f t="shared" si="158"/>
        <v>16718.749717583632</v>
      </c>
      <c r="Y332">
        <f t="shared" si="159"/>
        <v>813.08884821326365</v>
      </c>
      <c r="Z332">
        <f t="shared" si="181"/>
        <v>182.2264492219453</v>
      </c>
      <c r="AA332">
        <f t="shared" si="182"/>
        <v>2.1803330208770846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0.46749910381671839</v>
      </c>
      <c r="E333">
        <f t="shared" si="165"/>
        <v>5.1159176176512555E-2</v>
      </c>
      <c r="F333">
        <f t="shared" si="166"/>
        <v>3.0035577724518828E-2</v>
      </c>
      <c r="G333">
        <f t="shared" si="167"/>
        <v>0.55706491859481633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10.175505653084231</v>
      </c>
      <c r="L333">
        <f t="shared" si="172"/>
        <v>587.10049631933509</v>
      </c>
      <c r="M333">
        <f t="shared" si="173"/>
        <v>5.9740444192259528</v>
      </c>
      <c r="N333">
        <f t="shared" si="155"/>
        <v>0.29222605277311164</v>
      </c>
      <c r="O333">
        <f t="shared" si="174"/>
        <v>0.99612402228124219</v>
      </c>
      <c r="P333">
        <f t="shared" si="175"/>
        <v>1010.1755056530842</v>
      </c>
      <c r="Q333">
        <f t="shared" si="176"/>
        <v>0.43482708953198734</v>
      </c>
      <c r="R333">
        <f t="shared" si="177"/>
        <v>4.6439078233953657E-2</v>
      </c>
      <c r="S333">
        <f t="shared" si="178"/>
        <v>1010.8312167076754</v>
      </c>
      <c r="T333">
        <f t="shared" si="179"/>
        <v>587.10049631933509</v>
      </c>
      <c r="U333">
        <f t="shared" si="156"/>
        <v>8441.0900202556695</v>
      </c>
      <c r="V333">
        <f t="shared" si="180"/>
        <v>1.0544115407796861</v>
      </c>
      <c r="W333">
        <f t="shared" si="157"/>
        <v>15152.794115178043</v>
      </c>
      <c r="X333">
        <f t="shared" si="158"/>
        <v>16534.936630244974</v>
      </c>
      <c r="Y333">
        <f t="shared" si="159"/>
        <v>769.94310764219472</v>
      </c>
      <c r="Z333">
        <f t="shared" si="181"/>
        <v>172.23363434969414</v>
      </c>
      <c r="AA333">
        <f t="shared" si="182"/>
        <v>2.0606908425370181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0.46749910381671839</v>
      </c>
      <c r="E334">
        <f t="shared" si="165"/>
        <v>5.1159176176512555E-2</v>
      </c>
      <c r="F334">
        <f t="shared" si="166"/>
        <v>2.8498982312146832E-2</v>
      </c>
      <c r="G334">
        <f t="shared" si="167"/>
        <v>0.52856593628266946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10.196465528692444</v>
      </c>
      <c r="L334">
        <f t="shared" si="172"/>
        <v>557.06491859481628</v>
      </c>
      <c r="M334">
        <f t="shared" si="173"/>
        <v>5.680093239695907</v>
      </c>
      <c r="N334">
        <f t="shared" si="155"/>
        <v>0.29109354040222968</v>
      </c>
      <c r="O334">
        <f t="shared" si="174"/>
        <v>0.99612453318198402</v>
      </c>
      <c r="P334">
        <f t="shared" si="175"/>
        <v>1010.1964655286924</v>
      </c>
      <c r="Q334">
        <f t="shared" si="176"/>
        <v>0.43482708953198734</v>
      </c>
      <c r="R334">
        <f t="shared" si="177"/>
        <v>4.6439078233953657E-2</v>
      </c>
      <c r="S334">
        <f t="shared" si="178"/>
        <v>1010.8535272406964</v>
      </c>
      <c r="T334">
        <f t="shared" si="179"/>
        <v>557.06491859481628</v>
      </c>
      <c r="U334">
        <f t="shared" si="156"/>
        <v>7908.0082381304701</v>
      </c>
      <c r="V334">
        <f t="shared" si="180"/>
        <v>0.98782208587476295</v>
      </c>
      <c r="W334">
        <f t="shared" si="157"/>
        <v>14961.252126359841</v>
      </c>
      <c r="X334">
        <f t="shared" si="158"/>
        <v>16341.413961584209</v>
      </c>
      <c r="Y334">
        <f t="shared" si="159"/>
        <v>729.50653265697531</v>
      </c>
      <c r="Z334">
        <f t="shared" si="181"/>
        <v>162.78888229933793</v>
      </c>
      <c r="AA334">
        <f t="shared" si="182"/>
        <v>1.9474198550843709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0.51416038286624599</v>
      </c>
      <c r="E335">
        <f t="shared" si="165"/>
        <v>5.8382740236159969E-2</v>
      </c>
      <c r="F335">
        <f t="shared" si="166"/>
        <v>3.0859127755673774E-2</v>
      </c>
      <c r="G335">
        <f t="shared" si="167"/>
        <v>0.49770680852699567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10.21746857821265</v>
      </c>
      <c r="L335">
        <f t="shared" si="172"/>
        <v>528.56593628266944</v>
      </c>
      <c r="M335">
        <f t="shared" si="173"/>
        <v>5.4006058454817243</v>
      </c>
      <c r="N335">
        <f t="shared" si="155"/>
        <v>0.2899655659631809</v>
      </c>
      <c r="O335">
        <f t="shared" si="174"/>
        <v>0.99612504476227759</v>
      </c>
      <c r="P335">
        <f t="shared" si="175"/>
        <v>1010.2174685782127</v>
      </c>
      <c r="Q335">
        <f t="shared" si="176"/>
        <v>0.47822736131283006</v>
      </c>
      <c r="R335">
        <f t="shared" si="177"/>
        <v>5.2767097317609202E-2</v>
      </c>
      <c r="S335">
        <f t="shared" si="178"/>
        <v>1010.8758837297624</v>
      </c>
      <c r="T335">
        <f t="shared" si="179"/>
        <v>528.56593628266944</v>
      </c>
      <c r="U335">
        <f t="shared" si="156"/>
        <v>7401.802341689714</v>
      </c>
      <c r="V335">
        <f t="shared" si="180"/>
        <v>0.92458980924496192</v>
      </c>
      <c r="W335">
        <f t="shared" si="157"/>
        <v>14871.81251065453</v>
      </c>
      <c r="X335">
        <f t="shared" si="158"/>
        <v>16245.478868497732</v>
      </c>
      <c r="Y335">
        <f t="shared" si="159"/>
        <v>683.68309894304195</v>
      </c>
      <c r="Z335">
        <f t="shared" si="181"/>
        <v>153.86212972854159</v>
      </c>
      <c r="AA335">
        <f t="shared" si="182"/>
        <v>1.8401806831997569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0.51416038286624599</v>
      </c>
      <c r="E336">
        <f t="shared" si="165"/>
        <v>5.8382740236159969E-2</v>
      </c>
      <c r="F336">
        <f t="shared" si="166"/>
        <v>2.9057487315999796E-2</v>
      </c>
      <c r="G336">
        <f t="shared" si="167"/>
        <v>0.4686493212109959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10.238514890576031</v>
      </c>
      <c r="L336">
        <f t="shared" si="172"/>
        <v>497.70680852699564</v>
      </c>
      <c r="M336">
        <f t="shared" si="173"/>
        <v>5.0957785702447191</v>
      </c>
      <c r="N336">
        <f t="shared" si="155"/>
        <v>0.28884211089883716</v>
      </c>
      <c r="O336">
        <f t="shared" si="174"/>
        <v>0.99612555697566374</v>
      </c>
      <c r="P336">
        <f t="shared" si="175"/>
        <v>1010.2385148905761</v>
      </c>
      <c r="Q336">
        <f t="shared" si="176"/>
        <v>0.47822736131283006</v>
      </c>
      <c r="R336">
        <f t="shared" si="177"/>
        <v>5.2767097317609202E-2</v>
      </c>
      <c r="S336">
        <f t="shared" si="178"/>
        <v>1010.8982862695357</v>
      </c>
      <c r="T336">
        <f t="shared" si="179"/>
        <v>497.70680852699564</v>
      </c>
      <c r="U336">
        <f t="shared" si="156"/>
        <v>6924.9684753769534</v>
      </c>
      <c r="V336">
        <f t="shared" si="180"/>
        <v>0.86502651463866365</v>
      </c>
      <c r="W336">
        <f t="shared" si="157"/>
        <v>14776.439785472738</v>
      </c>
      <c r="X336">
        <f t="shared" si="158"/>
        <v>16143.786238931803</v>
      </c>
      <c r="Y336">
        <f t="shared" si="159"/>
        <v>640.8059872738537</v>
      </c>
      <c r="Z336">
        <f t="shared" si="181"/>
        <v>144.31783641825879</v>
      </c>
      <c r="AA336">
        <f t="shared" si="182"/>
        <v>1.7274564016157543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0.51416038286624599</v>
      </c>
      <c r="E337">
        <f t="shared" si="165"/>
        <v>5.8382740236159969E-2</v>
      </c>
      <c r="F337">
        <f t="shared" si="166"/>
        <v>2.7361031582114267E-2</v>
      </c>
      <c r="G337">
        <f t="shared" si="167"/>
        <v>0.44128828962888161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10.259604554896967</v>
      </c>
      <c r="L337">
        <f t="shared" si="172"/>
        <v>468.64932121099588</v>
      </c>
      <c r="M337">
        <f t="shared" si="173"/>
        <v>4.8081567105457053</v>
      </c>
      <c r="N337">
        <f t="shared" si="155"/>
        <v>0.28772315671558024</v>
      </c>
      <c r="O337">
        <f t="shared" si="174"/>
        <v>0.99612606977640872</v>
      </c>
      <c r="P337">
        <f t="shared" si="175"/>
        <v>1010.259604554897</v>
      </c>
      <c r="Q337">
        <f t="shared" si="176"/>
        <v>0.47822736131283006</v>
      </c>
      <c r="R337">
        <f t="shared" si="177"/>
        <v>5.2767097317609202E-2</v>
      </c>
      <c r="S337">
        <f t="shared" si="178"/>
        <v>1010.9207349548727</v>
      </c>
      <c r="T337">
        <f t="shared" si="179"/>
        <v>468.64932121099588</v>
      </c>
      <c r="U337">
        <f t="shared" si="156"/>
        <v>6475.7919794012632</v>
      </c>
      <c r="V337">
        <f t="shared" si="180"/>
        <v>0.80891801679451869</v>
      </c>
      <c r="W337">
        <f t="shared" si="157"/>
        <v>14674.742411241707</v>
      </c>
      <c r="X337">
        <f t="shared" si="158"/>
        <v>16035.992510248278</v>
      </c>
      <c r="Y337">
        <f t="shared" si="159"/>
        <v>600.70372794775551</v>
      </c>
      <c r="Z337">
        <f t="shared" si="181"/>
        <v>135.36565920989122</v>
      </c>
      <c r="AA337">
        <f t="shared" si="182"/>
        <v>1.6215425791226563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0.51416038286624599</v>
      </c>
      <c r="E338">
        <f t="shared" si="165"/>
        <v>5.8382740236159969E-2</v>
      </c>
      <c r="F338">
        <f t="shared" si="166"/>
        <v>2.5763619582662319E-2</v>
      </c>
      <c r="G338">
        <f t="shared" si="167"/>
        <v>0.41552467004621929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10.280737660473388</v>
      </c>
      <c r="L338">
        <f t="shared" si="172"/>
        <v>441.28828962888161</v>
      </c>
      <c r="M338">
        <f t="shared" si="173"/>
        <v>4.5367691383135309</v>
      </c>
      <c r="N338">
        <f t="shared" si="155"/>
        <v>0.28660868498344544</v>
      </c>
      <c r="O338">
        <f t="shared" si="174"/>
        <v>0.99612658311949331</v>
      </c>
      <c r="P338">
        <f t="shared" si="175"/>
        <v>1010.2807376604734</v>
      </c>
      <c r="Q338">
        <f t="shared" si="176"/>
        <v>0.47822736131283006</v>
      </c>
      <c r="R338">
        <f t="shared" si="177"/>
        <v>5.2767097317609202E-2</v>
      </c>
      <c r="S338">
        <f t="shared" si="178"/>
        <v>1010.9432298808262</v>
      </c>
      <c r="T338">
        <f t="shared" si="179"/>
        <v>441.28828962888161</v>
      </c>
      <c r="U338">
        <f t="shared" si="156"/>
        <v>6052.6582552079653</v>
      </c>
      <c r="V338">
        <f t="shared" si="180"/>
        <v>0.75606262951492798</v>
      </c>
      <c r="W338">
        <f t="shared" si="157"/>
        <v>14566.303017663718</v>
      </c>
      <c r="X338">
        <f t="shared" si="158"/>
        <v>15921.733626465009</v>
      </c>
      <c r="Y338">
        <f t="shared" si="159"/>
        <v>563.21485649270255</v>
      </c>
      <c r="Z338">
        <f t="shared" si="181"/>
        <v>126.96885971364107</v>
      </c>
      <c r="AA338">
        <f t="shared" si="182"/>
        <v>1.5220276537757915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0.51354339040680641</v>
      </c>
      <c r="E339">
        <f t="shared" si="165"/>
        <v>5.828314755127062E-2</v>
      </c>
      <c r="F339">
        <f t="shared" si="166"/>
        <v>2.4218085655496838E-2</v>
      </c>
      <c r="G339">
        <f t="shared" si="167"/>
        <v>0.39130658439072247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10.301914296787182</v>
      </c>
      <c r="L339">
        <f t="shared" si="172"/>
        <v>415.52467004621928</v>
      </c>
      <c r="M339">
        <f t="shared" si="173"/>
        <v>4.2806995390169229</v>
      </c>
      <c r="N339">
        <f t="shared" si="155"/>
        <v>0.28549867733625611</v>
      </c>
      <c r="O339">
        <f t="shared" si="174"/>
        <v>0.9961270969606052</v>
      </c>
      <c r="P339">
        <f t="shared" si="175"/>
        <v>1010.3019142967872</v>
      </c>
      <c r="Q339">
        <f t="shared" si="176"/>
        <v>0.4776534884792546</v>
      </c>
      <c r="R339">
        <f t="shared" si="177"/>
        <v>5.2680323028347686E-2</v>
      </c>
      <c r="S339">
        <f t="shared" si="178"/>
        <v>1010.9657711426439</v>
      </c>
      <c r="T339">
        <f t="shared" si="179"/>
        <v>415.52467004621928</v>
      </c>
      <c r="U339">
        <f t="shared" si="156"/>
        <v>5654.046926028107</v>
      </c>
      <c r="V339">
        <f t="shared" si="180"/>
        <v>0.70627043623607433</v>
      </c>
      <c r="W339">
        <f t="shared" si="157"/>
        <v>14449.148446688288</v>
      </c>
      <c r="X339">
        <f t="shared" si="158"/>
        <v>15799.176482058432</v>
      </c>
      <c r="Y339">
        <f t="shared" si="159"/>
        <v>528.27485935240838</v>
      </c>
      <c r="Z339">
        <f t="shared" si="181"/>
        <v>119.09297926012697</v>
      </c>
      <c r="AA339">
        <f t="shared" si="182"/>
        <v>1.4285249410739813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0.51354339040680641</v>
      </c>
      <c r="E340">
        <f t="shared" si="165"/>
        <v>5.828314755127062E-2</v>
      </c>
      <c r="F340">
        <f t="shared" si="166"/>
        <v>2.2806579395828207E-2</v>
      </c>
      <c r="G340">
        <f t="shared" si="167"/>
        <v>0.36850000499489427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10.323134553504506</v>
      </c>
      <c r="L340">
        <f t="shared" si="172"/>
        <v>391.30658439072249</v>
      </c>
      <c r="M340">
        <f t="shared" si="173"/>
        <v>4.0395105223376939</v>
      </c>
      <c r="N340">
        <f t="shared" si="155"/>
        <v>0.28439311547174989</v>
      </c>
      <c r="O340">
        <f t="shared" si="174"/>
        <v>0.9961276112561317</v>
      </c>
      <c r="P340">
        <f t="shared" si="175"/>
        <v>1010.3231345535045</v>
      </c>
      <c r="Q340">
        <f t="shared" si="176"/>
        <v>0.4776534884792546</v>
      </c>
      <c r="R340">
        <f t="shared" si="177"/>
        <v>5.2680323028347686E-2</v>
      </c>
      <c r="S340">
        <f t="shared" si="178"/>
        <v>1010.9883588357703</v>
      </c>
      <c r="T340">
        <f t="shared" si="179"/>
        <v>391.30658439072249</v>
      </c>
      <c r="U340">
        <f t="shared" si="156"/>
        <v>5278.4843705032836</v>
      </c>
      <c r="V340">
        <f t="shared" si="180"/>
        <v>0.6593573608062625</v>
      </c>
      <c r="W340">
        <f t="shared" si="157"/>
        <v>14324.245044654534</v>
      </c>
      <c r="X340">
        <f t="shared" si="158"/>
        <v>15669.285153382578</v>
      </c>
      <c r="Y340">
        <f t="shared" si="159"/>
        <v>495.64728678461745</v>
      </c>
      <c r="Z340">
        <f t="shared" si="181"/>
        <v>111.71751227651936</v>
      </c>
      <c r="AA340">
        <f t="shared" si="182"/>
        <v>1.3407916052622244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0.51354339040680641</v>
      </c>
      <c r="E341">
        <f t="shared" si="165"/>
        <v>5.828314755127062E-2</v>
      </c>
      <c r="F341">
        <f t="shared" si="166"/>
        <v>2.1477340163761384E-2</v>
      </c>
      <c r="G341">
        <f t="shared" si="167"/>
        <v>0.34702266483113287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10.344398520476282</v>
      </c>
      <c r="L341">
        <f t="shared" si="172"/>
        <v>368.50000499489425</v>
      </c>
      <c r="M341">
        <f t="shared" si="173"/>
        <v>3.811910906464687</v>
      </c>
      <c r="N341">
        <f t="shared" si="155"/>
        <v>0.2832919811516949</v>
      </c>
      <c r="O341">
        <f t="shared" si="174"/>
        <v>0.99612812596314637</v>
      </c>
      <c r="P341">
        <f t="shared" si="175"/>
        <v>1010.3443985204763</v>
      </c>
      <c r="Q341">
        <f t="shared" si="176"/>
        <v>0.4776534884792546</v>
      </c>
      <c r="R341">
        <f t="shared" si="177"/>
        <v>5.2680323028347686E-2</v>
      </c>
      <c r="S341">
        <f t="shared" si="178"/>
        <v>1011.0109930558463</v>
      </c>
      <c r="T341">
        <f t="shared" si="179"/>
        <v>368.50000499489425</v>
      </c>
      <c r="U341">
        <f t="shared" si="156"/>
        <v>4924.6272170727598</v>
      </c>
      <c r="V341">
        <f t="shared" si="180"/>
        <v>0.61515559711587942</v>
      </c>
      <c r="W341">
        <f t="shared" si="157"/>
        <v>14191.082359041791</v>
      </c>
      <c r="X341">
        <f t="shared" si="158"/>
        <v>15531.622743837386</v>
      </c>
      <c r="Y341">
        <f t="shared" si="159"/>
        <v>465.19789664551962</v>
      </c>
      <c r="Z341">
        <f t="shared" si="181"/>
        <v>104.79886447185338</v>
      </c>
      <c r="AA341">
        <f t="shared" si="182"/>
        <v>1.2583498664137458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0.51354339040680641</v>
      </c>
      <c r="E342">
        <f t="shared" si="165"/>
        <v>5.828314755127062E-2</v>
      </c>
      <c r="F342">
        <f t="shared" si="166"/>
        <v>2.0225573177988048E-2</v>
      </c>
      <c r="G342">
        <f t="shared" si="167"/>
        <v>0.3267970916531448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10.365706287738465</v>
      </c>
      <c r="L342">
        <f t="shared" si="172"/>
        <v>347.02266483113289</v>
      </c>
      <c r="M342">
        <f t="shared" si="173"/>
        <v>3.5971350188278319</v>
      </c>
      <c r="N342">
        <f t="shared" si="155"/>
        <v>0.28219525620199926</v>
      </c>
      <c r="O342">
        <f t="shared" si="174"/>
        <v>0.99612864103940735</v>
      </c>
      <c r="P342">
        <f t="shared" si="175"/>
        <v>1010.3657062877385</v>
      </c>
      <c r="Q342">
        <f t="shared" si="176"/>
        <v>0.4776534884792546</v>
      </c>
      <c r="R342">
        <f t="shared" si="177"/>
        <v>5.2680323028347686E-2</v>
      </c>
      <c r="S342">
        <f t="shared" si="178"/>
        <v>1011.0336738987097</v>
      </c>
      <c r="T342">
        <f t="shared" si="179"/>
        <v>347.02266483113289</v>
      </c>
      <c r="U342">
        <f t="shared" si="156"/>
        <v>4591.2103537027024</v>
      </c>
      <c r="V342">
        <f t="shared" si="180"/>
        <v>0.57350711477718441</v>
      </c>
      <c r="W342">
        <f t="shared" si="157"/>
        <v>14049.116320091713</v>
      </c>
      <c r="X342">
        <f t="shared" si="158"/>
        <v>15385.726339273784</v>
      </c>
      <c r="Y342">
        <f t="shared" si="159"/>
        <v>436.80026694315507</v>
      </c>
      <c r="Z342">
        <f t="shared" si="181"/>
        <v>98.308738224552229</v>
      </c>
      <c r="AA342">
        <f t="shared" si="182"/>
        <v>1.1808804931420929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0.51354339040680641</v>
      </c>
      <c r="E343">
        <f t="shared" si="165"/>
        <v>5.828314755127062E-2</v>
      </c>
      <c r="F343">
        <f t="shared" si="166"/>
        <v>1.9046763112146346E-2</v>
      </c>
      <c r="G343">
        <f t="shared" si="167"/>
        <v>0.30775032854099843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10.38705794551249</v>
      </c>
      <c r="L343">
        <f t="shared" si="172"/>
        <v>326.79709165314478</v>
      </c>
      <c r="M343">
        <f t="shared" si="173"/>
        <v>3.3944603274261711</v>
      </c>
      <c r="N343">
        <f t="shared" si="155"/>
        <v>0.28110292251281055</v>
      </c>
      <c r="O343">
        <f t="shared" si="174"/>
        <v>0.99612915644334288</v>
      </c>
      <c r="P343">
        <f t="shared" si="175"/>
        <v>1010.3870579455125</v>
      </c>
      <c r="Q343">
        <f t="shared" si="176"/>
        <v>0.4776534884792546</v>
      </c>
      <c r="R343">
        <f t="shared" si="177"/>
        <v>5.2680323028347686E-2</v>
      </c>
      <c r="S343">
        <f t="shared" si="178"/>
        <v>1011.0564014603958</v>
      </c>
      <c r="T343">
        <f t="shared" si="179"/>
        <v>326.79709165314478</v>
      </c>
      <c r="U343">
        <f t="shared" si="156"/>
        <v>4277.0423685753167</v>
      </c>
      <c r="V343">
        <f t="shared" si="180"/>
        <v>0.53426308960189284</v>
      </c>
      <c r="W343">
        <f t="shared" si="157"/>
        <v>13897.767027096872</v>
      </c>
      <c r="X343">
        <f t="shared" si="158"/>
        <v>15231.105458822229</v>
      </c>
      <c r="Y343">
        <f t="shared" si="159"/>
        <v>410.33534041981812</v>
      </c>
      <c r="Z343">
        <f t="shared" si="181"/>
        <v>92.220589005127422</v>
      </c>
      <c r="AA343">
        <f t="shared" si="182"/>
        <v>1.1080835176433663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0.51354339040680641</v>
      </c>
      <c r="E344">
        <f t="shared" si="165"/>
        <v>5.828314755127062E-2</v>
      </c>
      <c r="F344">
        <f t="shared" si="166"/>
        <v>1.7936657807307022E-2</v>
      </c>
      <c r="G344">
        <f t="shared" si="167"/>
        <v>0.28981367073369141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10.408453584205617</v>
      </c>
      <c r="L344">
        <f t="shared" si="172"/>
        <v>307.75032854099845</v>
      </c>
      <c r="M344">
        <f t="shared" si="173"/>
        <v>3.2032050101430114</v>
      </c>
      <c r="N344">
        <f t="shared" si="155"/>
        <v>0.28001496203860871</v>
      </c>
      <c r="O344">
        <f t="shared" si="174"/>
        <v>0.99612967213404813</v>
      </c>
      <c r="P344">
        <f t="shared" si="175"/>
        <v>1010.4084535842056</v>
      </c>
      <c r="Q344">
        <f t="shared" si="176"/>
        <v>0.4776534884792546</v>
      </c>
      <c r="R344">
        <f t="shared" si="177"/>
        <v>5.2680323028347686E-2</v>
      </c>
      <c r="S344">
        <f t="shared" si="178"/>
        <v>1011.0791758371379</v>
      </c>
      <c r="T344">
        <f t="shared" si="179"/>
        <v>307.75032854099845</v>
      </c>
      <c r="U344">
        <f t="shared" si="156"/>
        <v>3981.0012564036383</v>
      </c>
      <c r="V344">
        <f t="shared" si="180"/>
        <v>0.49728336725915961</v>
      </c>
      <c r="W344">
        <f t="shared" si="157"/>
        <v>13736.416388934822</v>
      </c>
      <c r="X344">
        <f t="shared" si="158"/>
        <v>15067.240413493233</v>
      </c>
      <c r="Y344">
        <f t="shared" si="159"/>
        <v>385.6909956578574</v>
      </c>
      <c r="Z344">
        <f t="shared" si="181"/>
        <v>86.509516757152284</v>
      </c>
      <c r="AA344">
        <f t="shared" si="182"/>
        <v>1.0396770729643827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0.51354339040680641</v>
      </c>
      <c r="E345">
        <f t="shared" si="165"/>
        <v>5.828314755127062E-2</v>
      </c>
      <c r="F345">
        <f t="shared" si="166"/>
        <v>1.6891252933747096E-2</v>
      </c>
      <c r="G345">
        <f t="shared" si="167"/>
        <v>0.27292241779994431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10.429893294411336</v>
      </c>
      <c r="L345">
        <f t="shared" si="172"/>
        <v>289.81367073369142</v>
      </c>
      <c r="M345">
        <f t="shared" si="173"/>
        <v>3.0227256610140629</v>
      </c>
      <c r="N345">
        <f t="shared" si="155"/>
        <v>0.27893135679828907</v>
      </c>
      <c r="O345">
        <f t="shared" si="174"/>
        <v>0.99613018807127085</v>
      </c>
      <c r="P345">
        <f t="shared" si="175"/>
        <v>1010.4298932944114</v>
      </c>
      <c r="Q345">
        <f t="shared" si="176"/>
        <v>0.4776534884792546</v>
      </c>
      <c r="R345">
        <f t="shared" si="177"/>
        <v>5.2680323028347686E-2</v>
      </c>
      <c r="S345">
        <f t="shared" si="178"/>
        <v>1011.1019971253672</v>
      </c>
      <c r="T345">
        <f t="shared" si="179"/>
        <v>289.81367073369142</v>
      </c>
      <c r="U345">
        <f t="shared" si="156"/>
        <v>3702.0303748962301</v>
      </c>
      <c r="V345">
        <f t="shared" si="180"/>
        <v>0.46243595818082539</v>
      </c>
      <c r="W345">
        <f t="shared" si="157"/>
        <v>13564.405609252177</v>
      </c>
      <c r="X345">
        <f t="shared" si="158"/>
        <v>14893.580567060155</v>
      </c>
      <c r="Y345">
        <f t="shared" si="159"/>
        <v>362.76164316409233</v>
      </c>
      <c r="Z345">
        <f t="shared" si="181"/>
        <v>81.152164008764444</v>
      </c>
      <c r="AA345">
        <f t="shared" si="182"/>
        <v>0.97539630046967574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0.51354339040680641</v>
      </c>
      <c r="E346">
        <f t="shared" si="165"/>
        <v>5.828314755127062E-2</v>
      </c>
      <c r="F346">
        <f t="shared" si="166"/>
        <v>1.5906777546683681E-2</v>
      </c>
      <c r="G346">
        <f t="shared" si="167"/>
        <v>0.25701564025326062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10.451377166909756</v>
      </c>
      <c r="L346">
        <f t="shared" si="172"/>
        <v>272.9224177999443</v>
      </c>
      <c r="M346">
        <f t="shared" si="173"/>
        <v>2.8524151257321426</v>
      </c>
      <c r="N346">
        <f t="shared" si="155"/>
        <v>0.27785208887523977</v>
      </c>
      <c r="O346">
        <f t="shared" si="174"/>
        <v>0.99613070421541106</v>
      </c>
      <c r="P346">
        <f t="shared" si="175"/>
        <v>1010.4513771669098</v>
      </c>
      <c r="Q346">
        <f t="shared" si="176"/>
        <v>0.4776534884792546</v>
      </c>
      <c r="R346">
        <f t="shared" si="177"/>
        <v>5.2680323028347686E-2</v>
      </c>
      <c r="S346">
        <f t="shared" si="178"/>
        <v>1011.1248654217137</v>
      </c>
      <c r="T346">
        <f t="shared" si="179"/>
        <v>272.9224177999443</v>
      </c>
      <c r="U346">
        <f t="shared" si="156"/>
        <v>3439.1346367976212</v>
      </c>
      <c r="V346">
        <f t="shared" si="180"/>
        <v>0.42959656189340478</v>
      </c>
      <c r="W346">
        <f t="shared" si="157"/>
        <v>13381.032506071355</v>
      </c>
      <c r="X346">
        <f t="shared" si="158"/>
        <v>14709.5424934074</v>
      </c>
      <c r="Y346">
        <f t="shared" si="159"/>
        <v>341.44784497802476</v>
      </c>
      <c r="Z346">
        <f t="shared" si="181"/>
        <v>76.126620297607985</v>
      </c>
      <c r="AA346">
        <f t="shared" si="182"/>
        <v>0.91499232326813251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0.56279492719785063</v>
      </c>
      <c r="E347">
        <f t="shared" si="165"/>
        <v>6.6622990464731857E-2</v>
      </c>
      <c r="F347">
        <f t="shared" si="166"/>
        <v>1.7123150549879937E-2</v>
      </c>
      <c r="G347">
        <f t="shared" si="167"/>
        <v>0.23989248970338067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10.472905292667965</v>
      </c>
      <c r="L347">
        <f t="shared" si="172"/>
        <v>257.01564025326064</v>
      </c>
      <c r="M347">
        <f t="shared" si="173"/>
        <v>2.6917004591068188</v>
      </c>
      <c r="N347">
        <f t="shared" si="155"/>
        <v>0.27677714041741008</v>
      </c>
      <c r="O347">
        <f t="shared" si="174"/>
        <v>0.99613122052750758</v>
      </c>
      <c r="P347">
        <f t="shared" si="175"/>
        <v>1010.472905292668</v>
      </c>
      <c r="Q347">
        <f t="shared" si="176"/>
        <v>0.52346299318843026</v>
      </c>
      <c r="R347">
        <f t="shared" si="177"/>
        <v>5.9898556812929438E-2</v>
      </c>
      <c r="S347">
        <f t="shared" si="178"/>
        <v>1011.1477808230065</v>
      </c>
      <c r="T347">
        <f t="shared" si="179"/>
        <v>257.01564025326064</v>
      </c>
      <c r="U347">
        <f t="shared" si="156"/>
        <v>3191.3769237795555</v>
      </c>
      <c r="V347">
        <f t="shared" si="180"/>
        <v>0.3986481190623784</v>
      </c>
      <c r="W347">
        <f t="shared" si="157"/>
        <v>13303.363217938129</v>
      </c>
      <c r="X347">
        <f t="shared" si="158"/>
        <v>14625.952499611158</v>
      </c>
      <c r="Y347">
        <f t="shared" si="159"/>
        <v>317.27923563554862</v>
      </c>
      <c r="Z347">
        <f t="shared" si="181"/>
        <v>71.412332517975628</v>
      </c>
      <c r="AA347">
        <f t="shared" si="182"/>
        <v>0.85823128161613582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0.56279492719785063</v>
      </c>
      <c r="E348">
        <f t="shared" si="165"/>
        <v>6.6622990464731857E-2</v>
      </c>
      <c r="F348">
        <f t="shared" si="166"/>
        <v>1.5982355054069117E-2</v>
      </c>
      <c r="G348">
        <f t="shared" si="167"/>
        <v>0.22391013464931156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10.494477762840431</v>
      </c>
      <c r="L348">
        <f t="shared" si="172"/>
        <v>239.89248970338068</v>
      </c>
      <c r="M348">
        <f t="shared" si="173"/>
        <v>2.5175463986645554</v>
      </c>
      <c r="N348">
        <f t="shared" si="155"/>
        <v>0.27570649363737137</v>
      </c>
      <c r="O348">
        <f t="shared" si="174"/>
        <v>0.99613173696923074</v>
      </c>
      <c r="P348">
        <f t="shared" si="175"/>
        <v>1010.4944777628405</v>
      </c>
      <c r="Q348">
        <f t="shared" si="176"/>
        <v>0.52346299318843026</v>
      </c>
      <c r="R348">
        <f t="shared" si="177"/>
        <v>5.9898556812929438E-2</v>
      </c>
      <c r="S348">
        <f t="shared" si="178"/>
        <v>1011.170743426274</v>
      </c>
      <c r="T348">
        <f t="shared" si="179"/>
        <v>239.89248970338068</v>
      </c>
      <c r="U348">
        <f t="shared" si="156"/>
        <v>2960.0488134035377</v>
      </c>
      <c r="V348">
        <f t="shared" si="180"/>
        <v>0.36975196599424154</v>
      </c>
      <c r="W348">
        <f t="shared" si="157"/>
        <v>13219.807214352186</v>
      </c>
      <c r="X348">
        <f t="shared" si="158"/>
        <v>14536.670332447346</v>
      </c>
      <c r="Y348">
        <f t="shared" si="159"/>
        <v>294.85899808739947</v>
      </c>
      <c r="Z348">
        <f t="shared" si="181"/>
        <v>66.396757307714694</v>
      </c>
      <c r="AA348">
        <f t="shared" si="182"/>
        <v>0.79874231115032157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0.56279492719785063</v>
      </c>
      <c r="E349">
        <f t="shared" si="165"/>
        <v>6.6622990464731857E-2</v>
      </c>
      <c r="F349">
        <f t="shared" si="166"/>
        <v>1.491756276569791E-2</v>
      </c>
      <c r="G349">
        <f t="shared" si="167"/>
        <v>0.20899257188361364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10.516094668769387</v>
      </c>
      <c r="L349">
        <f t="shared" si="172"/>
        <v>223.91013464931157</v>
      </c>
      <c r="M349">
        <f t="shared" si="173"/>
        <v>2.3546601732690609</v>
      </c>
      <c r="N349">
        <f t="shared" si="155"/>
        <v>0.27464013081237088</v>
      </c>
      <c r="O349">
        <f t="shared" si="174"/>
        <v>0.99613225350287526</v>
      </c>
      <c r="P349">
        <f t="shared" si="175"/>
        <v>1010.5160946687694</v>
      </c>
      <c r="Q349">
        <f t="shared" si="176"/>
        <v>0.52346299318843026</v>
      </c>
      <c r="R349">
        <f t="shared" si="177"/>
        <v>5.9898556812929438E-2</v>
      </c>
      <c r="S349">
        <f t="shared" si="178"/>
        <v>1011.1937533287446</v>
      </c>
      <c r="T349">
        <f t="shared" si="179"/>
        <v>223.91013464931157</v>
      </c>
      <c r="U349">
        <f t="shared" si="156"/>
        <v>2744.0558854786641</v>
      </c>
      <c r="V349">
        <f t="shared" si="180"/>
        <v>0.342771394126832</v>
      </c>
      <c r="W349">
        <f t="shared" si="157"/>
        <v>13129.920650992361</v>
      </c>
      <c r="X349">
        <f t="shared" si="158"/>
        <v>14441.310605494891</v>
      </c>
      <c r="Y349">
        <f t="shared" si="159"/>
        <v>274.07075933381896</v>
      </c>
      <c r="Z349">
        <f t="shared" si="181"/>
        <v>61.733478114033389</v>
      </c>
      <c r="AA349">
        <f t="shared" si="182"/>
        <v>0.74333388060131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0.56279492719785063</v>
      </c>
      <c r="E350">
        <f t="shared" si="165"/>
        <v>6.6622990464731857E-2</v>
      </c>
      <c r="F350">
        <f t="shared" si="166"/>
        <v>1.3923710123801778E-2</v>
      </c>
      <c r="G350">
        <f t="shared" si="167"/>
        <v>0.19506886175981186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10.537756101985222</v>
      </c>
      <c r="L350">
        <f t="shared" si="172"/>
        <v>208.99257188361364</v>
      </c>
      <c r="M350">
        <f t="shared" si="173"/>
        <v>2.202312749636135</v>
      </c>
      <c r="N350">
        <f t="shared" si="155"/>
        <v>0.27357803428437905</v>
      </c>
      <c r="O350">
        <f t="shared" si="174"/>
        <v>0.99613277009135481</v>
      </c>
      <c r="P350">
        <f t="shared" si="175"/>
        <v>1010.5377561019852</v>
      </c>
      <c r="Q350">
        <f t="shared" si="176"/>
        <v>0.52346299318843026</v>
      </c>
      <c r="R350">
        <f t="shared" si="177"/>
        <v>5.9898556812929438E-2</v>
      </c>
      <c r="S350">
        <f t="shared" si="178"/>
        <v>1011.2168106278468</v>
      </c>
      <c r="T350">
        <f t="shared" si="179"/>
        <v>208.99257188361364</v>
      </c>
      <c r="U350">
        <f t="shared" si="156"/>
        <v>2542.3766050424115</v>
      </c>
      <c r="V350">
        <f t="shared" si="180"/>
        <v>0.31757879929395677</v>
      </c>
      <c r="W350">
        <f t="shared" si="157"/>
        <v>13033.226226402232</v>
      </c>
      <c r="X350">
        <f t="shared" si="158"/>
        <v>14339.461847258106</v>
      </c>
      <c r="Y350">
        <f t="shared" si="159"/>
        <v>254.80589575047651</v>
      </c>
      <c r="Z350">
        <f t="shared" si="181"/>
        <v>57.397747280929472</v>
      </c>
      <c r="AA350">
        <f t="shared" si="182"/>
        <v>0.6917260452910543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0.56234469125609232</v>
      </c>
      <c r="E351">
        <f t="shared" si="165"/>
        <v>6.6542928558857795E-2</v>
      </c>
      <c r="F351">
        <f t="shared" si="166"/>
        <v>1.2980453332140868E-2</v>
      </c>
      <c r="G351">
        <f t="shared" si="167"/>
        <v>0.18208840842767099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10.559462154206857</v>
      </c>
      <c r="L351">
        <f t="shared" si="172"/>
        <v>195.06886175981185</v>
      </c>
      <c r="M351">
        <f t="shared" si="173"/>
        <v>2.0598222632169425</v>
      </c>
      <c r="N351">
        <f t="shared" si="155"/>
        <v>0.2725201864601286</v>
      </c>
      <c r="O351">
        <f t="shared" si="174"/>
        <v>0.99613328669819001</v>
      </c>
      <c r="P351">
        <f t="shared" si="175"/>
        <v>1010.5594621542068</v>
      </c>
      <c r="Q351">
        <f t="shared" si="176"/>
        <v>0.52304422279387941</v>
      </c>
      <c r="R351">
        <f t="shared" si="177"/>
        <v>5.9829739461721099E-2</v>
      </c>
      <c r="S351">
        <f t="shared" si="178"/>
        <v>1011.23991542121</v>
      </c>
      <c r="T351">
        <f t="shared" si="179"/>
        <v>195.06886175981185</v>
      </c>
      <c r="U351">
        <f t="shared" si="156"/>
        <v>2354.0574682965575</v>
      </c>
      <c r="V351">
        <f t="shared" si="180"/>
        <v>0.29405507538412906</v>
      </c>
      <c r="W351">
        <f t="shared" si="157"/>
        <v>12928.101731591738</v>
      </c>
      <c r="X351">
        <f t="shared" si="158"/>
        <v>14229.643096740292</v>
      </c>
      <c r="Y351">
        <f t="shared" si="159"/>
        <v>236.99559568267838</v>
      </c>
      <c r="Z351">
        <f t="shared" si="181"/>
        <v>53.366555750340602</v>
      </c>
      <c r="AA351">
        <f t="shared" si="182"/>
        <v>0.64365806971932193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0.56234469125609232</v>
      </c>
      <c r="E352">
        <f t="shared" si="165"/>
        <v>6.6542928558857795E-2</v>
      </c>
      <c r="F352">
        <f t="shared" si="166"/>
        <v>1.2116695953398629E-2</v>
      </c>
      <c r="G352">
        <f t="shared" si="167"/>
        <v>0.16997171247427237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10.581212917342114</v>
      </c>
      <c r="L352">
        <f t="shared" si="172"/>
        <v>182.088408427671</v>
      </c>
      <c r="M352">
        <f t="shared" si="173"/>
        <v>1.9267162193531389</v>
      </c>
      <c r="N352">
        <f t="shared" si="155"/>
        <v>0.2714665698111477</v>
      </c>
      <c r="O352">
        <f t="shared" si="174"/>
        <v>0.99613380328750412</v>
      </c>
      <c r="P352">
        <f t="shared" si="175"/>
        <v>1010.5812129173421</v>
      </c>
      <c r="Q352">
        <f t="shared" si="176"/>
        <v>0.52304422279387941</v>
      </c>
      <c r="R352">
        <f t="shared" si="177"/>
        <v>5.9829739461721099E-2</v>
      </c>
      <c r="S352">
        <f t="shared" si="178"/>
        <v>1011.2630678066646</v>
      </c>
      <c r="T352">
        <f t="shared" si="179"/>
        <v>182.088408427671</v>
      </c>
      <c r="U352">
        <f t="shared" si="156"/>
        <v>2178.1926297063433</v>
      </c>
      <c r="V352">
        <f t="shared" si="180"/>
        <v>0.27208706947708367</v>
      </c>
      <c r="W352">
        <f t="shared" si="157"/>
        <v>12815.030207076621</v>
      </c>
      <c r="X352">
        <f t="shared" si="158"/>
        <v>14112.364991135193</v>
      </c>
      <c r="Y352">
        <f t="shared" si="159"/>
        <v>220.51021489887583</v>
      </c>
      <c r="Z352">
        <f t="shared" si="181"/>
        <v>49.622767016936955</v>
      </c>
      <c r="AA352">
        <f t="shared" si="182"/>
        <v>0.59893160679478286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0.56234469125609232</v>
      </c>
      <c r="E353">
        <f t="shared" si="165"/>
        <v>6.6542928558857795E-2</v>
      </c>
      <c r="F353">
        <f t="shared" si="166"/>
        <v>1.1310415520202224E-2</v>
      </c>
      <c r="G353">
        <f t="shared" si="167"/>
        <v>0.15866129695407014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10.603008483488185</v>
      </c>
      <c r="L353">
        <f t="shared" si="172"/>
        <v>169.97171247427238</v>
      </c>
      <c r="M353">
        <f t="shared" si="173"/>
        <v>1.8022115093177247</v>
      </c>
      <c r="N353">
        <f t="shared" si="155"/>
        <v>0.27041716687378592</v>
      </c>
      <c r="O353">
        <f t="shared" si="174"/>
        <v>0.99613431982401435</v>
      </c>
      <c r="P353">
        <f t="shared" si="175"/>
        <v>1010.6030084834882</v>
      </c>
      <c r="Q353">
        <f t="shared" si="176"/>
        <v>0.52304422279387941</v>
      </c>
      <c r="R353">
        <f t="shared" si="177"/>
        <v>5.9829739461721099E-2</v>
      </c>
      <c r="S353">
        <f t="shared" si="178"/>
        <v>1011.2862678822424</v>
      </c>
      <c r="T353">
        <f t="shared" si="179"/>
        <v>169.97171247427238</v>
      </c>
      <c r="U353">
        <f t="shared" si="156"/>
        <v>2013.953406709089</v>
      </c>
      <c r="V353">
        <f t="shared" si="180"/>
        <v>0.25157126739922026</v>
      </c>
      <c r="W353">
        <f t="shared" si="157"/>
        <v>12693.413235441376</v>
      </c>
      <c r="X353">
        <f t="shared" si="158"/>
        <v>13987.123115226104</v>
      </c>
      <c r="Y353">
        <f t="shared" si="159"/>
        <v>205.26168740893917</v>
      </c>
      <c r="Z353">
        <f t="shared" si="181"/>
        <v>46.141637750317386</v>
      </c>
      <c r="AA353">
        <f t="shared" si="182"/>
        <v>0.55726936590559872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0.56234469125609232</v>
      </c>
      <c r="E354">
        <f t="shared" si="165"/>
        <v>6.6542928558857795E-2</v>
      </c>
      <c r="F354">
        <f t="shared" si="166"/>
        <v>1.0557787348270412E-2</v>
      </c>
      <c r="G354">
        <f t="shared" si="167"/>
        <v>0.14810350960579971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10.624848944931927</v>
      </c>
      <c r="L354">
        <f t="shared" si="172"/>
        <v>158.66129695407014</v>
      </c>
      <c r="M354">
        <f t="shared" si="173"/>
        <v>1.6857523135439831</v>
      </c>
      <c r="N354">
        <f t="shared" si="155"/>
        <v>0.26937196024923393</v>
      </c>
      <c r="O354">
        <f t="shared" si="174"/>
        <v>0.99613483627302468</v>
      </c>
      <c r="P354">
        <f t="shared" si="175"/>
        <v>1010.624848944932</v>
      </c>
      <c r="Q354">
        <f t="shared" si="176"/>
        <v>0.52304422279387941</v>
      </c>
      <c r="R354">
        <f t="shared" si="177"/>
        <v>5.9829739461721099E-2</v>
      </c>
      <c r="S354">
        <f t="shared" si="178"/>
        <v>1011.3095157461775</v>
      </c>
      <c r="T354">
        <f t="shared" si="179"/>
        <v>158.66129695407014</v>
      </c>
      <c r="U354">
        <f t="shared" si="156"/>
        <v>1860.5662378419577</v>
      </c>
      <c r="V354">
        <f t="shared" si="180"/>
        <v>0.23241104038198401</v>
      </c>
      <c r="W354">
        <f t="shared" si="157"/>
        <v>12562.607346673554</v>
      </c>
      <c r="X354">
        <f t="shared" si="158"/>
        <v>13853.378952510891</v>
      </c>
      <c r="Y354">
        <f t="shared" si="159"/>
        <v>191.16780492402359</v>
      </c>
      <c r="Z354">
        <f t="shared" si="181"/>
        <v>42.904738414840089</v>
      </c>
      <c r="AA354">
        <f t="shared" si="182"/>
        <v>0.51846138221075289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0.56234469125609232</v>
      </c>
      <c r="E355">
        <f t="shared" si="165"/>
        <v>6.6542928558857795E-2</v>
      </c>
      <c r="F355">
        <f t="shared" si="166"/>
        <v>9.8552412590148398E-3</v>
      </c>
      <c r="G355">
        <f t="shared" si="167"/>
        <v>0.13824826834678486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10.6467343941503</v>
      </c>
      <c r="L355">
        <f t="shared" si="172"/>
        <v>148.1035096057997</v>
      </c>
      <c r="M355">
        <f t="shared" si="173"/>
        <v>1.5768187296144371</v>
      </c>
      <c r="N355">
        <f t="shared" si="155"/>
        <v>0.26833093260353669</v>
      </c>
      <c r="O355">
        <f t="shared" si="174"/>
        <v>0.99613535260041897</v>
      </c>
      <c r="P355">
        <f t="shared" si="175"/>
        <v>1010.6467343941503</v>
      </c>
      <c r="Q355">
        <f t="shared" si="176"/>
        <v>0.52304422279387941</v>
      </c>
      <c r="R355">
        <f t="shared" si="177"/>
        <v>5.9829739461721099E-2</v>
      </c>
      <c r="S355">
        <f t="shared" si="178"/>
        <v>1011.3328114969057</v>
      </c>
      <c r="T355">
        <f t="shared" si="179"/>
        <v>148.1035096057997</v>
      </c>
      <c r="U355">
        <f t="shared" si="156"/>
        <v>1717.3090161725409</v>
      </c>
      <c r="V355">
        <f t="shared" si="180"/>
        <v>0.21451618705548298</v>
      </c>
      <c r="W355">
        <f t="shared" si="157"/>
        <v>12421.920626628074</v>
      </c>
      <c r="X355">
        <f t="shared" si="158"/>
        <v>13710.557580007928</v>
      </c>
      <c r="Y355">
        <f t="shared" si="159"/>
        <v>178.15182733244126</v>
      </c>
      <c r="Z355">
        <f t="shared" si="181"/>
        <v>39.89493270230551</v>
      </c>
      <c r="AA355">
        <f t="shared" si="182"/>
        <v>0.48231208068510018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0.56234469125609232</v>
      </c>
      <c r="E356">
        <f t="shared" si="165"/>
        <v>6.6542928558857795E-2</v>
      </c>
      <c r="F356">
        <f t="shared" si="166"/>
        <v>9.1994446439859056E-3</v>
      </c>
      <c r="G356">
        <f t="shared" si="167"/>
        <v>0.12904882370279896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10.668664923810752</v>
      </c>
      <c r="L356">
        <f t="shared" si="172"/>
        <v>138.24826834678487</v>
      </c>
      <c r="M356">
        <f t="shared" si="173"/>
        <v>1.4749244512889199</v>
      </c>
      <c r="N356">
        <f t="shared" si="155"/>
        <v>0.26729406666759986</v>
      </c>
      <c r="O356">
        <f t="shared" si="174"/>
        <v>0.9961358687726517</v>
      </c>
      <c r="P356">
        <f t="shared" si="175"/>
        <v>1010.6686649238108</v>
      </c>
      <c r="Q356">
        <f t="shared" si="176"/>
        <v>0.52304422279387941</v>
      </c>
      <c r="R356">
        <f t="shared" si="177"/>
        <v>5.9829739461721099E-2</v>
      </c>
      <c r="S356">
        <f t="shared" si="178"/>
        <v>1011.3561552330664</v>
      </c>
      <c r="T356">
        <f t="shared" si="179"/>
        <v>138.24826834678487</v>
      </c>
      <c r="U356">
        <f t="shared" si="156"/>
        <v>1583.5076666267564</v>
      </c>
      <c r="V356">
        <f t="shared" si="180"/>
        <v>0.1978025059083296</v>
      </c>
      <c r="W356">
        <f t="shared" si="157"/>
        <v>12270.609070204262</v>
      </c>
      <c r="X356">
        <f t="shared" si="158"/>
        <v>13558.045207253612</v>
      </c>
      <c r="Y356">
        <f t="shared" si="159"/>
        <v>166.14211907869407</v>
      </c>
      <c r="Z356">
        <f t="shared" si="181"/>
        <v>37.096286776316788</v>
      </c>
      <c r="AA356">
        <f t="shared" si="182"/>
        <v>0.44863928973539485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0.56234469125609232</v>
      </c>
      <c r="E357">
        <f t="shared" si="165"/>
        <v>6.6542928558857795E-2</v>
      </c>
      <c r="F357">
        <f t="shared" si="166"/>
        <v>8.5872866562599851E-3</v>
      </c>
      <c r="G357">
        <f t="shared" si="167"/>
        <v>0.12046153704653897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10.69064062677162</v>
      </c>
      <c r="L357">
        <f t="shared" si="172"/>
        <v>129.04882370279896</v>
      </c>
      <c r="M357">
        <f t="shared" si="173"/>
        <v>1.3796145975142309</v>
      </c>
      <c r="N357">
        <f t="shared" si="155"/>
        <v>0.26626134523719125</v>
      </c>
      <c r="O357">
        <f t="shared" si="174"/>
        <v>0.99613638475674482</v>
      </c>
      <c r="P357">
        <f t="shared" si="175"/>
        <v>1010.6906406267716</v>
      </c>
      <c r="Q357">
        <f t="shared" si="176"/>
        <v>0.52304422279387941</v>
      </c>
      <c r="R357">
        <f t="shared" si="177"/>
        <v>5.9829739461721099E-2</v>
      </c>
      <c r="S357">
        <f t="shared" si="178"/>
        <v>1011.3795470535014</v>
      </c>
      <c r="T357">
        <f t="shared" si="179"/>
        <v>129.04882370279896</v>
      </c>
      <c r="U357">
        <f t="shared" si="156"/>
        <v>1458.5329509899464</v>
      </c>
      <c r="V357">
        <f t="shared" si="180"/>
        <v>0.18219139618708521</v>
      </c>
      <c r="W357">
        <f t="shared" si="157"/>
        <v>12107.872660021412</v>
      </c>
      <c r="X357">
        <f t="shared" si="158"/>
        <v>13395.186548961443</v>
      </c>
      <c r="Y357">
        <f t="shared" si="159"/>
        <v>155.07180972307367</v>
      </c>
      <c r="Z357">
        <f t="shared" si="181"/>
        <v>34.493984886191285</v>
      </c>
      <c r="AA357">
        <f t="shared" si="182"/>
        <v>0.41727332244297816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0.56234469125609232</v>
      </c>
      <c r="E358">
        <f t="shared" si="165"/>
        <v>6.6542928558857795E-2</v>
      </c>
      <c r="F358">
        <f t="shared" si="166"/>
        <v>8.0158634537780445E-3</v>
      </c>
      <c r="G358">
        <f t="shared" si="167"/>
        <v>0.11244567359276093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10.7126615960825</v>
      </c>
      <c r="L358">
        <f t="shared" si="172"/>
        <v>120.46153704653898</v>
      </c>
      <c r="M358">
        <f t="shared" si="173"/>
        <v>1.2904636817235273</v>
      </c>
      <c r="N358">
        <f t="shared" si="155"/>
        <v>0.26523275117293493</v>
      </c>
      <c r="O358">
        <f t="shared" si="174"/>
        <v>0.99613690052027637</v>
      </c>
      <c r="P358">
        <f t="shared" si="175"/>
        <v>1010.7126615960825</v>
      </c>
      <c r="Q358">
        <f t="shared" si="176"/>
        <v>0.52304422279387941</v>
      </c>
      <c r="R358">
        <f t="shared" si="177"/>
        <v>5.9829739461721099E-2</v>
      </c>
      <c r="S358">
        <f t="shared" si="178"/>
        <v>1011.4029870572566</v>
      </c>
      <c r="T358">
        <f t="shared" si="179"/>
        <v>120.46153704653898</v>
      </c>
      <c r="U358">
        <f t="shared" si="156"/>
        <v>1341.7974854363397</v>
      </c>
      <c r="V358">
        <f t="shared" si="180"/>
        <v>0.16760948534350389</v>
      </c>
      <c r="W358">
        <f t="shared" si="157"/>
        <v>11932.851149932741</v>
      </c>
      <c r="X358">
        <f t="shared" si="158"/>
        <v>13221.282020101218</v>
      </c>
      <c r="Y358">
        <f t="shared" si="159"/>
        <v>144.87847707380149</v>
      </c>
      <c r="Z358">
        <f t="shared" si="181"/>
        <v>32.074250903351221</v>
      </c>
      <c r="AA358">
        <f t="shared" si="182"/>
        <v>0.38805612079578228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0.61389665290654583</v>
      </c>
      <c r="E359">
        <f t="shared" si="165"/>
        <v>7.6241110875108098E-2</v>
      </c>
      <c r="F359">
        <f t="shared" si="166"/>
        <v>8.5729830678119012E-3</v>
      </c>
      <c r="G359">
        <f t="shared" si="167"/>
        <v>0.10387269052494903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10.734727924984663</v>
      </c>
      <c r="L359">
        <f t="shared" si="172"/>
        <v>112.44567359276094</v>
      </c>
      <c r="M359">
        <f t="shared" si="173"/>
        <v>1.2070737123599213</v>
      </c>
      <c r="N359">
        <f t="shared" si="155"/>
        <v>0.26420826740030035</v>
      </c>
      <c r="O359">
        <f t="shared" si="174"/>
        <v>0.99613741603137607</v>
      </c>
      <c r="P359">
        <f t="shared" si="175"/>
        <v>1010.7347279249847</v>
      </c>
      <c r="Q359">
        <f t="shared" si="176"/>
        <v>0.57099338304065395</v>
      </c>
      <c r="R359">
        <f t="shared" si="177"/>
        <v>6.809423320937813E-2</v>
      </c>
      <c r="S359">
        <f t="shared" si="178"/>
        <v>1011.4264753435817</v>
      </c>
      <c r="T359">
        <f t="shared" si="179"/>
        <v>112.44567359276094</v>
      </c>
      <c r="U359">
        <f t="shared" si="156"/>
        <v>1232.7529564494771</v>
      </c>
      <c r="V359">
        <f t="shared" si="180"/>
        <v>0.15398828126361297</v>
      </c>
      <c r="W359">
        <f t="shared" si="157"/>
        <v>11867.921685858166</v>
      </c>
      <c r="X359">
        <f t="shared" si="158"/>
        <v>13151.189250384519</v>
      </c>
      <c r="Y359">
        <f t="shared" si="159"/>
        <v>133.29645459075098</v>
      </c>
      <c r="Z359">
        <f t="shared" si="181"/>
        <v>29.824275364501823</v>
      </c>
      <c r="AA359">
        <f t="shared" si="182"/>
        <v>0.36084045859035918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0.61389665290654583</v>
      </c>
      <c r="E360">
        <f t="shared" si="165"/>
        <v>7.6241110875108098E-2</v>
      </c>
      <c r="F360">
        <f t="shared" si="166"/>
        <v>7.9193693152084296E-3</v>
      </c>
      <c r="G360">
        <f t="shared" si="167"/>
        <v>9.5953321209740608E-2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10.756839706911439</v>
      </c>
      <c r="L360">
        <f t="shared" si="172"/>
        <v>103.87269052494904</v>
      </c>
      <c r="M360">
        <f t="shared" si="173"/>
        <v>1.1173418819024954</v>
      </c>
      <c r="N360">
        <f t="shared" si="155"/>
        <v>0.26318787690958545</v>
      </c>
      <c r="O360">
        <f t="shared" si="174"/>
        <v>0.9961379312587183</v>
      </c>
      <c r="P360">
        <f t="shared" si="175"/>
        <v>1010.7568397069115</v>
      </c>
      <c r="Q360">
        <f t="shared" si="176"/>
        <v>0.57099338304065395</v>
      </c>
      <c r="R360">
        <f t="shared" si="177"/>
        <v>6.809423320937813E-2</v>
      </c>
      <c r="S360">
        <f t="shared" si="178"/>
        <v>1011.4500120119309</v>
      </c>
      <c r="T360">
        <f t="shared" si="179"/>
        <v>103.87269052494904</v>
      </c>
      <c r="U360">
        <f t="shared" si="156"/>
        <v>1131.9939063775109</v>
      </c>
      <c r="V360">
        <f t="shared" si="180"/>
        <v>0.14140205069635958</v>
      </c>
      <c r="W360">
        <f t="shared" si="157"/>
        <v>11797.339499100084</v>
      </c>
      <c r="X360">
        <f t="shared" si="158"/>
        <v>13075.660478776928</v>
      </c>
      <c r="Y360">
        <f t="shared" si="159"/>
        <v>122.65914357208253</v>
      </c>
      <c r="Z360">
        <f t="shared" si="181"/>
        <v>27.444023593804378</v>
      </c>
      <c r="AA360">
        <f t="shared" si="182"/>
        <v>0.33242626822468574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0.61389665290654583</v>
      </c>
      <c r="E361">
        <f t="shared" si="165"/>
        <v>7.6241110875108098E-2</v>
      </c>
      <c r="F361">
        <f t="shared" si="166"/>
        <v>7.3155878011866952E-3</v>
      </c>
      <c r="G361">
        <f t="shared" si="167"/>
        <v>8.8637733408553909E-2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10.778997035488626</v>
      </c>
      <c r="L361">
        <f t="shared" si="172"/>
        <v>95.953321209740608</v>
      </c>
      <c r="M361">
        <f t="shared" si="173"/>
        <v>1.0342805648650819</v>
      </c>
      <c r="N361">
        <f t="shared" si="155"/>
        <v>0.26217156275589404</v>
      </c>
      <c r="O361">
        <f t="shared" si="174"/>
        <v>0.99613844617151359</v>
      </c>
      <c r="P361">
        <f t="shared" si="175"/>
        <v>1010.7789970354886</v>
      </c>
      <c r="Q361">
        <f t="shared" si="176"/>
        <v>0.57099338304065395</v>
      </c>
      <c r="R361">
        <f t="shared" si="177"/>
        <v>6.809423320937813E-2</v>
      </c>
      <c r="S361">
        <f t="shared" si="178"/>
        <v>1011.4735971619632</v>
      </c>
      <c r="T361">
        <f t="shared" si="179"/>
        <v>95.953321209740608</v>
      </c>
      <c r="U361">
        <f t="shared" si="156"/>
        <v>1038.8887586867647</v>
      </c>
      <c r="V361">
        <f t="shared" si="180"/>
        <v>0.12977190079918477</v>
      </c>
      <c r="W361">
        <f t="shared" si="157"/>
        <v>11720.615123338741</v>
      </c>
      <c r="X361">
        <f t="shared" si="158"/>
        <v>12994.276646153605</v>
      </c>
      <c r="Y361">
        <f t="shared" si="159"/>
        <v>112.89447051199672</v>
      </c>
      <c r="Z361">
        <f t="shared" si="181"/>
        <v>25.253750891615127</v>
      </c>
      <c r="AA361">
        <f t="shared" si="182"/>
        <v>0.30623260803001279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0.61389665290654583</v>
      </c>
      <c r="E362">
        <f t="shared" si="165"/>
        <v>7.6241110875108098E-2</v>
      </c>
      <c r="F362">
        <f t="shared" si="166"/>
        <v>6.7578392605198321E-3</v>
      </c>
      <c r="G362">
        <f t="shared" si="167"/>
        <v>8.187989414803408E-2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10.80120000453485</v>
      </c>
      <c r="L362">
        <f t="shared" si="172"/>
        <v>88.637733408553913</v>
      </c>
      <c r="M362">
        <f t="shared" si="173"/>
        <v>0.95739388649443136</v>
      </c>
      <c r="N362">
        <f t="shared" si="155"/>
        <v>0.26115930805910775</v>
      </c>
      <c r="O362">
        <f t="shared" si="174"/>
        <v>0.99613896073950325</v>
      </c>
      <c r="P362">
        <f t="shared" si="175"/>
        <v>1010.8012000045348</v>
      </c>
      <c r="Q362">
        <f t="shared" si="176"/>
        <v>0.57099338304065395</v>
      </c>
      <c r="R362">
        <f t="shared" si="177"/>
        <v>6.809423320937813E-2</v>
      </c>
      <c r="S362">
        <f t="shared" si="178"/>
        <v>1011.4972308935429</v>
      </c>
      <c r="T362">
        <f t="shared" si="179"/>
        <v>88.637733408553913</v>
      </c>
      <c r="U362">
        <f t="shared" si="156"/>
        <v>952.85407298543396</v>
      </c>
      <c r="V362">
        <f t="shared" si="180"/>
        <v>0.11902495161452382</v>
      </c>
      <c r="W362">
        <f t="shared" si="157"/>
        <v>11637.216717241099</v>
      </c>
      <c r="X362">
        <f t="shared" si="158"/>
        <v>12906.586395502291</v>
      </c>
      <c r="Y362">
        <f t="shared" si="159"/>
        <v>103.93585489075043</v>
      </c>
      <c r="Z362">
        <f t="shared" si="181"/>
        <v>23.238293086860899</v>
      </c>
      <c r="AA362">
        <f t="shared" si="182"/>
        <v>0.2820859254006019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0.61365109424538322</v>
      </c>
      <c r="E363">
        <f t="shared" si="165"/>
        <v>7.6192166531049654E-2</v>
      </c>
      <c r="F363">
        <f t="shared" si="166"/>
        <v>6.2386065304717306E-3</v>
      </c>
      <c r="G363">
        <f t="shared" si="167"/>
        <v>7.564128761756235E-2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10.823448708062033</v>
      </c>
      <c r="L363">
        <f t="shared" si="172"/>
        <v>81.879894148034083</v>
      </c>
      <c r="M363">
        <f t="shared" si="173"/>
        <v>0.88622283453279549</v>
      </c>
      <c r="N363">
        <f t="shared" si="155"/>
        <v>0.26015109600385328</v>
      </c>
      <c r="O363">
        <f t="shared" si="174"/>
        <v>0.99613947493295441</v>
      </c>
      <c r="P363">
        <f t="shared" si="175"/>
        <v>1010.8234487080621</v>
      </c>
      <c r="Q363">
        <f t="shared" si="176"/>
        <v>0.57076498568743772</v>
      </c>
      <c r="R363">
        <f t="shared" si="177"/>
        <v>6.8052898786345239E-2</v>
      </c>
      <c r="S363">
        <f t="shared" si="178"/>
        <v>1011.5209133067402</v>
      </c>
      <c r="T363">
        <f t="shared" si="179"/>
        <v>81.879894148034083</v>
      </c>
      <c r="U363">
        <f t="shared" si="156"/>
        <v>873.35087623476124</v>
      </c>
      <c r="V363">
        <f t="shared" si="180"/>
        <v>0.10909387778618805</v>
      </c>
      <c r="W363">
        <f t="shared" si="157"/>
        <v>11545.95464649371</v>
      </c>
      <c r="X363">
        <f t="shared" si="158"/>
        <v>12811.535330739762</v>
      </c>
      <c r="Y363">
        <f t="shared" si="159"/>
        <v>95.730152540286937</v>
      </c>
      <c r="Z363">
        <f t="shared" si="181"/>
        <v>21.383696499653567</v>
      </c>
      <c r="AA363">
        <f t="shared" si="182"/>
        <v>0.25982623412615324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0.61365109424538322</v>
      </c>
      <c r="E364">
        <f t="shared" si="165"/>
        <v>7.6192166531049654E-2</v>
      </c>
      <c r="F364">
        <f t="shared" si="166"/>
        <v>5.7632735827803346E-3</v>
      </c>
      <c r="G364">
        <f t="shared" si="167"/>
        <v>6.9878014034782013E-2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10.845743240275668</v>
      </c>
      <c r="L364">
        <f t="shared" si="172"/>
        <v>75.641287617562355</v>
      </c>
      <c r="M364">
        <f t="shared" si="173"/>
        <v>0.82038598386392447</v>
      </c>
      <c r="N364">
        <f t="shared" si="155"/>
        <v>0.25914690983946265</v>
      </c>
      <c r="O364">
        <f t="shared" si="174"/>
        <v>0.99613998872264697</v>
      </c>
      <c r="P364">
        <f t="shared" si="175"/>
        <v>1010.8457432402756</v>
      </c>
      <c r="Q364">
        <f t="shared" si="176"/>
        <v>0.57076498568743772</v>
      </c>
      <c r="R364">
        <f t="shared" si="177"/>
        <v>6.8052898786345239E-2</v>
      </c>
      <c r="S364">
        <f t="shared" si="178"/>
        <v>1011.5446445018312</v>
      </c>
      <c r="T364">
        <f t="shared" si="179"/>
        <v>75.641287617562355</v>
      </c>
      <c r="U364">
        <f t="shared" si="156"/>
        <v>799.8772073738171</v>
      </c>
      <c r="V364">
        <f t="shared" si="180"/>
        <v>9.9915977277545212E-2</v>
      </c>
      <c r="W364">
        <f t="shared" si="157"/>
        <v>11446.765029350654</v>
      </c>
      <c r="X364">
        <f t="shared" si="158"/>
        <v>12709.128825878928</v>
      </c>
      <c r="Y364">
        <f t="shared" si="159"/>
        <v>88.211475090803447</v>
      </c>
      <c r="Z364">
        <f t="shared" si="181"/>
        <v>19.678163876851542</v>
      </c>
      <c r="AA364">
        <f t="shared" si="182"/>
        <v>0.23931722960346524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0.61365109424538322</v>
      </c>
      <c r="E365">
        <f t="shared" si="165"/>
        <v>7.6192166531049654E-2</v>
      </c>
      <c r="F365">
        <f t="shared" si="166"/>
        <v>5.3241572821971358E-3</v>
      </c>
      <c r="G365">
        <f t="shared" si="167"/>
        <v>6.4553856752584876E-2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10.868083695575393</v>
      </c>
      <c r="L365">
        <f t="shared" si="172"/>
        <v>69.878014034782012</v>
      </c>
      <c r="M365">
        <f t="shared" si="173"/>
        <v>0.75944010501060288</v>
      </c>
      <c r="N365">
        <f t="shared" si="155"/>
        <v>0.25814673287993078</v>
      </c>
      <c r="O365">
        <f t="shared" si="174"/>
        <v>0.99614050207987637</v>
      </c>
      <c r="P365">
        <f t="shared" si="175"/>
        <v>1010.8680836955754</v>
      </c>
      <c r="Q365">
        <f t="shared" si="176"/>
        <v>0.57076498568743772</v>
      </c>
      <c r="R365">
        <f t="shared" si="177"/>
        <v>6.8052898786345239E-2</v>
      </c>
      <c r="S365">
        <f t="shared" si="178"/>
        <v>1011.5684245792985</v>
      </c>
      <c r="T365">
        <f t="shared" si="179"/>
        <v>69.878014034782012</v>
      </c>
      <c r="U365">
        <f t="shared" si="156"/>
        <v>731.97372331393763</v>
      </c>
      <c r="V365">
        <f t="shared" si="180"/>
        <v>9.1433871639520298E-2</v>
      </c>
      <c r="W365">
        <f t="shared" si="157"/>
        <v>11338.961917014009</v>
      </c>
      <c r="X365">
        <f t="shared" si="158"/>
        <v>12598.80023868539</v>
      </c>
      <c r="Y365">
        <f t="shared" si="159"/>
        <v>81.327422548591272</v>
      </c>
      <c r="Z365">
        <f t="shared" si="181"/>
        <v>18.108671402832361</v>
      </c>
      <c r="AA365">
        <f t="shared" si="182"/>
        <v>0.22040991165995988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0.61365109424538322</v>
      </c>
      <c r="E366">
        <f t="shared" si="165"/>
        <v>7.6192166531049654E-2</v>
      </c>
      <c r="F366">
        <f t="shared" si="166"/>
        <v>4.9184982039144707E-3</v>
      </c>
      <c r="G366">
        <f t="shared" si="167"/>
        <v>5.9635358548670407E-2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10.890470168555224</v>
      </c>
      <c r="L366">
        <f t="shared" si="172"/>
        <v>64.553856752584878</v>
      </c>
      <c r="M366">
        <f t="shared" si="173"/>
        <v>0.70302185122921279</v>
      </c>
      <c r="N366">
        <f t="shared" si="155"/>
        <v>0.25715054850386621</v>
      </c>
      <c r="O366">
        <f t="shared" si="174"/>
        <v>0.99614101497644003</v>
      </c>
      <c r="P366">
        <f t="shared" si="175"/>
        <v>1010.8904701685552</v>
      </c>
      <c r="Q366">
        <f t="shared" si="176"/>
        <v>0.57076498568743772</v>
      </c>
      <c r="R366">
        <f t="shared" si="177"/>
        <v>6.8052898786345239E-2</v>
      </c>
      <c r="S366">
        <f t="shared" si="178"/>
        <v>1011.5922536398318</v>
      </c>
      <c r="T366">
        <f t="shared" si="179"/>
        <v>64.553856752584878</v>
      </c>
      <c r="U366">
        <f t="shared" si="156"/>
        <v>669.21606752963351</v>
      </c>
      <c r="V366">
        <f t="shared" si="180"/>
        <v>8.3594552739655631E-2</v>
      </c>
      <c r="W366">
        <f t="shared" si="157"/>
        <v>11221.800016234729</v>
      </c>
      <c r="X366">
        <f t="shared" si="158"/>
        <v>12479.939282574274</v>
      </c>
      <c r="Y366">
        <f t="shared" si="159"/>
        <v>75.02958625231993</v>
      </c>
      <c r="Z366">
        <f t="shared" si="181"/>
        <v>16.664367215478844</v>
      </c>
      <c r="AA366">
        <f t="shared" si="182"/>
        <v>0.20297917912695984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0.61365109424538322</v>
      </c>
      <c r="E367">
        <f t="shared" si="165"/>
        <v>7.6192166531049654E-2</v>
      </c>
      <c r="F367">
        <f t="shared" si="166"/>
        <v>4.5437471696791517E-3</v>
      </c>
      <c r="G367">
        <f t="shared" si="167"/>
        <v>5.5091611378991254E-2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10.912902754004056</v>
      </c>
      <c r="L367">
        <f t="shared" si="172"/>
        <v>59.635358548670411</v>
      </c>
      <c r="M367">
        <f t="shared" si="173"/>
        <v>0.65079486854180468</v>
      </c>
      <c r="N367">
        <f t="shared" si="155"/>
        <v>0.25615834015443717</v>
      </c>
      <c r="O367">
        <f t="shared" si="174"/>
        <v>0.99614152738463202</v>
      </c>
      <c r="P367">
        <f t="shared" si="175"/>
        <v>1010.9129027540041</v>
      </c>
      <c r="Q367">
        <f t="shared" si="176"/>
        <v>0.57076498568743772</v>
      </c>
      <c r="R367">
        <f t="shared" si="177"/>
        <v>6.8052898786345239E-2</v>
      </c>
      <c r="S367">
        <f t="shared" si="178"/>
        <v>1011.6161317843284</v>
      </c>
      <c r="T367">
        <f t="shared" si="179"/>
        <v>59.635358548670411</v>
      </c>
      <c r="U367">
        <f t="shared" si="156"/>
        <v>611.21220520923328</v>
      </c>
      <c r="V367">
        <f t="shared" si="180"/>
        <v>7.6349049884732456E-2</v>
      </c>
      <c r="W367">
        <f t="shared" si="157"/>
        <v>11094.469555528633</v>
      </c>
      <c r="X367">
        <f t="shared" si="158"/>
        <v>12351.888665289225</v>
      </c>
      <c r="Y367">
        <f t="shared" si="159"/>
        <v>69.273244935447721</v>
      </c>
      <c r="Z367">
        <f t="shared" si="181"/>
        <v>15.335265161015322</v>
      </c>
      <c r="AA367">
        <f t="shared" si="182"/>
        <v>0.18690970329986795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0.61365109424538322</v>
      </c>
      <c r="E368">
        <f t="shared" si="165"/>
        <v>7.6192166531049654E-2</v>
      </c>
      <c r="F368">
        <f t="shared" si="166"/>
        <v>4.1975492286519716E-3</v>
      </c>
      <c r="G368">
        <f t="shared" si="167"/>
        <v>5.089406215033928E-2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10.935381546906022</v>
      </c>
      <c r="L368">
        <f t="shared" si="172"/>
        <v>55.091611378991253</v>
      </c>
      <c r="M368">
        <f t="shared" si="173"/>
        <v>0.60244779046313879</v>
      </c>
      <c r="N368">
        <f t="shared" si="155"/>
        <v>0.25517009133931395</v>
      </c>
      <c r="O368">
        <f t="shared" si="174"/>
        <v>0.99614203927723999</v>
      </c>
      <c r="P368">
        <f t="shared" si="175"/>
        <v>1010.935381546906</v>
      </c>
      <c r="Q368">
        <f t="shared" si="176"/>
        <v>0.57076498568743772</v>
      </c>
      <c r="R368">
        <f t="shared" si="177"/>
        <v>6.8052898786345239E-2</v>
      </c>
      <c r="S368">
        <f t="shared" si="178"/>
        <v>1011.640059113893</v>
      </c>
      <c r="T368">
        <f t="shared" si="179"/>
        <v>55.091611378991253</v>
      </c>
      <c r="U368">
        <f t="shared" si="156"/>
        <v>557.59996138265967</v>
      </c>
      <c r="V368">
        <f t="shared" si="180"/>
        <v>6.9652122298107633E-2</v>
      </c>
      <c r="W368">
        <f t="shared" si="157"/>
        <v>10956.090707311372</v>
      </c>
      <c r="X368">
        <f t="shared" si="158"/>
        <v>12213.940468729324</v>
      </c>
      <c r="Y368">
        <f t="shared" si="159"/>
        <v>64.017083933394701</v>
      </c>
      <c r="Z368">
        <f t="shared" si="181"/>
        <v>14.112175727275703</v>
      </c>
      <c r="AA368">
        <f t="shared" si="182"/>
        <v>0.17209516444353098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0.61365109424538322</v>
      </c>
      <c r="E369">
        <f t="shared" si="165"/>
        <v>7.6192166531049654E-2</v>
      </c>
      <c r="F369">
        <f t="shared" si="166"/>
        <v>3.8777288588002414E-3</v>
      </c>
      <c r="G369">
        <f t="shared" si="167"/>
        <v>4.7016333291539036E-2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10.957906642440907</v>
      </c>
      <c r="L369">
        <f t="shared" si="172"/>
        <v>50.89406215033928</v>
      </c>
      <c r="M369">
        <f t="shared" si="173"/>
        <v>0.55769238169800317</v>
      </c>
      <c r="N369">
        <f t="shared" si="155"/>
        <v>0.25418578563060557</v>
      </c>
      <c r="O369">
        <f t="shared" si="174"/>
        <v>0.99614255062753609</v>
      </c>
      <c r="P369">
        <f t="shared" si="175"/>
        <v>1010.9579066424409</v>
      </c>
      <c r="Q369">
        <f t="shared" si="176"/>
        <v>0.57076498568743772</v>
      </c>
      <c r="R369">
        <f t="shared" si="177"/>
        <v>6.8052898786345239E-2</v>
      </c>
      <c r="S369">
        <f t="shared" si="178"/>
        <v>1011.6640357298389</v>
      </c>
      <c r="T369">
        <f t="shared" si="179"/>
        <v>50.89406215033928</v>
      </c>
      <c r="U369">
        <f t="shared" si="156"/>
        <v>508.04474656578134</v>
      </c>
      <c r="V369">
        <f t="shared" si="180"/>
        <v>6.3461975020522934E-2</v>
      </c>
      <c r="W369">
        <f t="shared" si="157"/>
        <v>10805.707527541454</v>
      </c>
      <c r="X369">
        <f t="shared" si="158"/>
        <v>12065.332249991896</v>
      </c>
      <c r="Y369">
        <f t="shared" si="159"/>
        <v>59.222935772992351</v>
      </c>
      <c r="Z369">
        <f t="shared" si="181"/>
        <v>12.986642487530796</v>
      </c>
      <c r="AA369">
        <f t="shared" si="182"/>
        <v>0.15843754795538051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0.61365109424538322</v>
      </c>
      <c r="E370">
        <f t="shared" si="165"/>
        <v>7.6192166531049654E-2</v>
      </c>
      <c r="F370">
        <f t="shared" si="166"/>
        <v>3.5822762958282761E-3</v>
      </c>
      <c r="G370">
        <f t="shared" si="167"/>
        <v>4.3434056995710763E-2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10.98047813598456</v>
      </c>
      <c r="L370">
        <f t="shared" si="172"/>
        <v>47.016333291539034</v>
      </c>
      <c r="M370">
        <f t="shared" si="173"/>
        <v>0.51626181974190744</v>
      </c>
      <c r="N370">
        <f t="shared" si="155"/>
        <v>0.25320540666479219</v>
      </c>
      <c r="O370">
        <f t="shared" si="174"/>
        <v>0.99614306140927134</v>
      </c>
      <c r="P370">
        <f t="shared" si="175"/>
        <v>1010.9804781359845</v>
      </c>
      <c r="Q370">
        <f t="shared" si="176"/>
        <v>0.57076498568743772</v>
      </c>
      <c r="R370">
        <f t="shared" si="177"/>
        <v>6.8052898786345239E-2</v>
      </c>
      <c r="S370">
        <f t="shared" si="178"/>
        <v>1011.688061733688</v>
      </c>
      <c r="T370">
        <f t="shared" si="179"/>
        <v>47.016333291539034</v>
      </c>
      <c r="U370">
        <f t="shared" si="156"/>
        <v>462.23745563840265</v>
      </c>
      <c r="V370">
        <f t="shared" si="180"/>
        <v>5.7739996450246085E-2</v>
      </c>
      <c r="W370">
        <f t="shared" si="157"/>
        <v>10642.281371138086</v>
      </c>
      <c r="X370">
        <f t="shared" si="158"/>
        <v>11905.242842164162</v>
      </c>
      <c r="Y370">
        <f t="shared" si="159"/>
        <v>54.855540515933278</v>
      </c>
      <c r="Z370">
        <f t="shared" si="181"/>
        <v>11.950883615180246</v>
      </c>
      <c r="AA370">
        <f t="shared" si="182"/>
        <v>0.14584649552419104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0.66711422439595114</v>
      </c>
      <c r="E371">
        <f t="shared" si="165"/>
        <v>8.7587408883329276E-2</v>
      </c>
      <c r="F371">
        <f t="shared" si="166"/>
        <v>3.8042765095451471E-3</v>
      </c>
      <c r="G371">
        <f t="shared" si="167"/>
        <v>3.9629780486165618E-2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11.003096123109282</v>
      </c>
      <c r="L371">
        <f t="shared" si="172"/>
        <v>43.434056995710762</v>
      </c>
      <c r="M371">
        <f t="shared" si="173"/>
        <v>0.47790910414041271</v>
      </c>
      <c r="N371">
        <f t="shared" si="155"/>
        <v>0.25222893814265335</v>
      </c>
      <c r="O371">
        <f t="shared" si="174"/>
        <v>0.99614357159667</v>
      </c>
      <c r="P371">
        <f t="shared" si="175"/>
        <v>1011.0030961231092</v>
      </c>
      <c r="Q371">
        <f t="shared" si="176"/>
        <v>0.62049174899211201</v>
      </c>
      <c r="R371">
        <f t="shared" si="177"/>
        <v>7.7566425586994558E-2</v>
      </c>
      <c r="S371">
        <f t="shared" si="178"/>
        <v>1011.7121372271712</v>
      </c>
      <c r="T371">
        <f t="shared" si="179"/>
        <v>43.434056995710762</v>
      </c>
      <c r="U371">
        <f t="shared" si="156"/>
        <v>419.89252676088302</v>
      </c>
      <c r="V371">
        <f t="shared" si="180"/>
        <v>5.2450515874300357E-2</v>
      </c>
      <c r="W371">
        <f t="shared" si="157"/>
        <v>10595.378566567217</v>
      </c>
      <c r="X371">
        <f t="shared" si="158"/>
        <v>11853.794042467292</v>
      </c>
      <c r="Y371">
        <f t="shared" si="159"/>
        <v>49.870729070313644</v>
      </c>
      <c r="Z371">
        <f t="shared" si="181"/>
        <v>10.997738064700705</v>
      </c>
      <c r="AA371">
        <f t="shared" si="182"/>
        <v>0.13423870698668888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0.66711422439595114</v>
      </c>
      <c r="E372">
        <f t="shared" si="165"/>
        <v>8.7587408883329276E-2</v>
      </c>
      <c r="F372">
        <f t="shared" si="166"/>
        <v>3.4710697873983716E-3</v>
      </c>
      <c r="G372">
        <f t="shared" si="167"/>
        <v>3.6158710698767249E-2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11.025760699584227</v>
      </c>
      <c r="L372">
        <f t="shared" si="172"/>
        <v>39.629780486165615</v>
      </c>
      <c r="M372">
        <f t="shared" si="173"/>
        <v>0.43694847621751476</v>
      </c>
      <c r="N372">
        <f t="shared" si="155"/>
        <v>0.25125636382919148</v>
      </c>
      <c r="O372">
        <f t="shared" si="174"/>
        <v>0.99614408116442288</v>
      </c>
      <c r="P372">
        <f t="shared" si="175"/>
        <v>1011.0257606995842</v>
      </c>
      <c r="Q372">
        <f t="shared" si="176"/>
        <v>0.62049174899211201</v>
      </c>
      <c r="R372">
        <f t="shared" si="177"/>
        <v>7.7566425586994558E-2</v>
      </c>
      <c r="S372">
        <f t="shared" si="178"/>
        <v>1011.7362623122291</v>
      </c>
      <c r="T372">
        <f t="shared" si="179"/>
        <v>39.629780486165615</v>
      </c>
      <c r="U372">
        <f t="shared" si="156"/>
        <v>381.24842107756268</v>
      </c>
      <c r="V372">
        <f t="shared" si="180"/>
        <v>4.7623320462591115E-2</v>
      </c>
      <c r="W372">
        <f t="shared" si="157"/>
        <v>10543.750418915253</v>
      </c>
      <c r="X372">
        <f t="shared" si="158"/>
        <v>11797.777750912332</v>
      </c>
      <c r="Y372">
        <f t="shared" si="159"/>
        <v>45.344011506029304</v>
      </c>
      <c r="Z372">
        <f t="shared" si="181"/>
        <v>9.9957774508519979</v>
      </c>
      <c r="AA372">
        <f t="shared" si="182"/>
        <v>0.12217671251229714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0.66711422439595114</v>
      </c>
      <c r="E373">
        <f t="shared" si="165"/>
        <v>8.7587408883329276E-2</v>
      </c>
      <c r="F373">
        <f t="shared" si="166"/>
        <v>3.16704777866694E-3</v>
      </c>
      <c r="G373">
        <f t="shared" si="167"/>
        <v>3.2991662920100306E-2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11.048471961375835</v>
      </c>
      <c r="L373">
        <f t="shared" si="172"/>
        <v>36.158710698767251</v>
      </c>
      <c r="M373">
        <f t="shared" si="173"/>
        <v>0.39949850131483039</v>
      </c>
      <c r="N373">
        <f t="shared" si="155"/>
        <v>0.25028766755355147</v>
      </c>
      <c r="O373">
        <f t="shared" si="174"/>
        <v>0.99614459008768219</v>
      </c>
      <c r="P373">
        <f t="shared" si="175"/>
        <v>1011.0484719613759</v>
      </c>
      <c r="Q373">
        <f t="shared" si="176"/>
        <v>0.62049174899211201</v>
      </c>
      <c r="R373">
        <f t="shared" si="177"/>
        <v>7.7566425586994558E-2</v>
      </c>
      <c r="S373">
        <f t="shared" si="178"/>
        <v>1011.7604370910122</v>
      </c>
      <c r="T373">
        <f t="shared" si="179"/>
        <v>36.158710698767251</v>
      </c>
      <c r="U373">
        <f t="shared" si="156"/>
        <v>345.98105937797146</v>
      </c>
      <c r="V373">
        <f t="shared" si="180"/>
        <v>4.3217928137705787E-2</v>
      </c>
      <c r="W373">
        <f t="shared" si="157"/>
        <v>10486.923930323652</v>
      </c>
      <c r="X373">
        <f t="shared" si="158"/>
        <v>11736.791359589886</v>
      </c>
      <c r="Y373">
        <f t="shared" si="159"/>
        <v>41.23520492116392</v>
      </c>
      <c r="Z373">
        <f t="shared" si="181"/>
        <v>9.0851061709239431</v>
      </c>
      <c r="AA373">
        <f t="shared" si="182"/>
        <v>0.11119345522565914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0.66711422439595114</v>
      </c>
      <c r="E374">
        <f t="shared" si="165"/>
        <v>8.7587408883329276E-2</v>
      </c>
      <c r="F374">
        <f t="shared" si="166"/>
        <v>2.8896542699237988E-3</v>
      </c>
      <c r="G374">
        <f t="shared" si="167"/>
        <v>3.0102008650176509E-2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11.071230004648219</v>
      </c>
      <c r="L374">
        <f t="shared" si="172"/>
        <v>32.991662920100303</v>
      </c>
      <c r="M374">
        <f t="shared" si="173"/>
        <v>0.36525828842425462</v>
      </c>
      <c r="N374">
        <f t="shared" si="155"/>
        <v>0.24932283320893595</v>
      </c>
      <c r="O374">
        <f t="shared" si="174"/>
        <v>0.99614509834205434</v>
      </c>
      <c r="P374">
        <f t="shared" si="175"/>
        <v>1011.0712300046482</v>
      </c>
      <c r="Q374">
        <f t="shared" si="176"/>
        <v>0.62049174899211201</v>
      </c>
      <c r="R374">
        <f t="shared" si="177"/>
        <v>7.7566425586994558E-2</v>
      </c>
      <c r="S374">
        <f t="shared" si="178"/>
        <v>1011.7846616658816</v>
      </c>
      <c r="T374">
        <f t="shared" si="179"/>
        <v>32.991662920100303</v>
      </c>
      <c r="U374">
        <f t="shared" si="156"/>
        <v>313.79473973247843</v>
      </c>
      <c r="V374">
        <f t="shared" si="180"/>
        <v>3.9197401545998635E-2</v>
      </c>
      <c r="W374">
        <f t="shared" si="157"/>
        <v>10424.378764193811</v>
      </c>
      <c r="X374">
        <f t="shared" si="158"/>
        <v>11670.396779099925</v>
      </c>
      <c r="Y374">
        <f t="shared" si="159"/>
        <v>37.50764506297962</v>
      </c>
      <c r="Z374">
        <f t="shared" si="181"/>
        <v>8.2574063609848967</v>
      </c>
      <c r="AA374">
        <f t="shared" si="182"/>
        <v>0.10119245227218576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0.66711422439595114</v>
      </c>
      <c r="E375">
        <f t="shared" si="165"/>
        <v>8.7587408883329276E-2</v>
      </c>
      <c r="F375">
        <f t="shared" si="166"/>
        <v>2.6365569398525248E-3</v>
      </c>
      <c r="G375">
        <f t="shared" si="167"/>
        <v>2.7465451710323985E-2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11.094034925763582</v>
      </c>
      <c r="L375">
        <f t="shared" si="172"/>
        <v>30.102008650176508</v>
      </c>
      <c r="M375">
        <f t="shared" si="173"/>
        <v>0.33395273530069564</v>
      </c>
      <c r="N375">
        <f t="shared" si="155"/>
        <v>0.24836184475251694</v>
      </c>
      <c r="O375">
        <f t="shared" si="174"/>
        <v>0.99614560590359691</v>
      </c>
      <c r="P375">
        <f t="shared" si="175"/>
        <v>1011.0940349257636</v>
      </c>
      <c r="Q375">
        <f t="shared" si="176"/>
        <v>0.62049174899211201</v>
      </c>
      <c r="R375">
        <f t="shared" si="177"/>
        <v>7.7566425586994558E-2</v>
      </c>
      <c r="S375">
        <f t="shared" si="178"/>
        <v>1011.8089361394087</v>
      </c>
      <c r="T375">
        <f t="shared" si="179"/>
        <v>30.102008650176508</v>
      </c>
      <c r="U375">
        <f t="shared" si="156"/>
        <v>284.41965267857597</v>
      </c>
      <c r="V375">
        <f t="shared" si="180"/>
        <v>3.5528037669210533E-2</v>
      </c>
      <c r="W375">
        <f t="shared" si="157"/>
        <v>10355.542507668481</v>
      </c>
      <c r="X375">
        <f t="shared" si="158"/>
        <v>11598.117311802913</v>
      </c>
      <c r="Y375">
        <f t="shared" si="159"/>
        <v>34.127878279419534</v>
      </c>
      <c r="Z375">
        <f t="shared" si="181"/>
        <v>7.5051180819419043</v>
      </c>
      <c r="AA375">
        <f t="shared" si="182"/>
        <v>9.2085851099005314E-2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0.66711422439595114</v>
      </c>
      <c r="E376">
        <f t="shared" si="165"/>
        <v>8.7587408883329276E-2</v>
      </c>
      <c r="F376">
        <f t="shared" si="166"/>
        <v>2.4056277491174825E-3</v>
      </c>
      <c r="G376">
        <f t="shared" si="167"/>
        <v>2.5059823961206502E-2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11.116886821282561</v>
      </c>
      <c r="L376">
        <f t="shared" si="172"/>
        <v>27.465451710323986</v>
      </c>
      <c r="M376">
        <f t="shared" si="173"/>
        <v>0.3053303181590733</v>
      </c>
      <c r="N376">
        <f t="shared" si="155"/>
        <v>0.24740468620534276</v>
      </c>
      <c r="O376">
        <f t="shared" si="174"/>
        <v>0.99614611274880827</v>
      </c>
      <c r="P376">
        <f t="shared" si="175"/>
        <v>1011.1168868212826</v>
      </c>
      <c r="Q376">
        <f t="shared" si="176"/>
        <v>0.62049174899211201</v>
      </c>
      <c r="R376">
        <f t="shared" si="177"/>
        <v>7.7566425586994558E-2</v>
      </c>
      <c r="S376">
        <f t="shared" si="178"/>
        <v>1011.833260614377</v>
      </c>
      <c r="T376">
        <f t="shared" si="179"/>
        <v>27.465451710323986</v>
      </c>
      <c r="U376">
        <f t="shared" si="156"/>
        <v>257.60961398717154</v>
      </c>
      <c r="V376">
        <f t="shared" si="180"/>
        <v>3.2179084614909315E-2</v>
      </c>
      <c r="W376">
        <f t="shared" si="157"/>
        <v>10279.785460023997</v>
      </c>
      <c r="X376">
        <f t="shared" si="158"/>
        <v>11519.434249551265</v>
      </c>
      <c r="Y376">
        <f t="shared" si="159"/>
        <v>31.065380439276055</v>
      </c>
      <c r="Z376">
        <f t="shared" si="181"/>
        <v>6.8213702537372365</v>
      </c>
      <c r="AA376">
        <f t="shared" si="182"/>
        <v>8.3793657408387165E-2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0.66711422439595114</v>
      </c>
      <c r="E377">
        <f t="shared" si="165"/>
        <v>8.7587408883329276E-2</v>
      </c>
      <c r="F377">
        <f t="shared" si="166"/>
        <v>2.1949250478344464E-3</v>
      </c>
      <c r="G377">
        <f t="shared" si="167"/>
        <v>2.2864898913372057E-2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11.139785787964776</v>
      </c>
      <c r="L377">
        <f t="shared" si="172"/>
        <v>25.059823961206501</v>
      </c>
      <c r="M377">
        <f t="shared" si="173"/>
        <v>0.27916107081194735</v>
      </c>
      <c r="N377">
        <f t="shared" si="155"/>
        <v>0.24645134165224206</v>
      </c>
      <c r="O377">
        <f t="shared" si="174"/>
        <v>0.99614661885462652</v>
      </c>
      <c r="P377">
        <f t="shared" si="175"/>
        <v>1011.1397857879648</v>
      </c>
      <c r="Q377">
        <f t="shared" si="176"/>
        <v>0.62049174899211201</v>
      </c>
      <c r="R377">
        <f t="shared" si="177"/>
        <v>7.7566425586994558E-2</v>
      </c>
      <c r="S377">
        <f t="shared" si="178"/>
        <v>1011.857635193781</v>
      </c>
      <c r="T377">
        <f t="shared" si="179"/>
        <v>25.059823961206501</v>
      </c>
      <c r="U377">
        <f t="shared" si="156"/>
        <v>233.13999595662665</v>
      </c>
      <c r="V377">
        <f t="shared" si="180"/>
        <v>2.912248320585388E-2</v>
      </c>
      <c r="W377">
        <f t="shared" si="157"/>
        <v>10196.414899533171</v>
      </c>
      <c r="X377">
        <f t="shared" si="158"/>
        <v>11433.783171624655</v>
      </c>
      <c r="Y377">
        <f t="shared" si="159"/>
        <v>28.292300459985629</v>
      </c>
      <c r="Z377">
        <f t="shared" si="181"/>
        <v>6.1999178834834234</v>
      </c>
      <c r="AA377">
        <f t="shared" si="182"/>
        <v>7.6243032183304874E-2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0.66711422439595114</v>
      </c>
      <c r="E378">
        <f t="shared" si="165"/>
        <v>8.7587408883329276E-2</v>
      </c>
      <c r="F378">
        <f t="shared" si="166"/>
        <v>2.0026772502015097E-3</v>
      </c>
      <c r="G378">
        <f t="shared" si="167"/>
        <v>2.0862221663170546E-2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11.162731922769105</v>
      </c>
      <c r="L378">
        <f t="shared" si="172"/>
        <v>22.864898913372055</v>
      </c>
      <c r="M378">
        <f t="shared" si="173"/>
        <v>0.25523473701118687</v>
      </c>
      <c r="N378">
        <f t="shared" si="155"/>
        <v>0.24550179524172336</v>
      </c>
      <c r="O378">
        <f t="shared" si="174"/>
        <v>0.99614712419842066</v>
      </c>
      <c r="P378">
        <f t="shared" si="175"/>
        <v>1011.1627319227691</v>
      </c>
      <c r="Q378">
        <f t="shared" si="176"/>
        <v>0.62049174899211201</v>
      </c>
      <c r="R378">
        <f t="shared" si="177"/>
        <v>7.7566425586994558E-2</v>
      </c>
      <c r="S378">
        <f t="shared" si="178"/>
        <v>1011.8820599808276</v>
      </c>
      <c r="T378">
        <f t="shared" si="179"/>
        <v>22.864898913372055</v>
      </c>
      <c r="U378">
        <f t="shared" si="156"/>
        <v>210.80583985059613</v>
      </c>
      <c r="V378">
        <f t="shared" si="180"/>
        <v>2.6332631196781194E-2</v>
      </c>
      <c r="W378">
        <f t="shared" si="157"/>
        <v>10104.668776611916</v>
      </c>
      <c r="X378">
        <f t="shared" si="158"/>
        <v>11340.549916454051</v>
      </c>
      <c r="Y378">
        <f t="shared" si="159"/>
        <v>25.783226288718495</v>
      </c>
      <c r="Z378">
        <f t="shared" si="181"/>
        <v>5.635085013943435</v>
      </c>
      <c r="AA378">
        <f t="shared" si="182"/>
        <v>6.9367651604912164E-2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0.66711422439595114</v>
      </c>
      <c r="E379">
        <f t="shared" si="165"/>
        <v>8.7587408883329276E-2</v>
      </c>
      <c r="F379">
        <f t="shared" si="166"/>
        <v>1.8272679390267685E-3</v>
      </c>
      <c r="G379">
        <f t="shared" si="167"/>
        <v>1.9034953724143776E-2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11.185725322854157</v>
      </c>
      <c r="L379">
        <f t="shared" si="172"/>
        <v>20.862221663170548</v>
      </c>
      <c r="M379">
        <f t="shared" si="173"/>
        <v>0.23335908114872336</v>
      </c>
      <c r="N379">
        <f t="shared" si="155"/>
        <v>0.24455603118587169</v>
      </c>
      <c r="O379">
        <f t="shared" si="174"/>
        <v>0.99614762875798746</v>
      </c>
      <c r="P379">
        <f t="shared" si="175"/>
        <v>1011.1857253228542</v>
      </c>
      <c r="Q379">
        <f t="shared" si="176"/>
        <v>0.62049174899211201</v>
      </c>
      <c r="R379">
        <f t="shared" si="177"/>
        <v>7.7566425586994558E-2</v>
      </c>
      <c r="S379">
        <f t="shared" si="178"/>
        <v>1011.9065350789366</v>
      </c>
      <c r="T379">
        <f t="shared" si="179"/>
        <v>20.862221663170548</v>
      </c>
      <c r="U379">
        <f t="shared" si="156"/>
        <v>190.42013361793963</v>
      </c>
      <c r="V379">
        <f t="shared" si="180"/>
        <v>2.3786168137261976E-2</v>
      </c>
      <c r="W379">
        <f t="shared" si="157"/>
        <v>10003.708775840747</v>
      </c>
      <c r="X379">
        <f t="shared" si="158"/>
        <v>11239.066198391889</v>
      </c>
      <c r="Y379">
        <f t="shared" si="159"/>
        <v>23.514971371038516</v>
      </c>
      <c r="Z379">
        <f t="shared" si="181"/>
        <v>5.1217128710391409</v>
      </c>
      <c r="AA379">
        <f t="shared" si="182"/>
        <v>6.3107124234739215E-2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0.66711422439595114</v>
      </c>
      <c r="E380">
        <f t="shared" si="165"/>
        <v>8.7587408883329276E-2</v>
      </c>
      <c r="F380">
        <f t="shared" si="166"/>
        <v>1.6672222749118323E-3</v>
      </c>
      <c r="G380">
        <f t="shared" si="167"/>
        <v>1.7367731449231944E-2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11.208766085578672</v>
      </c>
      <c r="L380">
        <f t="shared" si="172"/>
        <v>19.034953724143776</v>
      </c>
      <c r="M380">
        <f t="shared" si="173"/>
        <v>0.21335834374374221</v>
      </c>
      <c r="N380">
        <f t="shared" si="155"/>
        <v>0.24361403376024046</v>
      </c>
      <c r="O380">
        <f t="shared" si="174"/>
        <v>0.99614813251154177</v>
      </c>
      <c r="P380">
        <f t="shared" si="175"/>
        <v>1011.2087660855786</v>
      </c>
      <c r="Q380">
        <f t="shared" si="176"/>
        <v>0.62049174899211201</v>
      </c>
      <c r="R380">
        <f t="shared" si="177"/>
        <v>7.7566425586994558E-2</v>
      </c>
      <c r="S380">
        <f t="shared" si="178"/>
        <v>1011.9310605917403</v>
      </c>
      <c r="T380">
        <f t="shared" si="179"/>
        <v>19.034953724143776</v>
      </c>
      <c r="U380">
        <f t="shared" si="156"/>
        <v>171.81224042190871</v>
      </c>
      <c r="V380">
        <f t="shared" si="180"/>
        <v>2.1461779072768083E-2</v>
      </c>
      <c r="W380">
        <f t="shared" si="157"/>
        <v>9892.612683708141</v>
      </c>
      <c r="X380">
        <f t="shared" si="158"/>
        <v>11128.604838253586</v>
      </c>
      <c r="Y380">
        <f t="shared" si="159"/>
        <v>21.466379813502883</v>
      </c>
      <c r="Z380">
        <f t="shared" si="181"/>
        <v>4.6551127365833294</v>
      </c>
      <c r="AA380">
        <f t="shared" si="182"/>
        <v>5.7406460337948696E-2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0.66711422439595114</v>
      </c>
      <c r="E381">
        <f t="shared" si="165"/>
        <v>8.7587408883329276E-2</v>
      </c>
      <c r="F381">
        <f t="shared" si="166"/>
        <v>1.5211945958197351E-3</v>
      </c>
      <c r="G381">
        <f t="shared" si="167"/>
        <v>1.584653685341221E-2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11.231854308501932</v>
      </c>
      <c r="L381">
        <f t="shared" si="172"/>
        <v>17.367731449231943</v>
      </c>
      <c r="M381">
        <f t="shared" si="173"/>
        <v>0.19507182930696032</v>
      </c>
      <c r="N381">
        <f t="shared" si="155"/>
        <v>0.24267578730374198</v>
      </c>
      <c r="O381">
        <f t="shared" si="174"/>
        <v>0.99614863543771914</v>
      </c>
      <c r="P381">
        <f t="shared" si="175"/>
        <v>1011.231854308502</v>
      </c>
      <c r="Q381">
        <f t="shared" si="176"/>
        <v>0.62049174899211201</v>
      </c>
      <c r="R381">
        <f t="shared" si="177"/>
        <v>7.7566425586994558E-2</v>
      </c>
      <c r="S381">
        <f t="shared" si="178"/>
        <v>1011.955636623085</v>
      </c>
      <c r="T381">
        <f t="shared" si="179"/>
        <v>17.367731449231943</v>
      </c>
      <c r="U381">
        <f t="shared" si="156"/>
        <v>154.8264647731159</v>
      </c>
      <c r="V381">
        <f t="shared" si="180"/>
        <v>1.9340015434398637E-2</v>
      </c>
      <c r="W381">
        <f t="shared" si="157"/>
        <v>9770.365992603447</v>
      </c>
      <c r="X381">
        <f t="shared" si="158"/>
        <v>11008.374573599896</v>
      </c>
      <c r="Y381">
        <f t="shared" si="159"/>
        <v>19.61814860360079</v>
      </c>
      <c r="Z381">
        <f t="shared" si="181"/>
        <v>4.2310231156119809</v>
      </c>
      <c r="AA381">
        <f t="shared" si="182"/>
        <v>5.221558868246691E-2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0.66711422439595114</v>
      </c>
      <c r="E382">
        <f t="shared" si="165"/>
        <v>8.7587408883329276E-2</v>
      </c>
      <c r="F382">
        <f t="shared" si="166"/>
        <v>1.3879571027645614E-3</v>
      </c>
      <c r="G382">
        <f t="shared" si="167"/>
        <v>1.4458579750647649E-2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11.254990089384172</v>
      </c>
      <c r="L382">
        <f t="shared" si="172"/>
        <v>15.846536853412211</v>
      </c>
      <c r="M382">
        <f t="shared" si="173"/>
        <v>0.17835261523621548</v>
      </c>
      <c r="N382">
        <f t="shared" si="155"/>
        <v>0.24174127621853186</v>
      </c>
      <c r="O382">
        <f t="shared" si="174"/>
        <v>0.99614913751555922</v>
      </c>
      <c r="P382">
        <f t="shared" si="175"/>
        <v>1011.2549900893841</v>
      </c>
      <c r="Q382">
        <f t="shared" si="176"/>
        <v>0.62049174899211201</v>
      </c>
      <c r="R382">
        <f t="shared" si="177"/>
        <v>7.7566425586994558E-2</v>
      </c>
      <c r="S382">
        <f t="shared" si="178"/>
        <v>1011.9802632770302</v>
      </c>
      <c r="T382">
        <f t="shared" si="179"/>
        <v>15.846536853412211</v>
      </c>
      <c r="U382">
        <f t="shared" si="156"/>
        <v>139.32074421713207</v>
      </c>
      <c r="V382">
        <f t="shared" si="180"/>
        <v>1.7403131612155148E-2</v>
      </c>
      <c r="W382">
        <f t="shared" si="157"/>
        <v>9635.8526646361242</v>
      </c>
      <c r="X382">
        <f t="shared" si="158"/>
        <v>10877.514411731845</v>
      </c>
      <c r="Y382">
        <f t="shared" si="159"/>
        <v>17.952665393711971</v>
      </c>
      <c r="Z382">
        <f t="shared" si="181"/>
        <v>3.8455708069395702</v>
      </c>
      <c r="AA382">
        <f t="shared" si="182"/>
        <v>4.7488916566251427E-2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0.70954978990227136</v>
      </c>
      <c r="E383">
        <f t="shared" si="165"/>
        <v>9.7897316801560552E-2</v>
      </c>
      <c r="F383">
        <f t="shared" si="166"/>
        <v>1.4154561623497812E-3</v>
      </c>
      <c r="G383">
        <f t="shared" si="167"/>
        <v>1.3043123588297867E-2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11.278173526187008</v>
      </c>
      <c r="L383">
        <f t="shared" si="172"/>
        <v>14.458579750647649</v>
      </c>
      <c r="M383">
        <f t="shared" si="173"/>
        <v>0.16306637137001787</v>
      </c>
      <c r="N383">
        <f t="shared" si="155"/>
        <v>0.24081048496989255</v>
      </c>
      <c r="O383">
        <f t="shared" si="174"/>
        <v>0.99614963872451023</v>
      </c>
      <c r="P383">
        <f t="shared" si="175"/>
        <v>1011.2781735261871</v>
      </c>
      <c r="Q383">
        <f t="shared" si="176"/>
        <v>0.65996162880816256</v>
      </c>
      <c r="R383">
        <f t="shared" si="177"/>
        <v>8.596955727261324E-2</v>
      </c>
      <c r="S383">
        <f t="shared" si="178"/>
        <v>1012.0049406578505</v>
      </c>
      <c r="T383">
        <f t="shared" si="179"/>
        <v>14.458579750647649</v>
      </c>
      <c r="U383">
        <f t="shared" si="156"/>
        <v>125.16545558263186</v>
      </c>
      <c r="V383">
        <f t="shared" si="180"/>
        <v>1.5634935838449555E-2</v>
      </c>
      <c r="W383">
        <f t="shared" si="157"/>
        <v>9596.2791991734848</v>
      </c>
      <c r="X383">
        <f t="shared" si="158"/>
        <v>10833.780427461228</v>
      </c>
      <c r="Y383">
        <f t="shared" si="159"/>
        <v>16.140881461227448</v>
      </c>
      <c r="Z383">
        <f t="shared" si="181"/>
        <v>3.495235521228985</v>
      </c>
      <c r="AA383">
        <f t="shared" si="182"/>
        <v>4.3184929205043375E-2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0.70954978990227136</v>
      </c>
      <c r="E384">
        <f t="shared" si="165"/>
        <v>9.7897316801560552E-2</v>
      </c>
      <c r="F384">
        <f t="shared" si="166"/>
        <v>1.2768868020055035E-3</v>
      </c>
      <c r="G384">
        <f t="shared" si="167"/>
        <v>1.1766236786292364E-2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11.301404717073833</v>
      </c>
      <c r="L384">
        <f t="shared" si="172"/>
        <v>13.043123588297867</v>
      </c>
      <c r="M384">
        <f t="shared" si="173"/>
        <v>0.14740561844616651</v>
      </c>
      <c r="N384">
        <f t="shared" si="155"/>
        <v>0.2398833980861127</v>
      </c>
      <c r="O384">
        <f t="shared" si="174"/>
        <v>0.99615013904442007</v>
      </c>
      <c r="P384">
        <f t="shared" si="175"/>
        <v>1011.3014047170739</v>
      </c>
      <c r="Q384">
        <f t="shared" si="176"/>
        <v>0.65996162880816256</v>
      </c>
      <c r="R384">
        <f t="shared" si="177"/>
        <v>8.596955727261324E-2</v>
      </c>
      <c r="S384">
        <f t="shared" si="178"/>
        <v>1012.0296688700348</v>
      </c>
      <c r="T384">
        <f t="shared" si="179"/>
        <v>13.043123588297867</v>
      </c>
      <c r="U384">
        <f t="shared" si="156"/>
        <v>112.39364075992881</v>
      </c>
      <c r="V384">
        <f t="shared" si="180"/>
        <v>1.4039555512751847E-2</v>
      </c>
      <c r="W384">
        <f t="shared" si="157"/>
        <v>9552.2164648995567</v>
      </c>
      <c r="X384">
        <f t="shared" si="158"/>
        <v>10785.721507914093</v>
      </c>
      <c r="Y384">
        <f t="shared" si="159"/>
        <v>14.513712413194785</v>
      </c>
      <c r="Z384">
        <f t="shared" si="181"/>
        <v>3.1409209168202543</v>
      </c>
      <c r="AA384">
        <f t="shared" si="182"/>
        <v>3.8864674749325825E-2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0.70954978990227136</v>
      </c>
      <c r="E385">
        <f t="shared" si="165"/>
        <v>9.7897316801560552E-2</v>
      </c>
      <c r="F385">
        <f t="shared" si="166"/>
        <v>1.1518830102298394E-3</v>
      </c>
      <c r="G385">
        <f t="shared" si="167"/>
        <v>1.0614353776062525E-2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11.324683760410231</v>
      </c>
      <c r="L385">
        <f t="shared" si="172"/>
        <v>11.766236786292364</v>
      </c>
      <c r="M385">
        <f t="shared" si="173"/>
        <v>0.1332489106548666</v>
      </c>
      <c r="N385">
        <f t="shared" si="155"/>
        <v>0.2389600001583628</v>
      </c>
      <c r="O385">
        <f t="shared" si="174"/>
        <v>0.9961506384555282</v>
      </c>
      <c r="P385">
        <f t="shared" si="175"/>
        <v>1011.3246837604103</v>
      </c>
      <c r="Q385">
        <f t="shared" si="176"/>
        <v>0.65996162880816256</v>
      </c>
      <c r="R385">
        <f t="shared" si="177"/>
        <v>8.596955727261324E-2</v>
      </c>
      <c r="S385">
        <f t="shared" si="178"/>
        <v>1012.0544480182875</v>
      </c>
      <c r="T385">
        <f t="shared" si="179"/>
        <v>11.766236786292364</v>
      </c>
      <c r="U385">
        <f t="shared" si="156"/>
        <v>100.86988815788705</v>
      </c>
      <c r="V385">
        <f t="shared" si="180"/>
        <v>1.260007581196378E-2</v>
      </c>
      <c r="W385">
        <f t="shared" si="157"/>
        <v>9503.1586741878364</v>
      </c>
      <c r="X385">
        <f t="shared" si="158"/>
        <v>10732.913180220741</v>
      </c>
      <c r="Y385">
        <f t="shared" si="159"/>
        <v>13.053049384740268</v>
      </c>
      <c r="Z385">
        <f t="shared" si="181"/>
        <v>2.8225248629816346</v>
      </c>
      <c r="AA385">
        <f t="shared" si="182"/>
        <v>3.4975115597184477E-2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0.70954978990227136</v>
      </c>
      <c r="E386">
        <f t="shared" si="165"/>
        <v>9.7897316801560552E-2</v>
      </c>
      <c r="F386">
        <f t="shared" si="166"/>
        <v>1.0391167542590336E-3</v>
      </c>
      <c r="G386">
        <f t="shared" si="167"/>
        <v>9.5752370218034916E-3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11.348010754764426</v>
      </c>
      <c r="L386">
        <f t="shared" si="172"/>
        <v>10.614353776062526</v>
      </c>
      <c r="M386">
        <f t="shared" si="173"/>
        <v>0.12045180080563192</v>
      </c>
      <c r="N386">
        <f t="shared" ref="N386:N449" si="186">INDEX(P_L,MATCH(A386,curve_t,0))</f>
        <v>0.23804027584056908</v>
      </c>
      <c r="O386">
        <f t="shared" si="174"/>
        <v>0.9961511369384658</v>
      </c>
      <c r="P386">
        <f t="shared" si="175"/>
        <v>1011.3480107547645</v>
      </c>
      <c r="Q386">
        <f t="shared" si="176"/>
        <v>0.65996162880816256</v>
      </c>
      <c r="R386">
        <f t="shared" si="177"/>
        <v>8.596955727261324E-2</v>
      </c>
      <c r="S386">
        <f t="shared" si="178"/>
        <v>1012.0792782075285</v>
      </c>
      <c r="T386">
        <f t="shared" si="179"/>
        <v>10.614353776062526</v>
      </c>
      <c r="U386">
        <f t="shared" ref="U386:U449" si="187">L387+M387+V387*O387+O387*U387</f>
        <v>90.472039330797799</v>
      </c>
      <c r="V386">
        <f t="shared" si="180"/>
        <v>1.1301237418313601E-2</v>
      </c>
      <c r="W386">
        <f t="shared" ref="W386:W449" si="188">P387+(1-E387)*(O387*(W387+$AL$14*W387))</f>
        <v>9448.5430621494324</v>
      </c>
      <c r="X386">
        <f t="shared" ref="X386:X449" si="189">S387+(1-R387)*(O387*(X387+$AL$14*X387))</f>
        <v>10674.889318530471</v>
      </c>
      <c r="Y386">
        <f t="shared" ref="Y386:Y449" si="190">G386*(X386-W386)</f>
        <v>11.742556075649841</v>
      </c>
      <c r="Z386">
        <f t="shared" si="181"/>
        <v>2.5364059800088201</v>
      </c>
      <c r="AA386">
        <f t="shared" si="182"/>
        <v>3.1473312011984021E-2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IF(B387&gt;=120,1,INDEX(mort_v1_M,MATCH(B387,mort_age,0))*INDEX(cif,MATCH(B387,cif_age,0),MATCH(C387,cif_year,0)))</f>
        <v>0.70954978990227136</v>
      </c>
      <c r="E387">
        <f t="shared" ref="E387:E450" si="196">1-(1-D387)^(1/12)</f>
        <v>9.7897316801560552E-2</v>
      </c>
      <c r="F387">
        <f t="shared" ref="F387:F450" si="197">G386*E387</f>
        <v>9.3739001217352756E-4</v>
      </c>
      <c r="G387">
        <f t="shared" ref="G387:G450" si="198">G386-F387</f>
        <v>8.6378470096299641E-3</v>
      </c>
      <c r="H387" t="b">
        <f t="shared" ref="H387:H450" si="199">AND(A387-$AL$10&gt;0,MOD(A387-$AL$10,12)=0)</f>
        <v>1</v>
      </c>
      <c r="I387">
        <f t="shared" ref="I387:I450" si="200">IF($AL$4="CPI",IF(H387,INDEX(I_L,MATCH(A387-$AL$13,cpi_u,0))/INDEX(I_L,MATCH(A387-$AL$13-12,cpi_u,0)),1),1)</f>
        <v>1</v>
      </c>
      <c r="J387">
        <f t="shared" ref="J387:J450" si="201">J386*I387</f>
        <v>1000</v>
      </c>
      <c r="K387">
        <f t="shared" ref="K387:K450" si="202">$AL$17*(INDEX(I_L,MATCH(A387-1,cpi_u,0))/$AL$18)</f>
        <v>11.371385798907669</v>
      </c>
      <c r="L387">
        <f t="shared" ref="L387:L450" si="203">G386*J387</f>
        <v>9.5752370218034919</v>
      </c>
      <c r="M387">
        <f t="shared" ref="M387:M450" si="204">G386*K387</f>
        <v>0.10888371429091119</v>
      </c>
      <c r="N387">
        <f t="shared" si="186"/>
        <v>0.2371242098492834</v>
      </c>
      <c r="O387">
        <f t="shared" ref="O387:O450" si="205">N387/N386</f>
        <v>0.99615163447424659</v>
      </c>
      <c r="P387">
        <f t="shared" ref="P387:P450" si="206">J387+K387</f>
        <v>1011.3713857989077</v>
      </c>
      <c r="Q387">
        <f t="shared" ref="Q387:Q450" si="207">IF(B387&gt;=120,1,D387*$AL$15)</f>
        <v>0.65996162880816256</v>
      </c>
      <c r="R387">
        <f t="shared" ref="R387:R450" si="208">1-(1-Q387)^(1/12)</f>
        <v>8.596955727261324E-2</v>
      </c>
      <c r="S387">
        <f t="shared" ref="S387:S450" si="209">J387+K387*$AL$16</f>
        <v>1012.104159542894</v>
      </c>
      <c r="T387">
        <f t="shared" ref="T387:T450" si="210">L387</f>
        <v>9.5752370218034919</v>
      </c>
      <c r="U387">
        <f t="shared" si="187"/>
        <v>81.089891845630817</v>
      </c>
      <c r="V387">
        <f t="shared" ref="V387:V450" si="211">$AL$14*U387</f>
        <v>1.0129274489128119E-2</v>
      </c>
      <c r="W387">
        <f t="shared" si="188"/>
        <v>9387.7434683928932</v>
      </c>
      <c r="X387">
        <f t="shared" si="189"/>
        <v>10611.138056880824</v>
      </c>
      <c r="Y387">
        <f t="shared" si="190"/>
        <v>10.567495287767949</v>
      </c>
      <c r="Z387">
        <f t="shared" ref="Z387:Z450" si="212">N386*L387</f>
        <v>2.2792920619089325</v>
      </c>
      <c r="AA387">
        <f t="shared" ref="AA387:AA450" si="213">N386*M387+N387*V387</f>
        <v>2.8320605593935223E-2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0.70954978990227136</v>
      </c>
      <c r="E388">
        <f t="shared" si="196"/>
        <v>9.7897316801560552E-2</v>
      </c>
      <c r="F388">
        <f t="shared" si="197"/>
        <v>8.4562204518515702E-4</v>
      </c>
      <c r="G388">
        <f t="shared" si="198"/>
        <v>7.7922249644448074E-3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11.394808991814623</v>
      </c>
      <c r="L388">
        <f t="shared" si="203"/>
        <v>8.6378470096299633</v>
      </c>
      <c r="M388">
        <f t="shared" si="204"/>
        <v>9.8426616775250567E-2</v>
      </c>
      <c r="N388">
        <f t="shared" si="186"/>
        <v>0.23621178696355105</v>
      </c>
      <c r="O388">
        <f t="shared" si="205"/>
        <v>0.99615213104426459</v>
      </c>
      <c r="P388">
        <f t="shared" si="206"/>
        <v>1011.3948089918147</v>
      </c>
      <c r="Q388">
        <f t="shared" si="207"/>
        <v>0.65996162880816256</v>
      </c>
      <c r="R388">
        <f t="shared" si="208"/>
        <v>8.596955727261324E-2</v>
      </c>
      <c r="S388">
        <f t="shared" si="209"/>
        <v>1012.1290921297364</v>
      </c>
      <c r="T388">
        <f t="shared" si="210"/>
        <v>8.6378470096299633</v>
      </c>
      <c r="U388">
        <f t="shared" si="187"/>
        <v>72.624029104749383</v>
      </c>
      <c r="V388">
        <f t="shared" si="211"/>
        <v>9.0717684851379186E-3</v>
      </c>
      <c r="W388">
        <f t="shared" si="188"/>
        <v>9320.0631958299473</v>
      </c>
      <c r="X388">
        <f t="shared" si="189"/>
        <v>10541.09730104679</v>
      </c>
      <c r="Y388">
        <f t="shared" si="190"/>
        <v>9.5145724371092069</v>
      </c>
      <c r="Z388">
        <f t="shared" si="212"/>
        <v>2.0482426469575006</v>
      </c>
      <c r="AA388">
        <f t="shared" si="213"/>
        <v>2.5482192375763567E-2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0.70954978990227136</v>
      </c>
      <c r="E389">
        <f t="shared" si="196"/>
        <v>9.7897316801560552E-2</v>
      </c>
      <c r="F389">
        <f t="shared" si="197"/>
        <v>7.6283791593328217E-4</v>
      </c>
      <c r="G389">
        <f t="shared" si="198"/>
        <v>7.0293870485115253E-3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11.418280432663893</v>
      </c>
      <c r="L389">
        <f t="shared" si="203"/>
        <v>7.7922249644448076</v>
      </c>
      <c r="M389">
        <f t="shared" si="204"/>
        <v>8.8973809838435253E-2</v>
      </c>
      <c r="N389">
        <f t="shared" si="186"/>
        <v>0.23530299202477498</v>
      </c>
      <c r="O389">
        <f t="shared" si="205"/>
        <v>0.99615262663028625</v>
      </c>
      <c r="P389">
        <f t="shared" si="206"/>
        <v>1011.4182804326639</v>
      </c>
      <c r="Q389">
        <f t="shared" si="207"/>
        <v>0.65996162880816256</v>
      </c>
      <c r="R389">
        <f t="shared" si="208"/>
        <v>8.596955727261324E-2</v>
      </c>
      <c r="S389">
        <f t="shared" si="209"/>
        <v>1012.1540760736254</v>
      </c>
      <c r="T389">
        <f t="shared" si="210"/>
        <v>7.7922249644448076</v>
      </c>
      <c r="U389">
        <f t="shared" si="187"/>
        <v>64.984764698414821</v>
      </c>
      <c r="V389">
        <f t="shared" si="211"/>
        <v>8.1175163051732894E-3</v>
      </c>
      <c r="W389">
        <f t="shared" si="188"/>
        <v>9244.7270650967148</v>
      </c>
      <c r="X389">
        <f t="shared" si="189"/>
        <v>10464.149800025032</v>
      </c>
      <c r="Y389">
        <f t="shared" si="190"/>
        <v>8.5717943795656169</v>
      </c>
      <c r="Z389">
        <f t="shared" si="212"/>
        <v>1.840615383273501</v>
      </c>
      <c r="AA389">
        <f t="shared" si="213"/>
        <v>2.292673848930914E-2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0.70954978990227136</v>
      </c>
      <c r="E390">
        <f t="shared" si="196"/>
        <v>9.7897316801560552E-2</v>
      </c>
      <c r="F390">
        <f t="shared" si="197"/>
        <v>6.8815813080891949E-4</v>
      </c>
      <c r="G390">
        <f t="shared" si="198"/>
        <v>6.3412289177026057E-3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11.441800220838331</v>
      </c>
      <c r="L390">
        <f t="shared" si="203"/>
        <v>7.0293870485115253</v>
      </c>
      <c r="M390">
        <f t="shared" si="204"/>
        <v>8.0428842284017282E-2</v>
      </c>
      <c r="N390">
        <f t="shared" si="186"/>
        <v>0.23439780993657788</v>
      </c>
      <c r="O390">
        <f t="shared" si="205"/>
        <v>0.99615312121444766</v>
      </c>
      <c r="P390">
        <f t="shared" si="206"/>
        <v>1011.4418002208383</v>
      </c>
      <c r="Q390">
        <f t="shared" si="207"/>
        <v>0.65996162880816256</v>
      </c>
      <c r="R390">
        <f t="shared" si="208"/>
        <v>8.596955727261324E-2</v>
      </c>
      <c r="S390">
        <f t="shared" si="209"/>
        <v>1012.1791114803483</v>
      </c>
      <c r="T390">
        <f t="shared" si="210"/>
        <v>7.0293870485115253</v>
      </c>
      <c r="U390">
        <f t="shared" si="187"/>
        <v>58.091190077563923</v>
      </c>
      <c r="V390">
        <f t="shared" si="211"/>
        <v>7.2564113270236815E-3</v>
      </c>
      <c r="W390">
        <f t="shared" si="188"/>
        <v>9160.8725739883939</v>
      </c>
      <c r="X390">
        <f t="shared" si="189"/>
        <v>10379.617733947969</v>
      </c>
      <c r="Y390">
        <f t="shared" si="190"/>
        <v>7.7283420516457459</v>
      </c>
      <c r="Z390">
        <f t="shared" si="212"/>
        <v>1.6540358046149639</v>
      </c>
      <c r="AA390">
        <f t="shared" si="213"/>
        <v>2.0626034157571329E-2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0.70954978990227136</v>
      </c>
      <c r="E391">
        <f t="shared" si="196"/>
        <v>9.7897316801560552E-2</v>
      </c>
      <c r="F391">
        <f t="shared" si="197"/>
        <v>6.2078929626754897E-4</v>
      </c>
      <c r="G391">
        <f t="shared" si="198"/>
        <v>5.720439621435057E-3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11.46536845592551</v>
      </c>
      <c r="L391">
        <f t="shared" si="203"/>
        <v>6.3412289177026055</v>
      </c>
      <c r="M391">
        <f t="shared" si="204"/>
        <v>7.2704526004830114E-2</v>
      </c>
      <c r="N391">
        <f t="shared" si="186"/>
        <v>0.23349622566466183</v>
      </c>
      <c r="O391">
        <f t="shared" si="205"/>
        <v>0.99615361477925068</v>
      </c>
      <c r="P391">
        <f t="shared" si="206"/>
        <v>1011.4653684559255</v>
      </c>
      <c r="Q391">
        <f t="shared" si="207"/>
        <v>0.65996162880816256</v>
      </c>
      <c r="R391">
        <f t="shared" si="208"/>
        <v>8.596955727261324E-2</v>
      </c>
      <c r="S391">
        <f t="shared" si="209"/>
        <v>1012.20419845591</v>
      </c>
      <c r="T391">
        <f t="shared" si="210"/>
        <v>6.3412289177026055</v>
      </c>
      <c r="U391">
        <f t="shared" si="187"/>
        <v>51.870315434470541</v>
      </c>
      <c r="V391">
        <f t="shared" si="211"/>
        <v>6.4793360912802885E-3</v>
      </c>
      <c r="W391">
        <f t="shared" si="188"/>
        <v>9067.5400611007735</v>
      </c>
      <c r="X391">
        <f t="shared" si="189"/>
        <v>10286.756770983933</v>
      </c>
      <c r="Y391">
        <f t="shared" si="190"/>
        <v>6.9744555743313175</v>
      </c>
      <c r="Z391">
        <f t="shared" si="212"/>
        <v>1.4863701706159869</v>
      </c>
      <c r="AA391">
        <f t="shared" si="213"/>
        <v>1.8554682190135924E-2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0.70954978990227136</v>
      </c>
      <c r="E392">
        <f t="shared" si="196"/>
        <v>9.7897316801560552E-2</v>
      </c>
      <c r="F392">
        <f t="shared" si="197"/>
        <v>5.6001568986382684E-4</v>
      </c>
      <c r="G392">
        <f t="shared" si="198"/>
        <v>5.1604239315712298E-3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11.488985237718136</v>
      </c>
      <c r="L392">
        <f t="shared" si="203"/>
        <v>5.720439621435057</v>
      </c>
      <c r="M392">
        <f t="shared" si="204"/>
        <v>6.5722046363925299E-2</v>
      </c>
      <c r="N392">
        <f t="shared" si="186"/>
        <v>0.2325982242366644</v>
      </c>
      <c r="O392">
        <f t="shared" si="205"/>
        <v>0.99615410730755405</v>
      </c>
      <c r="P392">
        <f t="shared" si="206"/>
        <v>1011.4889852377181</v>
      </c>
      <c r="Q392">
        <f t="shared" si="207"/>
        <v>0.65996162880816256</v>
      </c>
      <c r="R392">
        <f t="shared" si="208"/>
        <v>8.596955727261324E-2</v>
      </c>
      <c r="S392">
        <f t="shared" si="209"/>
        <v>1012.2293371065339</v>
      </c>
      <c r="T392">
        <f t="shared" si="210"/>
        <v>5.720439621435057</v>
      </c>
      <c r="U392">
        <f t="shared" si="187"/>
        <v>46.256294668648565</v>
      </c>
      <c r="V392">
        <f t="shared" si="211"/>
        <v>5.7780654886146615E-3</v>
      </c>
      <c r="W392">
        <f t="shared" si="188"/>
        <v>8963.6617615182186</v>
      </c>
      <c r="X392">
        <f t="shared" si="189"/>
        <v>10184.749541125109</v>
      </c>
      <c r="Y392">
        <f t="shared" si="190"/>
        <v>6.3013306004325749</v>
      </c>
      <c r="Z392">
        <f t="shared" si="212"/>
        <v>1.3357010607476727</v>
      </c>
      <c r="AA392">
        <f t="shared" si="213"/>
        <v>1.6689817541109393E-2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0.70954978990227136</v>
      </c>
      <c r="E393">
        <f t="shared" si="196"/>
        <v>9.7897316801560552E-2</v>
      </c>
      <c r="F393">
        <f t="shared" si="197"/>
        <v>5.0519165645938327E-4</v>
      </c>
      <c r="G393">
        <f t="shared" si="198"/>
        <v>4.655232275111847E-3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11.512650666214478</v>
      </c>
      <c r="L393">
        <f t="shared" si="203"/>
        <v>5.1604239315712297</v>
      </c>
      <c r="M393">
        <f t="shared" si="204"/>
        <v>5.9410158013752656E-2</v>
      </c>
      <c r="N393">
        <f t="shared" si="186"/>
        <v>0.23170379074201336</v>
      </c>
      <c r="O393">
        <f t="shared" si="205"/>
        <v>0.99615459878257295</v>
      </c>
      <c r="P393">
        <f t="shared" si="206"/>
        <v>1011.5126506662144</v>
      </c>
      <c r="Q393">
        <f t="shared" si="207"/>
        <v>0.65996162880816256</v>
      </c>
      <c r="R393">
        <f t="shared" si="208"/>
        <v>8.596955727261324E-2</v>
      </c>
      <c r="S393">
        <f t="shared" si="209"/>
        <v>1012.254527538662</v>
      </c>
      <c r="T393">
        <f t="shared" si="210"/>
        <v>5.1604239315712297</v>
      </c>
      <c r="U393">
        <f t="shared" si="187"/>
        <v>41.189726208226915</v>
      </c>
      <c r="V393">
        <f t="shared" si="211"/>
        <v>5.145179422478721E-3</v>
      </c>
      <c r="W393">
        <f t="shared" si="188"/>
        <v>8848.0496297549998</v>
      </c>
      <c r="X393">
        <f t="shared" si="189"/>
        <v>10072.698469653666</v>
      </c>
      <c r="Y393">
        <f t="shared" si="190"/>
        <v>5.7010248051745496</v>
      </c>
      <c r="Z393">
        <f t="shared" si="212"/>
        <v>1.2003054427918542</v>
      </c>
      <c r="AA393">
        <f t="shared" si="213"/>
        <v>1.5010854831854627E-2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0.70954978990227136</v>
      </c>
      <c r="E394">
        <f t="shared" si="196"/>
        <v>9.7897316801560552E-2</v>
      </c>
      <c r="F394">
        <f t="shared" si="197"/>
        <v>4.5573474882147397E-4</v>
      </c>
      <c r="G394">
        <f t="shared" si="198"/>
        <v>4.1994975262903732E-3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11.536364841618777</v>
      </c>
      <c r="L394">
        <f t="shared" si="203"/>
        <v>4.6552322751118469</v>
      </c>
      <c r="M394">
        <f t="shared" si="204"/>
        <v>5.3704457948169304E-2</v>
      </c>
      <c r="N394">
        <f t="shared" si="186"/>
        <v>0.23081291033177836</v>
      </c>
      <c r="O394">
        <f t="shared" si="205"/>
        <v>0.9961550891878721</v>
      </c>
      <c r="P394">
        <f t="shared" si="206"/>
        <v>1011.5363648416188</v>
      </c>
      <c r="Q394">
        <f t="shared" si="207"/>
        <v>0.65996162880816256</v>
      </c>
      <c r="R394">
        <f t="shared" si="208"/>
        <v>8.596955727261324E-2</v>
      </c>
      <c r="S394">
        <f t="shared" si="209"/>
        <v>1012.279769858956</v>
      </c>
      <c r="T394">
        <f t="shared" si="210"/>
        <v>4.6552322751118469</v>
      </c>
      <c r="U394">
        <f t="shared" si="187"/>
        <v>36.617022262512748</v>
      </c>
      <c r="V394">
        <f t="shared" si="211"/>
        <v>4.5739840198281301E-3</v>
      </c>
      <c r="W394">
        <f t="shared" si="188"/>
        <v>8719.3817911016595</v>
      </c>
      <c r="X394">
        <f t="shared" si="189"/>
        <v>9949.6179074640604</v>
      </c>
      <c r="Y394">
        <f t="shared" si="190"/>
        <v>5.1663735274169786</v>
      </c>
      <c r="Z394">
        <f t="shared" si="212"/>
        <v>1.0786349649279821</v>
      </c>
      <c r="AA394">
        <f t="shared" si="213"/>
        <v>1.3499261049763454E-2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0.75082501964756965</v>
      </c>
      <c r="E395">
        <f t="shared" si="196"/>
        <v>0.10934665620085071</v>
      </c>
      <c r="F395">
        <f t="shared" si="197"/>
        <v>4.5920101222359644E-4</v>
      </c>
      <c r="G395">
        <f t="shared" si="198"/>
        <v>3.7402965140667767E-3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11.56012786434168</v>
      </c>
      <c r="L395">
        <f t="shared" si="203"/>
        <v>4.1994975262903731</v>
      </c>
      <c r="M395">
        <f t="shared" si="204"/>
        <v>4.85467283699033E-2</v>
      </c>
      <c r="N395">
        <f t="shared" si="186"/>
        <v>0.22992556821852028</v>
      </c>
      <c r="O395">
        <f t="shared" si="205"/>
        <v>0.99615557850736081</v>
      </c>
      <c r="P395">
        <f t="shared" si="206"/>
        <v>1011.5601278643417</v>
      </c>
      <c r="Q395">
        <f t="shared" si="207"/>
        <v>0.69835226501128234</v>
      </c>
      <c r="R395">
        <f t="shared" si="208"/>
        <v>9.5049122027341504E-2</v>
      </c>
      <c r="S395">
        <f t="shared" si="209"/>
        <v>1012.3050641742967</v>
      </c>
      <c r="T395">
        <f t="shared" si="210"/>
        <v>4.1994975262903731</v>
      </c>
      <c r="U395">
        <f t="shared" si="187"/>
        <v>32.489839808106005</v>
      </c>
      <c r="V395">
        <f t="shared" si="211"/>
        <v>4.0584405532394282E-3</v>
      </c>
      <c r="W395">
        <f t="shared" si="188"/>
        <v>8686.4342668865611</v>
      </c>
      <c r="X395">
        <f t="shared" si="189"/>
        <v>9912.8957089435116</v>
      </c>
      <c r="Y395">
        <f t="shared" si="190"/>
        <v>4.5873294563629239</v>
      </c>
      <c r="Z395">
        <f t="shared" si="212"/>
        <v>0.9692982459741849</v>
      </c>
      <c r="AA395">
        <f t="shared" si="213"/>
        <v>1.2138350912428352E-2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0.75082501964756965</v>
      </c>
      <c r="E396">
        <f t="shared" si="196"/>
        <v>0.10934665620085071</v>
      </c>
      <c r="F396">
        <f t="shared" si="197"/>
        <v>4.0898891701290023E-4</v>
      </c>
      <c r="G396">
        <f t="shared" si="198"/>
        <v>3.3313075970538763E-3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11.583939835000676</v>
      </c>
      <c r="L396">
        <f t="shared" si="203"/>
        <v>3.7402965140667765</v>
      </c>
      <c r="M396">
        <f t="shared" si="204"/>
        <v>4.3327369784012297E-2</v>
      </c>
      <c r="N396">
        <f t="shared" si="186"/>
        <v>0.22904174967613833</v>
      </c>
      <c r="O396">
        <f t="shared" si="205"/>
        <v>0.99615606672528922</v>
      </c>
      <c r="P396">
        <f t="shared" si="206"/>
        <v>1011.5839398350007</v>
      </c>
      <c r="Q396">
        <f t="shared" si="207"/>
        <v>0.69835226501128234</v>
      </c>
      <c r="R396">
        <f t="shared" si="208"/>
        <v>9.5049122027341504E-2</v>
      </c>
      <c r="S396">
        <f t="shared" si="209"/>
        <v>1012.3304105917857</v>
      </c>
      <c r="T396">
        <f t="shared" si="210"/>
        <v>3.7402965140667765</v>
      </c>
      <c r="U396">
        <f t="shared" si="187"/>
        <v>28.813387297897812</v>
      </c>
      <c r="V396">
        <f t="shared" si="211"/>
        <v>3.5991996321510697E-3</v>
      </c>
      <c r="W396">
        <f t="shared" si="188"/>
        <v>8649.2725329175955</v>
      </c>
      <c r="X396">
        <f t="shared" si="189"/>
        <v>9872.1320220514226</v>
      </c>
      <c r="Y396">
        <f t="shared" si="190"/>
        <v>4.0737211062809404</v>
      </c>
      <c r="Z396">
        <f t="shared" si="212"/>
        <v>0.8599898013025542</v>
      </c>
      <c r="AA396">
        <f t="shared" si="213"/>
        <v>1.0786437098184568E-2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0.75082501964756965</v>
      </c>
      <c r="E397">
        <f t="shared" si="196"/>
        <v>0.10934665620085071</v>
      </c>
      <c r="F397">
        <f t="shared" si="197"/>
        <v>3.6426734651433235E-4</v>
      </c>
      <c r="G397">
        <f t="shared" si="198"/>
        <v>2.9670402505395438E-3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11.607800854420486</v>
      </c>
      <c r="L397">
        <f t="shared" si="203"/>
        <v>3.3313075970538764</v>
      </c>
      <c r="M397">
        <f t="shared" si="204"/>
        <v>3.8669155171419438E-2</v>
      </c>
      <c r="N397">
        <f t="shared" si="186"/>
        <v>0.22816144003971559</v>
      </c>
      <c r="O397">
        <f t="shared" si="205"/>
        <v>0.99615655382624568</v>
      </c>
      <c r="P397">
        <f t="shared" si="206"/>
        <v>1011.6078008544205</v>
      </c>
      <c r="Q397">
        <f t="shared" si="207"/>
        <v>0.69835226501128234</v>
      </c>
      <c r="R397">
        <f t="shared" si="208"/>
        <v>9.5049122027341504E-2</v>
      </c>
      <c r="S397">
        <f t="shared" si="209"/>
        <v>1012.3558092187448</v>
      </c>
      <c r="T397">
        <f t="shared" si="210"/>
        <v>3.3313075970538764</v>
      </c>
      <c r="U397">
        <f t="shared" si="187"/>
        <v>25.538388120869037</v>
      </c>
      <c r="V397">
        <f t="shared" si="211"/>
        <v>3.1901059108405934E-3</v>
      </c>
      <c r="W397">
        <f t="shared" si="188"/>
        <v>8607.3615335096965</v>
      </c>
      <c r="X397">
        <f t="shared" si="189"/>
        <v>9826.8856818011991</v>
      </c>
      <c r="Y397">
        <f t="shared" si="190"/>
        <v>3.6183772344858434</v>
      </c>
      <c r="Z397">
        <f t="shared" si="212"/>
        <v>0.76300852073863179</v>
      </c>
      <c r="AA397">
        <f t="shared" si="213"/>
        <v>9.5847101174565998E-3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0.75082501964756965</v>
      </c>
      <c r="E398">
        <f t="shared" si="196"/>
        <v>0.10934665620085071</v>
      </c>
      <c r="F398">
        <f t="shared" si="197"/>
        <v>3.2443593020983346E-4</v>
      </c>
      <c r="G398">
        <f t="shared" si="198"/>
        <v>2.6426043203297105E-3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11.631711023633533</v>
      </c>
      <c r="L398">
        <f t="shared" si="203"/>
        <v>2.9670402505395437</v>
      </c>
      <c r="M398">
        <f t="shared" si="204"/>
        <v>3.451175478976521E-2</v>
      </c>
      <c r="N398">
        <f t="shared" si="186"/>
        <v>0.22728462470536093</v>
      </c>
      <c r="O398">
        <f t="shared" si="205"/>
        <v>0.99615703979514669</v>
      </c>
      <c r="P398">
        <f t="shared" si="206"/>
        <v>1011.6317110236336</v>
      </c>
      <c r="Q398">
        <f t="shared" si="207"/>
        <v>0.69835226501128234</v>
      </c>
      <c r="R398">
        <f t="shared" si="208"/>
        <v>9.5049122027341504E-2</v>
      </c>
      <c r="S398">
        <f t="shared" si="209"/>
        <v>1012.3812601627168</v>
      </c>
      <c r="T398">
        <f t="shared" si="210"/>
        <v>2.9670402505395437</v>
      </c>
      <c r="U398">
        <f t="shared" si="187"/>
        <v>22.620952718634769</v>
      </c>
      <c r="V398">
        <f t="shared" si="211"/>
        <v>2.8256769626581568E-3</v>
      </c>
      <c r="W398">
        <f t="shared" si="188"/>
        <v>8560.0982881207201</v>
      </c>
      <c r="X398">
        <f t="shared" si="189"/>
        <v>9776.667373507611</v>
      </c>
      <c r="Y398">
        <f t="shared" si="190"/>
        <v>3.2149107210229624</v>
      </c>
      <c r="Z398">
        <f t="shared" si="212"/>
        <v>0.67696417621890081</v>
      </c>
      <c r="AA398">
        <f t="shared" si="213"/>
        <v>8.5164845991267252E-3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0.75082501964756965</v>
      </c>
      <c r="E399">
        <f t="shared" si="196"/>
        <v>0.10934665620085071</v>
      </c>
      <c r="F399">
        <f t="shared" si="197"/>
        <v>2.889599460899756E-4</v>
      </c>
      <c r="G399">
        <f t="shared" si="198"/>
        <v>2.3536443742397349E-3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11.655670443880362</v>
      </c>
      <c r="L399">
        <f t="shared" si="203"/>
        <v>2.6426043203297103</v>
      </c>
      <c r="M399">
        <f t="shared" si="204"/>
        <v>3.0801325071337558E-2</v>
      </c>
      <c r="N399">
        <f t="shared" si="186"/>
        <v>0.2264112891300504</v>
      </c>
      <c r="O399">
        <f t="shared" si="205"/>
        <v>0.9961575246172385</v>
      </c>
      <c r="P399">
        <f t="shared" si="206"/>
        <v>1011.6556704438804</v>
      </c>
      <c r="Q399">
        <f t="shared" si="207"/>
        <v>0.69835226501128234</v>
      </c>
      <c r="R399">
        <f t="shared" si="208"/>
        <v>9.5049122027341504E-2</v>
      </c>
      <c r="S399">
        <f t="shared" si="209"/>
        <v>1012.4067635314664</v>
      </c>
      <c r="T399">
        <f t="shared" si="210"/>
        <v>2.6426043203297103</v>
      </c>
      <c r="U399">
        <f t="shared" si="187"/>
        <v>20.021989656031625</v>
      </c>
      <c r="V399">
        <f t="shared" si="211"/>
        <v>2.501029714412619E-3</v>
      </c>
      <c r="W399">
        <f t="shared" si="188"/>
        <v>8506.8032686539809</v>
      </c>
      <c r="X399">
        <f t="shared" si="189"/>
        <v>9720.9343778622224</v>
      </c>
      <c r="Y399">
        <f t="shared" si="190"/>
        <v>2.8576328547774268</v>
      </c>
      <c r="Z399">
        <f t="shared" si="212"/>
        <v>0.60062333119090361</v>
      </c>
      <c r="AA399">
        <f t="shared" si="213"/>
        <v>7.5669289710595042E-3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0.75082501964756965</v>
      </c>
      <c r="E400">
        <f t="shared" si="196"/>
        <v>0.10934665620085071</v>
      </c>
      <c r="F400">
        <f t="shared" si="197"/>
        <v>2.5736314220905869E-4</v>
      </c>
      <c r="G400">
        <f t="shared" si="198"/>
        <v>2.0962812320306761E-3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11.679679216609987</v>
      </c>
      <c r="L400">
        <f t="shared" si="203"/>
        <v>2.3536443742397348</v>
      </c>
      <c r="M400">
        <f t="shared" si="204"/>
        <v>2.7489811281098848E-2</v>
      </c>
      <c r="N400">
        <f t="shared" si="186"/>
        <v>0.22554141883146567</v>
      </c>
      <c r="O400">
        <f t="shared" si="205"/>
        <v>0.99615800827808954</v>
      </c>
      <c r="P400">
        <f t="shared" si="206"/>
        <v>1011.67967921661</v>
      </c>
      <c r="Q400">
        <f t="shared" si="207"/>
        <v>0.69835226501128234</v>
      </c>
      <c r="R400">
        <f t="shared" si="208"/>
        <v>9.5049122027341504E-2</v>
      </c>
      <c r="S400">
        <f t="shared" si="209"/>
        <v>1012.4323194329797</v>
      </c>
      <c r="T400">
        <f t="shared" si="210"/>
        <v>2.3536443742397348</v>
      </c>
      <c r="U400">
        <f t="shared" si="187"/>
        <v>17.706681075476705</v>
      </c>
      <c r="V400">
        <f t="shared" si="211"/>
        <v>2.2118149232014006E-3</v>
      </c>
      <c r="W400">
        <f t="shared" si="188"/>
        <v>8446.7106821941888</v>
      </c>
      <c r="X400">
        <f t="shared" si="189"/>
        <v>9659.0847425272641</v>
      </c>
      <c r="Y400">
        <f t="shared" si="190"/>
        <v>2.5414769888770521</v>
      </c>
      <c r="Z400">
        <f t="shared" si="212"/>
        <v>0.53289165692530915</v>
      </c>
      <c r="AA400">
        <f t="shared" si="213"/>
        <v>6.7228594860668451E-3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0.75082501964756965</v>
      </c>
      <c r="E401">
        <f t="shared" si="196"/>
        <v>0.10934665620085071</v>
      </c>
      <c r="F401">
        <f t="shared" si="197"/>
        <v>2.2922134317915409E-4</v>
      </c>
      <c r="G401">
        <f t="shared" si="198"/>
        <v>1.867059888851522E-3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11.703737443480488</v>
      </c>
      <c r="L401">
        <f t="shared" si="203"/>
        <v>2.0962812320306763</v>
      </c>
      <c r="M401">
        <f t="shared" si="204"/>
        <v>2.4534325147382834E-2</v>
      </c>
      <c r="N401">
        <f t="shared" si="186"/>
        <v>0.22467499938783086</v>
      </c>
      <c r="O401">
        <f t="shared" si="205"/>
        <v>0.99615849076358687</v>
      </c>
      <c r="P401">
        <f t="shared" si="206"/>
        <v>1011.7037374434805</v>
      </c>
      <c r="Q401">
        <f t="shared" si="207"/>
        <v>0.69835226501128234</v>
      </c>
      <c r="R401">
        <f t="shared" si="208"/>
        <v>9.5049122027341504E-2</v>
      </c>
      <c r="S401">
        <f t="shared" si="209"/>
        <v>1012.4579279754661</v>
      </c>
      <c r="T401">
        <f t="shared" si="210"/>
        <v>2.0962812320306763</v>
      </c>
      <c r="U401">
        <f t="shared" si="187"/>
        <v>15.644015496425443</v>
      </c>
      <c r="V401">
        <f t="shared" si="211"/>
        <v>1.9541588164543257E-3</v>
      </c>
      <c r="W401">
        <f t="shared" si="188"/>
        <v>8378.9575202370688</v>
      </c>
      <c r="X401">
        <f t="shared" si="189"/>
        <v>9590.4508176652944</v>
      </c>
      <c r="Y401">
        <f t="shared" si="190"/>
        <v>2.2619305412407069</v>
      </c>
      <c r="Z401">
        <f t="shared" si="212"/>
        <v>0.47279824334197162</v>
      </c>
      <c r="AA401">
        <f t="shared" si="213"/>
        <v>5.9725571347038322E-3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0.75082501964756965</v>
      </c>
      <c r="E402">
        <f t="shared" si="196"/>
        <v>0.10934665620085071</v>
      </c>
      <c r="F402">
        <f t="shared" si="197"/>
        <v>2.0415675577264592E-4</v>
      </c>
      <c r="G402">
        <f t="shared" si="198"/>
        <v>1.6629031330788761E-3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11.727845226359289</v>
      </c>
      <c r="L402">
        <f t="shared" si="203"/>
        <v>1.867059888851522</v>
      </c>
      <c r="M402">
        <f t="shared" si="204"/>
        <v>2.1896589404794227E-2</v>
      </c>
      <c r="N402">
        <f t="shared" si="186"/>
        <v>0.22381201643774701</v>
      </c>
      <c r="O402">
        <f t="shared" si="205"/>
        <v>0.99615897205993009</v>
      </c>
      <c r="P402">
        <f t="shared" si="206"/>
        <v>1011.7278452263592</v>
      </c>
      <c r="Q402">
        <f t="shared" si="207"/>
        <v>0.69835226501128234</v>
      </c>
      <c r="R402">
        <f t="shared" si="208"/>
        <v>9.5049122027341504E-2</v>
      </c>
      <c r="S402">
        <f t="shared" si="209"/>
        <v>1012.483589267357</v>
      </c>
      <c r="T402">
        <f t="shared" si="210"/>
        <v>1.867059888851522</v>
      </c>
      <c r="U402">
        <f t="shared" si="187"/>
        <v>13.806371690751678</v>
      </c>
      <c r="V402">
        <f t="shared" si="211"/>
        <v>1.7246111120826062E-3</v>
      </c>
      <c r="W402">
        <f t="shared" si="188"/>
        <v>8302.5712178370195</v>
      </c>
      <c r="X402">
        <f t="shared" si="189"/>
        <v>9514.2920859928854</v>
      </c>
      <c r="Y402">
        <f t="shared" si="190"/>
        <v>2.0149744280734452</v>
      </c>
      <c r="Z402">
        <f t="shared" si="212"/>
        <v>0.41948167938475928</v>
      </c>
      <c r="AA402">
        <f t="shared" si="213"/>
        <v>5.3056049016838797E-3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0.75082501964756965</v>
      </c>
      <c r="E403">
        <f t="shared" si="196"/>
        <v>0.10934665620085071</v>
      </c>
      <c r="F403">
        <f t="shared" si="197"/>
        <v>1.8183289718809337E-4</v>
      </c>
      <c r="G403">
        <f t="shared" si="198"/>
        <v>1.4810702358907827E-3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11.752002667323648</v>
      </c>
      <c r="L403">
        <f t="shared" si="203"/>
        <v>1.6629031330788762</v>
      </c>
      <c r="M403">
        <f t="shared" si="204"/>
        <v>1.9542442055443802E-2</v>
      </c>
      <c r="N403">
        <f t="shared" si="186"/>
        <v>0.22295245568002584</v>
      </c>
      <c r="O403">
        <f t="shared" si="205"/>
        <v>0.99615945215363244</v>
      </c>
      <c r="P403">
        <f t="shared" si="206"/>
        <v>1011.7520026673236</v>
      </c>
      <c r="Q403">
        <f t="shared" si="207"/>
        <v>0.69835226501128234</v>
      </c>
      <c r="R403">
        <f t="shared" si="208"/>
        <v>9.5049122027341504E-2</v>
      </c>
      <c r="S403">
        <f t="shared" si="209"/>
        <v>1012.5093034173078</v>
      </c>
      <c r="T403">
        <f t="shared" si="210"/>
        <v>1.6629031330788762</v>
      </c>
      <c r="U403">
        <f t="shared" si="187"/>
        <v>12.169148050244486</v>
      </c>
      <c r="V403">
        <f t="shared" si="211"/>
        <v>1.5200987212366868E-3</v>
      </c>
      <c r="W403">
        <f t="shared" si="188"/>
        <v>8216.4557462228731</v>
      </c>
      <c r="X403">
        <f t="shared" si="189"/>
        <v>9429.787210372062</v>
      </c>
      <c r="Y403">
        <f t="shared" si="190"/>
        <v>1.7970291178211479</v>
      </c>
      <c r="Z403">
        <f t="shared" si="212"/>
        <v>0.37217770335503042</v>
      </c>
      <c r="AA403">
        <f t="shared" si="213"/>
        <v>4.7127431053224931E-3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0.75082501964756965</v>
      </c>
      <c r="E404">
        <f t="shared" si="196"/>
        <v>0.10934665620085071</v>
      </c>
      <c r="F404">
        <f t="shared" si="197"/>
        <v>1.6195007789326229E-4</v>
      </c>
      <c r="G404">
        <f t="shared" si="198"/>
        <v>1.3191201579975205E-3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11.776209868661089</v>
      </c>
      <c r="L404">
        <f t="shared" si="203"/>
        <v>1.4810702358907828</v>
      </c>
      <c r="M404">
        <f t="shared" si="204"/>
        <v>1.7441393928077243E-2</v>
      </c>
      <c r="N404">
        <f t="shared" si="186"/>
        <v>0.22209630287351992</v>
      </c>
      <c r="O404">
        <f t="shared" si="205"/>
        <v>0.99615993103150813</v>
      </c>
      <c r="P404">
        <f t="shared" si="206"/>
        <v>1011.7762098686611</v>
      </c>
      <c r="Q404">
        <f t="shared" si="207"/>
        <v>0.69835226501128234</v>
      </c>
      <c r="R404">
        <f t="shared" si="208"/>
        <v>9.5049122027341504E-2</v>
      </c>
      <c r="S404">
        <f t="shared" si="209"/>
        <v>1012.5350705341972</v>
      </c>
      <c r="T404">
        <f t="shared" si="210"/>
        <v>1.4810702358907828</v>
      </c>
      <c r="U404">
        <f t="shared" si="187"/>
        <v>10.710432472860152</v>
      </c>
      <c r="V404">
        <f t="shared" si="211"/>
        <v>1.3378845124297348E-3</v>
      </c>
      <c r="W404">
        <f t="shared" si="188"/>
        <v>8119.375940034939</v>
      </c>
      <c r="X404">
        <f t="shared" si="189"/>
        <v>9336.0252135525425</v>
      </c>
      <c r="Y404">
        <f t="shared" si="190"/>
        <v>1.6049065819101096</v>
      </c>
      <c r="Z404">
        <f t="shared" si="212"/>
        <v>0.33020824612644517</v>
      </c>
      <c r="AA404">
        <f t="shared" si="213"/>
        <v>4.1857408106298994E-3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0.75082501964756965</v>
      </c>
      <c r="E405">
        <f t="shared" si="196"/>
        <v>0.10934665620085071</v>
      </c>
      <c r="F405">
        <f t="shared" si="197"/>
        <v>1.4424137840416673E-4</v>
      </c>
      <c r="G405">
        <f t="shared" si="198"/>
        <v>1.1748787795933537E-3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11.800466932869842</v>
      </c>
      <c r="L405">
        <f t="shared" si="203"/>
        <v>1.3191201579975205</v>
      </c>
      <c r="M405">
        <f t="shared" si="204"/>
        <v>1.5566233804931781E-2</v>
      </c>
      <c r="N405">
        <f t="shared" si="186"/>
        <v>0.22124354383695302</v>
      </c>
      <c r="O405">
        <f t="shared" si="205"/>
        <v>0.99616040868067701</v>
      </c>
      <c r="P405">
        <f t="shared" si="206"/>
        <v>1011.8004669328699</v>
      </c>
      <c r="Q405">
        <f t="shared" si="207"/>
        <v>0.69835226501128234</v>
      </c>
      <c r="R405">
        <f t="shared" si="208"/>
        <v>9.5049122027341504E-2</v>
      </c>
      <c r="S405">
        <f t="shared" si="209"/>
        <v>1012.5608907271286</v>
      </c>
      <c r="T405">
        <f t="shared" si="210"/>
        <v>1.3191201579975205</v>
      </c>
      <c r="U405">
        <f t="shared" si="187"/>
        <v>9.410708338074576</v>
      </c>
      <c r="V405">
        <f t="shared" si="211"/>
        <v>1.1755305837002443E-3</v>
      </c>
      <c r="W405">
        <f t="shared" si="188"/>
        <v>8009.9398350966812</v>
      </c>
      <c r="X405">
        <f t="shared" si="189"/>
        <v>9231.9956953599558</v>
      </c>
      <c r="Y405">
        <f t="shared" si="190"/>
        <v>1.435767497701022</v>
      </c>
      <c r="Z405">
        <f t="shared" si="212"/>
        <v>0.29297171013718276</v>
      </c>
      <c r="AA405">
        <f t="shared" si="213"/>
        <v>3.717281529966717E-3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0.75082501964756965</v>
      </c>
      <c r="E406">
        <f t="shared" si="196"/>
        <v>0.10934665620085071</v>
      </c>
      <c r="F406">
        <f t="shared" si="197"/>
        <v>1.284690659898695E-4</v>
      </c>
      <c r="G406">
        <f t="shared" si="198"/>
        <v>1.0464097136034841E-3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11.824773962659247</v>
      </c>
      <c r="L406">
        <f t="shared" si="203"/>
        <v>1.1748787795933537</v>
      </c>
      <c r="M406">
        <f t="shared" si="204"/>
        <v>1.389267600221636E-2</v>
      </c>
      <c r="N406">
        <f t="shared" si="186"/>
        <v>0.22039416444874751</v>
      </c>
      <c r="O406">
        <f t="shared" si="205"/>
        <v>0.99616088508855438</v>
      </c>
      <c r="P406">
        <f t="shared" si="206"/>
        <v>1011.8247739626593</v>
      </c>
      <c r="Q406">
        <f t="shared" si="207"/>
        <v>0.69835226501128234</v>
      </c>
      <c r="R406">
        <f t="shared" si="208"/>
        <v>9.5049122027341504E-2</v>
      </c>
      <c r="S406">
        <f t="shared" si="209"/>
        <v>1012.5867641054299</v>
      </c>
      <c r="T406">
        <f t="shared" si="210"/>
        <v>1.1748787795933537</v>
      </c>
      <c r="U406">
        <f t="shared" si="187"/>
        <v>8.2525926259486972</v>
      </c>
      <c r="V406">
        <f t="shared" si="211"/>
        <v>1.0308655499790633E-3</v>
      </c>
      <c r="W406">
        <f t="shared" si="188"/>
        <v>7886.5787641912611</v>
      </c>
      <c r="X406">
        <f t="shared" si="189"/>
        <v>9116.57798229123</v>
      </c>
      <c r="Y406">
        <f t="shared" si="190"/>
        <v>1.2870831295444978</v>
      </c>
      <c r="Z406">
        <f t="shared" si="212"/>
        <v>0.25993434477606803</v>
      </c>
      <c r="AA406">
        <f t="shared" si="213"/>
        <v>3.3008616236555747E-3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0.79025924359830624</v>
      </c>
      <c r="E407">
        <f t="shared" si="196"/>
        <v>0.12204234638505307</v>
      </c>
      <c r="F407">
        <f t="shared" si="197"/>
        <v>1.2770629672828059E-4</v>
      </c>
      <c r="G407">
        <f t="shared" si="198"/>
        <v>9.1870341687520351E-4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11.849131060950224</v>
      </c>
      <c r="L407">
        <f t="shared" si="203"/>
        <v>1.0464097136034842</v>
      </c>
      <c r="M407">
        <f t="shared" si="204"/>
        <v>1.2399045839939072E-2</v>
      </c>
      <c r="N407">
        <f t="shared" si="186"/>
        <v>0.21954815064685054</v>
      </c>
      <c r="O407">
        <f t="shared" si="205"/>
        <v>0.99616136024284929</v>
      </c>
      <c r="P407">
        <f t="shared" si="206"/>
        <v>1011.8491310609502</v>
      </c>
      <c r="Q407">
        <f t="shared" si="207"/>
        <v>0.73503055741539747</v>
      </c>
      <c r="R407">
        <f t="shared" si="208"/>
        <v>0.10477339029427801</v>
      </c>
      <c r="S407">
        <f t="shared" si="209"/>
        <v>1012.6126907786542</v>
      </c>
      <c r="T407">
        <f t="shared" si="210"/>
        <v>1.0464097136034842</v>
      </c>
      <c r="U407">
        <f t="shared" si="187"/>
        <v>7.22060266584415</v>
      </c>
      <c r="V407">
        <f t="shared" si="211"/>
        <v>9.0195540670469452E-4</v>
      </c>
      <c r="W407">
        <f t="shared" si="188"/>
        <v>7859.5578651526839</v>
      </c>
      <c r="X407">
        <f t="shared" si="189"/>
        <v>9086.1656771815942</v>
      </c>
      <c r="Y407">
        <f t="shared" si="190"/>
        <v>1.1268887880767773</v>
      </c>
      <c r="Z407">
        <f t="shared" si="212"/>
        <v>0.23062259450069308</v>
      </c>
      <c r="AA407">
        <f t="shared" si="213"/>
        <v>2.9306999893630344E-3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0.79025924359830624</v>
      </c>
      <c r="E408">
        <f t="shared" si="196"/>
        <v>0.12204234638505307</v>
      </c>
      <c r="F408">
        <f t="shared" si="197"/>
        <v>1.121207206274154E-4</v>
      </c>
      <c r="G408">
        <f t="shared" si="198"/>
        <v>8.0658269624778807E-4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11.873538330875691</v>
      </c>
      <c r="L408">
        <f t="shared" si="203"/>
        <v>0.91870341687520352</v>
      </c>
      <c r="M408">
        <f t="shared" si="204"/>
        <v>1.0908260234974198E-2</v>
      </c>
      <c r="N408">
        <f t="shared" si="186"/>
        <v>0.21870548842855878</v>
      </c>
      <c r="O408">
        <f t="shared" si="205"/>
        <v>0.99616183413156045</v>
      </c>
      <c r="P408">
        <f t="shared" si="206"/>
        <v>1011.8735383308757</v>
      </c>
      <c r="Q408">
        <f t="shared" si="207"/>
        <v>0.73503055741539747</v>
      </c>
      <c r="R408">
        <f t="shared" si="208"/>
        <v>0.10477339029427801</v>
      </c>
      <c r="S408">
        <f t="shared" si="209"/>
        <v>1012.6386708565803</v>
      </c>
      <c r="T408">
        <f t="shared" si="210"/>
        <v>0.91870341687520352</v>
      </c>
      <c r="U408">
        <f t="shared" si="187"/>
        <v>6.314441125530653</v>
      </c>
      <c r="V408">
        <f t="shared" si="211"/>
        <v>7.8876301287588086E-4</v>
      </c>
      <c r="W408">
        <f t="shared" si="188"/>
        <v>7828.6345032014069</v>
      </c>
      <c r="X408">
        <f t="shared" si="189"/>
        <v>9052.0339664226667</v>
      </c>
      <c r="Y408">
        <f t="shared" si="190"/>
        <v>0.98677283763310031</v>
      </c>
      <c r="Z408">
        <f t="shared" si="212"/>
        <v>0.20169963616789352</v>
      </c>
      <c r="AA408">
        <f t="shared" si="213"/>
        <v>2.5673951613485657E-3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0.79025924359830624</v>
      </c>
      <c r="E409">
        <f t="shared" si="196"/>
        <v>0.12204234638505307</v>
      </c>
      <c r="F409">
        <f t="shared" si="197"/>
        <v>9.8437244803662591E-5</v>
      </c>
      <c r="G409">
        <f t="shared" si="198"/>
        <v>7.0814545144412544E-4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11.897995875781</v>
      </c>
      <c r="L409">
        <f t="shared" si="203"/>
        <v>0.80658269624778811</v>
      </c>
      <c r="M409">
        <f t="shared" si="204"/>
        <v>9.5967175934325005E-3</v>
      </c>
      <c r="N409">
        <f t="shared" si="186"/>
        <v>0.21786616385034174</v>
      </c>
      <c r="O409">
        <f t="shared" si="205"/>
        <v>0.99616230674297324</v>
      </c>
      <c r="P409">
        <f t="shared" si="206"/>
        <v>1011.897995875781</v>
      </c>
      <c r="Q409">
        <f t="shared" si="207"/>
        <v>0.73503055741539747</v>
      </c>
      <c r="R409">
        <f t="shared" si="208"/>
        <v>0.10477339029427801</v>
      </c>
      <c r="S409">
        <f t="shared" si="209"/>
        <v>1012.6647044492133</v>
      </c>
      <c r="T409">
        <f t="shared" si="210"/>
        <v>0.80658269624778811</v>
      </c>
      <c r="U409">
        <f t="shared" si="187"/>
        <v>5.5187542728718517</v>
      </c>
      <c r="V409">
        <f t="shared" si="211"/>
        <v>6.8937047017383131E-4</v>
      </c>
      <c r="W409">
        <f t="shared" si="188"/>
        <v>7793.2496235306216</v>
      </c>
      <c r="X409">
        <f t="shared" si="189"/>
        <v>9013.7320461435447</v>
      </c>
      <c r="Y409">
        <f t="shared" si="190"/>
        <v>0.86427907614084831</v>
      </c>
      <c r="Z409">
        <f t="shared" si="212"/>
        <v>0.17640406254089636</v>
      </c>
      <c r="AA409">
        <f t="shared" si="213"/>
        <v>2.2490453083910773E-3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0.79025924359830624</v>
      </c>
      <c r="E410">
        <f t="shared" si="196"/>
        <v>0.12204234638505307</v>
      </c>
      <c r="F410">
        <f t="shared" si="197"/>
        <v>8.642373247614374E-5</v>
      </c>
      <c r="G410">
        <f t="shared" si="198"/>
        <v>6.2172171896798171E-4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11.922503799224373</v>
      </c>
      <c r="L410">
        <f t="shared" si="203"/>
        <v>0.70814545144412544</v>
      </c>
      <c r="M410">
        <f t="shared" si="204"/>
        <v>8.4428668352460445E-3</v>
      </c>
      <c r="N410">
        <f t="shared" si="186"/>
        <v>0.21703016302766268</v>
      </c>
      <c r="O410">
        <f t="shared" si="205"/>
        <v>0.99616277806565068</v>
      </c>
      <c r="P410">
        <f t="shared" si="206"/>
        <v>1011.9225037992244</v>
      </c>
      <c r="Q410">
        <f t="shared" si="207"/>
        <v>0.73503055741539747</v>
      </c>
      <c r="R410">
        <f t="shared" si="208"/>
        <v>0.10477339029427801</v>
      </c>
      <c r="S410">
        <f t="shared" si="209"/>
        <v>1012.6907916667847</v>
      </c>
      <c r="T410">
        <f t="shared" si="210"/>
        <v>0.70814545144412544</v>
      </c>
      <c r="U410">
        <f t="shared" si="187"/>
        <v>4.8200618179936061</v>
      </c>
      <c r="V410">
        <f t="shared" si="211"/>
        <v>6.0209389971770924E-4</v>
      </c>
      <c r="W410">
        <f t="shared" si="188"/>
        <v>7752.7640919390769</v>
      </c>
      <c r="X410">
        <f t="shared" si="189"/>
        <v>8970.7544815426263</v>
      </c>
      <c r="Y410">
        <f t="shared" si="190"/>
        <v>0.75725107871080044</v>
      </c>
      <c r="Z410">
        <f t="shared" si="212"/>
        <v>0.15428093295420006</v>
      </c>
      <c r="AA410">
        <f t="shared" si="213"/>
        <v>1.9700875465080265E-3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0.79025924359830624</v>
      </c>
      <c r="E411">
        <f t="shared" si="196"/>
        <v>0.12204234638505307</v>
      </c>
      <c r="F411">
        <f t="shared" si="197"/>
        <v>7.5876377381401048E-5</v>
      </c>
      <c r="G411">
        <f t="shared" si="198"/>
        <v>5.4584534158658062E-4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11.947062204977369</v>
      </c>
      <c r="L411">
        <f t="shared" si="203"/>
        <v>0.62172171896798167</v>
      </c>
      <c r="M411">
        <f t="shared" si="204"/>
        <v>7.4277480506959358E-3</v>
      </c>
      <c r="N411">
        <f t="shared" si="186"/>
        <v>0.21619747213479995</v>
      </c>
      <c r="O411">
        <f t="shared" si="205"/>
        <v>0.99616324808843926</v>
      </c>
      <c r="P411">
        <f t="shared" si="206"/>
        <v>1011.9470622049773</v>
      </c>
      <c r="Q411">
        <f t="shared" si="207"/>
        <v>0.73503055741539747</v>
      </c>
      <c r="R411">
        <f t="shared" si="208"/>
        <v>0.10477339029427801</v>
      </c>
      <c r="S411">
        <f t="shared" si="209"/>
        <v>1012.7169326197529</v>
      </c>
      <c r="T411">
        <f t="shared" si="210"/>
        <v>0.62172171896798167</v>
      </c>
      <c r="U411">
        <f t="shared" si="187"/>
        <v>4.2065283176916681</v>
      </c>
      <c r="V411">
        <f t="shared" si="211"/>
        <v>5.2545488724172027E-4</v>
      </c>
      <c r="W411">
        <f t="shared" si="188"/>
        <v>7706.4472245284132</v>
      </c>
      <c r="X411">
        <f t="shared" si="189"/>
        <v>8922.5345866531952</v>
      </c>
      <c r="Y411">
        <f t="shared" si="190"/>
        <v>0.66379562157812544</v>
      </c>
      <c r="Z411">
        <f t="shared" si="212"/>
        <v>0.13493236602545974</v>
      </c>
      <c r="AA411">
        <f t="shared" si="213"/>
        <v>1.7256473887134788E-3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0.79025924359830624</v>
      </c>
      <c r="E412">
        <f t="shared" si="196"/>
        <v>0.12204234638505307</v>
      </c>
      <c r="F412">
        <f t="shared" si="197"/>
        <v>6.6616246250577086E-5</v>
      </c>
      <c r="G412">
        <f t="shared" si="198"/>
        <v>4.7922909533600354E-4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11.971671197025238</v>
      </c>
      <c r="L412">
        <f t="shared" si="203"/>
        <v>0.5458453415865806</v>
      </c>
      <c r="M412">
        <f t="shared" si="204"/>
        <v>6.5346809539024693E-3</v>
      </c>
      <c r="N412">
        <f t="shared" si="186"/>
        <v>0.21536807740466482</v>
      </c>
      <c r="O412">
        <f t="shared" si="205"/>
        <v>0.99616371680045357</v>
      </c>
      <c r="P412">
        <f t="shared" si="206"/>
        <v>1011.9716711970252</v>
      </c>
      <c r="Q412">
        <f t="shared" si="207"/>
        <v>0.73503055741539747</v>
      </c>
      <c r="R412">
        <f t="shared" si="208"/>
        <v>0.10477339029427801</v>
      </c>
      <c r="S412">
        <f t="shared" si="209"/>
        <v>1012.7431274188043</v>
      </c>
      <c r="T412">
        <f t="shared" si="210"/>
        <v>0.5458453415865806</v>
      </c>
      <c r="U412">
        <f t="shared" si="187"/>
        <v>3.6677624729073273</v>
      </c>
      <c r="V412">
        <f t="shared" si="211"/>
        <v>4.5815541251092957E-4</v>
      </c>
      <c r="W412">
        <f t="shared" si="188"/>
        <v>7653.463674478563</v>
      </c>
      <c r="X412">
        <f t="shared" si="189"/>
        <v>8868.4370018914979</v>
      </c>
      <c r="Y412">
        <f t="shared" si="190"/>
        <v>0.58225056855347479</v>
      </c>
      <c r="Z412">
        <f t="shared" si="212"/>
        <v>0.11801038302757512</v>
      </c>
      <c r="AA412">
        <f t="shared" si="213"/>
        <v>1.511453553786157E-3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0.79025924359830624</v>
      </c>
      <c r="E413">
        <f t="shared" si="196"/>
        <v>0.12204234638505307</v>
      </c>
      <c r="F413">
        <f t="shared" si="197"/>
        <v>5.8486243250792165E-5</v>
      </c>
      <c r="G413">
        <f t="shared" si="198"/>
        <v>4.2074285208521135E-4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11.9963308795675</v>
      </c>
      <c r="L413">
        <f t="shared" si="203"/>
        <v>0.47922909533600355</v>
      </c>
      <c r="M413">
        <f t="shared" si="204"/>
        <v>5.7489907947664964E-3</v>
      </c>
      <c r="N413">
        <f t="shared" si="186"/>
        <v>0.21454196512862012</v>
      </c>
      <c r="O413">
        <f t="shared" si="205"/>
        <v>0.99616418419108377</v>
      </c>
      <c r="P413">
        <f t="shared" si="206"/>
        <v>1011.9963308795675</v>
      </c>
      <c r="Q413">
        <f t="shared" si="207"/>
        <v>0.73503055741539747</v>
      </c>
      <c r="R413">
        <f t="shared" si="208"/>
        <v>0.10477339029427801</v>
      </c>
      <c r="S413">
        <f t="shared" si="209"/>
        <v>1012.7693761748527</v>
      </c>
      <c r="T413">
        <f t="shared" si="210"/>
        <v>0.47922909533600355</v>
      </c>
      <c r="U413">
        <f t="shared" si="187"/>
        <v>3.1946409157719469</v>
      </c>
      <c r="V413">
        <f t="shared" si="211"/>
        <v>3.9905583783063364E-4</v>
      </c>
      <c r="W413">
        <f t="shared" si="188"/>
        <v>7592.8584405872425</v>
      </c>
      <c r="X413">
        <f t="shared" si="189"/>
        <v>8807.7493721805076</v>
      </c>
      <c r="Y413">
        <f t="shared" si="190"/>
        <v>0.51115667553100974</v>
      </c>
      <c r="Z413">
        <f t="shared" si="212"/>
        <v>0.10321064889889191</v>
      </c>
      <c r="AA413">
        <f t="shared" si="213"/>
        <v>1.3237633181302085E-3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0.79025924359830624</v>
      </c>
      <c r="E414">
        <f t="shared" si="196"/>
        <v>0.12204234638505307</v>
      </c>
      <c r="F414">
        <f t="shared" si="197"/>
        <v>5.1348444893218515E-5</v>
      </c>
      <c r="G414">
        <f t="shared" si="198"/>
        <v>3.6939440719199285E-4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12.021041357018271</v>
      </c>
      <c r="L414">
        <f t="shared" si="203"/>
        <v>0.42074285208521134</v>
      </c>
      <c r="M414">
        <f t="shared" si="204"/>
        <v>5.0577672255861465E-3</v>
      </c>
      <c r="N414">
        <f t="shared" si="186"/>
        <v>0.21371912165629556</v>
      </c>
      <c r="O414">
        <f t="shared" si="205"/>
        <v>0.99616465024998135</v>
      </c>
      <c r="P414">
        <f t="shared" si="206"/>
        <v>1012.0210413570182</v>
      </c>
      <c r="Q414">
        <f t="shared" si="207"/>
        <v>0.73503055741539747</v>
      </c>
      <c r="R414">
        <f t="shared" si="208"/>
        <v>0.10477339029427801</v>
      </c>
      <c r="S414">
        <f t="shared" si="209"/>
        <v>1012.795678999041</v>
      </c>
      <c r="T414">
        <f t="shared" si="210"/>
        <v>0.42074285208521134</v>
      </c>
      <c r="U414">
        <f t="shared" si="187"/>
        <v>2.7791534980157233</v>
      </c>
      <c r="V414">
        <f t="shared" si="211"/>
        <v>3.4715558238025479E-4</v>
      </c>
      <c r="W414">
        <f t="shared" si="188"/>
        <v>7523.5397285570079</v>
      </c>
      <c r="X414">
        <f t="shared" si="189"/>
        <v>8739.6730166645702</v>
      </c>
      <c r="Y414">
        <f t="shared" si="190"/>
        <v>0.449232835026942</v>
      </c>
      <c r="Z414">
        <f t="shared" si="212"/>
        <v>9.0266998300181589E-2</v>
      </c>
      <c r="AA414">
        <f t="shared" si="213"/>
        <v>1.1592971058847685E-3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0.79025924359830624</v>
      </c>
      <c r="E415">
        <f t="shared" si="196"/>
        <v>0.12204234638505307</v>
      </c>
      <c r="F415">
        <f t="shared" si="197"/>
        <v>4.5081760195226529E-5</v>
      </c>
      <c r="G415">
        <f t="shared" si="198"/>
        <v>3.2431264699676632E-4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12.045802734006738</v>
      </c>
      <c r="L415">
        <f t="shared" si="203"/>
        <v>0.36939440719199285</v>
      </c>
      <c r="M415">
        <f t="shared" si="204"/>
        <v>4.4496521600801055E-3</v>
      </c>
      <c r="N415">
        <f t="shared" si="186"/>
        <v>0.21289953339540363</v>
      </c>
      <c r="O415">
        <f t="shared" si="205"/>
        <v>0.99616511496706417</v>
      </c>
      <c r="P415">
        <f t="shared" si="206"/>
        <v>1012.0458027340068</v>
      </c>
      <c r="Q415">
        <f t="shared" si="207"/>
        <v>0.73503055741539747</v>
      </c>
      <c r="R415">
        <f t="shared" si="208"/>
        <v>0.10477339029427801</v>
      </c>
      <c r="S415">
        <f t="shared" si="209"/>
        <v>1012.8220360027404</v>
      </c>
      <c r="T415">
        <f t="shared" si="210"/>
        <v>0.36939440719199285</v>
      </c>
      <c r="U415">
        <f t="shared" si="187"/>
        <v>2.4142674571558342</v>
      </c>
      <c r="V415">
        <f t="shared" si="211"/>
        <v>3.0157615464890334E-4</v>
      </c>
      <c r="W415">
        <f t="shared" si="188"/>
        <v>7444.2593574832308</v>
      </c>
      <c r="X415">
        <f t="shared" si="189"/>
        <v>8663.312467824333</v>
      </c>
      <c r="Y415">
        <f t="shared" si="190"/>
        <v>0.3953543410443639</v>
      </c>
      <c r="Z415">
        <f t="shared" si="212"/>
        <v>7.89466482498207E-2</v>
      </c>
      <c r="AA415">
        <f t="shared" si="213"/>
        <v>1.01518117393629E-3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0.79025924359830624</v>
      </c>
      <c r="E416">
        <f t="shared" si="196"/>
        <v>0.12204234638505307</v>
      </c>
      <c r="F416">
        <f t="shared" si="197"/>
        <v>3.9579876401832794E-5</v>
      </c>
      <c r="G416">
        <f t="shared" si="198"/>
        <v>2.8473277059493351E-4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12.070615115377615</v>
      </c>
      <c r="L416">
        <f t="shared" si="203"/>
        <v>0.32431264699676632</v>
      </c>
      <c r="M416">
        <f t="shared" si="204"/>
        <v>3.9146531389472926E-3</v>
      </c>
      <c r="N416">
        <f t="shared" si="186"/>
        <v>0.21208318681155333</v>
      </c>
      <c r="O416">
        <f t="shared" si="205"/>
        <v>0.99616557833250785</v>
      </c>
      <c r="P416">
        <f t="shared" si="206"/>
        <v>1012.0706151153776</v>
      </c>
      <c r="Q416">
        <f t="shared" si="207"/>
        <v>0.73503055741539747</v>
      </c>
      <c r="R416">
        <f t="shared" si="208"/>
        <v>0.10477339029427801</v>
      </c>
      <c r="S416">
        <f t="shared" si="209"/>
        <v>1012.8484472975522</v>
      </c>
      <c r="T416">
        <f t="shared" si="210"/>
        <v>0.32431264699676632</v>
      </c>
      <c r="U416">
        <f t="shared" si="187"/>
        <v>2.0938081570083149</v>
      </c>
      <c r="V416">
        <f t="shared" si="211"/>
        <v>2.6154625523841328E-4</v>
      </c>
      <c r="W416">
        <f t="shared" si="188"/>
        <v>7353.5903599484409</v>
      </c>
      <c r="X416">
        <f t="shared" si="189"/>
        <v>8577.6637429960829</v>
      </c>
      <c r="Y416">
        <f t="shared" si="190"/>
        <v>0.34853380576666843</v>
      </c>
      <c r="Z416">
        <f t="shared" si="212"/>
        <v>6.9046011219839803E-2</v>
      </c>
      <c r="AA416">
        <f t="shared" si="213"/>
        <v>8.8889738999632141E-4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0.79025924359830624</v>
      </c>
      <c r="E417">
        <f t="shared" si="196"/>
        <v>0.12204234638505307</v>
      </c>
      <c r="F417">
        <f t="shared" si="197"/>
        <v>3.474945541612273E-5</v>
      </c>
      <c r="G417">
        <f t="shared" si="198"/>
        <v>2.4998331517881079E-4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12.095478606191582</v>
      </c>
      <c r="L417">
        <f t="shared" si="203"/>
        <v>0.28473277059493352</v>
      </c>
      <c r="M417">
        <f t="shared" si="204"/>
        <v>3.4439791352126737E-3</v>
      </c>
      <c r="N417">
        <f t="shared" si="186"/>
        <v>0.21127006842806262</v>
      </c>
      <c r="O417">
        <f t="shared" si="205"/>
        <v>0.99616604033674194</v>
      </c>
      <c r="P417">
        <f t="shared" si="206"/>
        <v>1012.0954786061916</v>
      </c>
      <c r="Q417">
        <f t="shared" si="207"/>
        <v>0.73503055741539747</v>
      </c>
      <c r="R417">
        <f t="shared" si="208"/>
        <v>0.10477339029427801</v>
      </c>
      <c r="S417">
        <f t="shared" si="209"/>
        <v>1012.8749129953068</v>
      </c>
      <c r="T417">
        <f t="shared" si="210"/>
        <v>0.28473277059493352</v>
      </c>
      <c r="U417">
        <f t="shared" si="187"/>
        <v>1.8123543801348598</v>
      </c>
      <c r="V417">
        <f t="shared" si="211"/>
        <v>2.2638869740888393E-4</v>
      </c>
      <c r="W417">
        <f t="shared" si="188"/>
        <v>7249.9013737716796</v>
      </c>
      <c r="X417">
        <f t="shared" si="189"/>
        <v>8481.6011947001152</v>
      </c>
      <c r="Y417">
        <f t="shared" si="190"/>
        <v>0.30790440454083795</v>
      </c>
      <c r="Z417">
        <f t="shared" si="212"/>
        <v>6.0387033377456441E-2</v>
      </c>
      <c r="AA417">
        <f t="shared" si="213"/>
        <v>7.7823922590131622E-4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0.79025924359830624</v>
      </c>
      <c r="E418">
        <f t="shared" si="196"/>
        <v>0.12204234638505307</v>
      </c>
      <c r="F418">
        <f t="shared" si="197"/>
        <v>3.050855034153632E-5</v>
      </c>
      <c r="G418">
        <f t="shared" si="198"/>
        <v>2.1947476483727448E-4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12.120393311725726</v>
      </c>
      <c r="L418">
        <f t="shared" si="203"/>
        <v>0.24998331517881078</v>
      </c>
      <c r="M418">
        <f t="shared" si="204"/>
        <v>3.0298961013362825E-3</v>
      </c>
      <c r="N418">
        <f t="shared" si="186"/>
        <v>0.21046016482577104</v>
      </c>
      <c r="O418">
        <f t="shared" si="205"/>
        <v>0.99616650097045167</v>
      </c>
      <c r="P418">
        <f t="shared" si="206"/>
        <v>1012.1203933117257</v>
      </c>
      <c r="Q418">
        <f t="shared" si="207"/>
        <v>0.73503055741539747</v>
      </c>
      <c r="R418">
        <f t="shared" si="208"/>
        <v>0.10477339029427801</v>
      </c>
      <c r="S418">
        <f t="shared" si="209"/>
        <v>1012.9014332080656</v>
      </c>
      <c r="T418">
        <f t="shared" si="210"/>
        <v>0.24998331517881078</v>
      </c>
      <c r="U418">
        <f t="shared" si="187"/>
        <v>1.5651463966069081</v>
      </c>
      <c r="V418">
        <f t="shared" si="211"/>
        <v>1.9550892356696821E-4</v>
      </c>
      <c r="W418">
        <f t="shared" si="188"/>
        <v>7131.327365892641</v>
      </c>
      <c r="X418">
        <f t="shared" si="189"/>
        <v>8373.8627675720963</v>
      </c>
      <c r="Y418">
        <f t="shared" si="190"/>
        <v>0.27270516508558684</v>
      </c>
      <c r="Z418">
        <f t="shared" si="212"/>
        <v>5.2813992103701302E-2</v>
      </c>
      <c r="AA418">
        <f t="shared" si="213"/>
        <v>6.8127319693804967E-4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0.82718423890410464</v>
      </c>
      <c r="E419">
        <f t="shared" si="196"/>
        <v>0.1360964094310777</v>
      </c>
      <c r="F419">
        <f t="shared" si="197"/>
        <v>2.9869727455083203E-5</v>
      </c>
      <c r="G419">
        <f t="shared" si="198"/>
        <v>1.8960503738219128E-4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12.145359337473977</v>
      </c>
      <c r="L419">
        <f t="shared" si="203"/>
        <v>0.21947476483727449</v>
      </c>
      <c r="M419">
        <f t="shared" si="204"/>
        <v>2.6655998844562967E-3</v>
      </c>
      <c r="N419">
        <f t="shared" si="186"/>
        <v>0.20965346264284954</v>
      </c>
      <c r="O419">
        <f t="shared" si="205"/>
        <v>0.9961669602245663</v>
      </c>
      <c r="P419">
        <f t="shared" si="206"/>
        <v>1012.145359337474</v>
      </c>
      <c r="Q419">
        <f t="shared" si="207"/>
        <v>0.76937498312385255</v>
      </c>
      <c r="R419">
        <f t="shared" si="208"/>
        <v>0.1150701027432941</v>
      </c>
      <c r="S419">
        <f t="shared" si="209"/>
        <v>1012.9280080481205</v>
      </c>
      <c r="T419">
        <f t="shared" si="210"/>
        <v>0.21947476483727449</v>
      </c>
      <c r="U419">
        <f t="shared" si="187"/>
        <v>1.3480052501295636</v>
      </c>
      <c r="V419">
        <f t="shared" si="211"/>
        <v>1.6838492296107139E-4</v>
      </c>
      <c r="W419">
        <f t="shared" si="188"/>
        <v>7109.5434422048484</v>
      </c>
      <c r="X419">
        <f t="shared" si="189"/>
        <v>8349.0626715052767</v>
      </c>
      <c r="Y419">
        <f t="shared" si="190"/>
        <v>0.23501908980745265</v>
      </c>
      <c r="Z419">
        <f t="shared" si="212"/>
        <v>4.6190695182750124E-2</v>
      </c>
      <c r="AA419">
        <f t="shared" si="213"/>
        <v>5.9630507319786649E-4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0.82718423890410464</v>
      </c>
      <c r="E420">
        <f t="shared" si="196"/>
        <v>0.1360964094310777</v>
      </c>
      <c r="F420">
        <f t="shared" si="197"/>
        <v>2.5804564797761497E-5</v>
      </c>
      <c r="G420">
        <f t="shared" si="198"/>
        <v>1.6380047258442978E-4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12.170376789147582</v>
      </c>
      <c r="L420">
        <f t="shared" si="203"/>
        <v>0.18960503738219128</v>
      </c>
      <c r="M420">
        <f t="shared" si="204"/>
        <v>2.3075647460616805E-3</v>
      </c>
      <c r="N420">
        <f t="shared" si="186"/>
        <v>0.20884994857461078</v>
      </c>
      <c r="O420">
        <f t="shared" si="205"/>
        <v>0.99616741809026277</v>
      </c>
      <c r="P420">
        <f t="shared" si="206"/>
        <v>1012.1703767891476</v>
      </c>
      <c r="Q420">
        <f t="shared" si="207"/>
        <v>0.76937498312385255</v>
      </c>
      <c r="R420">
        <f t="shared" si="208"/>
        <v>0.1150701027432941</v>
      </c>
      <c r="S420">
        <f t="shared" si="209"/>
        <v>1012.9546376279949</v>
      </c>
      <c r="T420">
        <f t="shared" si="210"/>
        <v>0.18960503738219128</v>
      </c>
      <c r="U420">
        <f t="shared" si="187"/>
        <v>1.160395564763455</v>
      </c>
      <c r="V420">
        <f t="shared" si="211"/>
        <v>1.449498195635982E-4</v>
      </c>
      <c r="W420">
        <f t="shared" si="188"/>
        <v>7084.2015682545534</v>
      </c>
      <c r="X420">
        <f t="shared" si="189"/>
        <v>8320.8993950842141</v>
      </c>
      <c r="Y420">
        <f t="shared" si="190"/>
        <v>0.20257168847883572</v>
      </c>
      <c r="Z420">
        <f t="shared" si="212"/>
        <v>3.9751352621703331E-2</v>
      </c>
      <c r="AA420">
        <f t="shared" si="213"/>
        <v>5.1406170164615579E-4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0.82718423890410464</v>
      </c>
      <c r="E421">
        <f t="shared" si="196"/>
        <v>0.1360964094310777</v>
      </c>
      <c r="F421">
        <f t="shared" si="197"/>
        <v>2.2292656181854576E-5</v>
      </c>
      <c r="G421">
        <f t="shared" si="198"/>
        <v>1.4150781640257521E-4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12.195445772675525</v>
      </c>
      <c r="L421">
        <f t="shared" si="203"/>
        <v>0.16380047258442978</v>
      </c>
      <c r="M421">
        <f t="shared" si="204"/>
        <v>1.9976197809420376E-3</v>
      </c>
      <c r="N421">
        <f t="shared" si="186"/>
        <v>0.20804960937331796</v>
      </c>
      <c r="O421">
        <f t="shared" si="205"/>
        <v>0.99616787455895917</v>
      </c>
      <c r="P421">
        <f t="shared" si="206"/>
        <v>1012.1954457726755</v>
      </c>
      <c r="Q421">
        <f t="shared" si="207"/>
        <v>0.76937498312385255</v>
      </c>
      <c r="R421">
        <f t="shared" si="208"/>
        <v>0.1150701027432941</v>
      </c>
      <c r="S421">
        <f t="shared" si="209"/>
        <v>1012.9813220604437</v>
      </c>
      <c r="T421">
        <f t="shared" si="210"/>
        <v>0.16380047258442978</v>
      </c>
      <c r="U421">
        <f t="shared" si="187"/>
        <v>0.99829885506298666</v>
      </c>
      <c r="V421">
        <f t="shared" si="211"/>
        <v>1.2470164770185427E-4</v>
      </c>
      <c r="W421">
        <f t="shared" si="188"/>
        <v>7054.7258832892221</v>
      </c>
      <c r="X421">
        <f t="shared" si="189"/>
        <v>8288.9214455962046</v>
      </c>
      <c r="Y421">
        <f t="shared" si="190"/>
        <v>0.17464831903580955</v>
      </c>
      <c r="Z421">
        <f t="shared" si="212"/>
        <v>3.4209720275755105E-2</v>
      </c>
      <c r="AA421">
        <f t="shared" si="213"/>
        <v>4.4314691761394972E-4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0.82718423890410464</v>
      </c>
      <c r="E422">
        <f t="shared" si="196"/>
        <v>0.1360964094310777</v>
      </c>
      <c r="F422">
        <f t="shared" si="197"/>
        <v>1.9258705718822648E-5</v>
      </c>
      <c r="G422">
        <f t="shared" si="198"/>
        <v>1.2224911068375256E-4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12.22056639420498</v>
      </c>
      <c r="L422">
        <f t="shared" si="203"/>
        <v>0.1415078164025752</v>
      </c>
      <c r="M422">
        <f t="shared" si="204"/>
        <v>1.7293056656466387E-3</v>
      </c>
      <c r="N422">
        <f t="shared" si="186"/>
        <v>0.20725243184799225</v>
      </c>
      <c r="O422">
        <f t="shared" si="205"/>
        <v>0.99616832962231006</v>
      </c>
      <c r="P422">
        <f t="shared" si="206"/>
        <v>1012.220566394205</v>
      </c>
      <c r="Q422">
        <f t="shared" si="207"/>
        <v>0.76937498312385255</v>
      </c>
      <c r="R422">
        <f t="shared" si="208"/>
        <v>0.1150701027432941</v>
      </c>
      <c r="S422">
        <f t="shared" si="209"/>
        <v>1013.0080614584543</v>
      </c>
      <c r="T422">
        <f t="shared" si="210"/>
        <v>0.1415078164025752</v>
      </c>
      <c r="U422">
        <f t="shared" si="187"/>
        <v>0.85824344300740973</v>
      </c>
      <c r="V422">
        <f t="shared" si="211"/>
        <v>1.0720674568497212E-4</v>
      </c>
      <c r="W422">
        <f t="shared" si="188"/>
        <v>7020.4473325585823</v>
      </c>
      <c r="X422">
        <f t="shared" si="189"/>
        <v>8252.6167279446545</v>
      </c>
      <c r="Y422">
        <f t="shared" si="190"/>
        <v>0.15063161279768442</v>
      </c>
      <c r="Z422">
        <f t="shared" si="212"/>
        <v>2.9440645925826965E-2</v>
      </c>
      <c r="AA422">
        <f t="shared" si="213"/>
        <v>3.820002269785685E-4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0.82718423890410464</v>
      </c>
      <c r="E423">
        <f t="shared" si="196"/>
        <v>0.1360964094310777</v>
      </c>
      <c r="F423">
        <f t="shared" si="197"/>
        <v>1.6637665020201122E-5</v>
      </c>
      <c r="G423">
        <f t="shared" si="198"/>
        <v>1.0561144566355143E-4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12.245738760101805</v>
      </c>
      <c r="L423">
        <f t="shared" si="203"/>
        <v>0.12224911068375256</v>
      </c>
      <c r="M423">
        <f t="shared" si="204"/>
        <v>1.4970306730880043E-3</v>
      </c>
      <c r="N423">
        <f t="shared" si="186"/>
        <v>0.20645840286422015</v>
      </c>
      <c r="O423">
        <f t="shared" si="205"/>
        <v>0.99616878327220559</v>
      </c>
      <c r="P423">
        <f t="shared" si="206"/>
        <v>1012.2457387601019</v>
      </c>
      <c r="Q423">
        <f t="shared" si="207"/>
        <v>0.76937498312385255</v>
      </c>
      <c r="R423">
        <f t="shared" si="208"/>
        <v>0.1150701027432941</v>
      </c>
      <c r="S423">
        <f t="shared" si="209"/>
        <v>1013.0348559352468</v>
      </c>
      <c r="T423">
        <f t="shared" si="210"/>
        <v>0.12224911068375256</v>
      </c>
      <c r="U423">
        <f t="shared" si="187"/>
        <v>0.73723005211552683</v>
      </c>
      <c r="V423">
        <f t="shared" si="211"/>
        <v>9.2090461456383841E-5</v>
      </c>
      <c r="W423">
        <f t="shared" si="188"/>
        <v>6980.5885856740924</v>
      </c>
      <c r="X423">
        <f t="shared" si="189"/>
        <v>8211.4044104407367</v>
      </c>
      <c r="Y423">
        <f t="shared" si="190"/>
        <v>0.12998823859918168</v>
      </c>
      <c r="Z423">
        <f t="shared" si="212"/>
        <v>2.5336425480462089E-2</v>
      </c>
      <c r="AA423">
        <f t="shared" si="213"/>
        <v>3.2927609713983961E-4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0.82718423890410464</v>
      </c>
      <c r="E424">
        <f t="shared" si="196"/>
        <v>0.1360964094310777</v>
      </c>
      <c r="F424">
        <f t="shared" si="197"/>
        <v>1.4373338549634711E-5</v>
      </c>
      <c r="G424">
        <f t="shared" si="198"/>
        <v>9.1238107113916718E-5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12.270962976950866</v>
      </c>
      <c r="L424">
        <f t="shared" si="203"/>
        <v>0.10561144566355143</v>
      </c>
      <c r="M424">
        <f t="shared" si="204"/>
        <v>1.2959541396796977E-3</v>
      </c>
      <c r="N424">
        <f t="shared" si="186"/>
        <v>0.20566750934396003</v>
      </c>
      <c r="O424">
        <f t="shared" si="205"/>
        <v>0.9961692355007693</v>
      </c>
      <c r="P424">
        <f t="shared" si="206"/>
        <v>1012.2709629769508</v>
      </c>
      <c r="Q424">
        <f t="shared" si="207"/>
        <v>0.76937498312385255</v>
      </c>
      <c r="R424">
        <f t="shared" si="208"/>
        <v>0.1150701027432941</v>
      </c>
      <c r="S424">
        <f t="shared" si="209"/>
        <v>1013.0617056042744</v>
      </c>
      <c r="T424">
        <f t="shared" si="210"/>
        <v>0.10561144566355143</v>
      </c>
      <c r="U424">
        <f t="shared" si="187"/>
        <v>0.63266752623059375</v>
      </c>
      <c r="V424">
        <f t="shared" si="211"/>
        <v>7.9029122960812544E-5</v>
      </c>
      <c r="W424">
        <f t="shared" si="188"/>
        <v>6934.2465143502714</v>
      </c>
      <c r="X424">
        <f t="shared" si="189"/>
        <v>8164.6256988328405</v>
      </c>
      <c r="Y424">
        <f t="shared" si="190"/>
        <v>0.11225746782455415</v>
      </c>
      <c r="Z424">
        <f t="shared" si="212"/>
        <v>2.1804370395878198E-2</v>
      </c>
      <c r="AA424">
        <f t="shared" si="213"/>
        <v>2.8381434474853274E-4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0.82718423890410464</v>
      </c>
      <c r="E425">
        <f t="shared" si="196"/>
        <v>0.1360964094310777</v>
      </c>
      <c r="F425">
        <f t="shared" si="197"/>
        <v>1.2417178781492133E-5</v>
      </c>
      <c r="G425">
        <f t="shared" si="198"/>
        <v>7.8820928332424585E-5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12.296239151556685</v>
      </c>
      <c r="L425">
        <f t="shared" si="203"/>
        <v>9.1238107113916722E-2</v>
      </c>
      <c r="M425">
        <f t="shared" si="204"/>
        <v>1.1218855848080652E-3</v>
      </c>
      <c r="N425">
        <f t="shared" si="186"/>
        <v>0.20487973826534667</v>
      </c>
      <c r="O425">
        <f t="shared" si="205"/>
        <v>0.99616968630034852</v>
      </c>
      <c r="P425">
        <f t="shared" si="206"/>
        <v>1012.2962391515567</v>
      </c>
      <c r="Q425">
        <f t="shared" si="207"/>
        <v>0.76937498312385255</v>
      </c>
      <c r="R425">
        <f t="shared" si="208"/>
        <v>0.1150701027432941</v>
      </c>
      <c r="S425">
        <f t="shared" si="209"/>
        <v>1013.0886105792241</v>
      </c>
      <c r="T425">
        <f t="shared" si="210"/>
        <v>9.1238107113916722E-2</v>
      </c>
      <c r="U425">
        <f t="shared" si="187"/>
        <v>0.54231729527371075</v>
      </c>
      <c r="V425">
        <f t="shared" si="211"/>
        <v>6.7743101131351942E-5</v>
      </c>
      <c r="W425">
        <f t="shared" si="188"/>
        <v>6880.3718345780699</v>
      </c>
      <c r="X425">
        <f t="shared" si="189"/>
        <v>8111.5333720432018</v>
      </c>
      <c r="Y425">
        <f t="shared" si="190"/>
        <v>9.7041295310176828E-2</v>
      </c>
      <c r="Z425">
        <f t="shared" si="212"/>
        <v>1.8764714247376694E-2</v>
      </c>
      <c r="AA425">
        <f t="shared" si="213"/>
        <v>2.4461460282544114E-4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0.82718423890410464</v>
      </c>
      <c r="E426">
        <f t="shared" si="196"/>
        <v>0.1360964094310777</v>
      </c>
      <c r="F426">
        <f t="shared" si="197"/>
        <v>1.0727245334067288E-5</v>
      </c>
      <c r="G426">
        <f t="shared" si="198"/>
        <v>6.8093682998357293E-5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12.321567390943725</v>
      </c>
      <c r="L426">
        <f t="shared" si="203"/>
        <v>7.8820928332424586E-2</v>
      </c>
      <c r="M426">
        <f t="shared" si="204"/>
        <v>9.7119738026471515E-4</v>
      </c>
      <c r="N426">
        <f t="shared" si="186"/>
        <v>0.20409507666249663</v>
      </c>
      <c r="O426">
        <f t="shared" si="205"/>
        <v>0.99617013566351886</v>
      </c>
      <c r="P426">
        <f t="shared" si="206"/>
        <v>1012.3215673909438</v>
      </c>
      <c r="Q426">
        <f t="shared" si="207"/>
        <v>0.76937498312385255</v>
      </c>
      <c r="R426">
        <f t="shared" si="208"/>
        <v>0.1150701027432941</v>
      </c>
      <c r="S426">
        <f t="shared" si="209"/>
        <v>1013.115570974017</v>
      </c>
      <c r="T426">
        <f t="shared" si="210"/>
        <v>7.8820928332424586E-2</v>
      </c>
      <c r="U426">
        <f t="shared" si="187"/>
        <v>0.46424539773331719</v>
      </c>
      <c r="V426">
        <f t="shared" si="211"/>
        <v>5.7990816819773561E-5</v>
      </c>
      <c r="W426">
        <f t="shared" si="188"/>
        <v>6817.7454543693375</v>
      </c>
      <c r="X426">
        <f t="shared" si="189"/>
        <v>8051.2799134148909</v>
      </c>
      <c r="Y426">
        <f t="shared" si="190"/>
        <v>8.3995904421798065E-2</v>
      </c>
      <c r="Z426">
        <f t="shared" si="212"/>
        <v>1.6148811166578798E-2</v>
      </c>
      <c r="AA426">
        <f t="shared" si="213"/>
        <v>2.1081430527717767E-4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0.82718423890410464</v>
      </c>
      <c r="E427">
        <f t="shared" si="196"/>
        <v>0.1360964094310777</v>
      </c>
      <c r="F427">
        <f t="shared" si="197"/>
        <v>9.2673057610144498E-6</v>
      </c>
      <c r="G427">
        <f t="shared" si="198"/>
        <v>5.882637723734284E-5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12.346947802356905</v>
      </c>
      <c r="L427">
        <f t="shared" si="203"/>
        <v>6.8093682998357288E-2</v>
      </c>
      <c r="M427">
        <f t="shared" si="204"/>
        <v>8.4074914965095527E-4</v>
      </c>
      <c r="N427">
        <f t="shared" si="186"/>
        <v>0.20331351162531219</v>
      </c>
      <c r="O427">
        <f t="shared" si="205"/>
        <v>0.99617058358307742</v>
      </c>
      <c r="P427">
        <f t="shared" si="206"/>
        <v>1012.3469478023569</v>
      </c>
      <c r="Q427">
        <f t="shared" si="207"/>
        <v>0.76937498312385255</v>
      </c>
      <c r="R427">
        <f t="shared" si="208"/>
        <v>0.1150701027432941</v>
      </c>
      <c r="S427">
        <f t="shared" si="209"/>
        <v>1013.1425869028089</v>
      </c>
      <c r="T427">
        <f t="shared" si="210"/>
        <v>6.8093682998357288E-2</v>
      </c>
      <c r="U427">
        <f t="shared" si="187"/>
        <v>0.39678103161800882</v>
      </c>
      <c r="V427">
        <f t="shared" si="211"/>
        <v>4.9563563224246504E-5</v>
      </c>
      <c r="W427">
        <f t="shared" si="188"/>
        <v>6744.9509939587624</v>
      </c>
      <c r="X427">
        <f t="shared" si="189"/>
        <v>7982.9040489670933</v>
      </c>
      <c r="Y427">
        <f t="shared" si="190"/>
        <v>7.2824293416041103E-2</v>
      </c>
      <c r="Z427">
        <f t="shared" si="212"/>
        <v>1.3897585451781474E-2</v>
      </c>
      <c r="AA427">
        <f t="shared" si="213"/>
        <v>1.8166970423972532E-4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0.82718423890410464</v>
      </c>
      <c r="E428">
        <f t="shared" si="196"/>
        <v>0.1360964094310777</v>
      </c>
      <c r="F428">
        <f t="shared" si="197"/>
        <v>8.0060587218404405E-6</v>
      </c>
      <c r="G428">
        <f t="shared" si="198"/>
        <v>5.0820318515502403E-5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12.372380493262055</v>
      </c>
      <c r="L428">
        <f t="shared" si="203"/>
        <v>5.8826377237342839E-2</v>
      </c>
      <c r="M428">
        <f t="shared" si="204"/>
        <v>7.2782232222057556E-4</v>
      </c>
      <c r="N428">
        <f t="shared" si="186"/>
        <v>0.20253503029928407</v>
      </c>
      <c r="O428">
        <f t="shared" si="205"/>
        <v>0.99617103005203711</v>
      </c>
      <c r="P428">
        <f t="shared" si="206"/>
        <v>1012.3723804932621</v>
      </c>
      <c r="Q428">
        <f t="shared" si="207"/>
        <v>0.76937498312385255</v>
      </c>
      <c r="R428">
        <f t="shared" si="208"/>
        <v>0.1150701027432941</v>
      </c>
      <c r="S428">
        <f t="shared" si="209"/>
        <v>1013.169658479991</v>
      </c>
      <c r="T428">
        <f t="shared" si="210"/>
        <v>5.8826377237342839E-2</v>
      </c>
      <c r="U428">
        <f t="shared" si="187"/>
        <v>0.33848074552096663</v>
      </c>
      <c r="V428">
        <f t="shared" si="211"/>
        <v>4.2281032846775556E-5</v>
      </c>
      <c r="W428">
        <f t="shared" si="188"/>
        <v>6660.3428590813573</v>
      </c>
      <c r="X428">
        <f t="shared" si="189"/>
        <v>7905.3154788576794</v>
      </c>
      <c r="Y428">
        <f t="shared" si="190"/>
        <v>6.3269905080112154E-2</v>
      </c>
      <c r="Z428">
        <f t="shared" si="212"/>
        <v>1.1960197332319504E-2</v>
      </c>
      <c r="AA428">
        <f t="shared" si="213"/>
        <v>1.5653950243866142E-4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0.82718423890410464</v>
      </c>
      <c r="E429">
        <f t="shared" si="196"/>
        <v>0.1360964094310777</v>
      </c>
      <c r="F429">
        <f t="shared" si="197"/>
        <v>6.916462876103594E-6</v>
      </c>
      <c r="G429">
        <f t="shared" si="198"/>
        <v>4.3903855639398807E-5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12.397865571346372</v>
      </c>
      <c r="L429">
        <f t="shared" si="203"/>
        <v>5.0820318515502401E-2</v>
      </c>
      <c r="M429">
        <f t="shared" si="204"/>
        <v>6.3006347724820378E-4</v>
      </c>
      <c r="N429">
        <f t="shared" si="186"/>
        <v>0.20175961988529462</v>
      </c>
      <c r="O429">
        <f t="shared" si="205"/>
        <v>0.99617147506362902</v>
      </c>
      <c r="P429">
        <f t="shared" si="206"/>
        <v>1012.3978655713464</v>
      </c>
      <c r="Q429">
        <f t="shared" si="207"/>
        <v>0.76937498312385255</v>
      </c>
      <c r="R429">
        <f t="shared" si="208"/>
        <v>0.1150701027432941</v>
      </c>
      <c r="S429">
        <f t="shared" si="209"/>
        <v>1013.1967858201895</v>
      </c>
      <c r="T429">
        <f t="shared" si="210"/>
        <v>5.0820318515502401E-2</v>
      </c>
      <c r="U429">
        <f t="shared" si="187"/>
        <v>0.2880975023257254</v>
      </c>
      <c r="V429">
        <f t="shared" si="211"/>
        <v>3.5987453112465022E-5</v>
      </c>
      <c r="W429">
        <f t="shared" si="188"/>
        <v>6562.0091477157184</v>
      </c>
      <c r="X429">
        <f t="shared" si="189"/>
        <v>7817.2775595577004</v>
      </c>
      <c r="Y429">
        <f t="shared" si="190"/>
        <v>5.5111123142207785E-2</v>
      </c>
      <c r="Z429">
        <f t="shared" si="212"/>
        <v>1.0292894750356546E-2</v>
      </c>
      <c r="AA429">
        <f t="shared" si="213"/>
        <v>1.3487074031554803E-4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0.82718423890410464</v>
      </c>
      <c r="E430">
        <f t="shared" si="196"/>
        <v>0.1360964094310777</v>
      </c>
      <c r="F430">
        <f t="shared" si="197"/>
        <v>5.9751571127025497E-6</v>
      </c>
      <c r="G430">
        <f t="shared" si="198"/>
        <v>3.7928698526696257E-5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12.423403144518868</v>
      </c>
      <c r="L430">
        <f t="shared" si="203"/>
        <v>4.390385563939881E-2</v>
      </c>
      <c r="M430">
        <f t="shared" si="204"/>
        <v>5.4543529820700958E-4</v>
      </c>
      <c r="N430">
        <f t="shared" si="186"/>
        <v>0.20098726763941951</v>
      </c>
      <c r="O430">
        <f t="shared" si="205"/>
        <v>0.99617191861129495</v>
      </c>
      <c r="P430">
        <f t="shared" si="206"/>
        <v>1012.4234031445188</v>
      </c>
      <c r="Q430">
        <f t="shared" si="207"/>
        <v>0.76937498312385255</v>
      </c>
      <c r="R430">
        <f t="shared" si="208"/>
        <v>0.1150701027432941</v>
      </c>
      <c r="S430">
        <f t="shared" si="209"/>
        <v>1013.2239690382672</v>
      </c>
      <c r="T430">
        <f t="shared" si="210"/>
        <v>4.390385563939881E-2</v>
      </c>
      <c r="U430">
        <f t="shared" si="187"/>
        <v>0.24455395251563006</v>
      </c>
      <c r="V430">
        <f t="shared" si="211"/>
        <v>3.0548247827827033E-5</v>
      </c>
      <c r="W430">
        <f t="shared" si="188"/>
        <v>6447.7285542370973</v>
      </c>
      <c r="X430">
        <f t="shared" si="189"/>
        <v>7717.387661697474</v>
      </c>
      <c r="Y430">
        <f t="shared" si="190"/>
        <v>4.8156517518538867E-2</v>
      </c>
      <c r="Z430">
        <f t="shared" si="212"/>
        <v>8.8580252253039529E-3</v>
      </c>
      <c r="AA430">
        <f t="shared" si="213"/>
        <v>1.1618662730035535E-4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0.86098696309970146</v>
      </c>
      <c r="E431">
        <f t="shared" si="196"/>
        <v>0.15162480714322368</v>
      </c>
      <c r="F431">
        <f t="shared" si="197"/>
        <v>5.750931599303792E-6</v>
      </c>
      <c r="G431">
        <f t="shared" si="198"/>
        <v>3.2177766927392463E-5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12.448993320910827</v>
      </c>
      <c r="L431">
        <f t="shared" si="203"/>
        <v>3.792869852669626E-2</v>
      </c>
      <c r="M431">
        <f t="shared" si="204"/>
        <v>4.72174114629682E-4</v>
      </c>
      <c r="N431">
        <f t="shared" si="186"/>
        <v>0.20021796087272942</v>
      </c>
      <c r="O431">
        <f t="shared" si="205"/>
        <v>0.99617236068868664</v>
      </c>
      <c r="P431">
        <f t="shared" si="206"/>
        <v>1012.4489933209109</v>
      </c>
      <c r="Q431">
        <f t="shared" si="207"/>
        <v>0.80081534324481285</v>
      </c>
      <c r="R431">
        <f t="shared" si="208"/>
        <v>0.12581237002347201</v>
      </c>
      <c r="S431">
        <f t="shared" si="209"/>
        <v>1013.2512082493236</v>
      </c>
      <c r="T431">
        <f t="shared" si="210"/>
        <v>3.792869852669626E-2</v>
      </c>
      <c r="U431">
        <f t="shared" si="187"/>
        <v>0.2069193442713616</v>
      </c>
      <c r="V431">
        <f t="shared" si="211"/>
        <v>2.5847152925361219E-5</v>
      </c>
      <c r="W431">
        <f t="shared" si="188"/>
        <v>6430.5066519458851</v>
      </c>
      <c r="X431">
        <f t="shared" si="189"/>
        <v>7697.4956899880908</v>
      </c>
      <c r="Y431">
        <f t="shared" si="190"/>
        <v>4.0768877965683278E-2</v>
      </c>
      <c r="Z431">
        <f t="shared" si="212"/>
        <v>7.6231854819999575E-3</v>
      </c>
      <c r="AA431">
        <f t="shared" si="213"/>
        <v>1.0007604940256328E-4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0.86098696309970146</v>
      </c>
      <c r="E432">
        <f t="shared" si="196"/>
        <v>0.15162480714322368</v>
      </c>
      <c r="F432">
        <f t="shared" si="197"/>
        <v>4.8789477046654835E-6</v>
      </c>
      <c r="G432">
        <f t="shared" si="198"/>
        <v>2.729881922272698E-5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12.474636208876271</v>
      </c>
      <c r="L432">
        <f t="shared" si="203"/>
        <v>3.2177766927392465E-2</v>
      </c>
      <c r="M432">
        <f t="shared" si="204"/>
        <v>4.0140593643323138E-4</v>
      </c>
      <c r="N432">
        <f t="shared" si="186"/>
        <v>0.19945168695109064</v>
      </c>
      <c r="O432">
        <f t="shared" si="205"/>
        <v>0.99617280128966124</v>
      </c>
      <c r="P432">
        <f t="shared" si="206"/>
        <v>1012.4746362088763</v>
      </c>
      <c r="Q432">
        <f t="shared" si="207"/>
        <v>0.80081534324481285</v>
      </c>
      <c r="R432">
        <f t="shared" si="208"/>
        <v>0.12581237002347201</v>
      </c>
      <c r="S432">
        <f t="shared" si="209"/>
        <v>1013.2785035686948</v>
      </c>
      <c r="T432">
        <f t="shared" si="210"/>
        <v>3.2177766927392465E-2</v>
      </c>
      <c r="U432">
        <f t="shared" si="187"/>
        <v>0.1749881108462662</v>
      </c>
      <c r="V432">
        <f t="shared" si="211"/>
        <v>2.1858490210716827E-5</v>
      </c>
      <c r="W432">
        <f t="shared" si="188"/>
        <v>6410.0981591388372</v>
      </c>
      <c r="X432">
        <f t="shared" si="189"/>
        <v>7674.6215689219698</v>
      </c>
      <c r="Y432">
        <f t="shared" si="190"/>
        <v>3.4519995966576046E-2</v>
      </c>
      <c r="Z432">
        <f t="shared" si="212"/>
        <v>6.442566879640471E-3</v>
      </c>
      <c r="AA432">
        <f t="shared" si="213"/>
        <v>8.4728390821601406E-5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0.86098696309970146</v>
      </c>
      <c r="E433">
        <f t="shared" si="196"/>
        <v>0.15162480714322368</v>
      </c>
      <c r="F433">
        <f t="shared" si="197"/>
        <v>4.1391781998837056E-6</v>
      </c>
      <c r="G433">
        <f t="shared" si="198"/>
        <v>2.3159641022843276E-5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12.50033191699241</v>
      </c>
      <c r="L433">
        <f t="shared" si="203"/>
        <v>2.7298819222726981E-2</v>
      </c>
      <c r="M433">
        <f t="shared" si="204"/>
        <v>3.4124430122606003E-4</v>
      </c>
      <c r="N433">
        <f t="shared" si="186"/>
        <v>0.19868843329496583</v>
      </c>
      <c r="O433">
        <f t="shared" si="205"/>
        <v>0.99617324040828004</v>
      </c>
      <c r="P433">
        <f t="shared" si="206"/>
        <v>1012.5003319169924</v>
      </c>
      <c r="Q433">
        <f t="shared" si="207"/>
        <v>0.80081534324481285</v>
      </c>
      <c r="R433">
        <f t="shared" si="208"/>
        <v>0.12581237002347201</v>
      </c>
      <c r="S433">
        <f t="shared" si="209"/>
        <v>1013.3058551119548</v>
      </c>
      <c r="T433">
        <f t="shared" si="210"/>
        <v>2.7298819222726981E-2</v>
      </c>
      <c r="U433">
        <f t="shared" si="187"/>
        <v>0.14789560468968282</v>
      </c>
      <c r="V433">
        <f t="shared" si="211"/>
        <v>1.8474252974578341E-5</v>
      </c>
      <c r="W433">
        <f t="shared" si="188"/>
        <v>6385.9195634253319</v>
      </c>
      <c r="X433">
        <f t="shared" si="189"/>
        <v>7648.3234002542085</v>
      </c>
      <c r="Y433">
        <f t="shared" si="190"/>
        <v>2.9236819686816799E-2</v>
      </c>
      <c r="Z433">
        <f t="shared" si="212"/>
        <v>5.4447955457457573E-3</v>
      </c>
      <c r="AA433">
        <f t="shared" si="213"/>
        <v>7.1732371921797637E-5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0.86098696309970146</v>
      </c>
      <c r="E434">
        <f t="shared" si="196"/>
        <v>0.15162480714322368</v>
      </c>
      <c r="F434">
        <f t="shared" si="197"/>
        <v>3.5115761035949032E-6</v>
      </c>
      <c r="G434">
        <f t="shared" si="198"/>
        <v>1.9648064919248372E-5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12.526080554060103</v>
      </c>
      <c r="L434">
        <f t="shared" si="203"/>
        <v>2.3159641022843274E-2</v>
      </c>
      <c r="M434">
        <f t="shared" si="204"/>
        <v>2.9009952905524979E-4</v>
      </c>
      <c r="N434">
        <f t="shared" si="186"/>
        <v>0.19792818737921353</v>
      </c>
      <c r="O434">
        <f t="shared" si="205"/>
        <v>0.9961736780388033</v>
      </c>
      <c r="P434">
        <f t="shared" si="206"/>
        <v>1012.5260805540601</v>
      </c>
      <c r="Q434">
        <f t="shared" si="207"/>
        <v>0.80081534324481285</v>
      </c>
      <c r="R434">
        <f t="shared" si="208"/>
        <v>0.12581237002347201</v>
      </c>
      <c r="S434">
        <f t="shared" si="209"/>
        <v>1013.3332629949157</v>
      </c>
      <c r="T434">
        <f t="shared" si="210"/>
        <v>2.3159641022843274E-2</v>
      </c>
      <c r="U434">
        <f t="shared" si="187"/>
        <v>0.12490826024997906</v>
      </c>
      <c r="V434">
        <f t="shared" si="211"/>
        <v>1.560280850343322E-5</v>
      </c>
      <c r="W434">
        <f t="shared" si="188"/>
        <v>6357.2805140526434</v>
      </c>
      <c r="X434">
        <f t="shared" si="189"/>
        <v>7618.0938141857632</v>
      </c>
      <c r="Y434">
        <f t="shared" si="190"/>
        <v>2.4772541572067319E-2</v>
      </c>
      <c r="Z434">
        <f t="shared" si="212"/>
        <v>4.6015527905025498E-3</v>
      </c>
      <c r="AA434">
        <f t="shared" si="213"/>
        <v>6.0727656532704514E-5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0.86098696309970146</v>
      </c>
      <c r="E435">
        <f t="shared" si="196"/>
        <v>0.15162480714322368</v>
      </c>
      <c r="F435">
        <f t="shared" si="197"/>
        <v>2.9791340541185732E-6</v>
      </c>
      <c r="G435">
        <f t="shared" si="198"/>
        <v>1.6668930865129797E-5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12.551882229104347</v>
      </c>
      <c r="L435">
        <f t="shared" si="203"/>
        <v>1.9648064919248372E-2</v>
      </c>
      <c r="M435">
        <f t="shared" si="204"/>
        <v>2.4662019689620216E-4</v>
      </c>
      <c r="N435">
        <f t="shared" si="186"/>
        <v>0.19717093673288799</v>
      </c>
      <c r="O435">
        <f t="shared" si="205"/>
        <v>0.99617411417568991</v>
      </c>
      <c r="P435">
        <f t="shared" si="206"/>
        <v>1012.5518822291043</v>
      </c>
      <c r="Q435">
        <f t="shared" si="207"/>
        <v>0.80081534324481285</v>
      </c>
      <c r="R435">
        <f t="shared" si="208"/>
        <v>0.12581237002347201</v>
      </c>
      <c r="S435">
        <f t="shared" si="209"/>
        <v>1013.360727333628</v>
      </c>
      <c r="T435">
        <f t="shared" si="210"/>
        <v>1.9648064919248372E-2</v>
      </c>
      <c r="U435">
        <f t="shared" si="187"/>
        <v>0.10540372169595304</v>
      </c>
      <c r="V435">
        <f t="shared" si="211"/>
        <v>1.3166415750886262E-5</v>
      </c>
      <c r="W435">
        <f t="shared" si="188"/>
        <v>6323.3642606587309</v>
      </c>
      <c r="X435">
        <f t="shared" si="189"/>
        <v>7583.3502693593318</v>
      </c>
      <c r="Y435">
        <f t="shared" si="190"/>
        <v>2.1002619670061149E-2</v>
      </c>
      <c r="Z435">
        <f t="shared" si="212"/>
        <v>3.8889058749759435E-3</v>
      </c>
      <c r="AA435">
        <f t="shared" si="213"/>
        <v>5.1409123069786928E-5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0.86098696309970146</v>
      </c>
      <c r="E436">
        <f t="shared" si="196"/>
        <v>0.15162480714322368</v>
      </c>
      <c r="F436">
        <f t="shared" si="197"/>
        <v>2.527423427709034E-6</v>
      </c>
      <c r="G436">
        <f t="shared" si="198"/>
        <v>1.4141507437420763E-5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12.577737051374639</v>
      </c>
      <c r="L436">
        <f t="shared" si="203"/>
        <v>1.6668930865129796E-2</v>
      </c>
      <c r="M436">
        <f t="shared" si="204"/>
        <v>2.0965742934914535E-4</v>
      </c>
      <c r="N436">
        <f t="shared" si="186"/>
        <v>0.19641666893903806</v>
      </c>
      <c r="O436">
        <f t="shared" si="205"/>
        <v>0.99617454881359235</v>
      </c>
      <c r="P436">
        <f t="shared" si="206"/>
        <v>1012.5777370513746</v>
      </c>
      <c r="Q436">
        <f t="shared" si="207"/>
        <v>0.80081534324481285</v>
      </c>
      <c r="R436">
        <f t="shared" si="208"/>
        <v>0.12581237002347201</v>
      </c>
      <c r="S436">
        <f t="shared" si="209"/>
        <v>1013.3882482443812</v>
      </c>
      <c r="T436">
        <f t="shared" si="210"/>
        <v>1.6668930865129796E-2</v>
      </c>
      <c r="U436">
        <f t="shared" si="187"/>
        <v>8.8853983317175866E-2</v>
      </c>
      <c r="V436">
        <f t="shared" si="211"/>
        <v>1.1099119335187262E-5</v>
      </c>
      <c r="W436">
        <f t="shared" si="188"/>
        <v>6283.2045105780962</v>
      </c>
      <c r="X436">
        <f t="shared" si="189"/>
        <v>7543.4239157757165</v>
      </c>
      <c r="Y436">
        <f t="shared" si="190"/>
        <v>1.7821402091384116E-2</v>
      </c>
      <c r="Z436">
        <f t="shared" si="212"/>
        <v>3.2866287130133907E-3</v>
      </c>
      <c r="AA436">
        <f t="shared" si="213"/>
        <v>4.3518403785754621E-5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0.86098696309970146</v>
      </c>
      <c r="E437">
        <f t="shared" si="196"/>
        <v>0.15162480714322368</v>
      </c>
      <c r="F437">
        <f t="shared" si="197"/>
        <v>2.1442033379133864E-6</v>
      </c>
      <c r="G437">
        <f t="shared" si="198"/>
        <v>1.1997304099507376E-5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12.603645130345603</v>
      </c>
      <c r="L437">
        <f t="shared" si="203"/>
        <v>1.4141507437420762E-2</v>
      </c>
      <c r="M437">
        <f t="shared" si="204"/>
        <v>1.7823454134939431E-4</v>
      </c>
      <c r="N437">
        <f t="shared" si="186"/>
        <v>0.19566537163450584</v>
      </c>
      <c r="O437">
        <f t="shared" si="205"/>
        <v>0.99617498194735499</v>
      </c>
      <c r="P437">
        <f t="shared" si="206"/>
        <v>1012.6036451303456</v>
      </c>
      <c r="Q437">
        <f t="shared" si="207"/>
        <v>0.80081534324481285</v>
      </c>
      <c r="R437">
        <f t="shared" si="208"/>
        <v>0.12581237002347201</v>
      </c>
      <c r="S437">
        <f t="shared" si="209"/>
        <v>1013.4158258437046</v>
      </c>
      <c r="T437">
        <f t="shared" si="210"/>
        <v>1.4141507437420762E-2</v>
      </c>
      <c r="U437">
        <f t="shared" si="187"/>
        <v>7.48110858742531E-2</v>
      </c>
      <c r="V437">
        <f t="shared" si="211"/>
        <v>9.3449628110568835E-6</v>
      </c>
      <c r="W437">
        <f t="shared" si="188"/>
        <v>6235.6580489882645</v>
      </c>
      <c r="X437">
        <f t="shared" si="189"/>
        <v>7497.5468077286196</v>
      </c>
      <c r="Y437">
        <f t="shared" si="190"/>
        <v>1.5139263178357936E-2</v>
      </c>
      <c r="Z437">
        <f t="shared" si="212"/>
        <v>2.7776277846348185E-3</v>
      </c>
      <c r="AA437">
        <f t="shared" si="213"/>
        <v>3.6836720523061351E-5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0.86098696309970146</v>
      </c>
      <c r="E438">
        <f t="shared" si="196"/>
        <v>0.15162480714322368</v>
      </c>
      <c r="F438">
        <f t="shared" si="197"/>
        <v>1.8190889203264127E-6</v>
      </c>
      <c r="G438">
        <f t="shared" si="198"/>
        <v>1.0178215179180963E-5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12.629606575717316</v>
      </c>
      <c r="L438">
        <f t="shared" si="203"/>
        <v>1.1997304099507377E-2</v>
      </c>
      <c r="M438">
        <f t="shared" si="204"/>
        <v>1.5152123074601868E-4</v>
      </c>
      <c r="N438">
        <f t="shared" si="186"/>
        <v>0.19491703250972514</v>
      </c>
      <c r="O438">
        <f t="shared" si="205"/>
        <v>0.99617541357201123</v>
      </c>
      <c r="P438">
        <f t="shared" si="206"/>
        <v>1012.6296065757173</v>
      </c>
      <c r="Q438">
        <f t="shared" si="207"/>
        <v>0.80081534324481285</v>
      </c>
      <c r="R438">
        <f t="shared" si="208"/>
        <v>0.12581237002347201</v>
      </c>
      <c r="S438">
        <f t="shared" si="209"/>
        <v>1013.4434602483674</v>
      </c>
      <c r="T438">
        <f t="shared" si="210"/>
        <v>1.1997304099507377E-2</v>
      </c>
      <c r="U438">
        <f t="shared" si="187"/>
        <v>6.289498141123992E-2</v>
      </c>
      <c r="V438">
        <f t="shared" si="211"/>
        <v>7.8564728131079158E-6</v>
      </c>
      <c r="W438">
        <f t="shared" si="188"/>
        <v>6179.3723461347608</v>
      </c>
      <c r="X438">
        <f t="shared" si="189"/>
        <v>7444.8372223153701</v>
      </c>
      <c r="Y438">
        <f t="shared" si="190"/>
        <v>1.2880173811461835E-2</v>
      </c>
      <c r="Z438">
        <f t="shared" si="212"/>
        <v>2.3474569652422914E-3</v>
      </c>
      <c r="AA438">
        <f t="shared" si="213"/>
        <v>3.1178818291161785E-5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0.86098696309970146</v>
      </c>
      <c r="E439">
        <f t="shared" si="196"/>
        <v>0.15162480714322368</v>
      </c>
      <c r="F439">
        <f t="shared" si="197"/>
        <v>1.5432699136055455E-6</v>
      </c>
      <c r="G439">
        <f t="shared" si="198"/>
        <v>8.6349452655754177E-6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12.655621497415826</v>
      </c>
      <c r="L439">
        <f t="shared" si="203"/>
        <v>1.0178215179180963E-2</v>
      </c>
      <c r="M439">
        <f t="shared" si="204"/>
        <v>1.2881163882696666E-4</v>
      </c>
      <c r="N439">
        <f t="shared" si="186"/>
        <v>0.19417163930851927</v>
      </c>
      <c r="O439">
        <f t="shared" si="205"/>
        <v>0.99617584368277989</v>
      </c>
      <c r="P439">
        <f t="shared" si="206"/>
        <v>1012.6556214974158</v>
      </c>
      <c r="Q439">
        <f t="shared" si="207"/>
        <v>0.80081534324481285</v>
      </c>
      <c r="R439">
        <f t="shared" si="208"/>
        <v>0.12581237002347201</v>
      </c>
      <c r="S439">
        <f t="shared" si="209"/>
        <v>1013.4711515753792</v>
      </c>
      <c r="T439">
        <f t="shared" si="210"/>
        <v>1.0178215179180963E-2</v>
      </c>
      <c r="U439">
        <f t="shared" si="187"/>
        <v>5.2783237786539615E-2</v>
      </c>
      <c r="V439">
        <f t="shared" si="211"/>
        <v>6.5933730061274793E-6</v>
      </c>
      <c r="W439">
        <f t="shared" si="188"/>
        <v>6112.7472338438984</v>
      </c>
      <c r="X439">
        <f t="shared" si="189"/>
        <v>7384.2828028680087</v>
      </c>
      <c r="Y439">
        <f t="shared" si="190"/>
        <v>1.0979640041755487E-2</v>
      </c>
      <c r="Z439">
        <f t="shared" si="212"/>
        <v>1.9839074989713937E-3</v>
      </c>
      <c r="AA439">
        <f t="shared" si="213"/>
        <v>2.6387828438039147E-5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0.86098696309970146</v>
      </c>
      <c r="E440">
        <f t="shared" si="196"/>
        <v>0.15162480714322368</v>
      </c>
      <c r="F440">
        <f t="shared" si="197"/>
        <v>1.3092719105851652E-6</v>
      </c>
      <c r="G440">
        <f t="shared" si="198"/>
        <v>7.3256733549902524E-6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12.681690005593602</v>
      </c>
      <c r="L440">
        <f t="shared" si="203"/>
        <v>8.6349452655754173E-3</v>
      </c>
      <c r="M440">
        <f t="shared" si="204"/>
        <v>1.0950569907329556E-4</v>
      </c>
      <c r="N440">
        <f t="shared" si="186"/>
        <v>0.19342917982789878</v>
      </c>
      <c r="O440">
        <f t="shared" si="205"/>
        <v>0.99617627227506278</v>
      </c>
      <c r="P440">
        <f t="shared" si="206"/>
        <v>1012.6816900055936</v>
      </c>
      <c r="Q440">
        <f t="shared" si="207"/>
        <v>0.80081534324481285</v>
      </c>
      <c r="R440">
        <f t="shared" si="208"/>
        <v>0.12581237002347201</v>
      </c>
      <c r="S440">
        <f t="shared" si="209"/>
        <v>1013.4988999419907</v>
      </c>
      <c r="T440">
        <f t="shared" si="210"/>
        <v>8.6349452655754173E-3</v>
      </c>
      <c r="U440">
        <f t="shared" si="187"/>
        <v>4.4202304016949495E-2</v>
      </c>
      <c r="V440">
        <f t="shared" si="211"/>
        <v>5.5214930029986995E-6</v>
      </c>
      <c r="W440">
        <f t="shared" si="188"/>
        <v>6033.889565501695</v>
      </c>
      <c r="X440">
        <f t="shared" si="189"/>
        <v>7314.7212050714643</v>
      </c>
      <c r="Y440">
        <f t="shared" si="190"/>
        <v>9.3829542142247375E-3</v>
      </c>
      <c r="Z440">
        <f t="shared" si="212"/>
        <v>1.676661477556116E-3</v>
      </c>
      <c r="AA440">
        <f t="shared" si="213"/>
        <v>2.233091896568272E-5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0.86098696309970146</v>
      </c>
      <c r="E441">
        <f t="shared" si="196"/>
        <v>0.15162480714322368</v>
      </c>
      <c r="F441">
        <f t="shared" si="197"/>
        <v>1.1107538096446493E-6</v>
      </c>
      <c r="G441">
        <f t="shared" si="198"/>
        <v>6.2149195453456026E-6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12.707812210630031</v>
      </c>
      <c r="L441">
        <f t="shared" si="203"/>
        <v>7.325673354990252E-3</v>
      </c>
      <c r="M441">
        <f t="shared" si="204"/>
        <v>9.3093281311632203E-5</v>
      </c>
      <c r="N441">
        <f t="shared" si="186"/>
        <v>0.19268964191785917</v>
      </c>
      <c r="O441">
        <f t="shared" si="205"/>
        <v>0.99617669934444431</v>
      </c>
      <c r="P441">
        <f t="shared" si="206"/>
        <v>1012.70781221063</v>
      </c>
      <c r="Q441">
        <f t="shared" si="207"/>
        <v>0.80081534324481285</v>
      </c>
      <c r="R441">
        <f t="shared" si="208"/>
        <v>0.12581237002347201</v>
      </c>
      <c r="S441">
        <f t="shared" si="209"/>
        <v>1013.5267054656942</v>
      </c>
      <c r="T441">
        <f t="shared" si="210"/>
        <v>7.325673354990252E-3</v>
      </c>
      <c r="U441">
        <f t="shared" si="187"/>
        <v>3.6920099812231336E-2</v>
      </c>
      <c r="V441">
        <f t="shared" si="211"/>
        <v>4.6118426927492404E-6</v>
      </c>
      <c r="W441">
        <f t="shared" si="188"/>
        <v>5940.5595748831611</v>
      </c>
      <c r="X441">
        <f t="shared" si="189"/>
        <v>7234.817875798426</v>
      </c>
      <c r="Y441">
        <f t="shared" si="190"/>
        <v>8.0437112110840706E-3</v>
      </c>
      <c r="Z441">
        <f t="shared" si="212"/>
        <v>1.4169989887428561E-3</v>
      </c>
      <c r="AA441">
        <f t="shared" si="213"/>
        <v>1.8895611368644222E-5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0.86098696309970146</v>
      </c>
      <c r="E442">
        <f t="shared" si="196"/>
        <v>0.15162480714322368</v>
      </c>
      <c r="F442">
        <f t="shared" si="197"/>
        <v>9.4233597747367842E-7</v>
      </c>
      <c r="G442">
        <f t="shared" si="198"/>
        <v>5.2725835678719242E-6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12.733988223131837</v>
      </c>
      <c r="L442">
        <f t="shared" si="203"/>
        <v>6.214919545345603E-3</v>
      </c>
      <c r="M442">
        <f t="shared" si="204"/>
        <v>7.9140712298142769E-5</v>
      </c>
      <c r="N442">
        <f t="shared" si="186"/>
        <v>0.19195301348117766</v>
      </c>
      <c r="O442">
        <f t="shared" si="205"/>
        <v>0.9961771248866842</v>
      </c>
      <c r="P442">
        <f t="shared" si="206"/>
        <v>1012.7339882231319</v>
      </c>
      <c r="Q442">
        <f t="shared" si="207"/>
        <v>0.80081534324481285</v>
      </c>
      <c r="R442">
        <f t="shared" si="208"/>
        <v>0.12581237002347201</v>
      </c>
      <c r="S442">
        <f t="shared" si="209"/>
        <v>1013.5545682642239</v>
      </c>
      <c r="T442">
        <f t="shared" si="210"/>
        <v>6.214919545345603E-3</v>
      </c>
      <c r="U442">
        <f t="shared" si="187"/>
        <v>3.0739728550128458E-2</v>
      </c>
      <c r="V442">
        <f t="shared" si="211"/>
        <v>3.8398269022024396E-6</v>
      </c>
      <c r="W442">
        <f t="shared" si="188"/>
        <v>5830.1074140272676</v>
      </c>
      <c r="X442">
        <f t="shared" si="189"/>
        <v>7143.0405398816383</v>
      </c>
      <c r="Y442">
        <f t="shared" si="190"/>
        <v>6.9225496250944762E-3</v>
      </c>
      <c r="Z442">
        <f t="shared" si="212"/>
        <v>1.1975506217409484E-3</v>
      </c>
      <c r="AA442">
        <f t="shared" si="213"/>
        <v>1.5986661858977298E-5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0.89115555618140285</v>
      </c>
      <c r="E443">
        <f t="shared" si="196"/>
        <v>0.16874579475417384</v>
      </c>
      <c r="F443">
        <f t="shared" si="197"/>
        <v>8.8972630456834529E-7</v>
      </c>
      <c r="G443">
        <f t="shared" si="198"/>
        <v>4.3828572633035788E-6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12.760218153933597</v>
      </c>
      <c r="L443">
        <f t="shared" si="203"/>
        <v>5.2725835678719239E-3</v>
      </c>
      <c r="M443">
        <f t="shared" si="204"/>
        <v>6.7279316560891301E-5</v>
      </c>
      <c r="N443">
        <f t="shared" si="186"/>
        <v>0.19121928247321024</v>
      </c>
      <c r="O443">
        <f t="shared" si="205"/>
        <v>0.99617754889771826</v>
      </c>
      <c r="P443">
        <f t="shared" si="206"/>
        <v>1012.7602181539336</v>
      </c>
      <c r="Q443">
        <f t="shared" si="207"/>
        <v>0.82887555003000923</v>
      </c>
      <c r="R443">
        <f t="shared" si="208"/>
        <v>0.13680415983136673</v>
      </c>
      <c r="S443">
        <f t="shared" si="209"/>
        <v>1013.5824884555566</v>
      </c>
      <c r="T443">
        <f t="shared" si="210"/>
        <v>5.2725835678719239E-3</v>
      </c>
      <c r="U443">
        <f t="shared" si="187"/>
        <v>2.5494143375926266E-2</v>
      </c>
      <c r="V443">
        <f t="shared" si="211"/>
        <v>3.184579116365643E-6</v>
      </c>
      <c r="W443">
        <f t="shared" si="188"/>
        <v>5816.7861384356493</v>
      </c>
      <c r="X443">
        <f t="shared" si="189"/>
        <v>7127.2458958463467</v>
      </c>
      <c r="Y443">
        <f t="shared" si="190"/>
        <v>5.7435580660345209E-3</v>
      </c>
      <c r="Z443">
        <f t="shared" si="212"/>
        <v>1.0120883046843552E-3</v>
      </c>
      <c r="AA443">
        <f t="shared" si="213"/>
        <v>1.3523420492427796E-5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0.89115555618140285</v>
      </c>
      <c r="E444">
        <f t="shared" si="196"/>
        <v>0.16874579475417384</v>
      </c>
      <c r="F444">
        <f t="shared" si="197"/>
        <v>7.3958873219026581E-7</v>
      </c>
      <c r="G444">
        <f t="shared" si="198"/>
        <v>3.6432685311133129E-6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12.786502114098177</v>
      </c>
      <c r="L444">
        <f t="shared" si="203"/>
        <v>4.382857263303579E-3</v>
      </c>
      <c r="M444">
        <f t="shared" si="204"/>
        <v>5.6041413663021759E-5</v>
      </c>
      <c r="N444">
        <f t="shared" si="186"/>
        <v>0.1904884369016886</v>
      </c>
      <c r="O444">
        <f t="shared" si="205"/>
        <v>0.9961779713736556</v>
      </c>
      <c r="P444">
        <f t="shared" si="206"/>
        <v>1012.7865021140982</v>
      </c>
      <c r="Q444">
        <f t="shared" si="207"/>
        <v>0.82887555003000923</v>
      </c>
      <c r="R444">
        <f t="shared" si="208"/>
        <v>0.13680415983136673</v>
      </c>
      <c r="S444">
        <f t="shared" si="209"/>
        <v>1013.6104661579121</v>
      </c>
      <c r="T444">
        <f t="shared" si="210"/>
        <v>4.382857263303579E-3</v>
      </c>
      <c r="U444">
        <f t="shared" si="187"/>
        <v>2.1133387340959403E-2</v>
      </c>
      <c r="V444">
        <f t="shared" si="211"/>
        <v>2.6398590057211581E-6</v>
      </c>
      <c r="W444">
        <f t="shared" si="188"/>
        <v>5800.6669452118158</v>
      </c>
      <c r="X444">
        <f t="shared" si="189"/>
        <v>7108.8445634236032</v>
      </c>
      <c r="Y444">
        <f t="shared" si="190"/>
        <v>4.766042349537771E-3</v>
      </c>
      <c r="Z444">
        <f t="shared" si="212"/>
        <v>8.3808682107140828E-4</v>
      </c>
      <c r="AA444">
        <f t="shared" si="213"/>
        <v>1.1219061525068051E-5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0.89115555618140285</v>
      </c>
      <c r="E445">
        <f t="shared" si="196"/>
        <v>0.16874579475417384</v>
      </c>
      <c r="F445">
        <f t="shared" si="197"/>
        <v>6.1478624378558747E-7</v>
      </c>
      <c r="G445">
        <f t="shared" si="198"/>
        <v>3.0284822873277252E-6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12.812840214917218</v>
      </c>
      <c r="L445">
        <f t="shared" si="203"/>
        <v>3.6432685311133129E-3</v>
      </c>
      <c r="M445">
        <f t="shared" si="204"/>
        <v>4.6680617549191038E-5</v>
      </c>
      <c r="N445">
        <f t="shared" si="186"/>
        <v>0.18976046482651676</v>
      </c>
      <c r="O445">
        <f t="shared" si="205"/>
        <v>0.99617839231077554</v>
      </c>
      <c r="P445">
        <f t="shared" si="206"/>
        <v>1012.8128402149172</v>
      </c>
      <c r="Q445">
        <f t="shared" si="207"/>
        <v>0.82887555003000923</v>
      </c>
      <c r="R445">
        <f t="shared" si="208"/>
        <v>0.13680415983136673</v>
      </c>
      <c r="S445">
        <f t="shared" si="209"/>
        <v>1013.6385014897537</v>
      </c>
      <c r="T445">
        <f t="shared" si="210"/>
        <v>3.6432685311133129E-3</v>
      </c>
      <c r="U445">
        <f t="shared" si="187"/>
        <v>1.7508168885114365E-2</v>
      </c>
      <c r="V445">
        <f t="shared" si="211"/>
        <v>2.1870179427165078E-6</v>
      </c>
      <c r="W445">
        <f t="shared" si="188"/>
        <v>5781.1693198190151</v>
      </c>
      <c r="X445">
        <f t="shared" si="189"/>
        <v>7087.4121732527356</v>
      </c>
      <c r="Y445">
        <f t="shared" si="190"/>
        <v>3.9559333445724487E-3</v>
      </c>
      <c r="Z445">
        <f t="shared" si="212"/>
        <v>6.9400052770488604E-4</v>
      </c>
      <c r="AA445">
        <f t="shared" si="213"/>
        <v>9.3071274119447516E-6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0.89115555618140285</v>
      </c>
      <c r="E446">
        <f t="shared" si="196"/>
        <v>0.16874579475417384</v>
      </c>
      <c r="F446">
        <f t="shared" si="197"/>
        <v>5.1104365047405523E-7</v>
      </c>
      <c r="G446">
        <f t="shared" si="198"/>
        <v>2.5174386368536701E-6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12.839232567911603</v>
      </c>
      <c r="L446">
        <f t="shared" si="203"/>
        <v>3.0284822873277253E-3</v>
      </c>
      <c r="M446">
        <f t="shared" si="204"/>
        <v>3.8883388414801557E-5</v>
      </c>
      <c r="N446">
        <f t="shared" si="186"/>
        <v>0.18903535435956706</v>
      </c>
      <c r="O446">
        <f t="shared" si="205"/>
        <v>0.99617881170552247</v>
      </c>
      <c r="P446">
        <f t="shared" si="206"/>
        <v>1012.8392325679116</v>
      </c>
      <c r="Q446">
        <f t="shared" si="207"/>
        <v>0.82887555003000923</v>
      </c>
      <c r="R446">
        <f t="shared" si="208"/>
        <v>0.13680415983136673</v>
      </c>
      <c r="S446">
        <f t="shared" si="209"/>
        <v>1013.6665945697886</v>
      </c>
      <c r="T446">
        <f t="shared" si="210"/>
        <v>3.0284822873277253E-3</v>
      </c>
      <c r="U446">
        <f t="shared" si="187"/>
        <v>1.4494385349722758E-2</v>
      </c>
      <c r="V446">
        <f t="shared" si="211"/>
        <v>1.8105537498808456E-6</v>
      </c>
      <c r="W446">
        <f t="shared" si="188"/>
        <v>5757.5923152740834</v>
      </c>
      <c r="X446">
        <f t="shared" si="189"/>
        <v>7062.4552789843983</v>
      </c>
      <c r="Y446">
        <f t="shared" si="190"/>
        <v>3.2849124406437351E-3</v>
      </c>
      <c r="Z446">
        <f t="shared" si="212"/>
        <v>5.7468620656218189E-4</v>
      </c>
      <c r="AA446">
        <f t="shared" si="213"/>
        <v>7.7207885293185082E-6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0.89115555618140285</v>
      </c>
      <c r="E447">
        <f t="shared" si="196"/>
        <v>0.16874579475417384</v>
      </c>
      <c r="F447">
        <f t="shared" si="197"/>
        <v>4.2480718352073659E-7</v>
      </c>
      <c r="G447">
        <f t="shared" si="198"/>
        <v>2.0926314533329337E-6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12.865679284831955</v>
      </c>
      <c r="L447">
        <f t="shared" si="203"/>
        <v>2.5174386368536699E-3</v>
      </c>
      <c r="M447">
        <f t="shared" si="204"/>
        <v>3.2388558121003856E-5</v>
      </c>
      <c r="N447">
        <f t="shared" si="186"/>
        <v>0.18831309366447702</v>
      </c>
      <c r="O447">
        <f t="shared" si="205"/>
        <v>0.99617922955450855</v>
      </c>
      <c r="P447">
        <f t="shared" si="206"/>
        <v>1012.8656792848319</v>
      </c>
      <c r="Q447">
        <f t="shared" si="207"/>
        <v>0.82887555003000923</v>
      </c>
      <c r="R447">
        <f t="shared" si="208"/>
        <v>0.13680415983136673</v>
      </c>
      <c r="S447">
        <f t="shared" si="209"/>
        <v>1013.6947455169686</v>
      </c>
      <c r="T447">
        <f t="shared" si="210"/>
        <v>2.5174386368536699E-3</v>
      </c>
      <c r="U447">
        <f t="shared" si="187"/>
        <v>1.1988873028578062E-2</v>
      </c>
      <c r="V447">
        <f t="shared" si="211"/>
        <v>1.4975798210824119E-6</v>
      </c>
      <c r="W447">
        <f t="shared" si="188"/>
        <v>5729.0895678182542</v>
      </c>
      <c r="X447">
        <f t="shared" si="189"/>
        <v>7033.4001134711871</v>
      </c>
      <c r="Y447">
        <f t="shared" si="190"/>
        <v>2.7294412727471686E-3</v>
      </c>
      <c r="Z447">
        <f t="shared" si="212"/>
        <v>4.7588490479609898E-4</v>
      </c>
      <c r="AA447">
        <f t="shared" si="213"/>
        <v>6.4045964507169203E-6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0.89115555618140285</v>
      </c>
      <c r="E448">
        <f t="shared" si="196"/>
        <v>0.16874579475417384</v>
      </c>
      <c r="F448">
        <f t="shared" si="197"/>
        <v>3.5312275772024776E-7</v>
      </c>
      <c r="G448">
        <f t="shared" si="198"/>
        <v>1.739508695612686E-6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12.892180477659002</v>
      </c>
      <c r="L448">
        <f t="shared" si="203"/>
        <v>2.0926314533329339E-3</v>
      </c>
      <c r="M448">
        <f t="shared" si="204"/>
        <v>2.6978582369594031E-5</v>
      </c>
      <c r="N448">
        <f t="shared" si="186"/>
        <v>0.18759367095644544</v>
      </c>
      <c r="O448">
        <f t="shared" si="205"/>
        <v>0.99617964585450769</v>
      </c>
      <c r="P448">
        <f t="shared" si="206"/>
        <v>1012.8921804776591</v>
      </c>
      <c r="Q448">
        <f t="shared" si="207"/>
        <v>0.82887555003000923</v>
      </c>
      <c r="R448">
        <f t="shared" si="208"/>
        <v>0.13680415983136673</v>
      </c>
      <c r="S448">
        <f t="shared" si="209"/>
        <v>1013.7229544504908</v>
      </c>
      <c r="T448">
        <f t="shared" si="210"/>
        <v>2.0926314533329339E-3</v>
      </c>
      <c r="U448">
        <f t="shared" si="187"/>
        <v>9.9058742841918804E-3</v>
      </c>
      <c r="V448">
        <f t="shared" si="211"/>
        <v>1.2373838143771236E-6</v>
      </c>
      <c r="W448">
        <f t="shared" si="188"/>
        <v>5694.6391295289586</v>
      </c>
      <c r="X448">
        <f t="shared" si="189"/>
        <v>6999.5795148149991</v>
      </c>
      <c r="Y448">
        <f t="shared" si="190"/>
        <v>2.2699551474612361E-3</v>
      </c>
      <c r="Z448">
        <f t="shared" si="212"/>
        <v>3.9406990287671543E-4</v>
      </c>
      <c r="AA448">
        <f t="shared" si="213"/>
        <v>5.3125456808212629E-6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0.89115555618140285</v>
      </c>
      <c r="E449">
        <f t="shared" si="196"/>
        <v>0.16874579475417384</v>
      </c>
      <c r="F449">
        <f t="shared" si="197"/>
        <v>2.9353477732295897E-7</v>
      </c>
      <c r="G449">
        <f t="shared" si="198"/>
        <v>1.445973918289727E-6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12.918736258604241</v>
      </c>
      <c r="L449">
        <f t="shared" si="203"/>
        <v>1.739508695612686E-3</v>
      </c>
      <c r="M449">
        <f t="shared" si="204"/>
        <v>2.2472254058168974E-5</v>
      </c>
      <c r="N449">
        <f t="shared" si="186"/>
        <v>0.18687707450202831</v>
      </c>
      <c r="O449">
        <f t="shared" si="205"/>
        <v>0.99618006060245223</v>
      </c>
      <c r="P449">
        <f t="shared" si="206"/>
        <v>1012.9187362586042</v>
      </c>
      <c r="Q449">
        <f t="shared" si="207"/>
        <v>0.82887555003000923</v>
      </c>
      <c r="R449">
        <f t="shared" si="208"/>
        <v>0.13680415983136673</v>
      </c>
      <c r="S449">
        <f t="shared" si="209"/>
        <v>1013.7512214897973</v>
      </c>
      <c r="T449">
        <f t="shared" si="210"/>
        <v>1.739508695612686E-3</v>
      </c>
      <c r="U449">
        <f t="shared" si="187"/>
        <v>8.1741007435777117E-3</v>
      </c>
      <c r="V449">
        <f t="shared" si="211"/>
        <v>1.0210608036215564E-6</v>
      </c>
      <c r="W449">
        <f t="shared" si="188"/>
        <v>5653.0070426483881</v>
      </c>
      <c r="X449">
        <f t="shared" si="189"/>
        <v>6960.217724386207</v>
      </c>
      <c r="Y449">
        <f t="shared" si="190"/>
        <v>1.8901925515026194E-3</v>
      </c>
      <c r="Z449">
        <f t="shared" si="212"/>
        <v>3.2632082187064181E-4</v>
      </c>
      <c r="AA449">
        <f t="shared" si="213"/>
        <v>4.4064654893072829E-6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0.89115555618140285</v>
      </c>
      <c r="E450">
        <f t="shared" si="196"/>
        <v>0.16874579475417384</v>
      </c>
      <c r="F450">
        <f t="shared" si="197"/>
        <v>2.4400201803560681E-7</v>
      </c>
      <c r="G450">
        <f t="shared" si="198"/>
        <v>1.2019719002541203E-6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12.945346740110251</v>
      </c>
      <c r="L450">
        <f t="shared" si="203"/>
        <v>1.4459739182897269E-3</v>
      </c>
      <c r="M450">
        <f t="shared" si="204"/>
        <v>1.8718633749416365E-5</v>
      </c>
      <c r="N450">
        <f t="shared" ref="N450:N491" si="217">INDEX(P_L,MATCH(A450,curve_t,0))</f>
        <v>0.18616329261893516</v>
      </c>
      <c r="O450">
        <f t="shared" si="205"/>
        <v>0.99618047379543384</v>
      </c>
      <c r="P450">
        <f t="shared" si="206"/>
        <v>1012.9453467401103</v>
      </c>
      <c r="Q450">
        <f t="shared" si="207"/>
        <v>0.82887555003000923</v>
      </c>
      <c r="R450">
        <f t="shared" si="208"/>
        <v>0.13680415983136673</v>
      </c>
      <c r="S450">
        <f t="shared" si="209"/>
        <v>1013.7795467545766</v>
      </c>
      <c r="T450">
        <f t="shared" si="210"/>
        <v>1.4459739182897269E-3</v>
      </c>
      <c r="U450">
        <f t="shared" ref="U450:U490" si="218">L451+M451+V451*O451+O451*U451</f>
        <v>6.7342920009969068E-3</v>
      </c>
      <c r="V450">
        <f t="shared" si="211"/>
        <v>8.4120832591433417E-7</v>
      </c>
      <c r="W450">
        <f t="shared" ref="W450:W490" si="219">P451+(1-E451)*(O451*(W451+$AL$14*W451))</f>
        <v>5602.7033573523204</v>
      </c>
      <c r="X450">
        <f t="shared" ref="X450:X490" si="220">S451+(1-R451)*(O451*(X451+$AL$14*X451))</f>
        <v>6914.4127104450054</v>
      </c>
      <c r="Y450">
        <f t="shared" ref="Y450:Y491" si="221">G450*(X450-W450)</f>
        <v>1.5766377837179175E-3</v>
      </c>
      <c r="Z450">
        <f t="shared" si="212"/>
        <v>2.7021937565621911E-4</v>
      </c>
      <c r="AA450">
        <f t="shared" si="213"/>
        <v>3.6546856254965385E-6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IF(B451&gt;=120,1,INDEX(mort_v1_M,MATCH(B451,mort_age,0))*INDEX(cif,MATCH(B451,cif_age,0),MATCH(C451,cif_year,0)))</f>
        <v>0.89115555618140285</v>
      </c>
      <c r="E451">
        <f t="shared" ref="E451:E491" si="227">1-(1-D451)^(1/12)</f>
        <v>0.16874579475417384</v>
      </c>
      <c r="F451">
        <f t="shared" ref="F451:F491" si="228">G450*E451</f>
        <v>2.028277035805661E-7</v>
      </c>
      <c r="G451">
        <f t="shared" ref="G451:G491" si="229">G450-F451</f>
        <v>9.9914419667355415E-7</v>
      </c>
      <c r="H451" t="b">
        <f t="shared" ref="H451:H491" si="230">AND(A451-$AL$10&gt;0,MOD(A451-$AL$10,12)=0)</f>
        <v>0</v>
      </c>
      <c r="I451">
        <f t="shared" ref="I451:I491" si="231">IF($AL$4="CPI",IF(H451,INDEX(I_L,MATCH(A451-$AL$13,cpi_u,0))/INDEX(I_L,MATCH(A451-$AL$13-12,cpi_u,0)),1),1)</f>
        <v>1</v>
      </c>
      <c r="J451">
        <f t="shared" ref="J451:J491" si="232">J450*I451</f>
        <v>1000</v>
      </c>
      <c r="K451">
        <f t="shared" ref="K451:K491" si="233">$AL$17*(INDEX(I_L,MATCH(A451-1,cpi_u,0))/$AL$18)</f>
        <v>12.97201203485122</v>
      </c>
      <c r="L451">
        <f t="shared" ref="L451:L491" si="234">G450*J451</f>
        <v>1.2019719002541202E-3</v>
      </c>
      <c r="M451">
        <f t="shared" ref="M451:M491" si="235">G450*K451</f>
        <v>1.5591993955649439E-5</v>
      </c>
      <c r="N451">
        <f t="shared" si="217"/>
        <v>0.18545231367582518</v>
      </c>
      <c r="O451">
        <f t="shared" ref="O451:O491" si="236">N451/N450</f>
        <v>0.99618088543069927</v>
      </c>
      <c r="P451">
        <f t="shared" ref="P451:P491" si="237">J451+K451</f>
        <v>1012.9720120348512</v>
      </c>
      <c r="Q451">
        <f t="shared" ref="Q451:Q491" si="238">IF(B451&gt;=120,1,D451*$AL$15)</f>
        <v>0.82887555003000923</v>
      </c>
      <c r="R451">
        <f t="shared" ref="R451:R491" si="239">1-(1-Q451)^(1/12)</f>
        <v>0.13680415983136673</v>
      </c>
      <c r="S451">
        <f t="shared" ref="S451:S491" si="240">J451+K451*$AL$16</f>
        <v>1013.8079303647637</v>
      </c>
      <c r="T451">
        <f t="shared" ref="T451:T491" si="241">L451</f>
        <v>1.2019719002541202E-3</v>
      </c>
      <c r="U451">
        <f t="shared" si="218"/>
        <v>5.5371862240647801E-3</v>
      </c>
      <c r="V451">
        <f t="shared" ref="V451:V491" si="242">$AL$14*U451</f>
        <v>6.9167288159347911E-7</v>
      </c>
      <c r="W451">
        <f t="shared" si="219"/>
        <v>5541.9290253596109</v>
      </c>
      <c r="X451">
        <f t="shared" si="220"/>
        <v>6861.1156146194098</v>
      </c>
      <c r="Y451">
        <f t="shared" si="221"/>
        <v>1.3180576249885076E-3</v>
      </c>
      <c r="Z451">
        <f t="shared" ref="Z451:Z491" si="243">N450*L451</f>
        <v>2.2376304658674532E-4</v>
      </c>
      <c r="AA451">
        <f t="shared" ref="AA451:AA491" si="244">N450*M451+N451*V451</f>
        <v>3.0309292694765706E-6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0.89115555618140285</v>
      </c>
      <c r="E452">
        <f t="shared" si="227"/>
        <v>0.16874579475417384</v>
      </c>
      <c r="F452">
        <f t="shared" si="228"/>
        <v>1.6860138154169948E-7</v>
      </c>
      <c r="G452">
        <f t="shared" si="229"/>
        <v>8.3054281513185467E-7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12.998732255733444</v>
      </c>
      <c r="L452">
        <f t="shared" si="234"/>
        <v>9.9914419667355417E-4</v>
      </c>
      <c r="M452">
        <f t="shared" si="235"/>
        <v>1.2987607897429409E-5</v>
      </c>
      <c r="N452">
        <f t="shared" si="217"/>
        <v>0.184744126092103</v>
      </c>
      <c r="O452">
        <f t="shared" si="236"/>
        <v>0.99618129550564627</v>
      </c>
      <c r="P452">
        <f t="shared" si="237"/>
        <v>1012.9987322557334</v>
      </c>
      <c r="Q452">
        <f t="shared" si="238"/>
        <v>0.82887555003000923</v>
      </c>
      <c r="R452">
        <f t="shared" si="239"/>
        <v>0.13680415983136673</v>
      </c>
      <c r="S452">
        <f t="shared" si="240"/>
        <v>1013.8363724405405</v>
      </c>
      <c r="T452">
        <f t="shared" si="241"/>
        <v>9.9914419667355417E-4</v>
      </c>
      <c r="U452">
        <f t="shared" si="218"/>
        <v>4.5418331655107677E-3</v>
      </c>
      <c r="V452">
        <f t="shared" si="242"/>
        <v>5.6733920554320029E-7</v>
      </c>
      <c r="W452">
        <f t="shared" si="219"/>
        <v>5468.5117765900131</v>
      </c>
      <c r="X452">
        <f t="shared" si="220"/>
        <v>6799.1068529425747</v>
      </c>
      <c r="Y452">
        <f t="shared" si="221"/>
        <v>1.1051161805144417E-3</v>
      </c>
      <c r="Z452">
        <f t="shared" si="243"/>
        <v>1.8529360296888432E-4</v>
      </c>
      <c r="AA452">
        <f t="shared" si="244"/>
        <v>2.5133945194185699E-6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0.89115555618140285</v>
      </c>
      <c r="E453">
        <f t="shared" si="227"/>
        <v>0.16874579475417384</v>
      </c>
      <c r="F453">
        <f t="shared" si="228"/>
        <v>1.401506074167937E-7</v>
      </c>
      <c r="G453">
        <f t="shared" si="229"/>
        <v>6.9039220771506097E-7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13.025507515895777</v>
      </c>
      <c r="L453">
        <f t="shared" si="234"/>
        <v>8.3054281513185468E-4</v>
      </c>
      <c r="M453">
        <f t="shared" si="235"/>
        <v>1.081824168077321E-5</v>
      </c>
      <c r="N453">
        <f t="shared" si="217"/>
        <v>0.18403871833771504</v>
      </c>
      <c r="O453">
        <f t="shared" si="236"/>
        <v>0.99618170401782469</v>
      </c>
      <c r="P453">
        <f t="shared" si="237"/>
        <v>1013.0255075158958</v>
      </c>
      <c r="Q453">
        <f t="shared" si="238"/>
        <v>0.82887555003000923</v>
      </c>
      <c r="R453">
        <f t="shared" si="239"/>
        <v>0.13680415983136673</v>
      </c>
      <c r="S453">
        <f t="shared" si="240"/>
        <v>1013.8648731023366</v>
      </c>
      <c r="T453">
        <f t="shared" si="241"/>
        <v>8.3054281513185468E-4</v>
      </c>
      <c r="U453">
        <f t="shared" si="218"/>
        <v>3.71419180878322E-3</v>
      </c>
      <c r="V453">
        <f t="shared" si="242"/>
        <v>4.6395509329395656E-7</v>
      </c>
      <c r="W453">
        <f t="shared" si="219"/>
        <v>5379.8286934260195</v>
      </c>
      <c r="X453">
        <f t="shared" si="220"/>
        <v>6726.9683269311945</v>
      </c>
      <c r="Y453">
        <f t="shared" si="221"/>
        <v>9.3005470567609583E-4</v>
      </c>
      <c r="Z453">
        <f t="shared" si="243"/>
        <v>1.5343790656360956E-4</v>
      </c>
      <c r="AA453">
        <f t="shared" si="244"/>
        <v>2.0839923059036853E-6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0.89115555618140285</v>
      </c>
      <c r="E454">
        <f t="shared" si="227"/>
        <v>0.16874579475417384</v>
      </c>
      <c r="F454">
        <f t="shared" si="228"/>
        <v>1.1650078178296664E-7</v>
      </c>
      <c r="G454">
        <f t="shared" si="229"/>
        <v>5.7389142593209437E-7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13.052337928710136</v>
      </c>
      <c r="L454">
        <f t="shared" si="234"/>
        <v>6.9039220771506093E-4</v>
      </c>
      <c r="M454">
        <f t="shared" si="235"/>
        <v>9.0112323984452168E-6</v>
      </c>
      <c r="N454">
        <f t="shared" si="217"/>
        <v>0.1833360789329456</v>
      </c>
      <c r="O454">
        <f t="shared" si="236"/>
        <v>0.99618211096493248</v>
      </c>
      <c r="P454">
        <f t="shared" si="237"/>
        <v>1013.0523379287101</v>
      </c>
      <c r="Q454">
        <f t="shared" si="238"/>
        <v>0.82887555003000923</v>
      </c>
      <c r="R454">
        <f t="shared" si="239"/>
        <v>0.13680415983136673</v>
      </c>
      <c r="S454">
        <f t="shared" si="240"/>
        <v>1013.8934324708296</v>
      </c>
      <c r="T454">
        <f t="shared" si="241"/>
        <v>6.9039220771506093E-4</v>
      </c>
      <c r="U454">
        <f t="shared" si="218"/>
        <v>3.0259646231497205E-3</v>
      </c>
      <c r="V454">
        <f t="shared" si="242"/>
        <v>3.7798578299529612E-7</v>
      </c>
      <c r="W454">
        <f t="shared" si="219"/>
        <v>5272.7127230295455</v>
      </c>
      <c r="X454">
        <f t="shared" si="220"/>
        <v>6643.051111560264</v>
      </c>
      <c r="Y454">
        <f t="shared" si="221"/>
        <v>7.8642545180338235E-4</v>
      </c>
      <c r="Z454">
        <f t="shared" si="243"/>
        <v>1.2705889705822535E-4</v>
      </c>
      <c r="AA454">
        <f t="shared" si="244"/>
        <v>1.7277140925999086E-6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0.91732349889465803</v>
      </c>
      <c r="E455">
        <f t="shared" si="227"/>
        <v>0.18757769066610697</v>
      </c>
      <c r="F455">
        <f t="shared" si="228"/>
        <v>1.0764922836942144E-7</v>
      </c>
      <c r="G455">
        <f t="shared" si="229"/>
        <v>4.6624219756267292E-7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13.079223607781934</v>
      </c>
      <c r="L455">
        <f t="shared" si="234"/>
        <v>5.7389142593209437E-4</v>
      </c>
      <c r="M455">
        <f t="shared" si="235"/>
        <v>7.5060542863546861E-6</v>
      </c>
      <c r="N455">
        <f t="shared" si="217"/>
        <v>0.18263619644821288</v>
      </c>
      <c r="O455">
        <f t="shared" si="236"/>
        <v>0.99618251634481236</v>
      </c>
      <c r="P455">
        <f t="shared" si="237"/>
        <v>1013.079223607782</v>
      </c>
      <c r="Q455">
        <f t="shared" si="238"/>
        <v>0.85321469908109582</v>
      </c>
      <c r="R455">
        <f t="shared" si="239"/>
        <v>0.147769877237106</v>
      </c>
      <c r="S455">
        <f t="shared" si="240"/>
        <v>1013.9220506669456</v>
      </c>
      <c r="T455">
        <f t="shared" si="241"/>
        <v>5.7389142593209437E-4</v>
      </c>
      <c r="U455">
        <f t="shared" si="218"/>
        <v>2.4536285067769566E-3</v>
      </c>
      <c r="V455">
        <f t="shared" si="242"/>
        <v>3.0649290649944884E-7</v>
      </c>
      <c r="W455">
        <f t="shared" si="219"/>
        <v>5262.562075255184</v>
      </c>
      <c r="X455">
        <f t="shared" si="220"/>
        <v>6629.6585893732736</v>
      </c>
      <c r="Y455">
        <f t="shared" si="221"/>
        <v>6.3739808302268775E-4</v>
      </c>
      <c r="Z455">
        <f t="shared" si="243"/>
        <v>1.0521500376362716E-4</v>
      </c>
      <c r="AA455">
        <f t="shared" si="244"/>
        <v>1.4321072597995144E-6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0.91732349889465803</v>
      </c>
      <c r="E456">
        <f t="shared" si="227"/>
        <v>0.18757769066610697</v>
      </c>
      <c r="F456">
        <f t="shared" si="228"/>
        <v>8.7456634709896999E-8</v>
      </c>
      <c r="G456">
        <f t="shared" si="229"/>
        <v>3.7878556285277595E-7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13.10616466695063</v>
      </c>
      <c r="L456">
        <f t="shared" si="234"/>
        <v>4.6624219756267294E-4</v>
      </c>
      <c r="M456">
        <f t="shared" si="235"/>
        <v>6.1106470159373186E-6</v>
      </c>
      <c r="N456">
        <f t="shared" si="217"/>
        <v>0.18193905950386557</v>
      </c>
      <c r="O456">
        <f t="shared" si="236"/>
        <v>0.9961829201554524</v>
      </c>
      <c r="P456">
        <f t="shared" si="237"/>
        <v>1013.1061646669506</v>
      </c>
      <c r="Q456">
        <f t="shared" si="238"/>
        <v>0.85321469908109582</v>
      </c>
      <c r="R456">
        <f t="shared" si="239"/>
        <v>0.147769877237106</v>
      </c>
      <c r="S456">
        <f t="shared" si="240"/>
        <v>1013.9507278118599</v>
      </c>
      <c r="T456">
        <f t="shared" si="241"/>
        <v>4.6624219756267294E-4</v>
      </c>
      <c r="U456">
        <f t="shared" si="218"/>
        <v>1.9886189209561834E-3</v>
      </c>
      <c r="V456">
        <f t="shared" si="242"/>
        <v>2.4840663177828976E-7</v>
      </c>
      <c r="W456">
        <f t="shared" si="219"/>
        <v>5249.986050099561</v>
      </c>
      <c r="X456">
        <f t="shared" si="220"/>
        <v>6613.8492057128842</v>
      </c>
      <c r="Y456">
        <f t="shared" si="221"/>
        <v>5.1661167305315579E-4</v>
      </c>
      <c r="Z456">
        <f t="shared" si="243"/>
        <v>8.5152701586502816E-5</v>
      </c>
      <c r="AA456">
        <f t="shared" si="244"/>
        <v>1.1612201977886793E-6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0.91732349889465803</v>
      </c>
      <c r="E457">
        <f t="shared" si="227"/>
        <v>0.18757769066610697</v>
      </c>
      <c r="F457">
        <f t="shared" si="228"/>
        <v>7.105172113758523E-8</v>
      </c>
      <c r="G457">
        <f t="shared" si="229"/>
        <v>3.0773384171519071E-7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13.133161220290148</v>
      </c>
      <c r="L457">
        <f t="shared" si="234"/>
        <v>3.7878556285277597E-4</v>
      </c>
      <c r="M457">
        <f t="shared" si="235"/>
        <v>4.974651864863854E-6</v>
      </c>
      <c r="N457">
        <f t="shared" si="217"/>
        <v>0.1812446567699787</v>
      </c>
      <c r="O457">
        <f t="shared" si="236"/>
        <v>0.99618332239497964</v>
      </c>
      <c r="P457">
        <f t="shared" si="237"/>
        <v>1013.1331612202902</v>
      </c>
      <c r="Q457">
        <f t="shared" si="238"/>
        <v>0.85321469908109582</v>
      </c>
      <c r="R457">
        <f t="shared" si="239"/>
        <v>0.147769877237106</v>
      </c>
      <c r="S457">
        <f t="shared" si="240"/>
        <v>1013.9794640269974</v>
      </c>
      <c r="T457">
        <f t="shared" si="241"/>
        <v>3.7878556285277597E-4</v>
      </c>
      <c r="U457">
        <f t="shared" si="218"/>
        <v>1.6108061896341422E-3</v>
      </c>
      <c r="V457">
        <f t="shared" si="242"/>
        <v>2.0121247756319361E-7</v>
      </c>
      <c r="W457">
        <f t="shared" si="219"/>
        <v>5234.4135459919689</v>
      </c>
      <c r="X457">
        <f t="shared" si="220"/>
        <v>6595.193340087214</v>
      </c>
      <c r="Y457">
        <f t="shared" si="221"/>
        <v>4.1875799376533593E-4</v>
      </c>
      <c r="Z457">
        <f t="shared" si="243"/>
        <v>6.8915889059076427E-5</v>
      </c>
      <c r="AA457">
        <f t="shared" si="244"/>
        <v>9.415521680862587E-7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0.91732349889465803</v>
      </c>
      <c r="E458">
        <f t="shared" si="227"/>
        <v>0.18757769066610697</v>
      </c>
      <c r="F458">
        <f t="shared" si="228"/>
        <v>5.7724003368744768E-8</v>
      </c>
      <c r="G458">
        <f t="shared" si="229"/>
        <v>2.5000983834644595E-7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13.160213382109392</v>
      </c>
      <c r="L458">
        <f t="shared" si="234"/>
        <v>3.0773384171519069E-4</v>
      </c>
      <c r="M458">
        <f t="shared" si="235"/>
        <v>4.0498430218681857E-6</v>
      </c>
      <c r="N458">
        <f t="shared" si="217"/>
        <v>0.18055297696615025</v>
      </c>
      <c r="O458">
        <f t="shared" si="236"/>
        <v>0.99618372306166092</v>
      </c>
      <c r="P458">
        <f t="shared" si="237"/>
        <v>1013.1602133821094</v>
      </c>
      <c r="Q458">
        <f t="shared" si="238"/>
        <v>0.85321469908109582</v>
      </c>
      <c r="R458">
        <f t="shared" si="239"/>
        <v>0.147769877237106</v>
      </c>
      <c r="S458">
        <f t="shared" si="240"/>
        <v>1014.0082594340332</v>
      </c>
      <c r="T458">
        <f t="shared" si="241"/>
        <v>3.0773384171519069E-4</v>
      </c>
      <c r="U458">
        <f t="shared" si="218"/>
        <v>1.3038360583595664E-3</v>
      </c>
      <c r="V458">
        <f t="shared" si="242"/>
        <v>1.6286756614608204E-7</v>
      </c>
      <c r="W458">
        <f t="shared" si="219"/>
        <v>5215.1390000612819</v>
      </c>
      <c r="X458">
        <f t="shared" si="220"/>
        <v>6573.1850144785703</v>
      </c>
      <c r="Y458">
        <f t="shared" si="221"/>
        <v>3.3952486453150147E-4</v>
      </c>
      <c r="Z458">
        <f t="shared" si="243"/>
        <v>5.5775114518176687E-5</v>
      </c>
      <c r="AA458">
        <f t="shared" si="244"/>
        <v>7.6341863238969911E-7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0.91732349889465803</v>
      </c>
      <c r="E459">
        <f t="shared" si="227"/>
        <v>0.18757769066610697</v>
      </c>
      <c r="F459">
        <f t="shared" si="228"/>
        <v>4.6896268120833046E-8</v>
      </c>
      <c r="G459">
        <f t="shared" si="229"/>
        <v>2.0311357022561289E-7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13.187321266952756</v>
      </c>
      <c r="L459">
        <f t="shared" si="234"/>
        <v>2.5000983834644596E-4</v>
      </c>
      <c r="M459">
        <f t="shared" si="235"/>
        <v>3.2969600581735072E-6</v>
      </c>
      <c r="N459">
        <f t="shared" si="217"/>
        <v>0.17986400886129811</v>
      </c>
      <c r="O459">
        <f t="shared" si="236"/>
        <v>0.99618412215390217</v>
      </c>
      <c r="P459">
        <f t="shared" si="237"/>
        <v>1013.1873212669527</v>
      </c>
      <c r="Q459">
        <f t="shared" si="238"/>
        <v>0.85321469908109582</v>
      </c>
      <c r="R459">
        <f t="shared" si="239"/>
        <v>0.147769877237106</v>
      </c>
      <c r="S459">
        <f t="shared" si="240"/>
        <v>1014.0371141548928</v>
      </c>
      <c r="T459">
        <f t="shared" si="241"/>
        <v>2.5000983834644596E-4</v>
      </c>
      <c r="U459">
        <f t="shared" si="218"/>
        <v>1.0544215943832733E-3</v>
      </c>
      <c r="V459">
        <f t="shared" si="242"/>
        <v>1.3171217168601714E-7</v>
      </c>
      <c r="W459">
        <f t="shared" si="219"/>
        <v>5191.2907306589677</v>
      </c>
      <c r="X459">
        <f t="shared" si="220"/>
        <v>6547.2283223740096</v>
      </c>
      <c r="Y459">
        <f t="shared" si="221"/>
        <v>2.7540932525636156E-4</v>
      </c>
      <c r="Z459">
        <f t="shared" si="243"/>
        <v>4.5140020584276801E-5</v>
      </c>
      <c r="AA459">
        <f t="shared" si="244"/>
        <v>6.189662326569932E-7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0.91732349889465803</v>
      </c>
      <c r="E460">
        <f t="shared" si="227"/>
        <v>0.18757769066610697</v>
      </c>
      <c r="F460">
        <f t="shared" si="228"/>
        <v>3.8099574445868608E-8</v>
      </c>
      <c r="G460">
        <f t="shared" si="229"/>
        <v>1.6501399577974429E-7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13.214484989600477</v>
      </c>
      <c r="L460">
        <f t="shared" si="234"/>
        <v>2.0311357022561289E-4</v>
      </c>
      <c r="M460">
        <f t="shared" si="235"/>
        <v>2.6840412249305238E-6</v>
      </c>
      <c r="N460">
        <f t="shared" si="217"/>
        <v>0.17917774127345637</v>
      </c>
      <c r="O460">
        <f t="shared" si="236"/>
        <v>0.9961845196702418</v>
      </c>
      <c r="P460">
        <f t="shared" si="237"/>
        <v>1013.2144849896005</v>
      </c>
      <c r="Q460">
        <f t="shared" si="238"/>
        <v>0.85321469908109582</v>
      </c>
      <c r="R460">
        <f t="shared" si="239"/>
        <v>0.147769877237106</v>
      </c>
      <c r="S460">
        <f t="shared" si="240"/>
        <v>1014.066028311753</v>
      </c>
      <c r="T460">
        <f t="shared" si="241"/>
        <v>2.0311357022561289E-4</v>
      </c>
      <c r="U460">
        <f t="shared" si="218"/>
        <v>8.5176789468123656E-4</v>
      </c>
      <c r="V460">
        <f t="shared" si="242"/>
        <v>1.0639785810391221E-7</v>
      </c>
      <c r="W460">
        <f t="shared" si="219"/>
        <v>5161.7918265439184</v>
      </c>
      <c r="X460">
        <f t="shared" si="220"/>
        <v>6516.6214458757695</v>
      </c>
      <c r="Y460">
        <f t="shared" si="221"/>
        <v>2.2356584908669863E-4</v>
      </c>
      <c r="Z460">
        <f t="shared" si="243"/>
        <v>3.6532820994909536E-5</v>
      </c>
      <c r="AA460">
        <f t="shared" si="244"/>
        <v>5.0182654255638592E-7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0.91732349889465803</v>
      </c>
      <c r="E461">
        <f t="shared" si="227"/>
        <v>0.18757769066610697</v>
      </c>
      <c r="F461">
        <f t="shared" si="228"/>
        <v>3.0952944255951156E-8</v>
      </c>
      <c r="G461">
        <f t="shared" si="229"/>
        <v>1.3406105152379313E-7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13.241704665069348</v>
      </c>
      <c r="L461">
        <f t="shared" si="234"/>
        <v>1.6501399577974429E-4</v>
      </c>
      <c r="M461">
        <f t="shared" si="235"/>
        <v>2.1850665977183736E-6</v>
      </c>
      <c r="N461">
        <f t="shared" si="217"/>
        <v>0.17849416306957222</v>
      </c>
      <c r="O461">
        <f t="shared" si="236"/>
        <v>0.99618491560935074</v>
      </c>
      <c r="P461">
        <f t="shared" si="237"/>
        <v>1013.2417046650694</v>
      </c>
      <c r="Q461">
        <f t="shared" si="238"/>
        <v>0.85321469908109582</v>
      </c>
      <c r="R461">
        <f t="shared" si="239"/>
        <v>0.147769877237106</v>
      </c>
      <c r="S461">
        <f t="shared" si="240"/>
        <v>1014.0950020270423</v>
      </c>
      <c r="T461">
        <f t="shared" si="241"/>
        <v>1.6501399577974429E-4</v>
      </c>
      <c r="U461">
        <f t="shared" si="218"/>
        <v>6.8710469304308864E-4</v>
      </c>
      <c r="V461">
        <f t="shared" si="242"/>
        <v>8.5829095096722184E-8</v>
      </c>
      <c r="W461">
        <f t="shared" si="219"/>
        <v>5125.3118279557993</v>
      </c>
      <c r="X461">
        <f t="shared" si="220"/>
        <v>6480.5378322361703</v>
      </c>
      <c r="Y461">
        <f t="shared" si="221"/>
        <v>1.816830231862151E-4</v>
      </c>
      <c r="Z461">
        <f t="shared" si="243"/>
        <v>2.9566835042322244E-5</v>
      </c>
      <c r="AA461">
        <f t="shared" si="244"/>
        <v>4.0683529000756244E-7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0.91732349889465803</v>
      </c>
      <c r="E462">
        <f t="shared" si="227"/>
        <v>0.18757769066610697</v>
      </c>
      <c r="F462">
        <f t="shared" si="228"/>
        <v>2.5146862453103095E-8</v>
      </c>
      <c r="G462">
        <f t="shared" si="229"/>
        <v>1.0891418907069004E-7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13.268980408613004</v>
      </c>
      <c r="L462">
        <f t="shared" si="234"/>
        <v>1.3406105152379314E-4</v>
      </c>
      <c r="M462">
        <f t="shared" si="235"/>
        <v>1.7788534662272695E-6</v>
      </c>
      <c r="N462">
        <f t="shared" si="217"/>
        <v>0.17781326316530333</v>
      </c>
      <c r="O462">
        <f t="shared" si="236"/>
        <v>0.99618530997003252</v>
      </c>
      <c r="P462">
        <f t="shared" si="237"/>
        <v>1013.2689804086131</v>
      </c>
      <c r="Q462">
        <f t="shared" si="238"/>
        <v>0.85321469908109582</v>
      </c>
      <c r="R462">
        <f t="shared" si="239"/>
        <v>0.147769877237106</v>
      </c>
      <c r="S462">
        <f t="shared" si="240"/>
        <v>1014.124035423441</v>
      </c>
      <c r="T462">
        <f t="shared" si="241"/>
        <v>1.3406105152379314E-4</v>
      </c>
      <c r="U462">
        <f t="shared" si="218"/>
        <v>5.5330662916593261E-4</v>
      </c>
      <c r="V462">
        <f t="shared" si="242"/>
        <v>6.9115824376055489E-8</v>
      </c>
      <c r="W462">
        <f t="shared" si="219"/>
        <v>5080.2070316734644</v>
      </c>
      <c r="X462">
        <f t="shared" si="220"/>
        <v>6438.0040249805515</v>
      </c>
      <c r="Y462">
        <f t="shared" si="221"/>
        <v>1.4788335844866254E-4</v>
      </c>
      <c r="Z462">
        <f t="shared" si="243"/>
        <v>2.3929115191966257E-5</v>
      </c>
      <c r="AA462">
        <f t="shared" si="244"/>
        <v>3.2980467094631045E-7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0.91732349889465803</v>
      </c>
      <c r="E463">
        <f t="shared" si="227"/>
        <v>0.18757769066610697</v>
      </c>
      <c r="F463">
        <f t="shared" si="228"/>
        <v>2.0429872066651782E-8</v>
      </c>
      <c r="G463">
        <f t="shared" si="229"/>
        <v>8.8484317004038255E-8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13.296312335722499</v>
      </c>
      <c r="L463">
        <f t="shared" si="234"/>
        <v>1.0891418907069003E-4</v>
      </c>
      <c r="M463">
        <f t="shared" si="235"/>
        <v>1.4481570756758285E-6</v>
      </c>
      <c r="N463">
        <f t="shared" si="217"/>
        <v>0.17713503052481486</v>
      </c>
      <c r="O463">
        <f t="shared" si="236"/>
        <v>0.99618570275121743</v>
      </c>
      <c r="P463">
        <f t="shared" si="237"/>
        <v>1013.2963123357225</v>
      </c>
      <c r="Q463">
        <f t="shared" si="238"/>
        <v>0.85321469908109582</v>
      </c>
      <c r="R463">
        <f t="shared" si="239"/>
        <v>0.147769877237106</v>
      </c>
      <c r="S463">
        <f t="shared" si="240"/>
        <v>1014.1531286238828</v>
      </c>
      <c r="T463">
        <f t="shared" si="241"/>
        <v>1.0891418907069003E-4</v>
      </c>
      <c r="U463">
        <f t="shared" si="218"/>
        <v>4.4458473826793733E-4</v>
      </c>
      <c r="V463">
        <f t="shared" si="242"/>
        <v>5.5534922357104626E-8</v>
      </c>
      <c r="W463">
        <f t="shared" si="219"/>
        <v>5024.4467417615651</v>
      </c>
      <c r="X463">
        <f t="shared" si="220"/>
        <v>6387.8735550620113</v>
      </c>
      <c r="Y463">
        <f t="shared" si="221"/>
        <v>1.2064189035988236E-4</v>
      </c>
      <c r="Z463">
        <f t="shared" si="243"/>
        <v>1.9366387363662211E-5</v>
      </c>
      <c r="AA463">
        <f t="shared" si="244"/>
        <v>2.673387153687611E-7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0.91732349889465803</v>
      </c>
      <c r="E464">
        <f t="shared" si="227"/>
        <v>0.18757769066610697</v>
      </c>
      <c r="F464">
        <f t="shared" si="228"/>
        <v>1.6597683843785237E-8</v>
      </c>
      <c r="G464">
        <f t="shared" si="229"/>
        <v>7.1886633160253015E-8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13.323700562126774</v>
      </c>
      <c r="L464">
        <f t="shared" si="234"/>
        <v>8.8484317004038256E-5</v>
      </c>
      <c r="M464">
        <f t="shared" si="235"/>
        <v>1.1789385442061082E-6</v>
      </c>
      <c r="N464">
        <f t="shared" si="217"/>
        <v>0.17645945416057701</v>
      </c>
      <c r="O464">
        <f t="shared" si="236"/>
        <v>0.99618609395196278</v>
      </c>
      <c r="P464">
        <f t="shared" si="237"/>
        <v>1013.3237005621268</v>
      </c>
      <c r="Q464">
        <f t="shared" si="238"/>
        <v>0.85321469908109582</v>
      </c>
      <c r="R464">
        <f t="shared" si="239"/>
        <v>0.147769877237106</v>
      </c>
      <c r="S464">
        <f t="shared" si="240"/>
        <v>1014.182281751554</v>
      </c>
      <c r="T464">
        <f t="shared" si="241"/>
        <v>8.8484317004038256E-5</v>
      </c>
      <c r="U464">
        <f t="shared" si="218"/>
        <v>3.5623580342878525E-4</v>
      </c>
      <c r="V464">
        <f t="shared" si="242"/>
        <v>4.4498890720615475E-8</v>
      </c>
      <c r="W464">
        <f t="shared" si="219"/>
        <v>4955.5221571533048</v>
      </c>
      <c r="X464">
        <f t="shared" si="220"/>
        <v>6328.796191826942</v>
      </c>
      <c r="Y464">
        <f t="shared" si="221"/>
        <v>9.8720046759084347E-5</v>
      </c>
      <c r="Z464">
        <f t="shared" si="243"/>
        <v>1.5673672193477709E-5</v>
      </c>
      <c r="AA464">
        <f t="shared" si="244"/>
        <v>2.1668356498214075E-7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0.91732349889465803</v>
      </c>
      <c r="E465">
        <f t="shared" si="227"/>
        <v>0.18757769066610697</v>
      </c>
      <c r="F465">
        <f t="shared" si="228"/>
        <v>1.3484328637961847E-8</v>
      </c>
      <c r="G465">
        <f t="shared" si="229"/>
        <v>5.8402304522291169E-8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13.351145203793177</v>
      </c>
      <c r="L465">
        <f t="shared" si="234"/>
        <v>7.188663316025301E-5</v>
      </c>
      <c r="M465">
        <f t="shared" si="235"/>
        <v>9.5976887753435156E-7</v>
      </c>
      <c r="N465">
        <f t="shared" si="217"/>
        <v>0.17578652313316268</v>
      </c>
      <c r="O465">
        <f t="shared" si="236"/>
        <v>0.9961864835714499</v>
      </c>
      <c r="P465">
        <f t="shared" si="237"/>
        <v>1013.3511452037932</v>
      </c>
      <c r="Q465">
        <f t="shared" si="238"/>
        <v>0.85321469908109582</v>
      </c>
      <c r="R465">
        <f t="shared" si="239"/>
        <v>0.147769877237106</v>
      </c>
      <c r="S465">
        <f t="shared" si="240"/>
        <v>1014.211494929895</v>
      </c>
      <c r="T465">
        <f t="shared" si="241"/>
        <v>7.188663316025301E-5</v>
      </c>
      <c r="U465">
        <f t="shared" si="218"/>
        <v>2.8443871819235604E-4</v>
      </c>
      <c r="V465">
        <f t="shared" si="242"/>
        <v>3.5530419221558903E-8</v>
      </c>
      <c r="W465">
        <f t="shared" si="219"/>
        <v>4870.3338082111241</v>
      </c>
      <c r="X465">
        <f t="shared" si="220"/>
        <v>6259.1817291272591</v>
      </c>
      <c r="Y465">
        <f t="shared" si="221"/>
        <v>8.1111919212495078E-5</v>
      </c>
      <c r="Z465">
        <f t="shared" si="243"/>
        <v>1.2685076048899882E-5</v>
      </c>
      <c r="AA465">
        <f t="shared" si="244"/>
        <v>1.7560606111044291E-7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0.91732349889465803</v>
      </c>
      <c r="E466">
        <f t="shared" si="227"/>
        <v>0.18757769066610697</v>
      </c>
      <c r="F466">
        <f t="shared" si="228"/>
        <v>1.0954969411870113E-8</v>
      </c>
      <c r="G466">
        <f t="shared" si="229"/>
        <v>4.7447335110421054E-8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13.378646376927886</v>
      </c>
      <c r="L466">
        <f t="shared" si="234"/>
        <v>5.8402304522291167E-5</v>
      </c>
      <c r="M466">
        <f t="shared" si="235"/>
        <v>7.8134377980138987E-7</v>
      </c>
      <c r="N466">
        <f t="shared" si="217"/>
        <v>0.17511622655104536</v>
      </c>
      <c r="O466">
        <f t="shared" si="236"/>
        <v>0.99618687160898256</v>
      </c>
      <c r="P466">
        <f t="shared" si="237"/>
        <v>1013.3786463769279</v>
      </c>
      <c r="Q466">
        <f t="shared" si="238"/>
        <v>0.85321469908109582</v>
      </c>
      <c r="R466">
        <f t="shared" si="239"/>
        <v>0.147769877237106</v>
      </c>
      <c r="S466">
        <f t="shared" si="240"/>
        <v>1014.2407682826002</v>
      </c>
      <c r="T466">
        <f t="shared" si="241"/>
        <v>5.8402304522291167E-5</v>
      </c>
      <c r="U466">
        <f t="shared" si="218"/>
        <v>2.2608904240669096E-4</v>
      </c>
      <c r="V466">
        <f t="shared" si="242"/>
        <v>2.8241719373373333E-8</v>
      </c>
      <c r="W466">
        <f t="shared" si="219"/>
        <v>4765.0524920004227</v>
      </c>
      <c r="X466">
        <f t="shared" si="220"/>
        <v>6177.1573353562981</v>
      </c>
      <c r="Y466">
        <f t="shared" si="221"/>
        <v>6.7000611713754848E-5</v>
      </c>
      <c r="Z466">
        <f t="shared" si="243"/>
        <v>1.0266338054937748E-5</v>
      </c>
      <c r="AA466">
        <f t="shared" si="244"/>
        <v>1.4229528975098847E-7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0.93930550316117889</v>
      </c>
      <c r="E467">
        <f t="shared" si="227"/>
        <v>0.20823595448773524</v>
      </c>
      <c r="F467">
        <f t="shared" si="228"/>
        <v>9.8802411146179612E-9</v>
      </c>
      <c r="G467">
        <f t="shared" si="229"/>
        <v>3.7567093995803089E-8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13.406204197976482</v>
      </c>
      <c r="L467">
        <f t="shared" si="234"/>
        <v>4.7447335110421056E-5</v>
      </c>
      <c r="M467">
        <f t="shared" si="235"/>
        <v>6.360886631401237E-7</v>
      </c>
      <c r="N467">
        <f t="shared" si="217"/>
        <v>0.17444855357039774</v>
      </c>
      <c r="O467">
        <f t="shared" si="236"/>
        <v>0.99618725806398645</v>
      </c>
      <c r="P467">
        <f t="shared" si="237"/>
        <v>1013.4062041979765</v>
      </c>
      <c r="Q467">
        <f t="shared" si="238"/>
        <v>0.87366045150982841</v>
      </c>
      <c r="R467">
        <f t="shared" si="239"/>
        <v>0.15835630041971416</v>
      </c>
      <c r="S467">
        <f t="shared" si="240"/>
        <v>1014.2701019336192</v>
      </c>
      <c r="T467">
        <f t="shared" si="241"/>
        <v>4.7447335110421056E-5</v>
      </c>
      <c r="U467">
        <f t="shared" si="218"/>
        <v>1.7866458795767285E-4</v>
      </c>
      <c r="V467">
        <f t="shared" si="242"/>
        <v>2.2317734204842851E-8</v>
      </c>
      <c r="W467">
        <f t="shared" si="219"/>
        <v>4755.8799192088918</v>
      </c>
      <c r="X467">
        <f t="shared" si="220"/>
        <v>6156.9997229482087</v>
      </c>
      <c r="Y467">
        <f t="shared" si="221"/>
        <v>5.2635999366456099E-5</v>
      </c>
      <c r="Z467">
        <f t="shared" si="243"/>
        <v>8.3087982844398626E-6</v>
      </c>
      <c r="AA467">
        <f t="shared" si="244"/>
        <v>1.1528274289200091E-7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0.93930550316117889</v>
      </c>
      <c r="E468">
        <f t="shared" si="227"/>
        <v>0.20823595448773524</v>
      </c>
      <c r="F468">
        <f t="shared" si="228"/>
        <v>7.8228196755465232E-9</v>
      </c>
      <c r="G468">
        <f t="shared" si="229"/>
        <v>2.9744274320256566E-8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13.433818783624396</v>
      </c>
      <c r="L468">
        <f t="shared" si="234"/>
        <v>3.7567093995803086E-5</v>
      </c>
      <c r="M468">
        <f t="shared" si="235"/>
        <v>5.046695329670028E-7</v>
      </c>
      <c r="N468">
        <f t="shared" si="217"/>
        <v>0.1737834933948896</v>
      </c>
      <c r="O468">
        <f t="shared" si="236"/>
        <v>0.99618764293600315</v>
      </c>
      <c r="P468">
        <f t="shared" si="237"/>
        <v>1013.4338187836244</v>
      </c>
      <c r="Q468">
        <f t="shared" si="238"/>
        <v>0.87366045150982841</v>
      </c>
      <c r="R468">
        <f t="shared" si="239"/>
        <v>0.15835630041971416</v>
      </c>
      <c r="S468">
        <f t="shared" si="240"/>
        <v>1014.2994960071564</v>
      </c>
      <c r="T468">
        <f t="shared" si="241"/>
        <v>3.7567093995803086E-5</v>
      </c>
      <c r="U468">
        <f t="shared" si="218"/>
        <v>1.4111323864211188E-4</v>
      </c>
      <c r="V468">
        <f t="shared" si="242"/>
        <v>1.7627039520250732E-8</v>
      </c>
      <c r="W468">
        <f t="shared" si="219"/>
        <v>4744.215210051716</v>
      </c>
      <c r="X468">
        <f t="shared" si="220"/>
        <v>6132.9233446028229</v>
      </c>
      <c r="Y468">
        <f t="shared" si="221"/>
        <v>4.1306115704859892E-5</v>
      </c>
      <c r="Z468">
        <f t="shared" si="243"/>
        <v>6.5535252094110213E-6</v>
      </c>
      <c r="AA468">
        <f t="shared" si="244"/>
        <v>9.1102158563180753E-8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0.93930550316117889</v>
      </c>
      <c r="E469">
        <f t="shared" si="227"/>
        <v>0.20823595448773524</v>
      </c>
      <c r="F469">
        <f t="shared" si="228"/>
        <v>6.1938273536236585E-9</v>
      </c>
      <c r="G469">
        <f t="shared" si="229"/>
        <v>2.3550446966632907E-8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13.461490250797402</v>
      </c>
      <c r="L469">
        <f t="shared" si="234"/>
        <v>2.9744274320256565E-5</v>
      </c>
      <c r="M469">
        <f t="shared" si="235"/>
        <v>4.0040225877917729E-7</v>
      </c>
      <c r="N469">
        <f t="shared" si="217"/>
        <v>0.1731210352754872</v>
      </c>
      <c r="O469">
        <f t="shared" si="236"/>
        <v>0.99618802622469382</v>
      </c>
      <c r="P469">
        <f t="shared" si="237"/>
        <v>1013.4614902507974</v>
      </c>
      <c r="Q469">
        <f t="shared" si="238"/>
        <v>0.87366045150982841</v>
      </c>
      <c r="R469">
        <f t="shared" si="239"/>
        <v>0.15835630041971416</v>
      </c>
      <c r="S469">
        <f t="shared" si="240"/>
        <v>1014.3289506276724</v>
      </c>
      <c r="T469">
        <f t="shared" si="241"/>
        <v>2.9744274320256565E-5</v>
      </c>
      <c r="U469">
        <f t="shared" si="218"/>
        <v>1.1137927713488731E-4</v>
      </c>
      <c r="V469">
        <f t="shared" si="242"/>
        <v>1.3912847148047252E-8</v>
      </c>
      <c r="W469">
        <f t="shared" si="219"/>
        <v>4729.3912210113604</v>
      </c>
      <c r="X469">
        <f t="shared" si="220"/>
        <v>6104.1736027486759</v>
      </c>
      <c r="Y469">
        <f t="shared" si="221"/>
        <v>3.2376739571765926E-5</v>
      </c>
      <c r="Z469">
        <f t="shared" si="243"/>
        <v>5.1690638998700915E-6</v>
      </c>
      <c r="AA469">
        <f t="shared" si="244"/>
        <v>7.1991909795749577E-8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0.93930550316117889</v>
      </c>
      <c r="E470">
        <f t="shared" si="227"/>
        <v>0.20823595448773524</v>
      </c>
      <c r="F470">
        <f t="shared" si="228"/>
        <v>4.9040498027095928E-9</v>
      </c>
      <c r="G470">
        <f t="shared" si="229"/>
        <v>1.8646397163923313E-8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13.489218716662128</v>
      </c>
      <c r="L470">
        <f t="shared" si="234"/>
        <v>2.3550446966632905E-5</v>
      </c>
      <c r="M470">
        <f t="shared" si="235"/>
        <v>3.1767713000806342E-7</v>
      </c>
      <c r="N470">
        <f t="shared" si="217"/>
        <v>0.17246116851025162</v>
      </c>
      <c r="O470">
        <f t="shared" si="236"/>
        <v>0.99618840792983054</v>
      </c>
      <c r="P470">
        <f t="shared" si="237"/>
        <v>1013.4892187166621</v>
      </c>
      <c r="Q470">
        <f t="shared" si="238"/>
        <v>0.87366045150982841</v>
      </c>
      <c r="R470">
        <f t="shared" si="239"/>
        <v>0.15835630041971416</v>
      </c>
      <c r="S470">
        <f t="shared" si="240"/>
        <v>1014.3584659198841</v>
      </c>
      <c r="T470">
        <f t="shared" si="241"/>
        <v>2.3550446966632905E-5</v>
      </c>
      <c r="U470">
        <f t="shared" si="218"/>
        <v>8.7835014266582289E-5</v>
      </c>
      <c r="V470">
        <f t="shared" si="242"/>
        <v>1.0971835687688543E-8</v>
      </c>
      <c r="W470">
        <f t="shared" si="219"/>
        <v>4710.5622332513512</v>
      </c>
      <c r="X470">
        <f t="shared" si="220"/>
        <v>6069.8506084120445</v>
      </c>
      <c r="Y470">
        <f t="shared" si="221"/>
        <v>2.5345830903550278E-5</v>
      </c>
      <c r="Z470">
        <f t="shared" si="243"/>
        <v>4.0770777600639452E-6</v>
      </c>
      <c r="AA470">
        <f t="shared" si="244"/>
        <v>5.6888809233742722E-8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0.93930550316117889</v>
      </c>
      <c r="E471">
        <f t="shared" si="227"/>
        <v>0.20823595448773524</v>
      </c>
      <c r="F471">
        <f t="shared" si="228"/>
        <v>3.8828503111869703E-9</v>
      </c>
      <c r="G471">
        <f t="shared" si="229"/>
        <v>1.4763546852736343E-8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13.517004298626571</v>
      </c>
      <c r="L471">
        <f t="shared" si="234"/>
        <v>1.8646397163923312E-5</v>
      </c>
      <c r="M471">
        <f t="shared" si="235"/>
        <v>2.520434306186497E-7</v>
      </c>
      <c r="N471">
        <f t="shared" si="217"/>
        <v>0.17180388244413891</v>
      </c>
      <c r="O471">
        <f t="shared" si="236"/>
        <v>0.99618878805130195</v>
      </c>
      <c r="P471">
        <f t="shared" si="237"/>
        <v>1013.5170042986266</v>
      </c>
      <c r="Q471">
        <f t="shared" si="238"/>
        <v>0.87366045150982841</v>
      </c>
      <c r="R471">
        <f t="shared" si="239"/>
        <v>0.15835630041971416</v>
      </c>
      <c r="S471">
        <f t="shared" si="240"/>
        <v>1014.3880420087652</v>
      </c>
      <c r="T471">
        <f t="shared" si="241"/>
        <v>1.8646397163923312E-5</v>
      </c>
      <c r="U471">
        <f t="shared" si="218"/>
        <v>6.9191667705125533E-5</v>
      </c>
      <c r="V471">
        <f t="shared" si="242"/>
        <v>8.643017996373378E-9</v>
      </c>
      <c r="W471">
        <f t="shared" si="219"/>
        <v>4686.6561535178253</v>
      </c>
      <c r="X471">
        <f t="shared" si="220"/>
        <v>6028.8812069921678</v>
      </c>
      <c r="Y471">
        <f t="shared" si="221"/>
        <v>1.9816002463885E-5</v>
      </c>
      <c r="Z471">
        <f t="shared" si="243"/>
        <v>3.2157794433964562E-6</v>
      </c>
      <c r="AA471">
        <f t="shared" si="244"/>
        <v>4.4952608607636369E-8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0.93930550316117889</v>
      </c>
      <c r="E472">
        <f t="shared" si="227"/>
        <v>0.20823595448773524</v>
      </c>
      <c r="F472">
        <f t="shared" si="228"/>
        <v>3.074301270503952E-9</v>
      </c>
      <c r="G472">
        <f t="shared" si="229"/>
        <v>1.1689245582232391E-8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13.544847114340483</v>
      </c>
      <c r="L472">
        <f t="shared" si="234"/>
        <v>1.4763546852736343E-5</v>
      </c>
      <c r="M472">
        <f t="shared" si="235"/>
        <v>1.9996998498571636E-7</v>
      </c>
      <c r="N472">
        <f t="shared" si="217"/>
        <v>0.17114916646879941</v>
      </c>
      <c r="O472">
        <f t="shared" si="236"/>
        <v>0.99618916658910561</v>
      </c>
      <c r="P472">
        <f t="shared" si="237"/>
        <v>1013.5448471143404</v>
      </c>
      <c r="Q472">
        <f t="shared" si="238"/>
        <v>0.87366045150982841</v>
      </c>
      <c r="R472">
        <f t="shared" si="239"/>
        <v>0.15835630041971416</v>
      </c>
      <c r="S472">
        <f t="shared" si="240"/>
        <v>1014.4176790195469</v>
      </c>
      <c r="T472">
        <f t="shared" si="241"/>
        <v>1.4763546852736343E-5</v>
      </c>
      <c r="U472">
        <f t="shared" si="218"/>
        <v>5.4428796928210022E-5</v>
      </c>
      <c r="V472">
        <f t="shared" si="242"/>
        <v>6.7989266189724039E-9</v>
      </c>
      <c r="W472">
        <f t="shared" si="219"/>
        <v>4656.3139208009761</v>
      </c>
      <c r="X472">
        <f t="shared" si="220"/>
        <v>5979.9856179861945</v>
      </c>
      <c r="Y472">
        <f t="shared" si="221"/>
        <v>1.5472723538648364E-5</v>
      </c>
      <c r="Z472">
        <f t="shared" si="243"/>
        <v>2.5364346679460516E-6</v>
      </c>
      <c r="AA472">
        <f t="shared" si="244"/>
        <v>3.5519250416561892E-8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0.93930550316117889</v>
      </c>
      <c r="E473">
        <f t="shared" si="227"/>
        <v>0.20823595448773524</v>
      </c>
      <c r="F473">
        <f t="shared" si="228"/>
        <v>2.4341212110577044E-9</v>
      </c>
      <c r="G473">
        <f t="shared" si="229"/>
        <v>9.2551243711746871E-9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13.572747281696081</v>
      </c>
      <c r="L473">
        <f t="shared" si="234"/>
        <v>1.168924558223239E-5</v>
      </c>
      <c r="M473">
        <f t="shared" si="235"/>
        <v>1.586551762013226E-7</v>
      </c>
      <c r="N473">
        <f t="shared" si="217"/>
        <v>0.17049701002237777</v>
      </c>
      <c r="O473">
        <f t="shared" si="236"/>
        <v>0.9961895435433481</v>
      </c>
      <c r="P473">
        <f t="shared" si="237"/>
        <v>1013.5727472816961</v>
      </c>
      <c r="Q473">
        <f t="shared" si="238"/>
        <v>0.87366045150982841</v>
      </c>
      <c r="R473">
        <f t="shared" si="239"/>
        <v>0.15835630041971416</v>
      </c>
      <c r="S473">
        <f t="shared" si="240"/>
        <v>1014.4473770777182</v>
      </c>
      <c r="T473">
        <f t="shared" si="241"/>
        <v>1.168924558223239E-5</v>
      </c>
      <c r="U473">
        <f t="shared" si="218"/>
        <v>4.2738430807495332E-5</v>
      </c>
      <c r="V473">
        <f t="shared" si="242"/>
        <v>5.3386345329927232E-9</v>
      </c>
      <c r="W473">
        <f t="shared" si="219"/>
        <v>4617.8126941875798</v>
      </c>
      <c r="X473">
        <f t="shared" si="220"/>
        <v>5921.637651667681</v>
      </c>
      <c r="Y473">
        <f t="shared" si="221"/>
        <v>1.2067062139719885E-5</v>
      </c>
      <c r="Z473">
        <f t="shared" si="243"/>
        <v>2.0006046380481695E-6</v>
      </c>
      <c r="AA473">
        <f t="shared" si="244"/>
        <v>2.8063922388294333E-8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0.93930550316117889</v>
      </c>
      <c r="E474">
        <f t="shared" si="227"/>
        <v>0.20823595448773524</v>
      </c>
      <c r="F474">
        <f t="shared" si="228"/>
        <v>1.9272496573342612E-9</v>
      </c>
      <c r="G474">
        <f t="shared" si="229"/>
        <v>7.3278747138404258E-9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13.600704918828329</v>
      </c>
      <c r="L474">
        <f t="shared" si="234"/>
        <v>9.2551243711746871E-6</v>
      </c>
      <c r="M474">
        <f t="shared" si="235"/>
        <v>1.258762155594035E-7</v>
      </c>
      <c r="N474">
        <f t="shared" si="217"/>
        <v>0.16984740258931344</v>
      </c>
      <c r="O474">
        <f t="shared" si="236"/>
        <v>0.99618991891424336</v>
      </c>
      <c r="P474">
        <f t="shared" si="237"/>
        <v>1013.6007049188283</v>
      </c>
      <c r="Q474">
        <f t="shared" si="238"/>
        <v>0.87366045150982841</v>
      </c>
      <c r="R474">
        <f t="shared" si="239"/>
        <v>0.15835630041971416</v>
      </c>
      <c r="S474">
        <f t="shared" si="240"/>
        <v>1014.4771363090271</v>
      </c>
      <c r="T474">
        <f t="shared" si="241"/>
        <v>9.2551243711746871E-6</v>
      </c>
      <c r="U474">
        <f t="shared" si="218"/>
        <v>3.3480828598099786E-5</v>
      </c>
      <c r="V474">
        <f t="shared" si="242"/>
        <v>4.1822290704149731E-9</v>
      </c>
      <c r="W474">
        <f t="shared" si="219"/>
        <v>4568.9684807060494</v>
      </c>
      <c r="X474">
        <f t="shared" si="220"/>
        <v>5852.0172660683584</v>
      </c>
      <c r="Y474">
        <f t="shared" si="221"/>
        <v>9.4020207508801359E-6</v>
      </c>
      <c r="Z474">
        <f t="shared" si="243"/>
        <v>1.5779710326705235E-6</v>
      </c>
      <c r="AA474">
        <f t="shared" si="244"/>
        <v>2.2171859130454105E-8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0.93930550316117889</v>
      </c>
      <c r="E475">
        <f t="shared" si="227"/>
        <v>0.20823595448773524</v>
      </c>
      <c r="F475">
        <f t="shared" si="228"/>
        <v>1.5259269854031009E-9</v>
      </c>
      <c r="G475">
        <f t="shared" si="229"/>
        <v>5.801947728437325E-9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13.628720144115565</v>
      </c>
      <c r="L475">
        <f t="shared" si="234"/>
        <v>7.3278747138404259E-6</v>
      </c>
      <c r="M475">
        <f t="shared" si="235"/>
        <v>9.986955372607209E-8</v>
      </c>
      <c r="N475">
        <f t="shared" si="217"/>
        <v>0.16920033370014159</v>
      </c>
      <c r="O475">
        <f t="shared" si="236"/>
        <v>0.9961902927021119</v>
      </c>
      <c r="P475">
        <f t="shared" si="237"/>
        <v>1013.6287201441156</v>
      </c>
      <c r="Q475">
        <f t="shared" si="238"/>
        <v>0.87366045150982841</v>
      </c>
      <c r="R475">
        <f t="shared" si="239"/>
        <v>0.15835630041971416</v>
      </c>
      <c r="S475">
        <f t="shared" si="240"/>
        <v>1014.5069568394798</v>
      </c>
      <c r="T475">
        <f t="shared" si="241"/>
        <v>7.3278747138404259E-6</v>
      </c>
      <c r="U475">
        <f t="shared" si="218"/>
        <v>2.6149452096744003E-5</v>
      </c>
      <c r="V475">
        <f t="shared" si="242"/>
        <v>3.2664364447848068E-9</v>
      </c>
      <c r="W475">
        <f t="shared" si="219"/>
        <v>4507.0126999897993</v>
      </c>
      <c r="X475">
        <f t="shared" si="220"/>
        <v>5768.9539895194757</v>
      </c>
      <c r="Y475">
        <f t="shared" si="221"/>
        <v>7.3217173982079749E-6</v>
      </c>
      <c r="Z475">
        <f t="shared" si="243"/>
        <v>1.2446204866457048E-6</v>
      </c>
      <c r="AA475">
        <f t="shared" si="244"/>
        <v>1.7515266434595129E-8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0.93930550316117889</v>
      </c>
      <c r="E476">
        <f t="shared" si="227"/>
        <v>0.20823595448773524</v>
      </c>
      <c r="F476">
        <f t="shared" si="228"/>
        <v>1.2081741231190937E-9</v>
      </c>
      <c r="G476">
        <f t="shared" si="229"/>
        <v>4.5937736053182315E-9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13.656793076179948</v>
      </c>
      <c r="L476">
        <f t="shared" si="234"/>
        <v>5.8019477284373246E-6</v>
      </c>
      <c r="M476">
        <f t="shared" si="235"/>
        <v>7.9235999566080832E-8</v>
      </c>
      <c r="N476">
        <f t="shared" si="217"/>
        <v>0.16855579293129413</v>
      </c>
      <c r="O476">
        <f t="shared" si="236"/>
        <v>0.99619066490737707</v>
      </c>
      <c r="P476">
        <f t="shared" si="237"/>
        <v>1013.65679307618</v>
      </c>
      <c r="Q476">
        <f t="shared" si="238"/>
        <v>0.87366045150982841</v>
      </c>
      <c r="R476">
        <f t="shared" si="239"/>
        <v>0.15835630041971416</v>
      </c>
      <c r="S476">
        <f t="shared" si="240"/>
        <v>1014.5368387953429</v>
      </c>
      <c r="T476">
        <f t="shared" si="241"/>
        <v>5.8019477284373246E-6</v>
      </c>
      <c r="U476">
        <f t="shared" si="218"/>
        <v>2.0343231075582271E-5</v>
      </c>
      <c r="V476">
        <f t="shared" si="242"/>
        <v>2.541157311599456E-9</v>
      </c>
      <c r="W476">
        <f t="shared" si="219"/>
        <v>4428.4357095941377</v>
      </c>
      <c r="X476">
        <f t="shared" si="220"/>
        <v>5669.8594500759145</v>
      </c>
      <c r="Y476">
        <f t="shared" si="221"/>
        <v>5.7028196120406163E-6</v>
      </c>
      <c r="Z476">
        <f t="shared" si="243"/>
        <v>9.816914917623737E-7</v>
      </c>
      <c r="AA476">
        <f t="shared" si="244"/>
        <v>1.3835084353264952E-8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0.93930550316117889</v>
      </c>
      <c r="E477">
        <f t="shared" si="227"/>
        <v>0.20823595448773524</v>
      </c>
      <c r="F477">
        <f t="shared" si="228"/>
        <v>9.565888314040066E-10</v>
      </c>
      <c r="G477">
        <f t="shared" si="229"/>
        <v>3.6371847739142249E-9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13.684923833888002</v>
      </c>
      <c r="L477">
        <f t="shared" si="234"/>
        <v>4.5937736053182318E-6</v>
      </c>
      <c r="M477">
        <f t="shared" si="235"/>
        <v>6.2865441898905085E-8</v>
      </c>
      <c r="N477">
        <f t="shared" si="217"/>
        <v>0.16791376990490123</v>
      </c>
      <c r="O477">
        <f t="shared" si="236"/>
        <v>0.99619103553056398</v>
      </c>
      <c r="P477">
        <f t="shared" si="237"/>
        <v>1013.684923833888</v>
      </c>
      <c r="Q477">
        <f t="shared" si="238"/>
        <v>0.87366045150982841</v>
      </c>
      <c r="R477">
        <f t="shared" si="239"/>
        <v>0.15835630041971416</v>
      </c>
      <c r="S477">
        <f t="shared" si="240"/>
        <v>1014.5667823031423</v>
      </c>
      <c r="T477">
        <f t="shared" si="241"/>
        <v>4.5937736053182318E-6</v>
      </c>
      <c r="U477">
        <f t="shared" si="218"/>
        <v>1.5744603430927219E-5</v>
      </c>
      <c r="V477">
        <f t="shared" si="242"/>
        <v>1.9667236722664724E-9</v>
      </c>
      <c r="W477">
        <f t="shared" si="219"/>
        <v>4328.7884475507035</v>
      </c>
      <c r="X477">
        <f t="shared" si="220"/>
        <v>5551.6469145479323</v>
      </c>
      <c r="Y477">
        <f t="shared" si="221"/>
        <v>4.4477621968144108E-6</v>
      </c>
      <c r="Z477">
        <f t="shared" si="243"/>
        <v>7.7430715259126441E-7</v>
      </c>
      <c r="AA477">
        <f t="shared" si="244"/>
        <v>1.0926574393417623E-8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0.93930550316117889</v>
      </c>
      <c r="E478">
        <f t="shared" si="227"/>
        <v>0.20823595448773524</v>
      </c>
      <c r="F478">
        <f t="shared" si="228"/>
        <v>7.5739264304428613E-10</v>
      </c>
      <c r="G478">
        <f t="shared" si="229"/>
        <v>2.8797921308699386E-9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13.713112536351082</v>
      </c>
      <c r="L478">
        <f t="shared" si="234"/>
        <v>3.6371847739142249E-6</v>
      </c>
      <c r="M478">
        <f t="shared" si="235"/>
        <v>4.9877124120188433E-8</v>
      </c>
      <c r="N478">
        <f t="shared" si="217"/>
        <v>0.16727425428859327</v>
      </c>
      <c r="O478">
        <f t="shared" si="236"/>
        <v>0.99619140457229838</v>
      </c>
      <c r="P478">
        <f t="shared" si="237"/>
        <v>1013.7131125363511</v>
      </c>
      <c r="Q478">
        <f t="shared" si="238"/>
        <v>0.87366045150982841</v>
      </c>
      <c r="R478">
        <f t="shared" si="239"/>
        <v>0.15835630041971416</v>
      </c>
      <c r="S478">
        <f t="shared" si="240"/>
        <v>1014.5967874896653</v>
      </c>
      <c r="T478">
        <f t="shared" si="241"/>
        <v>3.6371847739142249E-6</v>
      </c>
      <c r="U478">
        <f t="shared" si="218"/>
        <v>1.2102127671636767E-5</v>
      </c>
      <c r="V478">
        <f t="shared" si="242"/>
        <v>1.5117269279609575E-9</v>
      </c>
      <c r="W478">
        <f t="shared" si="219"/>
        <v>4202.4309817045396</v>
      </c>
      <c r="X478">
        <f t="shared" si="220"/>
        <v>5410.6353360775529</v>
      </c>
      <c r="Y478">
        <f t="shared" si="221"/>
        <v>3.4793773922061986E-6</v>
      </c>
      <c r="Z478">
        <f t="shared" si="243"/>
        <v>6.107334072286434E-7</v>
      </c>
      <c r="AA478">
        <f t="shared" si="244"/>
        <v>8.6279289375981746E-9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0.95711833120772338</v>
      </c>
      <c r="E479">
        <f t="shared" si="227"/>
        <v>0.23082946377222135</v>
      </c>
      <c r="F479">
        <f t="shared" si="228"/>
        <v>6.6474087334417062E-10</v>
      </c>
      <c r="G479">
        <f t="shared" si="229"/>
        <v>2.2150512575257679E-9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13.741359302925892</v>
      </c>
      <c r="L479">
        <f t="shared" si="234"/>
        <v>2.8797921308699388E-6</v>
      </c>
      <c r="M479">
        <f t="shared" si="235"/>
        <v>3.9572258388022406E-8</v>
      </c>
      <c r="N479">
        <f t="shared" si="217"/>
        <v>0.16663723579530337</v>
      </c>
      <c r="O479">
        <f t="shared" si="236"/>
        <v>0.99619177203330489</v>
      </c>
      <c r="P479">
        <f t="shared" si="237"/>
        <v>1013.7413593029258</v>
      </c>
      <c r="Q479">
        <f t="shared" si="238"/>
        <v>0.89022839808465071</v>
      </c>
      <c r="R479">
        <f t="shared" si="239"/>
        <v>0.16815802062385432</v>
      </c>
      <c r="S479">
        <f t="shared" si="240"/>
        <v>1014.6268544819596</v>
      </c>
      <c r="T479">
        <f t="shared" si="241"/>
        <v>2.8797921308699388E-6</v>
      </c>
      <c r="U479">
        <f t="shared" si="218"/>
        <v>9.2167157232007135E-6</v>
      </c>
      <c r="V479">
        <f t="shared" si="242"/>
        <v>1.1512981621222034E-9</v>
      </c>
      <c r="W479">
        <f t="shared" si="219"/>
        <v>4160.9491843073047</v>
      </c>
      <c r="X479">
        <f t="shared" si="220"/>
        <v>5304.2073335140685</v>
      </c>
      <c r="Y479">
        <f t="shared" si="221"/>
        <v>2.5323754010770242E-6</v>
      </c>
      <c r="Z479">
        <f t="shared" si="243"/>
        <v>4.8171508119742797E-7</v>
      </c>
      <c r="AA479">
        <f t="shared" si="244"/>
        <v>6.811269155684235E-9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0.95711833120772338</v>
      </c>
      <c r="E480">
        <f t="shared" si="227"/>
        <v>0.23082946377222135</v>
      </c>
      <c r="F480">
        <f t="shared" si="228"/>
        <v>5.1129909400265756E-10</v>
      </c>
      <c r="G480">
        <f t="shared" si="229"/>
        <v>1.7037521635231104E-9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13.769664253215</v>
      </c>
      <c r="L480">
        <f t="shared" si="234"/>
        <v>2.215051257525768E-6</v>
      </c>
      <c r="M480">
        <f t="shared" si="235"/>
        <v>3.0500512119791502E-8</v>
      </c>
      <c r="N480">
        <f t="shared" si="217"/>
        <v>0.16600270418306987</v>
      </c>
      <c r="O480">
        <f t="shared" si="236"/>
        <v>0.99619213791440364</v>
      </c>
      <c r="P480">
        <f t="shared" si="237"/>
        <v>1013.769664253215</v>
      </c>
      <c r="Q480">
        <f t="shared" si="238"/>
        <v>0.89022839808465071</v>
      </c>
      <c r="R480">
        <f t="shared" si="239"/>
        <v>0.16815802062385432</v>
      </c>
      <c r="S480">
        <f t="shared" si="240"/>
        <v>1014.6569834073354</v>
      </c>
      <c r="T480">
        <f t="shared" si="241"/>
        <v>2.215051257525768E-6</v>
      </c>
      <c r="U480">
        <f t="shared" si="218"/>
        <v>6.9969366350611108E-6</v>
      </c>
      <c r="V480">
        <f t="shared" si="242"/>
        <v>8.7401635575604954E-10</v>
      </c>
      <c r="W480">
        <f t="shared" si="219"/>
        <v>4106.7807776645568</v>
      </c>
      <c r="X480">
        <f t="shared" si="220"/>
        <v>5175.7534506996608</v>
      </c>
      <c r="Y480">
        <f t="shared" si="221"/>
        <v>1.8212645044306409E-6</v>
      </c>
      <c r="Z480">
        <f t="shared" si="243"/>
        <v>3.6911001869900469E-7</v>
      </c>
      <c r="AA480">
        <f t="shared" si="244"/>
        <v>5.2276101085389411E-9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0.95711833120772338</v>
      </c>
      <c r="E481">
        <f t="shared" si="227"/>
        <v>0.23082946377222135</v>
      </c>
      <c r="F481">
        <f t="shared" si="228"/>
        <v>3.932761983068016E-10</v>
      </c>
      <c r="G481">
        <f t="shared" si="229"/>
        <v>1.3104759652163089E-9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13.798027507067333</v>
      </c>
      <c r="L481">
        <f t="shared" si="234"/>
        <v>1.7037521635231105E-6</v>
      </c>
      <c r="M481">
        <f t="shared" si="235"/>
        <v>2.3508419217517358E-8</v>
      </c>
      <c r="N481">
        <f t="shared" si="217"/>
        <v>0.16537064925483994</v>
      </c>
      <c r="O481">
        <f t="shared" si="236"/>
        <v>0.99619250221651279</v>
      </c>
      <c r="P481">
        <f t="shared" si="237"/>
        <v>1013.7980275070673</v>
      </c>
      <c r="Q481">
        <f t="shared" si="238"/>
        <v>0.89022839808465071</v>
      </c>
      <c r="R481">
        <f t="shared" si="239"/>
        <v>0.16815802062385432</v>
      </c>
      <c r="S481">
        <f t="shared" si="240"/>
        <v>1014.6871743933642</v>
      </c>
      <c r="T481">
        <f t="shared" si="241"/>
        <v>1.7037521635231105E-6</v>
      </c>
      <c r="U481">
        <f t="shared" si="218"/>
        <v>5.2891563284556716E-6</v>
      </c>
      <c r="V481">
        <f t="shared" si="242"/>
        <v>6.6069043930687219E-10</v>
      </c>
      <c r="W481">
        <f t="shared" si="219"/>
        <v>4036.0574851005649</v>
      </c>
      <c r="X481">
        <f t="shared" si="220"/>
        <v>5020.7232704031649</v>
      </c>
      <c r="Y481">
        <f t="shared" si="221"/>
        <v>1.2903808454098994E-6</v>
      </c>
      <c r="Z481">
        <f t="shared" si="243"/>
        <v>2.8282746640259218E-7</v>
      </c>
      <c r="AA481">
        <f t="shared" si="244"/>
        <v>4.0117199680817718E-9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0.95711833120772338</v>
      </c>
      <c r="E482">
        <f t="shared" si="227"/>
        <v>0.23082946377222135</v>
      </c>
      <c r="F482">
        <f t="shared" si="228"/>
        <v>3.0249646433726476E-10</v>
      </c>
      <c r="G482">
        <f t="shared" si="229"/>
        <v>1.0079795008790441E-9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13.826449184578678</v>
      </c>
      <c r="L482">
        <f t="shared" si="234"/>
        <v>1.3104759652163089E-6</v>
      </c>
      <c r="M482">
        <f t="shared" si="235"/>
        <v>1.8119229340674989E-8</v>
      </c>
      <c r="N482">
        <f t="shared" si="217"/>
        <v>0.16474106085827275</v>
      </c>
      <c r="O482">
        <f t="shared" si="236"/>
        <v>0.9961928649406403</v>
      </c>
      <c r="P482">
        <f t="shared" si="237"/>
        <v>1013.8264491845787</v>
      </c>
      <c r="Q482">
        <f t="shared" si="238"/>
        <v>0.89022839808465071</v>
      </c>
      <c r="R482">
        <f t="shared" si="239"/>
        <v>0.16815802062385432</v>
      </c>
      <c r="S482">
        <f t="shared" si="240"/>
        <v>1014.7174275678811</v>
      </c>
      <c r="T482">
        <f t="shared" si="241"/>
        <v>1.3104759652163089E-6</v>
      </c>
      <c r="U482">
        <f t="shared" si="218"/>
        <v>3.9752005911213652E-6</v>
      </c>
      <c r="V482">
        <f t="shared" si="242"/>
        <v>4.9655878211634608E-10</v>
      </c>
      <c r="W482">
        <f t="shared" si="219"/>
        <v>3943.7315815000716</v>
      </c>
      <c r="X482">
        <f t="shared" si="220"/>
        <v>4833.6263105570488</v>
      </c>
      <c r="Y482">
        <f t="shared" si="221"/>
        <v>8.9699564482974408E-7</v>
      </c>
      <c r="Z482">
        <f t="shared" si="243"/>
        <v>2.1671426120068403E-7</v>
      </c>
      <c r="AA482">
        <f t="shared" si="244"/>
        <v>3.078192340609107E-9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0.95711833120772338</v>
      </c>
      <c r="E483">
        <f t="shared" si="227"/>
        <v>0.23082946377222135</v>
      </c>
      <c r="F483">
        <f t="shared" si="228"/>
        <v>2.3267136768130109E-10</v>
      </c>
      <c r="G483">
        <f t="shared" si="229"/>
        <v>7.7530813319774307E-10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13.854929406092237</v>
      </c>
      <c r="L483">
        <f t="shared" si="234"/>
        <v>1.0079795008790441E-6</v>
      </c>
      <c r="M483">
        <f t="shared" si="235"/>
        <v>1.3965484827467246E-8</v>
      </c>
      <c r="N483">
        <f t="shared" si="217"/>
        <v>0.16411392888554407</v>
      </c>
      <c r="O483">
        <f t="shared" si="236"/>
        <v>0.99619322608788952</v>
      </c>
      <c r="P483">
        <f t="shared" si="237"/>
        <v>1013.8549294060922</v>
      </c>
      <c r="Q483">
        <f t="shared" si="238"/>
        <v>0.89022839808465071</v>
      </c>
      <c r="R483">
        <f t="shared" si="239"/>
        <v>0.16815802062385432</v>
      </c>
      <c r="S483">
        <f t="shared" si="240"/>
        <v>1014.7477430589843</v>
      </c>
      <c r="T483">
        <f t="shared" si="241"/>
        <v>1.0079795008790441E-6</v>
      </c>
      <c r="U483">
        <f t="shared" si="218"/>
        <v>2.9641706756913881E-6</v>
      </c>
      <c r="V483">
        <f t="shared" si="242"/>
        <v>3.7026684489677485E-10</v>
      </c>
      <c r="W483">
        <f t="shared" si="219"/>
        <v>3823.216278495267</v>
      </c>
      <c r="X483">
        <f t="shared" si="220"/>
        <v>4607.8378197554912</v>
      </c>
      <c r="Y483">
        <f t="shared" si="221"/>
        <v>6.0832346242120031E-7</v>
      </c>
      <c r="Z483">
        <f t="shared" si="243"/>
        <v>1.6605561229820601E-7</v>
      </c>
      <c r="AA483">
        <f t="shared" si="244"/>
        <v>2.3614547325291305E-9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0.95711833120772338</v>
      </c>
      <c r="E484">
        <f t="shared" si="227"/>
        <v>0.23082946377222135</v>
      </c>
      <c r="F484">
        <f t="shared" si="228"/>
        <v>1.78963960644277E-10</v>
      </c>
      <c r="G484">
        <f t="shared" si="229"/>
        <v>5.9634417255346601E-10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13.883468292198998</v>
      </c>
      <c r="L484">
        <f t="shared" si="234"/>
        <v>7.753081331977431E-7</v>
      </c>
      <c r="M484">
        <f t="shared" si="235"/>
        <v>1.0763965883934862E-8</v>
      </c>
      <c r="N484">
        <f t="shared" si="217"/>
        <v>0.16348924327315056</v>
      </c>
      <c r="O484">
        <f t="shared" si="236"/>
        <v>0.9961935856594526</v>
      </c>
      <c r="P484">
        <f t="shared" si="237"/>
        <v>1013.883468292199</v>
      </c>
      <c r="Q484">
        <f t="shared" si="238"/>
        <v>0.89022839808465071</v>
      </c>
      <c r="R484">
        <f t="shared" si="239"/>
        <v>0.16815802062385432</v>
      </c>
      <c r="S484">
        <f t="shared" si="240"/>
        <v>1014.7781209950356</v>
      </c>
      <c r="T484">
        <f t="shared" si="241"/>
        <v>7.753081331977431E-7</v>
      </c>
      <c r="U484">
        <f t="shared" si="218"/>
        <v>2.1861479200640961E-6</v>
      </c>
      <c r="V484">
        <f t="shared" si="242"/>
        <v>2.7308079776849382E-10</v>
      </c>
      <c r="W484">
        <f t="shared" si="219"/>
        <v>3665.9164634799786</v>
      </c>
      <c r="X484">
        <f t="shared" si="220"/>
        <v>4335.3644532185181</v>
      </c>
      <c r="Y484">
        <f t="shared" si="221"/>
        <v>3.9922140750821052E-7</v>
      </c>
      <c r="Z484">
        <f t="shared" si="243"/>
        <v>1.2723886383599836E-7</v>
      </c>
      <c r="AA484">
        <f t="shared" si="244"/>
        <v>1.8111625045821078E-9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0.95711833120772338</v>
      </c>
      <c r="E485">
        <f t="shared" si="227"/>
        <v>0.23082946377222135</v>
      </c>
      <c r="F485">
        <f t="shared" si="228"/>
        <v>1.376538055742056E-10</v>
      </c>
      <c r="G485">
        <f t="shared" si="229"/>
        <v>4.5869036697926042E-10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13.912065963738478</v>
      </c>
      <c r="L485">
        <f t="shared" si="234"/>
        <v>5.9634417255346599E-7</v>
      </c>
      <c r="M485">
        <f t="shared" si="235"/>
        <v>8.2963794656548609E-9</v>
      </c>
      <c r="N485">
        <f t="shared" si="217"/>
        <v>0.16286699400171462</v>
      </c>
      <c r="O485">
        <f t="shared" si="236"/>
        <v>0.99619394365660907</v>
      </c>
      <c r="P485">
        <f t="shared" si="237"/>
        <v>1013.9120659637384</v>
      </c>
      <c r="Q485">
        <f t="shared" si="238"/>
        <v>0.89022839808465071</v>
      </c>
      <c r="R485">
        <f t="shared" si="239"/>
        <v>0.16815802062385432</v>
      </c>
      <c r="S485">
        <f t="shared" si="240"/>
        <v>1014.8085615046613</v>
      </c>
      <c r="T485">
        <f t="shared" si="241"/>
        <v>5.9634417255346599E-7</v>
      </c>
      <c r="U485">
        <f t="shared" si="218"/>
        <v>1.5873513889016101E-6</v>
      </c>
      <c r="V485">
        <f t="shared" si="242"/>
        <v>1.9828264118901398E-10</v>
      </c>
      <c r="W485">
        <f t="shared" si="219"/>
        <v>3460.6163616542262</v>
      </c>
      <c r="X485">
        <f t="shared" si="220"/>
        <v>4006.5615412611132</v>
      </c>
      <c r="Y485">
        <f t="shared" si="221"/>
        <v>2.5041979478444122E-7</v>
      </c>
      <c r="Z485">
        <f t="shared" si="243"/>
        <v>9.7495857501119276E-8</v>
      </c>
      <c r="AA485">
        <f t="shared" si="244"/>
        <v>1.3886624984799938E-9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0.95711833120772338</v>
      </c>
      <c r="E486">
        <f t="shared" si="227"/>
        <v>0.23082946377222135</v>
      </c>
      <c r="F486">
        <f t="shared" si="228"/>
        <v>1.0587925144730611E-10</v>
      </c>
      <c r="G486">
        <f t="shared" si="229"/>
        <v>3.5281111553195432E-10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13.940722541799035</v>
      </c>
      <c r="L486">
        <f t="shared" si="234"/>
        <v>4.5869036697926039E-7</v>
      </c>
      <c r="M486">
        <f t="shared" si="235"/>
        <v>6.3944751386538474E-9</v>
      </c>
      <c r="N486">
        <f t="shared" si="217"/>
        <v>0.16224717109579043</v>
      </c>
      <c r="O486">
        <f t="shared" si="236"/>
        <v>0.99619430008072929</v>
      </c>
      <c r="P486">
        <f t="shared" si="237"/>
        <v>1013.940722541799</v>
      </c>
      <c r="Q486">
        <f t="shared" si="238"/>
        <v>0.89022839808465071</v>
      </c>
      <c r="R486">
        <f t="shared" si="239"/>
        <v>0.16815802062385432</v>
      </c>
      <c r="S486">
        <f t="shared" si="240"/>
        <v>1014.8390647167528</v>
      </c>
      <c r="T486">
        <f t="shared" si="241"/>
        <v>4.5869036697926039E-7</v>
      </c>
      <c r="U486">
        <f t="shared" si="218"/>
        <v>1.1264131678288234E-6</v>
      </c>
      <c r="V486">
        <f t="shared" si="242"/>
        <v>1.4070493751338325E-10</v>
      </c>
      <c r="W486">
        <f t="shared" si="219"/>
        <v>3192.6804974113788</v>
      </c>
      <c r="X486">
        <f t="shared" si="220"/>
        <v>3609.7919501834836</v>
      </c>
      <c r="Y486">
        <f t="shared" si="221"/>
        <v>1.4716155695368033E-7</v>
      </c>
      <c r="Z486">
        <f t="shared" si="243"/>
        <v>7.4705521247455478E-8</v>
      </c>
      <c r="AA486">
        <f t="shared" si="244"/>
        <v>1.0642779221220057E-9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0.95711833120772338</v>
      </c>
      <c r="E487">
        <f t="shared" si="227"/>
        <v>0.23082946377222135</v>
      </c>
      <c r="F487">
        <f t="shared" si="228"/>
        <v>8.1439200611120257E-11</v>
      </c>
      <c r="G487">
        <f t="shared" si="229"/>
        <v>2.7137191492083407E-10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13.969438147718449</v>
      </c>
      <c r="L487">
        <f t="shared" si="234"/>
        <v>3.5281111553195434E-7</v>
      </c>
      <c r="M487">
        <f t="shared" si="235"/>
        <v>4.9285730562511836E-9</v>
      </c>
      <c r="N487">
        <f t="shared" si="217"/>
        <v>0.16162976462366965</v>
      </c>
      <c r="O487">
        <f t="shared" si="236"/>
        <v>0.99619465493326687</v>
      </c>
      <c r="P487">
        <f t="shared" si="237"/>
        <v>1013.9694381477184</v>
      </c>
      <c r="Q487">
        <f t="shared" si="238"/>
        <v>0.89022839808465071</v>
      </c>
      <c r="R487">
        <f t="shared" si="239"/>
        <v>0.16815802062385432</v>
      </c>
      <c r="S487">
        <f t="shared" si="240"/>
        <v>1014.8696307604669</v>
      </c>
      <c r="T487">
        <f t="shared" si="241"/>
        <v>3.5281111553195434E-7</v>
      </c>
      <c r="U487">
        <f t="shared" si="218"/>
        <v>7.7151334755391865E-7</v>
      </c>
      <c r="V487">
        <f t="shared" si="242"/>
        <v>9.63729299858576E-11</v>
      </c>
      <c r="W487">
        <f t="shared" si="219"/>
        <v>2843.0110307435034</v>
      </c>
      <c r="X487">
        <f t="shared" si="220"/>
        <v>3131.0144696902103</v>
      </c>
      <c r="Y487">
        <f t="shared" si="221"/>
        <v>7.8156044730753365E-8</v>
      </c>
      <c r="Z487">
        <f t="shared" si="243"/>
        <v>5.7242605426209676E-8</v>
      </c>
      <c r="AA487">
        <f t="shared" si="244"/>
        <v>8.1522376990539602E-10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0.95711833120772338</v>
      </c>
      <c r="E488">
        <f t="shared" si="227"/>
        <v>0.23082946377222135</v>
      </c>
      <c r="F488">
        <f t="shared" si="228"/>
        <v>6.2640633604017003E-11</v>
      </c>
      <c r="G488">
        <f t="shared" si="229"/>
        <v>2.0873128131681707E-10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13.998212903084447</v>
      </c>
      <c r="L488">
        <f t="shared" si="234"/>
        <v>2.7137191492083406E-7</v>
      </c>
      <c r="M488">
        <f t="shared" si="235"/>
        <v>3.7987218409795545E-9</v>
      </c>
      <c r="N488">
        <f t="shared" si="217"/>
        <v>0.1610147646971877</v>
      </c>
      <c r="O488">
        <f t="shared" si="236"/>
        <v>0.99619500821575846</v>
      </c>
      <c r="P488">
        <f t="shared" si="237"/>
        <v>1013.9982129030844</v>
      </c>
      <c r="Q488">
        <f t="shared" si="238"/>
        <v>0.89022839808465071</v>
      </c>
      <c r="R488">
        <f t="shared" si="239"/>
        <v>0.16815802062385432</v>
      </c>
      <c r="S488">
        <f t="shared" si="240"/>
        <v>1014.9002597652265</v>
      </c>
      <c r="T488">
        <f t="shared" si="241"/>
        <v>2.7137191492083406E-7</v>
      </c>
      <c r="U488">
        <f t="shared" si="218"/>
        <v>4.9817627494387853E-7</v>
      </c>
      <c r="V488">
        <f t="shared" si="242"/>
        <v>6.2229263327717645E-11</v>
      </c>
      <c r="W488">
        <f t="shared" si="219"/>
        <v>2386.6871884321708</v>
      </c>
      <c r="X488">
        <f t="shared" si="220"/>
        <v>2553.2871683889653</v>
      </c>
      <c r="Y488">
        <f t="shared" si="221"/>
        <v>3.4774627283737742E-8</v>
      </c>
      <c r="Z488">
        <f t="shared" si="243"/>
        <v>4.3861778734128916E-8</v>
      </c>
      <c r="AA488">
        <f t="shared" si="244"/>
        <v>6.2400634722031029E-10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0.95711833120772338</v>
      </c>
      <c r="E489">
        <f t="shared" si="227"/>
        <v>0.23082946377222135</v>
      </c>
      <c r="F489">
        <f t="shared" si="228"/>
        <v>4.8181329738849569E-11</v>
      </c>
      <c r="G489">
        <f t="shared" si="229"/>
        <v>1.6054995157796749E-10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14.027046929735201</v>
      </c>
      <c r="L489">
        <f t="shared" si="234"/>
        <v>2.0873128131681706E-7</v>
      </c>
      <c r="M489">
        <f t="shared" si="235"/>
        <v>2.9278834787347534E-9</v>
      </c>
      <c r="N489">
        <f t="shared" si="217"/>
        <v>0.1604021614715313</v>
      </c>
      <c r="O489">
        <f t="shared" si="236"/>
        <v>0.996195359929827</v>
      </c>
      <c r="P489">
        <f t="shared" si="237"/>
        <v>1014.0270469297352</v>
      </c>
      <c r="Q489">
        <f t="shared" si="238"/>
        <v>0.89022839808465071</v>
      </c>
      <c r="R489">
        <f t="shared" si="239"/>
        <v>0.16815802062385432</v>
      </c>
      <c r="S489">
        <f t="shared" si="240"/>
        <v>1014.9309518607209</v>
      </c>
      <c r="T489">
        <f t="shared" si="241"/>
        <v>2.0873128131681706E-7</v>
      </c>
      <c r="U489">
        <f t="shared" si="218"/>
        <v>2.8757544564236414E-7</v>
      </c>
      <c r="V489">
        <f t="shared" si="242"/>
        <v>3.5922240848343167E-11</v>
      </c>
      <c r="W489">
        <f t="shared" si="219"/>
        <v>1791.1898621950663</v>
      </c>
      <c r="X489">
        <f t="shared" si="220"/>
        <v>1856.1681514584366</v>
      </c>
      <c r="Y489">
        <f t="shared" si="221"/>
        <v>1.0432261194853257E-8</v>
      </c>
      <c r="Z489">
        <f t="shared" si="243"/>
        <v>3.3608818146169791E-8</v>
      </c>
      <c r="AA489">
        <f t="shared" si="244"/>
        <v>4.7719447446623489E-10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0.95711833120772338</v>
      </c>
      <c r="E490">
        <f t="shared" si="227"/>
        <v>0.23082946377222135</v>
      </c>
      <c r="F490">
        <f t="shared" si="228"/>
        <v>3.7059659231398338E-11</v>
      </c>
      <c r="G490">
        <f t="shared" si="229"/>
        <v>1.2349029234656915E-10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14.055940349759856</v>
      </c>
      <c r="L490">
        <f t="shared" si="234"/>
        <v>1.6054995157796748E-7</v>
      </c>
      <c r="M490">
        <f t="shared" si="235"/>
        <v>2.2566805425367442E-9</v>
      </c>
      <c r="N490">
        <f t="shared" si="217"/>
        <v>0.15979194514504563</v>
      </c>
      <c r="O490">
        <f t="shared" si="236"/>
        <v>0.99619571007717389</v>
      </c>
      <c r="P490">
        <f t="shared" si="237"/>
        <v>1014.0559403497599</v>
      </c>
      <c r="Q490">
        <f t="shared" si="238"/>
        <v>0.89022839808465071</v>
      </c>
      <c r="R490">
        <f t="shared" si="239"/>
        <v>0.16815802062385432</v>
      </c>
      <c r="S490">
        <f t="shared" si="240"/>
        <v>1014.9617071769069</v>
      </c>
      <c r="T490">
        <f t="shared" si="241"/>
        <v>1.6054995157796748E-7</v>
      </c>
      <c r="U490">
        <f t="shared" si="218"/>
        <v>1.2522963993606564E-7</v>
      </c>
      <c r="V490">
        <f t="shared" si="242"/>
        <v>1.5642953372066145E-11</v>
      </c>
      <c r="W490">
        <f t="shared" si="219"/>
        <v>1014.084893285499</v>
      </c>
      <c r="X490">
        <f t="shared" si="220"/>
        <v>1014.9925258440087</v>
      </c>
      <c r="Y490">
        <f t="shared" si="221"/>
        <v>1.1208380999362786E-10</v>
      </c>
      <c r="Z490">
        <f t="shared" si="243"/>
        <v>2.5752559257255673E-8</v>
      </c>
      <c r="AA490">
        <f t="shared" si="244"/>
        <v>3.644760547207774E-10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1.2349029234656915E-10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14.084893285499037</v>
      </c>
      <c r="L491">
        <f t="shared" si="234"/>
        <v>1.2349029234656915E-7</v>
      </c>
      <c r="M491">
        <f t="shared" si="235"/>
        <v>1.7393475894965049E-9</v>
      </c>
      <c r="N491">
        <f t="shared" si="217"/>
        <v>0.15918410595904237</v>
      </c>
      <c r="O491">
        <f t="shared" si="236"/>
        <v>0.99619605865958061</v>
      </c>
      <c r="P491">
        <f t="shared" si="237"/>
        <v>1014.084893285499</v>
      </c>
      <c r="Q491">
        <f t="shared" si="238"/>
        <v>1</v>
      </c>
      <c r="R491">
        <f t="shared" si="239"/>
        <v>1</v>
      </c>
      <c r="S491">
        <f t="shared" si="240"/>
        <v>1014.9925258440087</v>
      </c>
      <c r="T491">
        <f t="shared" si="241"/>
        <v>1.2349029234656915E-7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1.9732754020588624E-8</v>
      </c>
      <c r="AA491">
        <f t="shared" si="244"/>
        <v>2.7793373460899284E-10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95</v>
      </c>
      <c r="J2">
        <f>$AL$7</f>
        <v>1000</v>
      </c>
      <c r="N2">
        <f t="shared" ref="N2:N65" si="0">INDEX(P_L,MATCH(A2,curve_t,0))</f>
        <v>1</v>
      </c>
      <c r="U2">
        <f t="shared" ref="U2:U65" si="1">L3+M3+V3*O3+O3*U3</f>
        <v>10869369.122231744</v>
      </c>
      <c r="W2">
        <f t="shared" ref="W2:W65" si="2">P3+(1-E3)*(O3*(W3+$AL$14*W3))</f>
        <v>114414.41181296566</v>
      </c>
      <c r="X2">
        <f t="shared" ref="X2:X65" si="3">S3+(1-R3)*(O3*(X3+$AL$14*X3))</f>
        <v>117599.76640260524</v>
      </c>
      <c r="Y2">
        <f t="shared" ref="Y2:Y65" si="4">G2*(X2-W2)</f>
        <v>302608.68601576018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205</v>
      </c>
      <c r="AN2" t="s">
        <v>168</v>
      </c>
      <c r="AO2">
        <f>U2</f>
        <v>10869369.122231744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IF(B3&gt;=120,1,INDEX(mort_v2_M,MATCH(B3,mort_age,0))*INDEX(cif,MATCH(B3,cif_age,0),MATCH(C3,cif_year,0)))</f>
        <v>2.6861354649864787E-2</v>
      </c>
      <c r="E3">
        <f t="shared" ref="E3:E66" si="10">1-(1-D3)^(1/12)</f>
        <v>2.2664871550507337E-3</v>
      </c>
      <c r="F3">
        <f t="shared" ref="F3:F66" si="11">G2*E3</f>
        <v>0.2153162797298197</v>
      </c>
      <c r="G3">
        <f t="shared" ref="G3:G66" si="12">G2-F3</f>
        <v>94.784683720270181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</v>
      </c>
      <c r="J3">
        <f t="shared" ref="J3:J66" si="15">J2*I3</f>
        <v>1000</v>
      </c>
      <c r="K3">
        <f t="shared" ref="K3:K66" si="16">$AL$17*(INDEX(I_L,MATCH(A3-1,cpi_u,0))/$AL$18)</f>
        <v>5.3</v>
      </c>
      <c r="L3">
        <f t="shared" ref="L3:L66" si="17">G2*J3</f>
        <v>95000</v>
      </c>
      <c r="M3">
        <f t="shared" ref="M3:M66" si="18">G2*K3</f>
        <v>503.5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1005.3</v>
      </c>
      <c r="Q3">
        <f t="shared" ref="Q3:Q66" si="21">IF(B3&gt;=120,1,D3*$AL$15)</f>
        <v>2.4984100649455675E-2</v>
      </c>
      <c r="R3">
        <f t="shared" ref="R3:R66" si="22">1-(1-Q3)^(1/12)</f>
        <v>2.1062371871936048E-3</v>
      </c>
      <c r="S3">
        <f t="shared" ref="S3:S66" si="23">J3+K3*$AL$16</f>
        <v>1005.6415327658218</v>
      </c>
      <c r="T3">
        <f t="shared" ref="T3:T66" si="24">L3</f>
        <v>95000</v>
      </c>
      <c r="U3">
        <f t="shared" si="1"/>
        <v>10802087.684746677</v>
      </c>
      <c r="V3">
        <f t="shared" ref="V3:V66" si="25">$AL$14*U3</f>
        <v>1349.3335448359587</v>
      </c>
      <c r="W3">
        <f t="shared" si="2"/>
        <v>113964.48519705923</v>
      </c>
      <c r="X3">
        <f t="shared" si="3"/>
        <v>117146.28018226434</v>
      </c>
      <c r="Y3">
        <f t="shared" si="4"/>
        <v>301585.43133540807</v>
      </c>
      <c r="Z3">
        <f t="shared" ref="Z3:Z66" si="26">N2*L3</f>
        <v>95000</v>
      </c>
      <c r="AA3">
        <f t="shared" ref="AA3:AA66" si="27">N2*M3+N3*V3</f>
        <v>1849.1401205485288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21</v>
      </c>
      <c r="AN3" t="s">
        <v>170</v>
      </c>
      <c r="AO3">
        <f>Y2</f>
        <v>302608.68601576018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2.6861354649864787E-2</v>
      </c>
      <c r="E4">
        <f t="shared" si="10"/>
        <v>2.2664871550507337E-3</v>
      </c>
      <c r="F4">
        <f t="shared" si="11"/>
        <v>0.21482826814753875</v>
      </c>
      <c r="G4">
        <f t="shared" si="12"/>
        <v>94.569855452122638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5.3109171322301671</v>
      </c>
      <c r="L4">
        <f t="shared" si="17"/>
        <v>94784.683720270186</v>
      </c>
      <c r="M4">
        <f t="shared" si="18"/>
        <v>503.3936006430007</v>
      </c>
      <c r="N4">
        <f t="shared" si="0"/>
        <v>0.99451546500285026</v>
      </c>
      <c r="O4">
        <f t="shared" si="19"/>
        <v>0.99724514548470811</v>
      </c>
      <c r="P4">
        <f t="shared" si="20"/>
        <v>1005.3109171322302</v>
      </c>
      <c r="Q4">
        <f t="shared" si="21"/>
        <v>2.4984100649455675E-2</v>
      </c>
      <c r="R4">
        <f t="shared" si="22"/>
        <v>2.1062371871936048E-3</v>
      </c>
      <c r="S4">
        <f t="shared" si="23"/>
        <v>1005.6531533996304</v>
      </c>
      <c r="T4">
        <f t="shared" si="24"/>
        <v>94784.683720270186</v>
      </c>
      <c r="U4">
        <f t="shared" si="1"/>
        <v>10735035.805613676</v>
      </c>
      <c r="V4">
        <f t="shared" si="25"/>
        <v>1340.9578166990541</v>
      </c>
      <c r="W4">
        <f t="shared" si="2"/>
        <v>113514.35142087573</v>
      </c>
      <c r="X4">
        <f t="shared" si="3"/>
        <v>116692.69804492236</v>
      </c>
      <c r="Y4">
        <f t="shared" si="4"/>
        <v>300575.78081283241</v>
      </c>
      <c r="Z4">
        <f t="shared" si="26"/>
        <v>94525.237081395317</v>
      </c>
      <c r="AA4">
        <f t="shared" si="27"/>
        <v>1835.6189876673673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10691964.519451378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2.6861354649864787E-2</v>
      </c>
      <c r="E5">
        <f t="shared" si="10"/>
        <v>2.2664871550507337E-3</v>
      </c>
      <c r="F5">
        <f t="shared" si="11"/>
        <v>0.21434136263724055</v>
      </c>
      <c r="G5">
        <f t="shared" si="12"/>
        <v>94.355514089485396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5.3218567519652646</v>
      </c>
      <c r="L5">
        <f t="shared" si="17"/>
        <v>94569.855452122632</v>
      </c>
      <c r="M5">
        <f t="shared" si="18"/>
        <v>503.28722377025798</v>
      </c>
      <c r="N5">
        <f t="shared" si="0"/>
        <v>0.99175840535550275</v>
      </c>
      <c r="O5">
        <f t="shared" si="19"/>
        <v>0.99722773577247525</v>
      </c>
      <c r="P5">
        <f t="shared" si="20"/>
        <v>1005.3218567519652</v>
      </c>
      <c r="Q5">
        <f t="shared" si="21"/>
        <v>2.4984100649455675E-2</v>
      </c>
      <c r="R5">
        <f t="shared" si="22"/>
        <v>2.1062371871936048E-3</v>
      </c>
      <c r="S5">
        <f t="shared" si="23"/>
        <v>1005.6647979700418</v>
      </c>
      <c r="T5">
        <f t="shared" si="24"/>
        <v>94569.855452122632</v>
      </c>
      <c r="U5">
        <f t="shared" si="1"/>
        <v>10668208.840843009</v>
      </c>
      <c r="V5">
        <f t="shared" si="25"/>
        <v>1332.610183547366</v>
      </c>
      <c r="W5">
        <f t="shared" si="2"/>
        <v>113063.96816115514</v>
      </c>
      <c r="X5">
        <f t="shared" si="3"/>
        <v>116238.97739597051</v>
      </c>
      <c r="Y5">
        <f t="shared" si="4"/>
        <v>299579.62858986791</v>
      </c>
      <c r="Z5">
        <f t="shared" si="26"/>
        <v>94051.183770220072</v>
      </c>
      <c r="AA5">
        <f t="shared" si="27"/>
        <v>1822.1542779733113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177404.60278035695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2.6861354649864787E-2</v>
      </c>
      <c r="E6">
        <f t="shared" si="10"/>
        <v>2.2664871550507337E-3</v>
      </c>
      <c r="F6">
        <f t="shared" si="11"/>
        <v>0.21385556069202719</v>
      </c>
      <c r="G6">
        <f t="shared" si="12"/>
        <v>94.141658528793371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5.3328189055258708</v>
      </c>
      <c r="L6">
        <f t="shared" si="17"/>
        <v>94355.514089485398</v>
      </c>
      <c r="M6">
        <f t="shared" si="18"/>
        <v>503.18086937702037</v>
      </c>
      <c r="N6">
        <f t="shared" si="0"/>
        <v>0.98899194212540342</v>
      </c>
      <c r="O6">
        <f t="shared" si="19"/>
        <v>0.99721054723089775</v>
      </c>
      <c r="P6">
        <f t="shared" si="20"/>
        <v>1005.3328189055259</v>
      </c>
      <c r="Q6">
        <f t="shared" si="21"/>
        <v>2.4984100649455675E-2</v>
      </c>
      <c r="R6">
        <f t="shared" si="22"/>
        <v>2.1062371871936048E-3</v>
      </c>
      <c r="S6">
        <f t="shared" si="23"/>
        <v>1005.6764665263619</v>
      </c>
      <c r="T6">
        <f t="shared" si="24"/>
        <v>94355.514089485398</v>
      </c>
      <c r="U6">
        <f t="shared" si="1"/>
        <v>10601602.218519848</v>
      </c>
      <c r="V6">
        <f t="shared" si="25"/>
        <v>1324.2900742840641</v>
      </c>
      <c r="W6">
        <f t="shared" si="2"/>
        <v>112613.29345793632</v>
      </c>
      <c r="X6">
        <f t="shared" si="3"/>
        <v>115785.07602565089</v>
      </c>
      <c r="Y6">
        <f t="shared" si="4"/>
        <v>298596.87141736486</v>
      </c>
      <c r="Z6">
        <f t="shared" si="26"/>
        <v>93577.874189886716</v>
      </c>
      <c r="AA6">
        <f t="shared" si="27"/>
        <v>1808.7460691223405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inputs!$B$62</f>
        <v>95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2.6861354649864787E-2</v>
      </c>
      <c r="E7">
        <f t="shared" si="10"/>
        <v>2.2664871550507337E-3</v>
      </c>
      <c r="F7">
        <f t="shared" si="11"/>
        <v>0.21337085981068252</v>
      </c>
      <c r="G7">
        <f t="shared" si="12"/>
        <v>93.928287668982691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5.3438036393279766</v>
      </c>
      <c r="L7">
        <f t="shared" si="17"/>
        <v>94141.65852879337</v>
      </c>
      <c r="M7">
        <f t="shared" si="18"/>
        <v>503.07453745853769</v>
      </c>
      <c r="N7">
        <f t="shared" si="0"/>
        <v>0.98621641276972949</v>
      </c>
      <c r="O7">
        <f t="shared" si="19"/>
        <v>0.99719357738172354</v>
      </c>
      <c r="P7">
        <f t="shared" si="20"/>
        <v>1005.343803639328</v>
      </c>
      <c r="Q7">
        <f t="shared" si="21"/>
        <v>2.4984100649455675E-2</v>
      </c>
      <c r="R7">
        <f t="shared" si="22"/>
        <v>2.1062371871936048E-3</v>
      </c>
      <c r="S7">
        <f t="shared" si="23"/>
        <v>1005.6881591179974</v>
      </c>
      <c r="T7">
        <f t="shared" si="24"/>
        <v>94141.65852879337</v>
      </c>
      <c r="U7">
        <f t="shared" si="1"/>
        <v>10535211.43743684</v>
      </c>
      <c r="V7">
        <f t="shared" si="25"/>
        <v>1315.9969266446813</v>
      </c>
      <c r="W7">
        <f t="shared" si="2"/>
        <v>112162.28570635176</v>
      </c>
      <c r="X7">
        <f t="shared" si="3"/>
        <v>115330.95210061496</v>
      </c>
      <c r="Y7">
        <f t="shared" si="4"/>
        <v>297627.40860739199</v>
      </c>
      <c r="Z7">
        <f t="shared" si="26"/>
        <v>93105.341703297905</v>
      </c>
      <c r="AA7">
        <f t="shared" si="27"/>
        <v>1795.3944320464648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114414.41181296566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2.6861354649864787E-2</v>
      </c>
      <c r="E8">
        <f t="shared" si="10"/>
        <v>2.2664871550507337E-3</v>
      </c>
      <c r="F8">
        <f t="shared" si="11"/>
        <v>0.21288725749765949</v>
      </c>
      <c r="G8">
        <f t="shared" si="12"/>
        <v>93.715400411485035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5.3548109998831839</v>
      </c>
      <c r="L8">
        <f t="shared" si="17"/>
        <v>93928.287668982695</v>
      </c>
      <c r="M8">
        <f t="shared" si="18"/>
        <v>502.96822801006056</v>
      </c>
      <c r="N8">
        <f t="shared" si="0"/>
        <v>0.98343215003827222</v>
      </c>
      <c r="O8">
        <f t="shared" si="19"/>
        <v>0.99717682377274797</v>
      </c>
      <c r="P8">
        <f t="shared" si="20"/>
        <v>1005.3548109998832</v>
      </c>
      <c r="Q8">
        <f t="shared" si="21"/>
        <v>2.4984100649455675E-2</v>
      </c>
      <c r="R8">
        <f t="shared" si="22"/>
        <v>2.1062371871936048E-3</v>
      </c>
      <c r="S8">
        <f t="shared" si="23"/>
        <v>1005.6998757944573</v>
      </c>
      <c r="T8">
        <f t="shared" si="24"/>
        <v>93928.287668982695</v>
      </c>
      <c r="U8">
        <f t="shared" si="1"/>
        <v>10469032.065755975</v>
      </c>
      <c r="V8">
        <f t="shared" si="25"/>
        <v>1307.7301870299627</v>
      </c>
      <c r="W8">
        <f t="shared" si="2"/>
        <v>111710.90364858501</v>
      </c>
      <c r="X8">
        <f t="shared" si="3"/>
        <v>114876.56415565115</v>
      </c>
      <c r="Y8">
        <f t="shared" si="4"/>
        <v>296671.14198652864</v>
      </c>
      <c r="Z8">
        <f t="shared" si="26"/>
        <v>92633.618922507332</v>
      </c>
      <c r="AA8">
        <f t="shared" si="27"/>
        <v>1782.0994310660574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117599.76640260524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2.6861354649864787E-2</v>
      </c>
      <c r="E9">
        <f t="shared" si="10"/>
        <v>2.2664871550507337E-3</v>
      </c>
      <c r="F9">
        <f t="shared" si="11"/>
        <v>0.21240475126306707</v>
      </c>
      <c r="G9">
        <f t="shared" si="12"/>
        <v>93.50299566022197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5.3658410337988958</v>
      </c>
      <c r="L9">
        <f t="shared" si="17"/>
        <v>93715.40041148504</v>
      </c>
      <c r="M9">
        <f t="shared" si="18"/>
        <v>502.86194102684033</v>
      </c>
      <c r="N9">
        <f t="shared" si="0"/>
        <v>0.98063948200481132</v>
      </c>
      <c r="O9">
        <f t="shared" si="19"/>
        <v>0.99716028397754519</v>
      </c>
      <c r="P9">
        <f t="shared" si="20"/>
        <v>1005.3658410337989</v>
      </c>
      <c r="Q9">
        <f t="shared" si="21"/>
        <v>2.4984100649455675E-2</v>
      </c>
      <c r="R9">
        <f t="shared" si="22"/>
        <v>2.1062371871936048E-3</v>
      </c>
      <c r="S9">
        <f t="shared" si="23"/>
        <v>1005.7116166053523</v>
      </c>
      <c r="T9">
        <f t="shared" si="24"/>
        <v>93715.40041148504</v>
      </c>
      <c r="U9">
        <f t="shared" si="1"/>
        <v>10403059.739699112</v>
      </c>
      <c r="V9">
        <f t="shared" si="25"/>
        <v>1299.4893103422942</v>
      </c>
      <c r="W9">
        <f t="shared" si="2"/>
        <v>111259.10636598755</v>
      </c>
      <c r="X9">
        <f t="shared" si="3"/>
        <v>114421.87108557834</v>
      </c>
      <c r="Y9">
        <f t="shared" si="4"/>
        <v>295727.97585020098</v>
      </c>
      <c r="Z9">
        <f t="shared" si="26"/>
        <v>92162.737718364311</v>
      </c>
      <c r="AA9">
        <f t="shared" si="27"/>
        <v>1768.8611240013013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2.6861354649864787E-2</v>
      </c>
      <c r="E10">
        <f t="shared" si="10"/>
        <v>2.2664871550507337E-3</v>
      </c>
      <c r="F10">
        <f t="shared" si="11"/>
        <v>0.21192333862265758</v>
      </c>
      <c r="G10">
        <f t="shared" si="12"/>
        <v>93.291072321599316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5.376893787778525</v>
      </c>
      <c r="L10">
        <f t="shared" si="17"/>
        <v>93502.995660221975</v>
      </c>
      <c r="M10">
        <f t="shared" si="18"/>
        <v>502.75567650412989</v>
      </c>
      <c r="N10">
        <f t="shared" si="0"/>
        <v>0.97783873209911254</v>
      </c>
      <c r="O10">
        <f t="shared" si="19"/>
        <v>0.99714395559520719</v>
      </c>
      <c r="P10">
        <f t="shared" si="20"/>
        <v>1005.3768937877785</v>
      </c>
      <c r="Q10">
        <f t="shared" si="21"/>
        <v>2.4984100649455675E-2</v>
      </c>
      <c r="R10">
        <f t="shared" si="22"/>
        <v>2.1062371871936048E-3</v>
      </c>
      <c r="S10">
        <f t="shared" si="23"/>
        <v>1005.7233816003954</v>
      </c>
      <c r="T10">
        <f t="shared" si="24"/>
        <v>93502.995660221975</v>
      </c>
      <c r="U10">
        <f t="shared" si="1"/>
        <v>10337290.162266418</v>
      </c>
      <c r="V10">
        <f t="shared" si="25"/>
        <v>1291.2737598256165</v>
      </c>
      <c r="W10">
        <f t="shared" si="2"/>
        <v>110806.85327135063</v>
      </c>
      <c r="X10">
        <f t="shared" si="3"/>
        <v>113966.83213730052</v>
      </c>
      <c r="Y10">
        <f t="shared" si="4"/>
        <v>294797.8169180564</v>
      </c>
      <c r="Z10">
        <f t="shared" si="26"/>
        <v>91692.729230138197</v>
      </c>
      <c r="AA10">
        <f t="shared" si="27"/>
        <v>1755.6795622827231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3.0112827652819078E-2</v>
      </c>
      <c r="E11">
        <f t="shared" si="10"/>
        <v>2.5447176541720795E-3</v>
      </c>
      <c r="F11">
        <f t="shared" si="11"/>
        <v>0.23739943871341804</v>
      </c>
      <c r="G11">
        <f t="shared" si="12"/>
        <v>93.053672882885891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5.3879693086216838</v>
      </c>
      <c r="L11">
        <f t="shared" si="17"/>
        <v>93291.07232159932</v>
      </c>
      <c r="M11">
        <f t="shared" si="18"/>
        <v>502.64943443718295</v>
      </c>
      <c r="N11">
        <f t="shared" si="0"/>
        <v>0.97503021913951482</v>
      </c>
      <c r="O11">
        <f t="shared" si="19"/>
        <v>0.99712783625008516</v>
      </c>
      <c r="P11">
        <f t="shared" si="20"/>
        <v>1005.3879693086217</v>
      </c>
      <c r="Q11">
        <f t="shared" si="21"/>
        <v>2.8008338623440609E-2</v>
      </c>
      <c r="R11">
        <f t="shared" si="22"/>
        <v>2.364537848244086E-3</v>
      </c>
      <c r="S11">
        <f t="shared" si="23"/>
        <v>1005.7351708294021</v>
      </c>
      <c r="T11">
        <f t="shared" si="24"/>
        <v>93291.07232159932</v>
      </c>
      <c r="U11">
        <f t="shared" si="1"/>
        <v>10271719.101981994</v>
      </c>
      <c r="V11">
        <f t="shared" si="25"/>
        <v>1283.0830069087363</v>
      </c>
      <c r="W11">
        <f t="shared" si="2"/>
        <v>110384.88631082427</v>
      </c>
      <c r="X11">
        <f t="shared" si="3"/>
        <v>113540.79646619511</v>
      </c>
      <c r="Y11">
        <f t="shared" si="4"/>
        <v>293669.03124565631</v>
      </c>
      <c r="Z11">
        <f t="shared" si="26"/>
        <v>91223.623875119287</v>
      </c>
      <c r="AA11">
        <f t="shared" si="27"/>
        <v>1742.5547910608038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3.0112827652819078E-2</v>
      </c>
      <c r="E12">
        <f t="shared" si="10"/>
        <v>2.5447176541720795E-3</v>
      </c>
      <c r="F12">
        <f t="shared" si="11"/>
        <v>0.23679532417063343</v>
      </c>
      <c r="G12">
        <f t="shared" si="12"/>
        <v>92.816877558715262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5.3990676432243827</v>
      </c>
      <c r="L12">
        <f t="shared" si="17"/>
        <v>93053.67288288589</v>
      </c>
      <c r="M12">
        <f t="shared" si="18"/>
        <v>502.40307434517536</v>
      </c>
      <c r="N12">
        <f t="shared" si="0"/>
        <v>0.97221425736607492</v>
      </c>
      <c r="O12">
        <f t="shared" si="19"/>
        <v>0.99711192359153233</v>
      </c>
      <c r="P12">
        <f t="shared" si="20"/>
        <v>1005.3990676432244</v>
      </c>
      <c r="Q12">
        <f t="shared" si="21"/>
        <v>2.8008338623440609E-2</v>
      </c>
      <c r="R12">
        <f t="shared" si="22"/>
        <v>2.364537848244086E-3</v>
      </c>
      <c r="S12">
        <f t="shared" si="23"/>
        <v>1005.7469843422903</v>
      </c>
      <c r="T12">
        <f t="shared" si="24"/>
        <v>93053.67288288589</v>
      </c>
      <c r="U12">
        <f t="shared" si="1"/>
        <v>10206368.560546484</v>
      </c>
      <c r="V12">
        <f t="shared" si="25"/>
        <v>1274.919799915273</v>
      </c>
      <c r="W12">
        <f t="shared" si="2"/>
        <v>109962.42094106224</v>
      </c>
      <c r="X12">
        <f t="shared" si="3"/>
        <v>113114.36770439126</v>
      </c>
      <c r="Y12">
        <f t="shared" si="4"/>
        <v>292553.85680349841</v>
      </c>
      <c r="Z12">
        <f t="shared" si="26"/>
        <v>90730.143062736955</v>
      </c>
      <c r="AA12">
        <f t="shared" si="27"/>
        <v>1729.3533861510743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3.0112827652819078E-2</v>
      </c>
      <c r="E13">
        <f t="shared" si="10"/>
        <v>2.5447176541720795E-3</v>
      </c>
      <c r="F13">
        <f t="shared" si="11"/>
        <v>0.23619274692879103</v>
      </c>
      <c r="G13">
        <f t="shared" si="12"/>
        <v>92.580684811786469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5.4101888385792325</v>
      </c>
      <c r="L13">
        <f t="shared" si="17"/>
        <v>92816.877558715263</v>
      </c>
      <c r="M13">
        <f t="shared" si="18"/>
        <v>502.15683499993656</v>
      </c>
      <c r="N13">
        <f t="shared" si="0"/>
        <v>0.96939115647423846</v>
      </c>
      <c r="O13">
        <f t="shared" si="19"/>
        <v>0.99709621529364856</v>
      </c>
      <c r="P13">
        <f t="shared" si="20"/>
        <v>1005.4101888385792</v>
      </c>
      <c r="Q13">
        <f t="shared" si="21"/>
        <v>2.8008338623440609E-2</v>
      </c>
      <c r="R13">
        <f t="shared" si="22"/>
        <v>2.364537848244086E-3</v>
      </c>
      <c r="S13">
        <f t="shared" si="23"/>
        <v>1005.7588221890808</v>
      </c>
      <c r="T13">
        <f t="shared" si="24"/>
        <v>92816.877558715263</v>
      </c>
      <c r="U13">
        <f t="shared" si="1"/>
        <v>10141234.382302782</v>
      </c>
      <c r="V13">
        <f t="shared" si="25"/>
        <v>1266.7836197448737</v>
      </c>
      <c r="W13">
        <f t="shared" si="2"/>
        <v>109539.41853983451</v>
      </c>
      <c r="X13">
        <f t="shared" si="3"/>
        <v>112687.50709081467</v>
      </c>
      <c r="Y13">
        <f t="shared" si="4"/>
        <v>291452.19389788772</v>
      </c>
      <c r="Z13">
        <f t="shared" si="26"/>
        <v>90237.891686784264</v>
      </c>
      <c r="AA13">
        <f t="shared" si="27"/>
        <v>1716.212872567867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3.0112827652819078E-2</v>
      </c>
      <c r="E14">
        <f t="shared" si="10"/>
        <v>2.5447176541720795E-3</v>
      </c>
      <c r="F14">
        <f t="shared" si="11"/>
        <v>0.23559170307589394</v>
      </c>
      <c r="G14">
        <f t="shared" si="12"/>
        <v>92.345093108710572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5.4213329417756366</v>
      </c>
      <c r="L14">
        <f t="shared" si="17"/>
        <v>92580.684811786472</v>
      </c>
      <c r="M14">
        <f t="shared" si="18"/>
        <v>501.91071634228535</v>
      </c>
      <c r="N14">
        <f t="shared" si="0"/>
        <v>0.96656122164901048</v>
      </c>
      <c r="O14">
        <f t="shared" si="19"/>
        <v>0.99708070905503132</v>
      </c>
      <c r="P14">
        <f t="shared" si="20"/>
        <v>1005.4213329417756</v>
      </c>
      <c r="Q14">
        <f t="shared" si="21"/>
        <v>2.8008338623440609E-2</v>
      </c>
      <c r="R14">
        <f t="shared" si="22"/>
        <v>2.364537848244086E-3</v>
      </c>
      <c r="S14">
        <f t="shared" si="23"/>
        <v>1005.7706844198974</v>
      </c>
      <c r="T14">
        <f t="shared" si="24"/>
        <v>92580.684811786472</v>
      </c>
      <c r="U14">
        <f t="shared" si="1"/>
        <v>10076312.475021919</v>
      </c>
      <c r="V14">
        <f t="shared" si="25"/>
        <v>1258.6739552202562</v>
      </c>
      <c r="W14">
        <f t="shared" si="2"/>
        <v>109115.84076438009</v>
      </c>
      <c r="X14">
        <f t="shared" si="3"/>
        <v>112260.17616475179</v>
      </c>
      <c r="Y14">
        <f t="shared" si="4"/>
        <v>290363.945312339</v>
      </c>
      <c r="Z14">
        <f t="shared" si="26"/>
        <v>89746.89711687465</v>
      </c>
      <c r="AA14">
        <f t="shared" si="27"/>
        <v>1703.133245577344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2.9519002691505487E-2</v>
      </c>
      <c r="E15">
        <f t="shared" si="10"/>
        <v>2.4938399411770229E-3</v>
      </c>
      <c r="F15">
        <f t="shared" si="11"/>
        <v>0.23029388156621347</v>
      </c>
      <c r="G15">
        <f t="shared" si="12"/>
        <v>92.11479922714436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5.4325000000000001</v>
      </c>
      <c r="L15">
        <f t="shared" si="17"/>
        <v>92345.093108710571</v>
      </c>
      <c r="M15">
        <f t="shared" si="18"/>
        <v>501.66471831307018</v>
      </c>
      <c r="N15">
        <f t="shared" si="0"/>
        <v>0.96372475359959064</v>
      </c>
      <c r="O15">
        <f t="shared" si="19"/>
        <v>0.99706540259852272</v>
      </c>
      <c r="P15">
        <f t="shared" si="20"/>
        <v>1005.4325</v>
      </c>
      <c r="Q15">
        <f t="shared" si="21"/>
        <v>2.7456014185786363E-2</v>
      </c>
      <c r="R15">
        <f t="shared" si="22"/>
        <v>2.3173087917844892E-3</v>
      </c>
      <c r="S15">
        <f t="shared" si="23"/>
        <v>1005.7825710849673</v>
      </c>
      <c r="T15">
        <f t="shared" si="24"/>
        <v>92345.093108710571</v>
      </c>
      <c r="U15">
        <f t="shared" si="1"/>
        <v>10011598.808719711</v>
      </c>
      <c r="V15">
        <f t="shared" si="25"/>
        <v>1250.5903029393926</v>
      </c>
      <c r="W15">
        <f t="shared" si="2"/>
        <v>108686.10573673696</v>
      </c>
      <c r="X15">
        <f t="shared" si="3"/>
        <v>111827.04275532308</v>
      </c>
      <c r="Y15">
        <f t="shared" si="4"/>
        <v>289326.78285216575</v>
      </c>
      <c r="Z15">
        <f t="shared" si="26"/>
        <v>89257.186008446908</v>
      </c>
      <c r="AA15">
        <f t="shared" si="27"/>
        <v>1690.1144945451915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2.9519002691505487E-2</v>
      </c>
      <c r="E16">
        <f t="shared" si="10"/>
        <v>2.4938399411770229E-3</v>
      </c>
      <c r="F16">
        <f t="shared" si="11"/>
        <v>0.22971956548615496</v>
      </c>
      <c r="G16">
        <f t="shared" si="12"/>
        <v>91.88507966165821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5.4436900605359204</v>
      </c>
      <c r="L16">
        <f t="shared" si="17"/>
        <v>92114.799227144365</v>
      </c>
      <c r="M16">
        <f t="shared" si="18"/>
        <v>501.44441698106766</v>
      </c>
      <c r="N16">
        <f t="shared" si="0"/>
        <v>0.96088204859445236</v>
      </c>
      <c r="O16">
        <f t="shared" si="19"/>
        <v>0.9970502936709672</v>
      </c>
      <c r="P16">
        <f t="shared" si="20"/>
        <v>1005.4436900605359</v>
      </c>
      <c r="Q16">
        <f t="shared" si="21"/>
        <v>2.7456014185786363E-2</v>
      </c>
      <c r="R16">
        <f t="shared" si="22"/>
        <v>2.3173087917844892E-3</v>
      </c>
      <c r="S16">
        <f t="shared" si="23"/>
        <v>1005.7944822346211</v>
      </c>
      <c r="T16">
        <f t="shared" si="24"/>
        <v>92114.799227144365</v>
      </c>
      <c r="U16">
        <f t="shared" si="1"/>
        <v>9947084.6772313137</v>
      </c>
      <c r="V16">
        <f t="shared" si="25"/>
        <v>1242.5315753791476</v>
      </c>
      <c r="W16">
        <f t="shared" si="2"/>
        <v>108255.71152420765</v>
      </c>
      <c r="X16">
        <f t="shared" si="3"/>
        <v>111393.35593473056</v>
      </c>
      <c r="Y16">
        <f t="shared" si="4"/>
        <v>288302.70661085349</v>
      </c>
      <c r="Z16">
        <f t="shared" si="26"/>
        <v>88773.312188055468</v>
      </c>
      <c r="AA16">
        <f t="shared" si="27"/>
        <v>1677.1806827925775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2.9519002691505487E-2</v>
      </c>
      <c r="E17">
        <f t="shared" si="10"/>
        <v>2.4938399411770229E-3</v>
      </c>
      <c r="F17">
        <f t="shared" si="11"/>
        <v>0.22914668165847576</v>
      </c>
      <c r="G17">
        <f t="shared" si="12"/>
        <v>91.655932979999733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5.4549031707643962</v>
      </c>
      <c r="L17">
        <f t="shared" si="17"/>
        <v>91885.079661658208</v>
      </c>
      <c r="M17">
        <f t="shared" si="18"/>
        <v>501.22421239231852</v>
      </c>
      <c r="N17">
        <f t="shared" si="0"/>
        <v>0.95803339849683167</v>
      </c>
      <c r="O17">
        <f t="shared" si="19"/>
        <v>0.9970353800429641</v>
      </c>
      <c r="P17">
        <f t="shared" si="20"/>
        <v>1005.4549031707644</v>
      </c>
      <c r="Q17">
        <f t="shared" si="21"/>
        <v>2.7456014185786363E-2</v>
      </c>
      <c r="R17">
        <f t="shared" si="22"/>
        <v>2.3173087917844892E-3</v>
      </c>
      <c r="S17">
        <f t="shared" si="23"/>
        <v>1005.8064179192929</v>
      </c>
      <c r="T17">
        <f t="shared" si="24"/>
        <v>91885.079661658208</v>
      </c>
      <c r="U17">
        <f t="shared" si="1"/>
        <v>9882766.1817401368</v>
      </c>
      <c r="V17">
        <f t="shared" si="25"/>
        <v>1234.4972855221808</v>
      </c>
      <c r="W17">
        <f t="shared" si="2"/>
        <v>107824.62040833359</v>
      </c>
      <c r="X17">
        <f t="shared" si="3"/>
        <v>110959.07793417969</v>
      </c>
      <c r="Y17">
        <f t="shared" si="4"/>
        <v>287291.62891760567</v>
      </c>
      <c r="Z17">
        <f t="shared" si="26"/>
        <v>88290.723580558595</v>
      </c>
      <c r="AA17">
        <f t="shared" si="27"/>
        <v>1664.3069778926006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2.9519002691505487E-2</v>
      </c>
      <c r="E18">
        <f t="shared" si="10"/>
        <v>2.4938399411770229E-3</v>
      </c>
      <c r="F18">
        <f t="shared" si="11"/>
        <v>0.22857522651136769</v>
      </c>
      <c r="G18">
        <f t="shared" si="12"/>
        <v>91.427357753488366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5.4661393781640157</v>
      </c>
      <c r="L18">
        <f t="shared" si="17"/>
        <v>91655.932979999736</v>
      </c>
      <c r="M18">
        <f t="shared" si="18"/>
        <v>501.00410450433844</v>
      </c>
      <c r="N18">
        <f t="shared" si="0"/>
        <v>0.95517909080060226</v>
      </c>
      <c r="O18">
        <f t="shared" si="19"/>
        <v>0.99702065950862684</v>
      </c>
      <c r="P18">
        <f t="shared" si="20"/>
        <v>1005.466139378164</v>
      </c>
      <c r="Q18">
        <f t="shared" si="21"/>
        <v>2.7456014185786363E-2</v>
      </c>
      <c r="R18">
        <f t="shared" si="22"/>
        <v>2.3173087917844892E-3</v>
      </c>
      <c r="S18">
        <f t="shared" si="23"/>
        <v>1005.8183781895209</v>
      </c>
      <c r="T18">
        <f t="shared" si="24"/>
        <v>91655.932979999736</v>
      </c>
      <c r="U18">
        <f t="shared" si="1"/>
        <v>9818639.4820031356</v>
      </c>
      <c r="V18">
        <f t="shared" si="25"/>
        <v>1226.4869536678168</v>
      </c>
      <c r="W18">
        <f t="shared" si="2"/>
        <v>107392.79492771417</v>
      </c>
      <c r="X18">
        <f t="shared" si="3"/>
        <v>110524.17126192448</v>
      </c>
      <c r="Y18">
        <f t="shared" si="4"/>
        <v>286293.46436865249</v>
      </c>
      <c r="Z18">
        <f t="shared" si="26"/>
        <v>87809.444965226983</v>
      </c>
      <c r="AA18">
        <f t="shared" si="27"/>
        <v>1651.4933581823789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2.9519002691505487E-2</v>
      </c>
      <c r="E19">
        <f t="shared" si="10"/>
        <v>2.4938399411770229E-3</v>
      </c>
      <c r="F19">
        <f t="shared" si="11"/>
        <v>0.22800519648193004</v>
      </c>
      <c r="G19">
        <f t="shared" si="12"/>
        <v>91.199352557006435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5.4773987303111751</v>
      </c>
      <c r="L19">
        <f t="shared" si="17"/>
        <v>91427.357753488366</v>
      </c>
      <c r="M19">
        <f t="shared" si="18"/>
        <v>500.78409327466272</v>
      </c>
      <c r="N19">
        <f t="shared" si="0"/>
        <v>0.95231940866651155</v>
      </c>
      <c r="O19">
        <f t="shared" si="19"/>
        <v>0.99700612988534554</v>
      </c>
      <c r="P19">
        <f t="shared" si="20"/>
        <v>1005.4773987303112</v>
      </c>
      <c r="Q19">
        <f t="shared" si="21"/>
        <v>2.7456014185786363E-2</v>
      </c>
      <c r="R19">
        <f t="shared" si="22"/>
        <v>2.3173087917844892E-3</v>
      </c>
      <c r="S19">
        <f t="shared" si="23"/>
        <v>1005.8303630959474</v>
      </c>
      <c r="T19">
        <f t="shared" si="24"/>
        <v>91427.357753488366</v>
      </c>
      <c r="U19">
        <f t="shared" si="1"/>
        <v>9754700.7952684816</v>
      </c>
      <c r="V19">
        <f t="shared" si="25"/>
        <v>1218.5001072968462</v>
      </c>
      <c r="W19">
        <f t="shared" si="2"/>
        <v>106960.19787170159</v>
      </c>
      <c r="X19">
        <f t="shared" si="3"/>
        <v>110088.5986967952</v>
      </c>
      <c r="Y19">
        <f t="shared" si="4"/>
        <v>285308.12978734256</v>
      </c>
      <c r="Z19">
        <f t="shared" si="26"/>
        <v>87329.500453278408</v>
      </c>
      <c r="AA19">
        <f t="shared" si="27"/>
        <v>1638.7397965425098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206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2.9519002691505487E-2</v>
      </c>
      <c r="E20">
        <f t="shared" si="10"/>
        <v>2.4938399411770229E-3</v>
      </c>
      <c r="F20">
        <f t="shared" si="11"/>
        <v>0.2274365880161475</v>
      </c>
      <c r="G20">
        <f t="shared" si="12"/>
        <v>90.971915968990288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5.4886812748802623</v>
      </c>
      <c r="L20">
        <f t="shared" si="17"/>
        <v>91199.352557006438</v>
      </c>
      <c r="M20">
        <f t="shared" si="18"/>
        <v>500.56417866084456</v>
      </c>
      <c r="N20">
        <f t="shared" si="0"/>
        <v>0.94945463095874794</v>
      </c>
      <c r="O20">
        <f t="shared" si="19"/>
        <v>0.99699178901354635</v>
      </c>
      <c r="P20">
        <f t="shared" si="20"/>
        <v>1005.4886812748803</v>
      </c>
      <c r="Q20">
        <f t="shared" si="21"/>
        <v>2.7456014185786363E-2</v>
      </c>
      <c r="R20">
        <f t="shared" si="22"/>
        <v>2.3173087917844892E-3</v>
      </c>
      <c r="S20">
        <f t="shared" si="23"/>
        <v>1005.8423726893187</v>
      </c>
      <c r="T20">
        <f t="shared" si="24"/>
        <v>91199.352557006438</v>
      </c>
      <c r="U20">
        <f t="shared" si="1"/>
        <v>9690946.3952156361</v>
      </c>
      <c r="V20">
        <f t="shared" si="25"/>
        <v>1210.5362809391254</v>
      </c>
      <c r="W20">
        <f t="shared" si="2"/>
        <v>106526.79227421133</v>
      </c>
      <c r="X20">
        <f t="shared" si="3"/>
        <v>109652.32328184706</v>
      </c>
      <c r="Y20">
        <f t="shared" si="4"/>
        <v>284335.54418511095</v>
      </c>
      <c r="Z20">
        <f t="shared" si="26"/>
        <v>86850.91349785708</v>
      </c>
      <c r="AA20">
        <f t="shared" si="27"/>
        <v>1626.046260503166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2.9519002691505487E-2</v>
      </c>
      <c r="E21">
        <f t="shared" si="10"/>
        <v>2.4938399411770229E-3</v>
      </c>
      <c r="F21">
        <f t="shared" si="11"/>
        <v>0.22686939756886781</v>
      </c>
      <c r="G21">
        <f t="shared" si="12"/>
        <v>90.745046571421426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5.4999870596438667</v>
      </c>
      <c r="L21">
        <f t="shared" si="17"/>
        <v>90971.915968990288</v>
      </c>
      <c r="M21">
        <f t="shared" si="18"/>
        <v>500.3443606204558</v>
      </c>
      <c r="N21">
        <f t="shared" si="0"/>
        <v>0.946585032281821</v>
      </c>
      <c r="O21">
        <f t="shared" si="19"/>
        <v>0.99697763475646095</v>
      </c>
      <c r="P21">
        <f t="shared" si="20"/>
        <v>1005.4999870596439</v>
      </c>
      <c r="Q21">
        <f t="shared" si="21"/>
        <v>2.7456014185786363E-2</v>
      </c>
      <c r="R21">
        <f t="shared" si="22"/>
        <v>2.3173087917844892E-3</v>
      </c>
      <c r="S21">
        <f t="shared" si="23"/>
        <v>1005.8544070204862</v>
      </c>
      <c r="T21">
        <f t="shared" si="24"/>
        <v>90971.915968990288</v>
      </c>
      <c r="U21">
        <f t="shared" si="1"/>
        <v>9627372.6109171957</v>
      </c>
      <c r="V21">
        <f t="shared" si="25"/>
        <v>1202.5950160438977</v>
      </c>
      <c r="W21">
        <f t="shared" si="2"/>
        <v>106092.54140764494</v>
      </c>
      <c r="X21">
        <f t="shared" si="3"/>
        <v>109215.30831812603</v>
      </c>
      <c r="Y21">
        <f t="shared" si="4"/>
        <v>283375.62872330053</v>
      </c>
      <c r="Z21">
        <f t="shared" si="26"/>
        <v>86373.706903947896</v>
      </c>
      <c r="AA21">
        <f t="shared" si="27"/>
        <v>1613.4127123490555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2.9519002691505487E-2</v>
      </c>
      <c r="E22">
        <f t="shared" si="10"/>
        <v>2.4938399411770229E-3</v>
      </c>
      <c r="F22">
        <f t="shared" si="11"/>
        <v>0.22630362160377981</v>
      </c>
      <c r="G22">
        <f t="shared" si="12"/>
        <v>90.51874294981765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5.511316132472988</v>
      </c>
      <c r="L22">
        <f t="shared" si="17"/>
        <v>90745.046571421422</v>
      </c>
      <c r="M22">
        <f t="shared" si="18"/>
        <v>500.1246391110875</v>
      </c>
      <c r="N22">
        <f t="shared" si="0"/>
        <v>0.94371088301772499</v>
      </c>
      <c r="O22">
        <f t="shared" si="19"/>
        <v>0.99696366499989164</v>
      </c>
      <c r="P22">
        <f t="shared" si="20"/>
        <v>1005.511316132473</v>
      </c>
      <c r="Q22">
        <f t="shared" si="21"/>
        <v>2.7456014185786363E-2</v>
      </c>
      <c r="R22">
        <f t="shared" si="22"/>
        <v>2.3173087917844892E-3</v>
      </c>
      <c r="S22">
        <f t="shared" si="23"/>
        <v>1005.8664661404054</v>
      </c>
      <c r="T22">
        <f t="shared" si="24"/>
        <v>90745.046571421422</v>
      </c>
      <c r="U22">
        <f t="shared" si="1"/>
        <v>9563975.825822074</v>
      </c>
      <c r="V22">
        <f t="shared" si="25"/>
        <v>1194.6758608527769</v>
      </c>
      <c r="W22">
        <f t="shared" si="2"/>
        <v>105657.40877692272</v>
      </c>
      <c r="X22">
        <f t="shared" si="3"/>
        <v>108777.51735854964</v>
      </c>
      <c r="Y22">
        <f t="shared" si="4"/>
        <v>282428.30667580722</v>
      </c>
      <c r="Z22">
        <f t="shared" si="26"/>
        <v>85897.902838224298</v>
      </c>
      <c r="AA22">
        <f t="shared" si="27"/>
        <v>1600.8391092232375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3.3087771326557158E-2</v>
      </c>
      <c r="E23">
        <f t="shared" si="10"/>
        <v>2.8000354239304803E-3</v>
      </c>
      <c r="F23">
        <f t="shared" si="11"/>
        <v>0.25345568678914682</v>
      </c>
      <c r="G23">
        <f t="shared" si="12"/>
        <v>90.265287263028497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5.5226685413372261</v>
      </c>
      <c r="L23">
        <f t="shared" si="17"/>
        <v>90518.74294981765</v>
      </c>
      <c r="M23">
        <f t="shared" si="18"/>
        <v>499.90501409034874</v>
      </c>
      <c r="N23">
        <f t="shared" si="0"/>
        <v>0.94083244936336619</v>
      </c>
      <c r="O23">
        <f t="shared" si="19"/>
        <v>0.9969498776519834</v>
      </c>
      <c r="P23">
        <f t="shared" si="20"/>
        <v>1005.5226685413372</v>
      </c>
      <c r="Q23">
        <f t="shared" si="21"/>
        <v>3.0775373016901766E-2</v>
      </c>
      <c r="R23">
        <f t="shared" si="22"/>
        <v>2.6015169048155817E-3</v>
      </c>
      <c r="S23">
        <f t="shared" si="23"/>
        <v>1005.8785501001372</v>
      </c>
      <c r="T23">
        <f t="shared" si="24"/>
        <v>90518.74294981765</v>
      </c>
      <c r="U23">
        <f t="shared" si="1"/>
        <v>9500752.476759458</v>
      </c>
      <c r="V23">
        <f t="shared" si="25"/>
        <v>1186.7783702753281</v>
      </c>
      <c r="W23">
        <f t="shared" si="2"/>
        <v>105253.66688386805</v>
      </c>
      <c r="X23">
        <f t="shared" si="3"/>
        <v>108369.78531198742</v>
      </c>
      <c r="Y23">
        <f t="shared" si="4"/>
        <v>281277.32505981182</v>
      </c>
      <c r="Z23">
        <f t="shared" si="26"/>
        <v>85423.522838826888</v>
      </c>
      <c r="AA23">
        <f t="shared" si="27"/>
        <v>1588.3254032297921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3.3087771326557158E-2</v>
      </c>
      <c r="E24">
        <f t="shared" si="10"/>
        <v>2.8000354239304803E-3</v>
      </c>
      <c r="F24">
        <f t="shared" si="11"/>
        <v>0.2527460018877406</v>
      </c>
      <c r="G24">
        <f t="shared" si="12"/>
        <v>90.012541261140754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5.5340443343049932</v>
      </c>
      <c r="L24">
        <f t="shared" si="17"/>
        <v>90265.287263028498</v>
      </c>
      <c r="M24">
        <f t="shared" si="18"/>
        <v>499.53210156237554</v>
      </c>
      <c r="N24">
        <f t="shared" si="0"/>
        <v>0.93794999336822826</v>
      </c>
      <c r="O24">
        <f t="shared" si="19"/>
        <v>0.9969362706429945</v>
      </c>
      <c r="P24">
        <f t="shared" si="20"/>
        <v>1005.534044334305</v>
      </c>
      <c r="Q24">
        <f t="shared" si="21"/>
        <v>3.0775373016901766E-2</v>
      </c>
      <c r="R24">
        <f t="shared" si="22"/>
        <v>2.6015169048155817E-3</v>
      </c>
      <c r="S24">
        <f t="shared" si="23"/>
        <v>1005.8906589508475</v>
      </c>
      <c r="T24">
        <f t="shared" si="24"/>
        <v>90265.287263028498</v>
      </c>
      <c r="U24">
        <f t="shared" si="1"/>
        <v>9437727.0049336087</v>
      </c>
      <c r="V24">
        <f t="shared" si="25"/>
        <v>1178.9055973636791</v>
      </c>
      <c r="W24">
        <f t="shared" si="2"/>
        <v>104849.02295507086</v>
      </c>
      <c r="X24">
        <f t="shared" si="3"/>
        <v>107961.25164804229</v>
      </c>
      <c r="Y24">
        <f t="shared" si="4"/>
        <v>280139.61364019715</v>
      </c>
      <c r="Z24">
        <f t="shared" si="26"/>
        <v>84924.511308162968</v>
      </c>
      <c r="AA24">
        <f t="shared" si="27"/>
        <v>1575.7305078775896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3.3087771326557158E-2</v>
      </c>
      <c r="E25">
        <f t="shared" si="10"/>
        <v>2.8000354239304803E-3</v>
      </c>
      <c r="F25">
        <f t="shared" si="11"/>
        <v>0.25203830412919809</v>
      </c>
      <c r="G25">
        <f t="shared" si="12"/>
        <v>89.760502957011553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5.5454435595437133</v>
      </c>
      <c r="L25">
        <f t="shared" si="17"/>
        <v>90012.541261140752</v>
      </c>
      <c r="M25">
        <f t="shared" si="18"/>
        <v>499.15946721475575</v>
      </c>
      <c r="N25">
        <f t="shared" si="0"/>
        <v>0.93506377297225829</v>
      </c>
      <c r="O25">
        <f t="shared" si="19"/>
        <v>0.99692284192507385</v>
      </c>
      <c r="P25">
        <f t="shared" si="20"/>
        <v>1005.5454435595437</v>
      </c>
      <c r="Q25">
        <f t="shared" si="21"/>
        <v>3.0775373016901766E-2</v>
      </c>
      <c r="R25">
        <f t="shared" si="22"/>
        <v>2.6015169048155817E-3</v>
      </c>
      <c r="S25">
        <f t="shared" si="23"/>
        <v>1005.9027927438078</v>
      </c>
      <c r="T25">
        <f t="shared" si="24"/>
        <v>90012.541261140752</v>
      </c>
      <c r="U25">
        <f t="shared" si="1"/>
        <v>9374895.8872119673</v>
      </c>
      <c r="V25">
        <f t="shared" si="25"/>
        <v>1171.0571020287389</v>
      </c>
      <c r="W25">
        <f t="shared" si="2"/>
        <v>104443.4420304199</v>
      </c>
      <c r="X25">
        <f t="shared" si="3"/>
        <v>107551.88148365593</v>
      </c>
      <c r="Y25">
        <f t="shared" si="4"/>
        <v>279015.08873388416</v>
      </c>
      <c r="Z25">
        <f t="shared" si="26"/>
        <v>84427.262478944336</v>
      </c>
      <c r="AA25">
        <f t="shared" si="27"/>
        <v>1563.1996911527199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3.3087771326557158E-2</v>
      </c>
      <c r="E26">
        <f t="shared" si="10"/>
        <v>2.8000354239304803E-3</v>
      </c>
      <c r="F26">
        <f t="shared" si="11"/>
        <v>0.25133258794944896</v>
      </c>
      <c r="G26">
        <f t="shared" si="12"/>
        <v>89.509170369062105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5.5568662653200267</v>
      </c>
      <c r="L26">
        <f t="shared" si="17"/>
        <v>89760.502957011558</v>
      </c>
      <c r="M26">
        <f t="shared" si="18"/>
        <v>498.78711083997598</v>
      </c>
      <c r="N26">
        <f t="shared" si="0"/>
        <v>0.93217404204394616</v>
      </c>
      <c r="O26">
        <f t="shared" si="19"/>
        <v>0.99690958947203501</v>
      </c>
      <c r="P26">
        <f t="shared" si="20"/>
        <v>1005.5568662653201</v>
      </c>
      <c r="Q26">
        <f t="shared" si="21"/>
        <v>3.0775373016901766E-2</v>
      </c>
      <c r="R26">
        <f t="shared" si="22"/>
        <v>2.6015169048155817E-3</v>
      </c>
      <c r="S26">
        <f t="shared" si="23"/>
        <v>1005.9149515303948</v>
      </c>
      <c r="T26">
        <f t="shared" si="24"/>
        <v>89760.502957011558</v>
      </c>
      <c r="U26">
        <f t="shared" si="1"/>
        <v>9312255.6524667349</v>
      </c>
      <c r="V26">
        <f t="shared" si="25"/>
        <v>1163.2324506775476</v>
      </c>
      <c r="W26">
        <f t="shared" si="2"/>
        <v>104036.88933849643</v>
      </c>
      <c r="X26">
        <f t="shared" si="3"/>
        <v>107141.64014429337</v>
      </c>
      <c r="Y26">
        <f t="shared" si="4"/>
        <v>277903.66882956104</v>
      </c>
      <c r="Z26">
        <f t="shared" si="26"/>
        <v>83931.794558870781</v>
      </c>
      <c r="AA26">
        <f t="shared" si="27"/>
        <v>1550.7328531567348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3.2446116721106893E-2</v>
      </c>
      <c r="E27">
        <f t="shared" si="10"/>
        <v>2.744906030503369E-3</v>
      </c>
      <c r="F27">
        <f t="shared" si="11"/>
        <v>0.24569426153139204</v>
      </c>
      <c r="G27">
        <f t="shared" si="12"/>
        <v>89.263476107530707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5.5683124999999993</v>
      </c>
      <c r="L27">
        <f t="shared" si="17"/>
        <v>89509.170369062107</v>
      </c>
      <c r="M27">
        <f t="shared" si="18"/>
        <v>498.41503223067809</v>
      </c>
      <c r="N27">
        <f t="shared" si="0"/>
        <v>0.92928105041858267</v>
      </c>
      <c r="O27">
        <f t="shared" si="19"/>
        <v>0.99689651127913825</v>
      </c>
      <c r="P27">
        <f t="shared" si="20"/>
        <v>1005.5683125</v>
      </c>
      <c r="Q27">
        <f t="shared" si="21"/>
        <v>3.0178561595671494E-2</v>
      </c>
      <c r="R27">
        <f t="shared" si="22"/>
        <v>2.550351359756009E-3</v>
      </c>
      <c r="S27">
        <f t="shared" si="23"/>
        <v>1005.9271353620915</v>
      </c>
      <c r="T27">
        <f t="shared" si="24"/>
        <v>89509.170369062107</v>
      </c>
      <c r="U27">
        <f t="shared" si="1"/>
        <v>9249802.8806273136</v>
      </c>
      <c r="V27">
        <f t="shared" si="25"/>
        <v>1155.4312160949112</v>
      </c>
      <c r="W27">
        <f t="shared" si="2"/>
        <v>103623.60154431582</v>
      </c>
      <c r="X27">
        <f t="shared" si="3"/>
        <v>106725.01827180979</v>
      </c>
      <c r="Y27">
        <f t="shared" si="4"/>
        <v>276843.23795415391</v>
      </c>
      <c r="Z27">
        <f t="shared" si="26"/>
        <v>83438.125142928839</v>
      </c>
      <c r="AA27">
        <f t="shared" si="27"/>
        <v>1538.3298893890342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3.2446116721106893E-2</v>
      </c>
      <c r="E28">
        <f t="shared" si="10"/>
        <v>2.744906030503369E-3</v>
      </c>
      <c r="F28">
        <f t="shared" si="11"/>
        <v>0.24501985387125444</v>
      </c>
      <c r="G28">
        <f t="shared" si="12"/>
        <v>89.018456253659451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5.5797823120493186</v>
      </c>
      <c r="L28">
        <f t="shared" si="17"/>
        <v>89263.476107530703</v>
      </c>
      <c r="M28">
        <f t="shared" si="18"/>
        <v>498.07076509683679</v>
      </c>
      <c r="N28">
        <f t="shared" si="0"/>
        <v>0.92638504393667198</v>
      </c>
      <c r="O28">
        <f t="shared" si="19"/>
        <v>0.99688360536287035</v>
      </c>
      <c r="P28">
        <f t="shared" si="20"/>
        <v>1005.5797823120494</v>
      </c>
      <c r="Q28">
        <f t="shared" si="21"/>
        <v>3.0178561595671494E-2</v>
      </c>
      <c r="R28">
        <f t="shared" si="22"/>
        <v>2.550351359756009E-3</v>
      </c>
      <c r="S28">
        <f t="shared" si="23"/>
        <v>1005.9393442904866</v>
      </c>
      <c r="T28">
        <f t="shared" si="24"/>
        <v>89263.476107530703</v>
      </c>
      <c r="U28">
        <f t="shared" si="1"/>
        <v>9187529.2247411609</v>
      </c>
      <c r="V28">
        <f t="shared" si="25"/>
        <v>1147.6523556283912</v>
      </c>
      <c r="W28">
        <f t="shared" si="2"/>
        <v>103209.26256641834</v>
      </c>
      <c r="X28">
        <f t="shared" si="3"/>
        <v>106307.44714804365</v>
      </c>
      <c r="Y28">
        <f t="shared" si="4"/>
        <v>275795.60864517436</v>
      </c>
      <c r="Z28">
        <f t="shared" si="26"/>
        <v>82950.856841220186</v>
      </c>
      <c r="AA28">
        <f t="shared" si="27"/>
        <v>1526.0157016648079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3.2446116721106893E-2</v>
      </c>
      <c r="E29">
        <f t="shared" si="10"/>
        <v>2.744906030503369E-3</v>
      </c>
      <c r="F29">
        <f t="shared" si="11"/>
        <v>0.24434729739677016</v>
      </c>
      <c r="G29">
        <f t="shared" si="12"/>
        <v>88.77410895626268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5.5912757500335042</v>
      </c>
      <c r="L29">
        <f t="shared" si="17"/>
        <v>89018.456253659446</v>
      </c>
      <c r="M29">
        <f t="shared" si="18"/>
        <v>497.72673575650441</v>
      </c>
      <c r="N29">
        <f t="shared" si="0"/>
        <v>0.9234862644824815</v>
      </c>
      <c r="O29">
        <f t="shared" si="19"/>
        <v>0.99687086976072914</v>
      </c>
      <c r="P29">
        <f t="shared" si="20"/>
        <v>1005.5912757500336</v>
      </c>
      <c r="Q29">
        <f t="shared" si="21"/>
        <v>3.0178561595671494E-2</v>
      </c>
      <c r="R29">
        <f t="shared" si="22"/>
        <v>2.550351359756009E-3</v>
      </c>
      <c r="S29">
        <f t="shared" si="23"/>
        <v>1005.9515783672753</v>
      </c>
      <c r="T29">
        <f t="shared" si="24"/>
        <v>89018.456253659446</v>
      </c>
      <c r="U29">
        <f t="shared" si="1"/>
        <v>9125431.3764434904</v>
      </c>
      <c r="V29">
        <f t="shared" si="25"/>
        <v>1139.89545601643</v>
      </c>
      <c r="W29">
        <f t="shared" si="2"/>
        <v>102793.83802026579</v>
      </c>
      <c r="X29">
        <f t="shared" si="3"/>
        <v>105888.89254929537</v>
      </c>
      <c r="Y29">
        <f t="shared" si="4"/>
        <v>274760.70798564667</v>
      </c>
      <c r="Z29">
        <f t="shared" si="26"/>
        <v>82465.366507721017</v>
      </c>
      <c r="AA29">
        <f t="shared" si="27"/>
        <v>1513.7644005494135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3.2446116721106893E-2</v>
      </c>
      <c r="E30">
        <f t="shared" si="10"/>
        <v>2.744906030503369E-3</v>
      </c>
      <c r="F30">
        <f t="shared" si="11"/>
        <v>0.24367658702660858</v>
      </c>
      <c r="G30">
        <f t="shared" si="12"/>
        <v>88.530432369236067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5.6027928626181165</v>
      </c>
      <c r="L30">
        <f t="shared" si="17"/>
        <v>88774.108956262673</v>
      </c>
      <c r="M30">
        <f t="shared" si="18"/>
        <v>497.38294404543154</v>
      </c>
      <c r="N30">
        <f t="shared" si="0"/>
        <v>0.92058495002270857</v>
      </c>
      <c r="O30">
        <f t="shared" si="19"/>
        <v>0.9968583025310086</v>
      </c>
      <c r="P30">
        <f t="shared" si="20"/>
        <v>1005.6027928626181</v>
      </c>
      <c r="Q30">
        <f t="shared" si="21"/>
        <v>3.0178561595671494E-2</v>
      </c>
      <c r="R30">
        <f t="shared" si="22"/>
        <v>2.550351359756009E-3</v>
      </c>
      <c r="S30">
        <f t="shared" si="23"/>
        <v>1005.963837644259</v>
      </c>
      <c r="T30">
        <f t="shared" si="24"/>
        <v>88774.108956262673</v>
      </c>
      <c r="U30">
        <f t="shared" si="1"/>
        <v>9063506.075435115</v>
      </c>
      <c r="V30">
        <f t="shared" si="25"/>
        <v>1132.1601100015432</v>
      </c>
      <c r="W30">
        <f t="shared" si="2"/>
        <v>102377.29369301765</v>
      </c>
      <c r="X30">
        <f t="shared" si="3"/>
        <v>105469.32044274473</v>
      </c>
      <c r="Y30">
        <f t="shared" si="4"/>
        <v>273738.46505058237</v>
      </c>
      <c r="Z30">
        <f t="shared" si="26"/>
        <v>81981.670262779822</v>
      </c>
      <c r="AA30">
        <f t="shared" si="27"/>
        <v>1501.5758752972897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3.2446116721106893E-2</v>
      </c>
      <c r="E31">
        <f t="shared" si="10"/>
        <v>2.744906030503369E-3</v>
      </c>
      <c r="F31">
        <f t="shared" si="11"/>
        <v>0.24300771769338675</v>
      </c>
      <c r="G31">
        <f t="shared" si="12"/>
        <v>88.287424651542679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5.614333698568954</v>
      </c>
      <c r="L31">
        <f t="shared" si="17"/>
        <v>88530.432369236063</v>
      </c>
      <c r="M31">
        <f t="shared" si="18"/>
        <v>497.0393897994818</v>
      </c>
      <c r="N31">
        <f t="shared" si="0"/>
        <v>0.91768133464524859</v>
      </c>
      <c r="O31">
        <f t="shared" si="19"/>
        <v>0.99684590175258858</v>
      </c>
      <c r="P31">
        <f t="shared" si="20"/>
        <v>1005.614333698569</v>
      </c>
      <c r="Q31">
        <f t="shared" si="21"/>
        <v>3.0178561595671494E-2</v>
      </c>
      <c r="R31">
        <f t="shared" si="22"/>
        <v>2.550351359756009E-3</v>
      </c>
      <c r="S31">
        <f t="shared" si="23"/>
        <v>1005.9761221733461</v>
      </c>
      <c r="T31">
        <f t="shared" si="24"/>
        <v>88530.432369236063</v>
      </c>
      <c r="U31">
        <f t="shared" si="1"/>
        <v>9001750.108613966</v>
      </c>
      <c r="V31">
        <f t="shared" si="25"/>
        <v>1124.4459162218334</v>
      </c>
      <c r="W31">
        <f t="shared" si="2"/>
        <v>101959.59553857795</v>
      </c>
      <c r="X31">
        <f t="shared" si="3"/>
        <v>105048.69698138924</v>
      </c>
      <c r="Y31">
        <f t="shared" si="4"/>
        <v>272728.81087317294</v>
      </c>
      <c r="Z31">
        <f t="shared" si="26"/>
        <v>81499.78365812196</v>
      </c>
      <c r="AA31">
        <f t="shared" si="27"/>
        <v>1489.4500109527251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3.2446116721106893E-2</v>
      </c>
      <c r="E32">
        <f t="shared" si="10"/>
        <v>2.744906030503369E-3</v>
      </c>
      <c r="F32">
        <f t="shared" si="11"/>
        <v>0.24234068434363129</v>
      </c>
      <c r="G32">
        <f t="shared" si="12"/>
        <v>88.045083967199048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5.6258983067522683</v>
      </c>
      <c r="L32">
        <f t="shared" si="17"/>
        <v>88287.424651542678</v>
      </c>
      <c r="M32">
        <f t="shared" si="18"/>
        <v>496.6960728546324</v>
      </c>
      <c r="N32">
        <f t="shared" si="0"/>
        <v>0.91477564859804239</v>
      </c>
      <c r="O32">
        <f t="shared" si="19"/>
        <v>0.99683366552472219</v>
      </c>
      <c r="P32">
        <f t="shared" si="20"/>
        <v>1005.6258983067522</v>
      </c>
      <c r="Q32">
        <f t="shared" si="21"/>
        <v>3.0178561595671494E-2</v>
      </c>
      <c r="R32">
        <f t="shared" si="22"/>
        <v>2.550351359756009E-3</v>
      </c>
      <c r="S32">
        <f t="shared" si="23"/>
        <v>1005.9884320065518</v>
      </c>
      <c r="T32">
        <f t="shared" si="24"/>
        <v>88287.424651542678</v>
      </c>
      <c r="U32">
        <f t="shared" si="1"/>
        <v>8940160.3092239462</v>
      </c>
      <c r="V32">
        <f t="shared" si="25"/>
        <v>1116.752479104671</v>
      </c>
      <c r="W32">
        <f t="shared" si="2"/>
        <v>101540.70967272378</v>
      </c>
      <c r="X32">
        <f t="shared" si="3"/>
        <v>104626.98849906832</v>
      </c>
      <c r="Y32">
        <f t="shared" si="4"/>
        <v>271731.67841169355</v>
      </c>
      <c r="Z32">
        <f t="shared" si="26"/>
        <v>81019.721686619509</v>
      </c>
      <c r="AA32">
        <f t="shared" si="27"/>
        <v>1477.3866884467398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3.2446116721106893E-2</v>
      </c>
      <c r="E33">
        <f t="shared" si="10"/>
        <v>2.744906030503369E-3</v>
      </c>
      <c r="F33">
        <f t="shared" si="11"/>
        <v>0.24167548193774016</v>
      </c>
      <c r="G33">
        <f t="shared" si="12"/>
        <v>87.803408485261315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5.6374867361349628</v>
      </c>
      <c r="L33">
        <f t="shared" si="17"/>
        <v>88045.083967199054</v>
      </c>
      <c r="M33">
        <f t="shared" si="18"/>
        <v>496.35299304697372</v>
      </c>
      <c r="N33">
        <f t="shared" si="0"/>
        <v>0.91186811832799086</v>
      </c>
      <c r="O33">
        <f t="shared" si="19"/>
        <v>0.99682159196683084</v>
      </c>
      <c r="P33">
        <f t="shared" si="20"/>
        <v>1005.637486736135</v>
      </c>
      <c r="Q33">
        <f t="shared" si="21"/>
        <v>3.0178561595671494E-2</v>
      </c>
      <c r="R33">
        <f t="shared" si="22"/>
        <v>2.550351359756009E-3</v>
      </c>
      <c r="S33">
        <f t="shared" si="23"/>
        <v>1006.0007671959983</v>
      </c>
      <c r="T33">
        <f t="shared" si="24"/>
        <v>88045.083967199054</v>
      </c>
      <c r="U33">
        <f t="shared" si="1"/>
        <v>8878733.5560206641</v>
      </c>
      <c r="V33">
        <f t="shared" si="25"/>
        <v>1109.0794087624827</v>
      </c>
      <c r="W33">
        <f t="shared" si="2"/>
        <v>101120.60236831296</v>
      </c>
      <c r="X33">
        <f t="shared" si="3"/>
        <v>104204.16150557071</v>
      </c>
      <c r="Y33">
        <f t="shared" si="4"/>
        <v>270747.00251710194</v>
      </c>
      <c r="Z33">
        <f t="shared" si="26"/>
        <v>80541.498791963619</v>
      </c>
      <c r="AA33">
        <f t="shared" si="27"/>
        <v>1465.3857846926908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3.2446116721106893E-2</v>
      </c>
      <c r="E34">
        <f t="shared" si="10"/>
        <v>2.744906030503369E-3</v>
      </c>
      <c r="F34">
        <f t="shared" si="11"/>
        <v>0.24101210544994447</v>
      </c>
      <c r="G34">
        <f t="shared" si="12"/>
        <v>87.562396379811375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5.6490990357848121</v>
      </c>
      <c r="L34">
        <f t="shared" si="17"/>
        <v>87803.408485261316</v>
      </c>
      <c r="M34">
        <f t="shared" si="18"/>
        <v>496.01015021270968</v>
      </c>
      <c r="N34">
        <f t="shared" si="0"/>
        <v>0.9089589665199167</v>
      </c>
      <c r="O34">
        <f t="shared" si="19"/>
        <v>0.996809679218297</v>
      </c>
      <c r="P34">
        <f t="shared" si="20"/>
        <v>1005.6490990357848</v>
      </c>
      <c r="Q34">
        <f t="shared" si="21"/>
        <v>3.0178561595671494E-2</v>
      </c>
      <c r="R34">
        <f t="shared" si="22"/>
        <v>2.550351359756009E-3</v>
      </c>
      <c r="S34">
        <f t="shared" si="23"/>
        <v>1006.0131277939155</v>
      </c>
      <c r="T34">
        <f t="shared" si="24"/>
        <v>87803.408485261316</v>
      </c>
      <c r="U34">
        <f t="shared" si="1"/>
        <v>8817466.7724537142</v>
      </c>
      <c r="V34">
        <f t="shared" si="25"/>
        <v>1101.4263208906054</v>
      </c>
      <c r="W34">
        <f t="shared" si="2"/>
        <v>100699.24005056921</v>
      </c>
      <c r="X34">
        <f t="shared" si="3"/>
        <v>103780.18268182345</v>
      </c>
      <c r="Y34">
        <f t="shared" si="4"/>
        <v>269774.71990134357</v>
      </c>
      <c r="Z34">
        <f t="shared" si="26"/>
        <v>80065.128878239178</v>
      </c>
      <c r="AA34">
        <f t="shared" si="27"/>
        <v>1453.4471726806066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3.6362575980558483E-2</v>
      </c>
      <c r="E35">
        <f t="shared" si="10"/>
        <v>3.0819220383346835E-3</v>
      </c>
      <c r="F35">
        <f t="shared" si="11"/>
        <v>0.26986047913233779</v>
      </c>
      <c r="G35">
        <f t="shared" si="12"/>
        <v>87.292535900679042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5.6607352548706569</v>
      </c>
      <c r="L35">
        <f t="shared" si="17"/>
        <v>87562.396379811369</v>
      </c>
      <c r="M35">
        <f t="shared" si="18"/>
        <v>495.66754418815702</v>
      </c>
      <c r="N35">
        <f t="shared" si="0"/>
        <v>0.90604841213555898</v>
      </c>
      <c r="O35">
        <f t="shared" si="19"/>
        <v>0.99679792543826129</v>
      </c>
      <c r="P35">
        <f t="shared" si="20"/>
        <v>1005.6607352548707</v>
      </c>
      <c r="Q35">
        <f t="shared" si="21"/>
        <v>3.3821312067607343E-2</v>
      </c>
      <c r="R35">
        <f t="shared" si="22"/>
        <v>2.8631005475238114E-3</v>
      </c>
      <c r="S35">
        <f t="shared" si="23"/>
        <v>1006.0255138526406</v>
      </c>
      <c r="T35">
        <f t="shared" si="24"/>
        <v>87562.396379811369</v>
      </c>
      <c r="U35">
        <f t="shared" si="1"/>
        <v>8756356.9258650821</v>
      </c>
      <c r="V35">
        <f t="shared" si="25"/>
        <v>1093.792836667157</v>
      </c>
      <c r="W35">
        <f t="shared" si="2"/>
        <v>100310.48858321656</v>
      </c>
      <c r="X35">
        <f t="shared" si="3"/>
        <v>103387.43588652834</v>
      </c>
      <c r="Y35">
        <f t="shared" si="4"/>
        <v>268594.53293884138</v>
      </c>
      <c r="Z35">
        <f t="shared" si="26"/>
        <v>79590.625319400642</v>
      </c>
      <c r="AA35">
        <f t="shared" si="27"/>
        <v>1441.5707215702587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3.6362575980558483E-2</v>
      </c>
      <c r="E36">
        <f t="shared" si="10"/>
        <v>3.0819220383346835E-3</v>
      </c>
      <c r="F36">
        <f t="shared" si="11"/>
        <v>0.26902879017442427</v>
      </c>
      <c r="G36">
        <f t="shared" si="12"/>
        <v>87.02350711050461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5.6723954426626166</v>
      </c>
      <c r="L36">
        <f t="shared" si="17"/>
        <v>87292.535900679039</v>
      </c>
      <c r="M36">
        <f t="shared" si="18"/>
        <v>495.15778282147465</v>
      </c>
      <c r="N36">
        <f t="shared" si="0"/>
        <v>0.90313667045258417</v>
      </c>
      <c r="O36">
        <f t="shared" si="19"/>
        <v>0.99678632880542017</v>
      </c>
      <c r="P36">
        <f t="shared" si="20"/>
        <v>1005.6723954426626</v>
      </c>
      <c r="Q36">
        <f t="shared" si="21"/>
        <v>3.3821312067607343E-2</v>
      </c>
      <c r="R36">
        <f t="shared" si="22"/>
        <v>2.8631005475238114E-3</v>
      </c>
      <c r="S36">
        <f t="shared" si="23"/>
        <v>1006.0379254246187</v>
      </c>
      <c r="T36">
        <f t="shared" si="24"/>
        <v>87292.535900679039</v>
      </c>
      <c r="U36">
        <f t="shared" si="1"/>
        <v>8695430.7959866207</v>
      </c>
      <c r="V36">
        <f t="shared" si="25"/>
        <v>1086.1823012594389</v>
      </c>
      <c r="W36">
        <f t="shared" si="2"/>
        <v>99920.482231829053</v>
      </c>
      <c r="X36">
        <f t="shared" si="3"/>
        <v>102993.53120364108</v>
      </c>
      <c r="Y36">
        <f t="shared" si="4"/>
        <v>267427.49904941244</v>
      </c>
      <c r="Z36">
        <f t="shared" si="26"/>
        <v>79091.263544096524</v>
      </c>
      <c r="AA36">
        <f t="shared" si="27"/>
        <v>1429.6079899459364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3.6362575980558483E-2</v>
      </c>
      <c r="E37">
        <f t="shared" si="10"/>
        <v>3.0819220383346835E-3</v>
      </c>
      <c r="F37">
        <f t="shared" si="11"/>
        <v>0.26819966441703919</v>
      </c>
      <c r="G37">
        <f t="shared" si="12"/>
        <v>86.755307446087571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5.6840796485323049</v>
      </c>
      <c r="L37">
        <f t="shared" si="17"/>
        <v>87023.507110504608</v>
      </c>
      <c r="M37">
        <f t="shared" si="18"/>
        <v>494.64854571072556</v>
      </c>
      <c r="N37">
        <f t="shared" si="0"/>
        <v>0.90022395310359959</v>
      </c>
      <c r="O37">
        <f t="shared" si="19"/>
        <v>0.99677488751782728</v>
      </c>
      <c r="P37">
        <f t="shared" si="20"/>
        <v>1005.6840796485324</v>
      </c>
      <c r="Q37">
        <f t="shared" si="21"/>
        <v>3.3821312067607343E-2</v>
      </c>
      <c r="R37">
        <f t="shared" si="22"/>
        <v>2.8631005475238114E-3</v>
      </c>
      <c r="S37">
        <f t="shared" si="23"/>
        <v>1006.0503625624029</v>
      </c>
      <c r="T37">
        <f t="shared" si="24"/>
        <v>87023.507110504608</v>
      </c>
      <c r="U37">
        <f t="shared" si="1"/>
        <v>8634685.3561034799</v>
      </c>
      <c r="V37">
        <f t="shared" si="25"/>
        <v>1078.5943365879541</v>
      </c>
      <c r="W37">
        <f t="shared" si="2"/>
        <v>99529.188591364786</v>
      </c>
      <c r="X37">
        <f t="shared" si="3"/>
        <v>102598.43651569133</v>
      </c>
      <c r="Y37">
        <f t="shared" si="4"/>
        <v>266273.54730321513</v>
      </c>
      <c r="Z37">
        <f t="shared" si="26"/>
        <v>78594.12046288792</v>
      </c>
      <c r="AA37">
        <f t="shared" si="27"/>
        <v>1417.7116980957601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3.6362575980558483E-2</v>
      </c>
      <c r="E38">
        <f t="shared" si="10"/>
        <v>3.0819220383346835E-3</v>
      </c>
      <c r="F38">
        <f t="shared" si="11"/>
        <v>0.26737309396059833</v>
      </c>
      <c r="G38">
        <f t="shared" si="12"/>
        <v>86.48793435212697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5.6957879219530261</v>
      </c>
      <c r="L38">
        <f t="shared" si="17"/>
        <v>86755.307446087565</v>
      </c>
      <c r="M38">
        <f t="shared" si="18"/>
        <v>494.139832316747</v>
      </c>
      <c r="N38">
        <f t="shared" si="0"/>
        <v>0.89731046811515458</v>
      </c>
      <c r="O38">
        <f t="shared" si="19"/>
        <v>0.99676359979269546</v>
      </c>
      <c r="P38">
        <f t="shared" si="20"/>
        <v>1005.6957879219531</v>
      </c>
      <c r="Q38">
        <f t="shared" si="21"/>
        <v>3.3821312067607343E-2</v>
      </c>
      <c r="R38">
        <f t="shared" si="22"/>
        <v>2.8631005475238114E-3</v>
      </c>
      <c r="S38">
        <f t="shared" si="23"/>
        <v>1006.0628253186547</v>
      </c>
      <c r="T38">
        <f t="shared" si="24"/>
        <v>86755.307446087565</v>
      </c>
      <c r="U38">
        <f t="shared" si="1"/>
        <v>8574117.6225833893</v>
      </c>
      <c r="V38">
        <f t="shared" si="25"/>
        <v>1071.0285699548294</v>
      </c>
      <c r="W38">
        <f t="shared" si="2"/>
        <v>99136.575371019149</v>
      </c>
      <c r="X38">
        <f t="shared" si="3"/>
        <v>102202.11983893446</v>
      </c>
      <c r="Y38">
        <f t="shared" si="4"/>
        <v>265132.6086945858</v>
      </c>
      <c r="Z38">
        <f t="shared" si="26"/>
        <v>78099.205821835101</v>
      </c>
      <c r="AA38">
        <f t="shared" si="27"/>
        <v>1405.8816607050044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3.5673141539967097E-2</v>
      </c>
      <c r="E39">
        <f t="shared" si="10"/>
        <v>3.0225044292181424E-3</v>
      </c>
      <c r="F39">
        <f t="shared" si="11"/>
        <v>0.26141016465323169</v>
      </c>
      <c r="G39">
        <f t="shared" si="12"/>
        <v>86.226524187473743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5.7075203124999989</v>
      </c>
      <c r="L39">
        <f t="shared" si="17"/>
        <v>86487.934352126977</v>
      </c>
      <c r="M39">
        <f t="shared" si="18"/>
        <v>493.63164210093112</v>
      </c>
      <c r="N39">
        <f t="shared" si="0"/>
        <v>0.89439641994671515</v>
      </c>
      <c r="O39">
        <f t="shared" si="19"/>
        <v>0.99675246386620175</v>
      </c>
      <c r="P39">
        <f t="shared" si="20"/>
        <v>1005.7075203125</v>
      </c>
      <c r="Q39">
        <f t="shared" si="21"/>
        <v>3.3180059990805512E-2</v>
      </c>
      <c r="R39">
        <f t="shared" si="22"/>
        <v>2.8079673985392795E-3</v>
      </c>
      <c r="S39">
        <f t="shared" si="23"/>
        <v>1006.0753137461438</v>
      </c>
      <c r="T39">
        <f t="shared" si="24"/>
        <v>86487.934352126977</v>
      </c>
      <c r="U39">
        <f t="shared" si="1"/>
        <v>8513724.6541074123</v>
      </c>
      <c r="V39">
        <f t="shared" si="25"/>
        <v>1063.4846339477253</v>
      </c>
      <c r="W39">
        <f t="shared" si="2"/>
        <v>98736.72555322852</v>
      </c>
      <c r="X39">
        <f t="shared" si="3"/>
        <v>101798.92070871919</v>
      </c>
      <c r="Y39">
        <f t="shared" si="4"/>
        <v>264042.44464168116</v>
      </c>
      <c r="Z39">
        <f t="shared" si="26"/>
        <v>77606.528859819809</v>
      </c>
      <c r="AA39">
        <f t="shared" si="27"/>
        <v>1394.1176891212274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3.5673141539967097E-2</v>
      </c>
      <c r="E40">
        <f t="shared" si="10"/>
        <v>3.0225044292181424E-3</v>
      </c>
      <c r="F40">
        <f t="shared" si="11"/>
        <v>0.2606200512727247</v>
      </c>
      <c r="G40">
        <f t="shared" si="12"/>
        <v>85.965904136201019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5.7192768698505505</v>
      </c>
      <c r="L40">
        <f t="shared" si="17"/>
        <v>86226.52418747374</v>
      </c>
      <c r="M40">
        <f t="shared" si="18"/>
        <v>493.1533653530276</v>
      </c>
      <c r="N40">
        <f t="shared" si="0"/>
        <v>0.89148200952959811</v>
      </c>
      <c r="O40">
        <f t="shared" si="19"/>
        <v>0.99674147799329216</v>
      </c>
      <c r="P40">
        <f t="shared" si="20"/>
        <v>1005.7192768698505</v>
      </c>
      <c r="Q40">
        <f t="shared" si="21"/>
        <v>3.3180059990805512E-2</v>
      </c>
      <c r="R40">
        <f t="shared" si="22"/>
        <v>2.8079673985392795E-3</v>
      </c>
      <c r="S40">
        <f t="shared" si="23"/>
        <v>1006.0878278977488</v>
      </c>
      <c r="T40">
        <f t="shared" si="24"/>
        <v>86226.52418747374</v>
      </c>
      <c r="U40">
        <f t="shared" si="1"/>
        <v>8453498.3663701974</v>
      </c>
      <c r="V40">
        <f t="shared" si="25"/>
        <v>1055.9615187225527</v>
      </c>
      <c r="W40">
        <f t="shared" si="2"/>
        <v>98335.479063615814</v>
      </c>
      <c r="X40">
        <f t="shared" si="3"/>
        <v>101394.42446349733</v>
      </c>
      <c r="Y40">
        <f t="shared" si="4"/>
        <v>262965.00700408744</v>
      </c>
      <c r="Z40">
        <f t="shared" si="26"/>
        <v>77120.694537725358</v>
      </c>
      <c r="AA40">
        <f t="shared" si="27"/>
        <v>1382.44530115313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3.5673141539967097E-2</v>
      </c>
      <c r="E41">
        <f t="shared" si="10"/>
        <v>3.0225044292181424E-3</v>
      </c>
      <c r="F41">
        <f t="shared" si="11"/>
        <v>0.25983232601340983</v>
      </c>
      <c r="G41">
        <f t="shared" si="12"/>
        <v>85.706071810187609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5.7310576437843412</v>
      </c>
      <c r="L41">
        <f t="shared" si="17"/>
        <v>85965.904136201018</v>
      </c>
      <c r="M41">
        <f t="shared" si="18"/>
        <v>492.67555200460674</v>
      </c>
      <c r="N41">
        <f t="shared" si="0"/>
        <v>0.8885674343058545</v>
      </c>
      <c r="O41">
        <f t="shared" si="19"/>
        <v>0.99673064044749315</v>
      </c>
      <c r="P41">
        <f t="shared" si="20"/>
        <v>1005.7310576437843</v>
      </c>
      <c r="Q41">
        <f t="shared" si="21"/>
        <v>3.3180059990805512E-2</v>
      </c>
      <c r="R41">
        <f t="shared" si="22"/>
        <v>2.8079673985392795E-3</v>
      </c>
      <c r="S41">
        <f t="shared" si="23"/>
        <v>1006.1003678264572</v>
      </c>
      <c r="T41">
        <f t="shared" si="24"/>
        <v>85965.904136201018</v>
      </c>
      <c r="U41">
        <f t="shared" si="1"/>
        <v>8393435.9154906347</v>
      </c>
      <c r="V41">
        <f t="shared" si="25"/>
        <v>1048.458869038335</v>
      </c>
      <c r="W41">
        <f t="shared" si="2"/>
        <v>97932.803805073418</v>
      </c>
      <c r="X41">
        <f t="shared" si="3"/>
        <v>100988.59937587711</v>
      </c>
      <c r="Y41">
        <f t="shared" si="4"/>
        <v>261900.23462855426</v>
      </c>
      <c r="Z41">
        <f t="shared" si="26"/>
        <v>76637.056970369274</v>
      </c>
      <c r="AA41">
        <f t="shared" si="27"/>
        <v>1370.8377983837822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3.5673141539967097E-2</v>
      </c>
      <c r="E42">
        <f t="shared" si="10"/>
        <v>3.0225044292181424E-3</v>
      </c>
      <c r="F42">
        <f t="shared" si="11"/>
        <v>0.25904698165718021</v>
      </c>
      <c r="G42">
        <f t="shared" si="12"/>
        <v>85.447024828530431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5.7428626841835699</v>
      </c>
      <c r="L42">
        <f t="shared" si="17"/>
        <v>85706.071810187612</v>
      </c>
      <c r="M42">
        <f t="shared" si="18"/>
        <v>492.19820160668382</v>
      </c>
      <c r="N42">
        <f t="shared" si="0"/>
        <v>0.88565288826708499</v>
      </c>
      <c r="O42">
        <f t="shared" si="19"/>
        <v>0.99671994952071774</v>
      </c>
      <c r="P42">
        <f t="shared" si="20"/>
        <v>1005.7428626841836</v>
      </c>
      <c r="Q42">
        <f t="shared" si="21"/>
        <v>3.3180059990805512E-2</v>
      </c>
      <c r="R42">
        <f t="shared" si="22"/>
        <v>2.8079673985392795E-3</v>
      </c>
      <c r="S42">
        <f t="shared" si="23"/>
        <v>1006.1129335853655</v>
      </c>
      <c r="T42">
        <f t="shared" si="24"/>
        <v>85706.071810187612</v>
      </c>
      <c r="U42">
        <f t="shared" si="1"/>
        <v>8333534.4974215189</v>
      </c>
      <c r="V42">
        <f t="shared" si="25"/>
        <v>1040.9763346299137</v>
      </c>
      <c r="W42">
        <f t="shared" si="2"/>
        <v>97528.66778152567</v>
      </c>
      <c r="X42">
        <f t="shared" si="3"/>
        <v>100581.4138385557</v>
      </c>
      <c r="Y42">
        <f t="shared" si="4"/>
        <v>260848.06813024351</v>
      </c>
      <c r="Z42">
        <f t="shared" si="26"/>
        <v>76155.624332811727</v>
      </c>
      <c r="AA42">
        <f t="shared" si="27"/>
        <v>1359.2949905542735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3.5673141539967097E-2</v>
      </c>
      <c r="E43">
        <f t="shared" si="10"/>
        <v>3.0225044292181424E-3</v>
      </c>
      <c r="F43">
        <f t="shared" si="11"/>
        <v>0.25826401100774582</v>
      </c>
      <c r="G43">
        <f t="shared" si="12"/>
        <v>85.188760817522692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5.7546920410331781</v>
      </c>
      <c r="L43">
        <f t="shared" si="17"/>
        <v>85447.024828530426</v>
      </c>
      <c r="M43">
        <f t="shared" si="18"/>
        <v>491.72131371070844</v>
      </c>
      <c r="N43">
        <f t="shared" si="0"/>
        <v>0.88273856199318113</v>
      </c>
      <c r="O43">
        <f t="shared" si="19"/>
        <v>0.99670940352308202</v>
      </c>
      <c r="P43">
        <f t="shared" si="20"/>
        <v>1005.7546920410332</v>
      </c>
      <c r="Q43">
        <f t="shared" si="21"/>
        <v>3.3180059990805512E-2</v>
      </c>
      <c r="R43">
        <f t="shared" si="22"/>
        <v>2.8079673985392795E-3</v>
      </c>
      <c r="S43">
        <f t="shared" si="23"/>
        <v>1006.1255252276798</v>
      </c>
      <c r="T43">
        <f t="shared" si="24"/>
        <v>85447.024828530426</v>
      </c>
      <c r="U43">
        <f t="shared" si="1"/>
        <v>8273791.3472432634</v>
      </c>
      <c r="V43">
        <f t="shared" si="25"/>
        <v>1033.5135701197235</v>
      </c>
      <c r="W43">
        <f t="shared" si="2"/>
        <v>97123.039093924803</v>
      </c>
      <c r="X43">
        <f t="shared" si="3"/>
        <v>100172.83636025907</v>
      </c>
      <c r="Y43">
        <f t="shared" si="4"/>
        <v>259808.44986368436</v>
      </c>
      <c r="Z43">
        <f t="shared" si="26"/>
        <v>75676.404333217288</v>
      </c>
      <c r="AA43">
        <f t="shared" si="27"/>
        <v>1347.8166843982976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3.5673141539967097E-2</v>
      </c>
      <c r="E44">
        <f t="shared" si="10"/>
        <v>3.0225044292181424E-3</v>
      </c>
      <c r="F44">
        <f t="shared" si="11"/>
        <v>0.25748340689056726</v>
      </c>
      <c r="G44">
        <f t="shared" si="12"/>
        <v>84.93127741063212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5.7665457644210738</v>
      </c>
      <c r="L44">
        <f t="shared" si="17"/>
        <v>85188.760817522692</v>
      </c>
      <c r="M44">
        <f t="shared" si="18"/>
        <v>491.2448878685654</v>
      </c>
      <c r="N44">
        <f t="shared" si="0"/>
        <v>0.87982464269097527</v>
      </c>
      <c r="O44">
        <f t="shared" si="19"/>
        <v>0.996699000782716</v>
      </c>
      <c r="P44">
        <f t="shared" si="20"/>
        <v>1005.766545764421</v>
      </c>
      <c r="Q44">
        <f t="shared" si="21"/>
        <v>3.3180059990805512E-2</v>
      </c>
      <c r="R44">
        <f t="shared" si="22"/>
        <v>2.8079673985392795E-3</v>
      </c>
      <c r="S44">
        <f t="shared" si="23"/>
        <v>1006.1381428067156</v>
      </c>
      <c r="T44">
        <f t="shared" si="24"/>
        <v>85188.760817522692</v>
      </c>
      <c r="U44">
        <f t="shared" si="1"/>
        <v>8214203.7384712882</v>
      </c>
      <c r="V44">
        <f t="shared" si="25"/>
        <v>1026.0702349312744</v>
      </c>
      <c r="W44">
        <f t="shared" si="2"/>
        <v>96715.885936304025</v>
      </c>
      <c r="X44">
        <f t="shared" si="3"/>
        <v>99762.835561742351</v>
      </c>
      <c r="Y44">
        <f t="shared" si="4"/>
        <v>258781.32389432416</v>
      </c>
      <c r="Z44">
        <f t="shared" si="26"/>
        <v>75199.404222041034</v>
      </c>
      <c r="AA44">
        <f t="shared" si="27"/>
        <v>1336.4026837278525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3.5673141539967097E-2</v>
      </c>
      <c r="E45">
        <f t="shared" si="10"/>
        <v>3.0225044292181424E-3</v>
      </c>
      <c r="F45">
        <f t="shared" si="11"/>
        <v>0.25670516215279038</v>
      </c>
      <c r="G45">
        <f t="shared" si="12"/>
        <v>84.674572248479336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5.7784239045383368</v>
      </c>
      <c r="L45">
        <f t="shared" si="17"/>
        <v>84931.277410632116</v>
      </c>
      <c r="M45">
        <f t="shared" si="18"/>
        <v>490.76892363257349</v>
      </c>
      <c r="N45">
        <f t="shared" si="0"/>
        <v>0.87691131423279201</v>
      </c>
      <c r="O45">
        <f t="shared" si="19"/>
        <v>0.99668873964558125</v>
      </c>
      <c r="P45">
        <f t="shared" si="20"/>
        <v>1005.7784239045384</v>
      </c>
      <c r="Q45">
        <f t="shared" si="21"/>
        <v>3.3180059990805512E-2</v>
      </c>
      <c r="R45">
        <f t="shared" si="22"/>
        <v>2.8079673985392795E-3</v>
      </c>
      <c r="S45">
        <f t="shared" si="23"/>
        <v>1006.1507863758983</v>
      </c>
      <c r="T45">
        <f t="shared" si="24"/>
        <v>84931.277410632116</v>
      </c>
      <c r="U45">
        <f t="shared" si="1"/>
        <v>8154768.9823766993</v>
      </c>
      <c r="V45">
        <f t="shared" si="25"/>
        <v>1018.6459932042962</v>
      </c>
      <c r="W45">
        <f t="shared" si="2"/>
        <v>96307.176591885916</v>
      </c>
      <c r="X45">
        <f t="shared" si="3"/>
        <v>99351.380171848956</v>
      </c>
      <c r="Y45">
        <f t="shared" si="4"/>
        <v>257766.63597065982</v>
      </c>
      <c r="Z45">
        <f t="shared" si="26"/>
        <v>74724.630801097504</v>
      </c>
      <c r="AA45">
        <f t="shared" si="27"/>
        <v>1325.0527895176106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3.5673141539967097E-2</v>
      </c>
      <c r="E46">
        <f t="shared" si="10"/>
        <v>3.0225044292181424E-3</v>
      </c>
      <c r="F46">
        <f t="shared" si="11"/>
        <v>0.25592926966318041</v>
      </c>
      <c r="G46">
        <f t="shared" si="12"/>
        <v>84.418642978816152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5.7903265116794316</v>
      </c>
      <c r="L46">
        <f t="shared" si="17"/>
        <v>84674.572248479337</v>
      </c>
      <c r="M46">
        <f t="shared" si="18"/>
        <v>490.29342055548534</v>
      </c>
      <c r="N46">
        <f t="shared" si="0"/>
        <v>0.87399875719488762</v>
      </c>
      <c r="O46">
        <f t="shared" si="19"/>
        <v>0.99667861847528727</v>
      </c>
      <c r="P46">
        <f t="shared" si="20"/>
        <v>1005.7903265116794</v>
      </c>
      <c r="Q46">
        <f t="shared" si="21"/>
        <v>3.3180059990805512E-2</v>
      </c>
      <c r="R46">
        <f t="shared" si="22"/>
        <v>2.8079673985392795E-3</v>
      </c>
      <c r="S46">
        <f t="shared" si="23"/>
        <v>1006.1634559887634</v>
      </c>
      <c r="T46">
        <f t="shared" si="24"/>
        <v>84674.572248479337</v>
      </c>
      <c r="U46">
        <f t="shared" si="1"/>
        <v>8095484.4273200128</v>
      </c>
      <c r="V46">
        <f t="shared" si="25"/>
        <v>1011.2405137115109</v>
      </c>
      <c r="W46">
        <f t="shared" si="2"/>
        <v>95896.879429245018</v>
      </c>
      <c r="X46">
        <f t="shared" si="3"/>
        <v>98938.439023627274</v>
      </c>
      <c r="Y46">
        <f t="shared" si="4"/>
        <v>256764.3334969485</v>
      </c>
      <c r="Z46">
        <f t="shared" si="26"/>
        <v>74252.09043251352</v>
      </c>
      <c r="AA46">
        <f t="shared" si="27"/>
        <v>1313.7667999879818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3.997074605670984E-2</v>
      </c>
      <c r="E47">
        <f t="shared" si="10"/>
        <v>3.393522453417952E-3</v>
      </c>
      <c r="F47">
        <f t="shared" si="11"/>
        <v>0.28647656043568637</v>
      </c>
      <c r="G47">
        <f t="shared" si="12"/>
        <v>84.132166418380464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5.8022536362424217</v>
      </c>
      <c r="L47">
        <f t="shared" si="17"/>
        <v>84418.642978816148</v>
      </c>
      <c r="M47">
        <f t="shared" si="18"/>
        <v>489.81837819048678</v>
      </c>
      <c r="N47">
        <f t="shared" si="0"/>
        <v>0.87108714889577044</v>
      </c>
      <c r="O47">
        <f t="shared" si="19"/>
        <v>0.99666863565291319</v>
      </c>
      <c r="P47">
        <f t="shared" si="20"/>
        <v>1005.8022536362424</v>
      </c>
      <c r="Q47">
        <f t="shared" si="21"/>
        <v>3.717731869936422E-2</v>
      </c>
      <c r="R47">
        <f t="shared" si="22"/>
        <v>3.1521893614778751E-3</v>
      </c>
      <c r="S47">
        <f t="shared" si="23"/>
        <v>1006.1761516989566</v>
      </c>
      <c r="T47">
        <f t="shared" si="24"/>
        <v>84418.642978816148</v>
      </c>
      <c r="U47">
        <f t="shared" si="1"/>
        <v>8036347.4580975957</v>
      </c>
      <c r="V47">
        <f t="shared" si="25"/>
        <v>1003.8534697769928</v>
      </c>
      <c r="W47">
        <f t="shared" si="2"/>
        <v>95520.510171266505</v>
      </c>
      <c r="X47">
        <f t="shared" si="3"/>
        <v>98558.002410425775</v>
      </c>
      <c r="Y47">
        <f t="shared" si="4"/>
        <v>255550.80255948682</v>
      </c>
      <c r="Z47">
        <f t="shared" si="26"/>
        <v>73781.789047564234</v>
      </c>
      <c r="AA47">
        <f t="shared" si="27"/>
        <v>1302.5445106868681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3.997074605670984E-2</v>
      </c>
      <c r="E48">
        <f t="shared" si="10"/>
        <v>3.393522453417952E-3</v>
      </c>
      <c r="F48">
        <f t="shared" si="11"/>
        <v>0.28550439579546988</v>
      </c>
      <c r="G48">
        <f t="shared" si="12"/>
        <v>83.846662022584994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5.8142053287291819</v>
      </c>
      <c r="L48">
        <f t="shared" si="17"/>
        <v>84132.166418380468</v>
      </c>
      <c r="M48">
        <f t="shared" si="18"/>
        <v>489.16169030727804</v>
      </c>
      <c r="N48">
        <f t="shared" si="0"/>
        <v>0.86817666343438782</v>
      </c>
      <c r="O48">
        <f t="shared" si="19"/>
        <v>0.99665878957682696</v>
      </c>
      <c r="P48">
        <f t="shared" si="20"/>
        <v>1005.8142053287291</v>
      </c>
      <c r="Q48">
        <f t="shared" si="21"/>
        <v>3.717731869936422E-2</v>
      </c>
      <c r="R48">
        <f t="shared" si="22"/>
        <v>3.1521893614778751E-3</v>
      </c>
      <c r="S48">
        <f t="shared" si="23"/>
        <v>1006.1888735602342</v>
      </c>
      <c r="T48">
        <f t="shared" si="24"/>
        <v>84132.166418380468</v>
      </c>
      <c r="U48">
        <f t="shared" si="1"/>
        <v>7977387.0999074653</v>
      </c>
      <c r="V48">
        <f t="shared" si="25"/>
        <v>996.48848705852936</v>
      </c>
      <c r="W48">
        <f t="shared" si="2"/>
        <v>95142.572255991225</v>
      </c>
      <c r="X48">
        <f t="shared" si="3"/>
        <v>98176.092069409016</v>
      </c>
      <c r="Y48">
        <f t="shared" si="4"/>
        <v>254350.51053445667</v>
      </c>
      <c r="Z48">
        <f t="shared" si="26"/>
        <v>73286.448975811523</v>
      </c>
      <c r="AA48">
        <f t="shared" si="27"/>
        <v>1291.2305120040578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3.997074605670984E-2</v>
      </c>
      <c r="E49">
        <f t="shared" si="10"/>
        <v>3.393522453417952E-3</v>
      </c>
      <c r="F49">
        <f t="shared" si="11"/>
        <v>0.28453553021778843</v>
      </c>
      <c r="G49">
        <f t="shared" si="12"/>
        <v>83.562126492367199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5.8261816397456112</v>
      </c>
      <c r="L49">
        <f t="shared" si="17"/>
        <v>83846.662022584991</v>
      </c>
      <c r="M49">
        <f t="shared" si="18"/>
        <v>488.50588282994028</v>
      </c>
      <c r="N49">
        <f t="shared" si="0"/>
        <v>0.8652674717281752</v>
      </c>
      <c r="O49">
        <f t="shared" si="19"/>
        <v>0.99664907866251062</v>
      </c>
      <c r="P49">
        <f t="shared" si="20"/>
        <v>1005.8261816397456</v>
      </c>
      <c r="Q49">
        <f t="shared" si="21"/>
        <v>3.717731869936422E-2</v>
      </c>
      <c r="R49">
        <f t="shared" si="22"/>
        <v>3.1521893614778751E-3</v>
      </c>
      <c r="S49">
        <f t="shared" si="23"/>
        <v>1006.2016216264631</v>
      </c>
      <c r="T49">
        <f t="shared" si="24"/>
        <v>83846.662022584991</v>
      </c>
      <c r="U49">
        <f t="shared" si="1"/>
        <v>7918600.7093947306</v>
      </c>
      <c r="V49">
        <f t="shared" si="25"/>
        <v>989.14523536370484</v>
      </c>
      <c r="W49">
        <f t="shared" si="2"/>
        <v>94763.03490335471</v>
      </c>
      <c r="X49">
        <f t="shared" si="3"/>
        <v>97792.677720298074</v>
      </c>
      <c r="Y49">
        <f t="shared" si="4"/>
        <v>253163.39629611306</v>
      </c>
      <c r="Z49">
        <f t="shared" si="26"/>
        <v>72793.715274878632</v>
      </c>
      <c r="AA49">
        <f t="shared" si="27"/>
        <v>1279.9846043984912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3.997074605670984E-2</v>
      </c>
      <c r="E50">
        <f t="shared" si="10"/>
        <v>3.393522453417952E-3</v>
      </c>
      <c r="F50">
        <f t="shared" si="11"/>
        <v>0.28356995250719919</v>
      </c>
      <c r="G50">
        <f t="shared" si="12"/>
        <v>83.278556539860006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5.8381826200018523</v>
      </c>
      <c r="L50">
        <f t="shared" si="17"/>
        <v>83562.126492367199</v>
      </c>
      <c r="M50">
        <f t="shared" si="18"/>
        <v>487.85095457813452</v>
      </c>
      <c r="N50">
        <f t="shared" si="0"/>
        <v>0.86235974155095274</v>
      </c>
      <c r="O50">
        <f t="shared" si="19"/>
        <v>0.99663950134238266</v>
      </c>
      <c r="P50">
        <f t="shared" si="20"/>
        <v>1005.8381826200018</v>
      </c>
      <c r="Q50">
        <f t="shared" si="21"/>
        <v>3.717731869936422E-2</v>
      </c>
      <c r="R50">
        <f t="shared" si="22"/>
        <v>3.1521893614778751E-3</v>
      </c>
      <c r="S50">
        <f t="shared" si="23"/>
        <v>1006.2143959516211</v>
      </c>
      <c r="T50">
        <f t="shared" si="24"/>
        <v>83562.126492367199</v>
      </c>
      <c r="U50">
        <f t="shared" si="1"/>
        <v>7859985.6792991338</v>
      </c>
      <c r="V50">
        <f t="shared" si="25"/>
        <v>981.82338900883394</v>
      </c>
      <c r="W50">
        <f t="shared" si="2"/>
        <v>94381.867384277692</v>
      </c>
      <c r="X50">
        <f t="shared" si="3"/>
        <v>97407.729153631546</v>
      </c>
      <c r="Y50">
        <f t="shared" si="4"/>
        <v>251989.4004409358</v>
      </c>
      <c r="Z50">
        <f t="shared" si="26"/>
        <v>72303.589922280531</v>
      </c>
      <c r="AA50">
        <f t="shared" si="27"/>
        <v>1268.8065260423377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3.9233785426289247E-2</v>
      </c>
      <c r="E51">
        <f t="shared" si="10"/>
        <v>3.3297916303156594E-3</v>
      </c>
      <c r="F51">
        <f t="shared" si="11"/>
        <v>0.27730024055119529</v>
      </c>
      <c r="G51">
        <f t="shared" si="12"/>
        <v>83.001256299308807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5.8502083203124995</v>
      </c>
      <c r="L51">
        <f t="shared" si="17"/>
        <v>83278.556539860001</v>
      </c>
      <c r="M51">
        <f t="shared" si="18"/>
        <v>487.19690437310391</v>
      </c>
      <c r="N51">
        <f t="shared" si="0"/>
        <v>0.85945363757066617</v>
      </c>
      <c r="O51">
        <f t="shared" si="19"/>
        <v>0.9966300560656276</v>
      </c>
      <c r="P51">
        <f t="shared" si="20"/>
        <v>1005.8502083203125</v>
      </c>
      <c r="Q51">
        <f t="shared" si="21"/>
        <v>3.649186188584469E-2</v>
      </c>
      <c r="R51">
        <f t="shared" si="22"/>
        <v>3.093068639330232E-3</v>
      </c>
      <c r="S51">
        <f t="shared" si="23"/>
        <v>1006.2271965897974</v>
      </c>
      <c r="T51">
        <f t="shared" si="24"/>
        <v>83278.556539860001</v>
      </c>
      <c r="U51">
        <f t="shared" si="1"/>
        <v>7801539.4378220309</v>
      </c>
      <c r="V51">
        <f t="shared" si="25"/>
        <v>974.52262673988866</v>
      </c>
      <c r="W51">
        <f t="shared" si="2"/>
        <v>93993.028366812854</v>
      </c>
      <c r="X51">
        <f t="shared" si="3"/>
        <v>97015.462466090845</v>
      </c>
      <c r="Y51">
        <f t="shared" si="4"/>
        <v>250865.82732194307</v>
      </c>
      <c r="Z51">
        <f t="shared" si="26"/>
        <v>71816.074494450077</v>
      </c>
      <c r="AA51">
        <f t="shared" si="27"/>
        <v>1257.696012986132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3.9233785426289247E-2</v>
      </c>
      <c r="E52">
        <f t="shared" si="10"/>
        <v>3.3297916303156594E-3</v>
      </c>
      <c r="F52">
        <f t="shared" si="11"/>
        <v>0.27637688853112335</v>
      </c>
      <c r="G52">
        <f t="shared" si="12"/>
        <v>82.724879410777689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5.8622587915968136</v>
      </c>
      <c r="L52">
        <f t="shared" si="17"/>
        <v>83001.256299308807</v>
      </c>
      <c r="M52">
        <f t="shared" si="18"/>
        <v>486.57484445420346</v>
      </c>
      <c r="N52">
        <f t="shared" si="0"/>
        <v>0.85654932138695949</v>
      </c>
      <c r="O52">
        <f t="shared" si="19"/>
        <v>0.99662074129802269</v>
      </c>
      <c r="P52">
        <f t="shared" si="20"/>
        <v>1005.8622587915968</v>
      </c>
      <c r="Q52">
        <f t="shared" si="21"/>
        <v>3.649186188584469E-2</v>
      </c>
      <c r="R52">
        <f t="shared" si="22"/>
        <v>3.093068639330232E-3</v>
      </c>
      <c r="S52">
        <f t="shared" si="23"/>
        <v>1006.2400235951925</v>
      </c>
      <c r="T52">
        <f t="shared" si="24"/>
        <v>83001.256299308807</v>
      </c>
      <c r="U52">
        <f t="shared" si="1"/>
        <v>7743254.0920486441</v>
      </c>
      <c r="V52">
        <f t="shared" si="25"/>
        <v>967.2419626201696</v>
      </c>
      <c r="W52">
        <f t="shared" si="2"/>
        <v>93602.482677536915</v>
      </c>
      <c r="X52">
        <f t="shared" si="3"/>
        <v>96621.587658239703</v>
      </c>
      <c r="Y52">
        <f t="shared" si="4"/>
        <v>249755.09545711646</v>
      </c>
      <c r="Z52">
        <f t="shared" si="26"/>
        <v>71335.731649376117</v>
      </c>
      <c r="AA52">
        <f t="shared" si="27"/>
        <v>1246.6789667158432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3.9233785426289247E-2</v>
      </c>
      <c r="E53">
        <f t="shared" si="10"/>
        <v>3.3297916303156594E-3</v>
      </c>
      <c r="F53">
        <f t="shared" si="11"/>
        <v>0.27545661108087977</v>
      </c>
      <c r="G53">
        <f t="shared" si="12"/>
        <v>82.449422799696805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5.8743340848789511</v>
      </c>
      <c r="L53">
        <f t="shared" si="17"/>
        <v>82724.879410777692</v>
      </c>
      <c r="M53">
        <f t="shared" si="18"/>
        <v>485.95357879023231</v>
      </c>
      <c r="N53">
        <f t="shared" si="0"/>
        <v>0.85364695156857318</v>
      </c>
      <c r="O53">
        <f t="shared" si="19"/>
        <v>0.99661155552176883</v>
      </c>
      <c r="P53">
        <f t="shared" si="20"/>
        <v>1005.8743340848789</v>
      </c>
      <c r="Q53">
        <f t="shared" si="21"/>
        <v>3.649186188584469E-2</v>
      </c>
      <c r="R53">
        <f t="shared" si="22"/>
        <v>3.093068639330232E-3</v>
      </c>
      <c r="S53">
        <f t="shared" si="23"/>
        <v>1006.2528770221186</v>
      </c>
      <c r="T53">
        <f t="shared" si="24"/>
        <v>82724.879410777692</v>
      </c>
      <c r="U53">
        <f t="shared" si="1"/>
        <v>7685127.1574967084</v>
      </c>
      <c r="V53">
        <f t="shared" si="25"/>
        <v>959.98108630269962</v>
      </c>
      <c r="W53">
        <f t="shared" si="2"/>
        <v>93210.199617370454</v>
      </c>
      <c r="X53">
        <f t="shared" si="3"/>
        <v>96226.07461427433</v>
      </c>
      <c r="Y53">
        <f t="shared" si="4"/>
        <v>248657.152730762</v>
      </c>
      <c r="Z53">
        <f t="shared" si="26"/>
        <v>70857.939321119688</v>
      </c>
      <c r="AA53">
        <f t="shared" si="27"/>
        <v>1235.7281360241248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3.9233785426289247E-2</v>
      </c>
      <c r="E54">
        <f t="shared" si="10"/>
        <v>3.3297916303156594E-3</v>
      </c>
      <c r="F54">
        <f t="shared" si="11"/>
        <v>0.27453939796278753</v>
      </c>
      <c r="G54">
        <f t="shared" si="12"/>
        <v>82.174883401734022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5.8864342512881596</v>
      </c>
      <c r="L54">
        <f t="shared" si="17"/>
        <v>82449.422799696811</v>
      </c>
      <c r="M54">
        <f t="shared" si="18"/>
        <v>485.33310636707415</v>
      </c>
      <c r="N54">
        <f t="shared" si="0"/>
        <v>0.8507466836905595</v>
      </c>
      <c r="O54">
        <f t="shared" si="19"/>
        <v>0.99660249723532146</v>
      </c>
      <c r="P54">
        <f t="shared" si="20"/>
        <v>1005.8864342512882</v>
      </c>
      <c r="Q54">
        <f t="shared" si="21"/>
        <v>3.649186188584469E-2</v>
      </c>
      <c r="R54">
        <f t="shared" si="22"/>
        <v>3.093068639330232E-3</v>
      </c>
      <c r="S54">
        <f t="shared" si="23"/>
        <v>1006.2657569249996</v>
      </c>
      <c r="T54">
        <f t="shared" si="24"/>
        <v>82449.422799696811</v>
      </c>
      <c r="U54">
        <f t="shared" si="1"/>
        <v>7627156.1830533314</v>
      </c>
      <c r="V54">
        <f t="shared" si="25"/>
        <v>952.73969160880802</v>
      </c>
      <c r="W54">
        <f t="shared" si="2"/>
        <v>92816.148527597325</v>
      </c>
      <c r="X54">
        <f t="shared" si="3"/>
        <v>95828.893278354677</v>
      </c>
      <c r="Y54">
        <f t="shared" si="4"/>
        <v>247571.94861267167</v>
      </c>
      <c r="Z54">
        <f t="shared" si="26"/>
        <v>70382.698431549594</v>
      </c>
      <c r="AA54">
        <f t="shared" si="27"/>
        <v>1224.8432598021188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3.9233785426289247E-2</v>
      </c>
      <c r="E55">
        <f t="shared" si="10"/>
        <v>3.3297916303156594E-3</v>
      </c>
      <c r="F55">
        <f t="shared" si="11"/>
        <v>0.27362523897325913</v>
      </c>
      <c r="G55">
        <f t="shared" si="12"/>
        <v>81.901258162760769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5.8985593420590066</v>
      </c>
      <c r="L55">
        <f t="shared" si="17"/>
        <v>82174.883401734027</v>
      </c>
      <c r="M55">
        <f t="shared" si="18"/>
        <v>484.71342617190783</v>
      </c>
      <c r="N55">
        <f t="shared" si="0"/>
        <v>0.84784867037130895</v>
      </c>
      <c r="O55">
        <f t="shared" si="19"/>
        <v>0.99659356495322571</v>
      </c>
      <c r="P55">
        <f t="shared" si="20"/>
        <v>1005.898559342059</v>
      </c>
      <c r="Q55">
        <f t="shared" si="21"/>
        <v>3.649186188584469E-2</v>
      </c>
      <c r="R55">
        <f t="shared" si="22"/>
        <v>3.093068639330232E-3</v>
      </c>
      <c r="S55">
        <f t="shared" si="23"/>
        <v>1006.2786633583717</v>
      </c>
      <c r="T55">
        <f t="shared" si="24"/>
        <v>82174.883401734027</v>
      </c>
      <c r="U55">
        <f t="shared" si="1"/>
        <v>7569338.7503930843</v>
      </c>
      <c r="V55">
        <f t="shared" si="25"/>
        <v>945.51747645544208</v>
      </c>
      <c r="W55">
        <f t="shared" si="2"/>
        <v>92420.298786505708</v>
      </c>
      <c r="X55">
        <f t="shared" si="3"/>
        <v>95430.013651239002</v>
      </c>
      <c r="Y55">
        <f t="shared" si="4"/>
        <v>246499.43413282014</v>
      </c>
      <c r="Z55">
        <f t="shared" si="26"/>
        <v>69910.009536683632</v>
      </c>
      <c r="AA55">
        <f t="shared" si="27"/>
        <v>1214.0240750816215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3.9233785426289247E-2</v>
      </c>
      <c r="E56">
        <f t="shared" si="10"/>
        <v>3.3297916303156594E-3</v>
      </c>
      <c r="F56">
        <f t="shared" si="11"/>
        <v>0.27271412394268291</v>
      </c>
      <c r="G56">
        <f t="shared" si="12"/>
        <v>81.628544038818092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5.9107094085315994</v>
      </c>
      <c r="L56">
        <f t="shared" si="17"/>
        <v>81901.258162760772</v>
      </c>
      <c r="M56">
        <f t="shared" si="18"/>
        <v>484.09453719320555</v>
      </c>
      <c r="N56">
        <f t="shared" si="0"/>
        <v>0.84495306130937875</v>
      </c>
      <c r="O56">
        <f t="shared" si="19"/>
        <v>0.9965847572059503</v>
      </c>
      <c r="P56">
        <f t="shared" si="20"/>
        <v>1005.9107094085316</v>
      </c>
      <c r="Q56">
        <f t="shared" si="21"/>
        <v>3.649186188584469E-2</v>
      </c>
      <c r="R56">
        <f t="shared" si="22"/>
        <v>3.093068639330232E-3</v>
      </c>
      <c r="S56">
        <f t="shared" si="23"/>
        <v>1006.2915963768834</v>
      </c>
      <c r="T56">
        <f t="shared" si="24"/>
        <v>81901.258162760772</v>
      </c>
      <c r="U56">
        <f t="shared" si="1"/>
        <v>7511672.4734070254</v>
      </c>
      <c r="V56">
        <f t="shared" si="25"/>
        <v>938.31414278384398</v>
      </c>
      <c r="W56">
        <f t="shared" si="2"/>
        <v>92022.619806067945</v>
      </c>
      <c r="X56">
        <f t="shared" si="3"/>
        <v>95029.405786960458</v>
      </c>
      <c r="Y56">
        <f t="shared" si="4"/>
        <v>245439.56185658535</v>
      </c>
      <c r="Z56">
        <f t="shared" si="26"/>
        <v>69439.872835034039</v>
      </c>
      <c r="AA56">
        <f t="shared" si="27"/>
        <v>1203.2703171083681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3.9233785426289247E-2</v>
      </c>
      <c r="E57">
        <f t="shared" si="10"/>
        <v>3.3297916303156594E-3</v>
      </c>
      <c r="F57">
        <f t="shared" si="11"/>
        <v>0.27180604273530967</v>
      </c>
      <c r="G57">
        <f t="shared" si="12"/>
        <v>81.356737996082785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5.9228845021517937</v>
      </c>
      <c r="L57">
        <f t="shared" si="17"/>
        <v>81628.544038818087</v>
      </c>
      <c r="M57">
        <f t="shared" si="18"/>
        <v>483.47643842073086</v>
      </c>
      <c r="N57">
        <f t="shared" si="0"/>
        <v>0.84206000332011821</v>
      </c>
      <c r="O57">
        <f t="shared" si="19"/>
        <v>0.99657607253972513</v>
      </c>
      <c r="P57">
        <f t="shared" si="20"/>
        <v>1005.9228845021518</v>
      </c>
      <c r="Q57">
        <f t="shared" si="21"/>
        <v>3.649186188584469E-2</v>
      </c>
      <c r="R57">
        <f t="shared" si="22"/>
        <v>3.093068639330232E-3</v>
      </c>
      <c r="S57">
        <f t="shared" si="23"/>
        <v>1006.3045560352957</v>
      </c>
      <c r="T57">
        <f t="shared" si="24"/>
        <v>81628.544038818087</v>
      </c>
      <c r="U57">
        <f t="shared" si="1"/>
        <v>7454154.9976423793</v>
      </c>
      <c r="V57">
        <f t="shared" si="25"/>
        <v>931.12939648955887</v>
      </c>
      <c r="W57">
        <f t="shared" si="2"/>
        <v>91623.081028657922</v>
      </c>
      <c r="X57">
        <f t="shared" si="3"/>
        <v>94627.039789544433</v>
      </c>
      <c r="Y57">
        <f t="shared" si="4"/>
        <v>244392.28586048138</v>
      </c>
      <c r="Z57">
        <f t="shared" si="26"/>
        <v>68972.288175826776</v>
      </c>
      <c r="AA57">
        <f t="shared" si="27"/>
        <v>1192.5817194140095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3.9233785426289247E-2</v>
      </c>
      <c r="E58">
        <f t="shared" si="10"/>
        <v>3.3297916303156594E-3</v>
      </c>
      <c r="F58">
        <f t="shared" si="11"/>
        <v>0.27090098524914047</v>
      </c>
      <c r="G58">
        <f t="shared" si="12"/>
        <v>81.085837010833643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5.935084674471419</v>
      </c>
      <c r="L58">
        <f t="shared" si="17"/>
        <v>81356.737996082782</v>
      </c>
      <c r="M58">
        <f t="shared" si="18"/>
        <v>482.8591288455375</v>
      </c>
      <c r="N58">
        <f t="shared" si="0"/>
        <v>0.8391696403720843</v>
      </c>
      <c r="O58">
        <f t="shared" si="19"/>
        <v>0.99656750951637929</v>
      </c>
      <c r="P58">
        <f t="shared" si="20"/>
        <v>1005.9350846744715</v>
      </c>
      <c r="Q58">
        <f t="shared" si="21"/>
        <v>3.649186188584469E-2</v>
      </c>
      <c r="R58">
        <f t="shared" si="22"/>
        <v>3.093068639330232E-3</v>
      </c>
      <c r="S58">
        <f t="shared" si="23"/>
        <v>1006.3175423884825</v>
      </c>
      <c r="T58">
        <f t="shared" si="24"/>
        <v>81356.737996082782</v>
      </c>
      <c r="U58">
        <f t="shared" si="1"/>
        <v>7396783.9997526696</v>
      </c>
      <c r="V58">
        <f t="shared" si="25"/>
        <v>923.96294735374863</v>
      </c>
      <c r="W58">
        <f t="shared" si="2"/>
        <v>91221.651923805301</v>
      </c>
      <c r="X58">
        <f t="shared" si="3"/>
        <v>94222.885809765561</v>
      </c>
      <c r="Y58">
        <f t="shared" si="4"/>
        <v>243357.56170836458</v>
      </c>
      <c r="Z58">
        <f t="shared" si="26"/>
        <v>68507.255067095452</v>
      </c>
      <c r="AA58">
        <f t="shared" si="27"/>
        <v>1181.9580138867991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4.3949284182944977E-2</v>
      </c>
      <c r="E59">
        <f t="shared" si="10"/>
        <v>3.7383546650215926E-3</v>
      </c>
      <c r="F59">
        <f t="shared" si="11"/>
        <v>0.30312761705663044</v>
      </c>
      <c r="G59">
        <f t="shared" si="12"/>
        <v>80.782709393777012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5.9473099771484819</v>
      </c>
      <c r="L59">
        <f t="shared" si="17"/>
        <v>81085.837010833638</v>
      </c>
      <c r="M59">
        <f t="shared" si="18"/>
        <v>482.24260745996656</v>
      </c>
      <c r="N59">
        <f t="shared" si="0"/>
        <v>0.83628211362324079</v>
      </c>
      <c r="O59">
        <f t="shared" si="19"/>
        <v>0.99655906671318184</v>
      </c>
      <c r="P59">
        <f t="shared" si="20"/>
        <v>1005.9473099771485</v>
      </c>
      <c r="Q59">
        <f t="shared" si="21"/>
        <v>4.0877809545013202E-2</v>
      </c>
      <c r="R59">
        <f t="shared" si="22"/>
        <v>3.4720250136741626E-3</v>
      </c>
      <c r="S59">
        <f t="shared" si="23"/>
        <v>1006.3305554914306</v>
      </c>
      <c r="T59">
        <f t="shared" si="24"/>
        <v>81085.837010833638</v>
      </c>
      <c r="U59">
        <f t="shared" si="1"/>
        <v>7339557.1869580718</v>
      </c>
      <c r="V59">
        <f t="shared" si="25"/>
        <v>916.81450897578259</v>
      </c>
      <c r="W59">
        <f t="shared" si="2"/>
        <v>90855.546218204356</v>
      </c>
      <c r="X59">
        <f t="shared" si="3"/>
        <v>93852.590428848707</v>
      </c>
      <c r="Y59">
        <f t="shared" si="4"/>
        <v>242109.35150878446</v>
      </c>
      <c r="Z59">
        <f t="shared" si="26"/>
        <v>68044.772683650706</v>
      </c>
      <c r="AA59">
        <f t="shared" si="27"/>
        <v>1171.3989308409975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4.3949284182944977E-2</v>
      </c>
      <c r="E60">
        <f t="shared" si="10"/>
        <v>3.7383546650215926E-3</v>
      </c>
      <c r="F60">
        <f t="shared" si="11"/>
        <v>0.30199441851530995</v>
      </c>
      <c r="G60">
        <f t="shared" si="12"/>
        <v>80.480714975261705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5.9595604619474116</v>
      </c>
      <c r="L60">
        <f t="shared" si="17"/>
        <v>80782.709393777011</v>
      </c>
      <c r="M60">
        <f t="shared" si="18"/>
        <v>481.42944091214122</v>
      </c>
      <c r="N60">
        <f t="shared" si="0"/>
        <v>0.833397561456936</v>
      </c>
      <c r="O60">
        <f t="shared" si="19"/>
        <v>0.99655074272268329</v>
      </c>
      <c r="P60">
        <f t="shared" si="20"/>
        <v>1005.9595604619474</v>
      </c>
      <c r="Q60">
        <f t="shared" si="21"/>
        <v>4.0877809545013202E-2</v>
      </c>
      <c r="R60">
        <f t="shared" si="22"/>
        <v>3.4720250136741626E-3</v>
      </c>
      <c r="S60">
        <f t="shared" si="23"/>
        <v>1006.34359539924</v>
      </c>
      <c r="T60">
        <f t="shared" si="24"/>
        <v>80782.709393777011</v>
      </c>
      <c r="U60">
        <f t="shared" si="1"/>
        <v>7282505.7337951493</v>
      </c>
      <c r="V60">
        <f t="shared" si="25"/>
        <v>909.68797549623378</v>
      </c>
      <c r="W60">
        <f t="shared" si="2"/>
        <v>90487.587442950316</v>
      </c>
      <c r="X60">
        <f t="shared" si="3"/>
        <v>93480.536137543997</v>
      </c>
      <c r="Y60">
        <f t="shared" si="4"/>
        <v>240874.6508251756</v>
      </c>
      <c r="Z60">
        <f t="shared" si="26"/>
        <v>67557.134956039867</v>
      </c>
      <c r="AA60">
        <f t="shared" si="27"/>
        <v>1160.7425708717187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4.3949284182944977E-2</v>
      </c>
      <c r="E61">
        <f t="shared" si="10"/>
        <v>3.7383546650215926E-3</v>
      </c>
      <c r="F61">
        <f t="shared" si="11"/>
        <v>0.30086545627204275</v>
      </c>
      <c r="G61">
        <f t="shared" si="12"/>
        <v>80.179849518989656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5.9718361807392517</v>
      </c>
      <c r="L61">
        <f t="shared" si="17"/>
        <v>80480.714975261712</v>
      </c>
      <c r="M61">
        <f t="shared" si="18"/>
        <v>480.61764554103115</v>
      </c>
      <c r="N61">
        <f t="shared" si="0"/>
        <v>0.83051611951765247</v>
      </c>
      <c r="O61">
        <f t="shared" si="19"/>
        <v>0.99654253615255817</v>
      </c>
      <c r="P61">
        <f t="shared" si="20"/>
        <v>1005.9718361807393</v>
      </c>
      <c r="Q61">
        <f t="shared" si="21"/>
        <v>4.0877809545013202E-2</v>
      </c>
      <c r="R61">
        <f t="shared" si="22"/>
        <v>3.4720250136741626E-3</v>
      </c>
      <c r="S61">
        <f t="shared" si="23"/>
        <v>1006.3566621671246</v>
      </c>
      <c r="T61">
        <f t="shared" si="24"/>
        <v>80480.714975261712</v>
      </c>
      <c r="U61">
        <f t="shared" si="1"/>
        <v>7225627.2838791525</v>
      </c>
      <c r="V61">
        <f t="shared" si="25"/>
        <v>902.58305256931658</v>
      </c>
      <c r="W61">
        <f t="shared" si="2"/>
        <v>90117.745633431899</v>
      </c>
      <c r="X61">
        <f t="shared" si="3"/>
        <v>93106.693691828899</v>
      </c>
      <c r="Y61">
        <f t="shared" si="4"/>
        <v>239653.40554234775</v>
      </c>
      <c r="Z61">
        <f t="shared" si="26"/>
        <v>67072.431604693818</v>
      </c>
      <c r="AA61">
        <f t="shared" si="27"/>
        <v>1150.1553481493354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4.3949284182944977E-2</v>
      </c>
      <c r="E62">
        <f t="shared" si="10"/>
        <v>3.7383546650215926E-3</v>
      </c>
      <c r="F62">
        <f t="shared" si="11"/>
        <v>0.2997407144900443</v>
      </c>
      <c r="G62">
        <f t="shared" si="12"/>
        <v>79.880108804499613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5.9841371855018988</v>
      </c>
      <c r="L62">
        <f t="shared" si="17"/>
        <v>80179.849518989649</v>
      </c>
      <c r="M62">
        <f t="shared" si="18"/>
        <v>479.80721903453252</v>
      </c>
      <c r="N62">
        <f t="shared" si="0"/>
        <v>0.82763792074652531</v>
      </c>
      <c r="O62">
        <f t="shared" si="19"/>
        <v>0.99653444562545179</v>
      </c>
      <c r="P62">
        <f t="shared" si="20"/>
        <v>1005.9841371855019</v>
      </c>
      <c r="Q62">
        <f t="shared" si="21"/>
        <v>4.0877809545013202E-2</v>
      </c>
      <c r="R62">
        <f t="shared" si="22"/>
        <v>3.4720250136741626E-3</v>
      </c>
      <c r="S62">
        <f t="shared" si="23"/>
        <v>1006.3697558504116</v>
      </c>
      <c r="T62">
        <f t="shared" si="24"/>
        <v>80179.849518989649</v>
      </c>
      <c r="U62">
        <f t="shared" si="1"/>
        <v>7168919.5114672361</v>
      </c>
      <c r="V62">
        <f t="shared" si="25"/>
        <v>895.49944967685246</v>
      </c>
      <c r="W62">
        <f t="shared" si="2"/>
        <v>89745.990819975181</v>
      </c>
      <c r="X62">
        <f t="shared" si="3"/>
        <v>92731.033863498771</v>
      </c>
      <c r="Y62">
        <f t="shared" si="4"/>
        <v>238445.56310277907</v>
      </c>
      <c r="Z62">
        <f t="shared" si="26"/>
        <v>66590.657486020602</v>
      </c>
      <c r="AA62">
        <f t="shared" si="27"/>
        <v>1139.636932229324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4.3165228953121235E-2</v>
      </c>
      <c r="E63">
        <f t="shared" si="10"/>
        <v>3.6702942327869748E-3</v>
      </c>
      <c r="F63">
        <f t="shared" si="11"/>
        <v>0.29318350265955095</v>
      </c>
      <c r="G63">
        <f t="shared" si="12"/>
        <v>79.586925301840068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5.9964635283203105</v>
      </c>
      <c r="L63">
        <f t="shared" si="17"/>
        <v>79880.108804499614</v>
      </c>
      <c r="M63">
        <f t="shared" si="18"/>
        <v>478.99815908444003</v>
      </c>
      <c r="N63">
        <f t="shared" si="0"/>
        <v>0.82476309541662163</v>
      </c>
      <c r="O63">
        <f t="shared" si="19"/>
        <v>0.99652646977882475</v>
      </c>
      <c r="P63">
        <f t="shared" si="20"/>
        <v>1005.9964635283203</v>
      </c>
      <c r="Q63">
        <f t="shared" si="21"/>
        <v>4.0148549422730162E-2</v>
      </c>
      <c r="R63">
        <f t="shared" si="22"/>
        <v>3.40890523378512E-3</v>
      </c>
      <c r="S63">
        <f t="shared" si="23"/>
        <v>1006.3828765045423</v>
      </c>
      <c r="T63">
        <f t="shared" si="24"/>
        <v>79880.108804499614</v>
      </c>
      <c r="U63">
        <f t="shared" si="1"/>
        <v>7112380.1209304798</v>
      </c>
      <c r="V63">
        <f t="shared" si="25"/>
        <v>888.43688006231832</v>
      </c>
      <c r="W63">
        <f t="shared" si="2"/>
        <v>89366.187900288758</v>
      </c>
      <c r="X63">
        <f t="shared" si="3"/>
        <v>92347.678163199744</v>
      </c>
      <c r="Y63">
        <f t="shared" si="4"/>
        <v>237287.64284246013</v>
      </c>
      <c r="Z63">
        <f t="shared" si="26"/>
        <v>66111.807159962264</v>
      </c>
      <c r="AA63">
        <f t="shared" si="27"/>
        <v>1129.1869917085428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4.3165228953121235E-2</v>
      </c>
      <c r="E64">
        <f t="shared" si="10"/>
        <v>3.6702942327869748E-3</v>
      </c>
      <c r="F64">
        <f t="shared" si="11"/>
        <v>0.29210743294059138</v>
      </c>
      <c r="G64">
        <f t="shared" si="12"/>
        <v>79.294817868899472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6.0088152613867338</v>
      </c>
      <c r="L64">
        <f t="shared" si="17"/>
        <v>79586.925301840063</v>
      </c>
      <c r="M64">
        <f t="shared" si="18"/>
        <v>478.2231313605426</v>
      </c>
      <c r="N64">
        <f t="shared" si="0"/>
        <v>0.82189177116797807</v>
      </c>
      <c r="O64">
        <f t="shared" si="19"/>
        <v>0.99651860726480113</v>
      </c>
      <c r="P64">
        <f t="shared" si="20"/>
        <v>1006.0088152613868</v>
      </c>
      <c r="Q64">
        <f t="shared" si="21"/>
        <v>4.0148549422730162E-2</v>
      </c>
      <c r="R64">
        <f t="shared" si="22"/>
        <v>3.40890523378512E-3</v>
      </c>
      <c r="S64">
        <f t="shared" si="23"/>
        <v>1006.3960241850723</v>
      </c>
      <c r="T64">
        <f t="shared" si="24"/>
        <v>79586.925301840063</v>
      </c>
      <c r="U64">
        <f t="shared" si="1"/>
        <v>7056001.3584710211</v>
      </c>
      <c r="V64">
        <f t="shared" si="25"/>
        <v>881.39437516668522</v>
      </c>
      <c r="W64">
        <f t="shared" si="2"/>
        <v>88984.394543120419</v>
      </c>
      <c r="X64">
        <f t="shared" si="3"/>
        <v>91962.430910843701</v>
      </c>
      <c r="Y64">
        <f t="shared" si="4"/>
        <v>236142.85138557656</v>
      </c>
      <c r="Z64">
        <f t="shared" si="26"/>
        <v>65640.358866637049</v>
      </c>
      <c r="AA64">
        <f t="shared" si="27"/>
        <v>1118.8315742239911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4.3165228953121235E-2</v>
      </c>
      <c r="E65">
        <f t="shared" si="10"/>
        <v>3.6702942327869748E-3</v>
      </c>
      <c r="F65">
        <f t="shared" si="11"/>
        <v>0.29103531271411526</v>
      </c>
      <c r="G65">
        <f t="shared" si="12"/>
        <v>79.003782556185357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6.0211924370009244</v>
      </c>
      <c r="L65">
        <f t="shared" si="17"/>
        <v>79294.817868899467</v>
      </c>
      <c r="M65">
        <f t="shared" si="18"/>
        <v>477.44935764558323</v>
      </c>
      <c r="N65">
        <f t="shared" si="0"/>
        <v>0.81902407304239344</v>
      </c>
      <c r="O65">
        <f t="shared" si="19"/>
        <v>0.99651085675002027</v>
      </c>
      <c r="P65">
        <f t="shared" si="20"/>
        <v>1006.0211924370009</v>
      </c>
      <c r="Q65">
        <f t="shared" si="21"/>
        <v>4.0148549422730162E-2</v>
      </c>
      <c r="R65">
        <f t="shared" si="22"/>
        <v>3.40890523378512E-3</v>
      </c>
      <c r="S65">
        <f t="shared" si="23"/>
        <v>1006.4091989476715</v>
      </c>
      <c r="T65">
        <f t="shared" si="24"/>
        <v>79294.817868899467</v>
      </c>
      <c r="U65">
        <f t="shared" si="1"/>
        <v>6999781.0090532191</v>
      </c>
      <c r="V65">
        <f t="shared" si="25"/>
        <v>874.37165830067067</v>
      </c>
      <c r="W65">
        <f t="shared" si="2"/>
        <v>88600.580663022934</v>
      </c>
      <c r="X65">
        <f t="shared" si="3"/>
        <v>91575.262829495026</v>
      </c>
      <c r="Y65">
        <f t="shared" si="4"/>
        <v>235011.14305372353</v>
      </c>
      <c r="Z65">
        <f t="shared" si="26"/>
        <v>65171.75830271202</v>
      </c>
      <c r="AA65">
        <f t="shared" si="27"/>
        <v>1108.543135132589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4.3165228953121235E-2</v>
      </c>
      <c r="E66">
        <f t="shared" si="10"/>
        <v>3.6702942327869748E-3</v>
      </c>
      <c r="F66">
        <f t="shared" si="11"/>
        <v>0.28996712748432329</v>
      </c>
      <c r="G66">
        <f t="shared" si="12"/>
        <v>78.713815428701039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6.0335951075703607</v>
      </c>
      <c r="L66">
        <f t="shared" si="17"/>
        <v>79003.782556185353</v>
      </c>
      <c r="M66">
        <f t="shared" si="18"/>
        <v>476.6768359105526</v>
      </c>
      <c r="N66">
        <f t="shared" ref="N66:N129" si="31">INDEX(P_L,MATCH(A66,curve_t,0))</f>
        <v>0.81616012351796785</v>
      </c>
      <c r="O66">
        <f t="shared" si="19"/>
        <v>0.99650321691548449</v>
      </c>
      <c r="P66">
        <f t="shared" si="20"/>
        <v>1006.0335951075704</v>
      </c>
      <c r="Q66">
        <f t="shared" si="21"/>
        <v>4.0148549422730162E-2</v>
      </c>
      <c r="R66">
        <f t="shared" si="22"/>
        <v>3.40890523378512E-3</v>
      </c>
      <c r="S66">
        <f t="shared" si="23"/>
        <v>1006.4224008481245</v>
      </c>
      <c r="T66">
        <f t="shared" si="24"/>
        <v>79003.782556185353</v>
      </c>
      <c r="U66">
        <f t="shared" ref="U66:U129" si="32">L67+M67+V67*O67+O67*U67</f>
        <v>6943716.8859546287</v>
      </c>
      <c r="V66">
        <f t="shared" si="25"/>
        <v>867.36845631171047</v>
      </c>
      <c r="W66">
        <f t="shared" ref="W66:W129" si="33">P67+(1-E67)*(O67*(W67+$AL$14*W67))</f>
        <v>88214.716160522701</v>
      </c>
      <c r="X66">
        <f t="shared" ref="X66:X129" si="34">S67+(1-R67)*(O67*(X67+$AL$14*X67))</f>
        <v>91186.144649036054</v>
      </c>
      <c r="Y66">
        <f t="shared" ref="Y66:Y129" si="35">G66*(X66-W66)</f>
        <v>233892.47360442416</v>
      </c>
      <c r="Z66">
        <f t="shared" si="26"/>
        <v>64705.999774922522</v>
      </c>
      <c r="AA66">
        <f t="shared" si="27"/>
        <v>1098.3213501113762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IF(B67&gt;=120,1,INDEX(mort_v2_M,MATCH(B67,mort_age,0))*INDEX(cif,MATCH(B67,cif_age,0),MATCH(C67,cif_year,0)))</f>
        <v>4.3165228953121235E-2</v>
      </c>
      <c r="E67">
        <f t="shared" ref="E67:E130" si="41">1-(1-D67)^(1/12)</f>
        <v>3.6702942327869748E-3</v>
      </c>
      <c r="F67">
        <f t="shared" ref="F67:F130" si="42">G66*E67</f>
        <v>0.28890286280861982</v>
      </c>
      <c r="G67">
        <f t="shared" ref="G67:G130" si="43">G66-F67</f>
        <v>78.424912565892413</v>
      </c>
      <c r="H67" t="b">
        <f t="shared" ref="H67:H130" si="44">AND(A67-$AL$10&gt;0,MOD(A67-$AL$10,12)=0)</f>
        <v>0</v>
      </c>
      <c r="I67">
        <f t="shared" ref="I67:I130" si="45">IF($AL$4="CPI",IF(H67,INDEX(I_L,MATCH(A67-$AL$13,cpi_u,0))/INDEX(I_L,MATCH(A67-$AL$13-12,cpi_u,0)),1),1)</f>
        <v>1</v>
      </c>
      <c r="J67">
        <f t="shared" ref="J67:J130" si="46">J66*I67</f>
        <v>1000</v>
      </c>
      <c r="K67">
        <f t="shared" ref="K67:K130" si="47">$AL$17*(INDEX(I_L,MATCH(A67-1,cpi_u,0))/$AL$18)</f>
        <v>6.0460233256104807</v>
      </c>
      <c r="L67">
        <f t="shared" ref="L67:L130" si="48">G66*J67</f>
        <v>78713.81542870104</v>
      </c>
      <c r="M67">
        <f t="shared" ref="M67:M130" si="49">G66*K67</f>
        <v>475.90556412972461</v>
      </c>
      <c r="N67">
        <f t="shared" si="31"/>
        <v>0.81330004254338917</v>
      </c>
      <c r="O67">
        <f t="shared" ref="O67:O130" si="50">N67/N66</f>
        <v>0.99649568645641418</v>
      </c>
      <c r="P67">
        <f t="shared" ref="P67:P130" si="51">J67+K67</f>
        <v>1006.0460233256105</v>
      </c>
      <c r="Q67">
        <f t="shared" ref="Q67:Q130" si="52">IF(B67&gt;=120,1,D67*$AL$15)</f>
        <v>4.0148549422730162E-2</v>
      </c>
      <c r="R67">
        <f t="shared" ref="R67:R130" si="53">1-(1-Q67)^(1/12)</f>
        <v>3.40890523378512E-3</v>
      </c>
      <c r="S67">
        <f t="shared" ref="S67:S130" si="54">J67+K67*$AL$16</f>
        <v>1006.4356299423309</v>
      </c>
      <c r="T67">
        <f t="shared" ref="T67:T130" si="55">L67</f>
        <v>78713.81542870104</v>
      </c>
      <c r="U67">
        <f t="shared" si="32"/>
        <v>6887806.8302802825</v>
      </c>
      <c r="V67">
        <f t="shared" ref="V67:V130" si="56">$AL$14*U67</f>
        <v>860.38449952328619</v>
      </c>
      <c r="W67">
        <f t="shared" si="33"/>
        <v>87826.770919166403</v>
      </c>
      <c r="X67">
        <f t="shared" si="34"/>
        <v>90795.047103258359</v>
      </c>
      <c r="Y67">
        <f t="shared" si="35"/>
        <v>232786.8002088324</v>
      </c>
      <c r="Z67">
        <f t="shared" ref="Z67:Z130" si="57">N66*L67</f>
        <v>64243.077322859164</v>
      </c>
      <c r="AA67">
        <f t="shared" ref="AA67:AA130" si="58">N66*M67+N67*V67</f>
        <v>1088.1658940689654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4.3165228953121235E-2</v>
      </c>
      <c r="E68">
        <f t="shared" si="41"/>
        <v>3.6702942327869748E-3</v>
      </c>
      <c r="F68">
        <f t="shared" si="42"/>
        <v>0.28784250429741765</v>
      </c>
      <c r="G68">
        <f t="shared" si="43"/>
        <v>78.137070061594997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6.0584771437448897</v>
      </c>
      <c r="L68">
        <f t="shared" si="48"/>
        <v>78424.912565892417</v>
      </c>
      <c r="M68">
        <f t="shared" si="49"/>
        <v>475.13554028065056</v>
      </c>
      <c r="N68">
        <f t="shared" si="31"/>
        <v>0.81044394757196014</v>
      </c>
      <c r="O68">
        <f t="shared" si="50"/>
        <v>0.99648826408210023</v>
      </c>
      <c r="P68">
        <f t="shared" si="51"/>
        <v>1006.0584771437449</v>
      </c>
      <c r="Q68">
        <f t="shared" si="52"/>
        <v>4.0148549422730162E-2</v>
      </c>
      <c r="R68">
        <f t="shared" si="53"/>
        <v>3.40890523378512E-3</v>
      </c>
      <c r="S68">
        <f t="shared" si="54"/>
        <v>1006.4488862863055</v>
      </c>
      <c r="T68">
        <f t="shared" si="55"/>
        <v>78424.912565892417</v>
      </c>
      <c r="U68">
        <f t="shared" si="32"/>
        <v>6832048.7104858756</v>
      </c>
      <c r="V68">
        <f t="shared" si="56"/>
        <v>853.41952167536385</v>
      </c>
      <c r="W68">
        <f t="shared" si="33"/>
        <v>87436.714802592644</v>
      </c>
      <c r="X68">
        <f t="shared" si="34"/>
        <v>90401.940926982075</v>
      </c>
      <c r="Y68">
        <f t="shared" si="35"/>
        <v>231694.08142988884</v>
      </c>
      <c r="Z68">
        <f t="shared" si="57"/>
        <v>63782.984726301882</v>
      </c>
      <c r="AA68">
        <f t="shared" si="58"/>
        <v>1078.0764412056851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4.3165228953121235E-2</v>
      </c>
      <c r="E69">
        <f t="shared" si="41"/>
        <v>3.6702942327869748E-3</v>
      </c>
      <c r="F69">
        <f t="shared" si="42"/>
        <v>0.28678603761394389</v>
      </c>
      <c r="G69">
        <f t="shared" si="43"/>
        <v>77.850284023981047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6.0709566147055893</v>
      </c>
      <c r="L69">
        <f t="shared" si="48"/>
        <v>78137.07006159499</v>
      </c>
      <c r="M69">
        <f t="shared" si="49"/>
        <v>474.36676234415421</v>
      </c>
      <c r="N69">
        <f t="shared" si="31"/>
        <v>0.80759195359536462</v>
      </c>
      <c r="O69">
        <f t="shared" si="50"/>
        <v>0.99648094851576108</v>
      </c>
      <c r="P69">
        <f t="shared" si="51"/>
        <v>1006.0709566147056</v>
      </c>
      <c r="Q69">
        <f t="shared" si="52"/>
        <v>4.0148549422730162E-2</v>
      </c>
      <c r="R69">
        <f t="shared" si="53"/>
        <v>3.40890523378512E-3</v>
      </c>
      <c r="S69">
        <f t="shared" si="54"/>
        <v>1006.4621699361782</v>
      </c>
      <c r="T69">
        <f t="shared" si="55"/>
        <v>78137.07006159499</v>
      </c>
      <c r="U69">
        <f t="shared" si="32"/>
        <v>6776440.4219096294</v>
      </c>
      <c r="V69">
        <f t="shared" si="56"/>
        <v>846.47325986591738</v>
      </c>
      <c r="W69">
        <f t="shared" si="33"/>
        <v>87044.517651627524</v>
      </c>
      <c r="X69">
        <f t="shared" si="34"/>
        <v>90006.796853202104</v>
      </c>
      <c r="Y69">
        <f t="shared" si="35"/>
        <v>230614.27720091285</v>
      </c>
      <c r="Z69">
        <f t="shared" si="57"/>
        <v>63325.715512425864</v>
      </c>
      <c r="AA69">
        <f t="shared" si="58"/>
        <v>1068.0526650724792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4.3165228953121235E-2</v>
      </c>
      <c r="E70">
        <f t="shared" si="41"/>
        <v>3.6702942327869748E-3</v>
      </c>
      <c r="F70">
        <f t="shared" si="42"/>
        <v>0.28573344847404558</v>
      </c>
      <c r="G70">
        <f t="shared" si="43"/>
        <v>77.564550575506999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6.0834617913332023</v>
      </c>
      <c r="L70">
        <f t="shared" si="48"/>
        <v>77850.284023981047</v>
      </c>
      <c r="M70">
        <f t="shared" si="49"/>
        <v>473.59922830432635</v>
      </c>
      <c r="N70">
        <f t="shared" si="31"/>
        <v>0.80474417317716695</v>
      </c>
      <c r="O70">
        <f t="shared" si="50"/>
        <v>0.99647373849439747</v>
      </c>
      <c r="P70">
        <f t="shared" si="51"/>
        <v>1006.0834617913332</v>
      </c>
      <c r="Q70">
        <f t="shared" si="52"/>
        <v>4.0148549422730162E-2</v>
      </c>
      <c r="R70">
        <f t="shared" si="53"/>
        <v>3.40890523378512E-3</v>
      </c>
      <c r="S70">
        <f t="shared" si="54"/>
        <v>1006.4754809481946</v>
      </c>
      <c r="T70">
        <f t="shared" si="55"/>
        <v>77850.284023981047</v>
      </c>
      <c r="U70">
        <f t="shared" si="32"/>
        <v>6720979.8863127017</v>
      </c>
      <c r="V70">
        <f t="shared" si="56"/>
        <v>839.54545449351929</v>
      </c>
      <c r="W70">
        <f t="shared" si="33"/>
        <v>86650.149281404199</v>
      </c>
      <c r="X70">
        <f t="shared" si="34"/>
        <v>89609.58561026091</v>
      </c>
      <c r="Y70">
        <f t="shared" si="35"/>
        <v>229547.34880459914</v>
      </c>
      <c r="Z70">
        <f t="shared" si="57"/>
        <v>62871.262962880857</v>
      </c>
      <c r="AA70">
        <f t="shared" si="58"/>
        <v>1058.094238628584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4.833888582808156E-2</v>
      </c>
      <c r="E71">
        <f t="shared" si="41"/>
        <v>4.1203446629833884E-3</v>
      </c>
      <c r="F71">
        <f t="shared" si="42"/>
        <v>0.3195926820004954</v>
      </c>
      <c r="G71">
        <f t="shared" si="43"/>
        <v>77.244957893506509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6.0959927265771947</v>
      </c>
      <c r="L71">
        <f t="shared" si="48"/>
        <v>77564.550575507004</v>
      </c>
      <c r="M71">
        <f t="shared" si="49"/>
        <v>472.83293614851965</v>
      </c>
      <c r="N71">
        <f t="shared" si="31"/>
        <v>0.801900716486045</v>
      </c>
      <c r="O71">
        <f t="shared" si="50"/>
        <v>0.99646663276865255</v>
      </c>
      <c r="P71">
        <f t="shared" si="51"/>
        <v>1006.0959927265772</v>
      </c>
      <c r="Q71">
        <f t="shared" si="52"/>
        <v>4.4960635997463201E-2</v>
      </c>
      <c r="R71">
        <f t="shared" si="53"/>
        <v>3.8262213311657245E-3</v>
      </c>
      <c r="S71">
        <f t="shared" si="54"/>
        <v>1006.4888193787164</v>
      </c>
      <c r="T71">
        <f t="shared" si="55"/>
        <v>77564.550575507004</v>
      </c>
      <c r="U71">
        <f t="shared" si="32"/>
        <v>6665665.0514279241</v>
      </c>
      <c r="V71">
        <f t="shared" si="56"/>
        <v>832.63584920097139</v>
      </c>
      <c r="W71">
        <f t="shared" si="33"/>
        <v>86292.558546248751</v>
      </c>
      <c r="X71">
        <f t="shared" si="34"/>
        <v>89247.649797151593</v>
      </c>
      <c r="Y71">
        <f t="shared" si="35"/>
        <v>228265.89924745951</v>
      </c>
      <c r="Z71">
        <f t="shared" si="57"/>
        <v>62419.620120744934</v>
      </c>
      <c r="AA71">
        <f t="shared" si="58"/>
        <v>1048.2008342979982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4.833888582808156E-2</v>
      </c>
      <c r="E72">
        <f t="shared" si="41"/>
        <v>4.1203446629833884E-3</v>
      </c>
      <c r="F72">
        <f t="shared" si="42"/>
        <v>0.31827584999888608</v>
      </c>
      <c r="G72">
        <f t="shared" si="43"/>
        <v>76.926682043507626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6.1085494734960948</v>
      </c>
      <c r="L72">
        <f t="shared" si="48"/>
        <v>77244.957893506507</v>
      </c>
      <c r="M72">
        <f t="shared" si="49"/>
        <v>471.85464687060721</v>
      </c>
      <c r="N72">
        <f t="shared" si="31"/>
        <v>0.7990616913287516</v>
      </c>
      <c r="O72">
        <f t="shared" si="50"/>
        <v>0.99645963010267147</v>
      </c>
      <c r="P72">
        <f t="shared" si="51"/>
        <v>1006.1085494734961</v>
      </c>
      <c r="Q72">
        <f t="shared" si="52"/>
        <v>4.4960635997463201E-2</v>
      </c>
      <c r="R72">
        <f t="shared" si="53"/>
        <v>3.8262213311657245E-3</v>
      </c>
      <c r="S72">
        <f t="shared" si="54"/>
        <v>1006.502185284221</v>
      </c>
      <c r="T72">
        <f t="shared" si="55"/>
        <v>77244.957893506507</v>
      </c>
      <c r="U72">
        <f t="shared" si="32"/>
        <v>6610529.132094698</v>
      </c>
      <c r="V72">
        <f t="shared" si="56"/>
        <v>825.74859299153093</v>
      </c>
      <c r="W72">
        <f t="shared" si="33"/>
        <v>85932.851339616725</v>
      </c>
      <c r="X72">
        <f t="shared" si="34"/>
        <v>88883.692208741923</v>
      </c>
      <c r="Y72">
        <f t="shared" si="35"/>
        <v>226998.39730018174</v>
      </c>
      <c r="Z72">
        <f t="shared" si="57"/>
        <v>61942.787079737245</v>
      </c>
      <c r="AA72">
        <f t="shared" si="58"/>
        <v>1038.2046467309592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4.833888582808156E-2</v>
      </c>
      <c r="E73">
        <f t="shared" si="41"/>
        <v>4.1203446629833884E-3</v>
      </c>
      <c r="F73">
        <f t="shared" si="42"/>
        <v>0.31696444379898669</v>
      </c>
      <c r="G73">
        <f t="shared" si="43"/>
        <v>76.609717599708645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6.1211320852577327</v>
      </c>
      <c r="L73">
        <f t="shared" si="48"/>
        <v>76926.682043507622</v>
      </c>
      <c r="M73">
        <f t="shared" si="49"/>
        <v>470.87838166893442</v>
      </c>
      <c r="N73">
        <f t="shared" si="31"/>
        <v>0.79622720318280216</v>
      </c>
      <c r="O73">
        <f t="shared" si="50"/>
        <v>0.99645272927396134</v>
      </c>
      <c r="P73">
        <f t="shared" si="51"/>
        <v>1006.1211320852577</v>
      </c>
      <c r="Q73">
        <f t="shared" si="52"/>
        <v>4.4960635997463201E-2</v>
      </c>
      <c r="R73">
        <f t="shared" si="53"/>
        <v>3.8262213311657245E-3</v>
      </c>
      <c r="S73">
        <f t="shared" si="54"/>
        <v>1006.5155787213027</v>
      </c>
      <c r="T73">
        <f t="shared" si="55"/>
        <v>76926.682043507622</v>
      </c>
      <c r="U73">
        <f t="shared" si="32"/>
        <v>6555569.9745169701</v>
      </c>
      <c r="V73">
        <f t="shared" si="56"/>
        <v>818.8834168256061</v>
      </c>
      <c r="W73">
        <f t="shared" si="33"/>
        <v>85570.997778249322</v>
      </c>
      <c r="X73">
        <f t="shared" si="34"/>
        <v>88517.683919064933</v>
      </c>
      <c r="Y73">
        <f t="shared" si="35"/>
        <v>225744.79310285926</v>
      </c>
      <c r="Z73">
        <f t="shared" si="57"/>
        <v>61469.164661994306</v>
      </c>
      <c r="AA73">
        <f t="shared" si="58"/>
        <v>1028.2781287783532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4.833888582808156E-2</v>
      </c>
      <c r="E74">
        <f t="shared" si="41"/>
        <v>4.1203446629833884E-3</v>
      </c>
      <c r="F74">
        <f t="shared" si="42"/>
        <v>0.31565844104462409</v>
      </c>
      <c r="G74">
        <f t="shared" si="43"/>
        <v>76.294059158664027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6.1337406151394447</v>
      </c>
      <c r="L74">
        <f t="shared" si="48"/>
        <v>76609.717599708645</v>
      </c>
      <c r="M74">
        <f t="shared" si="49"/>
        <v>469.90413635569604</v>
      </c>
      <c r="N74">
        <f t="shared" si="31"/>
        <v>0.79339735522888644</v>
      </c>
      <c r="O74">
        <f t="shared" si="50"/>
        <v>0.99644592907325469</v>
      </c>
      <c r="P74">
        <f t="shared" si="51"/>
        <v>1006.1337406151395</v>
      </c>
      <c r="Q74">
        <f t="shared" si="52"/>
        <v>4.4960635997463201E-2</v>
      </c>
      <c r="R74">
        <f t="shared" si="53"/>
        <v>3.8262213311657245E-3</v>
      </c>
      <c r="S74">
        <f t="shared" si="54"/>
        <v>1006.5289997466718</v>
      </c>
      <c r="T74">
        <f t="shared" si="55"/>
        <v>76609.717599708645</v>
      </c>
      <c r="U74">
        <f t="shared" si="32"/>
        <v>6500785.4513475318</v>
      </c>
      <c r="V74">
        <f t="shared" si="56"/>
        <v>812.04005496743946</v>
      </c>
      <c r="W74">
        <f t="shared" si="33"/>
        <v>85206.967921686504</v>
      </c>
      <c r="X74">
        <f t="shared" si="34"/>
        <v>88149.595967655288</v>
      </c>
      <c r="Y74">
        <f t="shared" si="35"/>
        <v>224505.03822108635</v>
      </c>
      <c r="Z74">
        <f t="shared" si="57"/>
        <v>60998.741181040306</v>
      </c>
      <c r="AA74">
        <f t="shared" si="58"/>
        <v>1018.4208882056121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4.7508302922340546E-2</v>
      </c>
      <c r="E75">
        <f t="shared" si="41"/>
        <v>4.0479423210089127E-3</v>
      </c>
      <c r="F75">
        <f t="shared" si="42"/>
        <v>0.30883395090991378</v>
      </c>
      <c r="G75">
        <f t="shared" si="43"/>
        <v>75.985225207754112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6.1463751165283194</v>
      </c>
      <c r="L75">
        <f t="shared" si="48"/>
        <v>76294.059158664022</v>
      </c>
      <c r="M75">
        <f t="shared" si="49"/>
        <v>468.93190675175208</v>
      </c>
      <c r="N75">
        <f t="shared" si="31"/>
        <v>0.79057224838300288</v>
      </c>
      <c r="O75">
        <f t="shared" si="50"/>
        <v>0.99643922830437404</v>
      </c>
      <c r="P75">
        <f t="shared" si="51"/>
        <v>1006.1463751165284</v>
      </c>
      <c r="Q75">
        <f t="shared" si="52"/>
        <v>4.4188099869436788E-2</v>
      </c>
      <c r="R75">
        <f t="shared" si="53"/>
        <v>3.7590953841677432E-3</v>
      </c>
      <c r="S75">
        <f t="shared" si="54"/>
        <v>1006.5424484171559</v>
      </c>
      <c r="T75">
        <f t="shared" si="55"/>
        <v>76294.059158664022</v>
      </c>
      <c r="U75">
        <f t="shared" si="32"/>
        <v>6446173.4612414064</v>
      </c>
      <c r="V75">
        <f t="shared" si="56"/>
        <v>805.21824492932069</v>
      </c>
      <c r="W75">
        <f t="shared" si="33"/>
        <v>84834.564135549808</v>
      </c>
      <c r="X75">
        <f t="shared" si="34"/>
        <v>87773.484848315624</v>
      </c>
      <c r="Y75">
        <f t="shared" si="35"/>
        <v>223314.55222724372</v>
      </c>
      <c r="Z75">
        <f t="shared" si="57"/>
        <v>60531.504756160233</v>
      </c>
      <c r="AA75">
        <f t="shared" si="58"/>
        <v>1008.6325329320675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4.7508302922340546E-2</v>
      </c>
      <c r="E76">
        <f t="shared" si="41"/>
        <v>4.0479423210089127E-3</v>
      </c>
      <c r="F76">
        <f t="shared" si="42"/>
        <v>0.30758380888986114</v>
      </c>
      <c r="G76">
        <f t="shared" si="43"/>
        <v>75.677641398864253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6.1590356429214017</v>
      </c>
      <c r="L76">
        <f t="shared" si="48"/>
        <v>75985.225207754105</v>
      </c>
      <c r="M76">
        <f t="shared" si="49"/>
        <v>467.99571038996737</v>
      </c>
      <c r="N76">
        <f t="shared" si="31"/>
        <v>0.78775198132831203</v>
      </c>
      <c r="O76">
        <f t="shared" si="50"/>
        <v>0.99643262578409586</v>
      </c>
      <c r="P76">
        <f t="shared" si="51"/>
        <v>1006.1590356429214</v>
      </c>
      <c r="Q76">
        <f t="shared" si="52"/>
        <v>4.4188099869436788E-2</v>
      </c>
      <c r="R76">
        <f t="shared" si="53"/>
        <v>3.7590953841677432E-3</v>
      </c>
      <c r="S76">
        <f t="shared" si="54"/>
        <v>1006.5559247896991</v>
      </c>
      <c r="T76">
        <f t="shared" si="55"/>
        <v>75985.225207754105</v>
      </c>
      <c r="U76">
        <f t="shared" si="32"/>
        <v>6391726.3513256665</v>
      </c>
      <c r="V76">
        <f t="shared" si="56"/>
        <v>798.41703075917292</v>
      </c>
      <c r="W76">
        <f t="shared" si="33"/>
        <v>84459.904314903732</v>
      </c>
      <c r="X76">
        <f t="shared" si="34"/>
        <v>87395.218291902813</v>
      </c>
      <c r="Y76">
        <f t="shared" si="35"/>
        <v>222137.63854441055</v>
      </c>
      <c r="Z76">
        <f t="shared" si="57"/>
        <v>60071.810336382987</v>
      </c>
      <c r="AA76">
        <f t="shared" si="58"/>
        <v>998.93901890340339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4.7508302922340546E-2</v>
      </c>
      <c r="E77">
        <f t="shared" si="41"/>
        <v>4.0479423210089127E-3</v>
      </c>
      <c r="F77">
        <f t="shared" si="42"/>
        <v>0.30633872737259876</v>
      </c>
      <c r="G77">
        <f t="shared" si="43"/>
        <v>75.371302671491648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6.1717222479259464</v>
      </c>
      <c r="L77">
        <f t="shared" si="48"/>
        <v>75677.64139886426</v>
      </c>
      <c r="M77">
        <f t="shared" si="49"/>
        <v>467.06138309193216</v>
      </c>
      <c r="N77">
        <f t="shared" si="31"/>
        <v>0.7849366505467078</v>
      </c>
      <c r="O77">
        <f t="shared" si="50"/>
        <v>0.99642612034201805</v>
      </c>
      <c r="P77">
        <f t="shared" si="51"/>
        <v>1006.1717222479259</v>
      </c>
      <c r="Q77">
        <f t="shared" si="52"/>
        <v>4.4188099869436788E-2</v>
      </c>
      <c r="R77">
        <f t="shared" si="53"/>
        <v>3.7590953841677432E-3</v>
      </c>
      <c r="S77">
        <f t="shared" si="54"/>
        <v>1006.5694289213633</v>
      </c>
      <c r="T77">
        <f t="shared" si="55"/>
        <v>75677.64139886426</v>
      </c>
      <c r="U77">
        <f t="shared" si="32"/>
        <v>6337442.0969905965</v>
      </c>
      <c r="V77">
        <f t="shared" si="56"/>
        <v>791.63615955460489</v>
      </c>
      <c r="W77">
        <f t="shared" si="33"/>
        <v>84082.958266126239</v>
      </c>
      <c r="X77">
        <f t="shared" si="34"/>
        <v>87014.76715782471</v>
      </c>
      <c r="Y77">
        <f t="shared" si="35"/>
        <v>220974.2553511759</v>
      </c>
      <c r="Z77">
        <f t="shared" si="57"/>
        <v>59615.211954208811</v>
      </c>
      <c r="AA77">
        <f t="shared" si="58"/>
        <v>989.31276546506206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4.7508302922340546E-2</v>
      </c>
      <c r="E78">
        <f t="shared" si="41"/>
        <v>4.0479423210089127E-3</v>
      </c>
      <c r="F78">
        <f t="shared" si="42"/>
        <v>0.30509868587350314</v>
      </c>
      <c r="G78">
        <f t="shared" si="43"/>
        <v>75.066203985618145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6.1844349852596201</v>
      </c>
      <c r="L78">
        <f t="shared" si="48"/>
        <v>75371.302671491649</v>
      </c>
      <c r="M78">
        <f t="shared" si="49"/>
        <v>466.12892112616481</v>
      </c>
      <c r="N78">
        <f t="shared" si="31"/>
        <v>0.78212635035010536</v>
      </c>
      <c r="O78">
        <f t="shared" si="50"/>
        <v>0.99641971082042724</v>
      </c>
      <c r="P78">
        <f t="shared" si="51"/>
        <v>1006.1844349852596</v>
      </c>
      <c r="Q78">
        <f t="shared" si="52"/>
        <v>4.4188099869436788E-2</v>
      </c>
      <c r="R78">
        <f t="shared" si="53"/>
        <v>3.7590953841677432E-3</v>
      </c>
      <c r="S78">
        <f t="shared" si="54"/>
        <v>1006.5829608693276</v>
      </c>
      <c r="T78">
        <f t="shared" si="55"/>
        <v>75371.302671491649</v>
      </c>
      <c r="U78">
        <f t="shared" si="32"/>
        <v>6283318.6980437636</v>
      </c>
      <c r="V78">
        <f t="shared" si="56"/>
        <v>784.87538146328973</v>
      </c>
      <c r="W78">
        <f t="shared" si="33"/>
        <v>83703.695730339357</v>
      </c>
      <c r="X78">
        <f t="shared" si="34"/>
        <v>86632.102263106863</v>
      </c>
      <c r="Y78">
        <f t="shared" si="35"/>
        <v>219824.36214154231</v>
      </c>
      <c r="Z78">
        <f t="shared" si="57"/>
        <v>59161.697866302784</v>
      </c>
      <c r="AA78">
        <f t="shared" si="58"/>
        <v>979.75339165525179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4.7508302922340546E-2</v>
      </c>
      <c r="E79">
        <f t="shared" si="41"/>
        <v>4.0479423210089127E-3</v>
      </c>
      <c r="F79">
        <f t="shared" si="42"/>
        <v>0.30386366399087161</v>
      </c>
      <c r="G79">
        <f t="shared" si="43"/>
        <v>74.762340321627278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6.1971739087507434</v>
      </c>
      <c r="L79">
        <f t="shared" si="48"/>
        <v>75066.203985618151</v>
      </c>
      <c r="M79">
        <f t="shared" si="49"/>
        <v>465.19832076863383</v>
      </c>
      <c r="N79">
        <f t="shared" si="31"/>
        <v>0.77932117291144365</v>
      </c>
      <c r="O79">
        <f t="shared" si="50"/>
        <v>0.99641339607416879</v>
      </c>
      <c r="P79">
        <f t="shared" si="51"/>
        <v>1006.1971739087508</v>
      </c>
      <c r="Q79">
        <f t="shared" si="52"/>
        <v>4.4188099869436788E-2</v>
      </c>
      <c r="R79">
        <f t="shared" si="53"/>
        <v>3.7590953841677432E-3</v>
      </c>
      <c r="S79">
        <f t="shared" si="54"/>
        <v>1006.5965206908893</v>
      </c>
      <c r="T79">
        <f t="shared" si="55"/>
        <v>75066.203985618151</v>
      </c>
      <c r="U79">
        <f t="shared" si="32"/>
        <v>6229354.1782990983</v>
      </c>
      <c r="V79">
        <f t="shared" si="56"/>
        <v>778.13444963163454</v>
      </c>
      <c r="W79">
        <f t="shared" si="33"/>
        <v>83322.086380662338</v>
      </c>
      <c r="X79">
        <f t="shared" si="34"/>
        <v>86247.194379746346</v>
      </c>
      <c r="Y79">
        <f t="shared" si="35"/>
        <v>218687.91970503281</v>
      </c>
      <c r="Z79">
        <f t="shared" si="57"/>
        <v>58711.256157908058</v>
      </c>
      <c r="AA79">
        <f t="shared" si="58"/>
        <v>970.26051678149531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4.7508302922340546E-2</v>
      </c>
      <c r="E80">
        <f t="shared" si="41"/>
        <v>4.0479423210089127E-3</v>
      </c>
      <c r="F80">
        <f t="shared" si="42"/>
        <v>0.30263364140558613</v>
      </c>
      <c r="G80">
        <f t="shared" si="43"/>
        <v>74.459706680221686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6.2099390723385124</v>
      </c>
      <c r="L80">
        <f t="shared" si="48"/>
        <v>74762.340321627271</v>
      </c>
      <c r="M80">
        <f t="shared" si="49"/>
        <v>464.26957830274227</v>
      </c>
      <c r="N80">
        <f t="shared" si="31"/>
        <v>0.77652120829540239</v>
      </c>
      <c r="O80">
        <f t="shared" si="50"/>
        <v>0.99640717497051834</v>
      </c>
      <c r="P80">
        <f t="shared" si="51"/>
        <v>1006.2099390723386</v>
      </c>
      <c r="Q80">
        <f t="shared" si="52"/>
        <v>4.4188099869436788E-2</v>
      </c>
      <c r="R80">
        <f t="shared" si="53"/>
        <v>3.7590953841677432E-3</v>
      </c>
      <c r="S80">
        <f t="shared" si="54"/>
        <v>1006.6101084434631</v>
      </c>
      <c r="T80">
        <f t="shared" si="55"/>
        <v>74762.340321627271</v>
      </c>
      <c r="U80">
        <f t="shared" si="32"/>
        <v>6175546.585173321</v>
      </c>
      <c r="V80">
        <f t="shared" si="56"/>
        <v>771.41312015436893</v>
      </c>
      <c r="W80">
        <f t="shared" si="33"/>
        <v>82938.099819478623</v>
      </c>
      <c r="X80">
        <f t="shared" si="34"/>
        <v>85860.01423208254</v>
      </c>
      <c r="Y80">
        <f t="shared" si="35"/>
        <v>217564.89010719993</v>
      </c>
      <c r="Z80">
        <f t="shared" si="57"/>
        <v>58263.874749055081</v>
      </c>
      <c r="AA80">
        <f t="shared" si="58"/>
        <v>960.83376046719138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4.7508302922340546E-2</v>
      </c>
      <c r="E81">
        <f t="shared" si="41"/>
        <v>4.0479423210089127E-3</v>
      </c>
      <c r="F81">
        <f t="shared" si="42"/>
        <v>0.30140859788077939</v>
      </c>
      <c r="G81">
        <f t="shared" si="43"/>
        <v>74.158298082340906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6.2227305300732283</v>
      </c>
      <c r="L81">
        <f t="shared" si="48"/>
        <v>74459.706680221687</v>
      </c>
      <c r="M81">
        <f t="shared" si="49"/>
        <v>463.34269001931301</v>
      </c>
      <c r="N81">
        <f t="shared" si="31"/>
        <v>0.77372654448882849</v>
      </c>
      <c r="O81">
        <f t="shared" si="50"/>
        <v>0.99640104638905014</v>
      </c>
      <c r="P81">
        <f t="shared" si="51"/>
        <v>1006.2227305300732</v>
      </c>
      <c r="Q81">
        <f t="shared" si="52"/>
        <v>4.4188099869436788E-2</v>
      </c>
      <c r="R81">
        <f t="shared" si="53"/>
        <v>3.7590953841677432E-3</v>
      </c>
      <c r="S81">
        <f t="shared" si="54"/>
        <v>1006.6237241845826</v>
      </c>
      <c r="T81">
        <f t="shared" si="55"/>
        <v>74459.706680221687</v>
      </c>
      <c r="U81">
        <f t="shared" si="32"/>
        <v>6121893.9892896228</v>
      </c>
      <c r="V81">
        <f t="shared" si="56"/>
        <v>764.71115202503881</v>
      </c>
      <c r="W81">
        <f t="shared" si="33"/>
        <v>82551.705575716493</v>
      </c>
      <c r="X81">
        <f t="shared" si="34"/>
        <v>85470.532494184561</v>
      </c>
      <c r="Y81">
        <f t="shared" si="35"/>
        <v>216455.23667051559</v>
      </c>
      <c r="Z81">
        <f t="shared" si="57"/>
        <v>57819.541400646987</v>
      </c>
      <c r="AA81">
        <f t="shared" si="58"/>
        <v>951.47274269704349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4.7508302922340546E-2</v>
      </c>
      <c r="E82">
        <f t="shared" si="41"/>
        <v>4.0479423210089127E-3</v>
      </c>
      <c r="F82">
        <f t="shared" si="42"/>
        <v>0.30018851326150187</v>
      </c>
      <c r="G82">
        <f t="shared" si="43"/>
        <v>73.858109569079403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6.2355483361165316</v>
      </c>
      <c r="L82">
        <f t="shared" si="48"/>
        <v>74158.298082340902</v>
      </c>
      <c r="M82">
        <f t="shared" si="49"/>
        <v>462.4176522165746</v>
      </c>
      <c r="N82">
        <f t="shared" si="31"/>
        <v>0.77093726743087743</v>
      </c>
      <c r="O82">
        <f t="shared" si="50"/>
        <v>0.99639500922151525</v>
      </c>
      <c r="P82">
        <f t="shared" si="51"/>
        <v>1006.2355483361165</v>
      </c>
      <c r="Q82">
        <f t="shared" si="52"/>
        <v>4.4188099869436788E-2</v>
      </c>
      <c r="R82">
        <f t="shared" si="53"/>
        <v>3.7590953841677432E-3</v>
      </c>
      <c r="S82">
        <f t="shared" si="54"/>
        <v>1006.6373679718994</v>
      </c>
      <c r="T82">
        <f t="shared" si="55"/>
        <v>74158.298082340902</v>
      </c>
      <c r="U82">
        <f t="shared" si="32"/>
        <v>6068394.4840883808</v>
      </c>
      <c r="V82">
        <f t="shared" si="56"/>
        <v>758.0283070873794</v>
      </c>
      <c r="W82">
        <f t="shared" si="33"/>
        <v>82162.873102142214</v>
      </c>
      <c r="X82">
        <f t="shared" si="34"/>
        <v>85078.719787254129</v>
      </c>
      <c r="Y82">
        <f t="shared" si="35"/>
        <v>215358.92395563284</v>
      </c>
      <c r="Z82">
        <f t="shared" si="57"/>
        <v>57378.243720422142</v>
      </c>
      <c r="AA82">
        <f t="shared" si="58"/>
        <v>942.17708386136542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5.3513424136607673E-2</v>
      </c>
      <c r="E83">
        <f t="shared" si="41"/>
        <v>4.5727207442978202E-3</v>
      </c>
      <c r="F83">
        <f t="shared" si="42"/>
        <v>0.33773250976115071</v>
      </c>
      <c r="G83">
        <f t="shared" si="43"/>
        <v>73.52037705931825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6.2483925447416224</v>
      </c>
      <c r="L83">
        <f t="shared" si="48"/>
        <v>73858.109569079403</v>
      </c>
      <c r="M83">
        <f t="shared" si="49"/>
        <v>461.49446120014562</v>
      </c>
      <c r="N83">
        <f t="shared" si="31"/>
        <v>0.76815346104286142</v>
      </c>
      <c r="O83">
        <f t="shared" si="50"/>
        <v>0.99638906237171154</v>
      </c>
      <c r="P83">
        <f t="shared" si="51"/>
        <v>1006.2483925447416</v>
      </c>
      <c r="Q83">
        <f t="shared" si="52"/>
        <v>4.9773542405194625E-2</v>
      </c>
      <c r="R83">
        <f t="shared" si="53"/>
        <v>4.2455409662941479E-3</v>
      </c>
      <c r="S83">
        <f t="shared" si="54"/>
        <v>1006.6510398631842</v>
      </c>
      <c r="T83">
        <f t="shared" si="55"/>
        <v>73858.109569079403</v>
      </c>
      <c r="U83">
        <f t="shared" si="32"/>
        <v>6015046.1854448337</v>
      </c>
      <c r="V83">
        <f t="shared" si="56"/>
        <v>751.36434998755772</v>
      </c>
      <c r="W83">
        <f t="shared" si="33"/>
        <v>81814.680854965365</v>
      </c>
      <c r="X83">
        <f t="shared" si="34"/>
        <v>84725.916738942018</v>
      </c>
      <c r="Y83">
        <f t="shared" si="35"/>
        <v>214035.15989858122</v>
      </c>
      <c r="Z83">
        <f t="shared" si="57"/>
        <v>56939.969168796415</v>
      </c>
      <c r="AA83">
        <f t="shared" si="58"/>
        <v>932.94640479928762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5.3513424136607673E-2</v>
      </c>
      <c r="E84">
        <f t="shared" si="41"/>
        <v>4.5727207442978202E-3</v>
      </c>
      <c r="F84">
        <f t="shared" si="42"/>
        <v>0.33618815330774215</v>
      </c>
      <c r="G84">
        <f t="shared" si="43"/>
        <v>73.184188906010505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6.2612632103334969</v>
      </c>
      <c r="L84">
        <f t="shared" si="48"/>
        <v>73520.377059318256</v>
      </c>
      <c r="M84">
        <f t="shared" si="49"/>
        <v>460.33043209135616</v>
      </c>
      <c r="N84">
        <f t="shared" si="31"/>
        <v>0.76537520725780972</v>
      </c>
      <c r="O84">
        <f t="shared" si="50"/>
        <v>0.99638320475536246</v>
      </c>
      <c r="P84">
        <f t="shared" si="51"/>
        <v>1006.2612632103335</v>
      </c>
      <c r="Q84">
        <f t="shared" si="52"/>
        <v>4.9773542405194625E-2</v>
      </c>
      <c r="R84">
        <f t="shared" si="53"/>
        <v>4.2455409662941479E-3</v>
      </c>
      <c r="S84">
        <f t="shared" si="54"/>
        <v>1006.6647399163265</v>
      </c>
      <c r="T84">
        <f t="shared" si="55"/>
        <v>73520.377059318256</v>
      </c>
      <c r="U84">
        <f t="shared" si="32"/>
        <v>5961886.3698017057</v>
      </c>
      <c r="V84">
        <f t="shared" si="56"/>
        <v>744.72393708053642</v>
      </c>
      <c r="W84">
        <f t="shared" si="33"/>
        <v>81464.131240949937</v>
      </c>
      <c r="X84">
        <f t="shared" si="34"/>
        <v>84370.852055955605</v>
      </c>
      <c r="Y84">
        <f t="shared" si="35"/>
        <v>212726.00522240766</v>
      </c>
      <c r="Z84">
        <f t="shared" si="57"/>
        <v>56474.932095291508</v>
      </c>
      <c r="AA84">
        <f t="shared" si="58"/>
        <v>923.59765232719883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5.3513424136607673E-2</v>
      </c>
      <c r="E85">
        <f t="shared" si="41"/>
        <v>4.5727207442978202E-3</v>
      </c>
      <c r="F85">
        <f t="shared" si="42"/>
        <v>0.33465085876512463</v>
      </c>
      <c r="G85">
        <f t="shared" si="43"/>
        <v>72.849538047245375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6.2741603873891743</v>
      </c>
      <c r="L85">
        <f t="shared" si="48"/>
        <v>73184.188906010502</v>
      </c>
      <c r="M85">
        <f t="shared" si="49"/>
        <v>459.16933901729737</v>
      </c>
      <c r="N85">
        <f t="shared" si="31"/>
        <v>0.76260258604973641</v>
      </c>
      <c r="O85">
        <f t="shared" si="50"/>
        <v>0.99637743529999223</v>
      </c>
      <c r="P85">
        <f t="shared" si="51"/>
        <v>1006.2741603873892</v>
      </c>
      <c r="Q85">
        <f t="shared" si="52"/>
        <v>4.9773542405194625E-2</v>
      </c>
      <c r="R85">
        <f t="shared" si="53"/>
        <v>4.2455409662941479E-3</v>
      </c>
      <c r="S85">
        <f t="shared" si="54"/>
        <v>1006.6784681893353</v>
      </c>
      <c r="T85">
        <f t="shared" si="55"/>
        <v>73184.188906010502</v>
      </c>
      <c r="U85">
        <f t="shared" si="32"/>
        <v>5908912.9982254794</v>
      </c>
      <c r="V85">
        <f t="shared" si="56"/>
        <v>738.10681367467896</v>
      </c>
      <c r="W85">
        <f t="shared" si="33"/>
        <v>81111.193792242833</v>
      </c>
      <c r="X85">
        <f t="shared" si="34"/>
        <v>84013.496485367941</v>
      </c>
      <c r="Y85">
        <f t="shared" si="35"/>
        <v>211431.41046744026</v>
      </c>
      <c r="Z85">
        <f t="shared" si="57"/>
        <v>56013.363751932484</v>
      </c>
      <c r="AA85">
        <f t="shared" si="58"/>
        <v>914.31899290603656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5.3513424136607673E-2</v>
      </c>
      <c r="E86">
        <f t="shared" si="41"/>
        <v>4.5727207442978202E-3</v>
      </c>
      <c r="F86">
        <f t="shared" si="42"/>
        <v>0.33312059384115222</v>
      </c>
      <c r="G86">
        <f t="shared" si="43"/>
        <v>72.516417453404216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6.2870841305179308</v>
      </c>
      <c r="L86">
        <f t="shared" si="48"/>
        <v>72849.538047245369</v>
      </c>
      <c r="M86">
        <f t="shared" si="49"/>
        <v>458.0111745723986</v>
      </c>
      <c r="N86">
        <f t="shared" si="31"/>
        <v>0.75983567546261754</v>
      </c>
      <c r="O86">
        <f t="shared" si="50"/>
        <v>0.99637175294480529</v>
      </c>
      <c r="P86">
        <f t="shared" si="51"/>
        <v>1006.2870841305179</v>
      </c>
      <c r="Q86">
        <f t="shared" si="52"/>
        <v>4.9773542405194625E-2</v>
      </c>
      <c r="R86">
        <f t="shared" si="53"/>
        <v>4.2455409662941479E-3</v>
      </c>
      <c r="S86">
        <f t="shared" si="54"/>
        <v>1006.6922247403387</v>
      </c>
      <c r="T86">
        <f t="shared" si="55"/>
        <v>72849.538047245369</v>
      </c>
      <c r="U86">
        <f t="shared" si="32"/>
        <v>5856124.0552428439</v>
      </c>
      <c r="V86">
        <f t="shared" si="56"/>
        <v>731.51272800886034</v>
      </c>
      <c r="W86">
        <f t="shared" si="33"/>
        <v>80755.837931537826</v>
      </c>
      <c r="X86">
        <f t="shared" si="34"/>
        <v>83653.82069030001</v>
      </c>
      <c r="Y86">
        <f t="shared" si="35"/>
        <v>210151.32750716654</v>
      </c>
      <c r="Z86">
        <f t="shared" si="57"/>
        <v>55555.246107357983</v>
      </c>
      <c r="AA86">
        <f t="shared" si="58"/>
        <v>905.10997396470282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5.266679895602723E-2</v>
      </c>
      <c r="E87">
        <f t="shared" si="41"/>
        <v>4.4985509576501714E-3</v>
      </c>
      <c r="F87">
        <f t="shared" si="42"/>
        <v>0.32621879918037117</v>
      </c>
      <c r="G87">
        <f t="shared" si="43"/>
        <v>72.190198654223849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6.3000344944415261</v>
      </c>
      <c r="L87">
        <f t="shared" si="48"/>
        <v>72516.41745340421</v>
      </c>
      <c r="M87">
        <f t="shared" si="49"/>
        <v>456.85593136976809</v>
      </c>
      <c r="N87">
        <f t="shared" si="31"/>
        <v>0.75707455163907522</v>
      </c>
      <c r="O87">
        <f t="shared" si="50"/>
        <v>0.99636615664056405</v>
      </c>
      <c r="P87">
        <f t="shared" si="51"/>
        <v>1006.3000344944415</v>
      </c>
      <c r="Q87">
        <f t="shared" si="52"/>
        <v>4.8986085145510519E-2</v>
      </c>
      <c r="R87">
        <f t="shared" si="53"/>
        <v>4.1768015266626657E-3</v>
      </c>
      <c r="S87">
        <f t="shared" si="54"/>
        <v>1006.7060096275848</v>
      </c>
      <c r="T87">
        <f t="shared" si="55"/>
        <v>72516.41745340421</v>
      </c>
      <c r="U87">
        <f t="shared" si="32"/>
        <v>5803517.5484552952</v>
      </c>
      <c r="V87">
        <f t="shared" si="56"/>
        <v>724.94143120432568</v>
      </c>
      <c r="W87">
        <f t="shared" si="33"/>
        <v>80392.042917805971</v>
      </c>
      <c r="X87">
        <f t="shared" si="34"/>
        <v>83286.045801690881</v>
      </c>
      <c r="Y87">
        <f t="shared" si="35"/>
        <v>208918.64309354839</v>
      </c>
      <c r="Z87">
        <f t="shared" si="57"/>
        <v>55100.561037836538</v>
      </c>
      <c r="AA87">
        <f t="shared" si="58"/>
        <v>895.97014419505535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5.266679895602723E-2</v>
      </c>
      <c r="E88">
        <f t="shared" si="41"/>
        <v>4.4985509576501714E-3</v>
      </c>
      <c r="F88">
        <f t="shared" si="42"/>
        <v>0.32475128728891484</v>
      </c>
      <c r="G88">
        <f t="shared" si="43"/>
        <v>71.86544736693493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6.3130115339944357</v>
      </c>
      <c r="L88">
        <f t="shared" si="48"/>
        <v>72190.198654223845</v>
      </c>
      <c r="M88">
        <f t="shared" si="49"/>
        <v>455.73755674546476</v>
      </c>
      <c r="N88">
        <f t="shared" si="31"/>
        <v>0.75431928884877164</v>
      </c>
      <c r="O88">
        <f t="shared" si="50"/>
        <v>0.99636064534947266</v>
      </c>
      <c r="P88">
        <f t="shared" si="51"/>
        <v>1006.3130115339944</v>
      </c>
      <c r="Q88">
        <f t="shared" si="52"/>
        <v>4.8986085145510519E-2</v>
      </c>
      <c r="R88">
        <f t="shared" si="53"/>
        <v>4.1768015266626657E-3</v>
      </c>
      <c r="S88">
        <f t="shared" si="54"/>
        <v>1006.7198229094416</v>
      </c>
      <c r="T88">
        <f t="shared" si="55"/>
        <v>72190.198654223845</v>
      </c>
      <c r="U88">
        <f t="shared" si="32"/>
        <v>5751086.0765872607</v>
      </c>
      <c r="V88">
        <f t="shared" si="56"/>
        <v>718.39199873706627</v>
      </c>
      <c r="W88">
        <f t="shared" si="33"/>
        <v>80025.746548588606</v>
      </c>
      <c r="X88">
        <f t="shared" si="34"/>
        <v>82915.872426548012</v>
      </c>
      <c r="Y88">
        <f t="shared" si="35"/>
        <v>207700.18916630832</v>
      </c>
      <c r="Z88">
        <f t="shared" si="57"/>
        <v>54653.36227888229</v>
      </c>
      <c r="AA88">
        <f t="shared" si="58"/>
        <v>886.92424804015172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5.266679895602723E-2</v>
      </c>
      <c r="E89">
        <f t="shared" si="41"/>
        <v>4.4985509576501714E-3</v>
      </c>
      <c r="F89">
        <f t="shared" si="42"/>
        <v>0.3232903770744831</v>
      </c>
      <c r="G89">
        <f t="shared" si="43"/>
        <v>71.542156989860445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6.3260153041240939</v>
      </c>
      <c r="L89">
        <f t="shared" si="48"/>
        <v>71865.447366934925</v>
      </c>
      <c r="M89">
        <f t="shared" si="49"/>
        <v>454.62191988095492</v>
      </c>
      <c r="N89">
        <f t="shared" si="31"/>
        <v>0.75156995951650807</v>
      </c>
      <c r="O89">
        <f t="shared" si="50"/>
        <v>0.99635521804505423</v>
      </c>
      <c r="P89">
        <f t="shared" si="51"/>
        <v>1006.3260153041241</v>
      </c>
      <c r="Q89">
        <f t="shared" si="52"/>
        <v>4.8986085145510519E-2</v>
      </c>
      <c r="R89">
        <f t="shared" si="53"/>
        <v>4.1768015266626657E-3</v>
      </c>
      <c r="S89">
        <f t="shared" si="54"/>
        <v>1006.7336646443973</v>
      </c>
      <c r="T89">
        <f t="shared" si="55"/>
        <v>71865.447366934925</v>
      </c>
      <c r="U89">
        <f t="shared" si="32"/>
        <v>5698827.7221451364</v>
      </c>
      <c r="V89">
        <f t="shared" si="56"/>
        <v>711.86419108500877</v>
      </c>
      <c r="W89">
        <f t="shared" si="33"/>
        <v>79656.917849888589</v>
      </c>
      <c r="X89">
        <f t="shared" si="34"/>
        <v>82543.270914069304</v>
      </c>
      <c r="Y89">
        <f t="shared" si="35"/>
        <v>206495.92404578149</v>
      </c>
      <c r="Z89">
        <f t="shared" si="57"/>
        <v>54209.493150625181</v>
      </c>
      <c r="AA89">
        <f t="shared" si="58"/>
        <v>877.94582457467698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5.266679895602723E-2</v>
      </c>
      <c r="E90">
        <f t="shared" si="41"/>
        <v>4.4985509576501714E-3</v>
      </c>
      <c r="F90">
        <f t="shared" si="42"/>
        <v>0.32183603883909562</v>
      </c>
      <c r="G90">
        <f t="shared" si="43"/>
        <v>71.22032095102135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6.3390458598911099</v>
      </c>
      <c r="L90">
        <f t="shared" si="48"/>
        <v>71542.15698986045</v>
      </c>
      <c r="M90">
        <f t="shared" si="49"/>
        <v>453.50901407425471</v>
      </c>
      <c r="N90">
        <f t="shared" si="31"/>
        <v>0.74882663425003493</v>
      </c>
      <c r="O90">
        <f t="shared" si="50"/>
        <v>0.99634987371203876</v>
      </c>
      <c r="P90">
        <f t="shared" si="51"/>
        <v>1006.3390458598911</v>
      </c>
      <c r="Q90">
        <f t="shared" si="52"/>
        <v>4.8986085145510519E-2</v>
      </c>
      <c r="R90">
        <f t="shared" si="53"/>
        <v>4.1768015266626657E-3</v>
      </c>
      <c r="S90">
        <f t="shared" si="54"/>
        <v>1006.7475348910608</v>
      </c>
      <c r="T90">
        <f t="shared" si="55"/>
        <v>71542.15698986045</v>
      </c>
      <c r="U90">
        <f t="shared" si="32"/>
        <v>5646740.589280948</v>
      </c>
      <c r="V90">
        <f t="shared" si="56"/>
        <v>705.35777142992481</v>
      </c>
      <c r="W90">
        <f t="shared" si="33"/>
        <v>79285.525730279362</v>
      </c>
      <c r="X90">
        <f t="shared" si="34"/>
        <v>82168.211521953519</v>
      </c>
      <c r="Y90">
        <f t="shared" si="35"/>
        <v>205305.80728398255</v>
      </c>
      <c r="Z90">
        <f t="shared" si="57"/>
        <v>53768.936032593083</v>
      </c>
      <c r="AA90">
        <f t="shared" si="58"/>
        <v>869.03443727013519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5.266679895602723E-2</v>
      </c>
      <c r="E91">
        <f t="shared" si="41"/>
        <v>4.4985509576501714E-3</v>
      </c>
      <c r="F91">
        <f t="shared" si="42"/>
        <v>0.32038824301836966</v>
      </c>
      <c r="G91">
        <f t="shared" si="43"/>
        <v>70.899932708002979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6.352103256469511</v>
      </c>
      <c r="L91">
        <f t="shared" si="48"/>
        <v>71220.320951021349</v>
      </c>
      <c r="M91">
        <f t="shared" si="49"/>
        <v>452.39883263978646</v>
      </c>
      <c r="N91">
        <f t="shared" si="31"/>
        <v>0.74608938186756724</v>
      </c>
      <c r="O91">
        <f t="shared" si="50"/>
        <v>0.99634461134624419</v>
      </c>
      <c r="P91">
        <f t="shared" si="51"/>
        <v>1006.3521032564695</v>
      </c>
      <c r="Q91">
        <f t="shared" si="52"/>
        <v>4.8986085145510519E-2</v>
      </c>
      <c r="R91">
        <f t="shared" si="53"/>
        <v>4.1768015266626657E-3</v>
      </c>
      <c r="S91">
        <f t="shared" si="54"/>
        <v>1006.7614337081615</v>
      </c>
      <c r="T91">
        <f t="shared" si="55"/>
        <v>71220.320951021349</v>
      </c>
      <c r="U91">
        <f t="shared" si="32"/>
        <v>5594822.803437762</v>
      </c>
      <c r="V91">
        <f t="shared" si="56"/>
        <v>698.87250561313806</v>
      </c>
      <c r="W91">
        <f t="shared" si="33"/>
        <v>78911.538978177952</v>
      </c>
      <c r="X91">
        <f t="shared" si="34"/>
        <v>81790.664413841776</v>
      </c>
      <c r="Y91">
        <f t="shared" si="35"/>
        <v>204129.79964646487</v>
      </c>
      <c r="Z91">
        <f t="shared" si="57"/>
        <v>53331.673227960564</v>
      </c>
      <c r="AA91">
        <f t="shared" si="58"/>
        <v>860.18965090144025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5.266679895602723E-2</v>
      </c>
      <c r="E92">
        <f t="shared" si="41"/>
        <v>4.4985509576501714E-3</v>
      </c>
      <c r="F92">
        <f t="shared" si="42"/>
        <v>0.3189469601809195</v>
      </c>
      <c r="G92">
        <f t="shared" si="43"/>
        <v>70.580985747822055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6.3651875491469738</v>
      </c>
      <c r="L92">
        <f t="shared" si="48"/>
        <v>70899.932708002976</v>
      </c>
      <c r="M92">
        <f t="shared" si="49"/>
        <v>451.29136890833882</v>
      </c>
      <c r="N92">
        <f t="shared" si="31"/>
        <v>0.74335826942500849</v>
      </c>
      <c r="O92">
        <f t="shared" si="50"/>
        <v>0.99633942995446145</v>
      </c>
      <c r="P92">
        <f t="shared" si="51"/>
        <v>1006.365187549147</v>
      </c>
      <c r="Q92">
        <f t="shared" si="52"/>
        <v>4.8986085145510519E-2</v>
      </c>
      <c r="R92">
        <f t="shared" si="53"/>
        <v>4.1768015266626657E-3</v>
      </c>
      <c r="S92">
        <f t="shared" si="54"/>
        <v>1006.7753611545497</v>
      </c>
      <c r="T92">
        <f t="shared" si="55"/>
        <v>70899.932708002976</v>
      </c>
      <c r="U92">
        <f t="shared" si="32"/>
        <v>5543072.511001355</v>
      </c>
      <c r="V92">
        <f t="shared" si="56"/>
        <v>692.4081620920133</v>
      </c>
      <c r="W92">
        <f t="shared" si="33"/>
        <v>78534.92625912225</v>
      </c>
      <c r="X92">
        <f t="shared" si="34"/>
        <v>81410.599656766644</v>
      </c>
      <c r="Y92">
        <f t="shared" si="35"/>
        <v>202967.86309452998</v>
      </c>
      <c r="Z92">
        <f t="shared" si="57"/>
        <v>52897.686968566049</v>
      </c>
      <c r="AA92">
        <f t="shared" si="58"/>
        <v>851.41103157946054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5.266679895602723E-2</v>
      </c>
      <c r="E93">
        <f t="shared" si="41"/>
        <v>4.4985509576501714E-3</v>
      </c>
      <c r="F93">
        <f t="shared" si="42"/>
        <v>0.31751216102775803</v>
      </c>
      <c r="G93">
        <f t="shared" si="43"/>
        <v>70.263473586794291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6.378298793325059</v>
      </c>
      <c r="L93">
        <f t="shared" si="48"/>
        <v>70580.985747822051</v>
      </c>
      <c r="M93">
        <f t="shared" si="49"/>
        <v>450.1866162270266</v>
      </c>
      <c r="N93">
        <f t="shared" si="31"/>
        <v>0.7406333622428849</v>
      </c>
      <c r="O93">
        <f t="shared" si="50"/>
        <v>0.9963343285543439</v>
      </c>
      <c r="P93">
        <f t="shared" si="51"/>
        <v>1006.378298793325</v>
      </c>
      <c r="Q93">
        <f t="shared" si="52"/>
        <v>4.8986085145510519E-2</v>
      </c>
      <c r="R93">
        <f t="shared" si="53"/>
        <v>4.1768015266626657E-3</v>
      </c>
      <c r="S93">
        <f t="shared" si="54"/>
        <v>1006.7893172891971</v>
      </c>
      <c r="T93">
        <f t="shared" si="55"/>
        <v>70580.985747822051</v>
      </c>
      <c r="U93">
        <f t="shared" si="32"/>
        <v>5491487.8789579961</v>
      </c>
      <c r="V93">
        <f t="shared" si="56"/>
        <v>685.96451189720779</v>
      </c>
      <c r="W93">
        <f t="shared" si="33"/>
        <v>78155.656113051955</v>
      </c>
      <c r="X93">
        <f t="shared" si="34"/>
        <v>81027.987218608352</v>
      </c>
      <c r="Y93">
        <f t="shared" si="35"/>
        <v>201819.96076778957</v>
      </c>
      <c r="Z93">
        <f t="shared" si="57"/>
        <v>52466.959419812185</v>
      </c>
      <c r="AA93">
        <f t="shared" si="58"/>
        <v>842.69814678255136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5.266679895602723E-2</v>
      </c>
      <c r="E94">
        <f t="shared" si="41"/>
        <v>4.4985509576501714E-3</v>
      </c>
      <c r="F94">
        <f t="shared" si="42"/>
        <v>0.31608381639170097</v>
      </c>
      <c r="G94">
        <f t="shared" si="43"/>
        <v>69.947389770402594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6.3914370445194457</v>
      </c>
      <c r="L94">
        <f t="shared" si="48"/>
        <v>70263.473586794295</v>
      </c>
      <c r="M94">
        <f t="shared" si="49"/>
        <v>449.08456795925065</v>
      </c>
      <c r="N94">
        <f t="shared" si="31"/>
        <v>0.7379147239329874</v>
      </c>
      <c r="O94">
        <f t="shared" si="50"/>
        <v>0.99632930617429316</v>
      </c>
      <c r="P94">
        <f t="shared" si="51"/>
        <v>1006.3914370445194</v>
      </c>
      <c r="Q94">
        <f t="shared" si="52"/>
        <v>4.8986085145510519E-2</v>
      </c>
      <c r="R94">
        <f t="shared" si="53"/>
        <v>4.1768015266626657E-3</v>
      </c>
      <c r="S94">
        <f t="shared" si="54"/>
        <v>1006.8033021711969</v>
      </c>
      <c r="T94">
        <f t="shared" si="55"/>
        <v>70263.473586794295</v>
      </c>
      <c r="U94">
        <f t="shared" si="32"/>
        <v>5440067.0945582371</v>
      </c>
      <c r="V94">
        <f t="shared" si="56"/>
        <v>679.54132859067454</v>
      </c>
      <c r="W94">
        <f t="shared" si="33"/>
        <v>77773.696951592967</v>
      </c>
      <c r="X94">
        <f t="shared" si="34"/>
        <v>80642.796965557834</v>
      </c>
      <c r="Y94">
        <f t="shared" si="35"/>
        <v>200686.05696706811</v>
      </c>
      <c r="Z94">
        <f t="shared" si="57"/>
        <v>52039.47268545159</v>
      </c>
      <c r="AA94">
        <f t="shared" si="58"/>
        <v>834.05056538709619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5.9339682150477774E-2</v>
      </c>
      <c r="E95">
        <f t="shared" si="41"/>
        <v>5.0847938232786438E-3</v>
      </c>
      <c r="F95">
        <f t="shared" si="42"/>
        <v>0.35566805545900693</v>
      </c>
      <c r="G95">
        <f t="shared" si="43"/>
        <v>69.591721714943588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6.4046023583601626</v>
      </c>
      <c r="L95">
        <f t="shared" si="48"/>
        <v>69947.389770402588</v>
      </c>
      <c r="M95">
        <f t="shared" si="49"/>
        <v>447.98521748465799</v>
      </c>
      <c r="N95">
        <f t="shared" si="31"/>
        <v>0.73520241642472128</v>
      </c>
      <c r="O95">
        <f t="shared" si="50"/>
        <v>0.9963243618533455</v>
      </c>
      <c r="P95">
        <f t="shared" si="51"/>
        <v>1006.4046023583602</v>
      </c>
      <c r="Q95">
        <f t="shared" si="52"/>
        <v>5.5192621916471653E-2</v>
      </c>
      <c r="R95">
        <f t="shared" si="53"/>
        <v>4.7200093282726563E-3</v>
      </c>
      <c r="S95">
        <f t="shared" si="54"/>
        <v>1006.8173158597638</v>
      </c>
      <c r="T95">
        <f t="shared" si="55"/>
        <v>69947.389770402588</v>
      </c>
      <c r="U95">
        <f t="shared" si="32"/>
        <v>5388808.364986619</v>
      </c>
      <c r="V95">
        <f t="shared" si="56"/>
        <v>673.13838822440391</v>
      </c>
      <c r="W95">
        <f t="shared" si="33"/>
        <v>77434.617684267985</v>
      </c>
      <c r="X95">
        <f t="shared" si="34"/>
        <v>80298.800546290193</v>
      </c>
      <c r="Y95">
        <f t="shared" si="35"/>
        <v>199323.41667456014</v>
      </c>
      <c r="Z95">
        <f t="shared" si="57"/>
        <v>51615.208812259691</v>
      </c>
      <c r="AA95">
        <f t="shared" si="58"/>
        <v>825.46785769707458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5.9339682150477774E-2</v>
      </c>
      <c r="E96">
        <f t="shared" si="41"/>
        <v>5.0847938232786438E-3</v>
      </c>
      <c r="F96">
        <f t="shared" si="42"/>
        <v>0.35385955672747144</v>
      </c>
      <c r="G96">
        <f t="shared" si="43"/>
        <v>69.237862158216117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6.4177947905918344</v>
      </c>
      <c r="L96">
        <f t="shared" si="48"/>
        <v>69591.721714943589</v>
      </c>
      <c r="M96">
        <f t="shared" si="49"/>
        <v>446.62538909048163</v>
      </c>
      <c r="N96">
        <f t="shared" si="31"/>
        <v>0.73249649999116984</v>
      </c>
      <c r="O96">
        <f t="shared" si="50"/>
        <v>0.99631949464106728</v>
      </c>
      <c r="P96">
        <f t="shared" si="51"/>
        <v>1006.4177947905919</v>
      </c>
      <c r="Q96">
        <f t="shared" si="52"/>
        <v>5.5192621916471653E-2</v>
      </c>
      <c r="R96">
        <f t="shared" si="53"/>
        <v>4.7200093282726563E-3</v>
      </c>
      <c r="S96">
        <f t="shared" si="54"/>
        <v>1006.8313584142347</v>
      </c>
      <c r="T96">
        <f t="shared" si="55"/>
        <v>69591.721714943589</v>
      </c>
      <c r="U96">
        <f t="shared" si="32"/>
        <v>5337751.3336440111</v>
      </c>
      <c r="V96">
        <f t="shared" si="56"/>
        <v>666.76064281991114</v>
      </c>
      <c r="W96">
        <f t="shared" si="33"/>
        <v>77092.95416208361</v>
      </c>
      <c r="X96">
        <f t="shared" si="34"/>
        <v>79952.317419974308</v>
      </c>
      <c r="Y96">
        <f t="shared" si="35"/>
        <v>197976.19911010392</v>
      </c>
      <c r="Z96">
        <f t="shared" si="57"/>
        <v>51164.001967983277</v>
      </c>
      <c r="AA96">
        <f t="shared" si="58"/>
        <v>816.75990249340089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5.9339682150477774E-2</v>
      </c>
      <c r="E97">
        <f t="shared" si="41"/>
        <v>5.0847938232786438E-3</v>
      </c>
      <c r="F97">
        <f t="shared" si="42"/>
        <v>0.35206025383911549</v>
      </c>
      <c r="G97">
        <f t="shared" si="43"/>
        <v>68.885801904377004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6.4310143970739038</v>
      </c>
      <c r="L97">
        <f t="shared" si="48"/>
        <v>69237.862158216114</v>
      </c>
      <c r="M97">
        <f t="shared" si="49"/>
        <v>445.26968836210631</v>
      </c>
      <c r="N97">
        <f t="shared" si="31"/>
        <v>0.72979703327486567</v>
      </c>
      <c r="O97">
        <f t="shared" si="50"/>
        <v>0.99631470359744145</v>
      </c>
      <c r="P97">
        <f t="shared" si="51"/>
        <v>1006.4310143970739</v>
      </c>
      <c r="Q97">
        <f t="shared" si="52"/>
        <v>5.5192621916471653E-2</v>
      </c>
      <c r="R97">
        <f t="shared" si="53"/>
        <v>4.7200093282726563E-3</v>
      </c>
      <c r="S97">
        <f t="shared" si="54"/>
        <v>1006.8454298940687</v>
      </c>
      <c r="T97">
        <f t="shared" si="55"/>
        <v>69237.862158216114</v>
      </c>
      <c r="U97">
        <f t="shared" si="32"/>
        <v>5286893.999189619</v>
      </c>
      <c r="V97">
        <f t="shared" si="56"/>
        <v>660.40784238142237</v>
      </c>
      <c r="W97">
        <f t="shared" si="33"/>
        <v>76748.674661994432</v>
      </c>
      <c r="X97">
        <f t="shared" si="34"/>
        <v>79603.317364755014</v>
      </c>
      <c r="Y97">
        <f t="shared" si="35"/>
        <v>196644.35173014083</v>
      </c>
      <c r="Z97">
        <f t="shared" si="57"/>
        <v>50716.491697764366</v>
      </c>
      <c r="AA97">
        <f t="shared" si="58"/>
        <v>808.12217239881898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5.9339682150477774E-2</v>
      </c>
      <c r="E98">
        <f t="shared" si="41"/>
        <v>5.0847938232786438E-3</v>
      </c>
      <c r="F98">
        <f t="shared" si="42"/>
        <v>0.35027010003497244</v>
      </c>
      <c r="G98">
        <f t="shared" si="43"/>
        <v>68.535531804342028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6.4442612337808782</v>
      </c>
      <c r="L98">
        <f t="shared" si="48"/>
        <v>68885.801904377004</v>
      </c>
      <c r="M98">
        <f t="shared" si="49"/>
        <v>443.91810277028571</v>
      </c>
      <c r="N98">
        <f t="shared" si="31"/>
        <v>0.7271040733132742</v>
      </c>
      <c r="O98">
        <f t="shared" si="50"/>
        <v>0.99630998779276048</v>
      </c>
      <c r="P98">
        <f t="shared" si="51"/>
        <v>1006.4442612337809</v>
      </c>
      <c r="Q98">
        <f t="shared" si="52"/>
        <v>5.5192621916471653E-2</v>
      </c>
      <c r="R98">
        <f t="shared" si="53"/>
        <v>4.7200093282726563E-3</v>
      </c>
      <c r="S98">
        <f t="shared" si="54"/>
        <v>1006.8595303588471</v>
      </c>
      <c r="T98">
        <f t="shared" si="55"/>
        <v>68885.801904377004</v>
      </c>
      <c r="U98">
        <f t="shared" si="32"/>
        <v>5236234.3817938818</v>
      </c>
      <c r="V98">
        <f t="shared" si="56"/>
        <v>654.07973960022127</v>
      </c>
      <c r="W98">
        <f t="shared" si="33"/>
        <v>76401.747297190319</v>
      </c>
      <c r="X98">
        <f t="shared" si="34"/>
        <v>79251.770024424564</v>
      </c>
      <c r="Y98">
        <f t="shared" si="35"/>
        <v>195327.82326546023</v>
      </c>
      <c r="Z98">
        <f t="shared" si="57"/>
        <v>50272.653864574429</v>
      </c>
      <c r="AA98">
        <f t="shared" si="58"/>
        <v>799.55415735376801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5.8479986637386301E-2</v>
      </c>
      <c r="E99">
        <f t="shared" si="41"/>
        <v>5.0090521651492415E-3</v>
      </c>
      <c r="F99">
        <f t="shared" si="42"/>
        <v>0.34329805397419416</v>
      </c>
      <c r="G99">
        <f t="shared" si="43"/>
        <v>68.192233750367834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6.4575353568025635</v>
      </c>
      <c r="L99">
        <f t="shared" si="48"/>
        <v>68535.531804342027</v>
      </c>
      <c r="M99">
        <f t="shared" si="49"/>
        <v>442.57061982380526</v>
      </c>
      <c r="N99">
        <f t="shared" si="31"/>
        <v>0.72441767556399073</v>
      </c>
      <c r="O99">
        <f t="shared" si="50"/>
        <v>0.99630534630752088</v>
      </c>
      <c r="P99">
        <f t="shared" si="51"/>
        <v>1006.4575353568025</v>
      </c>
      <c r="Q99">
        <f t="shared" si="52"/>
        <v>5.4393007767932391E-2</v>
      </c>
      <c r="R99">
        <f t="shared" si="53"/>
        <v>4.64984234308774E-3</v>
      </c>
      <c r="S99">
        <f t="shared" si="54"/>
        <v>1006.8736598682743</v>
      </c>
      <c r="T99">
        <f t="shared" si="55"/>
        <v>68535.531804342027</v>
      </c>
      <c r="U99">
        <f t="shared" si="32"/>
        <v>5185770.5227986332</v>
      </c>
      <c r="V99">
        <f t="shared" si="56"/>
        <v>647.77608981219817</v>
      </c>
      <c r="W99">
        <f t="shared" si="33"/>
        <v>76046.350700026291</v>
      </c>
      <c r="X99">
        <f t="shared" si="34"/>
        <v>78892.083034053256</v>
      </c>
      <c r="Y99">
        <f t="shared" si="35"/>
        <v>194056.84451294664</v>
      </c>
      <c r="Z99">
        <f t="shared" si="57"/>
        <v>49832.46434162854</v>
      </c>
      <c r="AA99">
        <f t="shared" si="58"/>
        <v>791.05534967035283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5.8479986637386301E-2</v>
      </c>
      <c r="E100">
        <f t="shared" si="41"/>
        <v>5.0090521651492415E-3</v>
      </c>
      <c r="F100">
        <f t="shared" si="42"/>
        <v>0.34157845611364318</v>
      </c>
      <c r="G100">
        <f t="shared" si="43"/>
        <v>67.850655294254196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6.470836822344296</v>
      </c>
      <c r="L100">
        <f t="shared" si="48"/>
        <v>68192.233750367828</v>
      </c>
      <c r="M100">
        <f t="shared" si="49"/>
        <v>441.26081714978966</v>
      </c>
      <c r="N100">
        <f t="shared" si="31"/>
        <v>0.72173789392964993</v>
      </c>
      <c r="O100">
        <f t="shared" si="50"/>
        <v>0.99630077823231677</v>
      </c>
      <c r="P100">
        <f t="shared" si="51"/>
        <v>1006.4708368223443</v>
      </c>
      <c r="Q100">
        <f t="shared" si="52"/>
        <v>5.4393007767932391E-2</v>
      </c>
      <c r="R100">
        <f t="shared" si="53"/>
        <v>4.64984234308774E-3</v>
      </c>
      <c r="S100">
        <f t="shared" si="54"/>
        <v>1006.8878184821776</v>
      </c>
      <c r="T100">
        <f t="shared" si="55"/>
        <v>68192.233750367828</v>
      </c>
      <c r="U100">
        <f t="shared" si="32"/>
        <v>5135495.2410546206</v>
      </c>
      <c r="V100">
        <f t="shared" si="56"/>
        <v>641.49599599023554</v>
      </c>
      <c r="W100">
        <f t="shared" si="33"/>
        <v>75688.218761971468</v>
      </c>
      <c r="X100">
        <f t="shared" si="34"/>
        <v>78529.766750703682</v>
      </c>
      <c r="Y100">
        <f t="shared" si="35"/>
        <v>192800.89308555078</v>
      </c>
      <c r="Z100">
        <f t="shared" si="57"/>
        <v>49399.659464957782</v>
      </c>
      <c r="AA100">
        <f t="shared" si="58"/>
        <v>782.6491045874136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5.8479986637386301E-2</v>
      </c>
      <c r="E101">
        <f t="shared" si="41"/>
        <v>5.0090521651492415E-3</v>
      </c>
      <c r="F101">
        <f t="shared" si="42"/>
        <v>0.33986747180847882</v>
      </c>
      <c r="G101">
        <f t="shared" si="43"/>
        <v>67.510787822445721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6.484165686727196</v>
      </c>
      <c r="L101">
        <f t="shared" si="48"/>
        <v>67850.655294254189</v>
      </c>
      <c r="M101">
        <f t="shared" si="49"/>
        <v>439.95489088095803</v>
      </c>
      <c r="N101">
        <f t="shared" si="31"/>
        <v>0.71906478078254998</v>
      </c>
      <c r="O101">
        <f t="shared" si="50"/>
        <v>0.99629628266773462</v>
      </c>
      <c r="P101">
        <f t="shared" si="51"/>
        <v>1006.4841656867272</v>
      </c>
      <c r="Q101">
        <f t="shared" si="52"/>
        <v>5.4393007767932391E-2</v>
      </c>
      <c r="R101">
        <f t="shared" si="53"/>
        <v>4.64984234308774E-3</v>
      </c>
      <c r="S101">
        <f t="shared" si="54"/>
        <v>1006.9020062605073</v>
      </c>
      <c r="T101">
        <f t="shared" si="55"/>
        <v>67850.655294254189</v>
      </c>
      <c r="U101">
        <f t="shared" si="32"/>
        <v>5085406.6531560468</v>
      </c>
      <c r="V101">
        <f t="shared" si="56"/>
        <v>635.23922287030928</v>
      </c>
      <c r="W101">
        <f t="shared" si="33"/>
        <v>75327.319043154173</v>
      </c>
      <c r="X101">
        <f t="shared" si="34"/>
        <v>78164.790361670384</v>
      </c>
      <c r="Y101">
        <f t="shared" si="35"/>
        <v>191559.92413662322</v>
      </c>
      <c r="Z101">
        <f t="shared" si="57"/>
        <v>48970.389053821673</v>
      </c>
      <c r="AA101">
        <f t="shared" si="58"/>
        <v>774.31026890618796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5.8479986637386301E-2</v>
      </c>
      <c r="E102">
        <f t="shared" si="41"/>
        <v>5.0090521651492415E-3</v>
      </c>
      <c r="F102">
        <f t="shared" si="42"/>
        <v>0.33816505791295276</v>
      </c>
      <c r="G102">
        <f t="shared" si="43"/>
        <v>67.172622764532761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6.4975220063883867</v>
      </c>
      <c r="L102">
        <f t="shared" si="48"/>
        <v>67510.787822445724</v>
      </c>
      <c r="M102">
        <f t="shared" si="49"/>
        <v>438.65282954495819</v>
      </c>
      <c r="N102">
        <f t="shared" si="31"/>
        <v>0.71639838698899228</v>
      </c>
      <c r="O102">
        <f t="shared" si="50"/>
        <v>0.9962918587242503</v>
      </c>
      <c r="P102">
        <f t="shared" si="51"/>
        <v>1006.4975220063884</v>
      </c>
      <c r="Q102">
        <f t="shared" si="52"/>
        <v>5.4393007767932391E-2</v>
      </c>
      <c r="R102">
        <f t="shared" si="53"/>
        <v>4.64984234308774E-3</v>
      </c>
      <c r="S102">
        <f t="shared" si="54"/>
        <v>1006.9162232633374</v>
      </c>
      <c r="T102">
        <f t="shared" si="55"/>
        <v>67510.787822445724</v>
      </c>
      <c r="U102">
        <f t="shared" si="32"/>
        <v>5035502.8955388907</v>
      </c>
      <c r="V102">
        <f t="shared" si="56"/>
        <v>629.00553766691326</v>
      </c>
      <c r="W102">
        <f t="shared" si="33"/>
        <v>74963.618931337202</v>
      </c>
      <c r="X102">
        <f t="shared" si="34"/>
        <v>77797.122912045656</v>
      </c>
      <c r="Y102">
        <f t="shared" si="35"/>
        <v>190333.89399793089</v>
      </c>
      <c r="Z102">
        <f t="shared" si="57"/>
        <v>48544.62984600418</v>
      </c>
      <c r="AA102">
        <f t="shared" si="58"/>
        <v>766.03835330811103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5.8479986637386301E-2</v>
      </c>
      <c r="E103">
        <f t="shared" si="41"/>
        <v>5.0090521651492415E-3</v>
      </c>
      <c r="F103">
        <f t="shared" si="42"/>
        <v>0.33647117149743605</v>
      </c>
      <c r="G103">
        <f t="shared" si="43"/>
        <v>66.836151593035325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6.5109058378812472</v>
      </c>
      <c r="L103">
        <f t="shared" si="48"/>
        <v>67172.62276453276</v>
      </c>
      <c r="M103">
        <f t="shared" si="49"/>
        <v>437.3546217033911</v>
      </c>
      <c r="N103">
        <f t="shared" si="31"/>
        <v>0.71373876193333774</v>
      </c>
      <c r="O103">
        <f t="shared" si="50"/>
        <v>0.99628750552212586</v>
      </c>
      <c r="P103">
        <f t="shared" si="51"/>
        <v>1006.5109058378813</v>
      </c>
      <c r="Q103">
        <f t="shared" si="52"/>
        <v>5.4393007767932391E-2</v>
      </c>
      <c r="R103">
        <f t="shared" si="53"/>
        <v>4.64984234308774E-3</v>
      </c>
      <c r="S103">
        <f t="shared" si="54"/>
        <v>1006.9304695508655</v>
      </c>
      <c r="T103">
        <f t="shared" si="55"/>
        <v>67172.62276453276</v>
      </c>
      <c r="U103">
        <f t="shared" si="32"/>
        <v>4985782.1241684007</v>
      </c>
      <c r="V103">
        <f t="shared" si="56"/>
        <v>622.79471003402364</v>
      </c>
      <c r="W103">
        <f t="shared" si="33"/>
        <v>74597.085639023455</v>
      </c>
      <c r="X103">
        <f t="shared" si="34"/>
        <v>77426.733302078297</v>
      </c>
      <c r="Y103">
        <f t="shared" si="35"/>
        <v>189122.76016281158</v>
      </c>
      <c r="Z103">
        <f t="shared" si="57"/>
        <v>48122.358598331331</v>
      </c>
      <c r="AA103">
        <f t="shared" si="58"/>
        <v>757.83287080880643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5.8479986637386301E-2</v>
      </c>
      <c r="E104">
        <f t="shared" si="41"/>
        <v>5.0090521651492415E-3</v>
      </c>
      <c r="F104">
        <f t="shared" si="42"/>
        <v>0.33478576984733655</v>
      </c>
      <c r="G104">
        <f t="shared" si="43"/>
        <v>66.501365823187982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6.5243172378756462</v>
      </c>
      <c r="L104">
        <f t="shared" si="48"/>
        <v>66836.15159303532</v>
      </c>
      <c r="M104">
        <f t="shared" si="49"/>
        <v>436.06025595171019</v>
      </c>
      <c r="N104">
        <f t="shared" si="31"/>
        <v>0.71108595354178172</v>
      </c>
      <c r="O104">
        <f t="shared" si="50"/>
        <v>0.9962832221913096</v>
      </c>
      <c r="P104">
        <f t="shared" si="51"/>
        <v>1006.5243172378756</v>
      </c>
      <c r="Q104">
        <f t="shared" si="52"/>
        <v>5.4393007767932391E-2</v>
      </c>
      <c r="R104">
        <f t="shared" si="53"/>
        <v>4.64984234308774E-3</v>
      </c>
      <c r="S104">
        <f t="shared" si="54"/>
        <v>1006.9447451834135</v>
      </c>
      <c r="T104">
        <f t="shared" si="55"/>
        <v>66836.15159303532</v>
      </c>
      <c r="U104">
        <f t="shared" si="32"/>
        <v>4936242.5142319994</v>
      </c>
      <c r="V104">
        <f t="shared" si="56"/>
        <v>616.60651202673785</v>
      </c>
      <c r="W104">
        <f t="shared" si="33"/>
        <v>74227.686200556476</v>
      </c>
      <c r="X104">
        <f t="shared" si="34"/>
        <v>77053.590284531369</v>
      </c>
      <c r="Y104">
        <f t="shared" si="35"/>
        <v>187926.48126965525</v>
      </c>
      <c r="Z104">
        <f t="shared" si="57"/>
        <v>47703.552090401907</v>
      </c>
      <c r="AA104">
        <f t="shared" si="58"/>
        <v>749.69333677591294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5.8479986637386301E-2</v>
      </c>
      <c r="E105">
        <f t="shared" si="41"/>
        <v>5.0090521651492415E-3</v>
      </c>
      <c r="F105">
        <f t="shared" si="42"/>
        <v>0.33310881046202151</v>
      </c>
      <c r="G105">
        <f t="shared" si="43"/>
        <v>66.168257012725959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6.5377562631581858</v>
      </c>
      <c r="L105">
        <f t="shared" si="48"/>
        <v>66501.365823187982</v>
      </c>
      <c r="M105">
        <f t="shared" si="49"/>
        <v>434.76972091912097</v>
      </c>
      <c r="N105">
        <f t="shared" si="31"/>
        <v>0.70844000830584686</v>
      </c>
      <c r="O105">
        <f t="shared" si="50"/>
        <v>0.99627900787133272</v>
      </c>
      <c r="P105">
        <f t="shared" si="51"/>
        <v>1006.5377562631581</v>
      </c>
      <c r="Q105">
        <f t="shared" si="52"/>
        <v>5.4393007767932391E-2</v>
      </c>
      <c r="R105">
        <f t="shared" si="53"/>
        <v>4.64984234308774E-3</v>
      </c>
      <c r="S105">
        <f t="shared" si="54"/>
        <v>1006.9590502214271</v>
      </c>
      <c r="T105">
        <f t="shared" si="55"/>
        <v>66501.365823187982</v>
      </c>
      <c r="U105">
        <f t="shared" si="32"/>
        <v>4886882.2598375147</v>
      </c>
      <c r="V105">
        <f t="shared" si="56"/>
        <v>610.44071806357988</v>
      </c>
      <c r="W105">
        <f t="shared" si="33"/>
        <v>73855.387469215682</v>
      </c>
      <c r="X105">
        <f t="shared" si="34"/>
        <v>76677.662462038803</v>
      </c>
      <c r="Y105">
        <f t="shared" si="35"/>
        <v>186745.01708570955</v>
      </c>
      <c r="Z105">
        <f t="shared" si="57"/>
        <v>47288.187128212478</v>
      </c>
      <c r="AA105">
        <f t="shared" si="58"/>
        <v>741.6192689460571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5.8479986637386301E-2</v>
      </c>
      <c r="E106">
        <f t="shared" si="41"/>
        <v>5.0090521651492415E-3</v>
      </c>
      <c r="F106">
        <f t="shared" si="42"/>
        <v>0.33144025105374647</v>
      </c>
      <c r="G106">
        <f t="shared" si="43"/>
        <v>65.83681676167221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6.5512229706324296</v>
      </c>
      <c r="L106">
        <f t="shared" si="48"/>
        <v>66168.257012725953</v>
      </c>
      <c r="M106">
        <f t="shared" si="49"/>
        <v>433.48300526848067</v>
      </c>
      <c r="N106">
        <f t="shared" si="31"/>
        <v>0.70580097130559771</v>
      </c>
      <c r="O106">
        <f t="shared" si="50"/>
        <v>0.99627486171121238</v>
      </c>
      <c r="P106">
        <f t="shared" si="51"/>
        <v>1006.5512229706325</v>
      </c>
      <c r="Q106">
        <f t="shared" si="52"/>
        <v>5.4393007767932391E-2</v>
      </c>
      <c r="R106">
        <f t="shared" si="53"/>
        <v>4.64984234308774E-3</v>
      </c>
      <c r="S106">
        <f t="shared" si="54"/>
        <v>1006.9733847254768</v>
      </c>
      <c r="T106">
        <f t="shared" si="55"/>
        <v>66168.257012725953</v>
      </c>
      <c r="U106">
        <f t="shared" si="32"/>
        <v>4837699.5737166181</v>
      </c>
      <c r="V106">
        <f t="shared" si="56"/>
        <v>604.29710488945477</v>
      </c>
      <c r="W106">
        <f t="shared" si="33"/>
        <v>73480.156114305908</v>
      </c>
      <c r="X106">
        <f t="shared" si="34"/>
        <v>76298.918284460204</v>
      </c>
      <c r="Y106">
        <f t="shared" si="35"/>
        <v>185578.32849118186</v>
      </c>
      <c r="Z106">
        <f t="shared" si="57"/>
        <v>46876.240547678986</v>
      </c>
      <c r="AA106">
        <f t="shared" si="58"/>
        <v>733.61018744098374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6.5900947097438184E-2</v>
      </c>
      <c r="E107">
        <f t="shared" si="41"/>
        <v>5.66495942737133E-3</v>
      </c>
      <c r="F107">
        <f t="shared" si="42"/>
        <v>0.3729628957821538</v>
      </c>
      <c r="G107">
        <f t="shared" si="43"/>
        <v>65.463853865890059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6.5647174173191667</v>
      </c>
      <c r="L107">
        <f t="shared" si="48"/>
        <v>65836.816761672206</v>
      </c>
      <c r="M107">
        <f t="shared" si="49"/>
        <v>432.20009769620003</v>
      </c>
      <c r="N107">
        <f t="shared" si="31"/>
        <v>0.70316888623257678</v>
      </c>
      <c r="O107">
        <f t="shared" si="50"/>
        <v>0.99627078286935189</v>
      </c>
      <c r="P107">
        <f t="shared" si="51"/>
        <v>1006.5647174173191</v>
      </c>
      <c r="Q107">
        <f t="shared" si="52"/>
        <v>6.1295341081583812E-2</v>
      </c>
      <c r="R107">
        <f t="shared" si="53"/>
        <v>5.2573296549243143E-3</v>
      </c>
      <c r="S107">
        <f t="shared" si="54"/>
        <v>1006.9877487562579</v>
      </c>
      <c r="T107">
        <f t="shared" si="55"/>
        <v>65836.816761672206</v>
      </c>
      <c r="U107">
        <f t="shared" si="32"/>
        <v>4788692.6869333731</v>
      </c>
      <c r="V107">
        <f t="shared" si="56"/>
        <v>598.17545153924311</v>
      </c>
      <c r="W107">
        <f t="shared" si="33"/>
        <v>73150.179895359455</v>
      </c>
      <c r="X107">
        <f t="shared" si="34"/>
        <v>75963.688601793721</v>
      </c>
      <c r="Y107">
        <f t="shared" si="35"/>
        <v>184183.12280842217</v>
      </c>
      <c r="Z107">
        <f t="shared" si="57"/>
        <v>46467.689218056898</v>
      </c>
      <c r="AA107">
        <f t="shared" si="58"/>
        <v>725.66561478287053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6.5900947097438184E-2</v>
      </c>
      <c r="E108">
        <f t="shared" si="41"/>
        <v>5.66495942737133E-3</v>
      </c>
      <c r="F108">
        <f t="shared" si="42"/>
        <v>0.370850076109633</v>
      </c>
      <c r="G108">
        <f t="shared" si="43"/>
        <v>65.093003789780425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6.5782396603566298</v>
      </c>
      <c r="L108">
        <f t="shared" si="48"/>
        <v>65463.853865890058</v>
      </c>
      <c r="M108">
        <f t="shared" si="49"/>
        <v>430.63691982038864</v>
      </c>
      <c r="N108">
        <f t="shared" si="31"/>
        <v>0.70054379541246425</v>
      </c>
      <c r="O108">
        <f t="shared" si="50"/>
        <v>0.99626677051344348</v>
      </c>
      <c r="P108">
        <f t="shared" si="51"/>
        <v>1006.5782396603566</v>
      </c>
      <c r="Q108">
        <f t="shared" si="52"/>
        <v>6.1295341081583812E-2</v>
      </c>
      <c r="R108">
        <f t="shared" si="53"/>
        <v>5.2573296549243143E-3</v>
      </c>
      <c r="S108">
        <f t="shared" si="54"/>
        <v>1007.0021423745906</v>
      </c>
      <c r="T108">
        <f t="shared" si="55"/>
        <v>65463.853865890058</v>
      </c>
      <c r="U108">
        <f t="shared" si="32"/>
        <v>4739903.4729418866</v>
      </c>
      <c r="V108">
        <f t="shared" si="56"/>
        <v>592.08098859965287</v>
      </c>
      <c r="W108">
        <f t="shared" si="33"/>
        <v>72817.402746530744</v>
      </c>
      <c r="X108">
        <f t="shared" si="34"/>
        <v>75625.758035723076</v>
      </c>
      <c r="Y108">
        <f t="shared" si="35"/>
        <v>182804.28148244636</v>
      </c>
      <c r="Z108">
        <f t="shared" si="57"/>
        <v>46032.14521137008</v>
      </c>
      <c r="AA108">
        <f t="shared" si="58"/>
        <v>717.58914622589486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6.5900947097438184E-2</v>
      </c>
      <c r="E109">
        <f t="shared" si="41"/>
        <v>5.66495942737133E-3</v>
      </c>
      <c r="F109">
        <f t="shared" si="42"/>
        <v>0.36874922547483435</v>
      </c>
      <c r="G109">
        <f t="shared" si="43"/>
        <v>64.724254564305596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6.5917897570007504</v>
      </c>
      <c r="L109">
        <f t="shared" si="48"/>
        <v>65093.003789780429</v>
      </c>
      <c r="M109">
        <f t="shared" si="49"/>
        <v>429.07939563388561</v>
      </c>
      <c r="N109">
        <f t="shared" si="31"/>
        <v>0.6979257398274622</v>
      </c>
      <c r="O109">
        <f t="shared" si="50"/>
        <v>0.99626282382037146</v>
      </c>
      <c r="P109">
        <f t="shared" si="51"/>
        <v>1006.5917897570007</v>
      </c>
      <c r="Q109">
        <f t="shared" si="52"/>
        <v>6.1295341081583812E-2</v>
      </c>
      <c r="R109">
        <f t="shared" si="53"/>
        <v>5.2573296549243143E-3</v>
      </c>
      <c r="S109">
        <f t="shared" si="54"/>
        <v>1007.0165656414204</v>
      </c>
      <c r="T109">
        <f t="shared" si="55"/>
        <v>65093.003789780429</v>
      </c>
      <c r="U109">
        <f t="shared" si="32"/>
        <v>4691329.8926562751</v>
      </c>
      <c r="V109">
        <f t="shared" si="56"/>
        <v>586.01346136001484</v>
      </c>
      <c r="W109">
        <f t="shared" si="33"/>
        <v>72481.791010745394</v>
      </c>
      <c r="X109">
        <f t="shared" si="34"/>
        <v>75285.094753034835</v>
      </c>
      <c r="Y109">
        <f t="shared" si="35"/>
        <v>181441.74503701233</v>
      </c>
      <c r="Z109">
        <f t="shared" si="57"/>
        <v>45600.499929690704</v>
      </c>
      <c r="AA109">
        <f t="shared" si="58"/>
        <v>709.58278691918895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6.5900947097438184E-2</v>
      </c>
      <c r="E110">
        <f t="shared" si="41"/>
        <v>5.66495942737133E-3</v>
      </c>
      <c r="F110">
        <f t="shared" si="42"/>
        <v>0.36666027607364482</v>
      </c>
      <c r="G110">
        <f t="shared" si="43"/>
        <v>64.357594288231951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6.6053677646253988</v>
      </c>
      <c r="L110">
        <f t="shared" si="48"/>
        <v>64724.254564305593</v>
      </c>
      <c r="M110">
        <f t="shared" si="49"/>
        <v>427.5275046884725</v>
      </c>
      <c r="N110">
        <f t="shared" si="31"/>
        <v>0.69531475913840624</v>
      </c>
      <c r="O110">
        <f t="shared" si="50"/>
        <v>0.99625894197611709</v>
      </c>
      <c r="P110">
        <f t="shared" si="51"/>
        <v>1006.6053677646254</v>
      </c>
      <c r="Q110">
        <f t="shared" si="52"/>
        <v>6.1295341081583812E-2</v>
      </c>
      <c r="R110">
        <f t="shared" si="53"/>
        <v>5.2573296549243143E-3</v>
      </c>
      <c r="S110">
        <f t="shared" si="54"/>
        <v>1007.0310186178183</v>
      </c>
      <c r="T110">
        <f t="shared" si="55"/>
        <v>64724.254564305593</v>
      </c>
      <c r="U110">
        <f t="shared" si="32"/>
        <v>4642969.9275830463</v>
      </c>
      <c r="V110">
        <f t="shared" si="56"/>
        <v>579.97261768194085</v>
      </c>
      <c r="W110">
        <f t="shared" si="33"/>
        <v>72143.310807875212</v>
      </c>
      <c r="X110">
        <f t="shared" si="34"/>
        <v>74941.666732169513</v>
      </c>
      <c r="Y110">
        <f t="shared" si="35"/>
        <v>180095.45524980297</v>
      </c>
      <c r="Z110">
        <f t="shared" si="57"/>
        <v>45172.723251573974</v>
      </c>
      <c r="AA110">
        <f t="shared" si="58"/>
        <v>701.6459709766807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6.5031054595752008E-2</v>
      </c>
      <c r="E111">
        <f t="shared" si="41"/>
        <v>5.5878266703530688E-3</v>
      </c>
      <c r="F111">
        <f t="shared" si="42"/>
        <v>0.35961908180354479</v>
      </c>
      <c r="G111">
        <f t="shared" si="43"/>
        <v>63.997975206428407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6.6189737407226277</v>
      </c>
      <c r="L111">
        <f t="shared" si="48"/>
        <v>64357.59428823195</v>
      </c>
      <c r="M111">
        <f t="shared" si="49"/>
        <v>425.98122660988787</v>
      </c>
      <c r="N111">
        <f t="shared" si="31"/>
        <v>0.69271089170660483</v>
      </c>
      <c r="O111">
        <f t="shared" si="50"/>
        <v>0.99625512417566398</v>
      </c>
      <c r="P111">
        <f t="shared" si="51"/>
        <v>1006.6189737407226</v>
      </c>
      <c r="Q111">
        <f t="shared" si="52"/>
        <v>6.0486242579306911E-2</v>
      </c>
      <c r="R111">
        <f t="shared" si="53"/>
        <v>5.1859079163965038E-3</v>
      </c>
      <c r="S111">
        <f t="shared" si="54"/>
        <v>1007.0455013649812</v>
      </c>
      <c r="T111">
        <f t="shared" si="55"/>
        <v>64357.59428823195</v>
      </c>
      <c r="U111">
        <f t="shared" si="32"/>
        <v>4594821.5795127163</v>
      </c>
      <c r="V111">
        <f t="shared" si="56"/>
        <v>573.95820796080204</v>
      </c>
      <c r="W111">
        <f t="shared" si="33"/>
        <v>71796.358629970928</v>
      </c>
      <c r="X111">
        <f t="shared" si="34"/>
        <v>74590.086251007655</v>
      </c>
      <c r="Y111">
        <f t="shared" si="35"/>
        <v>178792.91102462268</v>
      </c>
      <c r="Z111">
        <f t="shared" si="57"/>
        <v>44748.78517124927</v>
      </c>
      <c r="AA111">
        <f t="shared" si="58"/>
        <v>693.77813601658909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6.5031054595752008E-2</v>
      </c>
      <c r="E112">
        <f t="shared" si="41"/>
        <v>5.5878266703530688E-3</v>
      </c>
      <c r="F112">
        <f t="shared" si="42"/>
        <v>0.3576095927070751</v>
      </c>
      <c r="G112">
        <f t="shared" si="43"/>
        <v>63.640365613721329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6.6326077429029047</v>
      </c>
      <c r="L112">
        <f t="shared" si="48"/>
        <v>63997.975206428404</v>
      </c>
      <c r="M112">
        <f t="shared" si="49"/>
        <v>424.47346588426518</v>
      </c>
      <c r="N112">
        <f t="shared" si="31"/>
        <v>0.69011417461540803</v>
      </c>
      <c r="O112">
        <f t="shared" si="50"/>
        <v>0.99625136962290373</v>
      </c>
      <c r="P112">
        <f t="shared" si="51"/>
        <v>1006.6326077429029</v>
      </c>
      <c r="Q112">
        <f t="shared" si="52"/>
        <v>6.0486242579306911E-2</v>
      </c>
      <c r="R112">
        <f t="shared" si="53"/>
        <v>5.1859079163965038E-3</v>
      </c>
      <c r="S112">
        <f t="shared" si="54"/>
        <v>1007.0600139442321</v>
      </c>
      <c r="T112">
        <f t="shared" si="55"/>
        <v>63997.975206428404</v>
      </c>
      <c r="U112">
        <f t="shared" si="32"/>
        <v>4546877.855037313</v>
      </c>
      <c r="V112">
        <f t="shared" si="56"/>
        <v>567.96935862102271</v>
      </c>
      <c r="W112">
        <f t="shared" si="33"/>
        <v>71446.444582602751</v>
      </c>
      <c r="X112">
        <f t="shared" si="34"/>
        <v>74235.653972474145</v>
      </c>
      <c r="Y112">
        <f t="shared" si="35"/>
        <v>177506.3053446401</v>
      </c>
      <c r="Z112">
        <f t="shared" si="57"/>
        <v>44332.094472662204</v>
      </c>
      <c r="AA112">
        <f t="shared" si="58"/>
        <v>686.0010981900723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6.5031054595752008E-2</v>
      </c>
      <c r="E113">
        <f t="shared" si="41"/>
        <v>5.5878266703530688E-3</v>
      </c>
      <c r="F113">
        <f t="shared" si="42"/>
        <v>0.35561133228737241</v>
      </c>
      <c r="G113">
        <f t="shared" si="43"/>
        <v>63.284754281433955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6.6462698288953748</v>
      </c>
      <c r="L113">
        <f t="shared" si="48"/>
        <v>63640.365613721326</v>
      </c>
      <c r="M113">
        <f t="shared" si="49"/>
        <v>422.97104187834674</v>
      </c>
      <c r="N113">
        <f t="shared" si="31"/>
        <v>0.68752464369150801</v>
      </c>
      <c r="O113">
        <f t="shared" si="50"/>
        <v>0.99624767753054322</v>
      </c>
      <c r="P113">
        <f t="shared" si="51"/>
        <v>1006.6462698288954</v>
      </c>
      <c r="Q113">
        <f t="shared" si="52"/>
        <v>6.0486242579306911E-2</v>
      </c>
      <c r="R113">
        <f t="shared" si="53"/>
        <v>5.1859079163965038E-3</v>
      </c>
      <c r="S113">
        <f t="shared" si="54"/>
        <v>1007.0745564170199</v>
      </c>
      <c r="T113">
        <f t="shared" si="55"/>
        <v>63640.365613721326</v>
      </c>
      <c r="U113">
        <f t="shared" si="32"/>
        <v>4499136.8336129831</v>
      </c>
      <c r="V113">
        <f t="shared" si="56"/>
        <v>562.00582975950977</v>
      </c>
      <c r="W113">
        <f t="shared" si="33"/>
        <v>71093.53405410811</v>
      </c>
      <c r="X113">
        <f t="shared" si="34"/>
        <v>73878.337258861284</v>
      </c>
      <c r="Y113">
        <f t="shared" si="35"/>
        <v>176235.58653495443</v>
      </c>
      <c r="Z113">
        <f t="shared" si="57"/>
        <v>43919.118387736089</v>
      </c>
      <c r="AA113">
        <f t="shared" si="58"/>
        <v>678.29116931005171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6.5031054595752008E-2</v>
      </c>
      <c r="E114">
        <f t="shared" si="41"/>
        <v>5.5878266703530688E-3</v>
      </c>
      <c r="F114">
        <f t="shared" si="42"/>
        <v>0.3536242378005372</v>
      </c>
      <c r="G114">
        <f t="shared" si="43"/>
        <v>62.931130043633416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6.6599600565480959</v>
      </c>
      <c r="L114">
        <f t="shared" si="48"/>
        <v>63284.754281433954</v>
      </c>
      <c r="M114">
        <f t="shared" si="49"/>
        <v>421.47393570281122</v>
      </c>
      <c r="N114">
        <f t="shared" si="31"/>
        <v>0.68494233352597411</v>
      </c>
      <c r="O114">
        <f t="shared" si="50"/>
        <v>0.9962440471200148</v>
      </c>
      <c r="P114">
        <f t="shared" si="51"/>
        <v>1006.6599600565481</v>
      </c>
      <c r="Q114">
        <f t="shared" si="52"/>
        <v>6.0486242579306911E-2</v>
      </c>
      <c r="R114">
        <f t="shared" si="53"/>
        <v>5.1859079163965038E-3</v>
      </c>
      <c r="S114">
        <f t="shared" si="54"/>
        <v>1007.0891288449208</v>
      </c>
      <c r="T114">
        <f t="shared" si="55"/>
        <v>63284.754281433954</v>
      </c>
      <c r="U114">
        <f t="shared" si="32"/>
        <v>4451596.6136966376</v>
      </c>
      <c r="V114">
        <f t="shared" si="56"/>
        <v>556.06738384663447</v>
      </c>
      <c r="W114">
        <f t="shared" si="33"/>
        <v>70737.592199760606</v>
      </c>
      <c r="X114">
        <f t="shared" si="34"/>
        <v>73518.103275276881</v>
      </c>
      <c r="Y114">
        <f t="shared" si="35"/>
        <v>174980.70408107771</v>
      </c>
      <c r="Z114">
        <f t="shared" si="57"/>
        <v>43509.828138447512</v>
      </c>
      <c r="AA114">
        <f t="shared" si="58"/>
        <v>670.64780895893023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6.5031054595752008E-2</v>
      </c>
      <c r="E115">
        <f t="shared" si="41"/>
        <v>5.5878266703530688E-3</v>
      </c>
      <c r="F115">
        <f t="shared" si="42"/>
        <v>0.35164824685327206</v>
      </c>
      <c r="G115">
        <f t="shared" si="43"/>
        <v>62.579481796780144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6.6736784838282794</v>
      </c>
      <c r="L115">
        <f t="shared" si="48"/>
        <v>62931.130043633413</v>
      </c>
      <c r="M115">
        <f t="shared" si="49"/>
        <v>419.98212853519573</v>
      </c>
      <c r="N115">
        <f t="shared" si="31"/>
        <v>0.68236727749502024</v>
      </c>
      <c r="O115">
        <f t="shared" si="50"/>
        <v>0.99624047762138179</v>
      </c>
      <c r="P115">
        <f t="shared" si="51"/>
        <v>1006.6736784838283</v>
      </c>
      <c r="Q115">
        <f t="shared" si="52"/>
        <v>6.0486242579306911E-2</v>
      </c>
      <c r="R115">
        <f t="shared" si="53"/>
        <v>5.1859079163965038E-3</v>
      </c>
      <c r="S115">
        <f t="shared" si="54"/>
        <v>1007.1037312896372</v>
      </c>
      <c r="T115">
        <f t="shared" si="55"/>
        <v>62931.130043633413</v>
      </c>
      <c r="U115">
        <f t="shared" si="32"/>
        <v>4404255.3124625981</v>
      </c>
      <c r="V115">
        <f t="shared" si="56"/>
        <v>550.15378569083771</v>
      </c>
      <c r="W115">
        <f t="shared" si="33"/>
        <v>70378.58393850128</v>
      </c>
      <c r="X115">
        <f t="shared" si="34"/>
        <v>73154.918986738674</v>
      </c>
      <c r="Y115">
        <f t="shared" si="35"/>
        <v>173741.60861293468</v>
      </c>
      <c r="Z115">
        <f t="shared" si="57"/>
        <v>43104.195063512809</v>
      </c>
      <c r="AA115">
        <f t="shared" si="58"/>
        <v>663.07048010353833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6.5031054595752008E-2</v>
      </c>
      <c r="E116">
        <f t="shared" si="41"/>
        <v>5.5878266703530688E-3</v>
      </c>
      <c r="F116">
        <f t="shared" si="42"/>
        <v>0.34968329740092247</v>
      </c>
      <c r="G116">
        <f t="shared" si="43"/>
        <v>62.229798499379221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6.6874251688225375</v>
      </c>
      <c r="L116">
        <f t="shared" si="48"/>
        <v>62579.481796780143</v>
      </c>
      <c r="M116">
        <f t="shared" si="49"/>
        <v>418.49560161965934</v>
      </c>
      <c r="N116">
        <f t="shared" si="31"/>
        <v>0.67979950778051179</v>
      </c>
      <c r="O116">
        <f t="shared" si="50"/>
        <v>0.99623696827325192</v>
      </c>
      <c r="P116">
        <f t="shared" si="51"/>
        <v>1006.6874251688225</v>
      </c>
      <c r="Q116">
        <f t="shared" si="52"/>
        <v>6.0486242579306911E-2</v>
      </c>
      <c r="R116">
        <f t="shared" si="53"/>
        <v>5.1859079163965038E-3</v>
      </c>
      <c r="S116">
        <f t="shared" si="54"/>
        <v>1007.1183638129988</v>
      </c>
      <c r="T116">
        <f t="shared" si="55"/>
        <v>62579.481796780143</v>
      </c>
      <c r="U116">
        <f t="shared" si="32"/>
        <v>4357111.0655240454</v>
      </c>
      <c r="V116">
        <f t="shared" si="56"/>
        <v>544.26480240383421</v>
      </c>
      <c r="W116">
        <f t="shared" si="33"/>
        <v>70016.47394965477</v>
      </c>
      <c r="X116">
        <f t="shared" si="34"/>
        <v>72788.751155258942</v>
      </c>
      <c r="Y116">
        <f t="shared" si="35"/>
        <v>172518.25188916974</v>
      </c>
      <c r="Z116">
        <f t="shared" si="57"/>
        <v>42702.190620718044</v>
      </c>
      <c r="AA116">
        <f t="shared" si="58"/>
        <v>655.55864909723164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6.5031054595752008E-2</v>
      </c>
      <c r="E117">
        <f t="shared" si="41"/>
        <v>5.5878266703530688E-3</v>
      </c>
      <c r="F117">
        <f t="shared" si="42"/>
        <v>0.34772932774552862</v>
      </c>
      <c r="G117">
        <f t="shared" si="43"/>
        <v>61.882069171633695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6.7012001697371382</v>
      </c>
      <c r="L117">
        <f t="shared" si="48"/>
        <v>62229.79849937922</v>
      </c>
      <c r="M117">
        <f t="shared" si="49"/>
        <v>417.01433626674793</v>
      </c>
      <c r="N117">
        <f t="shared" si="31"/>
        <v>0.67723905539020979</v>
      </c>
      <c r="O117">
        <f t="shared" si="50"/>
        <v>0.99623351832268658</v>
      </c>
      <c r="P117">
        <f t="shared" si="51"/>
        <v>1006.7012001697371</v>
      </c>
      <c r="Q117">
        <f t="shared" si="52"/>
        <v>6.0486242579306911E-2</v>
      </c>
      <c r="R117">
        <f t="shared" si="53"/>
        <v>5.1859079163965038E-3</v>
      </c>
      <c r="S117">
        <f t="shared" si="54"/>
        <v>1007.1330264769628</v>
      </c>
      <c r="T117">
        <f t="shared" si="55"/>
        <v>62229.79849937922</v>
      </c>
      <c r="U117">
        <f t="shared" si="32"/>
        <v>4310162.0266591981</v>
      </c>
      <c r="V117">
        <f t="shared" si="56"/>
        <v>538.4002033664093</v>
      </c>
      <c r="W117">
        <f t="shared" si="33"/>
        <v>69651.226669630341</v>
      </c>
      <c r="X117">
        <f t="shared" si="34"/>
        <v>72419.56633691935</v>
      </c>
      <c r="Y117">
        <f t="shared" si="35"/>
        <v>171310.58678175585</v>
      </c>
      <c r="Z117">
        <f t="shared" si="57"/>
        <v>42303.786389158427</v>
      </c>
      <c r="AA117">
        <f t="shared" si="58"/>
        <v>648.11178568131595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6.5031054595752008E-2</v>
      </c>
      <c r="E118">
        <f t="shared" si="41"/>
        <v>5.5878266703530688E-3</v>
      </c>
      <c r="F118">
        <f t="shared" si="42"/>
        <v>0.34578627653388821</v>
      </c>
      <c r="G118">
        <f t="shared" si="43"/>
        <v>61.536282895099809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6.7150035448982397</v>
      </c>
      <c r="L118">
        <f t="shared" si="48"/>
        <v>61882.069171633695</v>
      </c>
      <c r="M118">
        <f t="shared" si="49"/>
        <v>415.53831385315834</v>
      </c>
      <c r="N118">
        <f t="shared" si="31"/>
        <v>0.67468595017775601</v>
      </c>
      <c r="O118">
        <f t="shared" si="50"/>
        <v>0.99623012702511271</v>
      </c>
      <c r="P118">
        <f t="shared" si="51"/>
        <v>1006.7150035448982</v>
      </c>
      <c r="Q118">
        <f t="shared" si="52"/>
        <v>6.0486242579306911E-2</v>
      </c>
      <c r="R118">
        <f t="shared" si="53"/>
        <v>5.1859079163965038E-3</v>
      </c>
      <c r="S118">
        <f t="shared" si="54"/>
        <v>1007.1477193436137</v>
      </c>
      <c r="T118">
        <f t="shared" si="55"/>
        <v>61882.069171633695</v>
      </c>
      <c r="U118">
        <f t="shared" si="32"/>
        <v>4263406.3675421234</v>
      </c>
      <c r="V118">
        <f t="shared" si="56"/>
        <v>532.55976019479249</v>
      </c>
      <c r="W118">
        <f t="shared" si="33"/>
        <v>69282.806288607113</v>
      </c>
      <c r="X118">
        <f t="shared" si="34"/>
        <v>72047.33087893526</v>
      </c>
      <c r="Y118">
        <f t="shared" si="35"/>
        <v>170118.56726089274</v>
      </c>
      <c r="Z118">
        <f t="shared" si="57"/>
        <v>41908.954071388827</v>
      </c>
      <c r="AA118">
        <f t="shared" si="58"/>
        <v>640.72936298581499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7.3289138897838196E-2</v>
      </c>
      <c r="E119">
        <f t="shared" si="41"/>
        <v>6.3227327248460696E-3</v>
      </c>
      <c r="F119">
        <f t="shared" si="42"/>
        <v>0.38907746962623302</v>
      </c>
      <c r="G119">
        <f t="shared" si="43"/>
        <v>61.14720542547358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6.7288353527521449</v>
      </c>
      <c r="L119">
        <f t="shared" si="48"/>
        <v>61536.282895099808</v>
      </c>
      <c r="M119">
        <f t="shared" si="49"/>
        <v>414.06751582150468</v>
      </c>
      <c r="N119">
        <f t="shared" si="31"/>
        <v>0.67214022086240077</v>
      </c>
      <c r="O119">
        <f t="shared" si="50"/>
        <v>0.99622679364423616</v>
      </c>
      <c r="P119">
        <f t="shared" si="51"/>
        <v>1006.7288353527522</v>
      </c>
      <c r="Q119">
        <f t="shared" si="52"/>
        <v>6.8167195832200655E-2</v>
      </c>
      <c r="R119">
        <f t="shared" si="53"/>
        <v>5.8662157568242224E-3</v>
      </c>
      <c r="S119">
        <f t="shared" si="54"/>
        <v>1007.1624424751643</v>
      </c>
      <c r="T119">
        <f t="shared" si="55"/>
        <v>61536.282895099808</v>
      </c>
      <c r="U119">
        <f t="shared" si="32"/>
        <v>4216842.2774780951</v>
      </c>
      <c r="V119">
        <f t="shared" si="56"/>
        <v>526.74324670760086</v>
      </c>
      <c r="W119">
        <f t="shared" si="33"/>
        <v>68962.142229338686</v>
      </c>
      <c r="X119">
        <f t="shared" si="34"/>
        <v>71721.057666491732</v>
      </c>
      <c r="Y119">
        <f t="shared" si="35"/>
        <v>168699.96898710754</v>
      </c>
      <c r="Z119">
        <f t="shared" si="57"/>
        <v>41517.665495487607</v>
      </c>
      <c r="AA119">
        <f t="shared" si="58"/>
        <v>633.41085752959975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7.3289138897838196E-2</v>
      </c>
      <c r="E120">
        <f t="shared" si="41"/>
        <v>6.3227327248460696E-3</v>
      </c>
      <c r="F120">
        <f t="shared" si="42"/>
        <v>0.38661743677652693</v>
      </c>
      <c r="G120">
        <f t="shared" si="43"/>
        <v>60.760587988697054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6.7426956518655441</v>
      </c>
      <c r="L120">
        <f t="shared" si="48"/>
        <v>61147.205425473578</v>
      </c>
      <c r="M120">
        <f t="shared" si="49"/>
        <v>412.29699614606989</v>
      </c>
      <c r="N120">
        <f t="shared" si="31"/>
        <v>0.66960189504847423</v>
      </c>
      <c r="O120">
        <f t="shared" si="50"/>
        <v>0.99622351745195414</v>
      </c>
      <c r="P120">
        <f t="shared" si="51"/>
        <v>1006.7426956518656</v>
      </c>
      <c r="Q120">
        <f t="shared" si="52"/>
        <v>6.8167195832200655E-2</v>
      </c>
      <c r="R120">
        <f t="shared" si="53"/>
        <v>5.8662157568242224E-3</v>
      </c>
      <c r="S120">
        <f t="shared" si="54"/>
        <v>1007.1771959339553</v>
      </c>
      <c r="T120">
        <f t="shared" si="55"/>
        <v>61147.205425473578</v>
      </c>
      <c r="U120">
        <f t="shared" si="32"/>
        <v>4170513.6583385053</v>
      </c>
      <c r="V120">
        <f t="shared" si="56"/>
        <v>520.95614686955287</v>
      </c>
      <c r="W120">
        <f t="shared" si="33"/>
        <v>68638.467736920618</v>
      </c>
      <c r="X120">
        <f t="shared" si="34"/>
        <v>71391.877151217326</v>
      </c>
      <c r="Y120">
        <f t="shared" si="35"/>
        <v>167298.77498628193</v>
      </c>
      <c r="Z120">
        <f t="shared" si="57"/>
        <v>41099.496159796399</v>
      </c>
      <c r="AA120">
        <f t="shared" si="58"/>
        <v>625.95461723152766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7.3289138897838196E-2</v>
      </c>
      <c r="E121">
        <f t="shared" si="41"/>
        <v>6.3227327248460696E-3</v>
      </c>
      <c r="F121">
        <f t="shared" si="42"/>
        <v>0.38417295805702389</v>
      </c>
      <c r="G121">
        <f t="shared" si="43"/>
        <v>60.376415030640032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6.7565845009257677</v>
      </c>
      <c r="L121">
        <f t="shared" si="48"/>
        <v>60760.587988697051</v>
      </c>
      <c r="M121">
        <f t="shared" si="49"/>
        <v>410.53404707156687</v>
      </c>
      <c r="N121">
        <f t="shared" si="31"/>
        <v>0.667070999244606</v>
      </c>
      <c r="O121">
        <f t="shared" si="50"/>
        <v>0.99622029772827181</v>
      </c>
      <c r="P121">
        <f t="shared" si="51"/>
        <v>1006.7565845009258</v>
      </c>
      <c r="Q121">
        <f t="shared" si="52"/>
        <v>6.8167195832200655E-2</v>
      </c>
      <c r="R121">
        <f t="shared" si="53"/>
        <v>5.8662157568242224E-3</v>
      </c>
      <c r="S121">
        <f t="shared" si="54"/>
        <v>1007.1919797824559</v>
      </c>
      <c r="T121">
        <f t="shared" si="55"/>
        <v>60760.587988697051</v>
      </c>
      <c r="U121">
        <f t="shared" si="32"/>
        <v>4124418.3588470491</v>
      </c>
      <c r="V121">
        <f t="shared" si="56"/>
        <v>515.19819195580874</v>
      </c>
      <c r="W121">
        <f t="shared" si="33"/>
        <v>68311.746511514124</v>
      </c>
      <c r="X121">
        <f t="shared" si="34"/>
        <v>71059.755224917637</v>
      </c>
      <c r="Y121">
        <f t="shared" si="35"/>
        <v>165914.91458826564</v>
      </c>
      <c r="Z121">
        <f t="shared" si="57"/>
        <v>40685.404861491108</v>
      </c>
      <c r="AA121">
        <f t="shared" si="58"/>
        <v>618.56814861801638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7.3289138897838196E-2</v>
      </c>
      <c r="E122">
        <f t="shared" si="41"/>
        <v>6.3227327248460696E-3</v>
      </c>
      <c r="F122">
        <f t="shared" si="42"/>
        <v>0.38174393512311583</v>
      </c>
      <c r="G122">
        <f t="shared" si="43"/>
        <v>59.994671095516914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6.7705019587410344</v>
      </c>
      <c r="L122">
        <f t="shared" si="48"/>
        <v>60376.415030640033</v>
      </c>
      <c r="M122">
        <f t="shared" si="49"/>
        <v>408.77863622670998</v>
      </c>
      <c r="N122">
        <f t="shared" si="31"/>
        <v>0.6645475588826909</v>
      </c>
      <c r="O122">
        <f t="shared" si="50"/>
        <v>0.9962171337612149</v>
      </c>
      <c r="P122">
        <f t="shared" si="51"/>
        <v>1006.7705019587411</v>
      </c>
      <c r="Q122">
        <f t="shared" si="52"/>
        <v>6.8167195832200655E-2</v>
      </c>
      <c r="R122">
        <f t="shared" si="53"/>
        <v>5.8662157568242224E-3</v>
      </c>
      <c r="S122">
        <f t="shared" si="54"/>
        <v>1007.2067940832637</v>
      </c>
      <c r="T122">
        <f t="shared" si="55"/>
        <v>60376.415030640033</v>
      </c>
      <c r="U122">
        <f t="shared" si="32"/>
        <v>4078554.2484875228</v>
      </c>
      <c r="V122">
        <f t="shared" si="56"/>
        <v>509.46911583475901</v>
      </c>
      <c r="W122">
        <f t="shared" si="33"/>
        <v>67981.941962713667</v>
      </c>
      <c r="X122">
        <f t="shared" si="34"/>
        <v>70724.657530591794</v>
      </c>
      <c r="Y122">
        <f t="shared" si="35"/>
        <v>164548.31840340214</v>
      </c>
      <c r="Z122">
        <f t="shared" si="57"/>
        <v>40275.355505296095</v>
      </c>
      <c r="AA122">
        <f t="shared" si="58"/>
        <v>611.25083059171072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7.241171399803939E-2</v>
      </c>
      <c r="E123">
        <f t="shared" si="41"/>
        <v>6.2443642458546167E-3</v>
      </c>
      <c r="F123">
        <f t="shared" si="42"/>
        <v>0.37462857913065323</v>
      </c>
      <c r="G123">
        <f t="shared" si="43"/>
        <v>59.620042516386263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6.7844480842406938</v>
      </c>
      <c r="L123">
        <f t="shared" si="48"/>
        <v>59994.671095516911</v>
      </c>
      <c r="M123">
        <f t="shared" si="49"/>
        <v>407.03073137863026</v>
      </c>
      <c r="N123">
        <f t="shared" si="31"/>
        <v>0.66203159833660707</v>
      </c>
      <c r="O123">
        <f t="shared" si="50"/>
        <v>0.99621402484674848</v>
      </c>
      <c r="P123">
        <f t="shared" si="51"/>
        <v>1006.7844480842407</v>
      </c>
      <c r="Q123">
        <f t="shared" si="52"/>
        <v>6.7351091346977962E-2</v>
      </c>
      <c r="R123">
        <f t="shared" si="53"/>
        <v>5.7936891952660163E-3</v>
      </c>
      <c r="S123">
        <f t="shared" si="54"/>
        <v>1007.2216388991058</v>
      </c>
      <c r="T123">
        <f t="shared" si="55"/>
        <v>59994.671095516911</v>
      </c>
      <c r="U123">
        <f t="shared" si="32"/>
        <v>4032919.2172127445</v>
      </c>
      <c r="V123">
        <f t="shared" si="56"/>
        <v>503.76865493166457</v>
      </c>
      <c r="W123">
        <f t="shared" si="33"/>
        <v>67643.682342298227</v>
      </c>
      <c r="X123">
        <f t="shared" si="34"/>
        <v>70381.414816151169</v>
      </c>
      <c r="Y123">
        <f t="shared" si="35"/>
        <v>163223.72648960375</v>
      </c>
      <c r="Z123">
        <f t="shared" si="57"/>
        <v>39869.312222495697</v>
      </c>
      <c r="AA123">
        <f t="shared" si="58"/>
        <v>604.00204674419763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7.241171399803939E-2</v>
      </c>
      <c r="E124">
        <f t="shared" si="41"/>
        <v>6.2443642458546167E-3</v>
      </c>
      <c r="F124">
        <f t="shared" si="42"/>
        <v>0.37228926182565447</v>
      </c>
      <c r="G124">
        <f t="shared" si="43"/>
        <v>59.247753254560607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6.7984229364754754</v>
      </c>
      <c r="L124">
        <f t="shared" si="48"/>
        <v>59620.04251638626</v>
      </c>
      <c r="M124">
        <f t="shared" si="49"/>
        <v>405.32226451704338</v>
      </c>
      <c r="N124">
        <f t="shared" si="31"/>
        <v>0.65952314094068487</v>
      </c>
      <c r="O124">
        <f t="shared" si="50"/>
        <v>0.99621097028869188</v>
      </c>
      <c r="P124">
        <f t="shared" si="51"/>
        <v>1006.7984229364755</v>
      </c>
      <c r="Q124">
        <f t="shared" si="52"/>
        <v>6.7351091346977962E-2</v>
      </c>
      <c r="R124">
        <f t="shared" si="53"/>
        <v>5.7936891952660163E-3</v>
      </c>
      <c r="S124">
        <f t="shared" si="54"/>
        <v>1007.2365142928379</v>
      </c>
      <c r="T124">
        <f t="shared" si="55"/>
        <v>59620.04251638626</v>
      </c>
      <c r="U124">
        <f t="shared" si="32"/>
        <v>3987506.4240924134</v>
      </c>
      <c r="V124">
        <f t="shared" si="56"/>
        <v>498.09595471756745</v>
      </c>
      <c r="W124">
        <f t="shared" si="33"/>
        <v>67302.238566919434</v>
      </c>
      <c r="X124">
        <f t="shared" si="34"/>
        <v>70035.102829231808</v>
      </c>
      <c r="Y124">
        <f t="shared" si="35"/>
        <v>161916.06749169034</v>
      </c>
      <c r="Z124">
        <f t="shared" si="57"/>
        <v>39470.352040019665</v>
      </c>
      <c r="AA124">
        <f t="shared" si="58"/>
        <v>596.84195516481054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7.241171399803939E-2</v>
      </c>
      <c r="E125">
        <f t="shared" si="41"/>
        <v>6.2443642458546167E-3</v>
      </c>
      <c r="F125">
        <f t="shared" si="42"/>
        <v>0.36996455206999473</v>
      </c>
      <c r="G125">
        <f t="shared" si="43"/>
        <v>58.877788702490612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6.8124265746177572</v>
      </c>
      <c r="L125">
        <f t="shared" si="48"/>
        <v>59247.753254560608</v>
      </c>
      <c r="M125">
        <f t="shared" si="49"/>
        <v>403.62096875776439</v>
      </c>
      <c r="N125">
        <f t="shared" si="31"/>
        <v>0.65702220900793118</v>
      </c>
      <c r="O125">
        <f t="shared" si="50"/>
        <v>0.99620796939863765</v>
      </c>
      <c r="P125">
        <f t="shared" si="51"/>
        <v>1006.8124265746178</v>
      </c>
      <c r="Q125">
        <f t="shared" si="52"/>
        <v>6.7351091346977962E-2</v>
      </c>
      <c r="R125">
        <f t="shared" si="53"/>
        <v>5.7936891952660163E-3</v>
      </c>
      <c r="S125">
        <f t="shared" si="54"/>
        <v>1007.2514203274454</v>
      </c>
      <c r="T125">
        <f t="shared" si="55"/>
        <v>59247.753254560608</v>
      </c>
      <c r="U125">
        <f t="shared" si="32"/>
        <v>3942313.8412216622</v>
      </c>
      <c r="V125">
        <f t="shared" si="56"/>
        <v>492.45076187846547</v>
      </c>
      <c r="W125">
        <f t="shared" si="33"/>
        <v>66957.573103537754</v>
      </c>
      <c r="X125">
        <f t="shared" si="34"/>
        <v>69685.686410744951</v>
      </c>
      <c r="Y125">
        <f t="shared" si="35"/>
        <v>160625.2788581982</v>
      </c>
      <c r="Z125">
        <f t="shared" si="57"/>
        <v>39075.264320126495</v>
      </c>
      <c r="AA125">
        <f t="shared" si="58"/>
        <v>589.74845646167091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7.241171399803939E-2</v>
      </c>
      <c r="E126">
        <f t="shared" si="41"/>
        <v>6.2443642458546167E-3</v>
      </c>
      <c r="F126">
        <f t="shared" si="42"/>
        <v>0.36765435864881524</v>
      </c>
      <c r="G126">
        <f t="shared" si="43"/>
        <v>58.510134343841798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6.8264590579617979</v>
      </c>
      <c r="L126">
        <f t="shared" si="48"/>
        <v>58877.788702490609</v>
      </c>
      <c r="M126">
        <f t="shared" si="49"/>
        <v>401.92681400087787</v>
      </c>
      <c r="N126">
        <f t="shared" si="31"/>
        <v>0.65452882384801014</v>
      </c>
      <c r="O126">
        <f t="shared" si="50"/>
        <v>0.99620502149587009</v>
      </c>
      <c r="P126">
        <f t="shared" si="51"/>
        <v>1006.8264590579618</v>
      </c>
      <c r="Q126">
        <f t="shared" si="52"/>
        <v>6.7351091346977962E-2</v>
      </c>
      <c r="R126">
        <f t="shared" si="53"/>
        <v>5.7936891952660163E-3</v>
      </c>
      <c r="S126">
        <f t="shared" si="54"/>
        <v>1007.2663570660438</v>
      </c>
      <c r="T126">
        <f t="shared" si="55"/>
        <v>58877.788702490609</v>
      </c>
      <c r="U126">
        <f t="shared" si="32"/>
        <v>3897339.4598732996</v>
      </c>
      <c r="V126">
        <f t="shared" si="56"/>
        <v>486.83282549591951</v>
      </c>
      <c r="W126">
        <f t="shared" si="33"/>
        <v>66609.64811617283</v>
      </c>
      <c r="X126">
        <f t="shared" si="34"/>
        <v>69333.130142160298</v>
      </c>
      <c r="Y126">
        <f t="shared" si="35"/>
        <v>159351.29922356523</v>
      </c>
      <c r="Z126">
        <f t="shared" si="57"/>
        <v>38684.014794812596</v>
      </c>
      <c r="AA126">
        <f t="shared" si="58"/>
        <v>582.72095987682451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7.241171399803939E-2</v>
      </c>
      <c r="E127">
        <f t="shared" si="41"/>
        <v>6.2443642458546167E-3</v>
      </c>
      <c r="F127">
        <f t="shared" si="42"/>
        <v>0.36535859091683598</v>
      </c>
      <c r="G127">
        <f t="shared" si="43"/>
        <v>58.144775752924964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6.8405204459239854</v>
      </c>
      <c r="L127">
        <f t="shared" si="48"/>
        <v>58510.134343841797</v>
      </c>
      <c r="M127">
        <f t="shared" si="49"/>
        <v>400.23977027280898</v>
      </c>
      <c r="N127">
        <f t="shared" si="31"/>
        <v>0.65204300578498287</v>
      </c>
      <c r="O127">
        <f t="shared" si="50"/>
        <v>0.99620212590728541</v>
      </c>
      <c r="P127">
        <f t="shared" si="51"/>
        <v>1006.840520445924</v>
      </c>
      <c r="Q127">
        <f t="shared" si="52"/>
        <v>6.7351091346977962E-2</v>
      </c>
      <c r="R127">
        <f t="shared" si="53"/>
        <v>5.7936891952660163E-3</v>
      </c>
      <c r="S127">
        <f t="shared" si="54"/>
        <v>1007.2813245718781</v>
      </c>
      <c r="T127">
        <f t="shared" si="55"/>
        <v>58510.134343841797</v>
      </c>
      <c r="U127">
        <f t="shared" si="32"/>
        <v>3852581.290230548</v>
      </c>
      <c r="V127">
        <f t="shared" si="56"/>
        <v>481.24189701366845</v>
      </c>
      <c r="W127">
        <f t="shared" si="33"/>
        <v>66258.425462011437</v>
      </c>
      <c r="X127">
        <f t="shared" si="34"/>
        <v>68977.398342124376</v>
      </c>
      <c r="Y127">
        <f t="shared" si="35"/>
        <v>158094.06839245136</v>
      </c>
      <c r="Z127">
        <f t="shared" si="57"/>
        <v>38296.569415263839</v>
      </c>
      <c r="AA127">
        <f t="shared" si="58"/>
        <v>575.75887913231895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7.241171399803939E-2</v>
      </c>
      <c r="E128">
        <f t="shared" si="41"/>
        <v>6.2443642458546167E-3</v>
      </c>
      <c r="F128">
        <f t="shared" si="42"/>
        <v>0.36307715879479907</v>
      </c>
      <c r="G128">
        <f t="shared" si="43"/>
        <v>57.781698594130162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6.8546107980431001</v>
      </c>
      <c r="L128">
        <f t="shared" si="48"/>
        <v>58144.775752924965</v>
      </c>
      <c r="M128">
        <f t="shared" si="49"/>
        <v>398.55980772579409</v>
      </c>
      <c r="N128">
        <f t="shared" si="31"/>
        <v>0.64956477417480663</v>
      </c>
      <c r="O128">
        <f t="shared" si="50"/>
        <v>0.99619928196731022</v>
      </c>
      <c r="P128">
        <f t="shared" si="51"/>
        <v>1006.8546107980432</v>
      </c>
      <c r="Q128">
        <f t="shared" si="52"/>
        <v>6.7351091346977962E-2</v>
      </c>
      <c r="R128">
        <f t="shared" si="53"/>
        <v>5.7936891952660163E-3</v>
      </c>
      <c r="S128">
        <f t="shared" si="54"/>
        <v>1007.2963229083238</v>
      </c>
      <c r="T128">
        <f t="shared" si="55"/>
        <v>58144.775752924965</v>
      </c>
      <c r="U128">
        <f t="shared" si="32"/>
        <v>3808037.3611242007</v>
      </c>
      <c r="V128">
        <f t="shared" si="56"/>
        <v>475.67773020479677</v>
      </c>
      <c r="W128">
        <f t="shared" si="33"/>
        <v>65903.866687488582</v>
      </c>
      <c r="X128">
        <f t="shared" si="34"/>
        <v>68618.455063059548</v>
      </c>
      <c r="Y128">
        <f t="shared" si="35"/>
        <v>156853.52732437095</v>
      </c>
      <c r="Z128">
        <f t="shared" si="57"/>
        <v>37912.894352630981</v>
      </c>
      <c r="AA128">
        <f t="shared" si="58"/>
        <v>568.86163241507506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7.241171399803939E-2</v>
      </c>
      <c r="E129">
        <f t="shared" si="41"/>
        <v>6.2443642458546167E-3</v>
      </c>
      <c r="F129">
        <f t="shared" si="42"/>
        <v>0.36080997276593435</v>
      </c>
      <c r="G129">
        <f t="shared" si="43"/>
        <v>57.420888621364227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6.8687301739805671</v>
      </c>
      <c r="L129">
        <f t="shared" si="48"/>
        <v>57781.698594130161</v>
      </c>
      <c r="M129">
        <f t="shared" si="49"/>
        <v>396.88689663735238</v>
      </c>
      <c r="N129">
        <f t="shared" si="31"/>
        <v>0.64709414742259896</v>
      </c>
      <c r="O129">
        <f t="shared" si="50"/>
        <v>0.99619648901782532</v>
      </c>
      <c r="P129">
        <f t="shared" si="51"/>
        <v>1006.8687301739806</v>
      </c>
      <c r="Q129">
        <f t="shared" si="52"/>
        <v>6.7351091346977962E-2</v>
      </c>
      <c r="R129">
        <f t="shared" si="53"/>
        <v>5.7936891952660163E-3</v>
      </c>
      <c r="S129">
        <f t="shared" si="54"/>
        <v>1007.3113521388868</v>
      </c>
      <c r="T129">
        <f t="shared" si="55"/>
        <v>57781.698594130161</v>
      </c>
      <c r="U129">
        <f t="shared" si="32"/>
        <v>3763705.7197740898</v>
      </c>
      <c r="V129">
        <f t="shared" si="56"/>
        <v>470.14008113943981</v>
      </c>
      <c r="W129">
        <f t="shared" si="33"/>
        <v>65545.93302434111</v>
      </c>
      <c r="X129">
        <f t="shared" si="34"/>
        <v>68256.264087742733</v>
      </c>
      <c r="Y129">
        <f t="shared" si="35"/>
        <v>155629.61811860828</v>
      </c>
      <c r="Z129">
        <f t="shared" si="57"/>
        <v>37532.955998732898</v>
      </c>
      <c r="AA129">
        <f t="shared" si="58"/>
        <v>562.02864236129892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7.241171399803939E-2</v>
      </c>
      <c r="E130">
        <f t="shared" si="41"/>
        <v>6.2443642458546167E-3</v>
      </c>
      <c r="F130">
        <f t="shared" si="42"/>
        <v>0.35855694387244696</v>
      </c>
      <c r="G130">
        <f t="shared" si="43"/>
        <v>57.062331677491784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6.8828786335206953</v>
      </c>
      <c r="L130">
        <f t="shared" si="48"/>
        <v>57420.888621364225</v>
      </c>
      <c r="M130">
        <f t="shared" si="49"/>
        <v>395.22100740975947</v>
      </c>
      <c r="N130">
        <f t="shared" ref="N130:N193" si="62">INDEX(P_L,MATCH(A130,curve_t,0))</f>
        <v>0.64463114299966418</v>
      </c>
      <c r="O130">
        <f t="shared" si="50"/>
        <v>0.99619374640808445</v>
      </c>
      <c r="P130">
        <f t="shared" si="51"/>
        <v>1006.8828786335207</v>
      </c>
      <c r="Q130">
        <f t="shared" si="52"/>
        <v>6.7351091346977962E-2</v>
      </c>
      <c r="R130">
        <f t="shared" si="53"/>
        <v>5.7936891952660163E-3</v>
      </c>
      <c r="S130">
        <f t="shared" si="54"/>
        <v>1007.326412327204</v>
      </c>
      <c r="T130">
        <f t="shared" si="55"/>
        <v>57420.888621364225</v>
      </c>
      <c r="U130">
        <f t="shared" ref="U130:U193" si="63">L131+M131+V131*O131+O131*U131</f>
        <v>3719584.4315348146</v>
      </c>
      <c r="V130">
        <f t="shared" si="56"/>
        <v>464.62870815302193</v>
      </c>
      <c r="W130">
        <f t="shared" ref="W130:W193" si="64">P131+(1-E131)*(O131*(W131+$AL$14*W131))</f>
        <v>65184.58538563372</v>
      </c>
      <c r="X130">
        <f t="shared" ref="X130:X193" si="65">S131+(1-R131)*(O131*(X131+$AL$14*X131))</f>
        <v>67890.788925863773</v>
      </c>
      <c r="Y130">
        <f t="shared" ref="Y130:Y193" si="66">G130*(X130-W130)</f>
        <v>154422.28399940979</v>
      </c>
      <c r="Z130">
        <f t="shared" si="57"/>
        <v>37156.720966689696</v>
      </c>
      <c r="AA130">
        <f t="shared" si="58"/>
        <v>555.25933604045895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IF(B131&gt;=120,1,INDEX(mort_v2_M,MATCH(B131,mort_age,0))*INDEX(cif,MATCH(B131,cif_age,0),MATCH(C131,cif_year,0)))</f>
        <v>8.1605166990186495E-2</v>
      </c>
      <c r="E131">
        <f t="shared" ref="E131:E194" si="72">1-(1-D131)^(1/12)</f>
        <v>7.0688870075686916E-3</v>
      </c>
      <c r="F131">
        <f t="shared" ref="F131:F194" si="73">G130*E131</f>
        <v>0.40336717501659708</v>
      </c>
      <c r="G131">
        <f t="shared" ref="G131:G194" si="74">G130-F131</f>
        <v>56.658964502475186</v>
      </c>
      <c r="H131" t="b">
        <f t="shared" ref="H131:H194" si="75">AND(A131-$AL$10&gt;0,MOD(A131-$AL$10,12)=0)</f>
        <v>0</v>
      </c>
      <c r="I131">
        <f t="shared" ref="I131:I194" si="76">IF($AL$4="CPI",IF(H131,INDEX(I_L,MATCH(A131-$AL$13,cpi_u,0))/INDEX(I_L,MATCH(A131-$AL$13-12,cpi_u,0)),1),1)</f>
        <v>1</v>
      </c>
      <c r="J131">
        <f t="shared" ref="J131:J194" si="77">J130*I131</f>
        <v>1000</v>
      </c>
      <c r="K131">
        <f t="shared" ref="K131:K194" si="78">$AL$17*(INDEX(I_L,MATCH(A131-1,cpi_u,0))/$AL$18)</f>
        <v>6.8970562365709487</v>
      </c>
      <c r="L131">
        <f t="shared" ref="L131:L194" si="79">G130*J131</f>
        <v>57062.331677491784</v>
      </c>
      <c r="M131">
        <f t="shared" ref="M131:M194" si="80">G130*K131</f>
        <v>393.56211056952469</v>
      </c>
      <c r="N131">
        <f t="shared" si="62"/>
        <v>0.6421757774602892</v>
      </c>
      <c r="O131">
        <f t="shared" ref="O131:O194" si="81">N131/N130</f>
        <v>0.99619105349463977</v>
      </c>
      <c r="P131">
        <f t="shared" ref="P131:P194" si="82">J131+K131</f>
        <v>1006.897056236571</v>
      </c>
      <c r="Q131">
        <f t="shared" ref="Q131:Q194" si="83">IF(B131&gt;=120,1,D131*$AL$15)</f>
        <v>7.590204336953349E-2</v>
      </c>
      <c r="R131">
        <f t="shared" ref="R131:R194" si="84">1-(1-Q131)^(1/12)</f>
        <v>6.5565116041144123E-3</v>
      </c>
      <c r="S131">
        <f t="shared" ref="S131:S194" si="85">J131+K131*$AL$16</f>
        <v>1007.3415035370434</v>
      </c>
      <c r="T131">
        <f t="shared" ref="T131:T194" si="86">L131</f>
        <v>57062.331677491784</v>
      </c>
      <c r="U131">
        <f t="shared" si="63"/>
        <v>3675671.579645623</v>
      </c>
      <c r="V131">
        <f t="shared" ref="V131:V194" si="87">$AL$14*U131</f>
        <v>459.14337181501298</v>
      </c>
      <c r="W131">
        <f t="shared" si="64"/>
        <v>64873.610238412475</v>
      </c>
      <c r="X131">
        <f t="shared" si="65"/>
        <v>67573.840036708862</v>
      </c>
      <c r="Y131">
        <f t="shared" si="66"/>
        <v>152992.22429020068</v>
      </c>
      <c r="Z131">
        <f t="shared" ref="Z131:Z194" si="88">N130*L131</f>
        <v>36784.156091487472</v>
      </c>
      <c r="AA131">
        <f t="shared" ref="AA131:AA194" si="89">N130*M131+N131*V131</f>
        <v>548.55314493883748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8.1605166990186495E-2</v>
      </c>
      <c r="E132">
        <f t="shared" si="72"/>
        <v>7.0688870075686916E-3</v>
      </c>
      <c r="F132">
        <f t="shared" si="73"/>
        <v>0.40051581803384256</v>
      </c>
      <c r="G132">
        <f t="shared" si="74"/>
        <v>56.258448684441341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6.9112630431621813</v>
      </c>
      <c r="L132">
        <f t="shared" si="79"/>
        <v>56658.964502475188</v>
      </c>
      <c r="M132">
        <f t="shared" si="80"/>
        <v>391.58500742979464</v>
      </c>
      <c r="N132">
        <f t="shared" si="62"/>
        <v>0.63972806645830782</v>
      </c>
      <c r="O132">
        <f t="shared" si="81"/>
        <v>0.99618840964126409</v>
      </c>
      <c r="P132">
        <f t="shared" si="82"/>
        <v>1006.9112630431622</v>
      </c>
      <c r="Q132">
        <f t="shared" si="83"/>
        <v>7.590204336953349E-2</v>
      </c>
      <c r="R132">
        <f t="shared" si="84"/>
        <v>6.5565116041144123E-3</v>
      </c>
      <c r="S132">
        <f t="shared" si="85"/>
        <v>1007.3566258323043</v>
      </c>
      <c r="T132">
        <f t="shared" si="86"/>
        <v>56658.964502475188</v>
      </c>
      <c r="U132">
        <f t="shared" si="63"/>
        <v>3632012.814667956</v>
      </c>
      <c r="V132">
        <f t="shared" si="87"/>
        <v>453.68977452625364</v>
      </c>
      <c r="W132">
        <f t="shared" si="64"/>
        <v>64559.419955573961</v>
      </c>
      <c r="X132">
        <f t="shared" si="65"/>
        <v>67253.782709032341</v>
      </c>
      <c r="Y132">
        <f t="shared" si="66"/>
        <v>151580.6687027083</v>
      </c>
      <c r="Z132">
        <f t="shared" si="88"/>
        <v>36385.014579471928</v>
      </c>
      <c r="AA132">
        <f t="shared" si="89"/>
        <v>541.7044888176074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8.1605166990186495E-2</v>
      </c>
      <c r="E133">
        <f t="shared" si="72"/>
        <v>7.0688870075686916E-3</v>
      </c>
      <c r="F133">
        <f t="shared" si="73"/>
        <v>0.39768461697141733</v>
      </c>
      <c r="G133">
        <f t="shared" si="74"/>
        <v>55.860764067469923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6.9254991134489128</v>
      </c>
      <c r="L133">
        <f t="shared" si="79"/>
        <v>56258.44868444134</v>
      </c>
      <c r="M133">
        <f t="shared" si="80"/>
        <v>389.61783648810967</v>
      </c>
      <c r="N133">
        <f t="shared" si="62"/>
        <v>0.63728802476343616</v>
      </c>
      <c r="O133">
        <f t="shared" si="81"/>
        <v>0.99618581421887531</v>
      </c>
      <c r="P133">
        <f t="shared" si="82"/>
        <v>1006.925499113449</v>
      </c>
      <c r="Q133">
        <f t="shared" si="83"/>
        <v>7.590204336953349E-2</v>
      </c>
      <c r="R133">
        <f t="shared" si="84"/>
        <v>6.5565116041144123E-3</v>
      </c>
      <c r="S133">
        <f t="shared" si="85"/>
        <v>1007.3717792770173</v>
      </c>
      <c r="T133">
        <f t="shared" si="86"/>
        <v>56258.44868444134</v>
      </c>
      <c r="U133">
        <f t="shared" si="63"/>
        <v>3588605.7995132389</v>
      </c>
      <c r="V133">
        <f t="shared" si="87"/>
        <v>448.26762435132326</v>
      </c>
      <c r="W133">
        <f t="shared" si="64"/>
        <v>64241.974835482702</v>
      </c>
      <c r="X133">
        <f t="shared" si="65"/>
        <v>66930.57985560938</v>
      </c>
      <c r="Y133">
        <f t="shared" si="66"/>
        <v>150187.53069991153</v>
      </c>
      <c r="Z133">
        <f t="shared" si="88"/>
        <v>35990.108598841587</v>
      </c>
      <c r="AA133">
        <f t="shared" si="89"/>
        <v>534.92505408246029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8.1605166990186495E-2</v>
      </c>
      <c r="E134">
        <f t="shared" si="72"/>
        <v>7.0688870075686916E-3</v>
      </c>
      <c r="F134">
        <f t="shared" si="73"/>
        <v>0.39487342934939818</v>
      </c>
      <c r="G134">
        <f t="shared" si="74"/>
        <v>55.465890638120527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6.9397645077095591</v>
      </c>
      <c r="L134">
        <f t="shared" si="79"/>
        <v>55860.764067469921</v>
      </c>
      <c r="M134">
        <f t="shared" si="80"/>
        <v>387.66054784896522</v>
      </c>
      <c r="N134">
        <f t="shared" si="62"/>
        <v>0.63485566627738166</v>
      </c>
      <c r="O134">
        <f t="shared" si="81"/>
        <v>0.99618326660546086</v>
      </c>
      <c r="P134">
        <f t="shared" si="82"/>
        <v>1006.9397645077096</v>
      </c>
      <c r="Q134">
        <f t="shared" si="83"/>
        <v>7.590204336953349E-2</v>
      </c>
      <c r="R134">
        <f t="shared" si="84"/>
        <v>6.5565116041144123E-3</v>
      </c>
      <c r="S134">
        <f t="shared" si="85"/>
        <v>1007.3869639353454</v>
      </c>
      <c r="T134">
        <f t="shared" si="86"/>
        <v>55860.764067469921</v>
      </c>
      <c r="U134">
        <f t="shared" si="63"/>
        <v>3545448.2192247566</v>
      </c>
      <c r="V134">
        <f t="shared" si="87"/>
        <v>442.8766321193836</v>
      </c>
      <c r="W134">
        <f t="shared" si="64"/>
        <v>63921.234806388311</v>
      </c>
      <c r="X134">
        <f t="shared" si="65"/>
        <v>66604.194070171754</v>
      </c>
      <c r="Y134">
        <f t="shared" si="66"/>
        <v>148812.7251115448</v>
      </c>
      <c r="Z134">
        <f t="shared" si="88"/>
        <v>35599.395994334234</v>
      </c>
      <c r="AA134">
        <f t="shared" si="89"/>
        <v>528.21416418021272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8.0722525504020634E-2</v>
      </c>
      <c r="E135">
        <f t="shared" si="72"/>
        <v>6.989399011052555E-3</v>
      </c>
      <c r="F135">
        <f t="shared" si="73"/>
        <v>0.38767324117322877</v>
      </c>
      <c r="G135">
        <f t="shared" si="74"/>
        <v>55.078217396947295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6.9540592863467108</v>
      </c>
      <c r="L135">
        <f t="shared" si="79"/>
        <v>55465.890638120531</v>
      </c>
      <c r="M135">
        <f t="shared" si="80"/>
        <v>385.71309186751313</v>
      </c>
      <c r="N135">
        <f t="shared" si="62"/>
        <v>0.63243100404972918</v>
      </c>
      <c r="O135">
        <f t="shared" si="81"/>
        <v>0.99618076618600571</v>
      </c>
      <c r="P135">
        <f t="shared" si="82"/>
        <v>1006.9540592863467</v>
      </c>
      <c r="Q135">
        <f t="shared" si="83"/>
        <v>7.508108686844861E-2</v>
      </c>
      <c r="R135">
        <f t="shared" si="84"/>
        <v>6.4829946869250366E-3</v>
      </c>
      <c r="S135">
        <f t="shared" si="85"/>
        <v>1007.4021798715834</v>
      </c>
      <c r="T135">
        <f t="shared" si="86"/>
        <v>55465.890638120531</v>
      </c>
      <c r="U135">
        <f t="shared" si="63"/>
        <v>3502537.7806880316</v>
      </c>
      <c r="V135">
        <f t="shared" si="87"/>
        <v>437.51651138800088</v>
      </c>
      <c r="W135">
        <f t="shared" si="64"/>
        <v>63592.068629333662</v>
      </c>
      <c r="X135">
        <f t="shared" si="65"/>
        <v>66269.683526762339</v>
      </c>
      <c r="Y135">
        <f t="shared" si="66"/>
        <v>147478.25542588142</v>
      </c>
      <c r="Z135">
        <f t="shared" si="88"/>
        <v>35212.834956732397</v>
      </c>
      <c r="AA135">
        <f t="shared" si="89"/>
        <v>521.57114851490712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8.0722525504020634E-2</v>
      </c>
      <c r="E136">
        <f t="shared" si="72"/>
        <v>6.989399011052555E-3</v>
      </c>
      <c r="F136">
        <f t="shared" si="73"/>
        <v>0.38496363820476104</v>
      </c>
      <c r="G136">
        <f t="shared" si="74"/>
        <v>54.693253758742536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6.9683835098873619</v>
      </c>
      <c r="L136">
        <f t="shared" si="79"/>
        <v>55078.217396947293</v>
      </c>
      <c r="M136">
        <f t="shared" si="80"/>
        <v>383.80614186287875</v>
      </c>
      <c r="N136">
        <f t="shared" si="62"/>
        <v>0.63001405029360247</v>
      </c>
      <c r="O136">
        <f t="shared" si="81"/>
        <v>0.99617831235241483</v>
      </c>
      <c r="P136">
        <f t="shared" si="82"/>
        <v>1006.9683835098874</v>
      </c>
      <c r="Q136">
        <f t="shared" si="83"/>
        <v>7.508108686844861E-2</v>
      </c>
      <c r="R136">
        <f t="shared" si="84"/>
        <v>6.4829946869250366E-3</v>
      </c>
      <c r="S136">
        <f t="shared" si="85"/>
        <v>1007.4174271501588</v>
      </c>
      <c r="T136">
        <f t="shared" si="86"/>
        <v>55078.217396947293</v>
      </c>
      <c r="U136">
        <f t="shared" si="63"/>
        <v>3459867.7562753856</v>
      </c>
      <c r="V136">
        <f t="shared" si="87"/>
        <v>432.18642178131734</v>
      </c>
      <c r="W136">
        <f t="shared" si="64"/>
        <v>63259.497625378295</v>
      </c>
      <c r="X136">
        <f t="shared" si="65"/>
        <v>65931.888577962585</v>
      </c>
      <c r="Y136">
        <f t="shared" si="66"/>
        <v>146161.75651226027</v>
      </c>
      <c r="Z136">
        <f t="shared" si="88"/>
        <v>34833.17232962064</v>
      </c>
      <c r="AA136">
        <f t="shared" si="89"/>
        <v>515.01442172714019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8.0722525504020634E-2</v>
      </c>
      <c r="E137">
        <f t="shared" si="72"/>
        <v>6.989399011052555E-3</v>
      </c>
      <c r="F137">
        <f t="shared" si="73"/>
        <v>0.3822729737326015</v>
      </c>
      <c r="G137">
        <f t="shared" si="74"/>
        <v>54.310980785009932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6.9827372389832041</v>
      </c>
      <c r="L137">
        <f t="shared" si="79"/>
        <v>54693.253758742532</v>
      </c>
      <c r="M137">
        <f t="shared" si="80"/>
        <v>381.90861974232962</v>
      </c>
      <c r="N137">
        <f t="shared" si="62"/>
        <v>0.62760481640110866</v>
      </c>
      <c r="O137">
        <f t="shared" si="81"/>
        <v>0.99617590450344551</v>
      </c>
      <c r="P137">
        <f t="shared" si="82"/>
        <v>1006.9827372389832</v>
      </c>
      <c r="Q137">
        <f t="shared" si="83"/>
        <v>7.508108686844861E-2</v>
      </c>
      <c r="R137">
        <f t="shared" si="84"/>
        <v>6.4829946869250366E-3</v>
      </c>
      <c r="S137">
        <f t="shared" si="85"/>
        <v>1007.4327058356316</v>
      </c>
      <c r="T137">
        <f t="shared" si="86"/>
        <v>54693.253758742532</v>
      </c>
      <c r="U137">
        <f t="shared" si="63"/>
        <v>3417435.9416563716</v>
      </c>
      <c r="V137">
        <f t="shared" si="87"/>
        <v>426.88608794728043</v>
      </c>
      <c r="W137">
        <f t="shared" si="64"/>
        <v>62923.480523842773</v>
      </c>
      <c r="X137">
        <f t="shared" si="65"/>
        <v>65590.770792384486</v>
      </c>
      <c r="Y137">
        <f t="shared" si="66"/>
        <v>144863.150522813</v>
      </c>
      <c r="Z137">
        <f t="shared" si="88"/>
        <v>34457.518324281176</v>
      </c>
      <c r="AA137">
        <f t="shared" si="89"/>
        <v>508.52356121624484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8.0722525504020634E-2</v>
      </c>
      <c r="E138">
        <f t="shared" si="72"/>
        <v>6.989399011052555E-3</v>
      </c>
      <c r="F138">
        <f t="shared" si="73"/>
        <v>0.37960111538804275</v>
      </c>
      <c r="G138">
        <f t="shared" si="74"/>
        <v>53.93137966962189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6.9971205344108434</v>
      </c>
      <c r="L138">
        <f t="shared" si="79"/>
        <v>54310.980785009931</v>
      </c>
      <c r="M138">
        <f t="shared" si="80"/>
        <v>380.02047889478575</v>
      </c>
      <c r="N138">
        <f t="shared" si="62"/>
        <v>0.62520331295856268</v>
      </c>
      <c r="O138">
        <f t="shared" si="81"/>
        <v>0.99617354204463093</v>
      </c>
      <c r="P138">
        <f t="shared" si="82"/>
        <v>1006.9971205344109</v>
      </c>
      <c r="Q138">
        <f t="shared" si="83"/>
        <v>7.508108686844861E-2</v>
      </c>
      <c r="R138">
        <f t="shared" si="84"/>
        <v>6.4829946869250366E-3</v>
      </c>
      <c r="S138">
        <f t="shared" si="85"/>
        <v>1007.4480159926949</v>
      </c>
      <c r="T138">
        <f t="shared" si="86"/>
        <v>54310.980785009931</v>
      </c>
      <c r="U138">
        <f t="shared" si="63"/>
        <v>3375240.1529830159</v>
      </c>
      <c r="V138">
        <f t="shared" si="87"/>
        <v>421.61523709238816</v>
      </c>
      <c r="W138">
        <f t="shared" si="64"/>
        <v>62583.975667957893</v>
      </c>
      <c r="X138">
        <f t="shared" si="65"/>
        <v>65246.291406144228</v>
      </c>
      <c r="Y138">
        <f t="shared" si="66"/>
        <v>143582.3608765369</v>
      </c>
      <c r="Z138">
        <f t="shared" si="88"/>
        <v>34085.833124140299</v>
      </c>
      <c r="AA138">
        <f t="shared" si="89"/>
        <v>502.09792590939435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8.0722525504020634E-2</v>
      </c>
      <c r="E139">
        <f t="shared" si="72"/>
        <v>6.989399011052555E-3</v>
      </c>
      <c r="F139">
        <f t="shared" si="73"/>
        <v>0.37694793172755509</v>
      </c>
      <c r="G139">
        <f t="shared" si="74"/>
        <v>53.554431737894333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7.0115334570720842</v>
      </c>
      <c r="L139">
        <f t="shared" si="79"/>
        <v>53931.379669621892</v>
      </c>
      <c r="M139">
        <f t="shared" si="80"/>
        <v>378.14167293961111</v>
      </c>
      <c r="N139">
        <f t="shared" si="62"/>
        <v>0.62280954976149761</v>
      </c>
      <c r="O139">
        <f t="shared" si="81"/>
        <v>0.9961712243882116</v>
      </c>
      <c r="P139">
        <f t="shared" si="82"/>
        <v>1007.0115334570721</v>
      </c>
      <c r="Q139">
        <f t="shared" si="83"/>
        <v>7.508108686844861E-2</v>
      </c>
      <c r="R139">
        <f t="shared" si="84"/>
        <v>6.4829946869250366E-3</v>
      </c>
      <c r="S139">
        <f t="shared" si="85"/>
        <v>1007.4633576861751</v>
      </c>
      <c r="T139">
        <f t="shared" si="86"/>
        <v>53931.379669621892</v>
      </c>
      <c r="U139">
        <f t="shared" si="63"/>
        <v>3333278.2266239906</v>
      </c>
      <c r="V139">
        <f t="shared" si="87"/>
        <v>416.37359894848368</v>
      </c>
      <c r="W139">
        <f t="shared" si="64"/>
        <v>62240.941010030554</v>
      </c>
      <c r="X139">
        <f t="shared" si="65"/>
        <v>64898.411318740669</v>
      </c>
      <c r="Y139">
        <f t="shared" si="66"/>
        <v>142319.31224329685</v>
      </c>
      <c r="Z139">
        <f t="shared" si="88"/>
        <v>33718.077241873681</v>
      </c>
      <c r="AA139">
        <f t="shared" si="89"/>
        <v>495.73688038321762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8.0722525504020634E-2</v>
      </c>
      <c r="E140">
        <f t="shared" si="72"/>
        <v>6.989399011052555E-3</v>
      </c>
      <c r="F140">
        <f t="shared" si="73"/>
        <v>0.3743132922263202</v>
      </c>
      <c r="G140">
        <f t="shared" si="74"/>
        <v>53.180118445668015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7.0259760679941774</v>
      </c>
      <c r="L140">
        <f t="shared" si="79"/>
        <v>53554.431737894331</v>
      </c>
      <c r="M140">
        <f t="shared" si="80"/>
        <v>376.2721557254734</v>
      </c>
      <c r="N140">
        <f t="shared" si="62"/>
        <v>0.62042353582946064</v>
      </c>
      <c r="O140">
        <f t="shared" si="81"/>
        <v>0.99616895095306313</v>
      </c>
      <c r="P140">
        <f t="shared" si="82"/>
        <v>1007.0259760679942</v>
      </c>
      <c r="Q140">
        <f t="shared" si="83"/>
        <v>7.508108686844861E-2</v>
      </c>
      <c r="R140">
        <f t="shared" si="84"/>
        <v>6.4829946869250366E-3</v>
      </c>
      <c r="S140">
        <f t="shared" si="85"/>
        <v>1007.4787309810318</v>
      </c>
      <c r="T140">
        <f t="shared" si="86"/>
        <v>53554.431737894331</v>
      </c>
      <c r="U140">
        <f t="shared" si="63"/>
        <v>3291548.0189029919</v>
      </c>
      <c r="V140">
        <f t="shared" si="87"/>
        <v>411.16090574007478</v>
      </c>
      <c r="W140">
        <f t="shared" si="64"/>
        <v>61894.334106567148</v>
      </c>
      <c r="X140">
        <f t="shared" si="65"/>
        <v>64547.091088901368</v>
      </c>
      <c r="Y140">
        <f t="shared" si="66"/>
        <v>141073.93052810669</v>
      </c>
      <c r="Z140">
        <f t="shared" si="88"/>
        <v>33354.211518410826</v>
      </c>
      <c r="AA140">
        <f t="shared" si="89"/>
        <v>489.43979482927102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8.0722525504020634E-2</v>
      </c>
      <c r="E141">
        <f t="shared" si="72"/>
        <v>6.989399011052555E-3</v>
      </c>
      <c r="F141">
        <f t="shared" si="73"/>
        <v>0.37169706727180973</v>
      </c>
      <c r="G141">
        <f t="shared" si="74"/>
        <v>52.808421378396204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7.0404484283300812</v>
      </c>
      <c r="L141">
        <f t="shared" si="79"/>
        <v>53180.118445668013</v>
      </c>
      <c r="M141">
        <f t="shared" si="80"/>
        <v>374.41188132921093</v>
      </c>
      <c r="N141">
        <f t="shared" si="62"/>
        <v>0.61804527942059928</v>
      </c>
      <c r="O141">
        <f t="shared" si="81"/>
        <v>0.99616672116462857</v>
      </c>
      <c r="P141">
        <f t="shared" si="82"/>
        <v>1007.0404484283301</v>
      </c>
      <c r="Q141">
        <f t="shared" si="83"/>
        <v>7.508108686844861E-2</v>
      </c>
      <c r="R141">
        <f t="shared" si="84"/>
        <v>6.4829946869250366E-3</v>
      </c>
      <c r="S141">
        <f t="shared" si="85"/>
        <v>1007.494135942359</v>
      </c>
      <c r="T141">
        <f t="shared" si="86"/>
        <v>53180.118445668013</v>
      </c>
      <c r="U141">
        <f t="shared" si="63"/>
        <v>3250047.405841236</v>
      </c>
      <c r="V141">
        <f t="shared" si="87"/>
        <v>405.97689215216826</v>
      </c>
      <c r="W141">
        <f t="shared" si="64"/>
        <v>61544.112113353593</v>
      </c>
      <c r="X141">
        <f t="shared" si="65"/>
        <v>64192.290930395742</v>
      </c>
      <c r="Y141">
        <f t="shared" si="66"/>
        <v>139846.14285570462</v>
      </c>
      <c r="Z141">
        <f t="shared" si="88"/>
        <v>32994.197121890866</v>
      </c>
      <c r="AA141">
        <f t="shared" si="89"/>
        <v>483.2060450193228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8.0722525504020634E-2</v>
      </c>
      <c r="E142">
        <f t="shared" si="72"/>
        <v>6.989399011052555E-3</v>
      </c>
      <c r="F142">
        <f t="shared" si="73"/>
        <v>0.36909912815740903</v>
      </c>
      <c r="G142">
        <f t="shared" si="74"/>
        <v>52.439322250238796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7.0549505993587109</v>
      </c>
      <c r="L142">
        <f t="shared" si="79"/>
        <v>52808.421378396204</v>
      </c>
      <c r="M142">
        <f t="shared" si="80"/>
        <v>372.56080405470368</v>
      </c>
      <c r="N142">
        <f t="shared" si="62"/>
        <v>0.61567478804603715</v>
      </c>
      <c r="O142">
        <f t="shared" si="81"/>
        <v>0.99616453445484709</v>
      </c>
      <c r="P142">
        <f t="shared" si="82"/>
        <v>1007.0549505993587</v>
      </c>
      <c r="Q142">
        <f t="shared" si="83"/>
        <v>7.508108686844861E-2</v>
      </c>
      <c r="R142">
        <f t="shared" si="84"/>
        <v>6.4829946869250366E-3</v>
      </c>
      <c r="S142">
        <f t="shared" si="85"/>
        <v>1007.5095726353842</v>
      </c>
      <c r="T142">
        <f t="shared" si="86"/>
        <v>52808.421378396204</v>
      </c>
      <c r="U142">
        <f t="shared" si="63"/>
        <v>3208774.2829040051</v>
      </c>
      <c r="V142">
        <f t="shared" si="87"/>
        <v>400.8212952986097</v>
      </c>
      <c r="W142">
        <f t="shared" si="64"/>
        <v>61190.231780491631</v>
      </c>
      <c r="X142">
        <f t="shared" si="65"/>
        <v>63833.970707814893</v>
      </c>
      <c r="Y142">
        <f t="shared" si="66"/>
        <v>138635.87755540517</v>
      </c>
      <c r="Z142">
        <f t="shared" si="88"/>
        <v>32637.99554657163</v>
      </c>
      <c r="AA142">
        <f t="shared" si="89"/>
        <v>477.03501227046206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9.0959134811567893E-2</v>
      </c>
      <c r="E143">
        <f t="shared" si="72"/>
        <v>7.9156077347193321E-3</v>
      </c>
      <c r="F143">
        <f t="shared" si="73"/>
        <v>0.41508910480742978</v>
      </c>
      <c r="G143">
        <f t="shared" si="74"/>
        <v>52.024233145431367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7.0694826424852204</v>
      </c>
      <c r="L143">
        <f t="shared" si="79"/>
        <v>52439.322250238794</v>
      </c>
      <c r="M143">
        <f t="shared" si="80"/>
        <v>370.71887843175216</v>
      </c>
      <c r="N143">
        <f t="shared" si="62"/>
        <v>0.61331206848404396</v>
      </c>
      <c r="O143">
        <f t="shared" si="81"/>
        <v>0.99616239026208664</v>
      </c>
      <c r="P143">
        <f t="shared" si="82"/>
        <v>1007.0694826424852</v>
      </c>
      <c r="Q143">
        <f t="shared" si="83"/>
        <v>8.460229235427108E-2</v>
      </c>
      <c r="R143">
        <f t="shared" si="84"/>
        <v>7.3393225779285753E-3</v>
      </c>
      <c r="S143">
        <f t="shared" si="85"/>
        <v>1007.5250411254696</v>
      </c>
      <c r="T143">
        <f t="shared" si="86"/>
        <v>52439.322250238794</v>
      </c>
      <c r="U143">
        <f t="shared" si="63"/>
        <v>3167726.5647511696</v>
      </c>
      <c r="V143">
        <f t="shared" si="87"/>
        <v>395.69385469092015</v>
      </c>
      <c r="W143">
        <f t="shared" si="64"/>
        <v>60889.442731350478</v>
      </c>
      <c r="X143">
        <f t="shared" si="65"/>
        <v>63526.844716248852</v>
      </c>
      <c r="Y143">
        <f t="shared" si="66"/>
        <v>137208.81576057643</v>
      </c>
      <c r="Z143">
        <f t="shared" si="88"/>
        <v>32285.568611693609</v>
      </c>
      <c r="AA143">
        <f t="shared" si="89"/>
        <v>470.92608341004654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9.0959134811567893E-2</v>
      </c>
      <c r="E144">
        <f t="shared" si="72"/>
        <v>7.9156077347193321E-3</v>
      </c>
      <c r="F144">
        <f t="shared" si="73"/>
        <v>0.41180342227881839</v>
      </c>
      <c r="G144">
        <f t="shared" si="74"/>
        <v>51.612429723152552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7.0840446192412374</v>
      </c>
      <c r="L144">
        <f t="shared" si="79"/>
        <v>52024.233145431368</v>
      </c>
      <c r="M144">
        <f t="shared" si="80"/>
        <v>368.54198888404471</v>
      </c>
      <c r="N144">
        <f t="shared" si="62"/>
        <v>0.61095712679399961</v>
      </c>
      <c r="O144">
        <f t="shared" si="81"/>
        <v>0.99616028803107493</v>
      </c>
      <c r="P144">
        <f t="shared" si="82"/>
        <v>1007.0840446192412</v>
      </c>
      <c r="Q144">
        <f t="shared" si="83"/>
        <v>8.460229235427108E-2</v>
      </c>
      <c r="R144">
        <f t="shared" si="84"/>
        <v>7.3393225779285753E-3</v>
      </c>
      <c r="S144">
        <f t="shared" si="85"/>
        <v>1007.5405414781119</v>
      </c>
      <c r="T144">
        <f t="shared" si="86"/>
        <v>52024.233145431368</v>
      </c>
      <c r="U144">
        <f t="shared" si="63"/>
        <v>3126951.2812258047</v>
      </c>
      <c r="V144">
        <f t="shared" si="87"/>
        <v>390.60044502172599</v>
      </c>
      <c r="W144">
        <f t="shared" si="64"/>
        <v>60585.236889615</v>
      </c>
      <c r="X144">
        <f t="shared" si="65"/>
        <v>63216.412570374829</v>
      </c>
      <c r="Y144">
        <f t="shared" si="66"/>
        <v>135801.36991248472</v>
      </c>
      <c r="Z144">
        <f t="shared" si="88"/>
        <v>31907.090041720672</v>
      </c>
      <c r="AA144">
        <f t="shared" si="89"/>
        <v>464.67137514062836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9.0959134811567893E-2</v>
      </c>
      <c r="E145">
        <f t="shared" si="72"/>
        <v>7.9156077347193321E-3</v>
      </c>
      <c r="F145">
        <f t="shared" si="73"/>
        <v>0.4085437479242443</v>
      </c>
      <c r="G145">
        <f t="shared" si="74"/>
        <v>51.20388597522831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7.0986365912851346</v>
      </c>
      <c r="L145">
        <f t="shared" si="79"/>
        <v>51612.429723152549</v>
      </c>
      <c r="M145">
        <f t="shared" si="80"/>
        <v>366.3778821979032</v>
      </c>
      <c r="N145">
        <f t="shared" si="62"/>
        <v>0.60860996833015846</v>
      </c>
      <c r="O145">
        <f t="shared" si="81"/>
        <v>0.99615822721283587</v>
      </c>
      <c r="P145">
        <f t="shared" si="82"/>
        <v>1007.0986365912852</v>
      </c>
      <c r="Q145">
        <f t="shared" si="83"/>
        <v>8.460229235427108E-2</v>
      </c>
      <c r="R145">
        <f t="shared" si="84"/>
        <v>7.3393225779285753E-3</v>
      </c>
      <c r="S145">
        <f t="shared" si="85"/>
        <v>1007.5560737589427</v>
      </c>
      <c r="T145">
        <f t="shared" si="86"/>
        <v>51612.429723152549</v>
      </c>
      <c r="U145">
        <f t="shared" si="63"/>
        <v>3086445.8376664072</v>
      </c>
      <c r="V145">
        <f t="shared" si="87"/>
        <v>385.54074218110458</v>
      </c>
      <c r="W145">
        <f t="shared" si="64"/>
        <v>60277.570322681837</v>
      </c>
      <c r="X145">
        <f t="shared" si="65"/>
        <v>62902.633441020385</v>
      </c>
      <c r="Y145">
        <f t="shared" si="66"/>
        <v>134413.43258918429</v>
      </c>
      <c r="Z145">
        <f t="shared" si="88"/>
        <v>31532.981770514507</v>
      </c>
      <c r="AA145">
        <f t="shared" si="89"/>
        <v>458.48511711732925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9.0959134811567893E-2</v>
      </c>
      <c r="E146">
        <f t="shared" si="72"/>
        <v>7.9156077347193321E-3</v>
      </c>
      <c r="F146">
        <f t="shared" si="73"/>
        <v>0.40530987587320394</v>
      </c>
      <c r="G146">
        <f t="shared" si="74"/>
        <v>50.79857609935511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7.1132586204022976</v>
      </c>
      <c r="L146">
        <f t="shared" si="79"/>
        <v>51203.88597522831</v>
      </c>
      <c r="M146">
        <f t="shared" si="80"/>
        <v>364.22648331138907</v>
      </c>
      <c r="N146">
        <f t="shared" si="62"/>
        <v>0.60627059775521031</v>
      </c>
      <c r="O146">
        <f t="shared" si="81"/>
        <v>0.99615620726461862</v>
      </c>
      <c r="P146">
        <f t="shared" si="82"/>
        <v>1007.1132586204023</v>
      </c>
      <c r="Q146">
        <f t="shared" si="83"/>
        <v>8.460229235427108E-2</v>
      </c>
      <c r="R146">
        <f t="shared" si="84"/>
        <v>7.3393225779285753E-3</v>
      </c>
      <c r="S146">
        <f t="shared" si="85"/>
        <v>1007.571638033729</v>
      </c>
      <c r="T146">
        <f t="shared" si="86"/>
        <v>51203.88597522831</v>
      </c>
      <c r="U146">
        <f t="shared" si="63"/>
        <v>3046207.6642917511</v>
      </c>
      <c r="V146">
        <f t="shared" si="87"/>
        <v>380.51442516703173</v>
      </c>
      <c r="W146">
        <f t="shared" si="64"/>
        <v>59966.398631603035</v>
      </c>
      <c r="X146">
        <f t="shared" si="65"/>
        <v>62585.466095981123</v>
      </c>
      <c r="Y146">
        <f t="shared" si="66"/>
        <v>133044.8978985553</v>
      </c>
      <c r="Z146">
        <f t="shared" si="88"/>
        <v>31163.195421764747</v>
      </c>
      <c r="AA146">
        <f t="shared" si="89"/>
        <v>452.36657647364609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9.0073074591627972E-2</v>
      </c>
      <c r="E147">
        <f t="shared" si="72"/>
        <v>7.8350600129591941E-3</v>
      </c>
      <c r="F147">
        <f t="shared" si="73"/>
        <v>0.39800989231132183</v>
      </c>
      <c r="G147">
        <f t="shared" si="74"/>
        <v>50.400566207043788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7.1279107685053766</v>
      </c>
      <c r="L147">
        <f t="shared" si="79"/>
        <v>50798.576099355108</v>
      </c>
      <c r="M147">
        <f t="shared" si="80"/>
        <v>362.08771760333315</v>
      </c>
      <c r="N147">
        <f t="shared" si="62"/>
        <v>0.60393901905364533</v>
      </c>
      <c r="O147">
        <f t="shared" si="81"/>
        <v>0.99615422764983508</v>
      </c>
      <c r="P147">
        <f t="shared" si="82"/>
        <v>1007.1279107685053</v>
      </c>
      <c r="Q147">
        <f t="shared" si="83"/>
        <v>8.3778156043760432E-2</v>
      </c>
      <c r="R147">
        <f t="shared" si="84"/>
        <v>7.2648785848706821E-3</v>
      </c>
      <c r="S147">
        <f t="shared" si="85"/>
        <v>1007.5872343683731</v>
      </c>
      <c r="T147">
        <f t="shared" si="86"/>
        <v>50798.576099355108</v>
      </c>
      <c r="U147">
        <f t="shared" si="63"/>
        <v>3006234.2158933035</v>
      </c>
      <c r="V147">
        <f t="shared" si="87"/>
        <v>375.52117604696042</v>
      </c>
      <c r="W147">
        <f t="shared" si="64"/>
        <v>59646.834195151634</v>
      </c>
      <c r="X147">
        <f t="shared" si="65"/>
        <v>62260.199728552914</v>
      </c>
      <c r="Y147">
        <f t="shared" si="66"/>
        <v>131715.10258939752</v>
      </c>
      <c r="Z147">
        <f t="shared" si="88"/>
        <v>30797.683096869561</v>
      </c>
      <c r="AA147">
        <f t="shared" si="89"/>
        <v>446.31502768686505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9.0073074591627972E-2</v>
      </c>
      <c r="E148">
        <f t="shared" si="72"/>
        <v>7.8350600129591941E-3</v>
      </c>
      <c r="F148">
        <f t="shared" si="73"/>
        <v>0.39489146091931121</v>
      </c>
      <c r="G148">
        <f t="shared" si="74"/>
        <v>50.005674746124477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7.1425930976345473</v>
      </c>
      <c r="L148">
        <f t="shared" si="79"/>
        <v>50400.56620704379</v>
      </c>
      <c r="M148">
        <f t="shared" si="80"/>
        <v>359.99073630730396</v>
      </c>
      <c r="N148">
        <f t="shared" si="62"/>
        <v>0.60161523554492191</v>
      </c>
      <c r="O148">
        <f t="shared" si="81"/>
        <v>0.99615228783799281</v>
      </c>
      <c r="P148">
        <f t="shared" si="82"/>
        <v>1007.1425930976345</v>
      </c>
      <c r="Q148">
        <f t="shared" si="83"/>
        <v>8.3778156043760432E-2</v>
      </c>
      <c r="R148">
        <f t="shared" si="84"/>
        <v>7.2648785848706821E-3</v>
      </c>
      <c r="S148">
        <f t="shared" si="85"/>
        <v>1007.6028628289127</v>
      </c>
      <c r="T148">
        <f t="shared" si="86"/>
        <v>50400.56620704379</v>
      </c>
      <c r="U148">
        <f t="shared" si="63"/>
        <v>2966518.8351965751</v>
      </c>
      <c r="V148">
        <f t="shared" si="87"/>
        <v>370.56016323314128</v>
      </c>
      <c r="W148">
        <f t="shared" si="64"/>
        <v>59323.643771579853</v>
      </c>
      <c r="X148">
        <f t="shared" si="65"/>
        <v>61931.434006705495</v>
      </c>
      <c r="Y148">
        <f t="shared" si="66"/>
        <v>130404.31030381231</v>
      </c>
      <c r="Z148">
        <f t="shared" si="88"/>
        <v>30438.868514830334</v>
      </c>
      <c r="AA148">
        <f t="shared" si="89"/>
        <v>440.34709204090365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9.0073074591627972E-2</v>
      </c>
      <c r="E149">
        <f t="shared" si="72"/>
        <v>7.8350600129591941E-3</v>
      </c>
      <c r="F149">
        <f t="shared" si="73"/>
        <v>0.39179746262440329</v>
      </c>
      <c r="G149">
        <f t="shared" si="74"/>
        <v>49.613877283500074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7.1573056699577844</v>
      </c>
      <c r="L149">
        <f t="shared" si="79"/>
        <v>50005.674746124474</v>
      </c>
      <c r="M149">
        <f t="shared" si="80"/>
        <v>357.90589939050153</v>
      </c>
      <c r="N149">
        <f t="shared" si="62"/>
        <v>0.59929924989644234</v>
      </c>
      <c r="O149">
        <f t="shared" si="81"/>
        <v>0.99615038730463357</v>
      </c>
      <c r="P149">
        <f t="shared" si="82"/>
        <v>1007.1573056699577</v>
      </c>
      <c r="Q149">
        <f t="shared" si="83"/>
        <v>8.3778156043760432E-2</v>
      </c>
      <c r="R149">
        <f t="shared" si="84"/>
        <v>7.2648785848706821E-3</v>
      </c>
      <c r="S149">
        <f t="shared" si="85"/>
        <v>1007.6185234815224</v>
      </c>
      <c r="T149">
        <f t="shared" si="86"/>
        <v>50005.674746124474</v>
      </c>
      <c r="U149">
        <f t="shared" si="63"/>
        <v>2927059.074782473</v>
      </c>
      <c r="V149">
        <f t="shared" si="87"/>
        <v>365.63108100831147</v>
      </c>
      <c r="W149">
        <f t="shared" si="64"/>
        <v>58996.781445982975</v>
      </c>
      <c r="X149">
        <f t="shared" si="65"/>
        <v>61599.126399818633</v>
      </c>
      <c r="Y149">
        <f t="shared" si="66"/>
        <v>129112.423188938</v>
      </c>
      <c r="Z149">
        <f t="shared" si="88"/>
        <v>30084.175790972429</v>
      </c>
      <c r="AA149">
        <f t="shared" si="89"/>
        <v>434.44407455184012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9.0073074591627972E-2</v>
      </c>
      <c r="E150">
        <f t="shared" si="72"/>
        <v>7.8350600129591941E-3</v>
      </c>
      <c r="F150">
        <f t="shared" si="73"/>
        <v>0.38872770599181594</v>
      </c>
      <c r="G150">
        <f t="shared" si="74"/>
        <v>49.225149577508255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7.1720485477711131</v>
      </c>
      <c r="L150">
        <f t="shared" si="79"/>
        <v>49613.877283500071</v>
      </c>
      <c r="M150">
        <f t="shared" si="80"/>
        <v>355.83313652042091</v>
      </c>
      <c r="N150">
        <f t="shared" si="62"/>
        <v>0.59699106413633463</v>
      </c>
      <c r="O150">
        <f t="shared" si="81"/>
        <v>0.99614852553126576</v>
      </c>
      <c r="P150">
        <f t="shared" si="82"/>
        <v>1007.1720485477712</v>
      </c>
      <c r="Q150">
        <f t="shared" si="83"/>
        <v>8.3778156043760432E-2</v>
      </c>
      <c r="R150">
        <f t="shared" si="84"/>
        <v>7.2648785848706821E-3</v>
      </c>
      <c r="S150">
        <f t="shared" si="85"/>
        <v>1007.6342163925123</v>
      </c>
      <c r="T150">
        <f t="shared" si="86"/>
        <v>49613.877283500071</v>
      </c>
      <c r="U150">
        <f t="shared" si="63"/>
        <v>2887852.5103051779</v>
      </c>
      <c r="V150">
        <f t="shared" si="87"/>
        <v>360.73362653738633</v>
      </c>
      <c r="W150">
        <f t="shared" si="64"/>
        <v>58666.20081586676</v>
      </c>
      <c r="X150">
        <f t="shared" si="65"/>
        <v>61263.233956617223</v>
      </c>
      <c r="Y150">
        <f t="shared" si="66"/>
        <v>127839.34481118762</v>
      </c>
      <c r="Z150">
        <f t="shared" si="88"/>
        <v>29733.559440455734</v>
      </c>
      <c r="AA150">
        <f t="shared" si="89"/>
        <v>428.60528338130001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9.0073074591627972E-2</v>
      </c>
      <c r="E151">
        <f t="shared" si="72"/>
        <v>7.8350600129591941E-3</v>
      </c>
      <c r="F151">
        <f t="shared" si="73"/>
        <v>0.38568200108667011</v>
      </c>
      <c r="G151">
        <f t="shared" si="74"/>
        <v>48.839467576421583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7.1868217934988854</v>
      </c>
      <c r="L151">
        <f t="shared" si="79"/>
        <v>49225.149577508251</v>
      </c>
      <c r="M151">
        <f t="shared" si="80"/>
        <v>353.77237777187878</v>
      </c>
      <c r="N151">
        <f t="shared" si="62"/>
        <v>0.59469067966604683</v>
      </c>
      <c r="O151">
        <f t="shared" si="81"/>
        <v>0.99614670200530431</v>
      </c>
      <c r="P151">
        <f t="shared" si="82"/>
        <v>1007.1868217934989</v>
      </c>
      <c r="Q151">
        <f t="shared" si="83"/>
        <v>8.3778156043760432E-2</v>
      </c>
      <c r="R151">
        <f t="shared" si="84"/>
        <v>7.2648785848706821E-3</v>
      </c>
      <c r="S151">
        <f t="shared" si="85"/>
        <v>1007.6499416283294</v>
      </c>
      <c r="T151">
        <f t="shared" si="86"/>
        <v>49225.149577508251</v>
      </c>
      <c r="U151">
        <f t="shared" si="63"/>
        <v>2848896.7402097341</v>
      </c>
      <c r="V151">
        <f t="shared" si="87"/>
        <v>355.86749983218243</v>
      </c>
      <c r="W151">
        <f t="shared" si="64"/>
        <v>58331.854984944745</v>
      </c>
      <c r="X151">
        <f t="shared" si="65"/>
        <v>60923.713299962459</v>
      </c>
      <c r="Y151">
        <f t="shared" si="66"/>
        <v>126584.98013898636</v>
      </c>
      <c r="Z151">
        <f t="shared" si="88"/>
        <v>29386.974428546895</v>
      </c>
      <c r="AA151">
        <f t="shared" si="89"/>
        <v>422.83003361433271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9.0073074591627972E-2</v>
      </c>
      <c r="E152">
        <f t="shared" si="72"/>
        <v>7.8350600129591941E-3</v>
      </c>
      <c r="F152">
        <f t="shared" si="73"/>
        <v>0.3826601594622378</v>
      </c>
      <c r="G152">
        <f t="shared" si="74"/>
        <v>48.456807416959343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7.2016254696940312</v>
      </c>
      <c r="L152">
        <f t="shared" si="79"/>
        <v>48839.467576421586</v>
      </c>
      <c r="M152">
        <f t="shared" si="80"/>
        <v>351.7235536246535</v>
      </c>
      <c r="N152">
        <f t="shared" si="62"/>
        <v>0.59239809727275328</v>
      </c>
      <c r="O152">
        <f t="shared" si="81"/>
        <v>0.99614491622000712</v>
      </c>
      <c r="P152">
        <f t="shared" si="82"/>
        <v>1007.201625469694</v>
      </c>
      <c r="Q152">
        <f t="shared" si="83"/>
        <v>8.3778156043760432E-2</v>
      </c>
      <c r="R152">
        <f t="shared" si="84"/>
        <v>7.2648785848706821E-3</v>
      </c>
      <c r="S152">
        <f t="shared" si="85"/>
        <v>1007.6656992555577</v>
      </c>
      <c r="T152">
        <f t="shared" si="86"/>
        <v>48839.467576421586</v>
      </c>
      <c r="U152">
        <f t="shared" si="63"/>
        <v>2810189.3854538682</v>
      </c>
      <c r="V152">
        <f t="shared" si="87"/>
        <v>351.03240371666885</v>
      </c>
      <c r="W152">
        <f t="shared" si="64"/>
        <v>57993.69655687084</v>
      </c>
      <c r="X152">
        <f t="shared" si="65"/>
        <v>60580.520621593183</v>
      </c>
      <c r="Y152">
        <f t="shared" si="66"/>
        <v>125349.23552580654</v>
      </c>
      <c r="Z152">
        <f t="shared" si="88"/>
        <v>29044.37616755001</v>
      </c>
      <c r="AA152">
        <f t="shared" si="89"/>
        <v>417.11764720243804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9.0073074591627972E-2</v>
      </c>
      <c r="E153">
        <f t="shared" si="72"/>
        <v>7.8350600129591941E-3</v>
      </c>
      <c r="F153">
        <f t="shared" si="73"/>
        <v>0.37966199414828267</v>
      </c>
      <c r="G153">
        <f t="shared" si="74"/>
        <v>48.077145422811057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7.2164596390383311</v>
      </c>
      <c r="L153">
        <f t="shared" si="79"/>
        <v>48456.807416959346</v>
      </c>
      <c r="M153">
        <f t="shared" si="80"/>
        <v>349.68659496114037</v>
      </c>
      <c r="N153">
        <f t="shared" si="62"/>
        <v>0.59011331714157578</v>
      </c>
      <c r="O153">
        <f t="shared" si="81"/>
        <v>0.99614316767441347</v>
      </c>
      <c r="P153">
        <f t="shared" si="82"/>
        <v>1007.2164596390384</v>
      </c>
      <c r="Q153">
        <f t="shared" si="83"/>
        <v>8.3778156043760432E-2</v>
      </c>
      <c r="R153">
        <f t="shared" si="84"/>
        <v>7.2648785848706821E-3</v>
      </c>
      <c r="S153">
        <f t="shared" si="85"/>
        <v>1007.6814893409179</v>
      </c>
      <c r="T153">
        <f t="shared" si="86"/>
        <v>48456.807416959346</v>
      </c>
      <c r="U153">
        <f t="shared" si="63"/>
        <v>2771728.08923396</v>
      </c>
      <c r="V153">
        <f t="shared" si="87"/>
        <v>346.22804379273703</v>
      </c>
      <c r="W153">
        <f t="shared" si="64"/>
        <v>57651.677628906495</v>
      </c>
      <c r="X153">
        <f t="shared" si="65"/>
        <v>60233.611676816909</v>
      </c>
      <c r="Y153">
        <f t="shared" si="66"/>
        <v>124132.01869349618</v>
      </c>
      <c r="Z153">
        <f t="shared" si="88"/>
        <v>28705.720513718956</v>
      </c>
      <c r="AA153">
        <f t="shared" si="89"/>
        <v>411.46745290673834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9.0073074591627972E-2</v>
      </c>
      <c r="E154">
        <f t="shared" si="72"/>
        <v>7.8350600129591941E-3</v>
      </c>
      <c r="F154">
        <f t="shared" si="73"/>
        <v>0.37668731963949104</v>
      </c>
      <c r="G154">
        <f t="shared" si="74"/>
        <v>47.700458103171563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7.2313243643426786</v>
      </c>
      <c r="L154">
        <f t="shared" si="79"/>
        <v>48077.14542281106</v>
      </c>
      <c r="M154">
        <f t="shared" si="80"/>
        <v>347.66143306401966</v>
      </c>
      <c r="N154">
        <f t="shared" si="62"/>
        <v>0.58783633886762143</v>
      </c>
      <c r="O154">
        <f t="shared" si="81"/>
        <v>0.99614145587328262</v>
      </c>
      <c r="P154">
        <f t="shared" si="82"/>
        <v>1007.2313243643426</v>
      </c>
      <c r="Q154">
        <f t="shared" si="83"/>
        <v>8.3778156043760432E-2</v>
      </c>
      <c r="R154">
        <f t="shared" si="84"/>
        <v>7.2648785848706821E-3</v>
      </c>
      <c r="S154">
        <f t="shared" si="85"/>
        <v>1007.6973119512688</v>
      </c>
      <c r="T154">
        <f t="shared" si="86"/>
        <v>48077.14542281106</v>
      </c>
      <c r="U154">
        <f t="shared" si="63"/>
        <v>2733510.5167150912</v>
      </c>
      <c r="V154">
        <f t="shared" si="87"/>
        <v>341.45412840647992</v>
      </c>
      <c r="W154">
        <f t="shared" si="64"/>
        <v>57305.749785521293</v>
      </c>
      <c r="X154">
        <f t="shared" si="65"/>
        <v>59882.94177914966</v>
      </c>
      <c r="Y154">
        <f t="shared" si="66"/>
        <v>122933.23871589909</v>
      </c>
      <c r="Z154">
        <f t="shared" si="88"/>
        <v>28370.963764152963</v>
      </c>
      <c r="AA154">
        <f t="shared" si="89"/>
        <v>405.87878624130241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0.10147033947322018</v>
      </c>
      <c r="E155">
        <f t="shared" si="72"/>
        <v>8.8766645491845653E-3</v>
      </c>
      <c r="F155">
        <f t="shared" si="73"/>
        <v>0.42342096542428664</v>
      </c>
      <c r="G155">
        <f t="shared" si="74"/>
        <v>47.277037137747278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7.2462197085473514</v>
      </c>
      <c r="L155">
        <f t="shared" si="79"/>
        <v>47700.458103171564</v>
      </c>
      <c r="M155">
        <f t="shared" si="80"/>
        <v>345.64799961393896</v>
      </c>
      <c r="N155">
        <f t="shared" si="62"/>
        <v>0.58556716146783927</v>
      </c>
      <c r="O155">
        <f t="shared" si="81"/>
        <v>0.99613978032703221</v>
      </c>
      <c r="P155">
        <f t="shared" si="82"/>
        <v>1007.2462197085473</v>
      </c>
      <c r="Q155">
        <f t="shared" si="83"/>
        <v>9.4378902604829326E-2</v>
      </c>
      <c r="R155">
        <f t="shared" si="84"/>
        <v>8.227159747603463E-3</v>
      </c>
      <c r="S155">
        <f t="shared" si="85"/>
        <v>1007.7131671536063</v>
      </c>
      <c r="T155">
        <f t="shared" si="86"/>
        <v>47700.458103171564</v>
      </c>
      <c r="U155">
        <f t="shared" si="63"/>
        <v>2695534.3547651046</v>
      </c>
      <c r="V155">
        <f t="shared" si="87"/>
        <v>336.71036861497242</v>
      </c>
      <c r="W155">
        <f t="shared" si="64"/>
        <v>57015.720907199495</v>
      </c>
      <c r="X155">
        <f t="shared" si="65"/>
        <v>59586.224103012544</v>
      </c>
      <c r="Y155">
        <f t="shared" si="66"/>
        <v>121525.77505115161</v>
      </c>
      <c r="Z155">
        <f t="shared" si="88"/>
        <v>28040.062653676738</v>
      </c>
      <c r="AA155">
        <f t="shared" si="89"/>
        <v>400.35098941663415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0.10147033947322018</v>
      </c>
      <c r="E156">
        <f t="shared" si="72"/>
        <v>8.8766645491845653E-3</v>
      </c>
      <c r="F156">
        <f t="shared" si="73"/>
        <v>0.41966239955112339</v>
      </c>
      <c r="G156">
        <f t="shared" si="74"/>
        <v>46.857374738196157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7.261145734722267</v>
      </c>
      <c r="L156">
        <f t="shared" si="79"/>
        <v>47277.037137747277</v>
      </c>
      <c r="M156">
        <f t="shared" si="80"/>
        <v>343.28545656305988</v>
      </c>
      <c r="N156">
        <f t="shared" si="62"/>
        <v>0.58330578339269978</v>
      </c>
      <c r="O156">
        <f t="shared" si="81"/>
        <v>0.99613814055168171</v>
      </c>
      <c r="P156">
        <f t="shared" si="82"/>
        <v>1007.2611457347223</v>
      </c>
      <c r="Q156">
        <f t="shared" si="83"/>
        <v>9.4378902604829326E-2</v>
      </c>
      <c r="R156">
        <f t="shared" si="84"/>
        <v>8.227159747603463E-3</v>
      </c>
      <c r="S156">
        <f t="shared" si="85"/>
        <v>1007.7290550150647</v>
      </c>
      <c r="T156">
        <f t="shared" si="86"/>
        <v>47277.037137747277</v>
      </c>
      <c r="U156">
        <f t="shared" si="63"/>
        <v>2657847.5452204305</v>
      </c>
      <c r="V156">
        <f t="shared" si="87"/>
        <v>332.00275303171071</v>
      </c>
      <c r="W156">
        <f t="shared" si="64"/>
        <v>56722.075448539057</v>
      </c>
      <c r="X156">
        <f t="shared" si="65"/>
        <v>59286.004685071115</v>
      </c>
      <c r="Y156">
        <f t="shared" si="66"/>
        <v>120138.99303839981</v>
      </c>
      <c r="Z156">
        <f t="shared" si="88"/>
        <v>27683.880439360295</v>
      </c>
      <c r="AA156">
        <f t="shared" si="89"/>
        <v>394.67581631851726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0.10147033947322018</v>
      </c>
      <c r="E157">
        <f t="shared" si="72"/>
        <v>8.8766645491845653E-3</v>
      </c>
      <c r="F157">
        <f t="shared" si="73"/>
        <v>0.41593719720640221</v>
      </c>
      <c r="G157">
        <f t="shared" si="74"/>
        <v>46.441437540989753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7.2761025060672626</v>
      </c>
      <c r="L157">
        <f t="shared" si="79"/>
        <v>46857.374738196158</v>
      </c>
      <c r="M157">
        <f t="shared" si="80"/>
        <v>340.93906176032192</v>
      </c>
      <c r="N157">
        <f t="shared" si="62"/>
        <v>0.58105220253769563</v>
      </c>
      <c r="O157">
        <f t="shared" si="81"/>
        <v>0.99613653606878949</v>
      </c>
      <c r="P157">
        <f t="shared" si="82"/>
        <v>1007.2761025060672</v>
      </c>
      <c r="Q157">
        <f t="shared" si="83"/>
        <v>9.4378902604829326E-2</v>
      </c>
      <c r="R157">
        <f t="shared" si="84"/>
        <v>8.227159747603463E-3</v>
      </c>
      <c r="S157">
        <f t="shared" si="85"/>
        <v>1007.7449756029163</v>
      </c>
      <c r="T157">
        <f t="shared" si="86"/>
        <v>46857.374738196158</v>
      </c>
      <c r="U157">
        <f t="shared" si="63"/>
        <v>2620447.1682529245</v>
      </c>
      <c r="V157">
        <f t="shared" si="87"/>
        <v>327.33091692885927</v>
      </c>
      <c r="W157">
        <f t="shared" si="64"/>
        <v>56424.764326902819</v>
      </c>
      <c r="X157">
        <f t="shared" si="65"/>
        <v>58982.238114312182</v>
      </c>
      <c r="Y157">
        <f t="shared" si="66"/>
        <v>118772.75916069042</v>
      </c>
      <c r="Z157">
        <f t="shared" si="88"/>
        <v>27332.177679388809</v>
      </c>
      <c r="AA157">
        <f t="shared" si="89"/>
        <v>389.06807674947379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0.10147033947322018</v>
      </c>
      <c r="E158">
        <f t="shared" si="72"/>
        <v>8.8766645491845653E-3</v>
      </c>
      <c r="F158">
        <f t="shared" si="73"/>
        <v>0.41224506223327295</v>
      </c>
      <c r="G158">
        <f t="shared" si="74"/>
        <v>46.029192478756478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7.2910900859123542</v>
      </c>
      <c r="L158">
        <f t="shared" si="79"/>
        <v>46441.437540989755</v>
      </c>
      <c r="M158">
        <f t="shared" si="80"/>
        <v>338.6087048306282</v>
      </c>
      <c r="N158">
        <f t="shared" si="62"/>
        <v>0.57880641625466844</v>
      </c>
      <c r="O158">
        <f t="shared" si="81"/>
        <v>0.99613496640539545</v>
      </c>
      <c r="P158">
        <f t="shared" si="82"/>
        <v>1007.2910900859124</v>
      </c>
      <c r="Q158">
        <f t="shared" si="83"/>
        <v>9.4378902604829326E-2</v>
      </c>
      <c r="R158">
        <f t="shared" si="84"/>
        <v>8.227159747603463E-3</v>
      </c>
      <c r="S158">
        <f t="shared" si="85"/>
        <v>1007.7609289845723</v>
      </c>
      <c r="T158">
        <f t="shared" si="86"/>
        <v>46441.437540989755</v>
      </c>
      <c r="U158">
        <f t="shared" si="63"/>
        <v>2583330.3332569548</v>
      </c>
      <c r="V158">
        <f t="shared" si="87"/>
        <v>322.69449922888782</v>
      </c>
      <c r="W158">
        <f t="shared" si="64"/>
        <v>56123.737874593819</v>
      </c>
      <c r="X158">
        <f t="shared" si="65"/>
        <v>58674.878474039877</v>
      </c>
      <c r="Y158">
        <f t="shared" si="66"/>
        <v>117426.9416922728</v>
      </c>
      <c r="Z158">
        <f t="shared" si="88"/>
        <v>26984.89957220892</v>
      </c>
      <c r="AA158">
        <f t="shared" si="89"/>
        <v>383.52698038404037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0.10058194635706424</v>
      </c>
      <c r="E159">
        <f t="shared" si="72"/>
        <v>8.7950396804350461E-3</v>
      </c>
      <c r="F159">
        <f t="shared" si="73"/>
        <v>0.40482857430904562</v>
      </c>
      <c r="G159">
        <f t="shared" si="74"/>
        <v>45.624363904447435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7.3061085377180115</v>
      </c>
      <c r="L159">
        <f t="shared" si="79"/>
        <v>46029.192478756479</v>
      </c>
      <c r="M159">
        <f t="shared" si="80"/>
        <v>336.29427615330837</v>
      </c>
      <c r="N159">
        <f t="shared" si="62"/>
        <v>0.5765684213629636</v>
      </c>
      <c r="O159">
        <f t="shared" si="81"/>
        <v>0.99613343109396324</v>
      </c>
      <c r="P159">
        <f t="shared" si="82"/>
        <v>1007.306108537718</v>
      </c>
      <c r="Q159">
        <f t="shared" si="83"/>
        <v>9.3552596436743532E-2</v>
      </c>
      <c r="R159">
        <f t="shared" si="84"/>
        <v>8.1517818747639526E-3</v>
      </c>
      <c r="S159">
        <f t="shared" si="85"/>
        <v>1007.7769152275823</v>
      </c>
      <c r="T159">
        <f t="shared" si="86"/>
        <v>46029.192478756479</v>
      </c>
      <c r="U159">
        <f t="shared" si="63"/>
        <v>2546494.1784986248</v>
      </c>
      <c r="V159">
        <f t="shared" si="87"/>
        <v>318.09314246075411</v>
      </c>
      <c r="W159">
        <f t="shared" si="64"/>
        <v>55814.34918921451</v>
      </c>
      <c r="X159">
        <f t="shared" si="65"/>
        <v>58359.44383300584</v>
      </c>
      <c r="Y159">
        <f t="shared" si="66"/>
        <v>116118.32419959565</v>
      </c>
      <c r="Z159">
        <f t="shared" si="88"/>
        <v>26641.991941725377</v>
      </c>
      <c r="AA159">
        <f t="shared" si="89"/>
        <v>378.05174578223551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0.10058194635706424</v>
      </c>
      <c r="E160">
        <f t="shared" si="72"/>
        <v>8.7950396804350461E-3</v>
      </c>
      <c r="F160">
        <f t="shared" si="73"/>
        <v>0.40126809093422361</v>
      </c>
      <c r="G160">
        <f t="shared" si="74"/>
        <v>45.223095813513211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7.3211579250754077</v>
      </c>
      <c r="L160">
        <f t="shared" si="79"/>
        <v>45624.363904447433</v>
      </c>
      <c r="M160">
        <f t="shared" si="80"/>
        <v>334.02317337556968</v>
      </c>
      <c r="N160">
        <f t="shared" si="62"/>
        <v>0.57433821416041342</v>
      </c>
      <c r="O160">
        <f t="shared" si="81"/>
        <v>0.99613192967232211</v>
      </c>
      <c r="P160">
        <f t="shared" si="82"/>
        <v>1007.3211579250755</v>
      </c>
      <c r="Q160">
        <f t="shared" si="83"/>
        <v>9.3552596436743532E-2</v>
      </c>
      <c r="R160">
        <f t="shared" si="84"/>
        <v>8.1517818747639526E-3</v>
      </c>
      <c r="S160">
        <f t="shared" si="85"/>
        <v>1007.7929343996356</v>
      </c>
      <c r="T160">
        <f t="shared" si="86"/>
        <v>45624.363904447433</v>
      </c>
      <c r="U160">
        <f t="shared" si="63"/>
        <v>2509932.071915166</v>
      </c>
      <c r="V160">
        <f t="shared" si="87"/>
        <v>313.52601818600925</v>
      </c>
      <c r="W160">
        <f t="shared" si="64"/>
        <v>55501.111252210336</v>
      </c>
      <c r="X160">
        <f t="shared" si="65"/>
        <v>58040.293402320545</v>
      </c>
      <c r="Y160">
        <f t="shared" si="66"/>
        <v>114829.67766239648</v>
      </c>
      <c r="Z160">
        <f t="shared" si="88"/>
        <v>26305.567472076636</v>
      </c>
      <c r="AA160">
        <f t="shared" si="89"/>
        <v>372.65718714957757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0.10058194635706424</v>
      </c>
      <c r="E161">
        <f t="shared" si="72"/>
        <v>8.7950396804350461E-3</v>
      </c>
      <c r="F161">
        <f t="shared" si="73"/>
        <v>0.39773892215196471</v>
      </c>
      <c r="G161">
        <f t="shared" si="74"/>
        <v>44.825356891361245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7.3362383117067251</v>
      </c>
      <c r="L161">
        <f t="shared" si="79"/>
        <v>45223.09581351321</v>
      </c>
      <c r="M161">
        <f t="shared" si="80"/>
        <v>331.76740808107962</v>
      </c>
      <c r="N161">
        <f t="shared" si="62"/>
        <v>0.57211579043415273</v>
      </c>
      <c r="O161">
        <f t="shared" si="81"/>
        <v>0.99613046168361008</v>
      </c>
      <c r="P161">
        <f t="shared" si="82"/>
        <v>1007.3362383117068</v>
      </c>
      <c r="Q161">
        <f t="shared" si="83"/>
        <v>9.3552596436743532E-2</v>
      </c>
      <c r="R161">
        <f t="shared" si="84"/>
        <v>8.1517818747639526E-3</v>
      </c>
      <c r="S161">
        <f t="shared" si="85"/>
        <v>1007.8089865685605</v>
      </c>
      <c r="T161">
        <f t="shared" si="86"/>
        <v>45223.09581351321</v>
      </c>
      <c r="U161">
        <f t="shared" si="63"/>
        <v>2473641.2612116411</v>
      </c>
      <c r="V161">
        <f t="shared" si="87"/>
        <v>308.99278260408516</v>
      </c>
      <c r="W161">
        <f t="shared" si="64"/>
        <v>55183.972482511563</v>
      </c>
      <c r="X161">
        <f t="shared" si="65"/>
        <v>57717.379626822469</v>
      </c>
      <c r="Y161">
        <f t="shared" si="66"/>
        <v>113560.87939486069</v>
      </c>
      <c r="Z161">
        <f t="shared" si="88"/>
        <v>25973.352088338444</v>
      </c>
      <c r="AA161">
        <f t="shared" si="89"/>
        <v>367.3263507319009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0.10058194635706424</v>
      </c>
      <c r="E162">
        <f t="shared" si="72"/>
        <v>8.7950396804350461E-3</v>
      </c>
      <c r="F162">
        <f t="shared" si="73"/>
        <v>0.3942407925491847</v>
      </c>
      <c r="G162">
        <f t="shared" si="74"/>
        <v>44.431116098812062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7.3513497614653893</v>
      </c>
      <c r="L162">
        <f t="shared" si="79"/>
        <v>44825.356891361247</v>
      </c>
      <c r="M162">
        <f t="shared" si="80"/>
        <v>329.52687669090943</v>
      </c>
      <c r="N162">
        <f t="shared" si="62"/>
        <v>0.56990114547126802</v>
      </c>
      <c r="O162">
        <f t="shared" si="81"/>
        <v>0.99612902667621861</v>
      </c>
      <c r="P162">
        <f t="shared" si="82"/>
        <v>1007.3513497614654</v>
      </c>
      <c r="Q162">
        <f t="shared" si="83"/>
        <v>9.3552596436743532E-2</v>
      </c>
      <c r="R162">
        <f t="shared" si="84"/>
        <v>8.1517818747639526E-3</v>
      </c>
      <c r="S162">
        <f t="shared" si="85"/>
        <v>1007.8250718023251</v>
      </c>
      <c r="T162">
        <f t="shared" si="86"/>
        <v>44825.356891361247</v>
      </c>
      <c r="U162">
        <f t="shared" si="63"/>
        <v>2437619.0212376863</v>
      </c>
      <c r="V162">
        <f t="shared" si="87"/>
        <v>304.49309530515467</v>
      </c>
      <c r="W162">
        <f t="shared" si="64"/>
        <v>54862.880685161494</v>
      </c>
      <c r="X162">
        <f t="shared" si="65"/>
        <v>57390.65442202313</v>
      </c>
      <c r="Y162">
        <f t="shared" si="66"/>
        <v>112311.80837402737</v>
      </c>
      <c r="Z162">
        <f t="shared" si="88"/>
        <v>25645.294489394135</v>
      </c>
      <c r="AA162">
        <f t="shared" si="89"/>
        <v>362.05849332981688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0.10058194635706424</v>
      </c>
      <c r="E163">
        <f t="shared" si="72"/>
        <v>8.7950396804350461E-3</v>
      </c>
      <c r="F163">
        <f t="shared" si="73"/>
        <v>0.39077342913506846</v>
      </c>
      <c r="G163">
        <f t="shared" si="74"/>
        <v>44.040342669676996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7.3664923383363563</v>
      </c>
      <c r="L163">
        <f t="shared" si="79"/>
        <v>44431.116098812061</v>
      </c>
      <c r="M163">
        <f t="shared" si="80"/>
        <v>327.30147632563217</v>
      </c>
      <c r="N163">
        <f t="shared" si="62"/>
        <v>0.56769427406928075</v>
      </c>
      <c r="O163">
        <f t="shared" si="81"/>
        <v>0.99612762420373391</v>
      </c>
      <c r="P163">
        <f t="shared" si="82"/>
        <v>1007.3664923383363</v>
      </c>
      <c r="Q163">
        <f t="shared" si="83"/>
        <v>9.3552596436743532E-2</v>
      </c>
      <c r="R163">
        <f t="shared" si="84"/>
        <v>8.1517818747639526E-3</v>
      </c>
      <c r="S163">
        <f t="shared" si="85"/>
        <v>1007.8411901690376</v>
      </c>
      <c r="T163">
        <f t="shared" si="86"/>
        <v>44431.116098812061</v>
      </c>
      <c r="U163">
        <f t="shared" si="63"/>
        <v>2401862.6536651454</v>
      </c>
      <c r="V163">
        <f t="shared" si="87"/>
        <v>300.02661922986391</v>
      </c>
      <c r="W163">
        <f t="shared" si="64"/>
        <v>54537.783043157229</v>
      </c>
      <c r="X163">
        <f t="shared" si="65"/>
        <v>57060.069167339083</v>
      </c>
      <c r="Y163">
        <f t="shared" si="66"/>
        <v>111082.3452199403</v>
      </c>
      <c r="Z163">
        <f t="shared" si="88"/>
        <v>25321.34395927989</v>
      </c>
      <c r="AA163">
        <f t="shared" si="89"/>
        <v>356.85288007757299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0.10058194635706424</v>
      </c>
      <c r="E164">
        <f t="shared" si="72"/>
        <v>8.7950396804350461E-3</v>
      </c>
      <c r="F164">
        <f t="shared" si="73"/>
        <v>0.3873365613197659</v>
      </c>
      <c r="G164">
        <f t="shared" si="74"/>
        <v>43.653006108357232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7.3816661064363824</v>
      </c>
      <c r="L164">
        <f t="shared" si="79"/>
        <v>44040.342669676997</v>
      </c>
      <c r="M164">
        <f t="shared" si="80"/>
        <v>325.09110480059866</v>
      </c>
      <c r="N164">
        <f t="shared" si="62"/>
        <v>0.56549517054647047</v>
      </c>
      <c r="O164">
        <f t="shared" si="81"/>
        <v>0.99612625382488551</v>
      </c>
      <c r="P164">
        <f t="shared" si="82"/>
        <v>1007.3816661064363</v>
      </c>
      <c r="Q164">
        <f t="shared" si="83"/>
        <v>9.3552596436743532E-2</v>
      </c>
      <c r="R164">
        <f t="shared" si="84"/>
        <v>8.1517818747639526E-3</v>
      </c>
      <c r="S164">
        <f t="shared" si="85"/>
        <v>1007.8573417369465</v>
      </c>
      <c r="T164">
        <f t="shared" si="86"/>
        <v>44040.342669676997</v>
      </c>
      <c r="U164">
        <f t="shared" si="63"/>
        <v>2366369.4866702678</v>
      </c>
      <c r="V164">
        <f t="shared" si="87"/>
        <v>295.59302062963405</v>
      </c>
      <c r="W164">
        <f t="shared" si="64"/>
        <v>54208.626109193261</v>
      </c>
      <c r="X164">
        <f t="shared" si="65"/>
        <v>56725.574699248937</v>
      </c>
      <c r="Y164">
        <f t="shared" si="66"/>
        <v>109872.37217612153</v>
      </c>
      <c r="Z164">
        <f t="shared" si="88"/>
        <v>25001.450361624651</v>
      </c>
      <c r="AA164">
        <f t="shared" si="89"/>
        <v>351.70878435945758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0.10058194635706424</v>
      </c>
      <c r="E165">
        <f t="shared" si="72"/>
        <v>8.7950396804350461E-3</v>
      </c>
      <c r="F165">
        <f t="shared" si="73"/>
        <v>0.38392992089327532</v>
      </c>
      <c r="G165">
        <f t="shared" si="74"/>
        <v>43.269076187463959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7.3968711300142882</v>
      </c>
      <c r="L165">
        <f t="shared" si="79"/>
        <v>43653.006108357229</v>
      </c>
      <c r="M165">
        <f t="shared" si="80"/>
        <v>322.89566062124499</v>
      </c>
      <c r="N165">
        <f t="shared" si="62"/>
        <v>0.56330382875203577</v>
      </c>
      <c r="O165">
        <f t="shared" si="81"/>
        <v>0.99612491510348877</v>
      </c>
      <c r="P165">
        <f t="shared" si="82"/>
        <v>1007.3968711300142</v>
      </c>
      <c r="Q165">
        <f t="shared" si="83"/>
        <v>9.3552596436743532E-2</v>
      </c>
      <c r="R165">
        <f t="shared" si="84"/>
        <v>8.1517818747639526E-3</v>
      </c>
      <c r="S165">
        <f t="shared" si="85"/>
        <v>1007.8735265744409</v>
      </c>
      <c r="T165">
        <f t="shared" si="86"/>
        <v>43653.006108357229</v>
      </c>
      <c r="U165">
        <f t="shared" si="63"/>
        <v>2331136.874620405</v>
      </c>
      <c r="V165">
        <f t="shared" si="87"/>
        <v>291.19196902752549</v>
      </c>
      <c r="W165">
        <f t="shared" si="64"/>
        <v>53875.355797306984</v>
      </c>
      <c r="X165">
        <f t="shared" si="65"/>
        <v>56387.121304374938</v>
      </c>
      <c r="Y165">
        <f t="shared" si="66"/>
        <v>108681.77309036734</v>
      </c>
      <c r="Z165">
        <f t="shared" si="88"/>
        <v>24685.564134111588</v>
      </c>
      <c r="AA165">
        <f t="shared" si="89"/>
        <v>346.62548772677553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0.10058194635706424</v>
      </c>
      <c r="E166">
        <f t="shared" si="72"/>
        <v>8.7950396804350461E-3</v>
      </c>
      <c r="F166">
        <f t="shared" si="73"/>
        <v>0.38055324200451268</v>
      </c>
      <c r="G166">
        <f t="shared" si="74"/>
        <v>42.888522945459449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7.4121074734512478</v>
      </c>
      <c r="L166">
        <f t="shared" si="79"/>
        <v>43269.076187463957</v>
      </c>
      <c r="M166">
        <f t="shared" si="80"/>
        <v>320.71504297843302</v>
      </c>
      <c r="N166">
        <f t="shared" si="62"/>
        <v>0.56112024207609812</v>
      </c>
      <c r="O166">
        <f t="shared" si="81"/>
        <v>0.99612360760839269</v>
      </c>
      <c r="P166">
        <f t="shared" si="82"/>
        <v>1007.4121074734512</v>
      </c>
      <c r="Q166">
        <f t="shared" si="83"/>
        <v>9.3552596436743532E-2</v>
      </c>
      <c r="R166">
        <f t="shared" si="84"/>
        <v>8.1517818747639526E-3</v>
      </c>
      <c r="S166">
        <f t="shared" si="85"/>
        <v>1007.8897447500505</v>
      </c>
      <c r="T166">
        <f t="shared" si="86"/>
        <v>43269.076187463957</v>
      </c>
      <c r="U166">
        <f t="shared" si="63"/>
        <v>2296162.1977651226</v>
      </c>
      <c r="V166">
        <f t="shared" si="87"/>
        <v>286.8231371796532</v>
      </c>
      <c r="W166">
        <f t="shared" si="64"/>
        <v>53537.9173744246</v>
      </c>
      <c r="X166">
        <f t="shared" si="65"/>
        <v>56044.65871248769</v>
      </c>
      <c r="Y166">
        <f t="shared" si="66"/>
        <v>107510.43339585054</v>
      </c>
      <c r="Z166">
        <f t="shared" si="88"/>
        <v>24373.636282961987</v>
      </c>
      <c r="AA166">
        <f t="shared" si="89"/>
        <v>341.60227981539794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0.11326700727048127</v>
      </c>
      <c r="E167">
        <f t="shared" si="72"/>
        <v>9.9676045744685471E-3</v>
      </c>
      <c r="F167">
        <f t="shared" si="73"/>
        <v>0.42749583750336084</v>
      </c>
      <c r="G167">
        <f t="shared" si="74"/>
        <v>42.461027107956092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7.4273752012610341</v>
      </c>
      <c r="L167">
        <f t="shared" si="79"/>
        <v>42888.522945459452</v>
      </c>
      <c r="M167">
        <f t="shared" si="80"/>
        <v>318.54915174382035</v>
      </c>
      <c r="N167">
        <f t="shared" si="62"/>
        <v>0.55894440345954666</v>
      </c>
      <c r="O167">
        <f t="shared" si="81"/>
        <v>0.99612233091342228</v>
      </c>
      <c r="P167">
        <f t="shared" si="82"/>
        <v>1007.427375201261</v>
      </c>
      <c r="Q167">
        <f t="shared" si="83"/>
        <v>0.10535113909166069</v>
      </c>
      <c r="R167">
        <f t="shared" si="84"/>
        <v>9.2340990723485117E-3</v>
      </c>
      <c r="S167">
        <f t="shared" si="85"/>
        <v>1007.9059963324464</v>
      </c>
      <c r="T167">
        <f t="shared" si="86"/>
        <v>42888.522945459452</v>
      </c>
      <c r="U167">
        <f t="shared" si="63"/>
        <v>2261442.8619316658</v>
      </c>
      <c r="V167">
        <f t="shared" si="87"/>
        <v>282.48620103714615</v>
      </c>
      <c r="W167">
        <f t="shared" si="64"/>
        <v>53259.259513011857</v>
      </c>
      <c r="X167">
        <f t="shared" si="65"/>
        <v>55758.980987816314</v>
      </c>
      <c r="Y167">
        <f t="shared" si="66"/>
        <v>106140.74130401203</v>
      </c>
      <c r="Z167">
        <f t="shared" si="88"/>
        <v>24065.618377442497</v>
      </c>
      <c r="AA167">
        <f t="shared" si="89"/>
        <v>336.63845826388945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0.11326700727048127</v>
      </c>
      <c r="E168">
        <f t="shared" si="72"/>
        <v>9.9676045744685471E-3</v>
      </c>
      <c r="F168">
        <f t="shared" si="73"/>
        <v>0.42323472803789614</v>
      </c>
      <c r="G168">
        <f t="shared" si="74"/>
        <v>42.037792379918194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7.4426743780903228</v>
      </c>
      <c r="L168">
        <f t="shared" si="79"/>
        <v>42461.027107956092</v>
      </c>
      <c r="M168">
        <f t="shared" si="80"/>
        <v>316.02359852378345</v>
      </c>
      <c r="N168">
        <f t="shared" si="62"/>
        <v>0.55677630540373313</v>
      </c>
      <c r="O168">
        <f t="shared" si="81"/>
        <v>0.99612108459733339</v>
      </c>
      <c r="P168">
        <f t="shared" si="82"/>
        <v>1007.4426743780904</v>
      </c>
      <c r="Q168">
        <f t="shared" si="83"/>
        <v>0.10535113909166069</v>
      </c>
      <c r="R168">
        <f t="shared" si="84"/>
        <v>9.2340990723485117E-3</v>
      </c>
      <c r="S168">
        <f t="shared" si="85"/>
        <v>1007.9222813904413</v>
      </c>
      <c r="T168">
        <f t="shared" si="86"/>
        <v>42461.027107956092</v>
      </c>
      <c r="U168">
        <f t="shared" si="63"/>
        <v>2227027.1530235983</v>
      </c>
      <c r="V168">
        <f t="shared" si="87"/>
        <v>278.1871921923522</v>
      </c>
      <c r="W168">
        <f t="shared" si="64"/>
        <v>52976.786528101948</v>
      </c>
      <c r="X168">
        <f t="shared" si="65"/>
        <v>55469.607316184534</v>
      </c>
      <c r="Y168">
        <f t="shared" si="66"/>
        <v>104792.68272975984</v>
      </c>
      <c r="Z168">
        <f t="shared" si="88"/>
        <v>23733.353467136156</v>
      </c>
      <c r="AA168">
        <f t="shared" si="89"/>
        <v>331.52765883551149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0.11326700727048127</v>
      </c>
      <c r="E169">
        <f t="shared" si="72"/>
        <v>9.9676045744685471E-3</v>
      </c>
      <c r="F169">
        <f t="shared" si="73"/>
        <v>0.41901609162663161</v>
      </c>
      <c r="G169">
        <f t="shared" si="74"/>
        <v>41.618776288291564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7.4580050687189434</v>
      </c>
      <c r="L169">
        <f t="shared" si="79"/>
        <v>42037.792379918195</v>
      </c>
      <c r="M169">
        <f t="shared" si="80"/>
        <v>313.51806864718446</v>
      </c>
      <c r="N169">
        <f t="shared" si="62"/>
        <v>0.55461593998000924</v>
      </c>
      <c r="O169">
        <f t="shared" si="81"/>
        <v>0.99611986824375121</v>
      </c>
      <c r="P169">
        <f t="shared" si="82"/>
        <v>1007.458005068719</v>
      </c>
      <c r="Q169">
        <f t="shared" si="83"/>
        <v>0.10535113909166069</v>
      </c>
      <c r="R169">
        <f t="shared" si="84"/>
        <v>9.2340990723485117E-3</v>
      </c>
      <c r="S169">
        <f t="shared" si="85"/>
        <v>1007.9385999929892</v>
      </c>
      <c r="T169">
        <f t="shared" si="86"/>
        <v>42037.792379918195</v>
      </c>
      <c r="U169">
        <f t="shared" si="63"/>
        <v>2192911.7663281737</v>
      </c>
      <c r="V169">
        <f t="shared" si="87"/>
        <v>273.92569783990507</v>
      </c>
      <c r="W169">
        <f t="shared" si="64"/>
        <v>52690.443158106376</v>
      </c>
      <c r="X169">
        <f t="shared" si="65"/>
        <v>55176.486769826486</v>
      </c>
      <c r="Y169">
        <f t="shared" si="66"/>
        <v>103466.09291911562</v>
      </c>
      <c r="Z169">
        <f t="shared" si="88"/>
        <v>23405.646728620057</v>
      </c>
      <c r="AA169">
        <f t="shared" si="89"/>
        <v>326.48299033085226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0.11326700727048127</v>
      </c>
      <c r="E170">
        <f t="shared" si="72"/>
        <v>9.9676045744685471E-3</v>
      </c>
      <c r="F170">
        <f t="shared" si="73"/>
        <v>0.41483950491495808</v>
      </c>
      <c r="G170">
        <f t="shared" si="74"/>
        <v>41.203936783376605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7.4733673380601626</v>
      </c>
      <c r="L170">
        <f t="shared" si="79"/>
        <v>41618.776288291563</v>
      </c>
      <c r="M170">
        <f t="shared" si="80"/>
        <v>311.03240336295096</v>
      </c>
      <c r="N170">
        <f t="shared" si="62"/>
        <v>0.55246329883911638</v>
      </c>
      <c r="O170">
        <f t="shared" si="81"/>
        <v>0.99611868144112403</v>
      </c>
      <c r="P170">
        <f t="shared" si="82"/>
        <v>1007.4733673380601</v>
      </c>
      <c r="Q170">
        <f t="shared" si="83"/>
        <v>0.10535113909166069</v>
      </c>
      <c r="R170">
        <f t="shared" si="84"/>
        <v>9.2340990723485117E-3</v>
      </c>
      <c r="S170">
        <f t="shared" si="85"/>
        <v>1007.9549522091866</v>
      </c>
      <c r="T170">
        <f t="shared" si="86"/>
        <v>41618.776288291563</v>
      </c>
      <c r="U170">
        <f t="shared" si="63"/>
        <v>2159093.4325336609</v>
      </c>
      <c r="V170">
        <f t="shared" si="87"/>
        <v>269.70130959652585</v>
      </c>
      <c r="W170">
        <f t="shared" si="64"/>
        <v>52400.173407816903</v>
      </c>
      <c r="X170">
        <f t="shared" si="65"/>
        <v>54879.567787808293</v>
      </c>
      <c r="Y170">
        <f t="shared" si="66"/>
        <v>102160.80929422448</v>
      </c>
      <c r="Z170">
        <f t="shared" si="88"/>
        <v>23082.436731948546</v>
      </c>
      <c r="AA170">
        <f t="shared" si="89"/>
        <v>321.50360395631094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0.11237644542581711</v>
      </c>
      <c r="E171">
        <f t="shared" si="72"/>
        <v>9.8847837504215663E-3</v>
      </c>
      <c r="F171">
        <f t="shared" si="73"/>
        <v>0.40729200476971855</v>
      </c>
      <c r="G171">
        <f t="shared" si="74"/>
        <v>40.79664477860689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7.4887612511609625</v>
      </c>
      <c r="L171">
        <f t="shared" si="79"/>
        <v>41203.936783376608</v>
      </c>
      <c r="M171">
        <f t="shared" si="80"/>
        <v>308.56644517863657</v>
      </c>
      <c r="N171">
        <f t="shared" si="62"/>
        <v>0.5503183732204262</v>
      </c>
      <c r="O171">
        <f t="shared" si="81"/>
        <v>0.99611752378267071</v>
      </c>
      <c r="P171">
        <f t="shared" si="82"/>
        <v>1007.488761251161</v>
      </c>
      <c r="Q171">
        <f t="shared" si="83"/>
        <v>0.1045228157605525</v>
      </c>
      <c r="R171">
        <f t="shared" si="84"/>
        <v>9.1576886041133676E-3</v>
      </c>
      <c r="S171">
        <f t="shared" si="85"/>
        <v>1007.9713381082719</v>
      </c>
      <c r="T171">
        <f t="shared" si="86"/>
        <v>41203.936783376608</v>
      </c>
      <c r="U171">
        <f t="shared" si="63"/>
        <v>2125568.9173017046</v>
      </c>
      <c r="V171">
        <f t="shared" si="87"/>
        <v>265.51362344760497</v>
      </c>
      <c r="W171">
        <f t="shared" si="64"/>
        <v>52101.561999439669</v>
      </c>
      <c r="X171">
        <f t="shared" si="65"/>
        <v>54574.589231748665</v>
      </c>
      <c r="Y171">
        <f t="shared" si="66"/>
        <v>100891.21352433144</v>
      </c>
      <c r="Z171">
        <f t="shared" si="88"/>
        <v>22763.662840502649</v>
      </c>
      <c r="AA171">
        <f t="shared" si="89"/>
        <v>316.58866153799568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0.11237644542581711</v>
      </c>
      <c r="E172">
        <f t="shared" si="72"/>
        <v>9.8847837504215663E-3</v>
      </c>
      <c r="F172">
        <f t="shared" si="73"/>
        <v>0.40326601137929424</v>
      </c>
      <c r="G172">
        <f t="shared" si="74"/>
        <v>40.393378767227595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7.5041868732022916</v>
      </c>
      <c r="L172">
        <f t="shared" si="79"/>
        <v>40796.644778606889</v>
      </c>
      <c r="M172">
        <f t="shared" si="80"/>
        <v>306.14564621831863</v>
      </c>
      <c r="N172">
        <f t="shared" si="62"/>
        <v>0.54818115396103384</v>
      </c>
      <c r="O172">
        <f t="shared" si="81"/>
        <v>0.99611639486632897</v>
      </c>
      <c r="P172">
        <f t="shared" si="82"/>
        <v>1007.5041868732023</v>
      </c>
      <c r="Q172">
        <f t="shared" si="83"/>
        <v>0.1045228157605525</v>
      </c>
      <c r="R172">
        <f t="shared" si="84"/>
        <v>9.1576886041133676E-3</v>
      </c>
      <c r="S172">
        <f t="shared" si="85"/>
        <v>1007.9877577596264</v>
      </c>
      <c r="T172">
        <f t="shared" si="86"/>
        <v>40796.644778606889</v>
      </c>
      <c r="U172">
        <f t="shared" si="63"/>
        <v>2092331.5697198471</v>
      </c>
      <c r="V172">
        <f t="shared" si="87"/>
        <v>261.3618086001008</v>
      </c>
      <c r="W172">
        <f t="shared" si="64"/>
        <v>51798.874805130683</v>
      </c>
      <c r="X172">
        <f t="shared" si="65"/>
        <v>54265.675750415838</v>
      </c>
      <c r="Y172">
        <f t="shared" si="66"/>
        <v>99642.424926258333</v>
      </c>
      <c r="Z172">
        <f t="shared" si="88"/>
        <v>22451.143187414538</v>
      </c>
      <c r="AA172">
        <f t="shared" si="89"/>
        <v>311.75119183512737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0.11237644542581711</v>
      </c>
      <c r="E173">
        <f t="shared" si="72"/>
        <v>9.8847837504215663E-3</v>
      </c>
      <c r="F173">
        <f t="shared" si="73"/>
        <v>0.39927981406291485</v>
      </c>
      <c r="G173">
        <f t="shared" si="74"/>
        <v>39.994098953164681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7.5196442694993921</v>
      </c>
      <c r="L173">
        <f t="shared" si="79"/>
        <v>40393.378767227594</v>
      </c>
      <c r="M173">
        <f t="shared" si="80"/>
        <v>303.74383917270143</v>
      </c>
      <c r="N173">
        <f t="shared" si="62"/>
        <v>0.5460516315047057</v>
      </c>
      <c r="O173">
        <f t="shared" si="81"/>
        <v>0.99611529429470402</v>
      </c>
      <c r="P173">
        <f t="shared" si="82"/>
        <v>1007.5196442694994</v>
      </c>
      <c r="Q173">
        <f t="shared" si="83"/>
        <v>0.1045228157605525</v>
      </c>
      <c r="R173">
        <f t="shared" si="84"/>
        <v>9.1576886041133676E-3</v>
      </c>
      <c r="S173">
        <f t="shared" si="85"/>
        <v>1008.0042112327744</v>
      </c>
      <c r="T173">
        <f t="shared" si="86"/>
        <v>40393.378767227594</v>
      </c>
      <c r="U173">
        <f t="shared" si="63"/>
        <v>2059378.2795116622</v>
      </c>
      <c r="V173">
        <f t="shared" si="87"/>
        <v>257.2454765364937</v>
      </c>
      <c r="W173">
        <f t="shared" si="64"/>
        <v>51492.053413262489</v>
      </c>
      <c r="X173">
        <f t="shared" si="65"/>
        <v>53952.773716605836</v>
      </c>
      <c r="Y173">
        <f t="shared" si="66"/>
        <v>98414.291307975232</v>
      </c>
      <c r="Z173">
        <f t="shared" si="88"/>
        <v>22142.888985003945</v>
      </c>
      <c r="AA173">
        <f t="shared" si="89"/>
        <v>306.97596042620398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0.11237644542581711</v>
      </c>
      <c r="E174">
        <f t="shared" si="72"/>
        <v>9.8847837504215663E-3</v>
      </c>
      <c r="F174">
        <f t="shared" si="73"/>
        <v>0.39533301944499444</v>
      </c>
      <c r="G174">
        <f t="shared" si="74"/>
        <v>39.598765933719683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7.5351335055020234</v>
      </c>
      <c r="L174">
        <f t="shared" si="79"/>
        <v>39994.098953164677</v>
      </c>
      <c r="M174">
        <f t="shared" si="80"/>
        <v>301.3608750443546</v>
      </c>
      <c r="N174">
        <f t="shared" si="62"/>
        <v>0.54392979591068635</v>
      </c>
      <c r="O174">
        <f t="shared" si="81"/>
        <v>0.99611422167502295</v>
      </c>
      <c r="P174">
        <f t="shared" si="82"/>
        <v>1007.535133505502</v>
      </c>
      <c r="Q174">
        <f t="shared" si="83"/>
        <v>0.1045228157605525</v>
      </c>
      <c r="R174">
        <f t="shared" si="84"/>
        <v>9.1576886041133676E-3</v>
      </c>
      <c r="S174">
        <f t="shared" si="85"/>
        <v>1008.0206985973832</v>
      </c>
      <c r="T174">
        <f t="shared" si="86"/>
        <v>39994.098953164677</v>
      </c>
      <c r="U174">
        <f t="shared" si="63"/>
        <v>2026705.9693073672</v>
      </c>
      <c r="V174">
        <f t="shared" si="87"/>
        <v>253.1642428497691</v>
      </c>
      <c r="W174">
        <f t="shared" si="64"/>
        <v>51181.038638922771</v>
      </c>
      <c r="X174">
        <f t="shared" si="65"/>
        <v>53635.828837700006</v>
      </c>
      <c r="Y174">
        <f t="shared" si="66"/>
        <v>97206.662497768935</v>
      </c>
      <c r="Z174">
        <f t="shared" si="88"/>
        <v>21838.842983936214</v>
      </c>
      <c r="AA174">
        <f t="shared" si="89"/>
        <v>302.26217243481392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0.11237644542581711</v>
      </c>
      <c r="E175">
        <f t="shared" si="72"/>
        <v>9.8847837504215663E-3</v>
      </c>
      <c r="F175">
        <f t="shared" si="73"/>
        <v>0.39142523803837942</v>
      </c>
      <c r="G175">
        <f t="shared" si="74"/>
        <v>39.207340695681303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7.5506546467947659</v>
      </c>
      <c r="L175">
        <f t="shared" si="79"/>
        <v>39598.765933719682</v>
      </c>
      <c r="M175">
        <f t="shared" si="80"/>
        <v>298.99660600477881</v>
      </c>
      <c r="N175">
        <f t="shared" si="62"/>
        <v>0.54181563686236167</v>
      </c>
      <c r="O175">
        <f t="shared" si="81"/>
        <v>0.99611317661908005</v>
      </c>
      <c r="P175">
        <f t="shared" si="82"/>
        <v>1007.5506546467948</v>
      </c>
      <c r="Q175">
        <f t="shared" si="83"/>
        <v>0.1045228157605525</v>
      </c>
      <c r="R175">
        <f t="shared" si="84"/>
        <v>9.1576886041133676E-3</v>
      </c>
      <c r="S175">
        <f t="shared" si="85"/>
        <v>1008.0372199232636</v>
      </c>
      <c r="T175">
        <f t="shared" si="86"/>
        <v>39598.765933719682</v>
      </c>
      <c r="U175">
        <f t="shared" si="63"/>
        <v>1994311.5942504273</v>
      </c>
      <c r="V175">
        <f t="shared" si="87"/>
        <v>249.11772719427694</v>
      </c>
      <c r="W175">
        <f t="shared" si="64"/>
        <v>50865.770512971816</v>
      </c>
      <c r="X175">
        <f t="shared" si="65"/>
        <v>53314.786146681305</v>
      </c>
      <c r="Y175">
        <f t="shared" si="66"/>
        <v>96019.390319897764</v>
      </c>
      <c r="Z175">
        <f t="shared" si="88"/>
        <v>21538.948672643186</v>
      </c>
      <c r="AA175">
        <f t="shared" si="89"/>
        <v>297.60904289563848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0.11237644542581711</v>
      </c>
      <c r="E176">
        <f t="shared" si="72"/>
        <v>9.8847837504215663E-3</v>
      </c>
      <c r="F176">
        <f t="shared" si="73"/>
        <v>0.38755608420591275</v>
      </c>
      <c r="G176">
        <f t="shared" si="74"/>
        <v>38.819784611475392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7.5662077590972903</v>
      </c>
      <c r="L176">
        <f t="shared" si="79"/>
        <v>39207.340695681305</v>
      </c>
      <c r="M176">
        <f t="shared" si="80"/>
        <v>296.6508853852348</v>
      </c>
      <c r="N176">
        <f t="shared" si="62"/>
        <v>0.53970914367578315</v>
      </c>
      <c r="O176">
        <f t="shared" si="81"/>
        <v>0.99611215874318959</v>
      </c>
      <c r="P176">
        <f t="shared" si="82"/>
        <v>1007.5662077590973</v>
      </c>
      <c r="Q176">
        <f t="shared" si="83"/>
        <v>0.1045228157605525</v>
      </c>
      <c r="R176">
        <f t="shared" si="84"/>
        <v>9.1576886041133676E-3</v>
      </c>
      <c r="S176">
        <f t="shared" si="85"/>
        <v>1008.0537752803702</v>
      </c>
      <c r="T176">
        <f t="shared" si="86"/>
        <v>39207.340695681305</v>
      </c>
      <c r="U176">
        <f t="shared" si="63"/>
        <v>1962192.1416095444</v>
      </c>
      <c r="V176">
        <f t="shared" si="87"/>
        <v>245.10555323726379</v>
      </c>
      <c r="W176">
        <f t="shared" si="64"/>
        <v>50546.188270954648</v>
      </c>
      <c r="X176">
        <f t="shared" si="65"/>
        <v>52989.589993038768</v>
      </c>
      <c r="Y176">
        <f t="shared" si="66"/>
        <v>94852.328570613579</v>
      </c>
      <c r="Z176">
        <f t="shared" si="88"/>
        <v>21243.150268710157</v>
      </c>
      <c r="AA176">
        <f t="shared" si="89"/>
        <v>293.0157966386472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0.11237644542581711</v>
      </c>
      <c r="E177">
        <f t="shared" si="72"/>
        <v>9.8847837504215663E-3</v>
      </c>
      <c r="F177">
        <f t="shared" si="73"/>
        <v>0.38372517612237711</v>
      </c>
      <c r="G177">
        <f t="shared" si="74"/>
        <v>38.436059435353016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7.581792908264644</v>
      </c>
      <c r="L177">
        <f t="shared" si="79"/>
        <v>38819.784611475392</v>
      </c>
      <c r="M177">
        <f t="shared" si="80"/>
        <v>294.32356766764508</v>
      </c>
      <c r="N177">
        <f t="shared" si="62"/>
        <v>0.53761030530805742</v>
      </c>
      <c r="O177">
        <f t="shared" si="81"/>
        <v>0.99611116766814212</v>
      </c>
      <c r="P177">
        <f t="shared" si="82"/>
        <v>1007.5817929082647</v>
      </c>
      <c r="Q177">
        <f t="shared" si="83"/>
        <v>0.1045228157605525</v>
      </c>
      <c r="R177">
        <f t="shared" si="84"/>
        <v>9.1576886041133676E-3</v>
      </c>
      <c r="S177">
        <f t="shared" si="85"/>
        <v>1008.0703647388019</v>
      </c>
      <c r="T177">
        <f t="shared" si="86"/>
        <v>38819.784611475392</v>
      </c>
      <c r="U177">
        <f t="shared" si="63"/>
        <v>1930344.6303959317</v>
      </c>
      <c r="V177">
        <f t="shared" si="87"/>
        <v>241.12734861106472</v>
      </c>
      <c r="W177">
        <f t="shared" si="64"/>
        <v>50222.23034186547</v>
      </c>
      <c r="X177">
        <f t="shared" si="65"/>
        <v>52660.184033558762</v>
      </c>
      <c r="Y177">
        <f t="shared" si="66"/>
        <v>93705.332994561672</v>
      </c>
      <c r="Z177">
        <f t="shared" si="88"/>
        <v>20951.392710337728</v>
      </c>
      <c r="AA177">
        <f t="shared" si="89"/>
        <v>288.48166817442302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0.11237644542581711</v>
      </c>
      <c r="E178">
        <f t="shared" si="72"/>
        <v>9.8847837504215663E-3</v>
      </c>
      <c r="F178">
        <f t="shared" si="73"/>
        <v>0.379932135736815</v>
      </c>
      <c r="G178">
        <f t="shared" si="74"/>
        <v>38.0561272996162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7.5974101602875246</v>
      </c>
      <c r="L178">
        <f t="shared" si="79"/>
        <v>38436.059435353018</v>
      </c>
      <c r="M178">
        <f t="shared" si="80"/>
        <v>292.01450847556617</v>
      </c>
      <c r="N178">
        <f t="shared" si="62"/>
        <v>0.53551911036559519</v>
      </c>
      <c r="O178">
        <f t="shared" si="81"/>
        <v>0.99611020301914799</v>
      </c>
      <c r="P178">
        <f t="shared" si="82"/>
        <v>1007.5974101602875</v>
      </c>
      <c r="Q178">
        <f t="shared" si="83"/>
        <v>0.1045228157605525</v>
      </c>
      <c r="R178">
        <f t="shared" si="84"/>
        <v>9.1576886041133676E-3</v>
      </c>
      <c r="S178">
        <f t="shared" si="85"/>
        <v>1008.0869883688017</v>
      </c>
      <c r="T178">
        <f t="shared" si="86"/>
        <v>38436.059435353018</v>
      </c>
      <c r="U178">
        <f t="shared" si="63"/>
        <v>1898766.1109858188</v>
      </c>
      <c r="V178">
        <f t="shared" si="87"/>
        <v>237.18274486594913</v>
      </c>
      <c r="W178">
        <f t="shared" si="64"/>
        <v>49893.834336763088</v>
      </c>
      <c r="X178">
        <f t="shared" si="65"/>
        <v>52326.511223002039</v>
      </c>
      <c r="Y178">
        <f t="shared" si="66"/>
        <v>92578.261261543477</v>
      </c>
      <c r="Z178">
        <f t="shared" si="88"/>
        <v>20663.621647878776</v>
      </c>
      <c r="AA178">
        <f t="shared" si="89"/>
        <v>284.00590158061448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0.12648570000945586</v>
      </c>
      <c r="E179">
        <f t="shared" si="72"/>
        <v>1.1205971615995569E-2</v>
      </c>
      <c r="F179">
        <f t="shared" si="73"/>
        <v>0.42645588233421322</v>
      </c>
      <c r="G179">
        <f t="shared" si="74"/>
        <v>37.62967141728199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7.6130595812925579</v>
      </c>
      <c r="L179">
        <f t="shared" si="79"/>
        <v>38056.127299616201</v>
      </c>
      <c r="M179">
        <f t="shared" si="80"/>
        <v>289.72356456523238</v>
      </c>
      <c r="N179">
        <f t="shared" si="62"/>
        <v>0.53343554711223062</v>
      </c>
      <c r="O179">
        <f t="shared" si="81"/>
        <v>0.99610926442579772</v>
      </c>
      <c r="P179">
        <f t="shared" si="82"/>
        <v>1007.6130595812925</v>
      </c>
      <c r="Q179">
        <f t="shared" si="83"/>
        <v>0.11764601975384771</v>
      </c>
      <c r="R179">
        <f t="shared" si="84"/>
        <v>1.0375958241541694E-2</v>
      </c>
      <c r="S179">
        <f t="shared" si="85"/>
        <v>1008.1036462407576</v>
      </c>
      <c r="T179">
        <f t="shared" si="86"/>
        <v>38056.127299616201</v>
      </c>
      <c r="U179">
        <f t="shared" si="63"/>
        <v>1867453.6647480701</v>
      </c>
      <c r="V179">
        <f t="shared" si="87"/>
        <v>233.2713774236048</v>
      </c>
      <c r="W179">
        <f t="shared" si="64"/>
        <v>49627.158420799104</v>
      </c>
      <c r="X179">
        <f t="shared" si="65"/>
        <v>52052.51389479002</v>
      </c>
      <c r="Y179">
        <f t="shared" si="66"/>
        <v>91265.329556384386</v>
      </c>
      <c r="Z179">
        <f t="shared" si="88"/>
        <v>20379.783435450307</v>
      </c>
      <c r="AA179">
        <f t="shared" si="89"/>
        <v>279.5877503895066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0.12648570000945586</v>
      </c>
      <c r="E180">
        <f t="shared" si="72"/>
        <v>1.1205971615995569E-2</v>
      </c>
      <c r="F180">
        <f t="shared" si="73"/>
        <v>0.42167702982130173</v>
      </c>
      <c r="G180">
        <f t="shared" si="74"/>
        <v>37.207994387460687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7.6287412375425809</v>
      </c>
      <c r="L180">
        <f t="shared" si="79"/>
        <v>37629.671417281992</v>
      </c>
      <c r="M180">
        <f t="shared" si="80"/>
        <v>287.06702609619651</v>
      </c>
      <c r="N180">
        <f t="shared" si="62"/>
        <v>0.53135960347720579</v>
      </c>
      <c r="O180">
        <f t="shared" si="81"/>
        <v>0.99610835152201049</v>
      </c>
      <c r="P180">
        <f t="shared" si="82"/>
        <v>1007.6287412375426</v>
      </c>
      <c r="Q180">
        <f t="shared" si="83"/>
        <v>0.11764601975384771</v>
      </c>
      <c r="R180">
        <f t="shared" si="84"/>
        <v>1.0375958241541694E-2</v>
      </c>
      <c r="S180">
        <f t="shared" si="85"/>
        <v>1008.1203384252022</v>
      </c>
      <c r="T180">
        <f t="shared" si="86"/>
        <v>37629.671417281992</v>
      </c>
      <c r="U180">
        <f t="shared" si="63"/>
        <v>1836455.2581180679</v>
      </c>
      <c r="V180">
        <f t="shared" si="87"/>
        <v>229.39923797028501</v>
      </c>
      <c r="W180">
        <f t="shared" si="64"/>
        <v>49356.469983154027</v>
      </c>
      <c r="X180">
        <f t="shared" si="65"/>
        <v>51774.627572401063</v>
      </c>
      <c r="Y180">
        <f t="shared" si="66"/>
        <v>89974.794008699158</v>
      </c>
      <c r="Z180">
        <f t="shared" si="88"/>
        <v>20073.004360131286</v>
      </c>
      <c r="AA180">
        <f t="shared" si="89"/>
        <v>275.02524424936939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0.12648570000945586</v>
      </c>
      <c r="E181">
        <f t="shared" si="72"/>
        <v>1.1205971615995569E-2</v>
      </c>
      <c r="F181">
        <f t="shared" si="73"/>
        <v>0.4169517289940069</v>
      </c>
      <c r="G181">
        <f t="shared" si="74"/>
        <v>36.791042658466679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7.6444551954369162</v>
      </c>
      <c r="L181">
        <f t="shared" si="79"/>
        <v>37207.994387460683</v>
      </c>
      <c r="M181">
        <f t="shared" si="80"/>
        <v>284.43484600701146</v>
      </c>
      <c r="N181">
        <f t="shared" si="62"/>
        <v>0.52929126706302687</v>
      </c>
      <c r="O181">
        <f t="shared" si="81"/>
        <v>0.99610746394599103</v>
      </c>
      <c r="P181">
        <f t="shared" si="82"/>
        <v>1007.6444551954369</v>
      </c>
      <c r="Q181">
        <f t="shared" si="83"/>
        <v>0.11764601975384771</v>
      </c>
      <c r="R181">
        <f t="shared" si="84"/>
        <v>1.0375958241541694E-2</v>
      </c>
      <c r="S181">
        <f t="shared" si="85"/>
        <v>1008.137064992814</v>
      </c>
      <c r="T181">
        <f t="shared" si="86"/>
        <v>37207.994387460683</v>
      </c>
      <c r="U181">
        <f t="shared" si="63"/>
        <v>1805767.1548032686</v>
      </c>
      <c r="V181">
        <f t="shared" si="87"/>
        <v>225.5658597902021</v>
      </c>
      <c r="W181">
        <f t="shared" si="64"/>
        <v>49081.706424205098</v>
      </c>
      <c r="X181">
        <f t="shared" si="65"/>
        <v>51492.794763289858</v>
      </c>
      <c r="Y181">
        <f t="shared" si="66"/>
        <v>88706.453936598962</v>
      </c>
      <c r="Z181">
        <f t="shared" si="88"/>
        <v>19770.825143903206</v>
      </c>
      <c r="AA181">
        <f t="shared" si="89"/>
        <v>270.5272267239028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0.12648570000945586</v>
      </c>
      <c r="E182">
        <f t="shared" si="72"/>
        <v>1.1205971615995569E-2</v>
      </c>
      <c r="F182">
        <f t="shared" si="73"/>
        <v>0.4122793797536598</v>
      </c>
      <c r="G182">
        <f t="shared" si="74"/>
        <v>36.378763278713016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7.6602015215116666</v>
      </c>
      <c r="L182">
        <f t="shared" si="79"/>
        <v>36791.042658466678</v>
      </c>
      <c r="M182">
        <f t="shared" si="80"/>
        <v>281.82680095038711</v>
      </c>
      <c r="N182">
        <f t="shared" si="62"/>
        <v>0.52723052515318869</v>
      </c>
      <c r="O182">
        <f t="shared" si="81"/>
        <v>0.99610660134017892</v>
      </c>
      <c r="P182">
        <f t="shared" si="82"/>
        <v>1007.6602015215117</v>
      </c>
      <c r="Q182">
        <f t="shared" si="83"/>
        <v>0.11764601975384771</v>
      </c>
      <c r="R182">
        <f t="shared" si="84"/>
        <v>1.0375958241541694E-2</v>
      </c>
      <c r="S182">
        <f t="shared" si="85"/>
        <v>1008.1538260144162</v>
      </c>
      <c r="T182">
        <f t="shared" si="86"/>
        <v>36791.042658466678</v>
      </c>
      <c r="U182">
        <f t="shared" si="63"/>
        <v>1775385.6621620224</v>
      </c>
      <c r="V182">
        <f t="shared" si="87"/>
        <v>221.77078162018245</v>
      </c>
      <c r="W182">
        <f t="shared" si="64"/>
        <v>48802.804222893588</v>
      </c>
      <c r="X182">
        <f t="shared" si="65"/>
        <v>51206.957181586353</v>
      </c>
      <c r="Y182">
        <f t="shared" si="66"/>
        <v>87460.1113701016</v>
      </c>
      <c r="Z182">
        <f t="shared" si="88"/>
        <v>19473.177585269699</v>
      </c>
      <c r="AA182">
        <f t="shared" si="89"/>
        <v>266.09279022459179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0.12559200264746906</v>
      </c>
      <c r="E183">
        <f t="shared" si="72"/>
        <v>1.1121707730644692E-2</v>
      </c>
      <c r="F183">
        <f t="shared" si="73"/>
        <v>0.40459397278815579</v>
      </c>
      <c r="G183">
        <f t="shared" si="74"/>
        <v>35.97416930592486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7.6759802824399852</v>
      </c>
      <c r="L183">
        <f t="shared" si="79"/>
        <v>36378.763278713013</v>
      </c>
      <c r="M183">
        <f t="shared" si="80"/>
        <v>279.24266962695287</v>
      </c>
      <c r="N183">
        <f t="shared" si="62"/>
        <v>0.52517736471977572</v>
      </c>
      <c r="O183">
        <f t="shared" si="81"/>
        <v>0.99610576335120882</v>
      </c>
      <c r="P183">
        <f t="shared" si="82"/>
        <v>1007.67598028244</v>
      </c>
      <c r="Q183">
        <f t="shared" si="83"/>
        <v>0.11681478003667493</v>
      </c>
      <c r="R183">
        <f t="shared" si="84"/>
        <v>1.029830046000213E-2</v>
      </c>
      <c r="S183">
        <f t="shared" si="85"/>
        <v>1008.1706215609787</v>
      </c>
      <c r="T183">
        <f t="shared" si="86"/>
        <v>36378.763278713013</v>
      </c>
      <c r="U183">
        <f t="shared" si="63"/>
        <v>1745307.1306540377</v>
      </c>
      <c r="V183">
        <f t="shared" si="87"/>
        <v>218.01354758102173</v>
      </c>
      <c r="W183">
        <f t="shared" si="64"/>
        <v>48515.564482168302</v>
      </c>
      <c r="X183">
        <f t="shared" si="65"/>
        <v>50913.060486645219</v>
      </c>
      <c r="Y183">
        <f t="shared" si="66"/>
        <v>86247.927175331031</v>
      </c>
      <c r="Z183">
        <f t="shared" si="88"/>
        <v>19179.9944678594</v>
      </c>
      <c r="AA183">
        <f t="shared" si="89"/>
        <v>261.72103974440716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0.12559200264746906</v>
      </c>
      <c r="E184">
        <f t="shared" si="72"/>
        <v>1.1121707730644692E-2</v>
      </c>
      <c r="F184">
        <f t="shared" si="73"/>
        <v>0.4000941968732255</v>
      </c>
      <c r="G184">
        <f t="shared" si="74"/>
        <v>35.574075109051634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7.6917915450323493</v>
      </c>
      <c r="L184">
        <f t="shared" si="79"/>
        <v>35974.169305924857</v>
      </c>
      <c r="M184">
        <f t="shared" si="80"/>
        <v>276.70581130687509</v>
      </c>
      <c r="N184">
        <f t="shared" si="62"/>
        <v>0.52313177243093567</v>
      </c>
      <c r="O184">
        <f t="shared" si="81"/>
        <v>0.99610494962986162</v>
      </c>
      <c r="P184">
        <f t="shared" si="82"/>
        <v>1007.6917915450324</v>
      </c>
      <c r="Q184">
        <f t="shared" si="83"/>
        <v>0.11681478003667493</v>
      </c>
      <c r="R184">
        <f t="shared" si="84"/>
        <v>1.029830046000213E-2</v>
      </c>
      <c r="S184">
        <f t="shared" si="85"/>
        <v>1008.1874517036172</v>
      </c>
      <c r="T184">
        <f t="shared" si="86"/>
        <v>35974.169305924857</v>
      </c>
      <c r="U184">
        <f t="shared" si="63"/>
        <v>1715524.85261244</v>
      </c>
      <c r="V184">
        <f t="shared" si="87"/>
        <v>214.29331979024892</v>
      </c>
      <c r="W184">
        <f t="shared" si="64"/>
        <v>48224.018399734399</v>
      </c>
      <c r="X184">
        <f t="shared" si="65"/>
        <v>50615.006240517112</v>
      </c>
      <c r="Y184">
        <f t="shared" si="66"/>
        <v>85057.18103283341</v>
      </c>
      <c r="Z184">
        <f t="shared" si="88"/>
        <v>18892.81943406866</v>
      </c>
      <c r="AA184">
        <f t="shared" si="89"/>
        <v>257.42327298677441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0.12559200264746906</v>
      </c>
      <c r="E185">
        <f t="shared" si="72"/>
        <v>1.1121707730644692E-2</v>
      </c>
      <c r="F185">
        <f t="shared" si="73"/>
        <v>0.39564446615087445</v>
      </c>
      <c r="G185">
        <f t="shared" si="74"/>
        <v>35.178430642900757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7.7076353762368761</v>
      </c>
      <c r="L185">
        <f t="shared" si="79"/>
        <v>35574.075109051635</v>
      </c>
      <c r="M185">
        <f t="shared" si="80"/>
        <v>274.1919997874341</v>
      </c>
      <c r="N185">
        <f t="shared" si="62"/>
        <v>0.52109373465823006</v>
      </c>
      <c r="O185">
        <f t="shared" si="81"/>
        <v>0.99610415983102096</v>
      </c>
      <c r="P185">
        <f t="shared" si="82"/>
        <v>1007.7076353762369</v>
      </c>
      <c r="Q185">
        <f t="shared" si="83"/>
        <v>0.11681478003667493</v>
      </c>
      <c r="R185">
        <f t="shared" si="84"/>
        <v>1.029830046000213E-2</v>
      </c>
      <c r="S185">
        <f t="shared" si="85"/>
        <v>1008.2043165135939</v>
      </c>
      <c r="T185">
        <f t="shared" si="86"/>
        <v>35574.075109051635</v>
      </c>
      <c r="U185">
        <f t="shared" si="63"/>
        <v>1686035.3204728868</v>
      </c>
      <c r="V185">
        <f t="shared" si="87"/>
        <v>210.60966010346399</v>
      </c>
      <c r="W185">
        <f t="shared" si="64"/>
        <v>47928.099396700622</v>
      </c>
      <c r="X185">
        <f t="shared" si="65"/>
        <v>50312.733548460346</v>
      </c>
      <c r="Y185">
        <f t="shared" si="66"/>
        <v>83887.687116371962</v>
      </c>
      <c r="Z185">
        <f t="shared" si="88"/>
        <v>18609.928964389412</v>
      </c>
      <c r="AA185">
        <f t="shared" si="89"/>
        <v>253.18592117359762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0.12559200264746906</v>
      </c>
      <c r="E186">
        <f t="shared" si="72"/>
        <v>1.1121707730644692E-2</v>
      </c>
      <c r="F186">
        <f t="shared" si="73"/>
        <v>0.3912442240330975</v>
      </c>
      <c r="G186">
        <f t="shared" si="74"/>
        <v>34.787186418867662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7.7235118431395744</v>
      </c>
      <c r="L186">
        <f t="shared" si="79"/>
        <v>35178.430642900756</v>
      </c>
      <c r="M186">
        <f t="shared" si="80"/>
        <v>271.70102569350809</v>
      </c>
      <c r="N186">
        <f t="shared" si="62"/>
        <v>0.51906323748386285</v>
      </c>
      <c r="O186">
        <f t="shared" si="81"/>
        <v>0.99610339361362898</v>
      </c>
      <c r="P186">
        <f t="shared" si="82"/>
        <v>1007.7235118431396</v>
      </c>
      <c r="Q186">
        <f t="shared" si="83"/>
        <v>0.11681478003667493</v>
      </c>
      <c r="R186">
        <f t="shared" si="84"/>
        <v>1.029830046000213E-2</v>
      </c>
      <c r="S186">
        <f t="shared" si="85"/>
        <v>1008.2212160623178</v>
      </c>
      <c r="T186">
        <f t="shared" si="86"/>
        <v>35178.430642900756</v>
      </c>
      <c r="U186">
        <f t="shared" si="63"/>
        <v>1656835.0672229338</v>
      </c>
      <c r="V186">
        <f t="shared" si="87"/>
        <v>206.96213544177257</v>
      </c>
      <c r="W186">
        <f t="shared" si="64"/>
        <v>47627.73991760108</v>
      </c>
      <c r="X186">
        <f t="shared" si="65"/>
        <v>50006.180677913871</v>
      </c>
      <c r="Y186">
        <f t="shared" si="66"/>
        <v>82739.262115234407</v>
      </c>
      <c r="Z186">
        <f t="shared" si="88"/>
        <v>18331.259803124674</v>
      </c>
      <c r="AA186">
        <f t="shared" si="89"/>
        <v>249.00813824808205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0.12559200264746906</v>
      </c>
      <c r="E187">
        <f t="shared" si="72"/>
        <v>1.1121707730644692E-2</v>
      </c>
      <c r="F187">
        <f t="shared" si="73"/>
        <v>0.38689292012209853</v>
      </c>
      <c r="G187">
        <f t="shared" si="74"/>
        <v>34.400293498745562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7.7394210129646339</v>
      </c>
      <c r="L187">
        <f t="shared" si="79"/>
        <v>34787.186418867663</v>
      </c>
      <c r="M187">
        <f t="shared" si="80"/>
        <v>269.23268155210229</v>
      </c>
      <c r="N187">
        <f t="shared" si="62"/>
        <v>0.51704026670778969</v>
      </c>
      <c r="O187">
        <f t="shared" si="81"/>
        <v>0.99610265064064363</v>
      </c>
      <c r="P187">
        <f t="shared" si="82"/>
        <v>1007.7394210129646</v>
      </c>
      <c r="Q187">
        <f t="shared" si="83"/>
        <v>0.11681478003667493</v>
      </c>
      <c r="R187">
        <f t="shared" si="84"/>
        <v>1.029830046000213E-2</v>
      </c>
      <c r="S187">
        <f t="shared" si="85"/>
        <v>1008.2381504213452</v>
      </c>
      <c r="T187">
        <f t="shared" si="86"/>
        <v>34787.186418867663</v>
      </c>
      <c r="U187">
        <f t="shared" si="63"/>
        <v>1627920.66589633</v>
      </c>
      <c r="V187">
        <f t="shared" si="87"/>
        <v>203.35031772861626</v>
      </c>
      <c r="W187">
        <f t="shared" si="64"/>
        <v>47322.871415492235</v>
      </c>
      <c r="X187">
        <f t="shared" si="65"/>
        <v>49695.285046371027</v>
      </c>
      <c r="Y187">
        <f t="shared" si="66"/>
        <v>81611.7252026551</v>
      </c>
      <c r="Z187">
        <f t="shared" si="88"/>
        <v>18056.749605532113</v>
      </c>
      <c r="AA187">
        <f t="shared" si="89"/>
        <v>244.88908983641363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0.12559200264746906</v>
      </c>
      <c r="E188">
        <f t="shared" si="72"/>
        <v>1.1121707730644692E-2</v>
      </c>
      <c r="F188">
        <f t="shared" si="73"/>
        <v>0.38259001014144484</v>
      </c>
      <c r="G188">
        <f t="shared" si="74"/>
        <v>34.01770348860412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7.7553629530747221</v>
      </c>
      <c r="L188">
        <f t="shared" si="79"/>
        <v>34400.293498745559</v>
      </c>
      <c r="M188">
        <f t="shared" si="80"/>
        <v>266.78676177506856</v>
      </c>
      <c r="N188">
        <f t="shared" si="62"/>
        <v>0.51502480785470695</v>
      </c>
      <c r="O188">
        <f t="shared" si="81"/>
        <v>0.99610193057899343</v>
      </c>
      <c r="P188">
        <f t="shared" si="82"/>
        <v>1007.7553629530747</v>
      </c>
      <c r="Q188">
        <f t="shared" si="83"/>
        <v>0.11681478003667493</v>
      </c>
      <c r="R188">
        <f t="shared" si="84"/>
        <v>1.029830046000213E-2</v>
      </c>
      <c r="S188">
        <f t="shared" si="85"/>
        <v>1008.2551196623795</v>
      </c>
      <c r="T188">
        <f t="shared" si="86"/>
        <v>34400.293498745559</v>
      </c>
      <c r="U188">
        <f t="shared" si="63"/>
        <v>1599288.7290742244</v>
      </c>
      <c r="V188">
        <f t="shared" si="87"/>
        <v>199.77378382746627</v>
      </c>
      <c r="W188">
        <f t="shared" si="64"/>
        <v>47013.424336830489</v>
      </c>
      <c r="X188">
        <f t="shared" si="65"/>
        <v>49379.983209085949</v>
      </c>
      <c r="Y188">
        <f t="shared" si="66"/>
        <v>80504.898004711606</v>
      </c>
      <c r="Z188">
        <f t="shared" si="88"/>
        <v>17786.336925417647</v>
      </c>
      <c r="AA188">
        <f t="shared" si="89"/>
        <v>240.82795309243761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0.12559200264746906</v>
      </c>
      <c r="E189">
        <f t="shared" si="72"/>
        <v>1.1121707730644692E-2</v>
      </c>
      <c r="F189">
        <f t="shared" si="73"/>
        <v>0.37833495586798738</v>
      </c>
      <c r="G189">
        <f t="shared" si="74"/>
        <v>33.639368532736135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7.7713377309712603</v>
      </c>
      <c r="L189">
        <f t="shared" si="79"/>
        <v>34017.703488604122</v>
      </c>
      <c r="M189">
        <f t="shared" si="80"/>
        <v>264.36306264198186</v>
      </c>
      <c r="N189">
        <f t="shared" si="62"/>
        <v>0.51301684618092547</v>
      </c>
      <c r="O189">
        <f t="shared" si="81"/>
        <v>0.99610123309953658</v>
      </c>
      <c r="P189">
        <f t="shared" si="82"/>
        <v>1007.7713377309713</v>
      </c>
      <c r="Q189">
        <f t="shared" si="83"/>
        <v>0.11681478003667493</v>
      </c>
      <c r="R189">
        <f t="shared" si="84"/>
        <v>1.029830046000213E-2</v>
      </c>
      <c r="S189">
        <f t="shared" si="85"/>
        <v>1008.2721238572719</v>
      </c>
      <c r="T189">
        <f t="shared" si="86"/>
        <v>34017.703488604122</v>
      </c>
      <c r="U189">
        <f t="shared" si="63"/>
        <v>1570935.9083931672</v>
      </c>
      <c r="V189">
        <f t="shared" si="87"/>
        <v>196.23211548036599</v>
      </c>
      <c r="W189">
        <f t="shared" si="64"/>
        <v>46699.328106126959</v>
      </c>
      <c r="X189">
        <f t="shared" si="65"/>
        <v>49060.210846610091</v>
      </c>
      <c r="Y189">
        <f t="shared" si="66"/>
        <v>79418.604569688119</v>
      </c>
      <c r="Z189">
        <f t="shared" si="88"/>
        <v>17519.961202876733</v>
      </c>
      <c r="AA189">
        <f t="shared" si="89"/>
        <v>236.82391654421707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0.12559200264746906</v>
      </c>
      <c r="E190">
        <f t="shared" si="72"/>
        <v>1.1121707730644692E-2</v>
      </c>
      <c r="F190">
        <f t="shared" si="73"/>
        <v>0.37412722506453727</v>
      </c>
      <c r="G190">
        <f t="shared" si="74"/>
        <v>33.265241307671602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7.7873454142947143</v>
      </c>
      <c r="L190">
        <f t="shared" si="79"/>
        <v>33639.368532736138</v>
      </c>
      <c r="M190">
        <f t="shared" si="80"/>
        <v>261.96138228317267</v>
      </c>
      <c r="N190">
        <f t="shared" si="62"/>
        <v>0.51101636668112838</v>
      </c>
      <c r="O190">
        <f t="shared" si="81"/>
        <v>0.99610055787701834</v>
      </c>
      <c r="P190">
        <f t="shared" si="82"/>
        <v>1007.7873454142947</v>
      </c>
      <c r="Q190">
        <f t="shared" si="83"/>
        <v>0.11681478003667493</v>
      </c>
      <c r="R190">
        <f t="shared" si="84"/>
        <v>1.029830046000213E-2</v>
      </c>
      <c r="S190">
        <f t="shared" si="85"/>
        <v>1008.2891630780218</v>
      </c>
      <c r="T190">
        <f t="shared" si="86"/>
        <v>33639.368532736138</v>
      </c>
      <c r="U190">
        <f t="shared" si="63"/>
        <v>1542858.8940598045</v>
      </c>
      <c r="V190">
        <f t="shared" si="87"/>
        <v>192.7248992473092</v>
      </c>
      <c r="W190">
        <f t="shared" si="64"/>
        <v>46380.511110376108</v>
      </c>
      <c r="X190">
        <f t="shared" si="65"/>
        <v>48735.902752156464</v>
      </c>
      <c r="Y190">
        <f t="shared" si="66"/>
        <v>78352.671337896318</v>
      </c>
      <c r="Z190">
        <f t="shared" si="88"/>
        <v>17257.562752182159</v>
      </c>
      <c r="AA190">
        <f t="shared" si="89"/>
        <v>232.87617994245551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0.14127032373016818</v>
      </c>
      <c r="E191">
        <f t="shared" si="72"/>
        <v>1.2611557818043795E-2</v>
      </c>
      <c r="F191">
        <f t="shared" si="73"/>
        <v>0.41952651408287917</v>
      </c>
      <c r="G191">
        <f t="shared" si="74"/>
        <v>32.845714793588719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7.8033860708248719</v>
      </c>
      <c r="L191">
        <f t="shared" si="79"/>
        <v>33265.241307671604</v>
      </c>
      <c r="M191">
        <f t="shared" si="80"/>
        <v>259.58152066291274</v>
      </c>
      <c r="N191">
        <f t="shared" si="62"/>
        <v>0.50902335409501498</v>
      </c>
      <c r="O191">
        <f t="shared" si="81"/>
        <v>0.99609990459002851</v>
      </c>
      <c r="P191">
        <f t="shared" si="82"/>
        <v>1007.8033860708249</v>
      </c>
      <c r="Q191">
        <f t="shared" si="83"/>
        <v>0.13139739349941812</v>
      </c>
      <c r="R191">
        <f t="shared" si="84"/>
        <v>1.1670495088525801E-2</v>
      </c>
      <c r="S191">
        <f t="shared" si="85"/>
        <v>1008.3062373967765</v>
      </c>
      <c r="T191">
        <f t="shared" si="86"/>
        <v>33265.241307671604</v>
      </c>
      <c r="U191">
        <f t="shared" si="63"/>
        <v>1515054.4143721631</v>
      </c>
      <c r="V191">
        <f t="shared" si="87"/>
        <v>189.25172644644204</v>
      </c>
      <c r="W191">
        <f t="shared" si="64"/>
        <v>46126.394992259156</v>
      </c>
      <c r="X191">
        <f t="shared" si="65"/>
        <v>48474.200986914148</v>
      </c>
      <c r="Y191">
        <f t="shared" si="66"/>
        <v>77115.36609111572</v>
      </c>
      <c r="Z191">
        <f t="shared" si="88"/>
        <v>16999.082749817331</v>
      </c>
      <c r="AA191">
        <f t="shared" si="89"/>
        <v>228.9839541107641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0.14127032373016818</v>
      </c>
      <c r="E192">
        <f t="shared" si="72"/>
        <v>1.2611557818043795E-2</v>
      </c>
      <c r="F192">
        <f t="shared" si="73"/>
        <v>0.41423563119432055</v>
      </c>
      <c r="G192">
        <f t="shared" si="74"/>
        <v>32.431479162394396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7.8194597684811447</v>
      </c>
      <c r="L192">
        <f t="shared" si="79"/>
        <v>32845.714793588719</v>
      </c>
      <c r="M192">
        <f t="shared" si="80"/>
        <v>256.83574539547294</v>
      </c>
      <c r="N192">
        <f t="shared" si="62"/>
        <v>0.50703779291383311</v>
      </c>
      <c r="O192">
        <f t="shared" si="81"/>
        <v>0.99609927292096068</v>
      </c>
      <c r="P192">
        <f t="shared" si="82"/>
        <v>1007.8194597684811</v>
      </c>
      <c r="Q192">
        <f t="shared" si="83"/>
        <v>0.13139739349941812</v>
      </c>
      <c r="R192">
        <f t="shared" si="84"/>
        <v>1.1670495088525801E-2</v>
      </c>
      <c r="S192">
        <f t="shared" si="85"/>
        <v>1008.3233468858324</v>
      </c>
      <c r="T192">
        <f t="shared" si="86"/>
        <v>32845.714793588719</v>
      </c>
      <c r="U192">
        <f t="shared" si="63"/>
        <v>1487569.3723369592</v>
      </c>
      <c r="V192">
        <f t="shared" si="87"/>
        <v>185.81845592673537</v>
      </c>
      <c r="W192">
        <f t="shared" si="64"/>
        <v>45868.07049065637</v>
      </c>
      <c r="X192">
        <f t="shared" si="65"/>
        <v>48208.418605610255</v>
      </c>
      <c r="Y192">
        <f t="shared" si="66"/>
        <v>75900.951122875951</v>
      </c>
      <c r="Z192">
        <f t="shared" si="88"/>
        <v>16719.235911880784</v>
      </c>
      <c r="AA192">
        <f t="shared" si="89"/>
        <v>224.95237234844518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0.14127032373016818</v>
      </c>
      <c r="E193">
        <f t="shared" si="72"/>
        <v>1.2611557818043795E-2</v>
      </c>
      <c r="F193">
        <f t="shared" si="73"/>
        <v>0.40901147458121945</v>
      </c>
      <c r="G193">
        <f t="shared" si="74"/>
        <v>32.022467687813176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7.8355665753228383</v>
      </c>
      <c r="L193">
        <f t="shared" si="79"/>
        <v>32431.479162394397</v>
      </c>
      <c r="M193">
        <f t="shared" si="80"/>
        <v>254.11901411313664</v>
      </c>
      <c r="N193">
        <f t="shared" si="62"/>
        <v>0.5050596673867993</v>
      </c>
      <c r="O193">
        <f t="shared" si="81"/>
        <v>0.99609866255596857</v>
      </c>
      <c r="P193">
        <f t="shared" si="82"/>
        <v>1007.8355665753228</v>
      </c>
      <c r="Q193">
        <f t="shared" si="83"/>
        <v>0.13139739349941812</v>
      </c>
      <c r="R193">
        <f t="shared" si="84"/>
        <v>1.1670495088525801E-2</v>
      </c>
      <c r="S193">
        <f t="shared" si="85"/>
        <v>1008.3404916176343</v>
      </c>
      <c r="T193">
        <f t="shared" si="86"/>
        <v>32431.479162394397</v>
      </c>
      <c r="U193">
        <f t="shared" si="63"/>
        <v>1460399.5728333164</v>
      </c>
      <c r="V193">
        <f t="shared" si="87"/>
        <v>182.42456365825279</v>
      </c>
      <c r="W193">
        <f t="shared" si="64"/>
        <v>45605.466357894147</v>
      </c>
      <c r="X193">
        <f t="shared" si="65"/>
        <v>47938.490371600295</v>
      </c>
      <c r="Y193">
        <f t="shared" si="66"/>
        <v>74709.18609379734</v>
      </c>
      <c r="Z193">
        <f t="shared" si="88"/>
        <v>16443.985615431422</v>
      </c>
      <c r="AA193">
        <f t="shared" si="89"/>
        <v>220.98323349778317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0.14127032373016818</v>
      </c>
      <c r="E194">
        <f t="shared" si="72"/>
        <v>1.2611557818043795E-2</v>
      </c>
      <c r="F194">
        <f t="shared" si="73"/>
        <v>0.40385320272129505</v>
      </c>
      <c r="G194">
        <f t="shared" si="74"/>
        <v>31.618614485091882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7.8517065595494557</v>
      </c>
      <c r="L194">
        <f t="shared" si="79"/>
        <v>32022.467687813176</v>
      </c>
      <c r="M194">
        <f t="shared" si="80"/>
        <v>251.43101959736322</v>
      </c>
      <c r="N194">
        <f t="shared" ref="N194:N257" si="93">INDEX(P_L,MATCH(A194,curve_t,0))</f>
        <v>0.503088961527413</v>
      </c>
      <c r="O194">
        <f t="shared" si="81"/>
        <v>0.99609807318493115</v>
      </c>
      <c r="P194">
        <f t="shared" si="82"/>
        <v>1007.8517065595495</v>
      </c>
      <c r="Q194">
        <f t="shared" si="83"/>
        <v>0.13139739349941812</v>
      </c>
      <c r="R194">
        <f t="shared" si="84"/>
        <v>1.1670495088525801E-2</v>
      </c>
      <c r="S194">
        <f t="shared" si="85"/>
        <v>1008.3576716647766</v>
      </c>
      <c r="T194">
        <f t="shared" si="86"/>
        <v>32022.467687813176</v>
      </c>
      <c r="U194">
        <f t="shared" ref="U194:U257" si="94">L195+M195+V195*O195+O195*U195</f>
        <v>1433540.8748899715</v>
      </c>
      <c r="V194">
        <f t="shared" si="87"/>
        <v>179.06953237511044</v>
      </c>
      <c r="W194">
        <f t="shared" ref="W194:W257" si="95">P195+(1-E195)*(O195*(W195+$AL$14*W195))</f>
        <v>45338.510185697189</v>
      </c>
      <c r="X194">
        <f t="shared" ref="X194:X257" si="96">S195+(1-R195)*(O195*(X195+$AL$14*X195))</f>
        <v>47664.350052082882</v>
      </c>
      <c r="Y194">
        <f t="shared" ref="Y194:Y257" si="97">G194*(X194-W194)</f>
        <v>73539.834089306853</v>
      </c>
      <c r="Z194">
        <f t="shared" si="88"/>
        <v>16173.256879311451</v>
      </c>
      <c r="AA194">
        <f t="shared" si="89"/>
        <v>217.07557221236186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IF(B195&gt;=120,1,INDEX(mort_v2_M,MATCH(B195,mort_age,0))*INDEX(cif,MATCH(B195,cif_age,0),MATCH(C195,cif_year,0)))</f>
        <v>0.14037120875478754</v>
      </c>
      <c r="E195">
        <f t="shared" ref="E195:E258" si="103">1-(1-D195)^(1/12)</f>
        <v>1.2525447096304987E-2</v>
      </c>
      <c r="F195">
        <f t="shared" ref="F195:F258" si="104">G194*E195</f>
        <v>0.39603728299148089</v>
      </c>
      <c r="G195">
        <f t="shared" ref="G195:G258" si="105">G194-F195</f>
        <v>31.2225772021004</v>
      </c>
      <c r="H195" t="b">
        <f t="shared" ref="H195:H258" si="106">AND(A195-$AL$10&gt;0,MOD(A195-$AL$10,12)=0)</f>
        <v>1</v>
      </c>
      <c r="I195">
        <f t="shared" ref="I195:I258" si="107">IF($AL$4="CPI",IF(H195,INDEX(I_L,MATCH(A195-$AL$13,cpi_u,0))/INDEX(I_L,MATCH(A195-$AL$13-12,cpi_u,0)),1),1)</f>
        <v>1</v>
      </c>
      <c r="J195">
        <f t="shared" ref="J195:J258" si="108">J194*I195</f>
        <v>1000</v>
      </c>
      <c r="K195">
        <f t="shared" ref="K195:K258" si="109">$AL$17*(INDEX(I_L,MATCH(A195-1,cpi_u,0))/$AL$18)</f>
        <v>7.867879789500984</v>
      </c>
      <c r="L195">
        <f t="shared" ref="L195:L258" si="110">G194*J195</f>
        <v>31618.614485091883</v>
      </c>
      <c r="M195">
        <f t="shared" ref="M195:M258" si="111">G194*K195</f>
        <v>248.77145787927748</v>
      </c>
      <c r="N195">
        <f t="shared" si="93"/>
        <v>0.50112565911966034</v>
      </c>
      <c r="O195">
        <f t="shared" ref="O195:O258" si="112">N195/N194</f>
        <v>0.99609750450140677</v>
      </c>
      <c r="P195">
        <f t="shared" ref="P195:P258" si="113">J195+K195</f>
        <v>1007.867879789501</v>
      </c>
      <c r="Q195">
        <f t="shared" ref="Q195:Q258" si="114">IF(B195&gt;=120,1,D195*$AL$15)</f>
        <v>0.13056111478849108</v>
      </c>
      <c r="R195">
        <f t="shared" ref="R195:R258" si="115">1-(1-Q195)^(1/12)</f>
        <v>1.1591234214172408E-2</v>
      </c>
      <c r="S195">
        <f t="shared" ref="S195:S258" si="116">J195+K195*$AL$16</f>
        <v>1008.3748871000032</v>
      </c>
      <c r="T195">
        <f t="shared" ref="T195:T258" si="117">L195</f>
        <v>31618.614485091883</v>
      </c>
      <c r="U195">
        <f t="shared" si="94"/>
        <v>1406989.1909544973</v>
      </c>
      <c r="V195">
        <f t="shared" ref="V195:V258" si="118">$AL$14*U195</f>
        <v>175.75285148419269</v>
      </c>
      <c r="W195">
        <f t="shared" si="95"/>
        <v>45063.198397979962</v>
      </c>
      <c r="X195">
        <f t="shared" si="96"/>
        <v>47382.130506615969</v>
      </c>
      <c r="Y195">
        <f t="shared" si="97"/>
        <v>72403.0367883172</v>
      </c>
      <c r="Z195">
        <f t="shared" ref="Z195:Z258" si="119">N194*L195</f>
        <v>15906.975926240493</v>
      </c>
      <c r="AA195">
        <f t="shared" ref="AA195:AA258" si="120">N194*M195+N195*V195</f>
        <v>213.22843794432211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0.14037120875478754</v>
      </c>
      <c r="E196">
        <f t="shared" si="103"/>
        <v>1.2525447096304987E-2</v>
      </c>
      <c r="F196">
        <f t="shared" si="104"/>
        <v>0.39107673895520673</v>
      </c>
      <c r="G196">
        <f t="shared" si="105"/>
        <v>30.831500463145193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7.884086333658157</v>
      </c>
      <c r="L196">
        <f t="shared" si="110"/>
        <v>31222.577202100401</v>
      </c>
      <c r="M196">
        <f t="shared" si="111"/>
        <v>246.1614942206665</v>
      </c>
      <c r="N196">
        <f t="shared" si="93"/>
        <v>0.49916974372411238</v>
      </c>
      <c r="O196">
        <f t="shared" si="112"/>
        <v>0.99609695620259409</v>
      </c>
      <c r="P196">
        <f t="shared" si="113"/>
        <v>1007.8840863336582</v>
      </c>
      <c r="Q196">
        <f t="shared" si="114"/>
        <v>0.13056111478849108</v>
      </c>
      <c r="R196">
        <f t="shared" si="115"/>
        <v>1.1591234214172408E-2</v>
      </c>
      <c r="S196">
        <f t="shared" si="116"/>
        <v>1008.3921379962076</v>
      </c>
      <c r="T196">
        <f t="shared" si="117"/>
        <v>31222.577202100401</v>
      </c>
      <c r="U196">
        <f t="shared" si="94"/>
        <v>1380737.7315967388</v>
      </c>
      <c r="V196">
        <f t="shared" si="118"/>
        <v>172.47367288963824</v>
      </c>
      <c r="W196">
        <f t="shared" si="95"/>
        <v>44783.345307738731</v>
      </c>
      <c r="X196">
        <f t="shared" si="96"/>
        <v>47095.526889791414</v>
      </c>
      <c r="Y196">
        <f t="shared" si="97"/>
        <v>71288.027517933064</v>
      </c>
      <c r="Z196">
        <f t="shared" si="119"/>
        <v>15646.434579817043</v>
      </c>
      <c r="AA196">
        <f t="shared" si="120"/>
        <v>209.45148013668904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0.14037120875478754</v>
      </c>
      <c r="E197">
        <f t="shared" si="103"/>
        <v>1.2525447096304987E-2</v>
      </c>
      <c r="F197">
        <f t="shared" si="104"/>
        <v>0.38617832795082779</v>
      </c>
      <c r="G197">
        <f t="shared" si="105"/>
        <v>30.445322135194367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7.9003262606427995</v>
      </c>
      <c r="L197">
        <f t="shared" si="110"/>
        <v>30831.500463145192</v>
      </c>
      <c r="M197">
        <f t="shared" si="111"/>
        <v>243.57891276400662</v>
      </c>
      <c r="N197">
        <f t="shared" si="93"/>
        <v>0.49722119868392201</v>
      </c>
      <c r="O197">
        <f t="shared" si="112"/>
        <v>0.99609642798929876</v>
      </c>
      <c r="P197">
        <f t="shared" si="113"/>
        <v>1007.9003262606428</v>
      </c>
      <c r="Q197">
        <f t="shared" si="114"/>
        <v>0.13056111478849108</v>
      </c>
      <c r="R197">
        <f t="shared" si="115"/>
        <v>1.1591234214172408E-2</v>
      </c>
      <c r="S197">
        <f t="shared" si="116"/>
        <v>1008.4094244264337</v>
      </c>
      <c r="T197">
        <f t="shared" si="117"/>
        <v>30831.500463145192</v>
      </c>
      <c r="U197">
        <f t="shared" si="94"/>
        <v>1354782.5726529874</v>
      </c>
      <c r="V197">
        <f t="shared" si="118"/>
        <v>169.23150640789356</v>
      </c>
      <c r="W197">
        <f t="shared" si="95"/>
        <v>44498.874626354394</v>
      </c>
      <c r="X197">
        <f t="shared" si="96"/>
        <v>46804.469667473451</v>
      </c>
      <c r="Y197">
        <f t="shared" si="97"/>
        <v>70194.583740176386</v>
      </c>
      <c r="Z197">
        <f t="shared" si="119"/>
        <v>15390.152184818038</v>
      </c>
      <c r="AA197">
        <f t="shared" si="120"/>
        <v>205.73271593222577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0.14037120875478754</v>
      </c>
      <c r="E198">
        <f t="shared" si="103"/>
        <v>1.2525447096304987E-2</v>
      </c>
      <c r="F198">
        <f t="shared" si="104"/>
        <v>0.38134127173434024</v>
      </c>
      <c r="G198">
        <f t="shared" si="105"/>
        <v>30.063980863460028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7.9165996392180622</v>
      </c>
      <c r="L198">
        <f t="shared" si="110"/>
        <v>30445.322135194368</v>
      </c>
      <c r="M198">
        <f t="shared" si="111"/>
        <v>241.0234262313574</v>
      </c>
      <c r="N198">
        <f t="shared" si="93"/>
        <v>0.49528000713071274</v>
      </c>
      <c r="O198">
        <f t="shared" si="112"/>
        <v>0.99609591956588472</v>
      </c>
      <c r="P198">
        <f t="shared" si="113"/>
        <v>1007.916599639218</v>
      </c>
      <c r="Q198">
        <f t="shared" si="114"/>
        <v>0.13056111478849108</v>
      </c>
      <c r="R198">
        <f t="shared" si="115"/>
        <v>1.1591234214172408E-2</v>
      </c>
      <c r="S198">
        <f t="shared" si="116"/>
        <v>1008.4267464638757</v>
      </c>
      <c r="T198">
        <f t="shared" si="117"/>
        <v>30445.322135194368</v>
      </c>
      <c r="U198">
        <f t="shared" si="94"/>
        <v>1329119.8401643585</v>
      </c>
      <c r="V198">
        <f t="shared" si="118"/>
        <v>166.02586812669767</v>
      </c>
      <c r="W198">
        <f t="shared" si="95"/>
        <v>44209.708827342256</v>
      </c>
      <c r="X198">
        <f t="shared" si="96"/>
        <v>46508.888247433199</v>
      </c>
      <c r="Y198">
        <f t="shared" si="97"/>
        <v>69122.486087275218</v>
      </c>
      <c r="Z198">
        <f t="shared" si="119"/>
        <v>15138.059566379488</v>
      </c>
      <c r="AA198">
        <f t="shared" si="120"/>
        <v>202.07125005133497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0.14037120875478754</v>
      </c>
      <c r="E199">
        <f t="shared" si="103"/>
        <v>1.2525447096304987E-2</v>
      </c>
      <c r="F199">
        <f t="shared" si="104"/>
        <v>0.37656480180959412</v>
      </c>
      <c r="G199">
        <f t="shared" si="105"/>
        <v>29.687416061650435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7.9329065382887496</v>
      </c>
      <c r="L199">
        <f t="shared" si="110"/>
        <v>30063.980863460027</v>
      </c>
      <c r="M199">
        <f t="shared" si="111"/>
        <v>238.4947503587299</v>
      </c>
      <c r="N199">
        <f t="shared" si="93"/>
        <v>0.49334615199036996</v>
      </c>
      <c r="O199">
        <f t="shared" si="112"/>
        <v>0.99609543064024308</v>
      </c>
      <c r="P199">
        <f t="shared" si="113"/>
        <v>1007.9329065382888</v>
      </c>
      <c r="Q199">
        <f t="shared" si="114"/>
        <v>0.13056111478849108</v>
      </c>
      <c r="R199">
        <f t="shared" si="115"/>
        <v>1.1591234214172408E-2</v>
      </c>
      <c r="S199">
        <f t="shared" si="116"/>
        <v>1008.4441041818789</v>
      </c>
      <c r="T199">
        <f t="shared" si="117"/>
        <v>30063.980863460027</v>
      </c>
      <c r="U199">
        <f t="shared" si="94"/>
        <v>1303745.7097048892</v>
      </c>
      <c r="V199">
        <f t="shared" si="118"/>
        <v>162.85628032115221</v>
      </c>
      <c r="W199">
        <f t="shared" si="95"/>
        <v>43915.769125795989</v>
      </c>
      <c r="X199">
        <f t="shared" si="96"/>
        <v>46208.710962758501</v>
      </c>
      <c r="Y199">
        <f t="shared" si="97"/>
        <v>68071.518319071154</v>
      </c>
      <c r="Z199">
        <f t="shared" si="119"/>
        <v>14890.088656432094</v>
      </c>
      <c r="AA199">
        <f t="shared" si="120"/>
        <v>198.46620088221476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0.14037120875478754</v>
      </c>
      <c r="E200">
        <f t="shared" si="103"/>
        <v>1.2525447096304987E-2</v>
      </c>
      <c r="F200">
        <f t="shared" si="104"/>
        <v>0.37184815930619747</v>
      </c>
      <c r="G200">
        <f t="shared" si="105"/>
        <v>29.315567902344238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7.9492470269015891</v>
      </c>
      <c r="L200">
        <f t="shared" si="110"/>
        <v>29687.416061650434</v>
      </c>
      <c r="M200">
        <f t="shared" si="111"/>
        <v>235.9926038644652</v>
      </c>
      <c r="N200">
        <f t="shared" si="93"/>
        <v>0.49141961598873091</v>
      </c>
      <c r="O200">
        <f t="shared" si="112"/>
        <v>0.99609496092375183</v>
      </c>
      <c r="P200">
        <f t="shared" si="113"/>
        <v>1007.9492470269016</v>
      </c>
      <c r="Q200">
        <f t="shared" si="114"/>
        <v>0.13056111478849108</v>
      </c>
      <c r="R200">
        <f t="shared" si="115"/>
        <v>1.1591234214172408E-2</v>
      </c>
      <c r="S200">
        <f t="shared" si="116"/>
        <v>1008.461497653939</v>
      </c>
      <c r="T200">
        <f t="shared" si="117"/>
        <v>29687.416061650434</v>
      </c>
      <c r="U200">
        <f t="shared" si="94"/>
        <v>1278656.4057191426</v>
      </c>
      <c r="V200">
        <f t="shared" si="118"/>
        <v>159.72227137097877</v>
      </c>
      <c r="W200">
        <f t="shared" si="95"/>
        <v>43616.97545749721</v>
      </c>
      <c r="X200">
        <f t="shared" si="96"/>
        <v>45903.865055010712</v>
      </c>
      <c r="Y200">
        <f t="shared" si="97"/>
        <v>67041.467281071746</v>
      </c>
      <c r="Z200">
        <f t="shared" si="119"/>
        <v>14646.172476552345</v>
      </c>
      <c r="AA200">
        <f t="shared" si="120"/>
        <v>194.91670027669588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0.14037120875478754</v>
      </c>
      <c r="E201">
        <f t="shared" si="103"/>
        <v>1.2525447096304987E-2</v>
      </c>
      <c r="F201">
        <f t="shared" si="104"/>
        <v>0.36719059485894934</v>
      </c>
      <c r="G201">
        <f t="shared" si="105"/>
        <v>28.948377307485288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7.9656211742455421</v>
      </c>
      <c r="L201">
        <f t="shared" si="110"/>
        <v>29315.567902344239</v>
      </c>
      <c r="M201">
        <f t="shared" si="111"/>
        <v>233.51670841794623</v>
      </c>
      <c r="N201">
        <f t="shared" si="93"/>
        <v>0.48950038165717563</v>
      </c>
      <c r="O201">
        <f t="shared" si="112"/>
        <v>0.99609451013123729</v>
      </c>
      <c r="P201">
        <f t="shared" si="113"/>
        <v>1007.9656211742456</v>
      </c>
      <c r="Q201">
        <f t="shared" si="114"/>
        <v>0.13056111478849108</v>
      </c>
      <c r="R201">
        <f t="shared" si="115"/>
        <v>1.1591234214172408E-2</v>
      </c>
      <c r="S201">
        <f t="shared" si="116"/>
        <v>1008.4789269537038</v>
      </c>
      <c r="T201">
        <f t="shared" si="117"/>
        <v>29315.567902344239</v>
      </c>
      <c r="U201">
        <f t="shared" si="94"/>
        <v>1253848.2008691693</v>
      </c>
      <c r="V201">
        <f t="shared" si="118"/>
        <v>156.62337567894514</v>
      </c>
      <c r="W201">
        <f t="shared" si="95"/>
        <v>43313.246457685076</v>
      </c>
      <c r="X201">
        <f t="shared" si="96"/>
        <v>45594.276657124276</v>
      </c>
      <c r="Y201">
        <f t="shared" si="97"/>
        <v>66032.122863134355</v>
      </c>
      <c r="Z201">
        <f t="shared" si="119"/>
        <v>14406.245121061571</v>
      </c>
      <c r="AA201">
        <f t="shared" si="120"/>
        <v>191.42189334897841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0.14037120875478754</v>
      </c>
      <c r="E202">
        <f t="shared" si="103"/>
        <v>1.2525447096304987E-2</v>
      </c>
      <c r="F202">
        <f t="shared" si="104"/>
        <v>0.36259136848878276</v>
      </c>
      <c r="G202">
        <f t="shared" si="105"/>
        <v>28.585785938996505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7.9820290496520814</v>
      </c>
      <c r="L202">
        <f t="shared" si="110"/>
        <v>28948.377307485287</v>
      </c>
      <c r="M202">
        <f t="shared" si="111"/>
        <v>231.06678860863667</v>
      </c>
      <c r="N202">
        <f t="shared" si="93"/>
        <v>0.48758843133812085</v>
      </c>
      <c r="O202">
        <f t="shared" si="112"/>
        <v>0.99609407798093641</v>
      </c>
      <c r="P202">
        <f t="shared" si="113"/>
        <v>1007.9820290496521</v>
      </c>
      <c r="Q202">
        <f t="shared" si="114"/>
        <v>0.13056111478849108</v>
      </c>
      <c r="R202">
        <f t="shared" si="115"/>
        <v>1.1591234214172408E-2</v>
      </c>
      <c r="S202">
        <f t="shared" si="116"/>
        <v>1008.4963921549723</v>
      </c>
      <c r="T202">
        <f t="shared" si="117"/>
        <v>28948.377307485287</v>
      </c>
      <c r="U202">
        <f t="shared" si="94"/>
        <v>1229317.4153906789</v>
      </c>
      <c r="V202">
        <f t="shared" si="118"/>
        <v>153.55913359044203</v>
      </c>
      <c r="W202">
        <f t="shared" si="95"/>
        <v>43004.499439480256</v>
      </c>
      <c r="X202">
        <f t="shared" si="96"/>
        <v>45279.870776045187</v>
      </c>
      <c r="Y202">
        <f t="shared" si="97"/>
        <v>65043.277958773491</v>
      </c>
      <c r="Z202">
        <f t="shared" si="119"/>
        <v>14170.241740369971</v>
      </c>
      <c r="AA202">
        <f t="shared" si="120"/>
        <v>187.98093827723014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0.15777067155503766</v>
      </c>
      <c r="E203">
        <f t="shared" si="103"/>
        <v>1.4206697150814906E-2</v>
      </c>
      <c r="F203">
        <f t="shared" si="104"/>
        <v>0.40610960365334647</v>
      </c>
      <c r="G203">
        <f t="shared" si="105"/>
        <v>28.17967633534316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7.9984707225954939</v>
      </c>
      <c r="L203">
        <f t="shared" si="110"/>
        <v>28585.785938996505</v>
      </c>
      <c r="M203">
        <f t="shared" si="111"/>
        <v>228.64257191544547</v>
      </c>
      <c r="N203">
        <f t="shared" si="93"/>
        <v>0.48568374719041879</v>
      </c>
      <c r="O203">
        <f t="shared" si="112"/>
        <v>0.99609366419446232</v>
      </c>
      <c r="P203">
        <f t="shared" si="113"/>
        <v>1007.9984707225955</v>
      </c>
      <c r="Q203">
        <f t="shared" si="114"/>
        <v>0.14674458488947117</v>
      </c>
      <c r="R203">
        <f t="shared" si="115"/>
        <v>1.313763332512774E-2</v>
      </c>
      <c r="S203">
        <f t="shared" si="116"/>
        <v>1008.513893331696</v>
      </c>
      <c r="T203">
        <f t="shared" si="117"/>
        <v>28585.785938996505</v>
      </c>
      <c r="U203">
        <f t="shared" si="94"/>
        <v>1205060.4164582791</v>
      </c>
      <c r="V203">
        <f t="shared" si="118"/>
        <v>150.52909131419247</v>
      </c>
      <c r="W203">
        <f t="shared" si="95"/>
        <v>42763.458391709137</v>
      </c>
      <c r="X203">
        <f t="shared" si="96"/>
        <v>45031.023842549825</v>
      </c>
      <c r="Y203">
        <f t="shared" si="97"/>
        <v>63899.260473897077</v>
      </c>
      <c r="Z203">
        <f t="shared" si="119"/>
        <v>13938.098524562618</v>
      </c>
      <c r="AA203">
        <f t="shared" si="120"/>
        <v>184.59300610801125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0.15777067155503766</v>
      </c>
      <c r="E204">
        <f t="shared" si="103"/>
        <v>1.4206697150814906E-2</v>
      </c>
      <c r="F204">
        <f t="shared" si="104"/>
        <v>0.40034012750420594</v>
      </c>
      <c r="G204">
        <f t="shared" si="105"/>
        <v>27.779336207838956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8.0149462626931722</v>
      </c>
      <c r="L204">
        <f t="shared" si="110"/>
        <v>28179.67633534316</v>
      </c>
      <c r="M204">
        <f t="shared" si="111"/>
        <v>225.85859152786188</v>
      </c>
      <c r="N204">
        <f t="shared" si="93"/>
        <v>0.48378631119466015</v>
      </c>
      <c r="O204">
        <f t="shared" si="112"/>
        <v>0.99609326849676372</v>
      </c>
      <c r="P204">
        <f t="shared" si="113"/>
        <v>1008.0149462626932</v>
      </c>
      <c r="Q204">
        <f t="shared" si="114"/>
        <v>0.14674458488947117</v>
      </c>
      <c r="R204">
        <f t="shared" si="115"/>
        <v>1.313763332512774E-2</v>
      </c>
      <c r="S204">
        <f t="shared" si="116"/>
        <v>1008.5314305579782</v>
      </c>
      <c r="T204">
        <f t="shared" si="117"/>
        <v>28179.67633534316</v>
      </c>
      <c r="U204">
        <f t="shared" si="94"/>
        <v>1181122.2465406221</v>
      </c>
      <c r="V204">
        <f t="shared" si="118"/>
        <v>147.53887529164635</v>
      </c>
      <c r="W204">
        <f t="shared" si="95"/>
        <v>42518.015466738325</v>
      </c>
      <c r="X204">
        <f t="shared" si="96"/>
        <v>44777.906811477224</v>
      </c>
      <c r="Y204">
        <f t="shared" si="97"/>
        <v>62778.281458687154</v>
      </c>
      <c r="Z204">
        <f t="shared" si="119"/>
        <v>13686.410797162634</v>
      </c>
      <c r="AA204">
        <f t="shared" si="120"/>
        <v>181.07313530355671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0.15777067155503766</v>
      </c>
      <c r="E205">
        <f t="shared" si="103"/>
        <v>1.4206697150814906E-2</v>
      </c>
      <c r="F205">
        <f t="shared" si="104"/>
        <v>0.39465261655543504</v>
      </c>
      <c r="G205">
        <f t="shared" si="105"/>
        <v>27.384683591283519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8.0314557397059083</v>
      </c>
      <c r="L205">
        <f t="shared" si="110"/>
        <v>27779.336207838955</v>
      </c>
      <c r="M205">
        <f t="shared" si="111"/>
        <v>223.10850923166834</v>
      </c>
      <c r="N205">
        <f t="shared" si="93"/>
        <v>0.48189610515838571</v>
      </c>
      <c r="O205">
        <f t="shared" si="112"/>
        <v>0.99609289061609296</v>
      </c>
      <c r="P205">
        <f t="shared" si="113"/>
        <v>1008.031455739706</v>
      </c>
      <c r="Q205">
        <f t="shared" si="114"/>
        <v>0.14674458488947117</v>
      </c>
      <c r="R205">
        <f t="shared" si="115"/>
        <v>1.313763332512774E-2</v>
      </c>
      <c r="S205">
        <f t="shared" si="116"/>
        <v>1008.5490039080752</v>
      </c>
      <c r="T205">
        <f t="shared" si="117"/>
        <v>27779.336207838955</v>
      </c>
      <c r="U205">
        <f t="shared" si="94"/>
        <v>1157498.2511190039</v>
      </c>
      <c r="V205">
        <f t="shared" si="118"/>
        <v>144.58790410758044</v>
      </c>
      <c r="W205">
        <f t="shared" si="95"/>
        <v>42268.089286502887</v>
      </c>
      <c r="X205">
        <f t="shared" si="96"/>
        <v>44520.445373171373</v>
      </c>
      <c r="Y205">
        <f t="shared" si="97"/>
        <v>61680.058768318042</v>
      </c>
      <c r="Z205">
        <f t="shared" si="119"/>
        <v>13439.262591426666</v>
      </c>
      <c r="AA205">
        <f t="shared" si="120"/>
        <v>177.61319051978577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0.15777067155503766</v>
      </c>
      <c r="E206">
        <f t="shared" si="103"/>
        <v>1.4206697150814906E-2</v>
      </c>
      <c r="F206">
        <f t="shared" si="104"/>
        <v>0.38904590635225528</v>
      </c>
      <c r="G206">
        <f t="shared" si="105"/>
        <v>26.995637684931264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8.0479992235381932</v>
      </c>
      <c r="L206">
        <f t="shared" si="110"/>
        <v>27384.683591283519</v>
      </c>
      <c r="M206">
        <f t="shared" si="111"/>
        <v>220.39191227948885</v>
      </c>
      <c r="N206">
        <f t="shared" si="93"/>
        <v>0.48001311072120478</v>
      </c>
      <c r="O206">
        <f t="shared" si="112"/>
        <v>0.99609253028396638</v>
      </c>
      <c r="P206">
        <f t="shared" si="113"/>
        <v>1008.0479992235382</v>
      </c>
      <c r="Q206">
        <f t="shared" si="114"/>
        <v>0.14674458488947117</v>
      </c>
      <c r="R206">
        <f t="shared" si="115"/>
        <v>1.313763332512774E-2</v>
      </c>
      <c r="S206">
        <f t="shared" si="116"/>
        <v>1008.566613456396</v>
      </c>
      <c r="T206">
        <f t="shared" si="117"/>
        <v>27384.683591283519</v>
      </c>
      <c r="U206">
        <f t="shared" si="94"/>
        <v>1134183.8426213239</v>
      </c>
      <c r="V206">
        <f t="shared" si="118"/>
        <v>141.67560470934927</v>
      </c>
      <c r="W206">
        <f t="shared" si="95"/>
        <v>42013.59700624572</v>
      </c>
      <c r="X206">
        <f t="shared" si="96"/>
        <v>44258.563963510984</v>
      </c>
      <c r="Y206">
        <f t="shared" si="97"/>
        <v>60604.314592975628</v>
      </c>
      <c r="Z206">
        <f t="shared" si="119"/>
        <v>13196.572363634283</v>
      </c>
      <c r="AA206">
        <f t="shared" si="120"/>
        <v>174.21215186573679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0.15686241735302961</v>
      </c>
      <c r="E207">
        <f t="shared" si="103"/>
        <v>1.4118151525054579E-2</v>
      </c>
      <c r="F207">
        <f t="shared" si="104"/>
        <v>0.38112850335133319</v>
      </c>
      <c r="G207">
        <f t="shared" si="105"/>
        <v>26.61450918157993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8.0645767842385094</v>
      </c>
      <c r="L207">
        <f t="shared" si="110"/>
        <v>26995.637684931266</v>
      </c>
      <c r="M207">
        <f t="shared" si="111"/>
        <v>217.7083929496109</v>
      </c>
      <c r="N207">
        <f t="shared" si="93"/>
        <v>0.47813730935982418</v>
      </c>
      <c r="O207">
        <f t="shared" si="112"/>
        <v>0.99609218723513138</v>
      </c>
      <c r="P207">
        <f t="shared" si="113"/>
        <v>1008.0645767842385</v>
      </c>
      <c r="Q207">
        <f t="shared" si="114"/>
        <v>0.14589980566317945</v>
      </c>
      <c r="R207">
        <f t="shared" si="115"/>
        <v>1.3056248671421411E-2</v>
      </c>
      <c r="S207">
        <f t="shared" si="116"/>
        <v>1008.5842592775032</v>
      </c>
      <c r="T207">
        <f t="shared" si="117"/>
        <v>26995.637684931266</v>
      </c>
      <c r="U207">
        <f t="shared" si="94"/>
        <v>1111174.4994339747</v>
      </c>
      <c r="V207">
        <f t="shared" si="118"/>
        <v>138.8014122834561</v>
      </c>
      <c r="W207">
        <f t="shared" si="95"/>
        <v>41750.704168650387</v>
      </c>
      <c r="X207">
        <f t="shared" si="96"/>
        <v>43988.558089980776</v>
      </c>
      <c r="Y207">
        <f t="shared" si="97"/>
        <v>59559.383736282274</v>
      </c>
      <c r="Z207">
        <f t="shared" si="119"/>
        <v>12958.260021046441</v>
      </c>
      <c r="AA207">
        <f t="shared" si="120"/>
        <v>170.86901673441247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0.15686241735302961</v>
      </c>
      <c r="E208">
        <f t="shared" si="103"/>
        <v>1.4118151525054579E-2</v>
      </c>
      <c r="F208">
        <f t="shared" si="104"/>
        <v>0.37574767339050175</v>
      </c>
      <c r="G208">
        <f t="shared" si="105"/>
        <v>26.238761508189427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8.0811884919996118</v>
      </c>
      <c r="L208">
        <f t="shared" si="110"/>
        <v>26614.509181579931</v>
      </c>
      <c r="M208">
        <f t="shared" si="111"/>
        <v>215.07686531840173</v>
      </c>
      <c r="N208">
        <f t="shared" si="93"/>
        <v>0.47626868239298742</v>
      </c>
      <c r="O208">
        <f t="shared" si="112"/>
        <v>0.99609186120752913</v>
      </c>
      <c r="P208">
        <f t="shared" si="113"/>
        <v>1008.0811884919996</v>
      </c>
      <c r="Q208">
        <f t="shared" si="114"/>
        <v>0.14589980566317945</v>
      </c>
      <c r="R208">
        <f t="shared" si="115"/>
        <v>1.3056248671421411E-2</v>
      </c>
      <c r="S208">
        <f t="shared" si="116"/>
        <v>1008.6019414461127</v>
      </c>
      <c r="T208">
        <f t="shared" si="117"/>
        <v>26614.509181579931</v>
      </c>
      <c r="U208">
        <f t="shared" si="94"/>
        <v>1088463.3461142301</v>
      </c>
      <c r="V208">
        <f t="shared" si="118"/>
        <v>135.96446798985284</v>
      </c>
      <c r="W208">
        <f t="shared" si="95"/>
        <v>41483.030583379717</v>
      </c>
      <c r="X208">
        <f t="shared" si="96"/>
        <v>43713.937659359275</v>
      </c>
      <c r="Y208">
        <f t="shared" si="97"/>
        <v>58536.23871355984</v>
      </c>
      <c r="Z208">
        <f t="shared" si="119"/>
        <v>12725.389810012965</v>
      </c>
      <c r="AA208">
        <f t="shared" si="120"/>
        <v>167.59189171067661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0.15686241735302961</v>
      </c>
      <c r="E209">
        <f t="shared" si="103"/>
        <v>1.4118151525054579E-2</v>
      </c>
      <c r="F209">
        <f t="shared" si="104"/>
        <v>0.37044281080238795</v>
      </c>
      <c r="G209">
        <f t="shared" si="105"/>
        <v>25.868318697387039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8.0978344171588681</v>
      </c>
      <c r="L209">
        <f t="shared" si="110"/>
        <v>26238.761508189426</v>
      </c>
      <c r="M209">
        <f t="shared" si="111"/>
        <v>212.47714600463968</v>
      </c>
      <c r="N209">
        <f t="shared" si="93"/>
        <v>0.47440721098632754</v>
      </c>
      <c r="O209">
        <f t="shared" si="112"/>
        <v>0.99609155194226295</v>
      </c>
      <c r="P209">
        <f t="shared" si="113"/>
        <v>1008.0978344171589</v>
      </c>
      <c r="Q209">
        <f t="shared" si="114"/>
        <v>0.14589980566317945</v>
      </c>
      <c r="R209">
        <f t="shared" si="115"/>
        <v>1.3056248671421411E-2</v>
      </c>
      <c r="S209">
        <f t="shared" si="116"/>
        <v>1008.6196600370945</v>
      </c>
      <c r="T209">
        <f t="shared" si="117"/>
        <v>26238.761508189426</v>
      </c>
      <c r="U209">
        <f t="shared" si="94"/>
        <v>1066046.0493058509</v>
      </c>
      <c r="V209">
        <f t="shared" si="118"/>
        <v>133.16423053105095</v>
      </c>
      <c r="W209">
        <f t="shared" si="95"/>
        <v>41210.488465704984</v>
      </c>
      <c r="X209">
        <f t="shared" si="96"/>
        <v>43434.622918207395</v>
      </c>
      <c r="Y209">
        <f t="shared" si="97"/>
        <v>57534.618843170792</v>
      </c>
      <c r="Z209">
        <f t="shared" si="119"/>
        <v>12496.700371129213</v>
      </c>
      <c r="AA209">
        <f t="shared" si="120"/>
        <v>164.37028157562838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0.15686241735302961</v>
      </c>
      <c r="E210">
        <f t="shared" si="103"/>
        <v>1.4118151525054579E-2</v>
      </c>
      <c r="F210">
        <f t="shared" si="104"/>
        <v>0.36521284306811269</v>
      </c>
      <c r="G210">
        <f t="shared" si="105"/>
        <v>25.503105854318928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8.1145146301985136</v>
      </c>
      <c r="L210">
        <f t="shared" si="110"/>
        <v>25868.31869738704</v>
      </c>
      <c r="M210">
        <f t="shared" si="111"/>
        <v>209.90885052858488</v>
      </c>
      <c r="N210">
        <f t="shared" si="93"/>
        <v>0.47255287615713176</v>
      </c>
      <c r="O210">
        <f t="shared" si="112"/>
        <v>0.9960912591835599</v>
      </c>
      <c r="P210">
        <f t="shared" si="113"/>
        <v>1008.1145146301985</v>
      </c>
      <c r="Q210">
        <f t="shared" si="114"/>
        <v>0.14589980566317945</v>
      </c>
      <c r="R210">
        <f t="shared" si="115"/>
        <v>1.3056248671421411E-2</v>
      </c>
      <c r="S210">
        <f t="shared" si="116"/>
        <v>1008.6374151254727</v>
      </c>
      <c r="T210">
        <f t="shared" si="117"/>
        <v>25868.31869738704</v>
      </c>
      <c r="U210">
        <f t="shared" si="94"/>
        <v>1043918.3375068954</v>
      </c>
      <c r="V210">
        <f t="shared" si="118"/>
        <v>130.40016633603852</v>
      </c>
      <c r="W210">
        <f t="shared" si="95"/>
        <v>40932.988455212282</v>
      </c>
      <c r="X210">
        <f t="shared" si="96"/>
        <v>43150.532771796141</v>
      </c>
      <c r="Y210">
        <f t="shared" si="97"/>
        <v>56554.267442481476</v>
      </c>
      <c r="Z210">
        <f t="shared" si="119"/>
        <v>12272.116926132854</v>
      </c>
      <c r="AA210">
        <f t="shared" si="120"/>
        <v>161.20324599407525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0.15686241735302961</v>
      </c>
      <c r="E211">
        <f t="shared" si="103"/>
        <v>1.4118151525054579E-2</v>
      </c>
      <c r="F211">
        <f t="shared" si="104"/>
        <v>0.36005671281078111</v>
      </c>
      <c r="G211">
        <f t="shared" si="105"/>
        <v>25.143049141508147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8.1312292017459669</v>
      </c>
      <c r="L211">
        <f t="shared" si="110"/>
        <v>25503.105854318928</v>
      </c>
      <c r="M211">
        <f t="shared" si="111"/>
        <v>207.3715990578566</v>
      </c>
      <c r="N211">
        <f t="shared" si="93"/>
        <v>0.47070565877902198</v>
      </c>
      <c r="O211">
        <f t="shared" si="112"/>
        <v>0.9960909826787393</v>
      </c>
      <c r="P211">
        <f t="shared" si="113"/>
        <v>1008.131229201746</v>
      </c>
      <c r="Q211">
        <f t="shared" si="114"/>
        <v>0.14589980566317945</v>
      </c>
      <c r="R211">
        <f t="shared" si="115"/>
        <v>1.3056248671421411E-2</v>
      </c>
      <c r="S211">
        <f t="shared" si="116"/>
        <v>1008.6552067864258</v>
      </c>
      <c r="T211">
        <f t="shared" si="117"/>
        <v>25503.105854318928</v>
      </c>
      <c r="U211">
        <f t="shared" si="94"/>
        <v>1022076.0001634352</v>
      </c>
      <c r="V211">
        <f t="shared" si="118"/>
        <v>127.67174944707257</v>
      </c>
      <c r="W211">
        <f t="shared" si="95"/>
        <v>40650.439587142559</v>
      </c>
      <c r="X211">
        <f t="shared" si="96"/>
        <v>42861.584761153958</v>
      </c>
      <c r="Y211">
        <f t="shared" si="97"/>
        <v>55594.931769177187</v>
      </c>
      <c r="Z211">
        <f t="shared" si="119"/>
        <v>12051.566022398194</v>
      </c>
      <c r="AA211">
        <f t="shared" si="120"/>
        <v>158.08986049904823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0.15686241735302961</v>
      </c>
      <c r="E212">
        <f t="shared" si="103"/>
        <v>1.4118151525054579E-2</v>
      </c>
      <c r="F212">
        <f t="shared" si="104"/>
        <v>0.35497337758170544</v>
      </c>
      <c r="G212">
        <f t="shared" si="105"/>
        <v>24.788075763926443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8.1479782025741283</v>
      </c>
      <c r="L212">
        <f t="shared" si="110"/>
        <v>25143.049141508149</v>
      </c>
      <c r="M212">
        <f t="shared" si="111"/>
        <v>204.86501635125853</v>
      </c>
      <c r="N212">
        <f t="shared" si="93"/>
        <v>0.46886553958655175</v>
      </c>
      <c r="O212">
        <f t="shared" si="112"/>
        <v>0.99609072217817951</v>
      </c>
      <c r="P212">
        <f t="shared" si="113"/>
        <v>1008.1479782025741</v>
      </c>
      <c r="Q212">
        <f t="shared" si="114"/>
        <v>0.14589980566317945</v>
      </c>
      <c r="R212">
        <f t="shared" si="115"/>
        <v>1.3056248671421411E-2</v>
      </c>
      <c r="S212">
        <f t="shared" si="116"/>
        <v>1008.6730350952874</v>
      </c>
      <c r="T212">
        <f t="shared" si="117"/>
        <v>25143.049141508149</v>
      </c>
      <c r="U212">
        <f t="shared" si="94"/>
        <v>1000514.8867769735</v>
      </c>
      <c r="V212">
        <f t="shared" si="118"/>
        <v>124.97846140818301</v>
      </c>
      <c r="W212">
        <f t="shared" si="95"/>
        <v>40362.749263216305</v>
      </c>
      <c r="X212">
        <f t="shared" si="96"/>
        <v>42567.695039727296</v>
      </c>
      <c r="Y212">
        <f t="shared" si="97"/>
        <v>54656.362963504063</v>
      </c>
      <c r="Z212">
        <f t="shared" si="119"/>
        <v>11834.975509866916</v>
      </c>
      <c r="AA212">
        <f t="shared" si="120"/>
        <v>155.02921622723903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0.15686241735302961</v>
      </c>
      <c r="E213">
        <f t="shared" si="103"/>
        <v>1.4118151525054579E-2</v>
      </c>
      <c r="F213">
        <f t="shared" si="104"/>
        <v>0.34996180964964657</v>
      </c>
      <c r="G213">
        <f t="shared" si="105"/>
        <v>24.438113954276798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8.1647617036016804</v>
      </c>
      <c r="L213">
        <f t="shared" si="110"/>
        <v>24788.075763926445</v>
      </c>
      <c r="M213">
        <f t="shared" si="111"/>
        <v>202.38873170328358</v>
      </c>
      <c r="N213">
        <f t="shared" si="93"/>
        <v>0.46703249917971901</v>
      </c>
      <c r="O213">
        <f t="shared" si="112"/>
        <v>0.99609047743528112</v>
      </c>
      <c r="P213">
        <f t="shared" si="113"/>
        <v>1008.1647617036017</v>
      </c>
      <c r="Q213">
        <f t="shared" si="114"/>
        <v>0.14589980566317945</v>
      </c>
      <c r="R213">
        <f t="shared" si="115"/>
        <v>1.3056248671421411E-2</v>
      </c>
      <c r="S213">
        <f t="shared" si="116"/>
        <v>1008.6909001275463</v>
      </c>
      <c r="T213">
        <f t="shared" si="117"/>
        <v>24788.075763926445</v>
      </c>
      <c r="U213">
        <f t="shared" si="94"/>
        <v>979230.90602534823</v>
      </c>
      <c r="V213">
        <f t="shared" si="118"/>
        <v>122.31979115536102</v>
      </c>
      <c r="W213">
        <f t="shared" si="95"/>
        <v>40069.823221933882</v>
      </c>
      <c r="X213">
        <f t="shared" si="96"/>
        <v>42268.778349647917</v>
      </c>
      <c r="Y213">
        <f t="shared" si="97"/>
        <v>53738.315991416865</v>
      </c>
      <c r="Z213">
        <f t="shared" si="119"/>
        <v>11622.274518365699</v>
      </c>
      <c r="AA213">
        <f t="shared" si="120"/>
        <v>152.02041965872746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0.15686241735302961</v>
      </c>
      <c r="E214">
        <f t="shared" si="103"/>
        <v>1.4118151525054579E-2</v>
      </c>
      <c r="F214">
        <f t="shared" si="104"/>
        <v>0.34502099579303053</v>
      </c>
      <c r="G214">
        <f t="shared" si="105"/>
        <v>24.093092958483766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8.1815797758933826</v>
      </c>
      <c r="L214">
        <f t="shared" si="110"/>
        <v>24438.113954276796</v>
      </c>
      <c r="M214">
        <f t="shared" si="111"/>
        <v>199.9423788892889</v>
      </c>
      <c r="N214">
        <f t="shared" si="93"/>
        <v>0.46520651802839957</v>
      </c>
      <c r="O214">
        <f t="shared" si="112"/>
        <v>0.99609024820643843</v>
      </c>
      <c r="P214">
        <f t="shared" si="113"/>
        <v>1008.1815797758934</v>
      </c>
      <c r="Q214">
        <f t="shared" si="114"/>
        <v>0.14589980566317945</v>
      </c>
      <c r="R214">
        <f t="shared" si="115"/>
        <v>1.3056248671421411E-2</v>
      </c>
      <c r="S214">
        <f t="shared" si="116"/>
        <v>1008.7088019588466</v>
      </c>
      <c r="T214">
        <f t="shared" si="117"/>
        <v>24438.113954276796</v>
      </c>
      <c r="U214">
        <f t="shared" si="94"/>
        <v>958220.0248969004</v>
      </c>
      <c r="V214">
        <f t="shared" si="118"/>
        <v>119.69523490840436</v>
      </c>
      <c r="W214">
        <f t="shared" si="95"/>
        <v>39771.565508341526</v>
      </c>
      <c r="X214">
        <f t="shared" si="96"/>
        <v>41964.747997599916</v>
      </c>
      <c r="Y214">
        <f t="shared" si="97"/>
        <v>52840.549588621216</v>
      </c>
      <c r="Z214">
        <f t="shared" si="119"/>
        <v>11413.393435304657</v>
      </c>
      <c r="AA214">
        <f t="shared" si="120"/>
        <v>149.06259236093302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0.17614043770458573</v>
      </c>
      <c r="E215">
        <f t="shared" si="103"/>
        <v>1.6016614252600703E-2</v>
      </c>
      <c r="F215">
        <f t="shared" si="104"/>
        <v>0.38588977606808472</v>
      </c>
      <c r="G215">
        <f t="shared" si="105"/>
        <v>23.707203182415682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8.1984324906603803</v>
      </c>
      <c r="L215">
        <f t="shared" si="110"/>
        <v>24093.092958483765</v>
      </c>
      <c r="M215">
        <f t="shared" si="111"/>
        <v>197.52559611133412</v>
      </c>
      <c r="N215">
        <f t="shared" si="93"/>
        <v>0.46338757647669865</v>
      </c>
      <c r="O215">
        <f t="shared" si="112"/>
        <v>0.99609003425100362</v>
      </c>
      <c r="P215">
        <f t="shared" si="113"/>
        <v>1008.1984324906604</v>
      </c>
      <c r="Q215">
        <f t="shared" si="114"/>
        <v>0.16383054694796262</v>
      </c>
      <c r="R215">
        <f t="shared" si="115"/>
        <v>1.4799724026552274E-2</v>
      </c>
      <c r="S215">
        <f t="shared" si="116"/>
        <v>1008.7267406649884</v>
      </c>
      <c r="T215">
        <f t="shared" si="117"/>
        <v>24093.092958483765</v>
      </c>
      <c r="U215">
        <f t="shared" si="94"/>
        <v>937478.26783770148</v>
      </c>
      <c r="V215">
        <f t="shared" si="118"/>
        <v>117.10429606439409</v>
      </c>
      <c r="W215">
        <f t="shared" si="95"/>
        <v>39544.026371404914</v>
      </c>
      <c r="X215">
        <f t="shared" si="96"/>
        <v>41729.232177124999</v>
      </c>
      <c r="Y215">
        <f t="shared" si="97"/>
        <v>51805.118031600417</v>
      </c>
      <c r="Z215">
        <f t="shared" si="119"/>
        <v>11208.263883750784</v>
      </c>
      <c r="AA215">
        <f t="shared" si="120"/>
        <v>146.1548707367271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0.17614043770458573</v>
      </c>
      <c r="E216">
        <f t="shared" si="103"/>
        <v>1.6016614252600703E-2</v>
      </c>
      <c r="F216">
        <f t="shared" si="104"/>
        <v>0.37970912838077975</v>
      </c>
      <c r="G216">
        <f t="shared" si="105"/>
        <v>23.327494054034904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8.2153199192604998</v>
      </c>
      <c r="L216">
        <f t="shared" si="110"/>
        <v>23707.203182415684</v>
      </c>
      <c r="M216">
        <f t="shared" si="111"/>
        <v>194.76225853445547</v>
      </c>
      <c r="N216">
        <f t="shared" si="93"/>
        <v>0.46157565474722395</v>
      </c>
      <c r="O216">
        <f t="shared" si="112"/>
        <v>0.99608983533125472</v>
      </c>
      <c r="P216">
        <f t="shared" si="113"/>
        <v>1008.2153199192605</v>
      </c>
      <c r="Q216">
        <f t="shared" si="114"/>
        <v>0.16383054694796262</v>
      </c>
      <c r="R216">
        <f t="shared" si="115"/>
        <v>1.4799724026552274E-2</v>
      </c>
      <c r="S216">
        <f t="shared" si="116"/>
        <v>1008.7447163219276</v>
      </c>
      <c r="T216">
        <f t="shared" si="117"/>
        <v>23707.203182415684</v>
      </c>
      <c r="U216">
        <f t="shared" si="94"/>
        <v>917048.00676309376</v>
      </c>
      <c r="V216">
        <f t="shared" si="118"/>
        <v>114.55226747489731</v>
      </c>
      <c r="W216">
        <f t="shared" si="95"/>
        <v>39311.895424295391</v>
      </c>
      <c r="X216">
        <f t="shared" si="96"/>
        <v>41489.260011262362</v>
      </c>
      <c r="Y216">
        <f t="shared" si="97"/>
        <v>50792.45945593818</v>
      </c>
      <c r="Z216">
        <f t="shared" si="119"/>
        <v>10985.623427740282</v>
      </c>
      <c r="AA216">
        <f t="shared" si="120"/>
        <v>143.1249488339144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0.17614043770458573</v>
      </c>
      <c r="E217">
        <f t="shared" si="103"/>
        <v>1.6016614252600703E-2</v>
      </c>
      <c r="F217">
        <f t="shared" si="104"/>
        <v>0.37362747374331362</v>
      </c>
      <c r="G217">
        <f t="shared" si="105"/>
        <v>22.953866580291592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8.2322421331985574</v>
      </c>
      <c r="L217">
        <f t="shared" si="110"/>
        <v>23327.494054034905</v>
      </c>
      <c r="M217">
        <f t="shared" si="111"/>
        <v>192.03757941356497</v>
      </c>
      <c r="N217">
        <f t="shared" si="93"/>
        <v>0.45977073294528154</v>
      </c>
      <c r="O217">
        <f t="shared" si="112"/>
        <v>0.99608965121236548</v>
      </c>
      <c r="P217">
        <f t="shared" si="113"/>
        <v>1008.2322421331986</v>
      </c>
      <c r="Q217">
        <f t="shared" si="114"/>
        <v>0.16383054694796262</v>
      </c>
      <c r="R217">
        <f t="shared" si="115"/>
        <v>1.4799724026552274E-2</v>
      </c>
      <c r="S217">
        <f t="shared" si="116"/>
        <v>1008.762729005777</v>
      </c>
      <c r="T217">
        <f t="shared" si="117"/>
        <v>23327.494054034905</v>
      </c>
      <c r="U217">
        <f t="shared" si="94"/>
        <v>896924.16103050462</v>
      </c>
      <c r="V217">
        <f t="shared" si="118"/>
        <v>112.03851449579221</v>
      </c>
      <c r="W217">
        <f t="shared" si="95"/>
        <v>39075.079481406901</v>
      </c>
      <c r="X217">
        <f t="shared" si="96"/>
        <v>41244.746620189806</v>
      </c>
      <c r="Y217">
        <f t="shared" si="97"/>
        <v>49802.250027265793</v>
      </c>
      <c r="Z217">
        <f t="shared" si="119"/>
        <v>10767.403341603134</v>
      </c>
      <c r="AA217">
        <f t="shared" si="120"/>
        <v>140.1519013817192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0.17614043770458573</v>
      </c>
      <c r="E218">
        <f t="shared" si="103"/>
        <v>1.6016614252600703E-2</v>
      </c>
      <c r="F218">
        <f t="shared" si="104"/>
        <v>0.36764322662219329</v>
      </c>
      <c r="G218">
        <f t="shared" si="105"/>
        <v>22.5862233536694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8.2491992041266453</v>
      </c>
      <c r="L218">
        <f t="shared" si="110"/>
        <v>22953.866580291593</v>
      </c>
      <c r="M218">
        <f t="shared" si="111"/>
        <v>189.35101792577061</v>
      </c>
      <c r="N218">
        <f t="shared" si="93"/>
        <v>0.45797279106299404</v>
      </c>
      <c r="O218">
        <f t="shared" si="112"/>
        <v>0.99608948166237132</v>
      </c>
      <c r="P218">
        <f t="shared" si="113"/>
        <v>1008.2491992041266</v>
      </c>
      <c r="Q218">
        <f t="shared" si="114"/>
        <v>0.16383054694796262</v>
      </c>
      <c r="R218">
        <f t="shared" si="115"/>
        <v>1.4799724026552274E-2</v>
      </c>
      <c r="S218">
        <f t="shared" si="116"/>
        <v>1008.7807787928059</v>
      </c>
      <c r="T218">
        <f t="shared" si="117"/>
        <v>22953.866580291593</v>
      </c>
      <c r="U218">
        <f t="shared" si="94"/>
        <v>877101.73187185172</v>
      </c>
      <c r="V218">
        <f t="shared" si="118"/>
        <v>109.56241271023889</v>
      </c>
      <c r="W218">
        <f t="shared" si="95"/>
        <v>38833.483497335343</v>
      </c>
      <c r="X218">
        <f t="shared" si="96"/>
        <v>40995.60553943702</v>
      </c>
      <c r="Y218">
        <f t="shared" si="97"/>
        <v>48834.171360800268</v>
      </c>
      <c r="Z218">
        <f t="shared" si="119"/>
        <v>10553.516061548869</v>
      </c>
      <c r="AA218">
        <f t="shared" si="120"/>
        <v>137.23466024017046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0.17521786693402044</v>
      </c>
      <c r="E219">
        <f t="shared" si="103"/>
        <v>1.5924838020273113E-2</v>
      </c>
      <c r="F219">
        <f t="shared" si="104"/>
        <v>0.35968194839689499</v>
      </c>
      <c r="G219">
        <f t="shared" si="105"/>
        <v>22.226541405272506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8.2661912038444711</v>
      </c>
      <c r="L219">
        <f t="shared" si="110"/>
        <v>22586.2233536694</v>
      </c>
      <c r="M219">
        <f t="shared" si="111"/>
        <v>186.70204081416856</v>
      </c>
      <c r="N219">
        <f t="shared" si="93"/>
        <v>0.45618180898334415</v>
      </c>
      <c r="O219">
        <f t="shared" si="112"/>
        <v>0.99608932645213955</v>
      </c>
      <c r="P219">
        <f t="shared" si="113"/>
        <v>1008.2661912038445</v>
      </c>
      <c r="Q219">
        <f t="shared" si="114"/>
        <v>0.1629724516922133</v>
      </c>
      <c r="R219">
        <f t="shared" si="115"/>
        <v>1.4715510802090659E-2</v>
      </c>
      <c r="S219">
        <f t="shared" si="116"/>
        <v>1008.7988657594408</v>
      </c>
      <c r="T219">
        <f t="shared" si="117"/>
        <v>22586.2233536694</v>
      </c>
      <c r="U219">
        <f t="shared" si="94"/>
        <v>857575.80105451832</v>
      </c>
      <c r="V219">
        <f t="shared" si="118"/>
        <v>107.12334776141627</v>
      </c>
      <c r="W219">
        <f t="shared" si="95"/>
        <v>38583.411850621356</v>
      </c>
      <c r="X219">
        <f t="shared" si="96"/>
        <v>40738.26645304414</v>
      </c>
      <c r="Y219">
        <f t="shared" si="97"/>
        <v>47894.965043092023</v>
      </c>
      <c r="Z219">
        <f t="shared" si="119"/>
        <v>10343.875748852153</v>
      </c>
      <c r="AA219">
        <f t="shared" si="120"/>
        <v>134.37217729497655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0.17521786693402044</v>
      </c>
      <c r="E220">
        <f t="shared" si="103"/>
        <v>1.5924838020273113E-2</v>
      </c>
      <c r="F220">
        <f t="shared" si="104"/>
        <v>0.3539540716298582</v>
      </c>
      <c r="G220">
        <f t="shared" si="105"/>
        <v>21.872587333642649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8.283218204299601</v>
      </c>
      <c r="L220">
        <f t="shared" si="110"/>
        <v>22226.541405272506</v>
      </c>
      <c r="M220">
        <f t="shared" si="111"/>
        <v>184.10729238677206</v>
      </c>
      <c r="N220">
        <f t="shared" si="93"/>
        <v>0.45439776648414343</v>
      </c>
      <c r="O220">
        <f t="shared" si="112"/>
        <v>0.99608918535533741</v>
      </c>
      <c r="P220">
        <f t="shared" si="113"/>
        <v>1008.2832182042996</v>
      </c>
      <c r="Q220">
        <f t="shared" si="114"/>
        <v>0.1629724516922133</v>
      </c>
      <c r="R220">
        <f t="shared" si="115"/>
        <v>1.4715510802090659E-2</v>
      </c>
      <c r="S220">
        <f t="shared" si="116"/>
        <v>1008.8169899822656</v>
      </c>
      <c r="T220">
        <f t="shared" si="117"/>
        <v>22226.541405272506</v>
      </c>
      <c r="U220">
        <f t="shared" si="94"/>
        <v>838339.43157221226</v>
      </c>
      <c r="V220">
        <f t="shared" si="118"/>
        <v>104.7204531191161</v>
      </c>
      <c r="W220">
        <f t="shared" si="95"/>
        <v>38328.315657596911</v>
      </c>
      <c r="X220">
        <f t="shared" si="96"/>
        <v>40476.078540861061</v>
      </c>
      <c r="Y220">
        <f t="shared" si="97"/>
        <v>46977.131236151246</v>
      </c>
      <c r="Z220">
        <f t="shared" si="119"/>
        <v>10139.343865700412</v>
      </c>
      <c r="AA220">
        <f t="shared" si="120"/>
        <v>131.57113769055695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0.17521786693402044</v>
      </c>
      <c r="E221">
        <f t="shared" si="103"/>
        <v>1.5924838020273113E-2</v>
      </c>
      <c r="F221">
        <f t="shared" si="104"/>
        <v>0.34831741037253655</v>
      </c>
      <c r="G221">
        <f t="shared" si="105"/>
        <v>21.524269923270111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8.3002802775878397</v>
      </c>
      <c r="L221">
        <f t="shared" si="110"/>
        <v>21872.587333642648</v>
      </c>
      <c r="M221">
        <f t="shared" si="111"/>
        <v>181.54860526525167</v>
      </c>
      <c r="N221">
        <f t="shared" si="93"/>
        <v>0.45262064324192808</v>
      </c>
      <c r="O221">
        <f t="shared" si="112"/>
        <v>0.99608905814840232</v>
      </c>
      <c r="P221">
        <f t="shared" si="113"/>
        <v>1008.3002802775878</v>
      </c>
      <c r="Q221">
        <f t="shared" si="114"/>
        <v>0.1629724516922133</v>
      </c>
      <c r="R221">
        <f t="shared" si="115"/>
        <v>1.4715510802090659E-2</v>
      </c>
      <c r="S221">
        <f t="shared" si="116"/>
        <v>1008.8351515380219</v>
      </c>
      <c r="T221">
        <f t="shared" si="117"/>
        <v>21872.587333642648</v>
      </c>
      <c r="U221">
        <f t="shared" si="94"/>
        <v>819387.92130318517</v>
      </c>
      <c r="V221">
        <f t="shared" si="118"/>
        <v>102.35314142182163</v>
      </c>
      <c r="W221">
        <f t="shared" si="95"/>
        <v>38068.093562482951</v>
      </c>
      <c r="X221">
        <f t="shared" si="96"/>
        <v>40208.950005991537</v>
      </c>
      <c r="Y221">
        <f t="shared" si="97"/>
        <v>46080.371957050884</v>
      </c>
      <c r="Z221">
        <f t="shared" si="119"/>
        <v>9938.854831636585</v>
      </c>
      <c r="AA221">
        <f t="shared" si="120"/>
        <v>128.82242544901871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0.17521786693402044</v>
      </c>
      <c r="E222">
        <f t="shared" si="103"/>
        <v>1.5924838020273113E-2</v>
      </c>
      <c r="F222">
        <f t="shared" si="104"/>
        <v>0.34277051203271292</v>
      </c>
      <c r="G222">
        <f t="shared" si="105"/>
        <v>21.181499411237397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8.3173774959534761</v>
      </c>
      <c r="L222">
        <f t="shared" si="110"/>
        <v>21524.269923270112</v>
      </c>
      <c r="M222">
        <f t="shared" si="111"/>
        <v>179.02547827663508</v>
      </c>
      <c r="N222">
        <f t="shared" si="93"/>
        <v>0.4508504188357827</v>
      </c>
      <c r="O222">
        <f t="shared" si="112"/>
        <v>0.9960889446105109</v>
      </c>
      <c r="P222">
        <f t="shared" si="113"/>
        <v>1008.3173774959535</v>
      </c>
      <c r="Q222">
        <f t="shared" si="114"/>
        <v>0.1629724516922133</v>
      </c>
      <c r="R222">
        <f t="shared" si="115"/>
        <v>1.4715510802090659E-2</v>
      </c>
      <c r="S222">
        <f t="shared" si="116"/>
        <v>1008.8533505036095</v>
      </c>
      <c r="T222">
        <f t="shared" si="117"/>
        <v>21524.269923270112</v>
      </c>
      <c r="U222">
        <f t="shared" si="94"/>
        <v>800716.64339756616</v>
      </c>
      <c r="V222">
        <f t="shared" si="118"/>
        <v>100.02083471053825</v>
      </c>
      <c r="W222">
        <f t="shared" si="95"/>
        <v>37802.642195045082</v>
      </c>
      <c r="X222">
        <f t="shared" si="96"/>
        <v>39936.787344449833</v>
      </c>
      <c r="Y222">
        <f t="shared" si="97"/>
        <v>45204.394225611868</v>
      </c>
      <c r="Z222">
        <f t="shared" si="119"/>
        <v>9742.3288979834051</v>
      </c>
      <c r="AA222">
        <f t="shared" si="120"/>
        <v>126.12506235581515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0.17521786693402044</v>
      </c>
      <c r="E223">
        <f t="shared" si="103"/>
        <v>1.5924838020273113E-2</v>
      </c>
      <c r="F223">
        <f t="shared" si="104"/>
        <v>0.33731194715046586</v>
      </c>
      <c r="G223">
        <f t="shared" si="105"/>
        <v>20.844187464086932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8.334509931789615</v>
      </c>
      <c r="L223">
        <f t="shared" si="110"/>
        <v>21181.499411237397</v>
      </c>
      <c r="M223">
        <f t="shared" si="111"/>
        <v>176.53741721315396</v>
      </c>
      <c r="N223">
        <f t="shared" si="93"/>
        <v>0.44908707275109205</v>
      </c>
      <c r="O223">
        <f t="shared" si="112"/>
        <v>0.99608884452354718</v>
      </c>
      <c r="P223">
        <f t="shared" si="113"/>
        <v>1008.3345099317896</v>
      </c>
      <c r="Q223">
        <f t="shared" si="114"/>
        <v>0.1629724516922133</v>
      </c>
      <c r="R223">
        <f t="shared" si="115"/>
        <v>1.4715510802090659E-2</v>
      </c>
      <c r="S223">
        <f t="shared" si="116"/>
        <v>1008.8715869560864</v>
      </c>
      <c r="T223">
        <f t="shared" si="117"/>
        <v>21181.499411237397</v>
      </c>
      <c r="U223">
        <f t="shared" si="94"/>
        <v>782321.0450542547</v>
      </c>
      <c r="V223">
        <f t="shared" si="118"/>
        <v>97.722964276010202</v>
      </c>
      <c r="W223">
        <f t="shared" si="95"/>
        <v>37531.85613025877</v>
      </c>
      <c r="X223">
        <f t="shared" si="96"/>
        <v>39659.495313101317</v>
      </c>
      <c r="Y223">
        <f t="shared" si="97"/>
        <v>44348.909983106794</v>
      </c>
      <c r="Z223">
        <f t="shared" si="119"/>
        <v>9549.687881126265</v>
      </c>
      <c r="AA223">
        <f t="shared" si="120"/>
        <v>123.47808845801073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0.17521786693402044</v>
      </c>
      <c r="E224">
        <f t="shared" si="103"/>
        <v>1.5924838020273113E-2</v>
      </c>
      <c r="F224">
        <f t="shared" si="104"/>
        <v>0.33194030902979177</v>
      </c>
      <c r="G224">
        <f t="shared" si="105"/>
        <v>20.512247155057139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8.351677657638481</v>
      </c>
      <c r="L224">
        <f t="shared" si="110"/>
        <v>20844.187464086932</v>
      </c>
      <c r="M224">
        <f t="shared" si="111"/>
        <v>174.08393473544294</v>
      </c>
      <c r="N224">
        <f t="shared" si="93"/>
        <v>0.44733058438322504</v>
      </c>
      <c r="O224">
        <f t="shared" si="112"/>
        <v>0.99608875767207716</v>
      </c>
      <c r="P224">
        <f t="shared" si="113"/>
        <v>1008.3516776576384</v>
      </c>
      <c r="Q224">
        <f t="shared" si="114"/>
        <v>0.1629724516922133</v>
      </c>
      <c r="R224">
        <f t="shared" si="115"/>
        <v>1.4715510802090659E-2</v>
      </c>
      <c r="S224">
        <f t="shared" si="116"/>
        <v>1008.8898609726697</v>
      </c>
      <c r="T224">
        <f t="shared" si="117"/>
        <v>20844.187464086932</v>
      </c>
      <c r="U224">
        <f t="shared" si="94"/>
        <v>764196.64631802554</v>
      </c>
      <c r="V224">
        <f t="shared" si="118"/>
        <v>95.458970508461931</v>
      </c>
      <c r="W224">
        <f t="shared" si="95"/>
        <v>37255.627847172182</v>
      </c>
      <c r="X224">
        <f t="shared" si="96"/>
        <v>39376.976897005996</v>
      </c>
      <c r="Y224">
        <f t="shared" si="97"/>
        <v>43513.636012336821</v>
      </c>
      <c r="Z224">
        <f t="shared" si="119"/>
        <v>9360.8551321218092</v>
      </c>
      <c r="AA224">
        <f t="shared" si="120"/>
        <v>120.88056172550355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0.17521786693402044</v>
      </c>
      <c r="E225">
        <f t="shared" si="103"/>
        <v>1.5924838020273113E-2</v>
      </c>
      <c r="F225">
        <f t="shared" si="104"/>
        <v>0.32665421337609291</v>
      </c>
      <c r="G225">
        <f t="shared" si="105"/>
        <v>20.185592941681048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8.3688807461917225</v>
      </c>
      <c r="L225">
        <f t="shared" si="110"/>
        <v>20512.247155057139</v>
      </c>
      <c r="M225">
        <f t="shared" si="111"/>
        <v>171.66455027708363</v>
      </c>
      <c r="N225">
        <f t="shared" si="93"/>
        <v>0.44558093304114765</v>
      </c>
      <c r="O225">
        <f t="shared" si="112"/>
        <v>0.99608868384331517</v>
      </c>
      <c r="P225">
        <f t="shared" si="113"/>
        <v>1008.3688807461917</v>
      </c>
      <c r="Q225">
        <f t="shared" si="114"/>
        <v>0.1629724516922133</v>
      </c>
      <c r="R225">
        <f t="shared" si="115"/>
        <v>1.4715510802090659E-2</v>
      </c>
      <c r="S225">
        <f t="shared" si="116"/>
        <v>1008.9081726307351</v>
      </c>
      <c r="T225">
        <f t="shared" si="117"/>
        <v>20512.247155057139</v>
      </c>
      <c r="U225">
        <f t="shared" si="94"/>
        <v>746339.03889650886</v>
      </c>
      <c r="V225">
        <f t="shared" si="118"/>
        <v>93.228302749822163</v>
      </c>
      <c r="W225">
        <f t="shared" si="95"/>
        <v>36973.847686951005</v>
      </c>
      <c r="X225">
        <f t="shared" si="96"/>
        <v>39089.133276154367</v>
      </c>
      <c r="Y225">
        <f t="shared" si="97"/>
        <v>42698.293859063022</v>
      </c>
      <c r="Z225">
        <f t="shared" si="119"/>
        <v>9175.755506884856</v>
      </c>
      <c r="AA225">
        <f t="shared" si="120"/>
        <v>118.33155771843968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0.17521786693402044</v>
      </c>
      <c r="E226">
        <f t="shared" si="103"/>
        <v>1.5924838020273113E-2</v>
      </c>
      <c r="F226">
        <f t="shared" si="104"/>
        <v>0.32145229793943897</v>
      </c>
      <c r="G226">
        <f t="shared" si="105"/>
        <v>19.86414064374161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8.3861192702907168</v>
      </c>
      <c r="L226">
        <f t="shared" si="110"/>
        <v>20185.592941681047</v>
      </c>
      <c r="M226">
        <f t="shared" si="111"/>
        <v>169.2787899504757</v>
      </c>
      <c r="N226">
        <f t="shared" si="93"/>
        <v>0.44383809795096935</v>
      </c>
      <c r="O226">
        <f t="shared" si="112"/>
        <v>0.9960886228270962</v>
      </c>
      <c r="P226">
        <f t="shared" si="113"/>
        <v>1008.3861192702907</v>
      </c>
      <c r="Q226">
        <f t="shared" si="114"/>
        <v>0.1629724516922133</v>
      </c>
      <c r="R226">
        <f t="shared" si="115"/>
        <v>1.4715510802090659E-2</v>
      </c>
      <c r="S226">
        <f t="shared" si="116"/>
        <v>1008.9265220078178</v>
      </c>
      <c r="T226">
        <f t="shared" si="117"/>
        <v>20185.592941681047</v>
      </c>
      <c r="U226">
        <f t="shared" si="94"/>
        <v>728743.88499670185</v>
      </c>
      <c r="V226">
        <f t="shared" si="118"/>
        <v>91.030419148387807</v>
      </c>
      <c r="W226">
        <f t="shared" si="95"/>
        <v>36686.403810088763</v>
      </c>
      <c r="X226">
        <f t="shared" si="96"/>
        <v>38795.863791583863</v>
      </c>
      <c r="Y226">
        <f t="shared" si="97"/>
        <v>41902.609754763238</v>
      </c>
      <c r="Z226">
        <f t="shared" si="119"/>
        <v>8994.3153369430456</v>
      </c>
      <c r="AA226">
        <f t="shared" si="120"/>
        <v>115.83016926070934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0.19653465214070692</v>
      </c>
      <c r="E227">
        <f t="shared" si="103"/>
        <v>1.8069848296888402E-2</v>
      </c>
      <c r="F227">
        <f t="shared" si="104"/>
        <v>0.35894200798046605</v>
      </c>
      <c r="G227">
        <f t="shared" si="105"/>
        <v>19.505198635761143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8.4033933029268884</v>
      </c>
      <c r="L227">
        <f t="shared" si="110"/>
        <v>19864.140643741612</v>
      </c>
      <c r="M227">
        <f t="shared" si="111"/>
        <v>166.92618645401606</v>
      </c>
      <c r="N227">
        <f t="shared" si="93"/>
        <v>0.44210205825942239</v>
      </c>
      <c r="O227">
        <f t="shared" si="112"/>
        <v>0.99608857441584764</v>
      </c>
      <c r="P227">
        <f t="shared" si="113"/>
        <v>1008.4033933029269</v>
      </c>
      <c r="Q227">
        <f t="shared" si="114"/>
        <v>0.18279947508953714</v>
      </c>
      <c r="R227">
        <f t="shared" si="115"/>
        <v>1.6681855272894452E-2</v>
      </c>
      <c r="S227">
        <f t="shared" si="116"/>
        <v>1008.9449091816131</v>
      </c>
      <c r="T227">
        <f t="shared" si="117"/>
        <v>19864.140643741612</v>
      </c>
      <c r="U227">
        <f t="shared" si="94"/>
        <v>711406.9161806819</v>
      </c>
      <c r="V227">
        <f t="shared" si="118"/>
        <v>88.864786515886237</v>
      </c>
      <c r="W227">
        <f t="shared" si="95"/>
        <v>36472.682460991527</v>
      </c>
      <c r="X227">
        <f t="shared" si="96"/>
        <v>38574.048617938359</v>
      </c>
      <c r="Y227">
        <f t="shared" si="97"/>
        <v>40987.564297713972</v>
      </c>
      <c r="Z227">
        <f t="shared" si="119"/>
        <v>8816.4624007488201</v>
      </c>
      <c r="AA227">
        <f t="shared" si="120"/>
        <v>113.37550611941683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0.19653465214070692</v>
      </c>
      <c r="E228">
        <f t="shared" si="103"/>
        <v>1.8069848296888402E-2</v>
      </c>
      <c r="F228">
        <f t="shared" si="104"/>
        <v>0.35245598034887848</v>
      </c>
      <c r="G228">
        <f t="shared" si="105"/>
        <v>19.152742655412265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8.4207029172420143</v>
      </c>
      <c r="L228">
        <f t="shared" si="110"/>
        <v>19505.198635761142</v>
      </c>
      <c r="M228">
        <f t="shared" si="111"/>
        <v>164.24748305353882</v>
      </c>
      <c r="N228">
        <f t="shared" si="93"/>
        <v>0.44037279303727567</v>
      </c>
      <c r="O228">
        <f t="shared" si="112"/>
        <v>0.99608853840455991</v>
      </c>
      <c r="P228">
        <f t="shared" si="113"/>
        <v>1008.420702917242</v>
      </c>
      <c r="Q228">
        <f t="shared" si="114"/>
        <v>0.18279947508953714</v>
      </c>
      <c r="R228">
        <f t="shared" si="115"/>
        <v>1.6681855272894452E-2</v>
      </c>
      <c r="S228">
        <f t="shared" si="116"/>
        <v>1008.9633342299758</v>
      </c>
      <c r="T228">
        <f t="shared" si="117"/>
        <v>19505.198635761142</v>
      </c>
      <c r="U228">
        <f t="shared" si="94"/>
        <v>694367.06316028896</v>
      </c>
      <c r="V228">
        <f t="shared" si="118"/>
        <v>86.736267848892126</v>
      </c>
      <c r="W228">
        <f t="shared" si="95"/>
        <v>36254.184356414939</v>
      </c>
      <c r="X228">
        <f t="shared" si="96"/>
        <v>38347.59544611114</v>
      </c>
      <c r="Y228">
        <f t="shared" si="97"/>
        <v>40094.563872937499</v>
      </c>
      <c r="Z228">
        <f t="shared" si="119"/>
        <v>8623.2884636288782</v>
      </c>
      <c r="AA228">
        <f t="shared" si="120"/>
        <v>110.81044285214497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0.19653465214070692</v>
      </c>
      <c r="E229">
        <f t="shared" si="103"/>
        <v>1.8069848296888402E-2</v>
      </c>
      <c r="F229">
        <f t="shared" si="104"/>
        <v>0.34608715425264319</v>
      </c>
      <c r="G229">
        <f t="shared" si="105"/>
        <v>18.806655501159621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8.4380481865285173</v>
      </c>
      <c r="L229">
        <f t="shared" si="110"/>
        <v>19152.742655412265</v>
      </c>
      <c r="M229">
        <f t="shared" si="111"/>
        <v>161.61176543054884</v>
      </c>
      <c r="N229">
        <f t="shared" si="93"/>
        <v>0.43865028128268319</v>
      </c>
      <c r="O229">
        <f t="shared" si="112"/>
        <v>0.99608851459075798</v>
      </c>
      <c r="P229">
        <f t="shared" si="113"/>
        <v>1008.4380481865285</v>
      </c>
      <c r="Q229">
        <f t="shared" si="114"/>
        <v>0.18279947508953714</v>
      </c>
      <c r="R229">
        <f t="shared" si="115"/>
        <v>1.6681855272894452E-2</v>
      </c>
      <c r="S229">
        <f t="shared" si="116"/>
        <v>1008.9817972309214</v>
      </c>
      <c r="T229">
        <f t="shared" si="117"/>
        <v>19152.742655412265</v>
      </c>
      <c r="U229">
        <f t="shared" si="94"/>
        <v>677618.89204883599</v>
      </c>
      <c r="V229">
        <f t="shared" si="118"/>
        <v>84.644184378097194</v>
      </c>
      <c r="W229">
        <f t="shared" si="95"/>
        <v>36030.80260639928</v>
      </c>
      <c r="X229">
        <f t="shared" si="96"/>
        <v>38116.407140927608</v>
      </c>
      <c r="Y229">
        <f t="shared" si="97"/>
        <v>39223.245992530618</v>
      </c>
      <c r="Z229">
        <f t="shared" si="119"/>
        <v>8434.3467774880664</v>
      </c>
      <c r="AA229">
        <f t="shared" si="120"/>
        <v>108.29861981673147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0.19653465214070692</v>
      </c>
      <c r="E230">
        <f t="shared" si="103"/>
        <v>1.8069848296888402E-2</v>
      </c>
      <c r="F230">
        <f t="shared" si="104"/>
        <v>0.33983341187779609</v>
      </c>
      <c r="G230">
        <f t="shared" si="105"/>
        <v>18.466822089281827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8.4554291842298124</v>
      </c>
      <c r="L230">
        <f t="shared" si="110"/>
        <v>18806.655501159621</v>
      </c>
      <c r="M230">
        <f t="shared" si="111"/>
        <v>159.01834378226121</v>
      </c>
      <c r="N230">
        <f t="shared" si="93"/>
        <v>0.4369345019244702</v>
      </c>
      <c r="O230">
        <f t="shared" si="112"/>
        <v>0.99608850277447503</v>
      </c>
      <c r="P230">
        <f t="shared" si="113"/>
        <v>1008.4554291842298</v>
      </c>
      <c r="Q230">
        <f t="shared" si="114"/>
        <v>0.18279947508953714</v>
      </c>
      <c r="R230">
        <f t="shared" si="115"/>
        <v>1.6681855272894452E-2</v>
      </c>
      <c r="S230">
        <f t="shared" si="116"/>
        <v>1009.0002982626261</v>
      </c>
      <c r="T230">
        <f t="shared" si="117"/>
        <v>18806.655501159621</v>
      </c>
      <c r="U230">
        <f t="shared" si="94"/>
        <v>661157.06741130038</v>
      </c>
      <c r="V230">
        <f t="shared" si="118"/>
        <v>82.587869632198633</v>
      </c>
      <c r="W230">
        <f t="shared" si="95"/>
        <v>35802.427955107472</v>
      </c>
      <c r="X230">
        <f t="shared" si="96"/>
        <v>37880.384559485959</v>
      </c>
      <c r="Y230">
        <f t="shared" si="97"/>
        <v>38373.254922305707</v>
      </c>
      <c r="Z230">
        <f t="shared" si="119"/>
        <v>8249.5447255701893</v>
      </c>
      <c r="AA230">
        <f t="shared" si="120"/>
        <v>105.83893091194307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0.1955912858104315</v>
      </c>
      <c r="E231">
        <f t="shared" si="103"/>
        <v>1.797382447843543E-2</v>
      </c>
      <c r="F231">
        <f t="shared" si="104"/>
        <v>0.3319194189072458</v>
      </c>
      <c r="G231">
        <f t="shared" si="105"/>
        <v>18.134902670374583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8.4728459839405836</v>
      </c>
      <c r="L231">
        <f t="shared" si="110"/>
        <v>18466.822089281828</v>
      </c>
      <c r="M231">
        <f t="shared" si="111"/>
        <v>156.46653937531678</v>
      </c>
      <c r="N231">
        <f t="shared" si="93"/>
        <v>0.435225433825355</v>
      </c>
      <c r="O231">
        <f t="shared" si="112"/>
        <v>0.99608850275822203</v>
      </c>
      <c r="P231">
        <f t="shared" si="113"/>
        <v>1008.4728459839406</v>
      </c>
      <c r="Q231">
        <f t="shared" si="114"/>
        <v>0.18192203760910736</v>
      </c>
      <c r="R231">
        <f t="shared" si="115"/>
        <v>1.659391522015019E-2</v>
      </c>
      <c r="S231">
        <f t="shared" si="116"/>
        <v>1009.0188374034268</v>
      </c>
      <c r="T231">
        <f t="shared" si="117"/>
        <v>18466.822089281828</v>
      </c>
      <c r="U231">
        <f t="shared" si="94"/>
        <v>644976.35046559258</v>
      </c>
      <c r="V231">
        <f t="shared" si="118"/>
        <v>80.566669213212109</v>
      </c>
      <c r="W231">
        <f t="shared" si="95"/>
        <v>35565.470749354179</v>
      </c>
      <c r="X231">
        <f t="shared" si="96"/>
        <v>37636.06064334706</v>
      </c>
      <c r="Y231">
        <f t="shared" si="97"/>
        <v>37549.946197822122</v>
      </c>
      <c r="Z231">
        <f t="shared" si="119"/>
        <v>8068.7917117081597</v>
      </c>
      <c r="AA231">
        <f t="shared" si="120"/>
        <v>103.43029300998366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0.1955912858104315</v>
      </c>
      <c r="E232">
        <f t="shared" si="103"/>
        <v>1.797382447843543E-2</v>
      </c>
      <c r="F232">
        <f t="shared" si="104"/>
        <v>0.32595355753082272</v>
      </c>
      <c r="G232">
        <f t="shared" si="105"/>
        <v>17.808949112843759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8.4902986594070899</v>
      </c>
      <c r="L232">
        <f t="shared" si="110"/>
        <v>18134.902670374584</v>
      </c>
      <c r="M232">
        <f t="shared" si="111"/>
        <v>153.97073983075938</v>
      </c>
      <c r="N232">
        <f t="shared" si="93"/>
        <v>0.43352305578511063</v>
      </c>
      <c r="O232">
        <f t="shared" si="112"/>
        <v>0.99608851434696377</v>
      </c>
      <c r="P232">
        <f t="shared" si="113"/>
        <v>1008.4902986594071</v>
      </c>
      <c r="Q232">
        <f t="shared" si="114"/>
        <v>0.18192203760910736</v>
      </c>
      <c r="R232">
        <f t="shared" si="115"/>
        <v>1.659391522015019E-2</v>
      </c>
      <c r="S232">
        <f t="shared" si="116"/>
        <v>1009.0374147318222</v>
      </c>
      <c r="T232">
        <f t="shared" si="117"/>
        <v>18134.902670374584</v>
      </c>
      <c r="U232">
        <f t="shared" si="94"/>
        <v>629069.802208576</v>
      </c>
      <c r="V232">
        <f t="shared" si="118"/>
        <v>78.579716341495271</v>
      </c>
      <c r="W232">
        <f t="shared" si="95"/>
        <v>35323.241041488087</v>
      </c>
      <c r="X232">
        <f t="shared" si="96"/>
        <v>37386.650165607425</v>
      </c>
      <c r="Y232">
        <f t="shared" si="97"/>
        <v>36747.148090418807</v>
      </c>
      <c r="Z232">
        <f t="shared" si="119"/>
        <v>7892.7708820943672</v>
      </c>
      <c r="AA232">
        <f t="shared" si="120"/>
        <v>101.07810079034536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0.1955912858104315</v>
      </c>
      <c r="E233">
        <f t="shared" si="103"/>
        <v>1.797382447843543E-2</v>
      </c>
      <c r="F233">
        <f t="shared" si="104"/>
        <v>0.32009492549964208</v>
      </c>
      <c r="G233">
        <f t="shared" si="105"/>
        <v>17.488854187344117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8.5077872845275362</v>
      </c>
      <c r="L233">
        <f t="shared" si="110"/>
        <v>17808.949112843758</v>
      </c>
      <c r="M233">
        <f t="shared" si="111"/>
        <v>151.51475081305009</v>
      </c>
      <c r="N233">
        <f t="shared" si="93"/>
        <v>0.43182734654366434</v>
      </c>
      <c r="O233">
        <f t="shared" si="112"/>
        <v>0.99608853734808778</v>
      </c>
      <c r="P233">
        <f t="shared" si="113"/>
        <v>1008.5077872845276</v>
      </c>
      <c r="Q233">
        <f t="shared" si="114"/>
        <v>0.18192203760910736</v>
      </c>
      <c r="R233">
        <f t="shared" si="115"/>
        <v>1.659391522015019E-2</v>
      </c>
      <c r="S233">
        <f t="shared" si="116"/>
        <v>1009.0560303264724</v>
      </c>
      <c r="T233">
        <f t="shared" si="117"/>
        <v>17808.949112843758</v>
      </c>
      <c r="U233">
        <f t="shared" si="94"/>
        <v>613432.42971715145</v>
      </c>
      <c r="V233">
        <f t="shared" si="118"/>
        <v>76.626387330329308</v>
      </c>
      <c r="W233">
        <f t="shared" si="95"/>
        <v>35075.621487030519</v>
      </c>
      <c r="X233">
        <f t="shared" si="96"/>
        <v>37132.047174787956</v>
      </c>
      <c r="Y233">
        <f t="shared" si="97"/>
        <v>35964.529000298659</v>
      </c>
      <c r="Z233">
        <f t="shared" si="119"/>
        <v>7720.590039721561</v>
      </c>
      <c r="AA233">
        <f t="shared" si="120"/>
        <v>98.774507285076211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0.1955912858104315</v>
      </c>
      <c r="E234">
        <f t="shared" si="103"/>
        <v>1.797382447843543E-2</v>
      </c>
      <c r="F234">
        <f t="shared" si="104"/>
        <v>0.31434159549227364</v>
      </c>
      <c r="G234">
        <f t="shared" si="105"/>
        <v>17.174512591851844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8.5253119333523149</v>
      </c>
      <c r="L234">
        <f t="shared" si="110"/>
        <v>17488.854187344117</v>
      </c>
      <c r="M234">
        <f t="shared" si="111"/>
        <v>149.09793730402339</v>
      </c>
      <c r="N234">
        <f t="shared" si="93"/>
        <v>0.43013828478413862</v>
      </c>
      <c r="O234">
        <f t="shared" si="112"/>
        <v>0.99608857157138164</v>
      </c>
      <c r="P234">
        <f t="shared" si="113"/>
        <v>1008.5253119333523</v>
      </c>
      <c r="Q234">
        <f t="shared" si="114"/>
        <v>0.18192203760910736</v>
      </c>
      <c r="R234">
        <f t="shared" si="115"/>
        <v>1.659391522015019E-2</v>
      </c>
      <c r="S234">
        <f t="shared" si="116"/>
        <v>1009.0746842661997</v>
      </c>
      <c r="T234">
        <f t="shared" si="117"/>
        <v>17488.854187344117</v>
      </c>
      <c r="U234">
        <f t="shared" si="94"/>
        <v>598059.32999556721</v>
      </c>
      <c r="V234">
        <f t="shared" si="118"/>
        <v>74.706069726193107</v>
      </c>
      <c r="W234">
        <f t="shared" si="95"/>
        <v>34822.492154991683</v>
      </c>
      <c r="X234">
        <f t="shared" si="96"/>
        <v>36872.143538104261</v>
      </c>
      <c r="Y234">
        <f t="shared" si="97"/>
        <v>35201.763488173514</v>
      </c>
      <c r="Z234">
        <f t="shared" si="119"/>
        <v>7552.1654978098632</v>
      </c>
      <c r="AA234">
        <f t="shared" si="120"/>
        <v>96.518507336119015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0.1955912858104315</v>
      </c>
      <c r="E235">
        <f t="shared" si="103"/>
        <v>1.797382447843543E-2</v>
      </c>
      <c r="F235">
        <f t="shared" si="104"/>
        <v>0.3086916748286242</v>
      </c>
      <c r="G235">
        <f t="shared" si="105"/>
        <v>16.865820917023221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8.5428726800843542</v>
      </c>
      <c r="L235">
        <f t="shared" si="110"/>
        <v>17174.512591851842</v>
      </c>
      <c r="M235">
        <f t="shared" si="111"/>
        <v>146.71967441469585</v>
      </c>
      <c r="N235">
        <f t="shared" si="93"/>
        <v>0.4284558491358324</v>
      </c>
      <c r="O235">
        <f t="shared" si="112"/>
        <v>0.99608861682900296</v>
      </c>
      <c r="P235">
        <f t="shared" si="113"/>
        <v>1008.5428726800843</v>
      </c>
      <c r="Q235">
        <f t="shared" si="114"/>
        <v>0.18192203760910736</v>
      </c>
      <c r="R235">
        <f t="shared" si="115"/>
        <v>1.659391522015019E-2</v>
      </c>
      <c r="S235">
        <f t="shared" si="116"/>
        <v>1009.0933766299886</v>
      </c>
      <c r="T235">
        <f t="shared" si="117"/>
        <v>17174.512591851842</v>
      </c>
      <c r="U235">
        <f t="shared" si="94"/>
        <v>582945.68834191561</v>
      </c>
      <c r="V235">
        <f t="shared" si="118"/>
        <v>72.818162104715555</v>
      </c>
      <c r="W235">
        <f t="shared" si="95"/>
        <v>34563.730470630646</v>
      </c>
      <c r="X235">
        <f t="shared" si="96"/>
        <v>36606.828896314561</v>
      </c>
      <c r="Y235">
        <f t="shared" si="97"/>
        <v>34458.532163436983</v>
      </c>
      <c r="Z235">
        <f t="shared" si="119"/>
        <v>7387.4153882627425</v>
      </c>
      <c r="AA235">
        <f t="shared" si="120"/>
        <v>94.309116573911126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0.1955912858104315</v>
      </c>
      <c r="E236">
        <f t="shared" si="103"/>
        <v>1.797382447843543E-2</v>
      </c>
      <c r="F236">
        <f t="shared" si="104"/>
        <v>0.30314330484730023</v>
      </c>
      <c r="G236">
        <f t="shared" si="105"/>
        <v>16.562677612175921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8.5604695990794433</v>
      </c>
      <c r="L236">
        <f t="shared" si="110"/>
        <v>16865.820917023222</v>
      </c>
      <c r="M236">
        <f t="shared" si="111"/>
        <v>144.37934722369548</v>
      </c>
      <c r="N236">
        <f t="shared" si="93"/>
        <v>0.42678001817714473</v>
      </c>
      <c r="O236">
        <f t="shared" si="112"/>
        <v>0.99608867293545478</v>
      </c>
      <c r="P236">
        <f t="shared" si="113"/>
        <v>1008.5604695990794</v>
      </c>
      <c r="Q236">
        <f t="shared" si="114"/>
        <v>0.18192203760910736</v>
      </c>
      <c r="R236">
        <f t="shared" si="115"/>
        <v>1.659391522015019E-2</v>
      </c>
      <c r="S236">
        <f t="shared" si="116"/>
        <v>1009.1121074969864</v>
      </c>
      <c r="T236">
        <f t="shared" si="117"/>
        <v>16865.820917023222</v>
      </c>
      <c r="U236">
        <f t="shared" si="94"/>
        <v>568086.77674456965</v>
      </c>
      <c r="V236">
        <f t="shared" si="118"/>
        <v>70.962073870367803</v>
      </c>
      <c r="W236">
        <f t="shared" si="95"/>
        <v>34299.21115695357</v>
      </c>
      <c r="X236">
        <f t="shared" si="96"/>
        <v>36335.990617637792</v>
      </c>
      <c r="Y236">
        <f t="shared" si="97"/>
        <v>33734.521574414306</v>
      </c>
      <c r="Z236">
        <f t="shared" si="119"/>
        <v>7226.2596223760684</v>
      </c>
      <c r="AA236">
        <f t="shared" si="120"/>
        <v>92.145370988689081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0.1955912858104315</v>
      </c>
      <c r="E237">
        <f t="shared" si="103"/>
        <v>1.797382447843543E-2</v>
      </c>
      <c r="F237">
        <f t="shared" si="104"/>
        <v>0.29769466029416203</v>
      </c>
      <c r="G237">
        <f t="shared" si="105"/>
        <v>16.264982951881759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8.5781027648465109</v>
      </c>
      <c r="L237">
        <f t="shared" si="110"/>
        <v>16562.677612175921</v>
      </c>
      <c r="M237">
        <f t="shared" si="111"/>
        <v>142.07635061826767</v>
      </c>
      <c r="N237">
        <f t="shared" si="93"/>
        <v>0.42511077043844181</v>
      </c>
      <c r="O237">
        <f t="shared" si="112"/>
        <v>0.9960887397075604</v>
      </c>
      <c r="P237">
        <f t="shared" si="113"/>
        <v>1008.5781027648466</v>
      </c>
      <c r="Q237">
        <f t="shared" si="114"/>
        <v>0.18192203760910736</v>
      </c>
      <c r="R237">
        <f t="shared" si="115"/>
        <v>1.659391522015019E-2</v>
      </c>
      <c r="S237">
        <f t="shared" si="116"/>
        <v>1009.1308769465033</v>
      </c>
      <c r="T237">
        <f t="shared" si="117"/>
        <v>16562.677612175921</v>
      </c>
      <c r="U237">
        <f t="shared" si="94"/>
        <v>553477.9523080017</v>
      </c>
      <c r="V237">
        <f t="shared" si="118"/>
        <v>69.137225059825795</v>
      </c>
      <c r="W237">
        <f t="shared" si="95"/>
        <v>34028.8061749224</v>
      </c>
      <c r="X237">
        <f t="shared" si="96"/>
        <v>36059.513750722756</v>
      </c>
      <c r="Y237">
        <f t="shared" si="97"/>
        <v>33029.424100649921</v>
      </c>
      <c r="Z237">
        <f t="shared" si="119"/>
        <v>7068.6198523866278</v>
      </c>
      <c r="AA237">
        <f t="shared" si="120"/>
        <v>90.026326510565156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0.1955912858104315</v>
      </c>
      <c r="E238">
        <f t="shared" si="103"/>
        <v>1.797382447843543E-2</v>
      </c>
      <c r="F238">
        <f t="shared" si="104"/>
        <v>0.29234394872186731</v>
      </c>
      <c r="G238">
        <f t="shared" si="105"/>
        <v>15.972639003159891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8.5957722520479827</v>
      </c>
      <c r="L238">
        <f t="shared" si="110"/>
        <v>16264.982951881759</v>
      </c>
      <c r="M238">
        <f t="shared" si="111"/>
        <v>139.81008913781872</v>
      </c>
      <c r="N238">
        <f t="shared" si="93"/>
        <v>0.42344808440486692</v>
      </c>
      <c r="O238">
        <f t="shared" si="112"/>
        <v>0.99608881696443474</v>
      </c>
      <c r="P238">
        <f t="shared" si="113"/>
        <v>1008.5957722520479</v>
      </c>
      <c r="Q238">
        <f t="shared" si="114"/>
        <v>0.18192203760910736</v>
      </c>
      <c r="R238">
        <f t="shared" si="115"/>
        <v>1.659391522015019E-2</v>
      </c>
      <c r="S238">
        <f t="shared" si="116"/>
        <v>1009.1496850580132</v>
      </c>
      <c r="T238">
        <f t="shared" si="117"/>
        <v>16264.982951881759</v>
      </c>
      <c r="U238">
        <f t="shared" si="94"/>
        <v>539114.65570744034</v>
      </c>
      <c r="V238">
        <f t="shared" si="118"/>
        <v>67.343046148935002</v>
      </c>
      <c r="W238">
        <f t="shared" si="95"/>
        <v>33752.384662345808</v>
      </c>
      <c r="X238">
        <f t="shared" si="96"/>
        <v>35777.280976648872</v>
      </c>
      <c r="Y238">
        <f t="shared" si="97"/>
        <v>32342.937847191817</v>
      </c>
      <c r="Z238">
        <f t="shared" si="119"/>
        <v>6914.4194338425759</v>
      </c>
      <c r="AA238">
        <f t="shared" si="120"/>
        <v>87.951058598200419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0.21910650708432194</v>
      </c>
      <c r="E239">
        <f t="shared" si="103"/>
        <v>2.0398780748244971E-2</v>
      </c>
      <c r="F239">
        <f t="shared" si="104"/>
        <v>0.32582236099632472</v>
      </c>
      <c r="G239">
        <f t="shared" si="105"/>
        <v>15.646816642163566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8.6134781355000616</v>
      </c>
      <c r="L239">
        <f t="shared" si="110"/>
        <v>15972.639003159891</v>
      </c>
      <c r="M239">
        <f t="shared" si="111"/>
        <v>137.57997681995323</v>
      </c>
      <c r="N239">
        <f t="shared" si="93"/>
        <v>0.42179193851909641</v>
      </c>
      <c r="O239">
        <f t="shared" si="112"/>
        <v>0.99608890452746257</v>
      </c>
      <c r="P239">
        <f t="shared" si="113"/>
        <v>1008.6134781355</v>
      </c>
      <c r="Q239">
        <f t="shared" si="114"/>
        <v>0.20379385542169326</v>
      </c>
      <c r="R239">
        <f t="shared" si="115"/>
        <v>1.8812228283473287E-2</v>
      </c>
      <c r="S239">
        <f t="shared" si="116"/>
        <v>1009.1685319111534</v>
      </c>
      <c r="T239">
        <f t="shared" si="117"/>
        <v>15972.639003159891</v>
      </c>
      <c r="U239">
        <f t="shared" si="94"/>
        <v>524992.40967182466</v>
      </c>
      <c r="V239">
        <f t="shared" si="118"/>
        <v>65.578977863209943</v>
      </c>
      <c r="W239">
        <f t="shared" si="95"/>
        <v>33552.665802775802</v>
      </c>
      <c r="X239">
        <f t="shared" si="96"/>
        <v>35569.408063646719</v>
      </c>
      <c r="Y239">
        <f t="shared" si="97"/>
        <v>31555.596370349635</v>
      </c>
      <c r="Z239">
        <f t="shared" si="119"/>
        <v>6763.5833887785193</v>
      </c>
      <c r="AA239">
        <f t="shared" si="120"/>
        <v>85.918661835899428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0.21910650708432194</v>
      </c>
      <c r="E240">
        <f t="shared" si="103"/>
        <v>2.0398780748244971E-2</v>
      </c>
      <c r="F240">
        <f t="shared" si="104"/>
        <v>0.31917598209148518</v>
      </c>
      <c r="G240">
        <f t="shared" si="105"/>
        <v>15.327640660072081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8.631220490173062</v>
      </c>
      <c r="L240">
        <f t="shared" si="110"/>
        <v>15646.816642163567</v>
      </c>
      <c r="M240">
        <f t="shared" si="111"/>
        <v>135.05112440782304</v>
      </c>
      <c r="N240">
        <f t="shared" si="93"/>
        <v>0.42014231118404055</v>
      </c>
      <c r="O240">
        <f t="shared" si="112"/>
        <v>0.99608900222027086</v>
      </c>
      <c r="P240">
        <f t="shared" si="113"/>
        <v>1008.6312204901731</v>
      </c>
      <c r="Q240">
        <f t="shared" si="114"/>
        <v>0.20379385542169326</v>
      </c>
      <c r="R240">
        <f t="shared" si="115"/>
        <v>1.8812228283473287E-2</v>
      </c>
      <c r="S240">
        <f t="shared" si="116"/>
        <v>1009.1874175857253</v>
      </c>
      <c r="T240">
        <f t="shared" si="117"/>
        <v>15646.816642163567</v>
      </c>
      <c r="U240">
        <f t="shared" si="94"/>
        <v>511146.03325156565</v>
      </c>
      <c r="V240">
        <f t="shared" si="118"/>
        <v>63.849369594554297</v>
      </c>
      <c r="W240">
        <f t="shared" si="95"/>
        <v>33347.991682965388</v>
      </c>
      <c r="X240">
        <f t="shared" si="96"/>
        <v>35356.721545333246</v>
      </c>
      <c r="Y240">
        <f t="shared" si="97"/>
        <v>30789.089513530576</v>
      </c>
      <c r="Z240">
        <f t="shared" si="119"/>
        <v>6599.7011231510296</v>
      </c>
      <c r="AA240">
        <f t="shared" si="120"/>
        <v>83.789297272259375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0.21910650708432194</v>
      </c>
      <c r="E241">
        <f t="shared" si="103"/>
        <v>2.0398780748244971E-2</v>
      </c>
      <c r="F241">
        <f t="shared" si="104"/>
        <v>0.31266518121269521</v>
      </c>
      <c r="G241">
        <f t="shared" si="105"/>
        <v>15.014975478859386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8.6489993911917313</v>
      </c>
      <c r="L241">
        <f t="shared" si="110"/>
        <v>15327.640660072082</v>
      </c>
      <c r="M241">
        <f t="shared" si="111"/>
        <v>132.56875473736906</v>
      </c>
      <c r="N241">
        <f t="shared" si="93"/>
        <v>0.41849918076549036</v>
      </c>
      <c r="O241">
        <f t="shared" si="112"/>
        <v>0.99608910986870247</v>
      </c>
      <c r="P241">
        <f t="shared" si="113"/>
        <v>1008.6489993911918</v>
      </c>
      <c r="Q241">
        <f t="shared" si="114"/>
        <v>0.20379385542169326</v>
      </c>
      <c r="R241">
        <f t="shared" si="115"/>
        <v>1.8812228283473287E-2</v>
      </c>
      <c r="S241">
        <f t="shared" si="116"/>
        <v>1009.2063421616945</v>
      </c>
      <c r="T241">
        <f t="shared" si="117"/>
        <v>15327.640660072082</v>
      </c>
      <c r="U241">
        <f t="shared" si="94"/>
        <v>497569.8544328204</v>
      </c>
      <c r="V241">
        <f t="shared" si="118"/>
        <v>62.153512828209784</v>
      </c>
      <c r="W241">
        <f t="shared" si="95"/>
        <v>33138.239561788381</v>
      </c>
      <c r="X241">
        <f t="shared" si="96"/>
        <v>35139.110134930379</v>
      </c>
      <c r="Y241">
        <f t="shared" si="97"/>
        <v>30043.022592098419</v>
      </c>
      <c r="Z241">
        <f t="shared" si="119"/>
        <v>6439.7903719211572</v>
      </c>
      <c r="AA241">
        <f t="shared" si="120"/>
        <v>81.708937206451651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0.21910650708432194</v>
      </c>
      <c r="E242">
        <f t="shared" si="103"/>
        <v>2.0398780748244971E-2</v>
      </c>
      <c r="F242">
        <f t="shared" si="104"/>
        <v>0.30628719273352717</v>
      </c>
      <c r="G242">
        <f t="shared" si="105"/>
        <v>14.708688286125858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8.666814913835557</v>
      </c>
      <c r="L242">
        <f t="shared" si="110"/>
        <v>15014.975478859385</v>
      </c>
      <c r="M242">
        <f t="shared" si="111"/>
        <v>130.13201341105372</v>
      </c>
      <c r="N242">
        <f t="shared" si="93"/>
        <v>0.41686252559471398</v>
      </c>
      <c r="O242">
        <f t="shared" si="112"/>
        <v>0.9960892273007973</v>
      </c>
      <c r="P242">
        <f t="shared" si="113"/>
        <v>1008.6668149138355</v>
      </c>
      <c r="Q242">
        <f t="shared" si="114"/>
        <v>0.20379385542169326</v>
      </c>
      <c r="R242">
        <f t="shared" si="115"/>
        <v>1.8812228283473287E-2</v>
      </c>
      <c r="S242">
        <f t="shared" si="116"/>
        <v>1009.2253057191917</v>
      </c>
      <c r="T242">
        <f t="shared" si="117"/>
        <v>15014.975478859385</v>
      </c>
      <c r="U242">
        <f t="shared" si="94"/>
        <v>484258.31699794438</v>
      </c>
      <c r="V242">
        <f t="shared" si="118"/>
        <v>60.490713514001193</v>
      </c>
      <c r="W242">
        <f t="shared" si="95"/>
        <v>32923.283679532913</v>
      </c>
      <c r="X242">
        <f t="shared" si="96"/>
        <v>34916.459994954232</v>
      </c>
      <c r="Y242">
        <f t="shared" si="97"/>
        <v>29317.009122821048</v>
      </c>
      <c r="Z242">
        <f t="shared" si="119"/>
        <v>6283.7549371165796</v>
      </c>
      <c r="AA242">
        <f t="shared" si="120"/>
        <v>79.676452614362617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0.21814243845315096</v>
      </c>
      <c r="E243">
        <f t="shared" si="103"/>
        <v>2.0298055441221652E-2</v>
      </c>
      <c r="F243">
        <f t="shared" si="104"/>
        <v>0.29855777029943015</v>
      </c>
      <c r="G243">
        <f t="shared" si="105"/>
        <v>14.410130515826427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8.6846671335390955</v>
      </c>
      <c r="L243">
        <f t="shared" si="110"/>
        <v>14708.688286125858</v>
      </c>
      <c r="M243">
        <f t="shared" si="111"/>
        <v>127.74006173598872</v>
      </c>
      <c r="N243">
        <f t="shared" si="93"/>
        <v>0.41523232397099863</v>
      </c>
      <c r="O243">
        <f t="shared" si="112"/>
        <v>0.9960893543467606</v>
      </c>
      <c r="P243">
        <f t="shared" si="113"/>
        <v>1008.6846671335391</v>
      </c>
      <c r="Q243">
        <f t="shared" si="114"/>
        <v>0.20289716245783784</v>
      </c>
      <c r="R243">
        <f t="shared" si="115"/>
        <v>1.8720190733741648E-2</v>
      </c>
      <c r="S243">
        <f t="shared" si="116"/>
        <v>1009.2443083385125</v>
      </c>
      <c r="T243">
        <f t="shared" si="117"/>
        <v>14708.688286125858</v>
      </c>
      <c r="U243">
        <f t="shared" si="94"/>
        <v>471205.9781502909</v>
      </c>
      <c r="V243">
        <f t="shared" si="118"/>
        <v>58.86029176964027</v>
      </c>
      <c r="W243">
        <f t="shared" si="95"/>
        <v>32699.632916771472</v>
      </c>
      <c r="X243">
        <f t="shared" si="96"/>
        <v>34685.401112392159</v>
      </c>
      <c r="Y243">
        <f t="shared" si="97"/>
        <v>28615.178873071243</v>
      </c>
      <c r="Z243">
        <f t="shared" si="119"/>
        <v>6131.5009471398107</v>
      </c>
      <c r="AA243">
        <f t="shared" si="120"/>
        <v>77.69074049600772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0.21814243845315096</v>
      </c>
      <c r="E244">
        <f t="shared" si="103"/>
        <v>2.0298055441221652E-2</v>
      </c>
      <c r="F244">
        <f t="shared" si="104"/>
        <v>0.2924976281254848</v>
      </c>
      <c r="G244">
        <f t="shared" si="105"/>
        <v>14.117632887700942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8.702556125892265</v>
      </c>
      <c r="L244">
        <f t="shared" si="110"/>
        <v>14410.130515826428</v>
      </c>
      <c r="M244">
        <f t="shared" si="111"/>
        <v>125.40496959541234</v>
      </c>
      <c r="N244">
        <f t="shared" si="93"/>
        <v>0.41360855416414344</v>
      </c>
      <c r="O244">
        <f t="shared" si="112"/>
        <v>0.99608949083894394</v>
      </c>
      <c r="P244">
        <f t="shared" si="113"/>
        <v>1008.7025561258922</v>
      </c>
      <c r="Q244">
        <f t="shared" si="114"/>
        <v>0.20289716245783784</v>
      </c>
      <c r="R244">
        <f t="shared" si="115"/>
        <v>1.8720190733741648E-2</v>
      </c>
      <c r="S244">
        <f t="shared" si="116"/>
        <v>1009.2633501001178</v>
      </c>
      <c r="T244">
        <f t="shared" si="117"/>
        <v>14410.130515826428</v>
      </c>
      <c r="U244">
        <f t="shared" si="94"/>
        <v>458406.00607812207</v>
      </c>
      <c r="V244">
        <f t="shared" si="118"/>
        <v>57.261394205206557</v>
      </c>
      <c r="W244">
        <f t="shared" si="95"/>
        <v>32470.458023984895</v>
      </c>
      <c r="X244">
        <f t="shared" si="96"/>
        <v>34449.015128186118</v>
      </c>
      <c r="Y244">
        <f t="shared" si="97"/>
        <v>27932.542844465534</v>
      </c>
      <c r="Z244">
        <f t="shared" si="119"/>
        <v>5983.5519828120132</v>
      </c>
      <c r="AA244">
        <f t="shared" si="120"/>
        <v>75.755999429254032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0.21814243845315096</v>
      </c>
      <c r="E245">
        <f t="shared" si="103"/>
        <v>2.0298055441221652E-2</v>
      </c>
      <c r="F245">
        <f t="shared" si="104"/>
        <v>0.28656049505336784</v>
      </c>
      <c r="G245">
        <f t="shared" si="105"/>
        <v>13.831072392647574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8.7204819666407225</v>
      </c>
      <c r="L245">
        <f t="shared" si="110"/>
        <v>14117.632887700942</v>
      </c>
      <c r="M245">
        <f t="shared" si="111"/>
        <v>123.11256300885006</v>
      </c>
      <c r="N245">
        <f t="shared" si="93"/>
        <v>0.41199119441690152</v>
      </c>
      <c r="O245">
        <f t="shared" si="112"/>
        <v>0.99608963661181904</v>
      </c>
      <c r="P245">
        <f t="shared" si="113"/>
        <v>1008.7204819666407</v>
      </c>
      <c r="Q245">
        <f t="shared" si="114"/>
        <v>0.20289716245783784</v>
      </c>
      <c r="R245">
        <f t="shared" si="115"/>
        <v>1.8720190733741648E-2</v>
      </c>
      <c r="S245">
        <f t="shared" si="116"/>
        <v>1009.2824310846343</v>
      </c>
      <c r="T245">
        <f t="shared" si="117"/>
        <v>14117.632887700942</v>
      </c>
      <c r="U245">
        <f t="shared" si="94"/>
        <v>445853.2331930123</v>
      </c>
      <c r="V245">
        <f t="shared" si="118"/>
        <v>55.693375315811373</v>
      </c>
      <c r="W245">
        <f t="shared" si="95"/>
        <v>32235.62284512533</v>
      </c>
      <c r="X245">
        <f t="shared" si="96"/>
        <v>34207.179490464907</v>
      </c>
      <c r="Y245">
        <f t="shared" si="97"/>
        <v>27268.742687897084</v>
      </c>
      <c r="Z245">
        <f t="shared" si="119"/>
        <v>5839.1737269021478</v>
      </c>
      <c r="AA245">
        <f t="shared" si="120"/>
        <v>73.865589403002389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0.21814243845315096</v>
      </c>
      <c r="E246">
        <f t="shared" si="103"/>
        <v>2.0298055441221652E-2</v>
      </c>
      <c r="F246">
        <f t="shared" si="104"/>
        <v>0.28074387423751068</v>
      </c>
      <c r="G246">
        <f t="shared" si="105"/>
        <v>13.550328518410064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8.7384447316861191</v>
      </c>
      <c r="L246">
        <f t="shared" si="110"/>
        <v>13831.072392647573</v>
      </c>
      <c r="M246">
        <f t="shared" si="111"/>
        <v>120.86206168310052</v>
      </c>
      <c r="N246">
        <f t="shared" si="93"/>
        <v>0.41038022294737281</v>
      </c>
      <c r="O246">
        <f t="shared" si="112"/>
        <v>0.99608979150195487</v>
      </c>
      <c r="P246">
        <f t="shared" si="113"/>
        <v>1008.7384447316862</v>
      </c>
      <c r="Q246">
        <f t="shared" si="114"/>
        <v>0.20289716245783784</v>
      </c>
      <c r="R246">
        <f t="shared" si="115"/>
        <v>1.8720190733741648E-2</v>
      </c>
      <c r="S246">
        <f t="shared" si="116"/>
        <v>1009.3015513728546</v>
      </c>
      <c r="T246">
        <f t="shared" si="117"/>
        <v>13831.072392647573</v>
      </c>
      <c r="U246">
        <f t="shared" si="94"/>
        <v>433542.59684211161</v>
      </c>
      <c r="V246">
        <f t="shared" si="118"/>
        <v>54.155602704503714</v>
      </c>
      <c r="W246">
        <f t="shared" si="95"/>
        <v>31994.987889266446</v>
      </c>
      <c r="X246">
        <f t="shared" si="96"/>
        <v>33959.768849434775</v>
      </c>
      <c r="Y246">
        <f t="shared" si="97"/>
        <v>26623.427476998022</v>
      </c>
      <c r="Z246">
        <f t="shared" si="119"/>
        <v>5698.2800351135056</v>
      </c>
      <c r="AA246">
        <f t="shared" si="120"/>
        <v>72.018493464233387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0.21814243845315096</v>
      </c>
      <c r="E247">
        <f t="shared" si="103"/>
        <v>2.0298055441221652E-2</v>
      </c>
      <c r="F247">
        <f t="shared" si="104"/>
        <v>0.27504531951345434</v>
      </c>
      <c r="G247">
        <f t="shared" si="105"/>
        <v>13.275283198896609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8.756444497086461</v>
      </c>
      <c r="L247">
        <f t="shared" si="110"/>
        <v>13550.328518410064</v>
      </c>
      <c r="M247">
        <f t="shared" si="111"/>
        <v>118.65269958874553</v>
      </c>
      <c r="N247">
        <f t="shared" si="93"/>
        <v>0.40877561795134826</v>
      </c>
      <c r="O247">
        <f t="shared" si="112"/>
        <v>0.99608995534799361</v>
      </c>
      <c r="P247">
        <f t="shared" si="113"/>
        <v>1008.7564444970865</v>
      </c>
      <c r="Q247">
        <f t="shared" si="114"/>
        <v>0.20289716245783784</v>
      </c>
      <c r="R247">
        <f t="shared" si="115"/>
        <v>1.8720190733741648E-2</v>
      </c>
      <c r="S247">
        <f t="shared" si="116"/>
        <v>1009.3207110457383</v>
      </c>
      <c r="T247">
        <f t="shared" si="117"/>
        <v>13550.328518410064</v>
      </c>
      <c r="U247">
        <f t="shared" si="94"/>
        <v>421469.13716697041</v>
      </c>
      <c r="V247">
        <f t="shared" si="118"/>
        <v>52.647456814807178</v>
      </c>
      <c r="W247">
        <f t="shared" si="95"/>
        <v>31748.410248754724</v>
      </c>
      <c r="X247">
        <f t="shared" si="96"/>
        <v>33706.654993318545</v>
      </c>
      <c r="Y247">
        <f t="shared" si="97"/>
        <v>25996.253556835672</v>
      </c>
      <c r="Z247">
        <f t="shared" si="119"/>
        <v>5560.7868383952664</v>
      </c>
      <c r="AA247">
        <f t="shared" si="120"/>
        <v>70.213718003576773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0.21814243845315096</v>
      </c>
      <c r="E248">
        <f t="shared" si="103"/>
        <v>2.0298055441221652E-2</v>
      </c>
      <c r="F248">
        <f t="shared" si="104"/>
        <v>0.26946243436912171</v>
      </c>
      <c r="G248">
        <f t="shared" si="105"/>
        <v>13.005820764527488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8.7744813390564289</v>
      </c>
      <c r="L248">
        <f t="shared" si="110"/>
        <v>13275.28319889661</v>
      </c>
      <c r="M248">
        <f t="shared" si="111"/>
        <v>116.48372469940763</v>
      </c>
      <c r="N248">
        <f t="shared" si="93"/>
        <v>0.40717735760460672</v>
      </c>
      <c r="O248">
        <f t="shared" si="112"/>
        <v>0.99609012799062846</v>
      </c>
      <c r="P248">
        <f t="shared" si="113"/>
        <v>1008.7744813390565</v>
      </c>
      <c r="Q248">
        <f t="shared" si="114"/>
        <v>0.20289716245783784</v>
      </c>
      <c r="R248">
        <f t="shared" si="115"/>
        <v>1.8720190733741648E-2</v>
      </c>
      <c r="S248">
        <f t="shared" si="116"/>
        <v>1009.339910184411</v>
      </c>
      <c r="T248">
        <f t="shared" si="117"/>
        <v>13275.28319889661</v>
      </c>
      <c r="U248">
        <f t="shared" si="94"/>
        <v>409627.99500625947</v>
      </c>
      <c r="V248">
        <f t="shared" si="118"/>
        <v>51.16833066874004</v>
      </c>
      <c r="W248">
        <f t="shared" si="95"/>
        <v>31495.743515356808</v>
      </c>
      <c r="X248">
        <f t="shared" si="96"/>
        <v>33447.706782832603</v>
      </c>
      <c r="Y248">
        <f t="shared" si="97"/>
        <v>25386.884395731631</v>
      </c>
      <c r="Z248">
        <f t="shared" si="119"/>
        <v>5426.6120931081132</v>
      </c>
      <c r="AA248">
        <f t="shared" si="120"/>
        <v>68.450292220011406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0.21814243845315096</v>
      </c>
      <c r="E249">
        <f t="shared" si="103"/>
        <v>2.0298055441221652E-2</v>
      </c>
      <c r="F249">
        <f t="shared" si="104"/>
        <v>0.26399287093697071</v>
      </c>
      <c r="G249">
        <f t="shared" si="105"/>
        <v>12.741827893590518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8.7925553339676767</v>
      </c>
      <c r="L249">
        <f t="shared" si="110"/>
        <v>13005.820764527489</v>
      </c>
      <c r="M249">
        <f t="shared" si="111"/>
        <v>114.35439873577374</v>
      </c>
      <c r="N249">
        <f t="shared" si="93"/>
        <v>0.40558542006516451</v>
      </c>
      <c r="O249">
        <f t="shared" si="112"/>
        <v>0.9960903092725798</v>
      </c>
      <c r="P249">
        <f t="shared" si="113"/>
        <v>1008.7925553339677</v>
      </c>
      <c r="Q249">
        <f t="shared" si="114"/>
        <v>0.20289716245783784</v>
      </c>
      <c r="R249">
        <f t="shared" si="115"/>
        <v>1.8720190733741648E-2</v>
      </c>
      <c r="S249">
        <f t="shared" si="116"/>
        <v>1009.359148870166</v>
      </c>
      <c r="T249">
        <f t="shared" si="117"/>
        <v>13005.820764527489</v>
      </c>
      <c r="U249">
        <f t="shared" si="94"/>
        <v>398014.40984147834</v>
      </c>
      <c r="V249">
        <f t="shared" si="118"/>
        <v>49.717629610205179</v>
      </c>
      <c r="W249">
        <f t="shared" si="95"/>
        <v>31236.837694353915</v>
      </c>
      <c r="X249">
        <f t="shared" si="96"/>
        <v>33182.790084168395</v>
      </c>
      <c r="Y249">
        <f t="shared" si="97"/>
        <v>24794.990440137266</v>
      </c>
      <c r="Z249">
        <f t="shared" si="119"/>
        <v>5295.6757323794291</v>
      </c>
      <c r="AA249">
        <f t="shared" si="120"/>
        <v>66.727267597795262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0.21814243845315096</v>
      </c>
      <c r="E250">
        <f t="shared" si="103"/>
        <v>2.0298055441221652E-2</v>
      </c>
      <c r="F250">
        <f t="shared" si="104"/>
        <v>0.25863432900660482</v>
      </c>
      <c r="G250">
        <f t="shared" si="105"/>
        <v>12.483193564583914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8.8106665583491832</v>
      </c>
      <c r="L250">
        <f t="shared" si="110"/>
        <v>12741.827893590518</v>
      </c>
      <c r="M250">
        <f t="shared" si="111"/>
        <v>112.26399691429879</v>
      </c>
      <c r="N250">
        <f t="shared" si="93"/>
        <v>0.40399978347547871</v>
      </c>
      <c r="O250">
        <f t="shared" si="112"/>
        <v>0.99609049903857239</v>
      </c>
      <c r="P250">
        <f t="shared" si="113"/>
        <v>1008.8106665583492</v>
      </c>
      <c r="Q250">
        <f t="shared" si="114"/>
        <v>0.20289716245783784</v>
      </c>
      <c r="R250">
        <f t="shared" si="115"/>
        <v>1.8720190733741648E-2</v>
      </c>
      <c r="S250">
        <f t="shared" si="116"/>
        <v>1009.3784271844636</v>
      </c>
      <c r="T250">
        <f t="shared" si="117"/>
        <v>12741.827893590518</v>
      </c>
      <c r="U250">
        <f t="shared" si="94"/>
        <v>386623.71778476395</v>
      </c>
      <c r="V250">
        <f t="shared" si="118"/>
        <v>48.294771053638883</v>
      </c>
      <c r="W250">
        <f t="shared" si="95"/>
        <v>30971.539116533033</v>
      </c>
      <c r="X250">
        <f t="shared" si="96"/>
        <v>32911.767700444354</v>
      </c>
      <c r="Y250">
        <f t="shared" si="97"/>
        <v>24220.248972503563</v>
      </c>
      <c r="Z250">
        <f t="shared" si="119"/>
        <v>5167.8996186199411</v>
      </c>
      <c r="AA250">
        <f t="shared" si="120"/>
        <v>65.043717395348125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0.24401117507785741</v>
      </c>
      <c r="E251">
        <f t="shared" si="103"/>
        <v>2.3041127698853914E-2</v>
      </c>
      <c r="F251">
        <f t="shared" si="104"/>
        <v>0.28762685701108937</v>
      </c>
      <c r="G251">
        <f t="shared" si="105"/>
        <v>12.195566707572825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8.8288150888875609</v>
      </c>
      <c r="L251">
        <f t="shared" si="110"/>
        <v>12483.193564583913</v>
      </c>
      <c r="M251">
        <f t="shared" si="111"/>
        <v>110.21180770050256</v>
      </c>
      <c r="N251">
        <f t="shared" si="93"/>
        <v>0.40242042596460575</v>
      </c>
      <c r="O251">
        <f t="shared" si="112"/>
        <v>0.99609069713531462</v>
      </c>
      <c r="P251">
        <f t="shared" si="113"/>
        <v>1008.8288150888876</v>
      </c>
      <c r="Q251">
        <f t="shared" si="114"/>
        <v>0.2269580159751112</v>
      </c>
      <c r="R251">
        <f t="shared" si="115"/>
        <v>2.1223372633611959E-2</v>
      </c>
      <c r="S251">
        <f t="shared" si="116"/>
        <v>1009.3977452089322</v>
      </c>
      <c r="T251">
        <f t="shared" si="117"/>
        <v>12483.193564583913</v>
      </c>
      <c r="U251">
        <f t="shared" si="94"/>
        <v>375451.3496079293</v>
      </c>
      <c r="V251">
        <f t="shared" si="118"/>
        <v>46.899184237809926</v>
      </c>
      <c r="W251">
        <f t="shared" si="95"/>
        <v>30785.88790587266</v>
      </c>
      <c r="X251">
        <f t="shared" si="96"/>
        <v>32717.960722390395</v>
      </c>
      <c r="Y251">
        <f t="shared" si="97"/>
        <v>23562.722917730149</v>
      </c>
      <c r="Z251">
        <f t="shared" si="119"/>
        <v>5043.2074971743905</v>
      </c>
      <c r="AA251">
        <f t="shared" si="120"/>
        <v>63.39873614581613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0.24401117507785741</v>
      </c>
      <c r="E252">
        <f t="shared" si="103"/>
        <v>2.3041127698853914E-2</v>
      </c>
      <c r="F252">
        <f t="shared" si="104"/>
        <v>0.28099960986907685</v>
      </c>
      <c r="G252">
        <f t="shared" si="105"/>
        <v>11.914567097703747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8.8470010024273886</v>
      </c>
      <c r="L252">
        <f t="shared" si="110"/>
        <v>12195.566707572825</v>
      </c>
      <c r="M252">
        <f t="shared" si="111"/>
        <v>107.89419088706687</v>
      </c>
      <c r="N252">
        <f t="shared" si="93"/>
        <v>0.40084732565031411</v>
      </c>
      <c r="O252">
        <f t="shared" si="112"/>
        <v>0.99609090341147344</v>
      </c>
      <c r="P252">
        <f t="shared" si="113"/>
        <v>1008.8470010024274</v>
      </c>
      <c r="Q252">
        <f t="shared" si="114"/>
        <v>0.2269580159751112</v>
      </c>
      <c r="R252">
        <f t="shared" si="115"/>
        <v>2.1223372633611959E-2</v>
      </c>
      <c r="S252">
        <f t="shared" si="116"/>
        <v>1009.4171030253683</v>
      </c>
      <c r="T252">
        <f t="shared" si="117"/>
        <v>12195.566707572825</v>
      </c>
      <c r="U252">
        <f t="shared" si="94"/>
        <v>364527.50529458473</v>
      </c>
      <c r="V252">
        <f t="shared" si="118"/>
        <v>45.534641567842975</v>
      </c>
      <c r="W252">
        <f t="shared" si="95"/>
        <v>30595.111203397311</v>
      </c>
      <c r="X252">
        <f t="shared" si="96"/>
        <v>32519.172441406736</v>
      </c>
      <c r="Y252">
        <f t="shared" si="97"/>
        <v>22924.356720354226</v>
      </c>
      <c r="Z252">
        <f t="shared" si="119"/>
        <v>4907.7451493412209</v>
      </c>
      <c r="AA252">
        <f t="shared" si="120"/>
        <v>61.671265552795418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0.24401117507785741</v>
      </c>
      <c r="E253">
        <f t="shared" si="103"/>
        <v>2.3041127698853914E-2</v>
      </c>
      <c r="F253">
        <f t="shared" si="104"/>
        <v>0.27452506197475529</v>
      </c>
      <c r="G253">
        <f t="shared" si="105"/>
        <v>11.640042035728992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8.8652243759715219</v>
      </c>
      <c r="L253">
        <f t="shared" si="110"/>
        <v>11914.567097703748</v>
      </c>
      <c r="M253">
        <f t="shared" si="111"/>
        <v>105.62531066371153</v>
      </c>
      <c r="N253">
        <f t="shared" si="93"/>
        <v>0.39928046064115419</v>
      </c>
      <c r="O253">
        <f t="shared" si="112"/>
        <v>0.99609111771765491</v>
      </c>
      <c r="P253">
        <f t="shared" si="113"/>
        <v>1008.8652243759715</v>
      </c>
      <c r="Q253">
        <f t="shared" si="114"/>
        <v>0.2269580159751112</v>
      </c>
      <c r="R253">
        <f t="shared" si="115"/>
        <v>2.1223372633611959E-2</v>
      </c>
      <c r="S253">
        <f t="shared" si="116"/>
        <v>1009.4365007157369</v>
      </c>
      <c r="T253">
        <f t="shared" si="117"/>
        <v>11914.567097703748</v>
      </c>
      <c r="U253">
        <f t="shared" si="94"/>
        <v>353846.42927444226</v>
      </c>
      <c r="V253">
        <f t="shared" si="118"/>
        <v>44.200424091597853</v>
      </c>
      <c r="W253">
        <f t="shared" si="95"/>
        <v>30399.067992049713</v>
      </c>
      <c r="X253">
        <f t="shared" si="96"/>
        <v>32315.275292485319</v>
      </c>
      <c r="Y253">
        <f t="shared" si="97"/>
        <v>22304.733526241231</v>
      </c>
      <c r="Z253">
        <f t="shared" si="119"/>
        <v>4775.9223573957725</v>
      </c>
      <c r="AA253">
        <f t="shared" si="120"/>
        <v>59.987988992359931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0.24401117507785741</v>
      </c>
      <c r="E254">
        <f t="shared" si="103"/>
        <v>2.3041127698853914E-2</v>
      </c>
      <c r="F254">
        <f t="shared" si="104"/>
        <v>0.26819969496525919</v>
      </c>
      <c r="G254">
        <f t="shared" si="105"/>
        <v>11.371842340763733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8.8834852866814451</v>
      </c>
      <c r="L254">
        <f t="shared" si="110"/>
        <v>11640.042035728993</v>
      </c>
      <c r="M254">
        <f t="shared" si="111"/>
        <v>103.40414216075204</v>
      </c>
      <c r="N254">
        <f t="shared" si="93"/>
        <v>0.39771980903848464</v>
      </c>
      <c r="O254">
        <f t="shared" si="112"/>
        <v>0.99609133990638188</v>
      </c>
      <c r="P254">
        <f t="shared" si="113"/>
        <v>1008.8834852866814</v>
      </c>
      <c r="Q254">
        <f t="shared" si="114"/>
        <v>0.2269580159751112</v>
      </c>
      <c r="R254">
        <f t="shared" si="115"/>
        <v>2.1223372633611959E-2</v>
      </c>
      <c r="S254">
        <f t="shared" si="116"/>
        <v>1009.4559383621715</v>
      </c>
      <c r="T254">
        <f t="shared" si="117"/>
        <v>11640.042035728993</v>
      </c>
      <c r="U254">
        <f t="shared" si="94"/>
        <v>343402.49857457611</v>
      </c>
      <c r="V254">
        <f t="shared" si="118"/>
        <v>42.895829420220501</v>
      </c>
      <c r="W254">
        <f t="shared" si="95"/>
        <v>30197.613393179821</v>
      </c>
      <c r="X254">
        <f t="shared" si="96"/>
        <v>32106.138462374296</v>
      </c>
      <c r="Y254">
        <f t="shared" si="97"/>
        <v>21703.446190274761</v>
      </c>
      <c r="Z254">
        <f t="shared" si="119"/>
        <v>4647.6413459082705</v>
      </c>
      <c r="AA254">
        <f t="shared" si="120"/>
        <v>58.347774599705971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0.24303513037754601</v>
      </c>
      <c r="E255">
        <f t="shared" si="103"/>
        <v>2.2936078556584083E-2</v>
      </c>
      <c r="F255">
        <f t="shared" si="104"/>
        <v>0.26082546926084599</v>
      </c>
      <c r="G255">
        <f t="shared" si="105"/>
        <v>11.111016871502887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8.9017838118775732</v>
      </c>
      <c r="L255">
        <f t="shared" si="110"/>
        <v>11371.842340763733</v>
      </c>
      <c r="M255">
        <f t="shared" si="111"/>
        <v>101.22968206023457</v>
      </c>
      <c r="N255">
        <f t="shared" si="93"/>
        <v>0.39616534893845573</v>
      </c>
      <c r="O255">
        <f t="shared" si="112"/>
        <v>0.99609156983207114</v>
      </c>
      <c r="P255">
        <f t="shared" si="113"/>
        <v>1008.9017838118775</v>
      </c>
      <c r="Q255">
        <f t="shared" si="114"/>
        <v>0.22605018391121079</v>
      </c>
      <c r="R255">
        <f t="shared" si="115"/>
        <v>2.1127637547121103E-2</v>
      </c>
      <c r="S255">
        <f t="shared" si="116"/>
        <v>1009.4754160469753</v>
      </c>
      <c r="T255">
        <f t="shared" si="117"/>
        <v>11371.842340763733</v>
      </c>
      <c r="U255">
        <f t="shared" si="94"/>
        <v>333190.21975649503</v>
      </c>
      <c r="V255">
        <f t="shared" si="118"/>
        <v>41.620171345539944</v>
      </c>
      <c r="W255">
        <f t="shared" si="95"/>
        <v>29987.374117939533</v>
      </c>
      <c r="X255">
        <f t="shared" si="96"/>
        <v>31888.5087609033</v>
      </c>
      <c r="Y255">
        <f t="shared" si="97"/>
        <v>21123.539092969033</v>
      </c>
      <c r="Z255">
        <f t="shared" si="119"/>
        <v>4522.8069641843058</v>
      </c>
      <c r="AA255">
        <f t="shared" si="120"/>
        <v>56.749519522007148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0.24303513037754601</v>
      </c>
      <c r="E256">
        <f t="shared" si="103"/>
        <v>2.2936078556584083E-2</v>
      </c>
      <c r="F256">
        <f t="shared" si="104"/>
        <v>0.25484315580832134</v>
      </c>
      <c r="G256">
        <f t="shared" si="105"/>
        <v>10.856173715694565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8.9201200290395697</v>
      </c>
      <c r="L256">
        <f t="shared" si="110"/>
        <v>11111.016871502887</v>
      </c>
      <c r="M256">
        <f t="shared" si="111"/>
        <v>99.111604138489483</v>
      </c>
      <c r="N256">
        <f t="shared" si="93"/>
        <v>0.39461705843395101</v>
      </c>
      <c r="O256">
        <f t="shared" si="112"/>
        <v>0.99609180735101277</v>
      </c>
      <c r="P256">
        <f t="shared" si="113"/>
        <v>1008.9201200290396</v>
      </c>
      <c r="Q256">
        <f t="shared" si="114"/>
        <v>0.22605018391121079</v>
      </c>
      <c r="R256">
        <f t="shared" si="115"/>
        <v>2.1127637547121103E-2</v>
      </c>
      <c r="S256">
        <f t="shared" si="116"/>
        <v>1009.4949338526208</v>
      </c>
      <c r="T256">
        <f t="shared" si="117"/>
        <v>11111.016871502887</v>
      </c>
      <c r="U256">
        <f t="shared" si="94"/>
        <v>323203.01608812844</v>
      </c>
      <c r="V256">
        <f t="shared" si="118"/>
        <v>40.372628340694227</v>
      </c>
      <c r="W256">
        <f t="shared" si="95"/>
        <v>29771.356331640123</v>
      </c>
      <c r="X256">
        <f t="shared" si="96"/>
        <v>31665.309769277959</v>
      </c>
      <c r="Y256">
        <f t="shared" si="97"/>
        <v>20561.08752843324</v>
      </c>
      <c r="Z256">
        <f t="shared" si="119"/>
        <v>4401.7998759600096</v>
      </c>
      <c r="AA256">
        <f t="shared" si="120"/>
        <v>55.196311074426703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0.24303513037754601</v>
      </c>
      <c r="E257">
        <f t="shared" si="103"/>
        <v>2.2936078556584083E-2</v>
      </c>
      <c r="F257">
        <f t="shared" si="104"/>
        <v>0.24899805316709386</v>
      </c>
      <c r="G257">
        <f t="shared" si="105"/>
        <v>10.607175662527471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8.9384940158067394</v>
      </c>
      <c r="L257">
        <f t="shared" si="110"/>
        <v>10856.173715694566</v>
      </c>
      <c r="M257">
        <f t="shared" si="111"/>
        <v>97.037843792294282</v>
      </c>
      <c r="N257">
        <f t="shared" si="93"/>
        <v>0.39307491561648894</v>
      </c>
      <c r="O257">
        <f t="shared" si="112"/>
        <v>0.99609205232135145</v>
      </c>
      <c r="P257">
        <f t="shared" si="113"/>
        <v>1008.9384940158068</v>
      </c>
      <c r="Q257">
        <f t="shared" si="114"/>
        <v>0.22605018391121079</v>
      </c>
      <c r="R257">
        <f t="shared" si="115"/>
        <v>2.1127637547121103E-2</v>
      </c>
      <c r="S257">
        <f t="shared" si="116"/>
        <v>1009.5144918617501</v>
      </c>
      <c r="T257">
        <f t="shared" si="117"/>
        <v>10856.173715694566</v>
      </c>
      <c r="U257">
        <f t="shared" si="94"/>
        <v>313435.6952807281</v>
      </c>
      <c r="V257">
        <f t="shared" si="118"/>
        <v>39.152551815374984</v>
      </c>
      <c r="W257">
        <f t="shared" si="95"/>
        <v>29549.401768466887</v>
      </c>
      <c r="X257">
        <f t="shared" si="96"/>
        <v>31436.399503818702</v>
      </c>
      <c r="Y257">
        <f t="shared" si="97"/>
        <v>20015.716453668228</v>
      </c>
      <c r="Z257">
        <f t="shared" si="119"/>
        <v>4284.0313375353653</v>
      </c>
      <c r="AA257">
        <f t="shared" si="120"/>
        <v>53.68267447508714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0.24303513037754601</v>
      </c>
      <c r="E258">
        <f t="shared" si="103"/>
        <v>2.2936078556584083E-2</v>
      </c>
      <c r="F258">
        <f t="shared" si="104"/>
        <v>0.24328701425921689</v>
      </c>
      <c r="G258">
        <f t="shared" si="105"/>
        <v>10.363888648268254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8.9569058499782699</v>
      </c>
      <c r="L258">
        <f t="shared" si="110"/>
        <v>10607.17566252747</v>
      </c>
      <c r="M258">
        <f t="shared" si="111"/>
        <v>95.007473743439434</v>
      </c>
      <c r="N258">
        <f t="shared" ref="N258:N321" si="124">INDEX(P_L,MATCH(A258,curve_t,0))</f>
        <v>0.39153889857808222</v>
      </c>
      <c r="O258">
        <f t="shared" si="112"/>
        <v>0.99609230460306109</v>
      </c>
      <c r="P258">
        <f t="shared" si="113"/>
        <v>1008.9569058499783</v>
      </c>
      <c r="Q258">
        <f t="shared" si="114"/>
        <v>0.22605018391121079</v>
      </c>
      <c r="R258">
        <f t="shared" si="115"/>
        <v>2.1127637547121103E-2</v>
      </c>
      <c r="S258">
        <f t="shared" si="116"/>
        <v>1009.534090157176</v>
      </c>
      <c r="T258">
        <f t="shared" si="117"/>
        <v>10607.17566252747</v>
      </c>
      <c r="U258">
        <f t="shared" ref="U258:U321" si="125">L259+M259+V259*O259+O259*U259</f>
        <v>303883.18408949464</v>
      </c>
      <c r="V258">
        <f t="shared" si="118"/>
        <v>37.959308049546905</v>
      </c>
      <c r="W258">
        <f t="shared" ref="W258:W321" si="126">P259+(1-E259)*(O259*(W259+$AL$14*W259))</f>
        <v>29321.347845653654</v>
      </c>
      <c r="X258">
        <f t="shared" ref="X258:X321" si="127">S259+(1-R259)*(O259*(X259+$AL$14*X259))</f>
        <v>31201.63237913185</v>
      </c>
      <c r="Y258">
        <f t="shared" ref="Y258:Y321" si="128">G258*(X258-W258)</f>
        <v>19487.059532029045</v>
      </c>
      <c r="Z258">
        <f t="shared" si="119"/>
        <v>4169.4146784772602</v>
      </c>
      <c r="AA258">
        <f t="shared" si="120"/>
        <v>52.20760038914397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IF(B259&gt;=120,1,INDEX(mort_v2_M,MATCH(B259,mort_age,0))*INDEX(cif,MATCH(B259,cif_age,0),MATCH(C259,cif_year,0)))</f>
        <v>0.24303513037754601</v>
      </c>
      <c r="E259">
        <f t="shared" ref="E259:E322" si="134">1-(1-D259)^(1/12)</f>
        <v>2.2936078556584083E-2</v>
      </c>
      <c r="F259">
        <f t="shared" ref="F259:F322" si="135">G258*E259</f>
        <v>0.2377069641883707</v>
      </c>
      <c r="G259">
        <f t="shared" ref="G259:G322" si="136">G258-F259</f>
        <v>10.126181684079883</v>
      </c>
      <c r="H259" t="b">
        <f t="shared" ref="H259:H322" si="137">AND(A259-$AL$10&gt;0,MOD(A259-$AL$10,12)=0)</f>
        <v>0</v>
      </c>
      <c r="I259">
        <f t="shared" ref="I259:I322" si="138">IF($AL$4="CPI",IF(H259,INDEX(I_L,MATCH(A259-$AL$13,cpi_u,0))/INDEX(I_L,MATCH(A259-$AL$13-12,cpi_u,0)),1),1)</f>
        <v>1</v>
      </c>
      <c r="J259">
        <f t="shared" ref="J259:J322" si="139">J258*I259</f>
        <v>1000</v>
      </c>
      <c r="K259">
        <f t="shared" ref="K259:K322" si="140">$AL$17*(INDEX(I_L,MATCH(A259-1,cpi_u,0))/$AL$18)</f>
        <v>8.9753556095136222</v>
      </c>
      <c r="L259">
        <f t="shared" ref="L259:L322" si="141">G258*J259</f>
        <v>10363.888648268254</v>
      </c>
      <c r="M259">
        <f t="shared" ref="M259:M322" si="142">G258*K259</f>
        <v>93.01958611560903</v>
      </c>
      <c r="N259">
        <f t="shared" si="124"/>
        <v>0.39000898541305862</v>
      </c>
      <c r="O259">
        <f t="shared" ref="O259:O322" si="143">N259/N258</f>
        <v>0.99609256405792723</v>
      </c>
      <c r="P259">
        <f t="shared" ref="P259:P322" si="144">J259+K259</f>
        <v>1008.9753556095136</v>
      </c>
      <c r="Q259">
        <f t="shared" ref="Q259:Q322" si="145">IF(B259&gt;=120,1,D259*$AL$15)</f>
        <v>0.22605018391121079</v>
      </c>
      <c r="R259">
        <f t="shared" ref="R259:R322" si="146">1-(1-Q259)^(1/12)</f>
        <v>2.1127637547121103E-2</v>
      </c>
      <c r="S259">
        <f t="shared" ref="S259:S322" si="147">J259+K259*$AL$16</f>
        <v>1009.5537288218818</v>
      </c>
      <c r="T259">
        <f t="shared" ref="T259:T322" si="148">L259</f>
        <v>10363.888648268254</v>
      </c>
      <c r="U259">
        <f t="shared" si="125"/>
        <v>294540.52557676373</v>
      </c>
      <c r="V259">
        <f t="shared" ref="V259:V322" si="149">$AL$14*U259</f>
        <v>36.792277851580991</v>
      </c>
      <c r="W259">
        <f t="shared" si="126"/>
        <v>29087.027545617977</v>
      </c>
      <c r="X259">
        <f t="shared" si="127"/>
        <v>30960.859116615589</v>
      </c>
      <c r="Y259">
        <f t="shared" si="128"/>
        <v>18974.758933286656</v>
      </c>
      <c r="Z259">
        <f t="shared" ref="Z259:Z322" si="150">N258*L259</f>
        <v>4057.8655463288414</v>
      </c>
      <c r="AA259">
        <f t="shared" ref="AA259:AA322" si="151">N258*M259+N259*V259</f>
        <v>50.770105249825079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0.24303513037754601</v>
      </c>
      <c r="E260">
        <f t="shared" si="134"/>
        <v>2.2936078556584083E-2</v>
      </c>
      <c r="F260">
        <f t="shared" si="135"/>
        <v>0.2322548985842991</v>
      </c>
      <c r="G260">
        <f t="shared" si="136"/>
        <v>9.8939267854955837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8.9938433725328384</v>
      </c>
      <c r="L260">
        <f t="shared" si="141"/>
        <v>10126.181684079884</v>
      </c>
      <c r="M260">
        <f t="shared" si="142"/>
        <v>91.073292028425271</v>
      </c>
      <c r="N260">
        <f t="shared" si="124"/>
        <v>0.38848515421984309</v>
      </c>
      <c r="O260">
        <f t="shared" si="143"/>
        <v>0.99609283054952791</v>
      </c>
      <c r="P260">
        <f t="shared" si="144"/>
        <v>1008.9938433725329</v>
      </c>
      <c r="Q260">
        <f t="shared" si="145"/>
        <v>0.22605018391121079</v>
      </c>
      <c r="R260">
        <f t="shared" si="146"/>
        <v>2.1127637547121103E-2</v>
      </c>
      <c r="S260">
        <f t="shared" si="147"/>
        <v>1009.5734079390213</v>
      </c>
      <c r="T260">
        <f t="shared" si="148"/>
        <v>10126.181684079884</v>
      </c>
      <c r="U260">
        <f t="shared" si="125"/>
        <v>285402.87643826392</v>
      </c>
      <c r="V260">
        <f t="shared" si="149"/>
        <v>35.650856224266334</v>
      </c>
      <c r="W260">
        <f t="shared" si="126"/>
        <v>28846.26929488323</v>
      </c>
      <c r="X260">
        <f t="shared" si="127"/>
        <v>30713.926650646354</v>
      </c>
      <c r="Y260">
        <f t="shared" si="128"/>
        <v>18478.465138312622</v>
      </c>
      <c r="Z260">
        <f t="shared" si="150"/>
        <v>3949.3018447162926</v>
      </c>
      <c r="AA260">
        <f t="shared" si="151"/>
        <v>49.369230600586903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0.24303513037754601</v>
      </c>
      <c r="E261">
        <f t="shared" si="134"/>
        <v>2.2936078556584083E-2</v>
      </c>
      <c r="F261">
        <f t="shared" si="135"/>
        <v>0.22692788198521816</v>
      </c>
      <c r="G261">
        <f t="shared" si="136"/>
        <v>9.6669989035103647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9.0123692173168664</v>
      </c>
      <c r="L261">
        <f t="shared" si="141"/>
        <v>9893.9267854955833</v>
      </c>
      <c r="M261">
        <f t="shared" si="142"/>
        <v>89.167721199987213</v>
      </c>
      <c r="N261">
        <f t="shared" si="124"/>
        <v>0.38696738310269957</v>
      </c>
      <c r="O261">
        <f t="shared" si="143"/>
        <v>0.9960931039432086</v>
      </c>
      <c r="P261">
        <f t="shared" si="144"/>
        <v>1009.0123692173169</v>
      </c>
      <c r="Q261">
        <f t="shared" si="145"/>
        <v>0.22605018391121079</v>
      </c>
      <c r="R261">
        <f t="shared" si="146"/>
        <v>2.1127637547121103E-2</v>
      </c>
      <c r="S261">
        <f t="shared" si="147"/>
        <v>1009.5931275919202</v>
      </c>
      <c r="T261">
        <f t="shared" si="148"/>
        <v>9893.9267854955833</v>
      </c>
      <c r="U261">
        <f t="shared" si="125"/>
        <v>276465.50439098832</v>
      </c>
      <c r="V261">
        <f t="shared" si="149"/>
        <v>34.534452038518324</v>
      </c>
      <c r="W261">
        <f t="shared" si="126"/>
        <v>28598.896839700254</v>
      </c>
      <c r="X261">
        <f t="shared" si="127"/>
        <v>30460.678032386877</v>
      </c>
      <c r="Y261">
        <f t="shared" si="128"/>
        <v>17997.836748277809</v>
      </c>
      <c r="Z261">
        <f t="shared" si="150"/>
        <v>3843.6436731030881</v>
      </c>
      <c r="AA261">
        <f t="shared" si="151"/>
        <v>48.004042454040132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0.24303513037754601</v>
      </c>
      <c r="E262">
        <f t="shared" si="134"/>
        <v>2.2936078556584083E-2</v>
      </c>
      <c r="F262">
        <f t="shared" si="135"/>
        <v>0.22172304625732592</v>
      </c>
      <c r="G262">
        <f t="shared" si="136"/>
        <v>9.4452758572530389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9.03093322230791</v>
      </c>
      <c r="L262">
        <f t="shared" si="141"/>
        <v>9666.9989035103645</v>
      </c>
      <c r="M262">
        <f t="shared" si="142"/>
        <v>87.302021557725894</v>
      </c>
      <c r="N262">
        <f t="shared" si="124"/>
        <v>0.38545565017343664</v>
      </c>
      <c r="O262">
        <f t="shared" si="143"/>
        <v>0.99609338410606629</v>
      </c>
      <c r="P262">
        <f t="shared" si="144"/>
        <v>1009.0309332223079</v>
      </c>
      <c r="Q262">
        <f t="shared" si="145"/>
        <v>0.22605018391121079</v>
      </c>
      <c r="R262">
        <f t="shared" si="146"/>
        <v>2.1127637547121103E-2</v>
      </c>
      <c r="S262">
        <f t="shared" si="147"/>
        <v>1009.6128878640752</v>
      </c>
      <c r="T262">
        <f t="shared" si="148"/>
        <v>9666.9989035103645</v>
      </c>
      <c r="U262">
        <f t="shared" si="125"/>
        <v>267723.78562125174</v>
      </c>
      <c r="V262">
        <f t="shared" si="149"/>
        <v>33.442487714604923</v>
      </c>
      <c r="W262">
        <f t="shared" si="126"/>
        <v>28344.729118278363</v>
      </c>
      <c r="X262">
        <f t="shared" si="127"/>
        <v>30200.952331155437</v>
      </c>
      <c r="Y262">
        <f t="shared" si="128"/>
        <v>17532.540298260494</v>
      </c>
      <c r="Z262">
        <f t="shared" si="150"/>
        <v>3740.813268148072</v>
      </c>
      <c r="AA262">
        <f t="shared" si="151"/>
        <v>46.673630667218859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0.27140248594614358</v>
      </c>
      <c r="E263">
        <f t="shared" si="134"/>
        <v>2.6041077769424104E-2</v>
      </c>
      <c r="F263">
        <f t="shared" si="135"/>
        <v>0.24596516315239031</v>
      </c>
      <c r="G263">
        <f t="shared" si="136"/>
        <v>9.1993106941006477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9.0495354661097487</v>
      </c>
      <c r="L263">
        <f t="shared" si="141"/>
        <v>9445.2758572530383</v>
      </c>
      <c r="M263">
        <f t="shared" si="142"/>
        <v>85.475358857401531</v>
      </c>
      <c r="N263">
        <f t="shared" si="124"/>
        <v>0.38394993355307605</v>
      </c>
      <c r="O263">
        <f t="shared" si="143"/>
        <v>0.99609367090693035</v>
      </c>
      <c r="P263">
        <f t="shared" si="144"/>
        <v>1009.0495354661098</v>
      </c>
      <c r="Q263">
        <f t="shared" si="145"/>
        <v>0.252435035901105</v>
      </c>
      <c r="R263">
        <f t="shared" si="146"/>
        <v>2.3952968531482544E-2</v>
      </c>
      <c r="S263">
        <f t="shared" si="147"/>
        <v>1009.6326888391555</v>
      </c>
      <c r="T263">
        <f t="shared" si="148"/>
        <v>9445.2758572530383</v>
      </c>
      <c r="U263">
        <f t="shared" si="125"/>
        <v>259173.20229154237</v>
      </c>
      <c r="V263">
        <f t="shared" si="149"/>
        <v>32.37439891071714</v>
      </c>
      <c r="W263">
        <f t="shared" si="126"/>
        <v>28173.111106872995</v>
      </c>
      <c r="X263">
        <f t="shared" si="127"/>
        <v>30021.235182760327</v>
      </c>
      <c r="Y263">
        <f t="shared" si="128"/>
        <v>17001.467575335209</v>
      </c>
      <c r="Z263">
        <f t="shared" si="150"/>
        <v>3640.7349466249339</v>
      </c>
      <c r="AA263">
        <f t="shared" si="151"/>
        <v>45.37710833277815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0.27140248594614358</v>
      </c>
      <c r="E264">
        <f t="shared" si="134"/>
        <v>2.6041077769424104E-2</v>
      </c>
      <c r="F264">
        <f t="shared" si="135"/>
        <v>0.23955996521016978</v>
      </c>
      <c r="G264">
        <f t="shared" si="136"/>
        <v>8.9597507288904783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9.0681760274880716</v>
      </c>
      <c r="L264">
        <f t="shared" si="141"/>
        <v>9199.3106941006481</v>
      </c>
      <c r="M264">
        <f t="shared" si="142"/>
        <v>83.42096870565814</v>
      </c>
      <c r="N264">
        <f t="shared" si="124"/>
        <v>0.38245021137348334</v>
      </c>
      <c r="O264">
        <f t="shared" si="143"/>
        <v>0.99609396421633867</v>
      </c>
      <c r="P264">
        <f t="shared" si="144"/>
        <v>1009.0681760274881</v>
      </c>
      <c r="Q264">
        <f t="shared" si="145"/>
        <v>0.252435035901105</v>
      </c>
      <c r="R264">
        <f t="shared" si="146"/>
        <v>2.3952968531482544E-2</v>
      </c>
      <c r="S264">
        <f t="shared" si="147"/>
        <v>1009.6525306010026</v>
      </c>
      <c r="T264">
        <f t="shared" si="148"/>
        <v>9199.3106941006481</v>
      </c>
      <c r="U264">
        <f t="shared" si="125"/>
        <v>250839.04596247082</v>
      </c>
      <c r="V264">
        <f t="shared" si="149"/>
        <v>31.333344900518476</v>
      </c>
      <c r="W264">
        <f t="shared" si="126"/>
        <v>27996.208103607962</v>
      </c>
      <c r="X264">
        <f t="shared" si="127"/>
        <v>29836.379445430823</v>
      </c>
      <c r="Y264">
        <f t="shared" si="128"/>
        <v>16487.47652118075</v>
      </c>
      <c r="Z264">
        <f t="shared" si="150"/>
        <v>3532.0747297340458</v>
      </c>
      <c r="AA264">
        <f t="shared" si="151"/>
        <v>44.01291977171222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0.27140248594614358</v>
      </c>
      <c r="E265">
        <f t="shared" si="134"/>
        <v>2.6041077769424104E-2</v>
      </c>
      <c r="F265">
        <f t="shared" si="135"/>
        <v>0.23332156552569125</v>
      </c>
      <c r="G265">
        <f t="shared" si="136"/>
        <v>8.7264291633647879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9.0868549853708114</v>
      </c>
      <c r="L265">
        <f t="shared" si="141"/>
        <v>8959.7507288904781</v>
      </c>
      <c r="M265">
        <f t="shared" si="142"/>
        <v>81.415955578498199</v>
      </c>
      <c r="N265">
        <f t="shared" si="124"/>
        <v>0.38095646177896342</v>
      </c>
      <c r="O265">
        <f t="shared" si="143"/>
        <v>0.99609426390652145</v>
      </c>
      <c r="P265">
        <f t="shared" si="144"/>
        <v>1009.0868549853708</v>
      </c>
      <c r="Q265">
        <f t="shared" si="145"/>
        <v>0.252435035901105</v>
      </c>
      <c r="R265">
        <f t="shared" si="146"/>
        <v>2.3952968531482544E-2</v>
      </c>
      <c r="S265">
        <f t="shared" si="147"/>
        <v>1009.6724132336302</v>
      </c>
      <c r="T265">
        <f t="shared" si="148"/>
        <v>8959.7507288904781</v>
      </c>
      <c r="U265">
        <f t="shared" si="125"/>
        <v>242715.6623982192</v>
      </c>
      <c r="V265">
        <f t="shared" si="149"/>
        <v>30.318619389977421</v>
      </c>
      <c r="W265">
        <f t="shared" si="126"/>
        <v>27813.858091828206</v>
      </c>
      <c r="X265">
        <f t="shared" si="127"/>
        <v>29646.238908007359</v>
      </c>
      <c r="Y265">
        <f t="shared" si="128"/>
        <v>15990.141392695934</v>
      </c>
      <c r="Z265">
        <f t="shared" si="150"/>
        <v>3426.6585601178849</v>
      </c>
      <c r="AA265">
        <f t="shared" si="151"/>
        <v>42.68762338899964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0.27140248594614358</v>
      </c>
      <c r="E266">
        <f t="shared" si="134"/>
        <v>2.6041077769424104E-2</v>
      </c>
      <c r="F266">
        <f t="shared" si="135"/>
        <v>0.22724562049255295</v>
      </c>
      <c r="G266">
        <f t="shared" si="136"/>
        <v>8.4991835428722347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9.1055724188484817</v>
      </c>
      <c r="L266">
        <f t="shared" si="141"/>
        <v>8726.4291633647881</v>
      </c>
      <c r="M266">
        <f t="shared" si="142"/>
        <v>79.459132704969448</v>
      </c>
      <c r="N266">
        <f t="shared" si="124"/>
        <v>0.37946866292782122</v>
      </c>
      <c r="O266">
        <f t="shared" si="143"/>
        <v>0.99609456985138256</v>
      </c>
      <c r="P266">
        <f t="shared" si="144"/>
        <v>1009.1055724188485</v>
      </c>
      <c r="Q266">
        <f t="shared" si="145"/>
        <v>0.252435035901105</v>
      </c>
      <c r="R266">
        <f t="shared" si="146"/>
        <v>2.3952968531482544E-2</v>
      </c>
      <c r="S266">
        <f t="shared" si="147"/>
        <v>1009.6923368212258</v>
      </c>
      <c r="T266">
        <f t="shared" si="148"/>
        <v>8726.4291633647881</v>
      </c>
      <c r="U266">
        <f t="shared" si="125"/>
        <v>234797.5445213253</v>
      </c>
      <c r="V266">
        <f t="shared" si="149"/>
        <v>29.329534467222626</v>
      </c>
      <c r="W266">
        <f t="shared" si="126"/>
        <v>27625.894103467894</v>
      </c>
      <c r="X266">
        <f t="shared" si="127"/>
        <v>29450.66321471678</v>
      </c>
      <c r="Y266">
        <f t="shared" si="128"/>
        <v>15509.04759986813</v>
      </c>
      <c r="Z266">
        <f t="shared" si="150"/>
        <v>3324.3895780402095</v>
      </c>
      <c r="AA266">
        <f t="shared" si="151"/>
        <v>41.400109279882692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0.27042543699673743</v>
      </c>
      <c r="E267">
        <f t="shared" si="134"/>
        <v>2.5932304733599976E-2</v>
      </c>
      <c r="F267">
        <f t="shared" si="135"/>
        <v>0.22040341762056065</v>
      </c>
      <c r="G267">
        <f t="shared" si="136"/>
        <v>8.2787801252516733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9.1243284071745148</v>
      </c>
      <c r="L267">
        <f t="shared" si="141"/>
        <v>8499.1835428722352</v>
      </c>
      <c r="M267">
        <f t="shared" si="142"/>
        <v>77.549341838019259</v>
      </c>
      <c r="N267">
        <f t="shared" si="124"/>
        <v>0.37798679299388649</v>
      </c>
      <c r="O267">
        <f t="shared" si="143"/>
        <v>0.99609488192647777</v>
      </c>
      <c r="P267">
        <f t="shared" si="144"/>
        <v>1009.1243284071745</v>
      </c>
      <c r="Q267">
        <f t="shared" si="145"/>
        <v>0.25152626977186099</v>
      </c>
      <c r="R267">
        <f t="shared" si="146"/>
        <v>2.3854147168860917E-2</v>
      </c>
      <c r="S267">
        <f t="shared" si="147"/>
        <v>1009.7123014481497</v>
      </c>
      <c r="T267">
        <f t="shared" si="148"/>
        <v>8499.1835428722352</v>
      </c>
      <c r="U267">
        <f t="shared" si="125"/>
        <v>227079.3285769556</v>
      </c>
      <c r="V267">
        <f t="shared" si="149"/>
        <v>28.365420123406313</v>
      </c>
      <c r="W267">
        <f t="shared" si="126"/>
        <v>27429.080751199748</v>
      </c>
      <c r="X267">
        <f t="shared" si="127"/>
        <v>29246.536637609926</v>
      </c>
      <c r="Y267">
        <f t="shared" si="128"/>
        <v>15046.317670934246</v>
      </c>
      <c r="Z267">
        <f t="shared" si="150"/>
        <v>3225.1738149918697</v>
      </c>
      <c r="AA267">
        <f t="shared" si="151"/>
        <v>40.149299242576319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0.27042543699673743</v>
      </c>
      <c r="E268">
        <f t="shared" si="134"/>
        <v>2.5932304733599976E-2</v>
      </c>
      <c r="F268">
        <f t="shared" si="135"/>
        <v>0.21468784903049737</v>
      </c>
      <c r="G268">
        <f t="shared" si="136"/>
        <v>8.0640922762211762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9.1431230297655599</v>
      </c>
      <c r="L268">
        <f t="shared" si="141"/>
        <v>8278.7801252516729</v>
      </c>
      <c r="M268">
        <f t="shared" si="142"/>
        <v>75.693905221553976</v>
      </c>
      <c r="N268">
        <f t="shared" si="124"/>
        <v>0.37651083016800507</v>
      </c>
      <c r="O268">
        <f t="shared" si="143"/>
        <v>0.99609520000899798</v>
      </c>
      <c r="P268">
        <f t="shared" si="144"/>
        <v>1009.1431230297655</v>
      </c>
      <c r="Q268">
        <f t="shared" si="145"/>
        <v>0.25152626977186099</v>
      </c>
      <c r="R268">
        <f t="shared" si="146"/>
        <v>2.3854147168860917E-2</v>
      </c>
      <c r="S268">
        <f t="shared" si="147"/>
        <v>1009.7323071989363</v>
      </c>
      <c r="T268">
        <f t="shared" si="148"/>
        <v>8278.7801252516729</v>
      </c>
      <c r="U268">
        <f t="shared" si="125"/>
        <v>219554.85392241468</v>
      </c>
      <c r="V268">
        <f t="shared" si="149"/>
        <v>27.425506807114981</v>
      </c>
      <c r="W268">
        <f t="shared" si="126"/>
        <v>27226.232835879444</v>
      </c>
      <c r="X268">
        <f t="shared" si="127"/>
        <v>29036.59836077024</v>
      </c>
      <c r="Y268">
        <f t="shared" si="128"/>
        <v>14598.954646408965</v>
      </c>
      <c r="Z268">
        <f t="shared" si="150"/>
        <v>3129.2695494454056</v>
      </c>
      <c r="AA268">
        <f t="shared" si="151"/>
        <v>38.937296819603525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0.27042543699673743</v>
      </c>
      <c r="E269">
        <f t="shared" si="134"/>
        <v>2.5932304733599976E-2</v>
      </c>
      <c r="F269">
        <f t="shared" si="135"/>
        <v>0.2091204983068374</v>
      </c>
      <c r="G269">
        <f t="shared" si="136"/>
        <v>7.8549717779143391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9.1619563662019079</v>
      </c>
      <c r="L269">
        <f t="shared" si="141"/>
        <v>8064.0922762211758</v>
      </c>
      <c r="M269">
        <f t="shared" si="142"/>
        <v>73.882861567764238</v>
      </c>
      <c r="N269">
        <f t="shared" si="124"/>
        <v>0.37504075265949766</v>
      </c>
      <c r="O269">
        <f t="shared" si="143"/>
        <v>0.99609552397775269</v>
      </c>
      <c r="P269">
        <f t="shared" si="144"/>
        <v>1009.1619563662019</v>
      </c>
      <c r="Q269">
        <f t="shared" si="145"/>
        <v>0.25152626977186099</v>
      </c>
      <c r="R269">
        <f t="shared" si="146"/>
        <v>2.3854147168860917E-2</v>
      </c>
      <c r="S269">
        <f t="shared" si="147"/>
        <v>1009.7523541582939</v>
      </c>
      <c r="T269">
        <f t="shared" si="148"/>
        <v>8064.0922762211758</v>
      </c>
      <c r="U269">
        <f t="shared" si="125"/>
        <v>212219.07742372793</v>
      </c>
      <c r="V269">
        <f t="shared" si="149"/>
        <v>26.50916455958124</v>
      </c>
      <c r="W269">
        <f t="shared" si="126"/>
        <v>27017.16612406171</v>
      </c>
      <c r="X269">
        <f t="shared" si="127"/>
        <v>28820.683693872812</v>
      </c>
      <c r="Y269">
        <f t="shared" si="128"/>
        <v>14166.579611838857</v>
      </c>
      <c r="Z269">
        <f t="shared" si="150"/>
        <v>3036.2180774714325</v>
      </c>
      <c r="AA269">
        <f t="shared" si="151"/>
        <v>37.759714572866542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0.27042543699673743</v>
      </c>
      <c r="E270">
        <f t="shared" si="134"/>
        <v>2.5932304733599976E-2</v>
      </c>
      <c r="F270">
        <f t="shared" si="135"/>
        <v>0.20369752181870224</v>
      </c>
      <c r="G270">
        <f t="shared" si="136"/>
        <v>7.651274256095637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9.1808284962277273</v>
      </c>
      <c r="L270">
        <f t="shared" si="141"/>
        <v>7854.9717779143393</v>
      </c>
      <c r="M270">
        <f t="shared" si="142"/>
        <v>72.115148735740533</v>
      </c>
      <c r="N270">
        <f t="shared" si="124"/>
        <v>0.37357653869758256</v>
      </c>
      <c r="O270">
        <f t="shared" si="143"/>
        <v>0.99609585371314446</v>
      </c>
      <c r="P270">
        <f t="shared" si="144"/>
        <v>1009.1808284962277</v>
      </c>
      <c r="Q270">
        <f t="shared" si="145"/>
        <v>0.25152626977186099</v>
      </c>
      <c r="R270">
        <f t="shared" si="146"/>
        <v>2.3854147168860917E-2</v>
      </c>
      <c r="S270">
        <f t="shared" si="147"/>
        <v>1009.7724424111054</v>
      </c>
      <c r="T270">
        <f t="shared" si="148"/>
        <v>7854.9717779143393</v>
      </c>
      <c r="U270">
        <f t="shared" si="125"/>
        <v>205067.08662990548</v>
      </c>
      <c r="V270">
        <f t="shared" si="149"/>
        <v>25.615779746190984</v>
      </c>
      <c r="W270">
        <f t="shared" si="126"/>
        <v>26801.690772818947</v>
      </c>
      <c r="X270">
        <f t="shared" si="127"/>
        <v>28598.623294934314</v>
      </c>
      <c r="Y270">
        <f t="shared" si="128"/>
        <v>13748.823546402309</v>
      </c>
      <c r="Z270">
        <f t="shared" si="150"/>
        <v>2945.9345277081061</v>
      </c>
      <c r="AA270">
        <f t="shared" si="151"/>
        <v>36.615573993625418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0.27042543699673743</v>
      </c>
      <c r="E271">
        <f t="shared" si="134"/>
        <v>2.5932304733599976E-2</v>
      </c>
      <c r="F271">
        <f t="shared" si="135"/>
        <v>0.19841517560942051</v>
      </c>
      <c r="G271">
        <f t="shared" si="136"/>
        <v>7.4528590804862169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9.1997394997514643</v>
      </c>
      <c r="L271">
        <f t="shared" si="141"/>
        <v>7651.2742560956367</v>
      </c>
      <c r="M271">
        <f t="shared" si="142"/>
        <v>70.389729997234539</v>
      </c>
      <c r="N271">
        <f t="shared" si="124"/>
        <v>0.37211816653276958</v>
      </c>
      <c r="O271">
        <f t="shared" si="143"/>
        <v>0.99609618909715969</v>
      </c>
      <c r="P271">
        <f t="shared" si="144"/>
        <v>1009.1997394997514</v>
      </c>
      <c r="Q271">
        <f t="shared" si="145"/>
        <v>0.25152626977186099</v>
      </c>
      <c r="R271">
        <f t="shared" si="146"/>
        <v>2.3854147168860917E-2</v>
      </c>
      <c r="S271">
        <f t="shared" si="147"/>
        <v>1009.7925720424288</v>
      </c>
      <c r="T271">
        <f t="shared" si="148"/>
        <v>7651.2742560956367</v>
      </c>
      <c r="U271">
        <f t="shared" si="125"/>
        <v>198094.09638126421</v>
      </c>
      <c r="V271">
        <f t="shared" si="149"/>
        <v>24.744754632814825</v>
      </c>
      <c r="W271">
        <f t="shared" si="126"/>
        <v>26579.611158881708</v>
      </c>
      <c r="X271">
        <f t="shared" si="127"/>
        <v>28370.243038846977</v>
      </c>
      <c r="Y271">
        <f t="shared" si="128"/>
        <v>13345.327066407261</v>
      </c>
      <c r="Z271">
        <f t="shared" si="150"/>
        <v>2858.3365532181288</v>
      </c>
      <c r="AA271">
        <f t="shared" si="151"/>
        <v>35.503924417490587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0.27042543699673743</v>
      </c>
      <c r="E272">
        <f t="shared" si="134"/>
        <v>2.5932304733599976E-2</v>
      </c>
      <c r="F272">
        <f t="shared" si="135"/>
        <v>0.19326981281174629</v>
      </c>
      <c r="G272">
        <f t="shared" si="136"/>
        <v>7.2595892676744702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9.2186894568461568</v>
      </c>
      <c r="L272">
        <f t="shared" si="141"/>
        <v>7452.859080486217</v>
      </c>
      <c r="M272">
        <f t="shared" si="142"/>
        <v>68.705593428638437</v>
      </c>
      <c r="N272">
        <f t="shared" si="124"/>
        <v>0.37066561443821977</v>
      </c>
      <c r="O272">
        <f t="shared" si="143"/>
        <v>0.99609653001334486</v>
      </c>
      <c r="P272">
        <f t="shared" si="144"/>
        <v>1009.2186894568462</v>
      </c>
      <c r="Q272">
        <f t="shared" si="145"/>
        <v>0.25152626977186099</v>
      </c>
      <c r="R272">
        <f t="shared" si="146"/>
        <v>2.3854147168860917E-2</v>
      </c>
      <c r="S272">
        <f t="shared" si="147"/>
        <v>1009.8127431374968</v>
      </c>
      <c r="T272">
        <f t="shared" si="148"/>
        <v>7452.859080486217</v>
      </c>
      <c r="U272">
        <f t="shared" si="125"/>
        <v>191295.44550588654</v>
      </c>
      <c r="V272">
        <f t="shared" si="149"/>
        <v>23.895506973149065</v>
      </c>
      <c r="W272">
        <f t="shared" si="126"/>
        <v>26350.725702580417</v>
      </c>
      <c r="X272">
        <f t="shared" si="127"/>
        <v>28135.363882201997</v>
      </c>
      <c r="Y272">
        <f t="shared" si="128"/>
        <v>12955.740175462919</v>
      </c>
      <c r="Z272">
        <f t="shared" si="150"/>
        <v>2773.3442564576339</v>
      </c>
      <c r="AA272">
        <f t="shared" si="151"/>
        <v>34.423842231725899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0.27042543699673743</v>
      </c>
      <c r="E273">
        <f t="shared" si="134"/>
        <v>2.5932304733599976E-2</v>
      </c>
      <c r="F273">
        <f t="shared" si="135"/>
        <v>0.18825788113010625</v>
      </c>
      <c r="G273">
        <f t="shared" si="136"/>
        <v>7.0713313865443643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9.2376784477497882</v>
      </c>
      <c r="L273">
        <f t="shared" si="141"/>
        <v>7259.5892676744706</v>
      </c>
      <c r="M273">
        <f t="shared" si="142"/>
        <v>67.061751317512119</v>
      </c>
      <c r="N273">
        <f t="shared" si="124"/>
        <v>0.3692188607110744</v>
      </c>
      <c r="O273">
        <f t="shared" si="143"/>
        <v>0.99609687634679023</v>
      </c>
      <c r="P273">
        <f t="shared" si="144"/>
        <v>1009.2376784477498</v>
      </c>
      <c r="Q273">
        <f t="shared" si="145"/>
        <v>0.25152626977186099</v>
      </c>
      <c r="R273">
        <f t="shared" si="146"/>
        <v>2.3854147168860917E-2</v>
      </c>
      <c r="S273">
        <f t="shared" si="147"/>
        <v>1009.8329557817182</v>
      </c>
      <c r="T273">
        <f t="shared" si="148"/>
        <v>7259.5892676744706</v>
      </c>
      <c r="U273">
        <f t="shared" si="125"/>
        <v>184666.59360191933</v>
      </c>
      <c r="V273">
        <f t="shared" si="149"/>
        <v>23.067469606779323</v>
      </c>
      <c r="W273">
        <f t="shared" si="126"/>
        <v>26114.826686430089</v>
      </c>
      <c r="X273">
        <f t="shared" si="127"/>
        <v>27893.801724297406</v>
      </c>
      <c r="Y273">
        <f t="shared" si="128"/>
        <v>12579.722021150101</v>
      </c>
      <c r="Z273">
        <f t="shared" si="150"/>
        <v>2690.8801164716638</v>
      </c>
      <c r="AA273">
        <f t="shared" si="151"/>
        <v>33.374430105111117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0.27042543699673743</v>
      </c>
      <c r="E274">
        <f t="shared" si="134"/>
        <v>2.5932304733599976E-2</v>
      </c>
      <c r="F274">
        <f t="shared" si="135"/>
        <v>0.18337592038813849</v>
      </c>
      <c r="G274">
        <f t="shared" si="136"/>
        <v>6.8879554661562254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9.2567065528656087</v>
      </c>
      <c r="L274">
        <f t="shared" si="141"/>
        <v>7071.3313865443642</v>
      </c>
      <c r="M274">
        <f t="shared" si="142"/>
        <v>65.457239583309473</v>
      </c>
      <c r="N274">
        <f t="shared" si="124"/>
        <v>0.36777788367375303</v>
      </c>
      <c r="O274">
        <f t="shared" si="143"/>
        <v>0.9960972279841116</v>
      </c>
      <c r="P274">
        <f t="shared" si="144"/>
        <v>1009.2567065528656</v>
      </c>
      <c r="Q274">
        <f t="shared" si="145"/>
        <v>0.25152626977186099</v>
      </c>
      <c r="R274">
        <f t="shared" si="146"/>
        <v>2.3854147168860917E-2</v>
      </c>
      <c r="S274">
        <f t="shared" si="147"/>
        <v>1009.853210060677</v>
      </c>
      <c r="T274">
        <f t="shared" si="148"/>
        <v>7071.3313865443642</v>
      </c>
      <c r="U274">
        <f t="shared" si="125"/>
        <v>178203.11790347833</v>
      </c>
      <c r="V274">
        <f t="shared" si="149"/>
        <v>22.26009006768766</v>
      </c>
      <c r="W274">
        <f t="shared" si="126"/>
        <v>25871.700068195045</v>
      </c>
      <c r="X274">
        <f t="shared" si="127"/>
        <v>27645.367264222896</v>
      </c>
      <c r="Y274">
        <f t="shared" si="128"/>
        <v>12216.94065802202</v>
      </c>
      <c r="Z274">
        <f t="shared" si="150"/>
        <v>2610.8689182503722</v>
      </c>
      <c r="AA274">
        <f t="shared" si="151"/>
        <v>32.354816239722666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0.30141953189228476</v>
      </c>
      <c r="E275">
        <f t="shared" si="134"/>
        <v>2.9449725919902359E-2</v>
      </c>
      <c r="F275">
        <f t="shared" si="135"/>
        <v>0.20284840062679413</v>
      </c>
      <c r="G275">
        <f t="shared" si="136"/>
        <v>6.6851070655294311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9.2757738527624927</v>
      </c>
      <c r="L275">
        <f t="shared" si="141"/>
        <v>6887.9554661562252</v>
      </c>
      <c r="M275">
        <f t="shared" si="142"/>
        <v>63.891117211964399</v>
      </c>
      <c r="N275">
        <f t="shared" si="124"/>
        <v>0.36634266167522217</v>
      </c>
      <c r="O275">
        <f t="shared" si="143"/>
        <v>0.99609758481343591</v>
      </c>
      <c r="P275">
        <f t="shared" si="144"/>
        <v>1009.2757738527625</v>
      </c>
      <c r="Q275">
        <f t="shared" si="145"/>
        <v>0.28035428669441897</v>
      </c>
      <c r="R275">
        <f t="shared" si="146"/>
        <v>2.7043937366965309E-2</v>
      </c>
      <c r="S275">
        <f t="shared" si="147"/>
        <v>1009.8735060601344</v>
      </c>
      <c r="T275">
        <f t="shared" si="148"/>
        <v>6887.9554661562252</v>
      </c>
      <c r="U275">
        <f t="shared" si="125"/>
        <v>171900.71022798071</v>
      </c>
      <c r="V275">
        <f t="shared" si="149"/>
        <v>21.472830202931252</v>
      </c>
      <c r="W275">
        <f t="shared" si="126"/>
        <v>25713.980126714254</v>
      </c>
      <c r="X275">
        <f t="shared" si="127"/>
        <v>27479.662227029276</v>
      </c>
      <c r="Y275">
        <f t="shared" si="128"/>
        <v>11803.773884294797</v>
      </c>
      <c r="Z275">
        <f t="shared" si="150"/>
        <v>2533.2376841819955</v>
      </c>
      <c r="AA275">
        <f t="shared" si="151"/>
        <v>31.364153644009896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0.30141953189228476</v>
      </c>
      <c r="E276">
        <f t="shared" si="134"/>
        <v>2.9449725919902359E-2</v>
      </c>
      <c r="F276">
        <f t="shared" si="135"/>
        <v>0.19687457082504448</v>
      </c>
      <c r="G276">
        <f t="shared" si="136"/>
        <v>6.4882324947043868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9.2948804281752722</v>
      </c>
      <c r="L276">
        <f t="shared" si="141"/>
        <v>6685.1070655294316</v>
      </c>
      <c r="M276">
        <f t="shared" si="142"/>
        <v>62.137270823645736</v>
      </c>
      <c r="N276">
        <f t="shared" si="124"/>
        <v>0.36491317309223259</v>
      </c>
      <c r="O276">
        <f t="shared" si="143"/>
        <v>0.99609794672437879</v>
      </c>
      <c r="P276">
        <f t="shared" si="144"/>
        <v>1009.2948804281752</v>
      </c>
      <c r="Q276">
        <f t="shared" si="145"/>
        <v>0.28035428669441897</v>
      </c>
      <c r="R276">
        <f t="shared" si="146"/>
        <v>2.7043937366965309E-2</v>
      </c>
      <c r="S276">
        <f t="shared" si="147"/>
        <v>1009.8938438660276</v>
      </c>
      <c r="T276">
        <f t="shared" si="148"/>
        <v>6685.1070655294316</v>
      </c>
      <c r="U276">
        <f t="shared" si="125"/>
        <v>165779.71976287023</v>
      </c>
      <c r="V276">
        <f t="shared" si="149"/>
        <v>20.708231913856327</v>
      </c>
      <c r="W276">
        <f t="shared" si="126"/>
        <v>25550.829119976457</v>
      </c>
      <c r="X276">
        <f t="shared" si="127"/>
        <v>27308.674534933121</v>
      </c>
      <c r="Y276">
        <f t="shared" si="128"/>
        <v>11405.309741988945</v>
      </c>
      <c r="Z276">
        <f t="shared" si="150"/>
        <v>2449.0399159698859</v>
      </c>
      <c r="AA276">
        <f t="shared" si="151"/>
        <v>30.320239799583653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0.30141953189228476</v>
      </c>
      <c r="E277">
        <f t="shared" si="134"/>
        <v>2.9449725919902359E-2</v>
      </c>
      <c r="F277">
        <f t="shared" si="135"/>
        <v>0.19107666867364853</v>
      </c>
      <c r="G277">
        <f t="shared" si="136"/>
        <v>6.2971558260307381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9.3140263600050801</v>
      </c>
      <c r="L277">
        <f t="shared" si="141"/>
        <v>6488.2324947043871</v>
      </c>
      <c r="M277">
        <f t="shared" si="142"/>
        <v>60.431568485518177</v>
      </c>
      <c r="N277">
        <f t="shared" si="124"/>
        <v>0.3634893963305289</v>
      </c>
      <c r="O277">
        <f t="shared" si="143"/>
        <v>0.99609831360803236</v>
      </c>
      <c r="P277">
        <f t="shared" si="144"/>
        <v>1009.3140263600051</v>
      </c>
      <c r="Q277">
        <f t="shared" si="145"/>
        <v>0.28035428669441897</v>
      </c>
      <c r="R277">
        <f t="shared" si="146"/>
        <v>2.7043937366965309E-2</v>
      </c>
      <c r="S277">
        <f t="shared" si="147"/>
        <v>1009.9142235644711</v>
      </c>
      <c r="T277">
        <f t="shared" si="148"/>
        <v>6488.2324947043871</v>
      </c>
      <c r="U277">
        <f t="shared" si="125"/>
        <v>159834.79321042774</v>
      </c>
      <c r="V277">
        <f t="shared" si="149"/>
        <v>19.965626497856618</v>
      </c>
      <c r="W277">
        <f t="shared" si="126"/>
        <v>25382.060985328346</v>
      </c>
      <c r="X277">
        <f t="shared" si="127"/>
        <v>27132.236712356134</v>
      </c>
      <c r="Y277">
        <f t="shared" si="128"/>
        <v>11021.129276030621</v>
      </c>
      <c r="Z277">
        <f t="shared" si="150"/>
        <v>2367.64150740271</v>
      </c>
      <c r="AA277">
        <f t="shared" si="151"/>
        <v>29.309568934057715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0.30141953189228476</v>
      </c>
      <c r="E278">
        <f t="shared" si="134"/>
        <v>2.9449725919902359E-2</v>
      </c>
      <c r="F278">
        <f t="shared" si="135"/>
        <v>0.18544951315152158</v>
      </c>
      <c r="G278">
        <f t="shared" si="136"/>
        <v>6.1117063128792166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9.3332117293196912</v>
      </c>
      <c r="L278">
        <f t="shared" si="141"/>
        <v>6297.1558260307384</v>
      </c>
      <c r="M278">
        <f t="shared" si="142"/>
        <v>58.772688616863917</v>
      </c>
      <c r="N278">
        <f t="shared" si="124"/>
        <v>0.36207130982602992</v>
      </c>
      <c r="O278">
        <f t="shared" si="143"/>
        <v>0.99609868535694646</v>
      </c>
      <c r="P278">
        <f t="shared" si="144"/>
        <v>1009.3332117293197</v>
      </c>
      <c r="Q278">
        <f t="shared" si="145"/>
        <v>0.28035428669441897</v>
      </c>
      <c r="R278">
        <f t="shared" si="146"/>
        <v>2.7043937366965309E-2</v>
      </c>
      <c r="S278">
        <f t="shared" si="147"/>
        <v>1009.9346452417565</v>
      </c>
      <c r="T278">
        <f t="shared" si="148"/>
        <v>6297.1558260307384</v>
      </c>
      <c r="U278">
        <f t="shared" si="125"/>
        <v>154060.734809805</v>
      </c>
      <c r="V278">
        <f t="shared" si="149"/>
        <v>19.244364930909352</v>
      </c>
      <c r="W278">
        <f t="shared" si="126"/>
        <v>25207.483298919735</v>
      </c>
      <c r="X278">
        <f t="shared" si="127"/>
        <v>26950.175987528775</v>
      </c>
      <c r="Y278">
        <f t="shared" si="128"/>
        <v>10650.825906380327</v>
      </c>
      <c r="Z278">
        <f t="shared" si="150"/>
        <v>2288.9493698031861</v>
      </c>
      <c r="AA278">
        <f t="shared" si="151"/>
        <v>28.331081523370479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0.30045498939022947</v>
      </c>
      <c r="E279">
        <f t="shared" si="134"/>
        <v>2.9338125188148934E-2</v>
      </c>
      <c r="F279">
        <f t="shared" si="135"/>
        <v>0.1793060049204506</v>
      </c>
      <c r="G279">
        <f t="shared" si="136"/>
        <v>5.9324003079587664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9.3524366173538773</v>
      </c>
      <c r="L279">
        <f t="shared" si="141"/>
        <v>6111.706312879217</v>
      </c>
      <c r="M279">
        <f t="shared" si="142"/>
        <v>57.159345915084437</v>
      </c>
      <c r="N279">
        <f t="shared" si="124"/>
        <v>0.36065889204598023</v>
      </c>
      <c r="O279">
        <f t="shared" si="143"/>
        <v>0.99609906186511066</v>
      </c>
      <c r="P279">
        <f t="shared" si="144"/>
        <v>1009.3524366173539</v>
      </c>
      <c r="Q279">
        <f t="shared" si="145"/>
        <v>0.27945715297699686</v>
      </c>
      <c r="R279">
        <f t="shared" si="146"/>
        <v>2.6942918521327686E-2</v>
      </c>
      <c r="S279">
        <f t="shared" si="147"/>
        <v>1009.9551089843534</v>
      </c>
      <c r="T279">
        <f t="shared" si="148"/>
        <v>6111.706312879217</v>
      </c>
      <c r="U279">
        <f t="shared" si="125"/>
        <v>148452.50169709668</v>
      </c>
      <c r="V279">
        <f t="shared" si="149"/>
        <v>18.543817287982627</v>
      </c>
      <c r="W279">
        <f t="shared" si="126"/>
        <v>25024.019619501483</v>
      </c>
      <c r="X279">
        <f t="shared" si="127"/>
        <v>26759.53576987511</v>
      </c>
      <c r="Y279">
        <f t="shared" si="128"/>
        <v>10295.776544943919</v>
      </c>
      <c r="Z279">
        <f t="shared" si="150"/>
        <v>2212.8735099761939</v>
      </c>
      <c r="AA279">
        <f t="shared" si="151"/>
        <v>27.383751841660665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0.30045498939022947</v>
      </c>
      <c r="E280">
        <f t="shared" si="134"/>
        <v>2.9338125188148934E-2</v>
      </c>
      <c r="F280">
        <f t="shared" si="135"/>
        <v>0.17404550290110757</v>
      </c>
      <c r="G280">
        <f t="shared" si="136"/>
        <v>5.7583548050576585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9.3717011055096968</v>
      </c>
      <c r="L280">
        <f t="shared" si="141"/>
        <v>5932.4003079587665</v>
      </c>
      <c r="M280">
        <f t="shared" si="142"/>
        <v>55.596682524423237</v>
      </c>
      <c r="N280">
        <f t="shared" si="124"/>
        <v>0.35925212149007424</v>
      </c>
      <c r="O280">
        <f t="shared" si="143"/>
        <v>0.99609944302793829</v>
      </c>
      <c r="P280">
        <f t="shared" si="144"/>
        <v>1009.3717011055097</v>
      </c>
      <c r="Q280">
        <f t="shared" si="145"/>
        <v>0.27945715297699686</v>
      </c>
      <c r="R280">
        <f t="shared" si="146"/>
        <v>2.6942918521327686E-2</v>
      </c>
      <c r="S280">
        <f t="shared" si="147"/>
        <v>1009.9756148789096</v>
      </c>
      <c r="T280">
        <f t="shared" si="148"/>
        <v>5932.4003079587665</v>
      </c>
      <c r="U280">
        <f t="shared" si="125"/>
        <v>143004.50832952288</v>
      </c>
      <c r="V280">
        <f t="shared" si="149"/>
        <v>17.863285855777026</v>
      </c>
      <c r="W280">
        <f t="shared" si="126"/>
        <v>24834.264850078322</v>
      </c>
      <c r="X280">
        <f t="shared" si="127"/>
        <v>26562.842914295179</v>
      </c>
      <c r="Y280">
        <f t="shared" si="128"/>
        <v>9953.7658020004073</v>
      </c>
      <c r="Z280">
        <f t="shared" si="150"/>
        <v>2139.5729222416408</v>
      </c>
      <c r="AA280">
        <f t="shared" si="151"/>
        <v>26.468861261162129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0.30045498939022947</v>
      </c>
      <c r="E281">
        <f t="shared" si="134"/>
        <v>2.9338125188148934E-2</v>
      </c>
      <c r="F281">
        <f t="shared" si="135"/>
        <v>0.16893933414856052</v>
      </c>
      <c r="G281">
        <f t="shared" si="136"/>
        <v>5.5894154709090982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9.3910052753569531</v>
      </c>
      <c r="L281">
        <f t="shared" si="141"/>
        <v>5758.3548050576583</v>
      </c>
      <c r="M281">
        <f t="shared" si="142"/>
        <v>54.076740351673529</v>
      </c>
      <c r="N281">
        <f t="shared" si="124"/>
        <v>0.35785097669155463</v>
      </c>
      <c r="O281">
        <f t="shared" si="143"/>
        <v>0.99609982874225467</v>
      </c>
      <c r="P281">
        <f t="shared" si="144"/>
        <v>1009.391005275357</v>
      </c>
      <c r="Q281">
        <f t="shared" si="145"/>
        <v>0.27945715297699686</v>
      </c>
      <c r="R281">
        <f t="shared" si="146"/>
        <v>2.6942918521327686E-2</v>
      </c>
      <c r="S281">
        <f t="shared" si="147"/>
        <v>1009.9961630122511</v>
      </c>
      <c r="T281">
        <f t="shared" si="148"/>
        <v>5758.3548050576583</v>
      </c>
      <c r="U281">
        <f t="shared" si="125"/>
        <v>137712.04224258842</v>
      </c>
      <c r="V281">
        <f t="shared" si="149"/>
        <v>17.202181980820388</v>
      </c>
      <c r="W281">
        <f t="shared" si="126"/>
        <v>24638.00427063086</v>
      </c>
      <c r="X281">
        <f t="shared" si="127"/>
        <v>26359.906241140048</v>
      </c>
      <c r="Y281">
        <f t="shared" si="128"/>
        <v>9624.4255133529205</v>
      </c>
      <c r="Z281">
        <f t="shared" si="150"/>
        <v>2068.7011800095265</v>
      </c>
      <c r="AA281">
        <f t="shared" si="151"/>
        <v>25.583001317669058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0.30045498939022947</v>
      </c>
      <c r="E282">
        <f t="shared" si="134"/>
        <v>2.9338125188148934E-2</v>
      </c>
      <c r="F282">
        <f t="shared" si="135"/>
        <v>0.16398297081410754</v>
      </c>
      <c r="G282">
        <f t="shared" si="136"/>
        <v>5.425432500094991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9.4103492086334199</v>
      </c>
      <c r="L282">
        <f t="shared" si="141"/>
        <v>5589.4154709090981</v>
      </c>
      <c r="M282">
        <f t="shared" si="142"/>
        <v>52.598351453392823</v>
      </c>
      <c r="N282">
        <f t="shared" si="124"/>
        <v>0.35645543621828091</v>
      </c>
      <c r="O282">
        <f t="shared" si="143"/>
        <v>0.99610021890627232</v>
      </c>
      <c r="P282">
        <f t="shared" si="144"/>
        <v>1009.4103492086334</v>
      </c>
      <c r="Q282">
        <f t="shared" si="145"/>
        <v>0.27945715297699686</v>
      </c>
      <c r="R282">
        <f t="shared" si="146"/>
        <v>2.6942918521327686E-2</v>
      </c>
      <c r="S282">
        <f t="shared" si="147"/>
        <v>1010.0167534713831</v>
      </c>
      <c r="T282">
        <f t="shared" si="148"/>
        <v>5589.4154709090981</v>
      </c>
      <c r="U282">
        <f t="shared" si="125"/>
        <v>132570.52910908463</v>
      </c>
      <c r="V282">
        <f t="shared" si="149"/>
        <v>16.559934264941568</v>
      </c>
      <c r="W282">
        <f t="shared" si="126"/>
        <v>24435.015845605612</v>
      </c>
      <c r="X282">
        <f t="shared" si="127"/>
        <v>26150.528545249737</v>
      </c>
      <c r="Y282">
        <f t="shared" si="128"/>
        <v>9307.3983549749319</v>
      </c>
      <c r="Z282">
        <f t="shared" si="150"/>
        <v>2000.1777853997066</v>
      </c>
      <c r="AA282">
        <f t="shared" si="151"/>
        <v>24.72525003211808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0.30045498939022947</v>
      </c>
      <c r="E283">
        <f t="shared" si="134"/>
        <v>2.9338125188148934E-2</v>
      </c>
      <c r="F283">
        <f t="shared" si="135"/>
        <v>0.15917201788763868</v>
      </c>
      <c r="G283">
        <f t="shared" si="136"/>
        <v>5.2662604822073522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9.4297329872452487</v>
      </c>
      <c r="L283">
        <f t="shared" si="141"/>
        <v>5425.4325000949912</v>
      </c>
      <c r="M283">
        <f t="shared" si="142"/>
        <v>51.160379816218196</v>
      </c>
      <c r="N283">
        <f t="shared" si="124"/>
        <v>0.35506547867377453</v>
      </c>
      <c r="O283">
        <f t="shared" si="143"/>
        <v>0.99610061341958267</v>
      </c>
      <c r="P283">
        <f t="shared" si="144"/>
        <v>1009.4297329872453</v>
      </c>
      <c r="Q283">
        <f t="shared" si="145"/>
        <v>0.27945715297699686</v>
      </c>
      <c r="R283">
        <f t="shared" si="146"/>
        <v>2.6942918521327686E-2</v>
      </c>
      <c r="S283">
        <f t="shared" si="147"/>
        <v>1010.0373863434895</v>
      </c>
      <c r="T283">
        <f t="shared" si="148"/>
        <v>5425.4325000949912</v>
      </c>
      <c r="U283">
        <f t="shared" si="125"/>
        <v>127575.52868624116</v>
      </c>
      <c r="V283">
        <f t="shared" si="149"/>
        <v>15.935988059012342</v>
      </c>
      <c r="W283">
        <f t="shared" si="126"/>
        <v>24225.069974656482</v>
      </c>
      <c r="X283">
        <f t="shared" si="127"/>
        <v>25934.506406008211</v>
      </c>
      <c r="Y283">
        <f t="shared" si="128"/>
        <v>9002.3375252731712</v>
      </c>
      <c r="Z283">
        <f t="shared" si="150"/>
        <v>1933.9249084941985</v>
      </c>
      <c r="AA283">
        <f t="shared" si="151"/>
        <v>23.894714732795762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0.30045498939022947</v>
      </c>
      <c r="E284">
        <f t="shared" si="134"/>
        <v>2.9338125188148934E-2</v>
      </c>
      <c r="F284">
        <f t="shared" si="135"/>
        <v>0.15450220930040087</v>
      </c>
      <c r="G284">
        <f t="shared" si="136"/>
        <v>5.1117582729069513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9.4491566932673106</v>
      </c>
      <c r="L284">
        <f t="shared" si="141"/>
        <v>5266.2604822073527</v>
      </c>
      <c r="M284">
        <f t="shared" si="142"/>
        <v>49.761720483938738</v>
      </c>
      <c r="N284">
        <f t="shared" si="124"/>
        <v>0.35368108269823645</v>
      </c>
      <c r="O284">
        <f t="shared" si="143"/>
        <v>0.99610101218313585</v>
      </c>
      <c r="P284">
        <f t="shared" si="144"/>
        <v>1009.4491566932674</v>
      </c>
      <c r="Q284">
        <f t="shared" si="145"/>
        <v>0.27945715297699686</v>
      </c>
      <c r="R284">
        <f t="shared" si="146"/>
        <v>2.6942918521327686E-2</v>
      </c>
      <c r="S284">
        <f t="shared" si="147"/>
        <v>1010.0580617159343</v>
      </c>
      <c r="T284">
        <f t="shared" si="148"/>
        <v>5266.2604822073527</v>
      </c>
      <c r="U284">
        <f t="shared" si="125"/>
        <v>122722.73088186182</v>
      </c>
      <c r="V284">
        <f t="shared" si="149"/>
        <v>15.329804971552162</v>
      </c>
      <c r="W284">
        <f t="shared" si="126"/>
        <v>24007.929234899453</v>
      </c>
      <c r="X284">
        <f t="shared" si="127"/>
        <v>25711.629991415924</v>
      </c>
      <c r="Y284">
        <f t="shared" si="128"/>
        <v>8708.9064366809034</v>
      </c>
      <c r="Z284">
        <f t="shared" si="150"/>
        <v>1869.8672989357362</v>
      </c>
      <c r="AA284">
        <f t="shared" si="151"/>
        <v>23.090531123151656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0.30045498939022947</v>
      </c>
      <c r="E285">
        <f t="shared" si="134"/>
        <v>2.9338125188148934E-2</v>
      </c>
      <c r="F285">
        <f t="shared" si="135"/>
        <v>0.14996940414210011</v>
      </c>
      <c r="G285">
        <f t="shared" si="136"/>
        <v>4.9617888687648515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9.4686204089435311</v>
      </c>
      <c r="L285">
        <f t="shared" si="141"/>
        <v>5111.7582729069509</v>
      </c>
      <c r="M285">
        <f t="shared" si="142"/>
        <v>48.401298708432698</v>
      </c>
      <c r="N285">
        <f t="shared" si="124"/>
        <v>0.35230222696954022</v>
      </c>
      <c r="O285">
        <f t="shared" si="143"/>
        <v>0.99610141509922745</v>
      </c>
      <c r="P285">
        <f t="shared" si="144"/>
        <v>1009.4686204089435</v>
      </c>
      <c r="Q285">
        <f t="shared" si="145"/>
        <v>0.27945715297699686</v>
      </c>
      <c r="R285">
        <f t="shared" si="146"/>
        <v>2.6942918521327686E-2</v>
      </c>
      <c r="S285">
        <f t="shared" si="147"/>
        <v>1010.0787796762611</v>
      </c>
      <c r="T285">
        <f t="shared" si="148"/>
        <v>5111.7582729069509</v>
      </c>
      <c r="U285">
        <f t="shared" si="125"/>
        <v>118007.9519359468</v>
      </c>
      <c r="V285">
        <f t="shared" si="149"/>
        <v>14.740862391758739</v>
      </c>
      <c r="W285">
        <f t="shared" si="126"/>
        <v>23783.348114391429</v>
      </c>
      <c r="X285">
        <f t="shared" si="127"/>
        <v>25481.682855991414</v>
      </c>
      <c r="Y285">
        <f t="shared" si="128"/>
        <v>8426.7784163074357</v>
      </c>
      <c r="Z285">
        <f t="shared" si="150"/>
        <v>1807.9322004533976</v>
      </c>
      <c r="AA285">
        <f t="shared" si="151"/>
        <v>22.311862379267374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0.30045498939022947</v>
      </c>
      <c r="E286">
        <f t="shared" si="134"/>
        <v>2.9338125188148934E-2</v>
      </c>
      <c r="F286">
        <f t="shared" si="135"/>
        <v>0.14556958298898709</v>
      </c>
      <c r="G286">
        <f t="shared" si="136"/>
        <v>4.8162192857758646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9.4881242166872468</v>
      </c>
      <c r="L286">
        <f t="shared" si="141"/>
        <v>4961.788868764851</v>
      </c>
      <c r="M286">
        <f t="shared" si="142"/>
        <v>47.078069123817009</v>
      </c>
      <c r="N286">
        <f t="shared" si="124"/>
        <v>0.35092889020419932</v>
      </c>
      <c r="O286">
        <f t="shared" si="143"/>
        <v>0.99610182207148057</v>
      </c>
      <c r="P286">
        <f t="shared" si="144"/>
        <v>1009.4881242166872</v>
      </c>
      <c r="Q286">
        <f t="shared" si="145"/>
        <v>0.27945715297699686</v>
      </c>
      <c r="R286">
        <f t="shared" si="146"/>
        <v>2.6942918521327686E-2</v>
      </c>
      <c r="S286">
        <f t="shared" si="147"/>
        <v>1010.099540312194</v>
      </c>
      <c r="T286">
        <f t="shared" si="148"/>
        <v>4961.788868764851</v>
      </c>
      <c r="U286">
        <f t="shared" si="125"/>
        <v>113427.1307144083</v>
      </c>
      <c r="V286">
        <f t="shared" si="149"/>
        <v>14.168653026540715</v>
      </c>
      <c r="W286">
        <f t="shared" si="126"/>
        <v>23551.072736534657</v>
      </c>
      <c r="X286">
        <f t="shared" si="127"/>
        <v>25244.441732307656</v>
      </c>
      <c r="Y286">
        <f t="shared" si="128"/>
        <v>8155.6364153768236</v>
      </c>
      <c r="Z286">
        <f t="shared" si="150"/>
        <v>1748.0492682185327</v>
      </c>
      <c r="AA286">
        <f t="shared" si="151"/>
        <v>21.557898276038987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0.33417853631129996</v>
      </c>
      <c r="E287">
        <f t="shared" si="134"/>
        <v>3.3326493885573738E-2</v>
      </c>
      <c r="F287">
        <f t="shared" si="135"/>
        <v>0.16050770257899166</v>
      </c>
      <c r="G287">
        <f t="shared" si="136"/>
        <v>4.6557115831968732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9.5076681990815572</v>
      </c>
      <c r="L287">
        <f t="shared" si="141"/>
        <v>4816.2192857758646</v>
      </c>
      <c r="M287">
        <f t="shared" si="142"/>
        <v>45.791014943174481</v>
      </c>
      <c r="N287">
        <f t="shared" si="124"/>
        <v>0.34956105115831115</v>
      </c>
      <c r="O287">
        <f t="shared" si="143"/>
        <v>0.99610223300483403</v>
      </c>
      <c r="P287">
        <f t="shared" si="144"/>
        <v>1009.5076681990815</v>
      </c>
      <c r="Q287">
        <f t="shared" si="145"/>
        <v>0.31082386926942729</v>
      </c>
      <c r="R287">
        <f t="shared" si="146"/>
        <v>3.0545303404506119E-2</v>
      </c>
      <c r="S287">
        <f t="shared" si="147"/>
        <v>1010.1203437116378</v>
      </c>
      <c r="T287">
        <f t="shared" si="148"/>
        <v>4816.2192857758646</v>
      </c>
      <c r="U287">
        <f t="shared" si="125"/>
        <v>108976.32511158471</v>
      </c>
      <c r="V287">
        <f t="shared" si="149"/>
        <v>13.61268445114079</v>
      </c>
      <c r="W287">
        <f t="shared" si="126"/>
        <v>23407.018060331717</v>
      </c>
      <c r="X287">
        <f t="shared" si="127"/>
        <v>25092.572308278126</v>
      </c>
      <c r="Y287">
        <f t="shared" si="128"/>
        <v>7847.454436270792</v>
      </c>
      <c r="Z287">
        <f t="shared" si="150"/>
        <v>1690.1504889373857</v>
      </c>
      <c r="AA287">
        <f t="shared" si="151"/>
        <v>20.827854341159302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0.33417853631129996</v>
      </c>
      <c r="E288">
        <f t="shared" si="134"/>
        <v>3.3326493885573738E-2</v>
      </c>
      <c r="F288">
        <f t="shared" si="135"/>
        <v>0.15515854361040543</v>
      </c>
      <c r="G288">
        <f t="shared" si="136"/>
        <v>4.5005530395864675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9.5272524388796533</v>
      </c>
      <c r="L288">
        <f t="shared" si="141"/>
        <v>4655.7115831968731</v>
      </c>
      <c r="M288">
        <f t="shared" si="142"/>
        <v>44.356139535732659</v>
      </c>
      <c r="N288">
        <f t="shared" si="124"/>
        <v>0.34819868862847553</v>
      </c>
      <c r="O288">
        <f t="shared" si="143"/>
        <v>0.99610264780552271</v>
      </c>
      <c r="P288">
        <f t="shared" si="144"/>
        <v>1009.5272524388796</v>
      </c>
      <c r="Q288">
        <f t="shared" si="145"/>
        <v>0.31082386926942729</v>
      </c>
      <c r="R288">
        <f t="shared" si="146"/>
        <v>3.0545303404506119E-2</v>
      </c>
      <c r="S288">
        <f t="shared" si="147"/>
        <v>1010.1411899626783</v>
      </c>
      <c r="T288">
        <f t="shared" si="148"/>
        <v>4655.7115831968731</v>
      </c>
      <c r="U288">
        <f t="shared" si="125"/>
        <v>104671.17386537956</v>
      </c>
      <c r="V288">
        <f t="shared" si="149"/>
        <v>13.074910165129412</v>
      </c>
      <c r="W288">
        <f t="shared" si="126"/>
        <v>23257.402578016794</v>
      </c>
      <c r="X288">
        <f t="shared" si="127"/>
        <v>24935.292507885897</v>
      </c>
      <c r="Y288">
        <f t="shared" si="128"/>
        <v>7551.4326239639167</v>
      </c>
      <c r="Z288">
        <f t="shared" si="150"/>
        <v>1627.4554349122241</v>
      </c>
      <c r="AA288">
        <f t="shared" si="151"/>
        <v>20.057845334868617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0.33417853631129996</v>
      </c>
      <c r="E289">
        <f t="shared" si="134"/>
        <v>3.3326493885573738E-2</v>
      </c>
      <c r="F289">
        <f t="shared" si="135"/>
        <v>0.1499876533554787</v>
      </c>
      <c r="G289">
        <f t="shared" si="136"/>
        <v>4.350565386230989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9.5468770190052048</v>
      </c>
      <c r="L289">
        <f t="shared" si="141"/>
        <v>4500.5530395864671</v>
      </c>
      <c r="M289">
        <f t="shared" si="142"/>
        <v>42.966226386442067</v>
      </c>
      <c r="N289">
        <f t="shared" si="124"/>
        <v>0.34684178145269073</v>
      </c>
      <c r="O289">
        <f t="shared" si="143"/>
        <v>0.99610306638106672</v>
      </c>
      <c r="P289">
        <f t="shared" si="144"/>
        <v>1009.5468770190053</v>
      </c>
      <c r="Q289">
        <f t="shared" si="145"/>
        <v>0.31082386926942729</v>
      </c>
      <c r="R289">
        <f t="shared" si="146"/>
        <v>3.0545303404506119E-2</v>
      </c>
      <c r="S289">
        <f t="shared" si="147"/>
        <v>1010.1620791535828</v>
      </c>
      <c r="T289">
        <f t="shared" si="148"/>
        <v>4500.5530395864671</v>
      </c>
      <c r="U289">
        <f t="shared" si="125"/>
        <v>100506.81719607934</v>
      </c>
      <c r="V289">
        <f t="shared" si="149"/>
        <v>12.554723113279914</v>
      </c>
      <c r="W289">
        <f t="shared" si="126"/>
        <v>23102.012789917208</v>
      </c>
      <c r="X289">
        <f t="shared" si="127"/>
        <v>24772.410721659577</v>
      </c>
      <c r="Y289">
        <f t="shared" si="128"/>
        <v>7267.1754230701854</v>
      </c>
      <c r="Z289">
        <f t="shared" si="150"/>
        <v>1567.0866664869075</v>
      </c>
      <c r="AA289">
        <f t="shared" si="151"/>
        <v>19.315286213328609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0.33417853631129996</v>
      </c>
      <c r="E290">
        <f t="shared" si="134"/>
        <v>3.3326493885573738E-2</v>
      </c>
      <c r="F290">
        <f t="shared" si="135"/>
        <v>0.1449890907430158</v>
      </c>
      <c r="G290">
        <f t="shared" si="136"/>
        <v>4.2055762954879734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9.5665420225526852</v>
      </c>
      <c r="L290">
        <f t="shared" si="141"/>
        <v>4350.5653862309891</v>
      </c>
      <c r="M290">
        <f t="shared" si="142"/>
        <v>41.619866589241909</v>
      </c>
      <c r="N290">
        <f t="shared" si="124"/>
        <v>0.3454903085112257</v>
      </c>
      <c r="O290">
        <f t="shared" si="143"/>
        <v>0.99610348864025378</v>
      </c>
      <c r="P290">
        <f t="shared" si="144"/>
        <v>1009.5665420225527</v>
      </c>
      <c r="Q290">
        <f t="shared" si="145"/>
        <v>0.31082386926942729</v>
      </c>
      <c r="R290">
        <f t="shared" si="146"/>
        <v>3.0545303404506119E-2</v>
      </c>
      <c r="S290">
        <f t="shared" si="147"/>
        <v>1010.1830113728004</v>
      </c>
      <c r="T290">
        <f t="shared" si="148"/>
        <v>4350.5653862309891</v>
      </c>
      <c r="U290">
        <f t="shared" si="125"/>
        <v>96478.55715969656</v>
      </c>
      <c r="V290">
        <f t="shared" si="149"/>
        <v>12.051536455936938</v>
      </c>
      <c r="W290">
        <f t="shared" si="126"/>
        <v>22940.627010668039</v>
      </c>
      <c r="X290">
        <f t="shared" si="127"/>
        <v>24603.728565663547</v>
      </c>
      <c r="Y290">
        <f t="shared" si="128"/>
        <v>6994.3004766782979</v>
      </c>
      <c r="Z290">
        <f t="shared" si="150"/>
        <v>1508.9578488867699</v>
      </c>
      <c r="AA290">
        <f t="shared" si="151"/>
        <v>18.599197719831924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0.33324283640962826</v>
      </c>
      <c r="E291">
        <f t="shared" si="134"/>
        <v>3.3213358674882953E-2</v>
      </c>
      <c r="F291">
        <f t="shared" si="135"/>
        <v>0.13968131393662761</v>
      </c>
      <c r="G291">
        <f t="shared" si="136"/>
        <v>4.0658949815513461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9.5862475327877199</v>
      </c>
      <c r="L291">
        <f t="shared" si="141"/>
        <v>4205.5762954879738</v>
      </c>
      <c r="M291">
        <f t="shared" si="142"/>
        <v>40.315695386572102</v>
      </c>
      <c r="N291">
        <f t="shared" si="124"/>
        <v>0.34414424872746952</v>
      </c>
      <c r="O291">
        <f t="shared" si="143"/>
        <v>0.99610391449312552</v>
      </c>
      <c r="P291">
        <f t="shared" si="144"/>
        <v>1009.5862475327878</v>
      </c>
      <c r="Q291">
        <f t="shared" si="145"/>
        <v>0.30995356243547284</v>
      </c>
      <c r="R291">
        <f t="shared" si="146"/>
        <v>3.0443341672916624E-2</v>
      </c>
      <c r="S291">
        <f t="shared" si="147"/>
        <v>1010.2039867089622</v>
      </c>
      <c r="T291">
        <f t="shared" si="148"/>
        <v>4205.5762954879738</v>
      </c>
      <c r="U291">
        <f t="shared" si="125"/>
        <v>92581.852256084079</v>
      </c>
      <c r="V291">
        <f t="shared" si="149"/>
        <v>11.564782895493646</v>
      </c>
      <c r="W291">
        <f t="shared" si="126"/>
        <v>22770.350113853518</v>
      </c>
      <c r="X291">
        <f t="shared" si="127"/>
        <v>24426.471604598908</v>
      </c>
      <c r="Y291">
        <f t="shared" si="128"/>
        <v>6733.6160580610176</v>
      </c>
      <c r="Z291">
        <f t="shared" si="150"/>
        <v>1452.9858517956377</v>
      </c>
      <c r="AA291">
        <f t="shared" si="151"/>
        <v>17.908635558217345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0.33324283640962826</v>
      </c>
      <c r="E292">
        <f t="shared" si="134"/>
        <v>3.3213358674882953E-2</v>
      </c>
      <c r="F292">
        <f t="shared" si="135"/>
        <v>0.13504202835667148</v>
      </c>
      <c r="G292">
        <f t="shared" si="136"/>
        <v>3.9308529531946745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9.60599363314744</v>
      </c>
      <c r="L292">
        <f t="shared" si="141"/>
        <v>4065.8949815513461</v>
      </c>
      <c r="M292">
        <f t="shared" si="142"/>
        <v>39.056961305828359</v>
      </c>
      <c r="N292">
        <f t="shared" si="124"/>
        <v>0.34280358106875908</v>
      </c>
      <c r="O292">
        <f t="shared" si="143"/>
        <v>0.99610434385096436</v>
      </c>
      <c r="P292">
        <f t="shared" si="144"/>
        <v>1009.6059936331475</v>
      </c>
      <c r="Q292">
        <f t="shared" si="145"/>
        <v>0.30995356243547284</v>
      </c>
      <c r="R292">
        <f t="shared" si="146"/>
        <v>3.0443341672916624E-2</v>
      </c>
      <c r="S292">
        <f t="shared" si="147"/>
        <v>1010.2250052508824</v>
      </c>
      <c r="T292">
        <f t="shared" si="148"/>
        <v>4065.8949815513461</v>
      </c>
      <c r="U292">
        <f t="shared" si="125"/>
        <v>88811.830029033124</v>
      </c>
      <c r="V292">
        <f t="shared" si="149"/>
        <v>11.093853793249803</v>
      </c>
      <c r="W292">
        <f t="shared" si="126"/>
        <v>22593.526414376352</v>
      </c>
      <c r="X292">
        <f t="shared" si="127"/>
        <v>24242.924544326688</v>
      </c>
      <c r="Y292">
        <f t="shared" si="128"/>
        <v>6483.5415101090512</v>
      </c>
      <c r="Z292">
        <f t="shared" si="150"/>
        <v>1399.2543738307766</v>
      </c>
      <c r="AA292">
        <f t="shared" si="151"/>
        <v>17.244241414351418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0.33324283640962826</v>
      </c>
      <c r="E293">
        <f t="shared" si="134"/>
        <v>3.3213358674882953E-2</v>
      </c>
      <c r="F293">
        <f t="shared" si="135"/>
        <v>0.13055682903267762</v>
      </c>
      <c r="G293">
        <f t="shared" si="136"/>
        <v>3.800296124161997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9.6257804072408764</v>
      </c>
      <c r="L293">
        <f t="shared" si="141"/>
        <v>3930.8529531946747</v>
      </c>
      <c r="M293">
        <f t="shared" si="142"/>
        <v>37.837527340606236</v>
      </c>
      <c r="N293">
        <f t="shared" si="124"/>
        <v>0.34146828454718336</v>
      </c>
      <c r="O293">
        <f t="shared" si="143"/>
        <v>0.99610477662627483</v>
      </c>
      <c r="P293">
        <f t="shared" si="144"/>
        <v>1009.6257804072409</v>
      </c>
      <c r="Q293">
        <f t="shared" si="145"/>
        <v>0.30995356243547284</v>
      </c>
      <c r="R293">
        <f t="shared" si="146"/>
        <v>3.0443341672916624E-2</v>
      </c>
      <c r="S293">
        <f t="shared" si="147"/>
        <v>1010.2460670875574</v>
      </c>
      <c r="T293">
        <f t="shared" si="148"/>
        <v>3930.8529531946747</v>
      </c>
      <c r="U293">
        <f t="shared" si="125"/>
        <v>85164.27664496396</v>
      </c>
      <c r="V293">
        <f t="shared" si="149"/>
        <v>10.63822278178761</v>
      </c>
      <c r="W293">
        <f t="shared" si="126"/>
        <v>22409.90540276478</v>
      </c>
      <c r="X293">
        <f t="shared" si="127"/>
        <v>24052.865355355934</v>
      </c>
      <c r="Y293">
        <f t="shared" si="128"/>
        <v>6243.7343399855426</v>
      </c>
      <c r="Z293">
        <f t="shared" si="150"/>
        <v>1347.5104690098417</v>
      </c>
      <c r="AA293">
        <f t="shared" si="151"/>
        <v>16.603455555074678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0.33324283640962826</v>
      </c>
      <c r="E294">
        <f t="shared" si="134"/>
        <v>3.3213358674882953E-2</v>
      </c>
      <c r="F294">
        <f t="shared" si="135"/>
        <v>0.12622059824255993</v>
      </c>
      <c r="G294">
        <f t="shared" si="136"/>
        <v>3.6740755259194371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9.6456079388492526</v>
      </c>
      <c r="L294">
        <f t="shared" si="141"/>
        <v>3800.2961241619969</v>
      </c>
      <c r="M294">
        <f t="shared" si="142"/>
        <v>36.656166465195007</v>
      </c>
      <c r="N294">
        <f t="shared" si="124"/>
        <v>0.34013833822036799</v>
      </c>
      <c r="O294">
        <f t="shared" si="143"/>
        <v>0.99610521273277541</v>
      </c>
      <c r="P294">
        <f t="shared" si="144"/>
        <v>1009.6456079388493</v>
      </c>
      <c r="Q294">
        <f t="shared" si="145"/>
        <v>0.30995356243547284</v>
      </c>
      <c r="R294">
        <f t="shared" si="146"/>
        <v>3.0443341672916624E-2</v>
      </c>
      <c r="S294">
        <f t="shared" si="147"/>
        <v>1010.2671723081677</v>
      </c>
      <c r="T294">
        <f t="shared" si="148"/>
        <v>3800.2961241619969</v>
      </c>
      <c r="U294">
        <f t="shared" si="125"/>
        <v>81635.118108572467</v>
      </c>
      <c r="V294">
        <f t="shared" si="149"/>
        <v>10.197380961467864</v>
      </c>
      <c r="W294">
        <f t="shared" si="126"/>
        <v>22219.226995379559</v>
      </c>
      <c r="X294">
        <f t="shared" si="127"/>
        <v>23856.064182372698</v>
      </c>
      <c r="Y294">
        <f t="shared" si="128"/>
        <v>6013.8634486463116</v>
      </c>
      <c r="Z294">
        <f t="shared" si="150"/>
        <v>1297.6805982889068</v>
      </c>
      <c r="AA294">
        <f t="shared" si="151"/>
        <v>15.985438495379826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0.33324283640962826</v>
      </c>
      <c r="E295">
        <f t="shared" si="134"/>
        <v>3.3213358674882953E-2</v>
      </c>
      <c r="F295">
        <f t="shared" si="135"/>
        <v>0.12202838824097148</v>
      </c>
      <c r="G295">
        <f t="shared" si="136"/>
        <v>3.5520471376784655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9.6654763119263798</v>
      </c>
      <c r="L295">
        <f t="shared" si="141"/>
        <v>3674.075525919437</v>
      </c>
      <c r="M295">
        <f t="shared" si="142"/>
        <v>35.511689964002777</v>
      </c>
      <c r="N295">
        <f t="shared" si="124"/>
        <v>0.33881372119223679</v>
      </c>
      <c r="O295">
        <f t="shared" si="143"/>
        <v>0.99610565208537882</v>
      </c>
      <c r="P295">
        <f t="shared" si="144"/>
        <v>1009.6654763119263</v>
      </c>
      <c r="Q295">
        <f t="shared" si="145"/>
        <v>0.30995356243547284</v>
      </c>
      <c r="R295">
        <f t="shared" si="146"/>
        <v>3.0443341672916624E-2</v>
      </c>
      <c r="S295">
        <f t="shared" si="147"/>
        <v>1010.2883210020767</v>
      </c>
      <c r="T295">
        <f t="shared" si="148"/>
        <v>3674.075525919437</v>
      </c>
      <c r="U295">
        <f t="shared" si="125"/>
        <v>78220.415619854612</v>
      </c>
      <c r="V295">
        <f t="shared" si="149"/>
        <v>9.7708363204566595</v>
      </c>
      <c r="W295">
        <f t="shared" si="126"/>
        <v>22021.221168528093</v>
      </c>
      <c r="X295">
        <f t="shared" si="127"/>
        <v>23652.283068411594</v>
      </c>
      <c r="Y295">
        <f t="shared" si="128"/>
        <v>5793.6087528575918</v>
      </c>
      <c r="Z295">
        <f t="shared" si="150"/>
        <v>1249.693943882362</v>
      </c>
      <c r="AA295">
        <f t="shared" si="151"/>
        <v>15.389380624647007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0.33324283640962826</v>
      </c>
      <c r="E296">
        <f t="shared" si="134"/>
        <v>3.3213358674882953E-2</v>
      </c>
      <c r="F296">
        <f t="shared" si="135"/>
        <v>0.11797541561380623</v>
      </c>
      <c r="G296">
        <f t="shared" si="136"/>
        <v>3.434071722064659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9.6853856105989937</v>
      </c>
      <c r="L296">
        <f t="shared" si="141"/>
        <v>3552.0471376784653</v>
      </c>
      <c r="M296">
        <f t="shared" si="142"/>
        <v>34.402946235440353</v>
      </c>
      <c r="N296">
        <f t="shared" si="124"/>
        <v>0.33749441261375401</v>
      </c>
      <c r="O296">
        <f t="shared" si="143"/>
        <v>0.99610609460018229</v>
      </c>
      <c r="P296">
        <f t="shared" si="144"/>
        <v>1009.685385610599</v>
      </c>
      <c r="Q296">
        <f t="shared" si="145"/>
        <v>0.30995356243547284</v>
      </c>
      <c r="R296">
        <f t="shared" si="146"/>
        <v>3.0443341672916624E-2</v>
      </c>
      <c r="S296">
        <f t="shared" si="147"/>
        <v>1010.3095132588327</v>
      </c>
      <c r="T296">
        <f t="shared" si="148"/>
        <v>3552.0471376784653</v>
      </c>
      <c r="U296">
        <f t="shared" si="125"/>
        <v>74916.361085339013</v>
      </c>
      <c r="V296">
        <f t="shared" si="149"/>
        <v>9.3581131740148233</v>
      </c>
      <c r="W296">
        <f t="shared" si="126"/>
        <v>21815.60757860271</v>
      </c>
      <c r="X296">
        <f t="shared" si="127"/>
        <v>23441.275669311228</v>
      </c>
      <c r="Y296">
        <f t="shared" si="128"/>
        <v>5582.6608197649648</v>
      </c>
      <c r="Z296">
        <f t="shared" si="150"/>
        <v>1203.4823085670744</v>
      </c>
      <c r="AA296">
        <f t="shared" si="151"/>
        <v>14.814501142843167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0.33324283640962826</v>
      </c>
      <c r="E297">
        <f t="shared" si="134"/>
        <v>3.3213358674882953E-2</v>
      </c>
      <c r="F297">
        <f t="shared" si="135"/>
        <v>0.11405705582020649</v>
      </c>
      <c r="G297">
        <f t="shared" si="136"/>
        <v>3.3200146662444525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9.7053359191671191</v>
      </c>
      <c r="L297">
        <f t="shared" si="141"/>
        <v>3434.0717220646588</v>
      </c>
      <c r="M297">
        <f t="shared" si="142"/>
        <v>33.328819633150218</v>
      </c>
      <c r="N297">
        <f t="shared" si="124"/>
        <v>0.336180391683645</v>
      </c>
      <c r="O297">
        <f t="shared" si="143"/>
        <v>0.996106540194451</v>
      </c>
      <c r="P297">
        <f t="shared" si="144"/>
        <v>1009.7053359191672</v>
      </c>
      <c r="Q297">
        <f t="shared" si="145"/>
        <v>0.30995356243547284</v>
      </c>
      <c r="R297">
        <f t="shared" si="146"/>
        <v>3.0443341672916624E-2</v>
      </c>
      <c r="S297">
        <f t="shared" si="147"/>
        <v>1010.3307491681676</v>
      </c>
      <c r="T297">
        <f t="shared" si="148"/>
        <v>3434.0717220646588</v>
      </c>
      <c r="U297">
        <f t="shared" si="125"/>
        <v>71719.272778404062</v>
      </c>
      <c r="V297">
        <f t="shared" si="149"/>
        <v>8.9587516224101531</v>
      </c>
      <c r="W297">
        <f t="shared" si="126"/>
        <v>21602.09516770954</v>
      </c>
      <c r="X297">
        <f t="shared" si="127"/>
        <v>23222.786958111574</v>
      </c>
      <c r="Y297">
        <f t="shared" si="128"/>
        <v>5380.7205135967324</v>
      </c>
      <c r="Z297">
        <f t="shared" si="150"/>
        <v>1158.9800187117148</v>
      </c>
      <c r="AA297">
        <f t="shared" si="151"/>
        <v>14.260047034618122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0.33324283640962826</v>
      </c>
      <c r="E298">
        <f t="shared" si="134"/>
        <v>3.3213358674882953E-2</v>
      </c>
      <c r="F298">
        <f t="shared" si="135"/>
        <v>0.11026883791584882</v>
      </c>
      <c r="G298">
        <f t="shared" si="136"/>
        <v>3.2097458283286038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9.7253273221044267</v>
      </c>
      <c r="L298">
        <f t="shared" si="141"/>
        <v>3320.0146662444527</v>
      </c>
      <c r="M298">
        <f t="shared" si="142"/>
        <v>32.288229343414585</v>
      </c>
      <c r="N298">
        <f t="shared" si="124"/>
        <v>0.334871637649097</v>
      </c>
      <c r="O298">
        <f t="shared" si="143"/>
        <v>0.99610698878660486</v>
      </c>
      <c r="P298">
        <f t="shared" si="144"/>
        <v>1009.7253273221045</v>
      </c>
      <c r="Q298">
        <f t="shared" si="145"/>
        <v>0.30995356243547284</v>
      </c>
      <c r="R298">
        <f t="shared" si="146"/>
        <v>3.0443341672916624E-2</v>
      </c>
      <c r="S298">
        <f t="shared" si="147"/>
        <v>1010.3520288199988</v>
      </c>
      <c r="T298">
        <f t="shared" si="148"/>
        <v>3320.0146662444527</v>
      </c>
      <c r="U298">
        <f t="shared" si="125"/>
        <v>68625.591143725134</v>
      </c>
      <c r="V298">
        <f t="shared" si="149"/>
        <v>8.5723070268335242</v>
      </c>
      <c r="W298">
        <f t="shared" si="126"/>
        <v>21380.381754233869</v>
      </c>
      <c r="X298">
        <f t="shared" si="127"/>
        <v>22996.552919039012</v>
      </c>
      <c r="Y298">
        <f t="shared" si="128"/>
        <v>5187.4986540982864</v>
      </c>
      <c r="Z298">
        <f t="shared" si="150"/>
        <v>1116.123830893506</v>
      </c>
      <c r="AA298">
        <f t="shared" si="151"/>
        <v>13.725292079947078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0.3697633332316097</v>
      </c>
      <c r="E299">
        <f t="shared" si="134"/>
        <v>3.7741021105784922E-2</v>
      </c>
      <c r="F299">
        <f t="shared" si="135"/>
        <v>0.12113908505115495</v>
      </c>
      <c r="G299">
        <f t="shared" si="136"/>
        <v>3.0886067432774489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9.7453599040585921</v>
      </c>
      <c r="L299">
        <f t="shared" si="141"/>
        <v>3209.7458283286037</v>
      </c>
      <c r="M299">
        <f t="shared" si="142"/>
        <v>31.280128297612908</v>
      </c>
      <c r="N299">
        <f t="shared" si="124"/>
        <v>0.33356812980644146</v>
      </c>
      <c r="O299">
        <f t="shared" si="143"/>
        <v>0.99610744029620857</v>
      </c>
      <c r="P299">
        <f t="shared" si="144"/>
        <v>1009.7453599040585</v>
      </c>
      <c r="Q299">
        <f t="shared" si="145"/>
        <v>0.34392175876294673</v>
      </c>
      <c r="R299">
        <f t="shared" si="146"/>
        <v>3.4513283708902387E-2</v>
      </c>
      <c r="S299">
        <f t="shared" si="147"/>
        <v>1010.3733523044287</v>
      </c>
      <c r="T299">
        <f t="shared" si="148"/>
        <v>3209.7458283286037</v>
      </c>
      <c r="U299">
        <f t="shared" si="125"/>
        <v>65631.874741062449</v>
      </c>
      <c r="V299">
        <f t="shared" si="149"/>
        <v>8.1983495027206157</v>
      </c>
      <c r="W299">
        <f t="shared" si="126"/>
        <v>21249.670222314471</v>
      </c>
      <c r="X299">
        <f t="shared" si="127"/>
        <v>22858.253122638824</v>
      </c>
      <c r="Y299">
        <f t="shared" si="128"/>
        <v>4968.2799930625915</v>
      </c>
      <c r="Z299">
        <f t="shared" si="150"/>
        <v>1074.8528419697568</v>
      </c>
      <c r="AA299">
        <f t="shared" si="151"/>
        <v>13.209535900017581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0.3697633332316097</v>
      </c>
      <c r="E300">
        <f t="shared" si="134"/>
        <v>3.7741021105784922E-2</v>
      </c>
      <c r="F300">
        <f t="shared" si="135"/>
        <v>0.11656717228550383</v>
      </c>
      <c r="G300">
        <f t="shared" si="136"/>
        <v>2.9720395709919449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9.7654337498516455</v>
      </c>
      <c r="L300">
        <f t="shared" si="141"/>
        <v>3088.6067432774489</v>
      </c>
      <c r="M300">
        <f t="shared" si="142"/>
        <v>30.161584530820978</v>
      </c>
      <c r="N300">
        <f t="shared" si="124"/>
        <v>0.33226984750181482</v>
      </c>
      <c r="O300">
        <f t="shared" si="143"/>
        <v>0.99610789464395177</v>
      </c>
      <c r="P300">
        <f t="shared" si="144"/>
        <v>1009.7654337498517</v>
      </c>
      <c r="Q300">
        <f t="shared" si="145"/>
        <v>0.34392175876294673</v>
      </c>
      <c r="R300">
        <f t="shared" si="146"/>
        <v>3.4513283708902387E-2</v>
      </c>
      <c r="S300">
        <f t="shared" si="147"/>
        <v>1010.3947197117452</v>
      </c>
      <c r="T300">
        <f t="shared" si="148"/>
        <v>3088.6067432774489</v>
      </c>
      <c r="U300">
        <f t="shared" si="125"/>
        <v>62749.526385066813</v>
      </c>
      <c r="V300">
        <f t="shared" si="149"/>
        <v>7.838303422911471</v>
      </c>
      <c r="W300">
        <f t="shared" si="126"/>
        <v>21113.287655225806</v>
      </c>
      <c r="X300">
        <f t="shared" si="127"/>
        <v>22714.435141231996</v>
      </c>
      <c r="Y300">
        <f t="shared" si="128"/>
        <v>4758.6736874046674</v>
      </c>
      <c r="Z300">
        <f t="shared" si="150"/>
        <v>1030.2607750626225</v>
      </c>
      <c r="AA300">
        <f t="shared" si="151"/>
        <v>12.665375226948598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0.3697633332316097</v>
      </c>
      <c r="E301">
        <f t="shared" si="134"/>
        <v>3.7741021105784922E-2</v>
      </c>
      <c r="F301">
        <f t="shared" si="135"/>
        <v>0.11216780817603496</v>
      </c>
      <c r="G301">
        <f t="shared" si="136"/>
        <v>2.85987176281591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9.7855489444803361</v>
      </c>
      <c r="L301">
        <f t="shared" si="141"/>
        <v>2972.0395709919449</v>
      </c>
      <c r="M301">
        <f t="shared" si="142"/>
        <v>29.083038686874019</v>
      </c>
      <c r="N301">
        <f t="shared" si="124"/>
        <v>0.33097677013180199</v>
      </c>
      <c r="O301">
        <f t="shared" si="143"/>
        <v>0.99610835175164136</v>
      </c>
      <c r="P301">
        <f t="shared" si="144"/>
        <v>1009.7855489444803</v>
      </c>
      <c r="Q301">
        <f t="shared" si="145"/>
        <v>0.34392175876294673</v>
      </c>
      <c r="R301">
        <f t="shared" si="146"/>
        <v>3.4513283708902387E-2</v>
      </c>
      <c r="S301">
        <f t="shared" si="147"/>
        <v>1010.4161311324224</v>
      </c>
      <c r="T301">
        <f t="shared" si="148"/>
        <v>2972.0395709919449</v>
      </c>
      <c r="U301">
        <f t="shared" si="125"/>
        <v>59974.340323265089</v>
      </c>
      <c r="V301">
        <f t="shared" si="149"/>
        <v>7.4916434294328047</v>
      </c>
      <c r="W301">
        <f t="shared" si="126"/>
        <v>20970.989364996105</v>
      </c>
      <c r="X301">
        <f t="shared" si="127"/>
        <v>22564.880126233191</v>
      </c>
      <c r="Y301">
        <f t="shared" si="128"/>
        <v>4558.3231810750976</v>
      </c>
      <c r="Z301">
        <f t="shared" si="150"/>
        <v>987.51913502285265</v>
      </c>
      <c r="AA301">
        <f t="shared" si="151"/>
        <v>12.142976774629817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0.3697633332316097</v>
      </c>
      <c r="E302">
        <f t="shared" si="134"/>
        <v>3.7741021105784922E-2</v>
      </c>
      <c r="F302">
        <f t="shared" si="135"/>
        <v>0.10793448056027359</v>
      </c>
      <c r="G302">
        <f t="shared" si="136"/>
        <v>2.7519372822556365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9.8057055731164979</v>
      </c>
      <c r="L302">
        <f t="shared" si="141"/>
        <v>2859.8717628159102</v>
      </c>
      <c r="M302">
        <f t="shared" si="142"/>
        <v>28.043060483042474</v>
      </c>
      <c r="N302">
        <f t="shared" si="124"/>
        <v>0.32968887714406081</v>
      </c>
      <c r="O302">
        <f t="shared" si="143"/>
        <v>0.99610881154218678</v>
      </c>
      <c r="P302">
        <f t="shared" si="144"/>
        <v>1009.8057055731165</v>
      </c>
      <c r="Q302">
        <f t="shared" si="145"/>
        <v>0.34392175876294673</v>
      </c>
      <c r="R302">
        <f t="shared" si="146"/>
        <v>3.4513283708902387E-2</v>
      </c>
      <c r="S302">
        <f t="shared" si="147"/>
        <v>1010.4375866571204</v>
      </c>
      <c r="T302">
        <f t="shared" si="148"/>
        <v>2859.8717628159102</v>
      </c>
      <c r="U302">
        <f t="shared" si="125"/>
        <v>57302.269417951924</v>
      </c>
      <c r="V302">
        <f t="shared" si="149"/>
        <v>7.1578639775394004</v>
      </c>
      <c r="W302">
        <f t="shared" si="126"/>
        <v>20822.520116077616</v>
      </c>
      <c r="X302">
        <f t="shared" si="127"/>
        <v>22409.360559604589</v>
      </c>
      <c r="Y302">
        <f t="shared" si="128"/>
        <v>4366.8853775329471</v>
      </c>
      <c r="Z302">
        <f t="shared" si="150"/>
        <v>946.55111904795285</v>
      </c>
      <c r="AA302">
        <f t="shared" si="151"/>
        <v>11.641469720793054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0.36887590123185382</v>
      </c>
      <c r="E303">
        <f t="shared" si="134"/>
        <v>3.7628181379835368E-2</v>
      </c>
      <c r="F303">
        <f t="shared" si="135"/>
        <v>0.10355039520264629</v>
      </c>
      <c r="G303">
        <f t="shared" si="136"/>
        <v>2.6483868870529901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9.8259037211074141</v>
      </c>
      <c r="L303">
        <f t="shared" si="141"/>
        <v>2751.9372822556365</v>
      </c>
      <c r="M303">
        <f t="shared" si="142"/>
        <v>27.040270781969884</v>
      </c>
      <c r="N303">
        <f t="shared" si="124"/>
        <v>0.32840614803792767</v>
      </c>
      <c r="O303">
        <f t="shared" si="143"/>
        <v>0.9961092739395857</v>
      </c>
      <c r="P303">
        <f t="shared" si="144"/>
        <v>1009.8259037211075</v>
      </c>
      <c r="Q303">
        <f t="shared" si="145"/>
        <v>0.34309634654191568</v>
      </c>
      <c r="R303">
        <f t="shared" si="146"/>
        <v>3.44121187710692E-2</v>
      </c>
      <c r="S303">
        <f t="shared" si="147"/>
        <v>1010.4590863766863</v>
      </c>
      <c r="T303">
        <f t="shared" si="148"/>
        <v>2751.9372822556365</v>
      </c>
      <c r="U303">
        <f t="shared" si="125"/>
        <v>54729.4191625987</v>
      </c>
      <c r="V303">
        <f t="shared" si="149"/>
        <v>6.8364785882789461</v>
      </c>
      <c r="W303">
        <f t="shared" si="126"/>
        <v>20665.190358006665</v>
      </c>
      <c r="X303">
        <f t="shared" si="127"/>
        <v>22245.309018403099</v>
      </c>
      <c r="Y303">
        <f t="shared" si="128"/>
        <v>4184.7655401816537</v>
      </c>
      <c r="Z303">
        <f t="shared" si="150"/>
        <v>907.28311255773917</v>
      </c>
      <c r="AA303">
        <f t="shared" si="151"/>
        <v>11.160018111099465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0.36887590123185382</v>
      </c>
      <c r="E304">
        <f t="shared" si="134"/>
        <v>3.7628181379835368E-2</v>
      </c>
      <c r="F304">
        <f t="shared" si="135"/>
        <v>9.9653982150007481E-2</v>
      </c>
      <c r="G304">
        <f t="shared" si="136"/>
        <v>2.5487329049029825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9.8461434739761255</v>
      </c>
      <c r="L304">
        <f t="shared" si="141"/>
        <v>2648.38688705299</v>
      </c>
      <c r="M304">
        <f t="shared" si="142"/>
        <v>26.076397264520743</v>
      </c>
      <c r="N304">
        <f t="shared" si="124"/>
        <v>0.32712856236500609</v>
      </c>
      <c r="O304">
        <f t="shared" si="143"/>
        <v>0.99610973886891419</v>
      </c>
      <c r="P304">
        <f t="shared" si="144"/>
        <v>1009.8461434739761</v>
      </c>
      <c r="Q304">
        <f t="shared" si="145"/>
        <v>0.34309634654191568</v>
      </c>
      <c r="R304">
        <f t="shared" si="146"/>
        <v>3.44121187710692E-2</v>
      </c>
      <c r="S304">
        <f t="shared" si="147"/>
        <v>1010.4806303821545</v>
      </c>
      <c r="T304">
        <f t="shared" si="148"/>
        <v>2648.38688705299</v>
      </c>
      <c r="U304">
        <f t="shared" si="125"/>
        <v>52251.727153303706</v>
      </c>
      <c r="V304">
        <f t="shared" si="149"/>
        <v>6.5269798099423628</v>
      </c>
      <c r="W304">
        <f t="shared" si="126"/>
        <v>20501.060371130847</v>
      </c>
      <c r="X304">
        <f t="shared" si="127"/>
        <v>22074.735918402679</v>
      </c>
      <c r="Y304">
        <f t="shared" si="128"/>
        <v>4010.8786489729282</v>
      </c>
      <c r="Z304">
        <f t="shared" si="150"/>
        <v>869.74653609123061</v>
      </c>
      <c r="AA304">
        <f t="shared" si="151"/>
        <v>10.698810702159879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0.36887590123185382</v>
      </c>
      <c r="E305">
        <f t="shared" si="134"/>
        <v>3.7628181379835368E-2</v>
      </c>
      <c r="F305">
        <f t="shared" si="135"/>
        <v>9.5904184034444118E-2</v>
      </c>
      <c r="G305">
        <f t="shared" si="136"/>
        <v>2.4528287208685384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9.8664249174218988</v>
      </c>
      <c r="L305">
        <f t="shared" si="141"/>
        <v>2548.7329049029827</v>
      </c>
      <c r="M305">
        <f t="shared" si="142"/>
        <v>25.146881840787884</v>
      </c>
      <c r="N305">
        <f t="shared" si="124"/>
        <v>0.32585609972973628</v>
      </c>
      <c r="O305">
        <f t="shared" si="143"/>
        <v>0.99611020625630964</v>
      </c>
      <c r="P305">
        <f t="shared" si="144"/>
        <v>1009.8664249174219</v>
      </c>
      <c r="Q305">
        <f t="shared" si="145"/>
        <v>0.34309634654191568</v>
      </c>
      <c r="R305">
        <f t="shared" si="146"/>
        <v>3.44121187710692E-2</v>
      </c>
      <c r="S305">
        <f t="shared" si="147"/>
        <v>1010.5022187647464</v>
      </c>
      <c r="T305">
        <f t="shared" si="148"/>
        <v>2548.7329049029827</v>
      </c>
      <c r="U305">
        <f t="shared" si="125"/>
        <v>49865.609612090338</v>
      </c>
      <c r="V305">
        <f t="shared" si="149"/>
        <v>6.2289199779686699</v>
      </c>
      <c r="W305">
        <f t="shared" si="126"/>
        <v>20329.837622919356</v>
      </c>
      <c r="X305">
        <f t="shared" si="127"/>
        <v>21897.383372658693</v>
      </c>
      <c r="Y305">
        <f t="shared" si="128"/>
        <v>3844.9212362360504</v>
      </c>
      <c r="Z305">
        <f t="shared" si="150"/>
        <v>833.76333103329853</v>
      </c>
      <c r="AA305">
        <f t="shared" si="151"/>
        <v>10.255994874089124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0.36887590123185382</v>
      </c>
      <c r="E306">
        <f t="shared" si="134"/>
        <v>3.7628181379835368E-2</v>
      </c>
      <c r="F306">
        <f t="shared" si="135"/>
        <v>9.2295484002510947E-2</v>
      </c>
      <c r="G306">
        <f t="shared" si="136"/>
        <v>2.3605332368660275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9.8867481373204846</v>
      </c>
      <c r="L306">
        <f t="shared" si="141"/>
        <v>2452.8287208685383</v>
      </c>
      <c r="M306">
        <f t="shared" si="142"/>
        <v>24.250499787213208</v>
      </c>
      <c r="N306">
        <f t="shared" si="124"/>
        <v>0.32458873978994901</v>
      </c>
      <c r="O306">
        <f t="shared" si="143"/>
        <v>0.99611067602896364</v>
      </c>
      <c r="P306">
        <f t="shared" si="144"/>
        <v>1009.8867481373205</v>
      </c>
      <c r="Q306">
        <f t="shared" si="145"/>
        <v>0.34309634654191568</v>
      </c>
      <c r="R306">
        <f t="shared" si="146"/>
        <v>3.44121187710692E-2</v>
      </c>
      <c r="S306">
        <f t="shared" si="147"/>
        <v>1010.5238516158719</v>
      </c>
      <c r="T306">
        <f t="shared" si="148"/>
        <v>2452.8287208685383</v>
      </c>
      <c r="U306">
        <f t="shared" si="125"/>
        <v>47567.617508044765</v>
      </c>
      <c r="V306">
        <f t="shared" si="149"/>
        <v>5.9418682596109909</v>
      </c>
      <c r="W306">
        <f t="shared" si="126"/>
        <v>20151.217006881951</v>
      </c>
      <c r="X306">
        <f t="shared" si="127"/>
        <v>21712.983306547096</v>
      </c>
      <c r="Y306">
        <f t="shared" si="128"/>
        <v>3686.6012585768435</v>
      </c>
      <c r="Z306">
        <f t="shared" si="150"/>
        <v>799.2692002872999</v>
      </c>
      <c r="AA306">
        <f t="shared" si="151"/>
        <v>9.8308368075431254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0.36887590123185382</v>
      </c>
      <c r="E307">
        <f t="shared" si="134"/>
        <v>3.7628181379835368E-2</v>
      </c>
      <c r="F307">
        <f t="shared" si="135"/>
        <v>8.8822572789924767E-2</v>
      </c>
      <c r="G307">
        <f t="shared" si="136"/>
        <v>2.2717106640761027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9.907113219724538</v>
      </c>
      <c r="L307">
        <f t="shared" si="141"/>
        <v>2360.5332368660274</v>
      </c>
      <c r="M307">
        <f t="shared" si="142"/>
        <v>23.386070036554575</v>
      </c>
      <c r="N307">
        <f t="shared" si="124"/>
        <v>0.32332646225740125</v>
      </c>
      <c r="O307">
        <f t="shared" si="143"/>
        <v>0.99611114811510526</v>
      </c>
      <c r="P307">
        <f t="shared" si="144"/>
        <v>1009.9071132197246</v>
      </c>
      <c r="Q307">
        <f t="shared" si="145"/>
        <v>0.34309634654191568</v>
      </c>
      <c r="R307">
        <f t="shared" si="146"/>
        <v>3.44121187710692E-2</v>
      </c>
      <c r="S307">
        <f t="shared" si="147"/>
        <v>1010.5455290271286</v>
      </c>
      <c r="T307">
        <f t="shared" si="148"/>
        <v>2360.5332368660274</v>
      </c>
      <c r="U307">
        <f t="shared" si="125"/>
        <v>45354.431489447801</v>
      </c>
      <c r="V307">
        <f t="shared" si="149"/>
        <v>5.6654100208881442</v>
      </c>
      <c r="W307">
        <f t="shared" si="126"/>
        <v>19964.88030217234</v>
      </c>
      <c r="X307">
        <f t="shared" si="127"/>
        <v>21521.257055353275</v>
      </c>
      <c r="Y307">
        <f t="shared" si="128"/>
        <v>3535.6376675212709</v>
      </c>
      <c r="Z307">
        <f t="shared" si="150"/>
        <v>766.20250858663303</v>
      </c>
      <c r="AA307">
        <f t="shared" si="151"/>
        <v>9.4226319810961296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0.36887590123185382</v>
      </c>
      <c r="E308">
        <f t="shared" si="134"/>
        <v>3.7628181379835368E-2</v>
      </c>
      <c r="F308">
        <f t="shared" si="135"/>
        <v>8.5480340910361843E-2</v>
      </c>
      <c r="G308">
        <f t="shared" si="136"/>
        <v>2.186230323165741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9.9275202508639655</v>
      </c>
      <c r="L308">
        <f t="shared" si="141"/>
        <v>2271.7106640761026</v>
      </c>
      <c r="M308">
        <f t="shared" si="142"/>
        <v>22.552453621719135</v>
      </c>
      <c r="N308">
        <f t="shared" si="124"/>
        <v>0.32206924689829591</v>
      </c>
      <c r="O308">
        <f t="shared" si="143"/>
        <v>0.99611162244399143</v>
      </c>
      <c r="P308">
        <f t="shared" si="144"/>
        <v>1009.9275202508639</v>
      </c>
      <c r="Q308">
        <f t="shared" si="145"/>
        <v>0.34309634654191568</v>
      </c>
      <c r="R308">
        <f t="shared" si="146"/>
        <v>3.44121187710692E-2</v>
      </c>
      <c r="S308">
        <f t="shared" si="147"/>
        <v>1010.5672510903034</v>
      </c>
      <c r="T308">
        <f t="shared" si="148"/>
        <v>2271.7106640761026</v>
      </c>
      <c r="U308">
        <f t="shared" si="125"/>
        <v>43222.857006542414</v>
      </c>
      <c r="V308">
        <f t="shared" si="149"/>
        <v>5.3991462173493137</v>
      </c>
      <c r="W308">
        <f t="shared" si="126"/>
        <v>19770.495609974965</v>
      </c>
      <c r="X308">
        <f t="shared" si="127"/>
        <v>21321.914945972421</v>
      </c>
      <c r="Y308">
        <f t="shared" si="128"/>
        <v>3391.7599963032976</v>
      </c>
      <c r="Z308">
        <f t="shared" si="150"/>
        <v>734.50417228813797</v>
      </c>
      <c r="AA308">
        <f t="shared" si="151"/>
        <v>9.0307040008500401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0.36887590123185382</v>
      </c>
      <c r="E309">
        <f t="shared" si="134"/>
        <v>3.7628181379835368E-2</v>
      </c>
      <c r="F309">
        <f t="shared" si="135"/>
        <v>8.2263871138176597E-2</v>
      </c>
      <c r="G309">
        <f t="shared" si="136"/>
        <v>2.1039664520275645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9.9479693171462955</v>
      </c>
      <c r="L309">
        <f t="shared" si="141"/>
        <v>2186.2303231657411</v>
      </c>
      <c r="M309">
        <f t="shared" si="142"/>
        <v>21.748552175067623</v>
      </c>
      <c r="N309">
        <f t="shared" si="124"/>
        <v>0.32081707353378452</v>
      </c>
      <c r="O309">
        <f t="shared" si="143"/>
        <v>0.99611209894589281</v>
      </c>
      <c r="P309">
        <f t="shared" si="144"/>
        <v>1009.9479693171463</v>
      </c>
      <c r="Q309">
        <f t="shared" si="145"/>
        <v>0.34309634654191568</v>
      </c>
      <c r="R309">
        <f t="shared" si="146"/>
        <v>3.44121187710692E-2</v>
      </c>
      <c r="S309">
        <f t="shared" si="147"/>
        <v>1010.5890178973718</v>
      </c>
      <c r="T309">
        <f t="shared" si="148"/>
        <v>2186.2303231657411</v>
      </c>
      <c r="U309">
        <f t="shared" si="125"/>
        <v>41169.819617763947</v>
      </c>
      <c r="V309">
        <f t="shared" si="149"/>
        <v>5.1426928077558172</v>
      </c>
      <c r="W309">
        <f t="shared" si="126"/>
        <v>19567.716765678066</v>
      </c>
      <c r="X309">
        <f t="shared" si="127"/>
        <v>21114.655862094562</v>
      </c>
      <c r="Y309">
        <f t="shared" si="128"/>
        <v>3254.7079621901412</v>
      </c>
      <c r="Z309">
        <f t="shared" si="150"/>
        <v>704.11755372820835</v>
      </c>
      <c r="AA309">
        <f t="shared" si="151"/>
        <v>8.6544034768197875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0.36887590123185382</v>
      </c>
      <c r="E310">
        <f t="shared" si="134"/>
        <v>3.7628181379835368E-2</v>
      </c>
      <c r="F310">
        <f t="shared" si="135"/>
        <v>7.916843127398189E-2</v>
      </c>
      <c r="G310">
        <f t="shared" si="136"/>
        <v>2.0247980207535825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9.9684605051570383</v>
      </c>
      <c r="L310">
        <f t="shared" si="141"/>
        <v>2103.9664520275646</v>
      </c>
      <c r="M310">
        <f t="shared" si="142"/>
        <v>20.973306481212155</v>
      </c>
      <c r="N310">
        <f t="shared" si="124"/>
        <v>0.31956992204045437</v>
      </c>
      <c r="O310">
        <f t="shared" si="143"/>
        <v>0.99611257755208338</v>
      </c>
      <c r="P310">
        <f t="shared" si="144"/>
        <v>1009.9684605051571</v>
      </c>
      <c r="Q310">
        <f t="shared" si="145"/>
        <v>0.34309634654191568</v>
      </c>
      <c r="R310">
        <f t="shared" si="146"/>
        <v>3.44121187710692E-2</v>
      </c>
      <c r="S310">
        <f t="shared" si="147"/>
        <v>1010.6108295404988</v>
      </c>
      <c r="T310">
        <f t="shared" si="148"/>
        <v>2103.9664520275646</v>
      </c>
      <c r="U310">
        <f t="shared" si="125"/>
        <v>39192.36047253017</v>
      </c>
      <c r="V310">
        <f t="shared" si="149"/>
        <v>4.8956801898176812</v>
      </c>
      <c r="W310">
        <f t="shared" si="126"/>
        <v>19356.182725792922</v>
      </c>
      <c r="X310">
        <f t="shared" si="127"/>
        <v>20899.1667922222</v>
      </c>
      <c r="Y310">
        <f t="shared" si="128"/>
        <v>3124.2310837603177</v>
      </c>
      <c r="Z310">
        <f t="shared" si="150"/>
        <v>674.98835995274294</v>
      </c>
      <c r="AA310">
        <f t="shared" si="151"/>
        <v>8.2931069442246734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0.40821462282438381</v>
      </c>
      <c r="E311">
        <f t="shared" si="134"/>
        <v>4.2775764427020024E-2</v>
      </c>
      <c r="F311">
        <f t="shared" si="135"/>
        <v>8.6612283148051653E-2</v>
      </c>
      <c r="G311">
        <f t="shared" si="136"/>
        <v>1.9381857376055309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9.9889939016600575</v>
      </c>
      <c r="L311">
        <f t="shared" si="141"/>
        <v>2024.7980207535825</v>
      </c>
      <c r="M311">
        <f t="shared" si="142"/>
        <v>20.22569508140089</v>
      </c>
      <c r="N311">
        <f t="shared" si="124"/>
        <v>0.3183277723507999</v>
      </c>
      <c r="O311">
        <f t="shared" si="143"/>
        <v>0.99611305819482843</v>
      </c>
      <c r="P311">
        <f t="shared" si="144"/>
        <v>1009.98899390166</v>
      </c>
      <c r="Q311">
        <f t="shared" si="145"/>
        <v>0.37968581094160603</v>
      </c>
      <c r="R311">
        <f t="shared" si="146"/>
        <v>3.9012711752668183E-2</v>
      </c>
      <c r="S311">
        <f t="shared" si="147"/>
        <v>1010.6326861120394</v>
      </c>
      <c r="T311">
        <f t="shared" si="148"/>
        <v>2024.7980207535825</v>
      </c>
      <c r="U311">
        <f t="shared" si="125"/>
        <v>37287.631963948072</v>
      </c>
      <c r="V311">
        <f t="shared" si="149"/>
        <v>4.6577526571552328</v>
      </c>
      <c r="W311">
        <f t="shared" si="126"/>
        <v>19238.42036419786</v>
      </c>
      <c r="X311">
        <f t="shared" si="127"/>
        <v>20774.101632499038</v>
      </c>
      <c r="Y311">
        <f t="shared" si="128"/>
        <v>2976.4355317293152</v>
      </c>
      <c r="Z311">
        <f t="shared" si="150"/>
        <v>647.06454563988871</v>
      </c>
      <c r="AA311">
        <f t="shared" si="151"/>
        <v>7.9462158278905282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0.40821462282438381</v>
      </c>
      <c r="E312">
        <f t="shared" si="134"/>
        <v>4.2775764427020024E-2</v>
      </c>
      <c r="F312">
        <f t="shared" si="135"/>
        <v>8.2907376527624241E-2</v>
      </c>
      <c r="G312">
        <f t="shared" si="136"/>
        <v>1.8552783610779067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10.009569593597933</v>
      </c>
      <c r="L312">
        <f t="shared" si="141"/>
        <v>1938.1857376055309</v>
      </c>
      <c r="M312">
        <f t="shared" si="142"/>
        <v>19.400405025881504</v>
      </c>
      <c r="N312">
        <f t="shared" si="124"/>
        <v>0.31709060445367854</v>
      </c>
      <c r="O312">
        <f t="shared" si="143"/>
        <v>0.99611354080737258</v>
      </c>
      <c r="P312">
        <f t="shared" si="144"/>
        <v>1010.0095695935979</v>
      </c>
      <c r="Q312">
        <f t="shared" si="145"/>
        <v>0.37968581094160603</v>
      </c>
      <c r="R312">
        <f t="shared" si="146"/>
        <v>3.9012711752668183E-2</v>
      </c>
      <c r="S312">
        <f t="shared" si="147"/>
        <v>1010.6545877045389</v>
      </c>
      <c r="T312">
        <f t="shared" si="148"/>
        <v>1938.1857376055309</v>
      </c>
      <c r="U312">
        <f t="shared" si="125"/>
        <v>35463.460441900177</v>
      </c>
      <c r="V312">
        <f t="shared" si="149"/>
        <v>4.4298878315706949</v>
      </c>
      <c r="W312">
        <f t="shared" si="126"/>
        <v>19114.900052677873</v>
      </c>
      <c r="X312">
        <f t="shared" si="127"/>
        <v>20643.434876009935</v>
      </c>
      <c r="Y312">
        <f t="shared" si="128"/>
        <v>2835.8575818820154</v>
      </c>
      <c r="Z312">
        <f t="shared" si="150"/>
        <v>616.97834825406062</v>
      </c>
      <c r="AA312">
        <f t="shared" si="151"/>
        <v>7.5803635247668684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0.40821462282438381</v>
      </c>
      <c r="E313">
        <f t="shared" si="134"/>
        <v>4.2775764427020024E-2</v>
      </c>
      <c r="F313">
        <f t="shared" si="135"/>
        <v>7.936095012001633E-2</v>
      </c>
      <c r="G313">
        <f t="shared" si="136"/>
        <v>1.7759174109578904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10.030187668092342</v>
      </c>
      <c r="L313">
        <f t="shared" si="141"/>
        <v>1855.2783610779068</v>
      </c>
      <c r="M313">
        <f t="shared" si="142"/>
        <v>18.608790138162192</v>
      </c>
      <c r="N313">
        <f t="shared" si="124"/>
        <v>0.31585839839475088</v>
      </c>
      <c r="O313">
        <f t="shared" si="143"/>
        <v>0.99611402532392712</v>
      </c>
      <c r="P313">
        <f t="shared" si="144"/>
        <v>1010.0301876680924</v>
      </c>
      <c r="Q313">
        <f t="shared" si="145"/>
        <v>0.37968581094160603</v>
      </c>
      <c r="R313">
        <f t="shared" si="146"/>
        <v>3.9012711752668183E-2</v>
      </c>
      <c r="S313">
        <f t="shared" si="147"/>
        <v>1010.6765344107329</v>
      </c>
      <c r="T313">
        <f t="shared" si="148"/>
        <v>1855.2783610779068</v>
      </c>
      <c r="U313">
        <f t="shared" si="125"/>
        <v>33716.399074887711</v>
      </c>
      <c r="V313">
        <f t="shared" si="149"/>
        <v>4.211655155055241</v>
      </c>
      <c r="W313">
        <f t="shared" si="126"/>
        <v>18985.341810856986</v>
      </c>
      <c r="X313">
        <f t="shared" si="127"/>
        <v>20506.917149020141</v>
      </c>
      <c r="Y313">
        <f t="shared" si="128"/>
        <v>2702.1921351280862</v>
      </c>
      <c r="Z313">
        <f t="shared" si="150"/>
        <v>588.29133694402356</v>
      </c>
      <c r="AA313">
        <f t="shared" si="151"/>
        <v>7.2309591649282465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0.40821462282438381</v>
      </c>
      <c r="E314">
        <f t="shared" si="134"/>
        <v>4.2775764427020024E-2</v>
      </c>
      <c r="F314">
        <f t="shared" si="135"/>
        <v>7.5966224812978031E-2</v>
      </c>
      <c r="G314">
        <f t="shared" si="136"/>
        <v>1.6999511861449124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10.050848212444409</v>
      </c>
      <c r="L314">
        <f t="shared" si="141"/>
        <v>1775.9174109578903</v>
      </c>
      <c r="M314">
        <f t="shared" si="142"/>
        <v>17.849476335375016</v>
      </c>
      <c r="N314">
        <f t="shared" si="124"/>
        <v>0.31463113427690681</v>
      </c>
      <c r="O314">
        <f t="shared" si="143"/>
        <v>0.99611451167966014</v>
      </c>
      <c r="P314">
        <f t="shared" si="144"/>
        <v>1010.0508482124444</v>
      </c>
      <c r="Q314">
        <f t="shared" si="145"/>
        <v>0.37968581094160603</v>
      </c>
      <c r="R314">
        <f t="shared" si="146"/>
        <v>3.9012711752668183E-2</v>
      </c>
      <c r="S314">
        <f t="shared" si="147"/>
        <v>1010.6985263235483</v>
      </c>
      <c r="T314">
        <f t="shared" si="148"/>
        <v>1775.9174109578903</v>
      </c>
      <c r="U314">
        <f t="shared" si="125"/>
        <v>32043.148376102261</v>
      </c>
      <c r="V314">
        <f t="shared" si="149"/>
        <v>4.0026424750360299</v>
      </c>
      <c r="W314">
        <f t="shared" si="126"/>
        <v>18849.452053248988</v>
      </c>
      <c r="X314">
        <f t="shared" si="127"/>
        <v>20364.287984975483</v>
      </c>
      <c r="Y314">
        <f t="shared" si="128"/>
        <v>2575.1471389533885</v>
      </c>
      <c r="Z314">
        <f t="shared" si="150"/>
        <v>560.93842910651188</v>
      </c>
      <c r="AA314">
        <f t="shared" si="151"/>
        <v>6.8972629495020721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0.40739819357873502</v>
      </c>
      <c r="E315">
        <f t="shared" si="134"/>
        <v>4.2665784783873728E-2</v>
      </c>
      <c r="F315">
        <f t="shared" si="135"/>
        <v>7.2529751451149704E-2</v>
      </c>
      <c r="G315">
        <f t="shared" si="136"/>
        <v>1.6274214346937628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10.071551314135098</v>
      </c>
      <c r="L315">
        <f t="shared" si="141"/>
        <v>1699.9511861449123</v>
      </c>
      <c r="M315">
        <f t="shared" si="142"/>
        <v>17.121145602783312</v>
      </c>
      <c r="N315">
        <f t="shared" si="124"/>
        <v>0.31340879226067675</v>
      </c>
      <c r="O315">
        <f t="shared" si="143"/>
        <v>0.99611499981068541</v>
      </c>
      <c r="P315">
        <f t="shared" si="144"/>
        <v>1010.0715513141351</v>
      </c>
      <c r="Q315">
        <f t="shared" si="145"/>
        <v>0.37892643931972275</v>
      </c>
      <c r="R315">
        <f t="shared" si="146"/>
        <v>3.891473219072461E-2</v>
      </c>
      <c r="S315">
        <f t="shared" si="147"/>
        <v>1010.7205635361034</v>
      </c>
      <c r="T315">
        <f t="shared" si="148"/>
        <v>1699.9511861449123</v>
      </c>
      <c r="U315">
        <f t="shared" si="125"/>
        <v>30440.549903775507</v>
      </c>
      <c r="V315">
        <f t="shared" si="149"/>
        <v>3.8024552574607764</v>
      </c>
      <c r="W315">
        <f t="shared" si="126"/>
        <v>18704.773855644598</v>
      </c>
      <c r="X315">
        <f t="shared" si="127"/>
        <v>20213.214448607254</v>
      </c>
      <c r="Y315">
        <f t="shared" si="128"/>
        <v>2454.868553949595</v>
      </c>
      <c r="Z315">
        <f t="shared" si="150"/>
        <v>534.85756991214691</v>
      </c>
      <c r="AA315">
        <f t="shared" si="151"/>
        <v>6.5785683709898315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0.40739819357873502</v>
      </c>
      <c r="E316">
        <f t="shared" si="134"/>
        <v>4.2665784783873728E-2</v>
      </c>
      <c r="F316">
        <f t="shared" si="135"/>
        <v>6.9435212685307099E-2</v>
      </c>
      <c r="G316">
        <f t="shared" si="136"/>
        <v>1.5579862220084557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10.092297060825526</v>
      </c>
      <c r="L316">
        <f t="shared" si="141"/>
        <v>1627.4214346937629</v>
      </c>
      <c r="M316">
        <f t="shared" si="142"/>
        <v>16.424420562084322</v>
      </c>
      <c r="N316">
        <f t="shared" si="124"/>
        <v>0.31219135256462799</v>
      </c>
      <c r="O316">
        <f t="shared" si="143"/>
        <v>0.9961154896540485</v>
      </c>
      <c r="P316">
        <f t="shared" si="144"/>
        <v>1010.0922970608256</v>
      </c>
      <c r="Q316">
        <f t="shared" si="145"/>
        <v>0.37892643931972275</v>
      </c>
      <c r="R316">
        <f t="shared" si="146"/>
        <v>3.891473219072461E-2</v>
      </c>
      <c r="S316">
        <f t="shared" si="147"/>
        <v>1010.7426461417083</v>
      </c>
      <c r="T316">
        <f t="shared" si="148"/>
        <v>1627.4214346937629</v>
      </c>
      <c r="U316">
        <f t="shared" si="125"/>
        <v>28905.390671252087</v>
      </c>
      <c r="V316">
        <f t="shared" si="149"/>
        <v>3.6106921548492785</v>
      </c>
      <c r="W316">
        <f t="shared" si="126"/>
        <v>18553.04640241884</v>
      </c>
      <c r="X316">
        <f t="shared" si="127"/>
        <v>20055.397600007756</v>
      </c>
      <c r="Y316">
        <f t="shared" si="128"/>
        <v>2340.6424664614342</v>
      </c>
      <c r="Z316">
        <f t="shared" si="150"/>
        <v>510.04818634651002</v>
      </c>
      <c r="AA316">
        <f t="shared" si="151"/>
        <v>6.2747846794611597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0.40739819357873502</v>
      </c>
      <c r="E317">
        <f t="shared" si="134"/>
        <v>4.2665784783873728E-2</v>
      </c>
      <c r="F317">
        <f t="shared" si="135"/>
        <v>6.6472704844453293E-2</v>
      </c>
      <c r="G317">
        <f t="shared" si="136"/>
        <v>1.4915135171640024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10.113085540357442</v>
      </c>
      <c r="L317">
        <f t="shared" si="141"/>
        <v>1557.9862220084558</v>
      </c>
      <c r="M317">
        <f t="shared" si="142"/>
        <v>15.756047933869834</v>
      </c>
      <c r="N317">
        <f t="shared" si="124"/>
        <v>0.31097879546574803</v>
      </c>
      <c r="O317">
        <f t="shared" si="143"/>
        <v>0.99611598114771949</v>
      </c>
      <c r="P317">
        <f t="shared" si="144"/>
        <v>1010.1130855403575</v>
      </c>
      <c r="Q317">
        <f t="shared" si="145"/>
        <v>0.37892643931972275</v>
      </c>
      <c r="R317">
        <f t="shared" si="146"/>
        <v>3.891473219072461E-2</v>
      </c>
      <c r="S317">
        <f t="shared" si="147"/>
        <v>1010.7647742338651</v>
      </c>
      <c r="T317">
        <f t="shared" si="148"/>
        <v>1557.9862220084558</v>
      </c>
      <c r="U317">
        <f t="shared" si="125"/>
        <v>27434.791967451925</v>
      </c>
      <c r="V317">
        <f t="shared" si="149"/>
        <v>3.4269935754689378</v>
      </c>
      <c r="W317">
        <f t="shared" si="126"/>
        <v>18393.927813418057</v>
      </c>
      <c r="X317">
        <f t="shared" si="127"/>
        <v>19890.537996320589</v>
      </c>
      <c r="Y317">
        <f t="shared" si="128"/>
        <v>2232.2143177244166</v>
      </c>
      <c r="Z317">
        <f t="shared" si="150"/>
        <v>486.38982592587462</v>
      </c>
      <c r="AA317">
        <f t="shared" si="151"/>
        <v>5.9846242497161226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0.40739819357873502</v>
      </c>
      <c r="E318">
        <f t="shared" si="134"/>
        <v>4.2665784783873728E-2</v>
      </c>
      <c r="F318">
        <f t="shared" si="135"/>
        <v>6.3636594725557882E-2</v>
      </c>
      <c r="G318">
        <f t="shared" si="136"/>
        <v>1.4278769224384444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10.133916840753496</v>
      </c>
      <c r="L318">
        <f t="shared" si="141"/>
        <v>1491.5135171640025</v>
      </c>
      <c r="M318">
        <f t="shared" si="142"/>
        <v>15.114873949799764</v>
      </c>
      <c r="N318">
        <f t="shared" si="124"/>
        <v>0.30977110129981317</v>
      </c>
      <c r="O318">
        <f t="shared" si="143"/>
        <v>0.99611647423057859</v>
      </c>
      <c r="P318">
        <f t="shared" si="144"/>
        <v>1010.1339168407535</v>
      </c>
      <c r="Q318">
        <f t="shared" si="145"/>
        <v>0.37892643931972275</v>
      </c>
      <c r="R318">
        <f t="shared" si="146"/>
        <v>3.891473219072461E-2</v>
      </c>
      <c r="S318">
        <f t="shared" si="147"/>
        <v>1010.7869479062687</v>
      </c>
      <c r="T318">
        <f t="shared" si="148"/>
        <v>1491.5135171640025</v>
      </c>
      <c r="U318">
        <f t="shared" si="125"/>
        <v>26025.997819687975</v>
      </c>
      <c r="V318">
        <f t="shared" si="149"/>
        <v>3.2510152593485513</v>
      </c>
      <c r="W318">
        <f t="shared" si="126"/>
        <v>18227.059637074541</v>
      </c>
      <c r="X318">
        <f t="shared" si="127"/>
        <v>19718.322906851627</v>
      </c>
      <c r="Y318">
        <f t="shared" si="128"/>
        <v>2129.3404081947974</v>
      </c>
      <c r="Z318">
        <f t="shared" si="150"/>
        <v>463.82907698854279</v>
      </c>
      <c r="AA318">
        <f t="shared" si="151"/>
        <v>5.7074758717562419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0.40739819357873502</v>
      </c>
      <c r="E319">
        <f t="shared" si="134"/>
        <v>4.2665784783873728E-2</v>
      </c>
      <c r="F319">
        <f t="shared" si="135"/>
        <v>6.092148947061863E-2</v>
      </c>
      <c r="G319">
        <f t="shared" si="136"/>
        <v>1.3669554329678257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10.154791050217648</v>
      </c>
      <c r="L319">
        <f t="shared" si="141"/>
        <v>1427.8769224384444</v>
      </c>
      <c r="M319">
        <f t="shared" si="142"/>
        <v>14.499791792790235</v>
      </c>
      <c r="N319">
        <f t="shared" si="124"/>
        <v>0.30856825046174435</v>
      </c>
      <c r="O319">
        <f t="shared" si="143"/>
        <v>0.99611696884240786</v>
      </c>
      <c r="P319">
        <f t="shared" si="144"/>
        <v>1010.1547910502177</v>
      </c>
      <c r="Q319">
        <f t="shared" si="145"/>
        <v>0.37892643931972275</v>
      </c>
      <c r="R319">
        <f t="shared" si="146"/>
        <v>3.891473219072461E-2</v>
      </c>
      <c r="S319">
        <f t="shared" si="147"/>
        <v>1010.8091672528069</v>
      </c>
      <c r="T319">
        <f t="shared" si="148"/>
        <v>1427.8769224384444</v>
      </c>
      <c r="U319">
        <f t="shared" si="125"/>
        <v>24676.369759627672</v>
      </c>
      <c r="V319">
        <f t="shared" si="149"/>
        <v>3.0824276244728623</v>
      </c>
      <c r="W319">
        <f t="shared" si="126"/>
        <v>18052.066047283119</v>
      </c>
      <c r="X319">
        <f t="shared" si="127"/>
        <v>19538.425723506421</v>
      </c>
      <c r="Y319">
        <f t="shared" si="128"/>
        <v>2031.7874347577422</v>
      </c>
      <c r="Z319">
        <f t="shared" si="150"/>
        <v>442.3150067843448</v>
      </c>
      <c r="AA319">
        <f t="shared" si="151"/>
        <v>5.4427557715291659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0.40739819357873502</v>
      </c>
      <c r="E320">
        <f t="shared" si="134"/>
        <v>4.2665784783873728E-2</v>
      </c>
      <c r="F320">
        <f t="shared" si="135"/>
        <v>5.8322226312152184E-2</v>
      </c>
      <c r="G320">
        <f t="shared" si="136"/>
        <v>1.3086332066556736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10.175708257135566</v>
      </c>
      <c r="L320">
        <f t="shared" si="141"/>
        <v>1366.9554329678258</v>
      </c>
      <c r="M320">
        <f t="shared" si="142"/>
        <v>13.909739686387027</v>
      </c>
      <c r="N320">
        <f t="shared" si="124"/>
        <v>0.30737022340594899</v>
      </c>
      <c r="O320">
        <f t="shared" si="143"/>
        <v>0.99611746492387787</v>
      </c>
      <c r="P320">
        <f t="shared" si="144"/>
        <v>1010.1757082571355</v>
      </c>
      <c r="Q320">
        <f t="shared" si="145"/>
        <v>0.37892643931972275</v>
      </c>
      <c r="R320">
        <f t="shared" si="146"/>
        <v>3.891473219072461E-2</v>
      </c>
      <c r="S320">
        <f t="shared" si="147"/>
        <v>1010.831432367561</v>
      </c>
      <c r="T320">
        <f t="shared" si="148"/>
        <v>1366.9554329678258</v>
      </c>
      <c r="U320">
        <f t="shared" si="125"/>
        <v>23383.38181247337</v>
      </c>
      <c r="V320">
        <f t="shared" si="149"/>
        <v>2.9209151408603211</v>
      </c>
      <c r="W320">
        <f t="shared" si="126"/>
        <v>17868.553001365184</v>
      </c>
      <c r="X320">
        <f t="shared" si="127"/>
        <v>19350.505345077865</v>
      </c>
      <c r="Y320">
        <f t="shared" si="128"/>
        <v>1939.3320476636165</v>
      </c>
      <c r="Z320">
        <f t="shared" si="150"/>
        <v>421.79904641005828</v>
      </c>
      <c r="AA320">
        <f t="shared" si="151"/>
        <v>5.1899063788027933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0.40739819357873502</v>
      </c>
      <c r="E321">
        <f t="shared" si="134"/>
        <v>4.2665784783873728E-2</v>
      </c>
      <c r="F321">
        <f t="shared" si="135"/>
        <v>5.5833862756201523E-2</v>
      </c>
      <c r="G321">
        <f t="shared" si="136"/>
        <v>1.252799343899472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10.196668550074953</v>
      </c>
      <c r="L321">
        <f t="shared" si="141"/>
        <v>1308.6332066556736</v>
      </c>
      <c r="M321">
        <f t="shared" si="142"/>
        <v>13.343699061889644</v>
      </c>
      <c r="N321">
        <f t="shared" si="124"/>
        <v>0.30617700064665054</v>
      </c>
      <c r="O321">
        <f t="shared" si="143"/>
        <v>0.99611796241653983</v>
      </c>
      <c r="P321">
        <f t="shared" si="144"/>
        <v>1010.1966685500749</v>
      </c>
      <c r="Q321">
        <f t="shared" si="145"/>
        <v>0.37892643931972275</v>
      </c>
      <c r="R321">
        <f t="shared" si="146"/>
        <v>3.891473219072461E-2</v>
      </c>
      <c r="S321">
        <f t="shared" si="147"/>
        <v>1010.853743344806</v>
      </c>
      <c r="T321">
        <f t="shared" si="148"/>
        <v>1308.6332066556736</v>
      </c>
      <c r="U321">
        <f t="shared" si="125"/>
        <v>22144.615699840688</v>
      </c>
      <c r="V321">
        <f t="shared" si="149"/>
        <v>2.7661757313347337</v>
      </c>
      <c r="W321">
        <f t="shared" si="126"/>
        <v>17676.107357235051</v>
      </c>
      <c r="X321">
        <f t="shared" si="127"/>
        <v>19154.205534224475</v>
      </c>
      <c r="Y321">
        <f t="shared" si="128"/>
        <v>1851.7604263513563</v>
      </c>
      <c r="Z321">
        <f t="shared" si="150"/>
        <v>402.23488108619779</v>
      </c>
      <c r="AA321">
        <f t="shared" si="151"/>
        <v>4.9483951503963954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0.40739819357873502</v>
      </c>
      <c r="E322">
        <f t="shared" si="134"/>
        <v>4.2665784783873728E-2</v>
      </c>
      <c r="F322">
        <f t="shared" si="135"/>
        <v>5.3451667184193086E-2</v>
      </c>
      <c r="G322">
        <f t="shared" si="136"/>
        <v>1.1993476767152789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10.21767201778596</v>
      </c>
      <c r="L322">
        <f t="shared" si="141"/>
        <v>1252.799343899472</v>
      </c>
      <c r="M322">
        <f t="shared" si="142"/>
        <v>12.800692800062244</v>
      </c>
      <c r="N322">
        <f t="shared" ref="N322:N385" si="155">INDEX(P_L,MATCH(A322,curve_t,0))</f>
        <v>0.30498856275820507</v>
      </c>
      <c r="O322">
        <f t="shared" si="143"/>
        <v>0.99611846126281378</v>
      </c>
      <c r="P322">
        <f t="shared" si="144"/>
        <v>1010.217672017786</v>
      </c>
      <c r="Q322">
        <f t="shared" si="145"/>
        <v>0.37892643931972275</v>
      </c>
      <c r="R322">
        <f t="shared" si="146"/>
        <v>3.891473219072461E-2</v>
      </c>
      <c r="S322">
        <f t="shared" si="147"/>
        <v>1010.8761002790113</v>
      </c>
      <c r="T322">
        <f t="shared" si="148"/>
        <v>1252.799343899472</v>
      </c>
      <c r="U322">
        <f t="shared" ref="U322:U385" si="156">L323+M323+V323*O323+O323*U323</f>
        <v>20957.756247220052</v>
      </c>
      <c r="V322">
        <f t="shared" si="149"/>
        <v>2.6179201978522517</v>
      </c>
      <c r="W322">
        <f t="shared" ref="W322:W385" si="157">P323+(1-E323)*(O323*(W323+$AL$14*W323))</f>
        <v>17474.295947792431</v>
      </c>
      <c r="X322">
        <f t="shared" ref="X322:X385" si="158">S323+(1-R323)*(O323*(X323+$AL$14*X323))</f>
        <v>18949.154245928286</v>
      </c>
      <c r="Y322">
        <f t="shared" ref="Y322:Y385" si="159">G322*(X322-W322)</f>
        <v>1768.8678733534889</v>
      </c>
      <c r="Z322">
        <f t="shared" si="150"/>
        <v>383.57834552723199</v>
      </c>
      <c r="AA322">
        <f t="shared" si="151"/>
        <v>4.7177134462808663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IF(B323&gt;=120,1,INDEX(mort_v2_M,MATCH(B323,mort_age,0))*INDEX(cif,MATCH(B323,cif_age,0),MATCH(C323,cif_year,0)))</f>
        <v>0.4495183690545369</v>
      </c>
      <c r="E323">
        <f t="shared" ref="E323:E386" si="165">1-(1-D323)^(1/12)</f>
        <v>4.852970095555087E-2</v>
      </c>
      <c r="F323">
        <f t="shared" ref="F323:F386" si="166">G322*E323</f>
        <v>5.8203984092727187E-2</v>
      </c>
      <c r="G323">
        <f t="shared" ref="G323:G386" si="167">G322-F323</f>
        <v>1.1411436926225518</v>
      </c>
      <c r="H323" t="b">
        <f t="shared" ref="H323:H386" si="168">AND(A323-$AL$10&gt;0,MOD(A323-$AL$10,12)=0)</f>
        <v>0</v>
      </c>
      <c r="I323">
        <f t="shared" ref="I323:I386" si="169">IF($AL$4="CPI",IF(H323,INDEX(I_L,MATCH(A323-$AL$13,cpi_u,0))/INDEX(I_L,MATCH(A323-$AL$13-12,cpi_u,0)),1),1)</f>
        <v>1</v>
      </c>
      <c r="J323">
        <f t="shared" ref="J323:J386" si="170">J322*I323</f>
        <v>1000</v>
      </c>
      <c r="K323">
        <f t="shared" ref="K323:K386" si="171">$AL$17*(INDEX(I_L,MATCH(A323-1,cpi_u,0))/$AL$18)</f>
        <v>10.238718749201556</v>
      </c>
      <c r="L323">
        <f t="shared" ref="L323:L386" si="172">G322*J323</f>
        <v>1199.3476767152788</v>
      </c>
      <c r="M323">
        <f t="shared" ref="M323:M386" si="173">G322*K323</f>
        <v>12.279783544396052</v>
      </c>
      <c r="N323">
        <f t="shared" si="155"/>
        <v>0.30380489037540476</v>
      </c>
      <c r="O323">
        <f t="shared" ref="O323:O386" si="174">N323/N322</f>
        <v>0.99611896140597667</v>
      </c>
      <c r="P323">
        <f t="shared" ref="P323:P386" si="175">J323+K323</f>
        <v>1010.2387187492016</v>
      </c>
      <c r="Q323">
        <f t="shared" ref="Q323:Q386" si="176">IF(B323&gt;=120,1,D323*$AL$15)</f>
        <v>0.41810297070383395</v>
      </c>
      <c r="R323">
        <f t="shared" ref="R323:R386" si="177">1-(1-Q323)^(1/12)</f>
        <v>4.4118965310982583E-2</v>
      </c>
      <c r="S323">
        <f t="shared" ref="S323:S386" si="178">J323+K323*$AL$16</f>
        <v>1010.8985032648404</v>
      </c>
      <c r="T323">
        <f t="shared" ref="T323:T386" si="179">L323</f>
        <v>1199.3476767152788</v>
      </c>
      <c r="U323">
        <f t="shared" si="156"/>
        <v>19820.586987295486</v>
      </c>
      <c r="V323">
        <f t="shared" ref="V323:V386" si="180">$AL$14*U323</f>
        <v>2.475871672293696</v>
      </c>
      <c r="W323">
        <f t="shared" si="157"/>
        <v>17369.054498074867</v>
      </c>
      <c r="X323">
        <f t="shared" si="158"/>
        <v>18836.964232845967</v>
      </c>
      <c r="Y323">
        <f t="shared" si="159"/>
        <v>1675.0959351732831</v>
      </c>
      <c r="Z323">
        <f t="shared" ref="Z323:Z386" si="181">N322*L323</f>
        <v>365.78732416878523</v>
      </c>
      <c r="AA323">
        <f t="shared" ref="AA323:AA386" si="182">N322*M323+N323*V323</f>
        <v>4.4973754561719659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0.4495183690545369</v>
      </c>
      <c r="E324">
        <f t="shared" si="165"/>
        <v>4.852970095555087E-2</v>
      </c>
      <c r="F324">
        <f t="shared" si="166"/>
        <v>5.5379362150285501E-2</v>
      </c>
      <c r="G324">
        <f t="shared" si="167"/>
        <v>1.0857643304722662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10.259808833437884</v>
      </c>
      <c r="L324">
        <f t="shared" si="172"/>
        <v>1141.1436926225517</v>
      </c>
      <c r="M324">
        <f t="shared" si="173"/>
        <v>11.707916137790782</v>
      </c>
      <c r="N324">
        <f t="shared" si="155"/>
        <v>0.30262596419377041</v>
      </c>
      <c r="O324">
        <f t="shared" si="174"/>
        <v>0.99611946279015595</v>
      </c>
      <c r="P324">
        <f t="shared" si="175"/>
        <v>1010.2598088334379</v>
      </c>
      <c r="Q324">
        <f t="shared" si="176"/>
        <v>0.41810297070383395</v>
      </c>
      <c r="R324">
        <f t="shared" si="177"/>
        <v>4.4118965310982583E-2</v>
      </c>
      <c r="S324">
        <f t="shared" si="178"/>
        <v>1010.9209523971524</v>
      </c>
      <c r="T324">
        <f t="shared" si="179"/>
        <v>1141.1436926225517</v>
      </c>
      <c r="U324">
        <f t="shared" si="156"/>
        <v>18738.117768826414</v>
      </c>
      <c r="V324">
        <f t="shared" si="180"/>
        <v>2.3406559556322613</v>
      </c>
      <c r="W324">
        <f t="shared" si="157"/>
        <v>17257.997194175696</v>
      </c>
      <c r="X324">
        <f t="shared" si="158"/>
        <v>18719.120492491715</v>
      </c>
      <c r="Y324">
        <f t="shared" si="159"/>
        <v>1586.4355597335216</v>
      </c>
      <c r="Z324">
        <f t="shared" si="181"/>
        <v>346.68503443977892</v>
      </c>
      <c r="AA324">
        <f t="shared" si="182"/>
        <v>4.265265444185065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0.4495183690545369</v>
      </c>
      <c r="E325">
        <f t="shared" si="165"/>
        <v>4.852970095555087E-2</v>
      </c>
      <c r="F325">
        <f t="shared" si="166"/>
        <v>5.2691818266022983E-2</v>
      </c>
      <c r="G325">
        <f t="shared" si="167"/>
        <v>1.0330725122062432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10.280942359794651</v>
      </c>
      <c r="L325">
        <f t="shared" si="172"/>
        <v>1085.7643304722662</v>
      </c>
      <c r="M325">
        <f t="shared" si="173"/>
        <v>11.162680497906399</v>
      </c>
      <c r="N325">
        <f t="shared" si="155"/>
        <v>0.3014517649698305</v>
      </c>
      <c r="O325">
        <f t="shared" si="174"/>
        <v>0.996119965360315</v>
      </c>
      <c r="P325">
        <f t="shared" si="175"/>
        <v>1010.2809423597946</v>
      </c>
      <c r="Q325">
        <f t="shared" si="176"/>
        <v>0.41810297070383395</v>
      </c>
      <c r="R325">
        <f t="shared" si="177"/>
        <v>4.4118965310982583E-2</v>
      </c>
      <c r="S325">
        <f t="shared" si="178"/>
        <v>1010.9434477710013</v>
      </c>
      <c r="T325">
        <f t="shared" si="179"/>
        <v>1085.7643304722662</v>
      </c>
      <c r="U325">
        <f t="shared" si="156"/>
        <v>17707.693864413624</v>
      </c>
      <c r="V325">
        <f t="shared" si="180"/>
        <v>2.2119414348652855</v>
      </c>
      <c r="W325">
        <f t="shared" si="157"/>
        <v>17140.804401616351</v>
      </c>
      <c r="X325">
        <f t="shared" si="158"/>
        <v>18595.339826446536</v>
      </c>
      <c r="Y325">
        <f t="shared" si="159"/>
        <v>1502.640565422294</v>
      </c>
      <c r="Z325">
        <f t="shared" si="181"/>
        <v>328.58047739637317</v>
      </c>
      <c r="AA325">
        <f t="shared" si="182"/>
        <v>4.044910598215961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0.4495183690545369</v>
      </c>
      <c r="E326">
        <f t="shared" si="165"/>
        <v>4.852970095555087E-2</v>
      </c>
      <c r="F326">
        <f t="shared" si="166"/>
        <v>5.0134700082768657E-2</v>
      </c>
      <c r="G326">
        <f t="shared" si="167"/>
        <v>0.98293781212347453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10.302119417755518</v>
      </c>
      <c r="L326">
        <f t="shared" si="172"/>
        <v>1033.0725122062431</v>
      </c>
      <c r="M326">
        <f t="shared" si="173"/>
        <v>10.642836387949412</v>
      </c>
      <c r="N326">
        <f t="shared" si="155"/>
        <v>0.30028227352138975</v>
      </c>
      <c r="O326">
        <f t="shared" si="174"/>
        <v>0.99612046906224683</v>
      </c>
      <c r="P326">
        <f t="shared" si="175"/>
        <v>1010.3021194177555</v>
      </c>
      <c r="Q326">
        <f t="shared" si="176"/>
        <v>0.41810297070383395</v>
      </c>
      <c r="R326">
        <f t="shared" si="177"/>
        <v>4.4118965310982583E-2</v>
      </c>
      <c r="S326">
        <f t="shared" si="178"/>
        <v>1010.9659894816371</v>
      </c>
      <c r="T326">
        <f t="shared" si="179"/>
        <v>1033.0725122062431</v>
      </c>
      <c r="U326">
        <f t="shared" si="156"/>
        <v>16726.78930578041</v>
      </c>
      <c r="V326">
        <f t="shared" si="180"/>
        <v>2.0894125808257762</v>
      </c>
      <c r="W326">
        <f t="shared" si="157"/>
        <v>17017.138927278582</v>
      </c>
      <c r="X326">
        <f t="shared" si="158"/>
        <v>18465.32485880411</v>
      </c>
      <c r="Y326">
        <f t="shared" si="159"/>
        <v>1423.4767110816983</v>
      </c>
      <c r="Z326">
        <f t="shared" si="181"/>
        <v>311.42153214638876</v>
      </c>
      <c r="AA326">
        <f t="shared" si="182"/>
        <v>3.8357153735270444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0.44879913966404961</v>
      </c>
      <c r="E327">
        <f t="shared" si="165"/>
        <v>4.8426167990110569E-2</v>
      </c>
      <c r="F327">
        <f t="shared" si="166"/>
        <v>4.7599911613723116E-2</v>
      </c>
      <c r="G327">
        <f t="shared" si="167"/>
        <v>0.93533790050975141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10.323340096988476</v>
      </c>
      <c r="L327">
        <f t="shared" si="172"/>
        <v>982.93781212347449</v>
      </c>
      <c r="M327">
        <f t="shared" si="173"/>
        <v>10.14720132874039</v>
      </c>
      <c r="N327">
        <f t="shared" si="155"/>
        <v>0.29911747072778466</v>
      </c>
      <c r="O327">
        <f t="shared" si="174"/>
        <v>0.99612097384255982</v>
      </c>
      <c r="P327">
        <f t="shared" si="175"/>
        <v>1010.3233400969884</v>
      </c>
      <c r="Q327">
        <f t="shared" si="176"/>
        <v>0.41743400595070779</v>
      </c>
      <c r="R327">
        <f t="shared" si="177"/>
        <v>4.4027437944330838E-2</v>
      </c>
      <c r="S327">
        <f t="shared" si="178"/>
        <v>1010.9885776245061</v>
      </c>
      <c r="T327">
        <f t="shared" si="179"/>
        <v>982.93781212347449</v>
      </c>
      <c r="U327">
        <f t="shared" si="156"/>
        <v>15793.00063816329</v>
      </c>
      <c r="V327">
        <f t="shared" si="180"/>
        <v>1.9727691680174673</v>
      </c>
      <c r="W327">
        <f t="shared" si="157"/>
        <v>16884.807757235372</v>
      </c>
      <c r="X327">
        <f t="shared" si="158"/>
        <v>18327.00848174766</v>
      </c>
      <c r="Y327">
        <f t="shared" si="159"/>
        <v>1348.9449977789654</v>
      </c>
      <c r="Z327">
        <f t="shared" si="181"/>
        <v>295.1588009545776</v>
      </c>
      <c r="AA327">
        <f t="shared" si="182"/>
        <v>3.637114408740572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0.44879913966404961</v>
      </c>
      <c r="E328">
        <f t="shared" si="165"/>
        <v>4.8426167990110569E-2</v>
      </c>
      <c r="F328">
        <f t="shared" si="166"/>
        <v>4.5294830297602548E-2</v>
      </c>
      <c r="G328">
        <f t="shared" si="167"/>
        <v>0.8900430702121489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10.344604487346166</v>
      </c>
      <c r="L328">
        <f t="shared" si="172"/>
        <v>935.33790050975142</v>
      </c>
      <c r="M328">
        <f t="shared" si="173"/>
        <v>9.675700642798116</v>
      </c>
      <c r="N328">
        <f t="shared" si="155"/>
        <v>0.29795733753012982</v>
      </c>
      <c r="O328">
        <f t="shared" si="174"/>
        <v>0.99612147964867415</v>
      </c>
      <c r="P328">
        <f t="shared" si="175"/>
        <v>1010.3446044873461</v>
      </c>
      <c r="Q328">
        <f t="shared" si="176"/>
        <v>0.41743400595070779</v>
      </c>
      <c r="R328">
        <f t="shared" si="177"/>
        <v>4.4027437944330838E-2</v>
      </c>
      <c r="S328">
        <f t="shared" si="178"/>
        <v>1011.011212295251</v>
      </c>
      <c r="T328">
        <f t="shared" si="179"/>
        <v>935.33790050975142</v>
      </c>
      <c r="U328">
        <f t="shared" si="156"/>
        <v>14903.937771020577</v>
      </c>
      <c r="V328">
        <f t="shared" si="180"/>
        <v>1.8617126403244288</v>
      </c>
      <c r="W328">
        <f t="shared" si="157"/>
        <v>16745.187137368659</v>
      </c>
      <c r="X328">
        <f t="shared" si="158"/>
        <v>18181.743640781024</v>
      </c>
      <c r="Y328">
        <f t="shared" si="159"/>
        <v>1278.5971608303705</v>
      </c>
      <c r="Z328">
        <f t="shared" si="181"/>
        <v>279.77590707631316</v>
      </c>
      <c r="AA328">
        <f t="shared" si="182"/>
        <v>3.4488820453502278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0.44879913966404961</v>
      </c>
      <c r="E329">
        <f t="shared" si="165"/>
        <v>4.8426167990110569E-2</v>
      </c>
      <c r="F329">
        <f t="shared" si="166"/>
        <v>4.3101375236527302E-2</v>
      </c>
      <c r="G329">
        <f t="shared" si="167"/>
        <v>0.84694169497562155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10.365912678866382</v>
      </c>
      <c r="L329">
        <f t="shared" si="172"/>
        <v>890.0430702121489</v>
      </c>
      <c r="M329">
        <f t="shared" si="173"/>
        <v>9.2261087462492757</v>
      </c>
      <c r="N329">
        <f t="shared" si="155"/>
        <v>0.29680185493155103</v>
      </c>
      <c r="O329">
        <f t="shared" si="174"/>
        <v>0.99612198642880567</v>
      </c>
      <c r="P329">
        <f t="shared" si="175"/>
        <v>1010.3659126788664</v>
      </c>
      <c r="Q329">
        <f t="shared" si="176"/>
        <v>0.41743400595070779</v>
      </c>
      <c r="R329">
        <f t="shared" si="177"/>
        <v>4.4027437944330838E-2</v>
      </c>
      <c r="S329">
        <f t="shared" si="178"/>
        <v>1011.0338935897117</v>
      </c>
      <c r="T329">
        <f t="shared" si="179"/>
        <v>890.0430702121489</v>
      </c>
      <c r="U329">
        <f t="shared" si="156"/>
        <v>14057.434350545009</v>
      </c>
      <c r="V329">
        <f t="shared" si="180"/>
        <v>1.7559723895135646</v>
      </c>
      <c r="W329">
        <f t="shared" si="157"/>
        <v>16597.877320173317</v>
      </c>
      <c r="X329">
        <f t="shared" si="158"/>
        <v>18029.183018818327</v>
      </c>
      <c r="Y329">
        <f t="shared" si="159"/>
        <v>1212.232474438671</v>
      </c>
      <c r="Z329">
        <f t="shared" si="181"/>
        <v>265.1948634875543</v>
      </c>
      <c r="AA329">
        <f t="shared" si="182"/>
        <v>3.2701626602120921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0.44879913966404961</v>
      </c>
      <c r="E330">
        <f t="shared" si="165"/>
        <v>4.8426167990110569E-2</v>
      </c>
      <c r="F330">
        <f t="shared" si="166"/>
        <v>4.1014140798718436E-2</v>
      </c>
      <c r="G330">
        <f t="shared" si="167"/>
        <v>0.80592755417690309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10.387264761772332</v>
      </c>
      <c r="L330">
        <f t="shared" si="172"/>
        <v>846.94169497562154</v>
      </c>
      <c r="M330">
        <f t="shared" si="173"/>
        <v>8.7974076234960048</v>
      </c>
      <c r="N330">
        <f t="shared" si="155"/>
        <v>0.29565100399740857</v>
      </c>
      <c r="O330">
        <f t="shared" si="174"/>
        <v>0.9961224941319593</v>
      </c>
      <c r="P330">
        <f t="shared" si="175"/>
        <v>1010.3872647617724</v>
      </c>
      <c r="Q330">
        <f t="shared" si="176"/>
        <v>0.41743400595070779</v>
      </c>
      <c r="R330">
        <f t="shared" si="177"/>
        <v>4.4027437944330838E-2</v>
      </c>
      <c r="S330">
        <f t="shared" si="178"/>
        <v>1011.0566216039254</v>
      </c>
      <c r="T330">
        <f t="shared" si="179"/>
        <v>846.94169497562154</v>
      </c>
      <c r="U330">
        <f t="shared" si="156"/>
        <v>13251.428868640098</v>
      </c>
      <c r="V330">
        <f t="shared" si="180"/>
        <v>1.6552909040640715</v>
      </c>
      <c r="W330">
        <f t="shared" si="157"/>
        <v>16442.456645093662</v>
      </c>
      <c r="X330">
        <f t="shared" si="158"/>
        <v>17868.961946760464</v>
      </c>
      <c r="Y330">
        <f t="shared" si="159"/>
        <v>1149.6599287927115</v>
      </c>
      <c r="Z330">
        <f t="shared" si="181"/>
        <v>251.37386608763637</v>
      </c>
      <c r="AA330">
        <f t="shared" si="182"/>
        <v>3.1004753189369034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0.44879913966404961</v>
      </c>
      <c r="E331">
        <f t="shared" si="165"/>
        <v>4.8426167990110569E-2</v>
      </c>
      <c r="F331">
        <f t="shared" si="166"/>
        <v>3.9027983126429647E-2</v>
      </c>
      <c r="G331">
        <f t="shared" si="167"/>
        <v>0.76689957105047346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10.40866082647309</v>
      </c>
      <c r="L331">
        <f t="shared" si="172"/>
        <v>805.92755417690307</v>
      </c>
      <c r="M331">
        <f t="shared" si="173"/>
        <v>8.3886265621364</v>
      </c>
      <c r="N331">
        <f t="shared" si="155"/>
        <v>0.29450476585550994</v>
      </c>
      <c r="O331">
        <f t="shared" si="174"/>
        <v>0.9961230027079202</v>
      </c>
      <c r="P331">
        <f t="shared" si="175"/>
        <v>1010.4086608264731</v>
      </c>
      <c r="Q331">
        <f t="shared" si="176"/>
        <v>0.41743400595070779</v>
      </c>
      <c r="R331">
        <f t="shared" si="177"/>
        <v>4.4027437944330838E-2</v>
      </c>
      <c r="S331">
        <f t="shared" si="178"/>
        <v>1011.079396434127</v>
      </c>
      <c r="T331">
        <f t="shared" si="179"/>
        <v>805.92755417690307</v>
      </c>
      <c r="U331">
        <f t="shared" si="156"/>
        <v>12483.959588162814</v>
      </c>
      <c r="V331">
        <f t="shared" si="180"/>
        <v>1.5594231352584713</v>
      </c>
      <c r="W331">
        <f t="shared" si="157"/>
        <v>16278.480337474575</v>
      </c>
      <c r="X331">
        <f t="shared" si="158"/>
        <v>17700.697536715117</v>
      </c>
      <c r="Y331">
        <f t="shared" si="159"/>
        <v>1090.6977600381774</v>
      </c>
      <c r="Z331">
        <f t="shared" si="181"/>
        <v>238.27329054157727</v>
      </c>
      <c r="AA331">
        <f t="shared" si="182"/>
        <v>2.9393634105739177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0.44879913966404961</v>
      </c>
      <c r="E332">
        <f t="shared" si="165"/>
        <v>4.8426167990110569E-2</v>
      </c>
      <c r="F332">
        <f t="shared" si="166"/>
        <v>3.7138007459233964E-2</v>
      </c>
      <c r="G332">
        <f t="shared" si="167"/>
        <v>0.72976156359123945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10.430100963563953</v>
      </c>
      <c r="L332">
        <f t="shared" si="172"/>
        <v>766.89957105047347</v>
      </c>
      <c r="M332">
        <f t="shared" si="173"/>
        <v>7.9988399549703262</v>
      </c>
      <c r="N332">
        <f t="shared" si="155"/>
        <v>0.29336312169631179</v>
      </c>
      <c r="O332">
        <f t="shared" si="174"/>
        <v>0.99612351210724293</v>
      </c>
      <c r="P332">
        <f t="shared" si="175"/>
        <v>1010.430100963564</v>
      </c>
      <c r="Q332">
        <f t="shared" si="176"/>
        <v>0.41743400595070779</v>
      </c>
      <c r="R332">
        <f t="shared" si="177"/>
        <v>4.4027437944330838E-2</v>
      </c>
      <c r="S332">
        <f t="shared" si="178"/>
        <v>1011.1022181767501</v>
      </c>
      <c r="T332">
        <f t="shared" si="179"/>
        <v>766.89957105047347</v>
      </c>
      <c r="U332">
        <f t="shared" si="156"/>
        <v>11753.159713806643</v>
      </c>
      <c r="V332">
        <f t="shared" si="180"/>
        <v>1.4681358939575959</v>
      </c>
      <c r="W332">
        <f t="shared" si="157"/>
        <v>16105.479241696441</v>
      </c>
      <c r="X332">
        <f t="shared" si="158"/>
        <v>17523.987771929085</v>
      </c>
      <c r="Y332">
        <f t="shared" si="159"/>
        <v>1035.1730029900855</v>
      </c>
      <c r="Z332">
        <f t="shared" si="181"/>
        <v>225.85557860691071</v>
      </c>
      <c r="AA332">
        <f t="shared" si="182"/>
        <v>2.7863934169800393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0.44879913966404961</v>
      </c>
      <c r="E333">
        <f t="shared" si="165"/>
        <v>4.8426167990110569E-2</v>
      </c>
      <c r="F333">
        <f t="shared" si="166"/>
        <v>3.533955607119512E-2</v>
      </c>
      <c r="G333">
        <f t="shared" si="167"/>
        <v>0.69442200752004435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10.451585263826825</v>
      </c>
      <c r="L333">
        <f t="shared" si="172"/>
        <v>729.76156359123945</v>
      </c>
      <c r="M333">
        <f t="shared" si="173"/>
        <v>7.6271652041374205</v>
      </c>
      <c r="N333">
        <f t="shared" si="155"/>
        <v>0.29222605277311164</v>
      </c>
      <c r="O333">
        <f t="shared" si="174"/>
        <v>0.99612402228124219</v>
      </c>
      <c r="P333">
        <f t="shared" si="175"/>
        <v>1010.4515852638268</v>
      </c>
      <c r="Q333">
        <f t="shared" si="176"/>
        <v>0.41743400595070779</v>
      </c>
      <c r="R333">
        <f t="shared" si="177"/>
        <v>4.4027437944330838E-2</v>
      </c>
      <c r="S333">
        <f t="shared" si="178"/>
        <v>1011.1250869284262</v>
      </c>
      <c r="T333">
        <f t="shared" si="179"/>
        <v>729.76156359123945</v>
      </c>
      <c r="U333">
        <f t="shared" si="156"/>
        <v>11057.252796734134</v>
      </c>
      <c r="V333">
        <f t="shared" si="180"/>
        <v>1.381207276574193</v>
      </c>
      <c r="W333">
        <f t="shared" si="157"/>
        <v>15922.958484887838</v>
      </c>
      <c r="X333">
        <f t="shared" si="158"/>
        <v>17338.410551271409</v>
      </c>
      <c r="Y333">
        <f t="shared" si="159"/>
        <v>982.92106548647382</v>
      </c>
      <c r="Z333">
        <f t="shared" si="181"/>
        <v>214.08513038910755</v>
      </c>
      <c r="AA333">
        <f t="shared" si="182"/>
        <v>2.6411537444740167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0.44879913966404961</v>
      </c>
      <c r="E334">
        <f t="shared" si="165"/>
        <v>4.8426167990110569E-2</v>
      </c>
      <c r="F334">
        <f t="shared" si="166"/>
        <v>3.3628196792195496E-2</v>
      </c>
      <c r="G334">
        <f t="shared" si="167"/>
        <v>0.66079381072784882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10.47311381823061</v>
      </c>
      <c r="L334">
        <f t="shared" si="172"/>
        <v>694.4220075200443</v>
      </c>
      <c r="M334">
        <f t="shared" si="173"/>
        <v>7.2727607226416167</v>
      </c>
      <c r="N334">
        <f t="shared" si="155"/>
        <v>0.29109354040222968</v>
      </c>
      <c r="O334">
        <f t="shared" si="174"/>
        <v>0.99612453318198402</v>
      </c>
      <c r="P334">
        <f t="shared" si="175"/>
        <v>1010.4731138182306</v>
      </c>
      <c r="Q334">
        <f t="shared" si="176"/>
        <v>0.41743400595070779</v>
      </c>
      <c r="R334">
        <f t="shared" si="177"/>
        <v>4.4027437944330838E-2</v>
      </c>
      <c r="S334">
        <f t="shared" si="178"/>
        <v>1011.1480027859866</v>
      </c>
      <c r="T334">
        <f t="shared" si="179"/>
        <v>694.4220075200443</v>
      </c>
      <c r="U334">
        <f t="shared" si="156"/>
        <v>10394.548361643769</v>
      </c>
      <c r="V334">
        <f t="shared" si="180"/>
        <v>1.2984261188317243</v>
      </c>
      <c r="W334">
        <f t="shared" si="157"/>
        <v>15730.396067412345</v>
      </c>
      <c r="X334">
        <f t="shared" si="158"/>
        <v>17143.522685998039</v>
      </c>
      <c r="Y334">
        <f t="shared" si="159"/>
        <v>933.78532333620058</v>
      </c>
      <c r="Z334">
        <f t="shared" si="181"/>
        <v>202.92820221636259</v>
      </c>
      <c r="AA334">
        <f t="shared" si="182"/>
        <v>2.5032536146223356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0.49359396755159612</v>
      </c>
      <c r="E335">
        <f t="shared" si="165"/>
        <v>5.5123808777046035E-2</v>
      </c>
      <c r="F335">
        <f t="shared" si="166"/>
        <v>3.6425471663617488E-2</v>
      </c>
      <c r="G335">
        <f t="shared" si="167"/>
        <v>0.62436833906423128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10.494686717931595</v>
      </c>
      <c r="L335">
        <f t="shared" si="172"/>
        <v>660.79381072784884</v>
      </c>
      <c r="M335">
        <f t="shared" si="173"/>
        <v>6.9348240287369594</v>
      </c>
      <c r="N335">
        <f t="shared" si="155"/>
        <v>0.2899655659631809</v>
      </c>
      <c r="O335">
        <f t="shared" si="174"/>
        <v>0.99612504476227759</v>
      </c>
      <c r="P335">
        <f t="shared" si="175"/>
        <v>1010.4946867179316</v>
      </c>
      <c r="Q335">
        <f t="shared" si="176"/>
        <v>0.45909826686031679</v>
      </c>
      <c r="R335">
        <f t="shared" si="177"/>
        <v>4.9920681448700988E-2</v>
      </c>
      <c r="S335">
        <f t="shared" si="178"/>
        <v>1011.1709658464614</v>
      </c>
      <c r="T335">
        <f t="shared" si="179"/>
        <v>660.79381072784884</v>
      </c>
      <c r="U335">
        <f t="shared" si="156"/>
        <v>9763.4377455037138</v>
      </c>
      <c r="V335">
        <f t="shared" si="180"/>
        <v>1.2195914759633502</v>
      </c>
      <c r="W335">
        <f t="shared" si="157"/>
        <v>15637.30435168544</v>
      </c>
      <c r="X335">
        <f t="shared" si="158"/>
        <v>17043.92883154075</v>
      </c>
      <c r="Y335">
        <f t="shared" si="159"/>
        <v>878.25179017434857</v>
      </c>
      <c r="Z335">
        <f t="shared" si="181"/>
        <v>192.35280984065037</v>
      </c>
      <c r="AA335">
        <f t="shared" si="182"/>
        <v>2.3723220111630794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0.49359396755159612</v>
      </c>
      <c r="E336">
        <f t="shared" si="165"/>
        <v>5.5123808777046035E-2</v>
      </c>
      <c r="F336">
        <f t="shared" si="166"/>
        <v>3.4417560929018529E-2</v>
      </c>
      <c r="G336">
        <f t="shared" si="167"/>
        <v>0.58995077813521279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10.516304054273828</v>
      </c>
      <c r="L336">
        <f t="shared" si="172"/>
        <v>624.36833906423124</v>
      </c>
      <c r="M336">
        <f t="shared" si="173"/>
        <v>6.5660472954613915</v>
      </c>
      <c r="N336">
        <f t="shared" si="155"/>
        <v>0.28884211089883716</v>
      </c>
      <c r="O336">
        <f t="shared" si="174"/>
        <v>0.99612555697566374</v>
      </c>
      <c r="P336">
        <f t="shared" si="175"/>
        <v>1010.5163040542739</v>
      </c>
      <c r="Q336">
        <f t="shared" si="176"/>
        <v>0.45909826686031679</v>
      </c>
      <c r="R336">
        <f t="shared" si="177"/>
        <v>4.9920681448700988E-2</v>
      </c>
      <c r="S336">
        <f t="shared" si="178"/>
        <v>1011.1939762070812</v>
      </c>
      <c r="T336">
        <f t="shared" si="179"/>
        <v>624.36833906423124</v>
      </c>
      <c r="U336">
        <f t="shared" si="156"/>
        <v>9166.8792742379537</v>
      </c>
      <c r="V336">
        <f t="shared" si="180"/>
        <v>1.1450728847218066</v>
      </c>
      <c r="W336">
        <f t="shared" si="157"/>
        <v>15538.379834354533</v>
      </c>
      <c r="X336">
        <f t="shared" si="158"/>
        <v>16938.674291094623</v>
      </c>
      <c r="Y336">
        <f t="shared" si="159"/>
        <v>826.10480437224123</v>
      </c>
      <c r="Z336">
        <f t="shared" si="181"/>
        <v>181.04531880625103</v>
      </c>
      <c r="AA336">
        <f t="shared" si="182"/>
        <v>2.2346728893255432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0.49359396755159612</v>
      </c>
      <c r="E337">
        <f t="shared" si="165"/>
        <v>5.5123808777046035E-2</v>
      </c>
      <c r="F337">
        <f t="shared" si="166"/>
        <v>3.2520333881794983E-2</v>
      </c>
      <c r="G337">
        <f t="shared" si="167"/>
        <v>0.55743044425341781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10.537965918789517</v>
      </c>
      <c r="L337">
        <f t="shared" si="172"/>
        <v>589.95077813521277</v>
      </c>
      <c r="M337">
        <f t="shared" si="173"/>
        <v>6.2168811937522284</v>
      </c>
      <c r="N337">
        <f t="shared" si="155"/>
        <v>0.28772315671558024</v>
      </c>
      <c r="O337">
        <f t="shared" si="174"/>
        <v>0.99612606977640872</v>
      </c>
      <c r="P337">
        <f t="shared" si="175"/>
        <v>1010.5379659187895</v>
      </c>
      <c r="Q337">
        <f t="shared" si="176"/>
        <v>0.45909826686031679</v>
      </c>
      <c r="R337">
        <f t="shared" si="177"/>
        <v>4.9920681448700988E-2</v>
      </c>
      <c r="S337">
        <f t="shared" si="178"/>
        <v>1011.2170339652763</v>
      </c>
      <c r="T337">
        <f t="shared" si="179"/>
        <v>589.95077813521277</v>
      </c>
      <c r="U337">
        <f t="shared" si="156"/>
        <v>8602.9684449859724</v>
      </c>
      <c r="V337">
        <f t="shared" si="180"/>
        <v>1.0746324457610665</v>
      </c>
      <c r="W337">
        <f t="shared" si="157"/>
        <v>15433.259043660901</v>
      </c>
      <c r="X337">
        <f t="shared" si="158"/>
        <v>16827.439255476616</v>
      </c>
      <c r="Y337">
        <f t="shared" si="159"/>
        <v>777.15849484175851</v>
      </c>
      <c r="Z337">
        <f t="shared" si="181"/>
        <v>170.40262808298641</v>
      </c>
      <c r="AA337">
        <f t="shared" si="182"/>
        <v>2.1048937268140349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0.49359396755159612</v>
      </c>
      <c r="E338">
        <f t="shared" si="165"/>
        <v>5.5123808777046035E-2</v>
      </c>
      <c r="F338">
        <f t="shared" si="166"/>
        <v>3.0727689215529222E-2</v>
      </c>
      <c r="G338">
        <f t="shared" si="167"/>
        <v>0.52670275503788855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10.559672403199409</v>
      </c>
      <c r="L338">
        <f t="shared" si="172"/>
        <v>557.43044425341782</v>
      </c>
      <c r="M338">
        <f t="shared" si="173"/>
        <v>5.8862828788860027</v>
      </c>
      <c r="N338">
        <f t="shared" si="155"/>
        <v>0.28660868498344544</v>
      </c>
      <c r="O338">
        <f t="shared" si="174"/>
        <v>0.99612658311949331</v>
      </c>
      <c r="P338">
        <f t="shared" si="175"/>
        <v>1010.5596724031994</v>
      </c>
      <c r="Q338">
        <f t="shared" si="176"/>
        <v>0.45909826686031679</v>
      </c>
      <c r="R338">
        <f t="shared" si="177"/>
        <v>4.9920681448700988E-2</v>
      </c>
      <c r="S338">
        <f t="shared" si="178"/>
        <v>1011.240139218678</v>
      </c>
      <c r="T338">
        <f t="shared" si="179"/>
        <v>557.43044425341782</v>
      </c>
      <c r="U338">
        <f t="shared" si="156"/>
        <v>8069.9056859746497</v>
      </c>
      <c r="V338">
        <f t="shared" si="180"/>
        <v>1.0080453671121439</v>
      </c>
      <c r="W338">
        <f t="shared" si="157"/>
        <v>15321.555865782662</v>
      </c>
      <c r="X338">
        <f t="shared" si="158"/>
        <v>16709.885854924334</v>
      </c>
      <c r="Y338">
        <f t="shared" si="159"/>
        <v>731.23723018264047</v>
      </c>
      <c r="Z338">
        <f t="shared" si="181"/>
        <v>160.38564706996166</v>
      </c>
      <c r="AA338">
        <f t="shared" si="182"/>
        <v>1.9825344483056202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0.49300165479053421</v>
      </c>
      <c r="E339">
        <f t="shared" si="165"/>
        <v>5.5031761028249582E-2</v>
      </c>
      <c r="F339">
        <f t="shared" si="166"/>
        <v>2.8985380148165762E-2</v>
      </c>
      <c r="G339">
        <f t="shared" si="167"/>
        <v>0.49771737488972279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10.581423599413187</v>
      </c>
      <c r="L339">
        <f t="shared" si="172"/>
        <v>526.70275503788855</v>
      </c>
      <c r="M339">
        <f t="shared" si="173"/>
        <v>5.573264962033857</v>
      </c>
      <c r="N339">
        <f t="shared" si="155"/>
        <v>0.28549867733625611</v>
      </c>
      <c r="O339">
        <f t="shared" si="174"/>
        <v>0.9961270969606052</v>
      </c>
      <c r="P339">
        <f t="shared" si="175"/>
        <v>1010.5814235994131</v>
      </c>
      <c r="Q339">
        <f t="shared" si="176"/>
        <v>0.45854734894008442</v>
      </c>
      <c r="R339">
        <f t="shared" si="177"/>
        <v>4.9840079694901007E-2</v>
      </c>
      <c r="S339">
        <f t="shared" si="178"/>
        <v>1011.2632920651188</v>
      </c>
      <c r="T339">
        <f t="shared" si="179"/>
        <v>526.70275503788855</v>
      </c>
      <c r="U339">
        <f t="shared" si="156"/>
        <v>7565.9905749040545</v>
      </c>
      <c r="V339">
        <f t="shared" si="180"/>
        <v>0.94509924197770079</v>
      </c>
      <c r="W339">
        <f t="shared" si="157"/>
        <v>15201.379249780903</v>
      </c>
      <c r="X339">
        <f t="shared" si="158"/>
        <v>16584.250183440752</v>
      </c>
      <c r="Y339">
        <f t="shared" si="159"/>
        <v>688.27889091248028</v>
      </c>
      <c r="Z339">
        <f t="shared" si="181"/>
        <v>150.95758399856703</v>
      </c>
      <c r="AA339">
        <f t="shared" si="182"/>
        <v>1.8671707253689673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0.49300165479053421</v>
      </c>
      <c r="E340">
        <f t="shared" si="165"/>
        <v>5.5031761028249582E-2</v>
      </c>
      <c r="F340">
        <f t="shared" si="166"/>
        <v>2.7390263634538933E-2</v>
      </c>
      <c r="G340">
        <f t="shared" si="167"/>
        <v>0.47032711125518384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10.603219599529819</v>
      </c>
      <c r="L340">
        <f t="shared" si="172"/>
        <v>497.71737488972281</v>
      </c>
      <c r="M340">
        <f t="shared" si="173"/>
        <v>5.2774066244572388</v>
      </c>
      <c r="N340">
        <f t="shared" si="155"/>
        <v>0.28439311547174989</v>
      </c>
      <c r="O340">
        <f t="shared" si="174"/>
        <v>0.9961276112561317</v>
      </c>
      <c r="P340">
        <f t="shared" si="175"/>
        <v>1010.6032195995298</v>
      </c>
      <c r="Q340">
        <f t="shared" si="176"/>
        <v>0.45854734894008442</v>
      </c>
      <c r="R340">
        <f t="shared" si="177"/>
        <v>4.9840079694901007E-2</v>
      </c>
      <c r="S340">
        <f t="shared" si="178"/>
        <v>1011.2864926026323</v>
      </c>
      <c r="T340">
        <f t="shared" si="179"/>
        <v>497.71737488972281</v>
      </c>
      <c r="U340">
        <f t="shared" si="156"/>
        <v>7089.5671957124241</v>
      </c>
      <c r="V340">
        <f t="shared" si="180"/>
        <v>0.88558722301907622</v>
      </c>
      <c r="W340">
        <f t="shared" si="157"/>
        <v>15073.694511873164</v>
      </c>
      <c r="X340">
        <f t="shared" si="158"/>
        <v>16451.493853744836</v>
      </c>
      <c r="Y340">
        <f t="shared" si="159"/>
        <v>648.01638435179711</v>
      </c>
      <c r="Z340">
        <f t="shared" si="181"/>
        <v>142.0976522182894</v>
      </c>
      <c r="AA340">
        <f t="shared" si="182"/>
        <v>1.7585475204245082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0.49300165479053421</v>
      </c>
      <c r="E341">
        <f t="shared" si="165"/>
        <v>5.5031761028249582E-2</v>
      </c>
      <c r="F341">
        <f t="shared" si="166"/>
        <v>2.5882929191702229E-2</v>
      </c>
      <c r="G341">
        <f t="shared" si="167"/>
        <v>0.44444418206348163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10.625060495838039</v>
      </c>
      <c r="L341">
        <f t="shared" si="172"/>
        <v>470.32711125518387</v>
      </c>
      <c r="M341">
        <f t="shared" si="173"/>
        <v>4.9972540099190761</v>
      </c>
      <c r="N341">
        <f t="shared" si="155"/>
        <v>0.2832919811516949</v>
      </c>
      <c r="O341">
        <f t="shared" si="174"/>
        <v>0.99612812596314637</v>
      </c>
      <c r="P341">
        <f t="shared" si="175"/>
        <v>1010.6250604958381</v>
      </c>
      <c r="Q341">
        <f t="shared" si="176"/>
        <v>0.45854734894008442</v>
      </c>
      <c r="R341">
        <f t="shared" si="177"/>
        <v>4.9840079694901007E-2</v>
      </c>
      <c r="S341">
        <f t="shared" si="178"/>
        <v>1011.3097409294545</v>
      </c>
      <c r="T341">
        <f t="shared" si="179"/>
        <v>470.32711125518387</v>
      </c>
      <c r="U341">
        <f t="shared" si="156"/>
        <v>6639.122567450011</v>
      </c>
      <c r="V341">
        <f t="shared" si="180"/>
        <v>0.82932031751488422</v>
      </c>
      <c r="W341">
        <f t="shared" si="157"/>
        <v>14938.034595538298</v>
      </c>
      <c r="X341">
        <f t="shared" si="158"/>
        <v>16311.215246144115</v>
      </c>
      <c r="Y341">
        <f t="shared" si="159"/>
        <v>610.30215108390166</v>
      </c>
      <c r="Z341">
        <f t="shared" si="181"/>
        <v>133.75779246069007</v>
      </c>
      <c r="AA341">
        <f t="shared" si="182"/>
        <v>1.6561244324427253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0.49300165479053421</v>
      </c>
      <c r="E342">
        <f t="shared" si="165"/>
        <v>5.5031761028249582E-2</v>
      </c>
      <c r="F342">
        <f t="shared" si="166"/>
        <v>2.445854601771337E-2</v>
      </c>
      <c r="G342">
        <f t="shared" si="167"/>
        <v>0.41998563604576827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10.646946380816637</v>
      </c>
      <c r="L342">
        <f t="shared" si="172"/>
        <v>444.44418206348161</v>
      </c>
      <c r="M342">
        <f t="shared" si="173"/>
        <v>4.7319733756957962</v>
      </c>
      <c r="N342">
        <f t="shared" si="155"/>
        <v>0.28219525620199926</v>
      </c>
      <c r="O342">
        <f t="shared" si="174"/>
        <v>0.99612864103940735</v>
      </c>
      <c r="P342">
        <f t="shared" si="175"/>
        <v>1010.6469463808166</v>
      </c>
      <c r="Q342">
        <f t="shared" si="176"/>
        <v>0.45854734894008442</v>
      </c>
      <c r="R342">
        <f t="shared" si="177"/>
        <v>4.9840079694901007E-2</v>
      </c>
      <c r="S342">
        <f t="shared" si="178"/>
        <v>1011.3330371440235</v>
      </c>
      <c r="T342">
        <f t="shared" si="179"/>
        <v>444.44418206348161</v>
      </c>
      <c r="U342">
        <f t="shared" si="156"/>
        <v>6213.2269284653703</v>
      </c>
      <c r="V342">
        <f t="shared" si="180"/>
        <v>0.7761199280112141</v>
      </c>
      <c r="W342">
        <f t="shared" si="157"/>
        <v>14793.903398611181</v>
      </c>
      <c r="X342">
        <f t="shared" si="158"/>
        <v>16162.990096904772</v>
      </c>
      <c r="Y342">
        <f t="shared" si="159"/>
        <v>574.99674778463475</v>
      </c>
      <c r="Z342">
        <f t="shared" si="181"/>
        <v>125.90747284810828</v>
      </c>
      <c r="AA342">
        <f t="shared" si="182"/>
        <v>1.5595474742865374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0.49300165479053421</v>
      </c>
      <c r="E343">
        <f t="shared" si="165"/>
        <v>5.5031761028249582E-2</v>
      </c>
      <c r="F343">
        <f t="shared" si="166"/>
        <v>2.3112549158168124E-2</v>
      </c>
      <c r="G343">
        <f t="shared" si="167"/>
        <v>0.39687308688760015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10.668877347134918</v>
      </c>
      <c r="L343">
        <f t="shared" si="172"/>
        <v>419.98563604576827</v>
      </c>
      <c r="M343">
        <f t="shared" si="173"/>
        <v>4.4807752385307476</v>
      </c>
      <c r="N343">
        <f t="shared" si="155"/>
        <v>0.28110292251281055</v>
      </c>
      <c r="O343">
        <f t="shared" si="174"/>
        <v>0.99612915644334288</v>
      </c>
      <c r="P343">
        <f t="shared" si="175"/>
        <v>1010.6688773471349</v>
      </c>
      <c r="Q343">
        <f t="shared" si="176"/>
        <v>0.45854734894008442</v>
      </c>
      <c r="R343">
        <f t="shared" si="177"/>
        <v>4.9840079694901007E-2</v>
      </c>
      <c r="S343">
        <f t="shared" si="178"/>
        <v>1011.3563813449803</v>
      </c>
      <c r="T343">
        <f t="shared" si="179"/>
        <v>419.98563604576827</v>
      </c>
      <c r="U343">
        <f t="shared" si="156"/>
        <v>5810.5291587807378</v>
      </c>
      <c r="V343">
        <f t="shared" si="180"/>
        <v>0.72581728051156624</v>
      </c>
      <c r="W343">
        <f t="shared" si="157"/>
        <v>14640.773967186034</v>
      </c>
      <c r="X343">
        <f t="shared" si="158"/>
        <v>16006.370221711566</v>
      </c>
      <c r="Y343">
        <f t="shared" si="159"/>
        <v>541.96840097569259</v>
      </c>
      <c r="Z343">
        <f t="shared" si="181"/>
        <v>118.51795416509519</v>
      </c>
      <c r="AA343">
        <f t="shared" si="182"/>
        <v>1.4684828751828602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0.49300165479053421</v>
      </c>
      <c r="E344">
        <f t="shared" si="165"/>
        <v>5.5031761028249582E-2</v>
      </c>
      <c r="F344">
        <f t="shared" si="166"/>
        <v>2.1840624876142144E-2</v>
      </c>
      <c r="G344">
        <f t="shared" si="167"/>
        <v>0.37503246201145801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10.690853487653053</v>
      </c>
      <c r="L344">
        <f t="shared" si="172"/>
        <v>396.87308688760015</v>
      </c>
      <c r="M344">
        <f t="shared" si="173"/>
        <v>4.2429120251079331</v>
      </c>
      <c r="N344">
        <f t="shared" si="155"/>
        <v>0.28001496203860871</v>
      </c>
      <c r="O344">
        <f t="shared" si="174"/>
        <v>0.99612967213404813</v>
      </c>
      <c r="P344">
        <f t="shared" si="175"/>
        <v>1010.690853487653</v>
      </c>
      <c r="Q344">
        <f t="shared" si="176"/>
        <v>0.45854734894008442</v>
      </c>
      <c r="R344">
        <f t="shared" si="177"/>
        <v>4.9840079694901007E-2</v>
      </c>
      <c r="S344">
        <f t="shared" si="178"/>
        <v>1011.3797736311687</v>
      </c>
      <c r="T344">
        <f t="shared" si="179"/>
        <v>396.87308688760015</v>
      </c>
      <c r="U344">
        <f t="shared" si="156"/>
        <v>5429.7524542739438</v>
      </c>
      <c r="V344">
        <f t="shared" si="180"/>
        <v>0.67825288412098506</v>
      </c>
      <c r="W344">
        <f t="shared" si="157"/>
        <v>14478.086577230888</v>
      </c>
      <c r="X344">
        <f t="shared" si="158"/>
        <v>15840.882167176591</v>
      </c>
      <c r="Y344">
        <f t="shared" si="159"/>
        <v>511.09258531569435</v>
      </c>
      <c r="Z344">
        <f t="shared" si="181"/>
        <v>111.56218459078499</v>
      </c>
      <c r="AA344">
        <f t="shared" si="182"/>
        <v>1.3826159258223019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0.49300165479053421</v>
      </c>
      <c r="E345">
        <f t="shared" si="165"/>
        <v>5.5031761028249582E-2</v>
      </c>
      <c r="F345">
        <f t="shared" si="166"/>
        <v>2.0638696827250648E-2</v>
      </c>
      <c r="G345">
        <f t="shared" si="167"/>
        <v>0.35439376518420734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10.712874895422495</v>
      </c>
      <c r="L345">
        <f t="shared" si="172"/>
        <v>375.03246201145799</v>
      </c>
      <c r="M345">
        <f t="shared" si="173"/>
        <v>4.0176758472510388</v>
      </c>
      <c r="N345">
        <f t="shared" si="155"/>
        <v>0.27893135679828907</v>
      </c>
      <c r="O345">
        <f t="shared" si="174"/>
        <v>0.99613018807127085</v>
      </c>
      <c r="P345">
        <f t="shared" si="175"/>
        <v>1010.7128748954225</v>
      </c>
      <c r="Q345">
        <f t="shared" si="176"/>
        <v>0.45854734894008442</v>
      </c>
      <c r="R345">
        <f t="shared" si="177"/>
        <v>4.9840079694901007E-2</v>
      </c>
      <c r="S345">
        <f t="shared" si="178"/>
        <v>1011.4032141016369</v>
      </c>
      <c r="T345">
        <f t="shared" si="179"/>
        <v>375.03246201145799</v>
      </c>
      <c r="U345">
        <f t="shared" si="156"/>
        <v>5069.6902388150475</v>
      </c>
      <c r="V345">
        <f t="shared" si="180"/>
        <v>0.63327602041410291</v>
      </c>
      <c r="W345">
        <f t="shared" si="157"/>
        <v>14305.246696933042</v>
      </c>
      <c r="X345">
        <f t="shared" si="158"/>
        <v>15666.025786342248</v>
      </c>
      <c r="Y345">
        <f t="shared" si="159"/>
        <v>482.25162507966593</v>
      </c>
      <c r="Z345">
        <f t="shared" si="181"/>
        <v>105.01470061338438</v>
      </c>
      <c r="AA345">
        <f t="shared" si="182"/>
        <v>1.3016498894533615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0.49300165479053421</v>
      </c>
      <c r="E346">
        <f t="shared" si="165"/>
        <v>5.5031761028249582E-2</v>
      </c>
      <c r="F346">
        <f t="shared" si="166"/>
        <v>1.9502912995518894E-2</v>
      </c>
      <c r="G346">
        <f t="shared" si="167"/>
        <v>0.33489085218868847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10.734941663686374</v>
      </c>
      <c r="L346">
        <f t="shared" si="172"/>
        <v>354.39376518420733</v>
      </c>
      <c r="M346">
        <f t="shared" si="173"/>
        <v>3.8043963952266329</v>
      </c>
      <c r="N346">
        <f t="shared" si="155"/>
        <v>0.27785208887523977</v>
      </c>
      <c r="O346">
        <f t="shared" si="174"/>
        <v>0.99613070421541106</v>
      </c>
      <c r="P346">
        <f t="shared" si="175"/>
        <v>1010.7349416636864</v>
      </c>
      <c r="Q346">
        <f t="shared" si="176"/>
        <v>0.45854734894008442</v>
      </c>
      <c r="R346">
        <f t="shared" si="177"/>
        <v>4.9840079694901007E-2</v>
      </c>
      <c r="S346">
        <f t="shared" si="178"/>
        <v>1011.4267028556362</v>
      </c>
      <c r="T346">
        <f t="shared" si="179"/>
        <v>354.39376518420733</v>
      </c>
      <c r="U346">
        <f t="shared" si="156"/>
        <v>4729.2023012677637</v>
      </c>
      <c r="V346">
        <f t="shared" si="180"/>
        <v>0.59074426089197718</v>
      </c>
      <c r="W346">
        <f t="shared" si="157"/>
        <v>14121.622822361165</v>
      </c>
      <c r="X346">
        <f t="shared" si="158"/>
        <v>15481.272733894873</v>
      </c>
      <c r="Y346">
        <f t="shared" si="159"/>
        <v>455.33431755179845</v>
      </c>
      <c r="Z346">
        <f t="shared" si="181"/>
        <v>98.851533763685211</v>
      </c>
      <c r="AA346">
        <f t="shared" si="182"/>
        <v>1.2253049751989802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0.54028313010993645</v>
      </c>
      <c r="E347">
        <f t="shared" si="165"/>
        <v>6.2709525456529747E-2</v>
      </c>
      <c r="F347">
        <f t="shared" si="166"/>
        <v>2.1000846420485501E-2</v>
      </c>
      <c r="G347">
        <f t="shared" si="167"/>
        <v>0.31389000576820297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10.757053885879884</v>
      </c>
      <c r="L347">
        <f t="shared" si="172"/>
        <v>334.89085218868848</v>
      </c>
      <c r="M347">
        <f t="shared" si="173"/>
        <v>3.6024389428819572</v>
      </c>
      <c r="N347">
        <f t="shared" si="155"/>
        <v>0.27677714041741008</v>
      </c>
      <c r="O347">
        <f t="shared" si="174"/>
        <v>0.99613122052750758</v>
      </c>
      <c r="P347">
        <f t="shared" si="175"/>
        <v>1010.7570538858799</v>
      </c>
      <c r="Q347">
        <f t="shared" si="176"/>
        <v>0.50252447346089291</v>
      </c>
      <c r="R347">
        <f t="shared" si="177"/>
        <v>5.6523740236810505E-2</v>
      </c>
      <c r="S347">
        <f t="shared" si="178"/>
        <v>1011.450239992623</v>
      </c>
      <c r="T347">
        <f t="shared" si="179"/>
        <v>334.89085218868848</v>
      </c>
      <c r="U347">
        <f t="shared" si="156"/>
        <v>4407.2111449859967</v>
      </c>
      <c r="V347">
        <f t="shared" si="180"/>
        <v>0.55052301098257184</v>
      </c>
      <c r="W347">
        <f t="shared" si="157"/>
        <v>14040.622714953754</v>
      </c>
      <c r="X347">
        <f t="shared" si="158"/>
        <v>15394.352570716213</v>
      </c>
      <c r="Y347">
        <f t="shared" si="159"/>
        <v>424.92227223386715</v>
      </c>
      <c r="Z347">
        <f t="shared" si="181"/>
        <v>93.050122825836254</v>
      </c>
      <c r="AA347">
        <f t="shared" si="182"/>
        <v>1.1533173700390011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0.54028313010993645</v>
      </c>
      <c r="E348">
        <f t="shared" si="165"/>
        <v>6.2709525456529747E-2</v>
      </c>
      <c r="F348">
        <f t="shared" si="166"/>
        <v>1.9683893307271393E-2</v>
      </c>
      <c r="G348">
        <f t="shared" si="167"/>
        <v>0.29420611246093159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10.779211655630672</v>
      </c>
      <c r="L348">
        <f t="shared" si="172"/>
        <v>313.89000576820297</v>
      </c>
      <c r="M348">
        <f t="shared" si="173"/>
        <v>3.3834868087625924</v>
      </c>
      <c r="N348">
        <f t="shared" si="155"/>
        <v>0.27570649363737137</v>
      </c>
      <c r="O348">
        <f t="shared" si="174"/>
        <v>0.99613173696923074</v>
      </c>
      <c r="P348">
        <f t="shared" si="175"/>
        <v>1010.7792116556307</v>
      </c>
      <c r="Q348">
        <f t="shared" si="176"/>
        <v>0.50252447346089291</v>
      </c>
      <c r="R348">
        <f t="shared" si="177"/>
        <v>5.6523740236810505E-2</v>
      </c>
      <c r="S348">
        <f t="shared" si="178"/>
        <v>1011.4738256122582</v>
      </c>
      <c r="T348">
        <f t="shared" si="179"/>
        <v>313.89000576820297</v>
      </c>
      <c r="U348">
        <f t="shared" si="156"/>
        <v>4105.3072333553191</v>
      </c>
      <c r="V348">
        <f t="shared" si="180"/>
        <v>0.51281094205947853</v>
      </c>
      <c r="W348">
        <f t="shared" si="157"/>
        <v>13953.847522119284</v>
      </c>
      <c r="X348">
        <f t="shared" si="158"/>
        <v>15301.845733439548</v>
      </c>
      <c r="Y348">
        <f t="shared" si="159"/>
        <v>396.58931335682422</v>
      </c>
      <c r="Z348">
        <f t="shared" si="181"/>
        <v>86.87757820212758</v>
      </c>
      <c r="AA348">
        <f t="shared" si="182"/>
        <v>1.0778571103034349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0.54028313010993645</v>
      </c>
      <c r="E349">
        <f t="shared" si="165"/>
        <v>6.2709525456529747E-2</v>
      </c>
      <c r="F349">
        <f t="shared" si="166"/>
        <v>1.8449525698835442E-2</v>
      </c>
      <c r="G349">
        <f t="shared" si="167"/>
        <v>0.27575658676209613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10.801415066759253</v>
      </c>
      <c r="L349">
        <f t="shared" si="172"/>
        <v>294.20611246093159</v>
      </c>
      <c r="M349">
        <f t="shared" si="173"/>
        <v>3.1778423358681738</v>
      </c>
      <c r="N349">
        <f t="shared" si="155"/>
        <v>0.27464013081237088</v>
      </c>
      <c r="O349">
        <f t="shared" si="174"/>
        <v>0.99613225350287526</v>
      </c>
      <c r="P349">
        <f t="shared" si="175"/>
        <v>1010.8014150667592</v>
      </c>
      <c r="Q349">
        <f t="shared" si="176"/>
        <v>0.50252447346089291</v>
      </c>
      <c r="R349">
        <f t="shared" si="177"/>
        <v>5.6523740236810505E-2</v>
      </c>
      <c r="S349">
        <f t="shared" si="178"/>
        <v>1011.4974598144082</v>
      </c>
      <c r="T349">
        <f t="shared" si="179"/>
        <v>294.20611246093159</v>
      </c>
      <c r="U349">
        <f t="shared" si="156"/>
        <v>3822.2310954190243</v>
      </c>
      <c r="V349">
        <f t="shared" si="180"/>
        <v>0.47745072838528169</v>
      </c>
      <c r="W349">
        <f t="shared" si="157"/>
        <v>13860.887749950945</v>
      </c>
      <c r="X349">
        <f t="shared" si="158"/>
        <v>15203.39531794164</v>
      </c>
      <c r="Y349">
        <f t="shared" si="159"/>
        <v>370.20530465139677</v>
      </c>
      <c r="Z349">
        <f t="shared" si="181"/>
        <v>81.114535673285602</v>
      </c>
      <c r="AA349">
        <f t="shared" si="182"/>
        <v>1.0072788982548035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0.54028313010993645</v>
      </c>
      <c r="E350">
        <f t="shared" si="165"/>
        <v>6.2709525456529747E-2</v>
      </c>
      <c r="F350">
        <f t="shared" si="166"/>
        <v>1.729256469736342E-2</v>
      </c>
      <c r="G350">
        <f t="shared" si="167"/>
        <v>0.25846402206473273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10.823664213279391</v>
      </c>
      <c r="L350">
        <f t="shared" si="172"/>
        <v>275.75658676209616</v>
      </c>
      <c r="M350">
        <f t="shared" si="173"/>
        <v>2.9846966997129734</v>
      </c>
      <c r="N350">
        <f t="shared" si="155"/>
        <v>0.27357803428437905</v>
      </c>
      <c r="O350">
        <f t="shared" si="174"/>
        <v>0.99613277009135481</v>
      </c>
      <c r="P350">
        <f t="shared" si="175"/>
        <v>1010.8236642132794</v>
      </c>
      <c r="Q350">
        <f t="shared" si="176"/>
        <v>0.50252447346089291</v>
      </c>
      <c r="R350">
        <f t="shared" si="177"/>
        <v>5.6523740236810505E-2</v>
      </c>
      <c r="S350">
        <f t="shared" si="178"/>
        <v>1011.521142699145</v>
      </c>
      <c r="T350">
        <f t="shared" si="179"/>
        <v>275.75658676209616</v>
      </c>
      <c r="U350">
        <f t="shared" si="156"/>
        <v>3556.8022071164523</v>
      </c>
      <c r="V350">
        <f t="shared" si="180"/>
        <v>0.44429490580656722</v>
      </c>
      <c r="W350">
        <f t="shared" si="157"/>
        <v>13761.304876025048</v>
      </c>
      <c r="X350">
        <f t="shared" si="158"/>
        <v>15098.621626504182</v>
      </c>
      <c r="Y350">
        <f t="shared" si="159"/>
        <v>345.6482661033757</v>
      </c>
      <c r="Z350">
        <f t="shared" si="181"/>
        <v>75.733825060714992</v>
      </c>
      <c r="AA350">
        <f t="shared" si="182"/>
        <v>0.94126681901754672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0.53985090360584853</v>
      </c>
      <c r="E351">
        <f t="shared" si="165"/>
        <v>6.2636120255224581E-2</v>
      </c>
      <c r="F351">
        <f t="shared" si="166"/>
        <v>1.6189183567695619E-2</v>
      </c>
      <c r="G351">
        <f t="shared" si="167"/>
        <v>0.24227483849703713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10.845959189398513</v>
      </c>
      <c r="L351">
        <f t="shared" si="172"/>
        <v>258.46402206473272</v>
      </c>
      <c r="M351">
        <f t="shared" si="173"/>
        <v>2.8032902352418883</v>
      </c>
      <c r="N351">
        <f t="shared" si="155"/>
        <v>0.2725201864601286</v>
      </c>
      <c r="O351">
        <f t="shared" si="174"/>
        <v>0.99613328669819001</v>
      </c>
      <c r="P351">
        <f t="shared" si="175"/>
        <v>1010.8459591893985</v>
      </c>
      <c r="Q351">
        <f t="shared" si="176"/>
        <v>0.50212245388212418</v>
      </c>
      <c r="R351">
        <f t="shared" si="177"/>
        <v>5.6460226976002614E-2</v>
      </c>
      <c r="S351">
        <f t="shared" si="178"/>
        <v>1011.5448743667467</v>
      </c>
      <c r="T351">
        <f t="shared" si="179"/>
        <v>258.46402206473272</v>
      </c>
      <c r="U351">
        <f t="shared" si="156"/>
        <v>3307.9140425386704</v>
      </c>
      <c r="V351">
        <f t="shared" si="180"/>
        <v>0.4132052535857586</v>
      </c>
      <c r="W351">
        <f t="shared" si="157"/>
        <v>13653.559994341404</v>
      </c>
      <c r="X351">
        <f t="shared" si="158"/>
        <v>14986.111872006371</v>
      </c>
      <c r="Y351">
        <f t="shared" si="159"/>
        <v>322.84379095020364</v>
      </c>
      <c r="Z351">
        <f t="shared" si="181"/>
        <v>70.710079089703953</v>
      </c>
      <c r="AA351">
        <f t="shared" si="182"/>
        <v>0.87952540483956587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0.53985090360584853</v>
      </c>
      <c r="E352">
        <f t="shared" si="165"/>
        <v>6.2636120255224581E-2</v>
      </c>
      <c r="F352">
        <f t="shared" si="166"/>
        <v>1.5175155918915531E-2</v>
      </c>
      <c r="G352">
        <f t="shared" si="167"/>
        <v>0.2270996825781216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10.86830008951806</v>
      </c>
      <c r="L352">
        <f t="shared" si="172"/>
        <v>242.27483849703714</v>
      </c>
      <c r="M352">
        <f t="shared" si="173"/>
        <v>2.633115648925322</v>
      </c>
      <c r="N352">
        <f t="shared" si="155"/>
        <v>0.2714665698111477</v>
      </c>
      <c r="O352">
        <f t="shared" si="174"/>
        <v>0.99613380328750412</v>
      </c>
      <c r="P352">
        <f t="shared" si="175"/>
        <v>1010.868300089518</v>
      </c>
      <c r="Q352">
        <f t="shared" si="176"/>
        <v>0.50212245388212418</v>
      </c>
      <c r="R352">
        <f t="shared" si="177"/>
        <v>5.6460226976002614E-2</v>
      </c>
      <c r="S352">
        <f t="shared" si="178"/>
        <v>1011.568654917698</v>
      </c>
      <c r="T352">
        <f t="shared" si="179"/>
        <v>242.27483849703714</v>
      </c>
      <c r="U352">
        <f t="shared" si="156"/>
        <v>3074.5101845626314</v>
      </c>
      <c r="V352">
        <f t="shared" si="180"/>
        <v>0.38404981028141338</v>
      </c>
      <c r="W352">
        <f t="shared" si="157"/>
        <v>13538.152716285764</v>
      </c>
      <c r="X352">
        <f t="shared" si="158"/>
        <v>14866.388754045402</v>
      </c>
      <c r="Y352">
        <f t="shared" si="159"/>
        <v>301.64198256403569</v>
      </c>
      <c r="Z352">
        <f t="shared" si="181"/>
        <v>66.024784161810103</v>
      </c>
      <c r="AA352">
        <f t="shared" si="182"/>
        <v>0.82183385224992855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0.53985090360584853</v>
      </c>
      <c r="E353">
        <f t="shared" si="165"/>
        <v>6.2636120255224581E-2</v>
      </c>
      <c r="F353">
        <f t="shared" si="166"/>
        <v>1.4224643027886556E-2</v>
      </c>
      <c r="G353">
        <f t="shared" si="167"/>
        <v>0.21287503955023504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10.890687008233987</v>
      </c>
      <c r="L353">
        <f t="shared" si="172"/>
        <v>227.09968257812162</v>
      </c>
      <c r="M353">
        <f t="shared" si="173"/>
        <v>2.4732715626276112</v>
      </c>
      <c r="N353">
        <f t="shared" si="155"/>
        <v>0.27041716687378592</v>
      </c>
      <c r="O353">
        <f t="shared" si="174"/>
        <v>0.99613431982401435</v>
      </c>
      <c r="P353">
        <f t="shared" si="175"/>
        <v>1010.890687008234</v>
      </c>
      <c r="Q353">
        <f t="shared" si="176"/>
        <v>0.50212245388212418</v>
      </c>
      <c r="R353">
        <f t="shared" si="177"/>
        <v>5.6460226976002614E-2</v>
      </c>
      <c r="S353">
        <f t="shared" si="178"/>
        <v>1011.5924844526909</v>
      </c>
      <c r="T353">
        <f t="shared" si="179"/>
        <v>227.09968257812162</v>
      </c>
      <c r="U353">
        <f t="shared" si="156"/>
        <v>2855.620818695349</v>
      </c>
      <c r="V353">
        <f t="shared" si="180"/>
        <v>0.35670743234555774</v>
      </c>
      <c r="W353">
        <f t="shared" si="157"/>
        <v>13414.540402335282</v>
      </c>
      <c r="X353">
        <f t="shared" si="158"/>
        <v>14738.991997655452</v>
      </c>
      <c r="Y353">
        <f t="shared" si="159"/>
        <v>281.94268573615307</v>
      </c>
      <c r="Z353">
        <f t="shared" si="181"/>
        <v>61.649971834683136</v>
      </c>
      <c r="AA353">
        <f t="shared" si="182"/>
        <v>0.76787036057568314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0.53985090360584853</v>
      </c>
      <c r="E354">
        <f t="shared" si="165"/>
        <v>6.2636120255224581E-2</v>
      </c>
      <c r="F354">
        <f t="shared" si="166"/>
        <v>1.3333666576604212E-2</v>
      </c>
      <c r="G354">
        <f t="shared" si="167"/>
        <v>0.19954137297363084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10.913120040337054</v>
      </c>
      <c r="L354">
        <f t="shared" si="172"/>
        <v>212.87503955023504</v>
      </c>
      <c r="M354">
        <f t="shared" si="173"/>
        <v>2.323130860203213</v>
      </c>
      <c r="N354">
        <f t="shared" si="155"/>
        <v>0.26937196024923393</v>
      </c>
      <c r="O354">
        <f t="shared" si="174"/>
        <v>0.99613483627302468</v>
      </c>
      <c r="P354">
        <f t="shared" si="175"/>
        <v>1010.913120040337</v>
      </c>
      <c r="Q354">
        <f t="shared" si="176"/>
        <v>0.50212245388212418</v>
      </c>
      <c r="R354">
        <f t="shared" si="177"/>
        <v>5.6460226976002614E-2</v>
      </c>
      <c r="S354">
        <f t="shared" si="178"/>
        <v>1011.616363072624</v>
      </c>
      <c r="T354">
        <f t="shared" si="179"/>
        <v>212.87503955023504</v>
      </c>
      <c r="U354">
        <f t="shared" si="156"/>
        <v>2650.3368491965621</v>
      </c>
      <c r="V354">
        <f t="shared" si="180"/>
        <v>0.33106456086128588</v>
      </c>
      <c r="W354">
        <f t="shared" si="157"/>
        <v>13282.141992411776</v>
      </c>
      <c r="X354">
        <f t="shared" si="158"/>
        <v>14603.431966271641</v>
      </c>
      <c r="Y354">
        <f t="shared" si="159"/>
        <v>263.65201548029012</v>
      </c>
      <c r="Z354">
        <f t="shared" si="181"/>
        <v>57.565065093319689</v>
      </c>
      <c r="AA354">
        <f t="shared" si="182"/>
        <v>0.71739397522147053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0.53985090360584853</v>
      </c>
      <c r="E355">
        <f t="shared" si="165"/>
        <v>6.2636120255224581E-2</v>
      </c>
      <c r="F355">
        <f t="shared" si="166"/>
        <v>1.2498497433468961E-2</v>
      </c>
      <c r="G355">
        <f t="shared" si="167"/>
        <v>0.18704287554016188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10.935599280813291</v>
      </c>
      <c r="L355">
        <f t="shared" si="172"/>
        <v>199.54137297363084</v>
      </c>
      <c r="M355">
        <f t="shared" si="173"/>
        <v>2.182104494782934</v>
      </c>
      <c r="N355">
        <f t="shared" si="155"/>
        <v>0.26833093260353669</v>
      </c>
      <c r="O355">
        <f t="shared" si="174"/>
        <v>0.99613535260041897</v>
      </c>
      <c r="P355">
        <f t="shared" si="175"/>
        <v>1010.9355992808133</v>
      </c>
      <c r="Q355">
        <f t="shared" si="176"/>
        <v>0.50212245388212418</v>
      </c>
      <c r="R355">
        <f t="shared" si="177"/>
        <v>5.6460226976002614E-2</v>
      </c>
      <c r="S355">
        <f t="shared" si="178"/>
        <v>1011.6402908786048</v>
      </c>
      <c r="T355">
        <f t="shared" si="179"/>
        <v>199.54137297363084</v>
      </c>
      <c r="U355">
        <f t="shared" si="156"/>
        <v>2457.8060974283285</v>
      </c>
      <c r="V355">
        <f t="shared" si="180"/>
        <v>0.30701474666285067</v>
      </c>
      <c r="W355">
        <f t="shared" si="157"/>
        <v>13140.335285855826</v>
      </c>
      <c r="X355">
        <f t="shared" si="158"/>
        <v>14459.187788926181</v>
      </c>
      <c r="Y355">
        <f t="shared" si="159"/>
        <v>246.68196458761938</v>
      </c>
      <c r="Z355">
        <f t="shared" si="181"/>
        <v>53.750850788730446</v>
      </c>
      <c r="AA355">
        <f t="shared" si="182"/>
        <v>0.67017931852342438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0.53985090360584853</v>
      </c>
      <c r="E356">
        <f t="shared" si="165"/>
        <v>6.2636120255224581E-2</v>
      </c>
      <c r="F356">
        <f t="shared" si="166"/>
        <v>1.1715640045216583E-2</v>
      </c>
      <c r="G356">
        <f t="shared" si="167"/>
        <v>0.1753272354949453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10.958124824844374</v>
      </c>
      <c r="L356">
        <f t="shared" si="172"/>
        <v>187.04287554016187</v>
      </c>
      <c r="M356">
        <f t="shared" si="173"/>
        <v>2.0496391777669243</v>
      </c>
      <c r="N356">
        <f t="shared" si="155"/>
        <v>0.26729406666759986</v>
      </c>
      <c r="O356">
        <f t="shared" si="174"/>
        <v>0.9961358687726517</v>
      </c>
      <c r="P356">
        <f t="shared" si="175"/>
        <v>1010.9581248248444</v>
      </c>
      <c r="Q356">
        <f t="shared" si="176"/>
        <v>0.50212245388212418</v>
      </c>
      <c r="R356">
        <f t="shared" si="177"/>
        <v>5.6460226976002614E-2</v>
      </c>
      <c r="S356">
        <f t="shared" si="178"/>
        <v>1011.664267971948</v>
      </c>
      <c r="T356">
        <f t="shared" si="179"/>
        <v>187.04287554016187</v>
      </c>
      <c r="U356">
        <f t="shared" si="156"/>
        <v>2277.2297382323945</v>
      </c>
      <c r="V356">
        <f t="shared" si="180"/>
        <v>0.28445820518879072</v>
      </c>
      <c r="W356">
        <f t="shared" si="157"/>
        <v>12988.454028855358</v>
      </c>
      <c r="X356">
        <f t="shared" si="158"/>
        <v>14305.705368005691</v>
      </c>
      <c r="Y356">
        <f t="shared" si="159"/>
        <v>230.95003574524242</v>
      </c>
      <c r="Z356">
        <f t="shared" si="181"/>
        <v>50.189389230538879</v>
      </c>
      <c r="AA356">
        <f t="shared" si="182"/>
        <v>0.6260155825328233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0.53985090360584853</v>
      </c>
      <c r="E357">
        <f t="shared" si="165"/>
        <v>6.2636120255224581E-2</v>
      </c>
      <c r="F357">
        <f t="shared" si="166"/>
        <v>1.0981817806477473E-2</v>
      </c>
      <c r="G357">
        <f t="shared" si="167"/>
        <v>0.16434541768846783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10.980696767808057</v>
      </c>
      <c r="L357">
        <f t="shared" si="172"/>
        <v>175.32723549494531</v>
      </c>
      <c r="M357">
        <f t="shared" si="173"/>
        <v>1.925215208108068</v>
      </c>
      <c r="N357">
        <f t="shared" si="155"/>
        <v>0.26626134523719125</v>
      </c>
      <c r="O357">
        <f t="shared" si="174"/>
        <v>0.99613638475674482</v>
      </c>
      <c r="P357">
        <f t="shared" si="175"/>
        <v>1010.980696767808</v>
      </c>
      <c r="Q357">
        <f t="shared" si="176"/>
        <v>0.50212245388212418</v>
      </c>
      <c r="R357">
        <f t="shared" si="177"/>
        <v>5.6460226976002614E-2</v>
      </c>
      <c r="S357">
        <f t="shared" si="178"/>
        <v>1011.6882944541778</v>
      </c>
      <c r="T357">
        <f t="shared" si="179"/>
        <v>175.32723549494531</v>
      </c>
      <c r="U357">
        <f t="shared" si="156"/>
        <v>2107.8589594317264</v>
      </c>
      <c r="V357">
        <f t="shared" si="180"/>
        <v>0.26330139920642082</v>
      </c>
      <c r="W357">
        <f t="shared" si="157"/>
        <v>12825.784795700059</v>
      </c>
      <c r="X357">
        <f t="shared" si="158"/>
        <v>14142.395259953242</v>
      </c>
      <c r="Y357">
        <f t="shared" si="159"/>
        <v>216.37889668069687</v>
      </c>
      <c r="Z357">
        <f t="shared" si="181"/>
        <v>46.863929773031892</v>
      </c>
      <c r="AA357">
        <f t="shared" si="182"/>
        <v>0.58470558694105146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0.53985090360584853</v>
      </c>
      <c r="E358">
        <f t="shared" si="165"/>
        <v>6.2636120255224581E-2</v>
      </c>
      <c r="F358">
        <f t="shared" si="166"/>
        <v>1.0293959345729985E-2</v>
      </c>
      <c r="G358">
        <f t="shared" si="167"/>
        <v>0.15405145834273784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11.003315205278533</v>
      </c>
      <c r="L358">
        <f t="shared" si="172"/>
        <v>164.34541768846782</v>
      </c>
      <c r="M358">
        <f t="shared" si="173"/>
        <v>1.8083444333693697</v>
      </c>
      <c r="N358">
        <f t="shared" si="155"/>
        <v>0.26523275117293493</v>
      </c>
      <c r="O358">
        <f t="shared" si="174"/>
        <v>0.99613690052027637</v>
      </c>
      <c r="P358">
        <f t="shared" si="175"/>
        <v>1011.0033152052786</v>
      </c>
      <c r="Q358">
        <f t="shared" si="176"/>
        <v>0.50212245388212418</v>
      </c>
      <c r="R358">
        <f t="shared" si="177"/>
        <v>5.6460226976002614E-2</v>
      </c>
      <c r="S358">
        <f t="shared" si="178"/>
        <v>1011.7123704270272</v>
      </c>
      <c r="T358">
        <f t="shared" si="179"/>
        <v>164.34541768846782</v>
      </c>
      <c r="U358">
        <f t="shared" si="156"/>
        <v>1948.9918304858106</v>
      </c>
      <c r="V358">
        <f t="shared" si="180"/>
        <v>0.24345664766258709</v>
      </c>
      <c r="W358">
        <f t="shared" si="157"/>
        <v>12651.563649268683</v>
      </c>
      <c r="X358">
        <f t="shared" si="158"/>
        <v>13968.630420813322</v>
      </c>
      <c r="Y358">
        <f t="shared" si="159"/>
        <v>202.89605689121328</v>
      </c>
      <c r="Z358">
        <f t="shared" si="181"/>
        <v>43.758831997299531</v>
      </c>
      <c r="AA358">
        <f t="shared" si="182"/>
        <v>0.54606489793200252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0.5893407867902839</v>
      </c>
      <c r="E359">
        <f t="shared" si="165"/>
        <v>7.1482419854483226E-2</v>
      </c>
      <c r="F359">
        <f t="shared" si="166"/>
        <v>1.1011971024451018E-2</v>
      </c>
      <c r="G359">
        <f t="shared" si="167"/>
        <v>0.14303948731828683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11.025980233026878</v>
      </c>
      <c r="L359">
        <f t="shared" si="172"/>
        <v>154.05145834273785</v>
      </c>
      <c r="M359">
        <f t="shared" si="173"/>
        <v>1.698568334555991</v>
      </c>
      <c r="N359">
        <f t="shared" si="155"/>
        <v>0.26420826740030035</v>
      </c>
      <c r="O359">
        <f t="shared" si="174"/>
        <v>0.99613741603137607</v>
      </c>
      <c r="P359">
        <f t="shared" si="175"/>
        <v>1011.0259802330269</v>
      </c>
      <c r="Q359">
        <f t="shared" si="176"/>
        <v>0.54815364771902775</v>
      </c>
      <c r="R359">
        <f t="shared" si="177"/>
        <v>6.4057363768484032E-2</v>
      </c>
      <c r="S359">
        <f t="shared" si="178"/>
        <v>1011.7364959924386</v>
      </c>
      <c r="T359">
        <f t="shared" si="179"/>
        <v>154.05145834273785</v>
      </c>
      <c r="U359">
        <f t="shared" si="156"/>
        <v>1799.9703672040262</v>
      </c>
      <c r="V359">
        <f t="shared" si="180"/>
        <v>0.22484175902484804</v>
      </c>
      <c r="W359">
        <f t="shared" si="157"/>
        <v>12583.730555456974</v>
      </c>
      <c r="X359">
        <f t="shared" si="158"/>
        <v>13895.627788031645</v>
      </c>
      <c r="Y359">
        <f t="shared" si="159"/>
        <v>187.65310756176024</v>
      </c>
      <c r="Z359">
        <f t="shared" si="181"/>
        <v>40.859492118447136</v>
      </c>
      <c r="AA359">
        <f t="shared" si="182"/>
        <v>0.50992100402070661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0.5893407867902839</v>
      </c>
      <c r="E360">
        <f t="shared" si="165"/>
        <v>7.1482419854483226E-2</v>
      </c>
      <c r="F360">
        <f t="shared" si="166"/>
        <v>1.0224808688255808E-2</v>
      </c>
      <c r="G360">
        <f t="shared" si="167"/>
        <v>0.13281467863003102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11.048691947021437</v>
      </c>
      <c r="L360">
        <f t="shared" si="172"/>
        <v>143.03948731828683</v>
      </c>
      <c r="M360">
        <f t="shared" si="173"/>
        <v>1.5803992316396307</v>
      </c>
      <c r="N360">
        <f t="shared" si="155"/>
        <v>0.26318787690958545</v>
      </c>
      <c r="O360">
        <f t="shared" si="174"/>
        <v>0.9961379312587183</v>
      </c>
      <c r="P360">
        <f t="shared" si="175"/>
        <v>1011.0486919470214</v>
      </c>
      <c r="Q360">
        <f t="shared" si="176"/>
        <v>0.54815364771902775</v>
      </c>
      <c r="R360">
        <f t="shared" si="177"/>
        <v>6.4057363768484032E-2</v>
      </c>
      <c r="S360">
        <f t="shared" si="178"/>
        <v>1011.7606712525646</v>
      </c>
      <c r="T360">
        <f t="shared" si="179"/>
        <v>143.03948731828683</v>
      </c>
      <c r="U360">
        <f t="shared" si="156"/>
        <v>1661.560791786324</v>
      </c>
      <c r="V360">
        <f t="shared" si="180"/>
        <v>0.20755244528401184</v>
      </c>
      <c r="W360">
        <f t="shared" si="157"/>
        <v>12510.37015580765</v>
      </c>
      <c r="X360">
        <f t="shared" si="158"/>
        <v>13817.303002210268</v>
      </c>
      <c r="Y360">
        <f t="shared" si="159"/>
        <v>173.57986598599547</v>
      </c>
      <c r="Z360">
        <f t="shared" si="181"/>
        <v>37.792215114191798</v>
      </c>
      <c r="AA360">
        <f t="shared" si="182"/>
        <v>0.47217983021396476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0.5893407867902839</v>
      </c>
      <c r="E361">
        <f t="shared" si="165"/>
        <v>7.1482419854483226E-2</v>
      </c>
      <c r="F361">
        <f t="shared" si="166"/>
        <v>9.4939146206701377E-3</v>
      </c>
      <c r="G361">
        <f t="shared" si="167"/>
        <v>0.12332076400936089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11.071450443428237</v>
      </c>
      <c r="L361">
        <f t="shared" si="172"/>
        <v>132.81467863003101</v>
      </c>
      <c r="M361">
        <f t="shared" si="173"/>
        <v>1.4704511326122356</v>
      </c>
      <c r="N361">
        <f t="shared" si="155"/>
        <v>0.26217156275589404</v>
      </c>
      <c r="O361">
        <f t="shared" si="174"/>
        <v>0.99613844617151359</v>
      </c>
      <c r="P361">
        <f t="shared" si="175"/>
        <v>1011.0714504434283</v>
      </c>
      <c r="Q361">
        <f t="shared" si="176"/>
        <v>0.54815364771902775</v>
      </c>
      <c r="R361">
        <f t="shared" si="177"/>
        <v>6.4057363768484032E-2</v>
      </c>
      <c r="S361">
        <f t="shared" si="178"/>
        <v>1011.7848963097683</v>
      </c>
      <c r="T361">
        <f t="shared" si="179"/>
        <v>132.81467863003101</v>
      </c>
      <c r="U361">
        <f t="shared" si="156"/>
        <v>1533.0046876391123</v>
      </c>
      <c r="V361">
        <f t="shared" si="180"/>
        <v>0.19149396947991307</v>
      </c>
      <c r="W361">
        <f t="shared" si="157"/>
        <v>12431.034627086376</v>
      </c>
      <c r="X361">
        <f t="shared" si="158"/>
        <v>13733.270508386962</v>
      </c>
      <c r="Y361">
        <f t="shared" si="159"/>
        <v>160.59272380239176</v>
      </c>
      <c r="Z361">
        <f t="shared" si="181"/>
        <v>34.955213291066748</v>
      </c>
      <c r="AA361">
        <f t="shared" si="182"/>
        <v>0.4372091849283879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0.5893407867902839</v>
      </c>
      <c r="E362">
        <f t="shared" si="165"/>
        <v>7.1482419854483226E-2</v>
      </c>
      <c r="F362">
        <f t="shared" si="166"/>
        <v>8.8152666296927792E-3</v>
      </c>
      <c r="G362">
        <f t="shared" si="167"/>
        <v>0.11450549737966811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11.094255818611375</v>
      </c>
      <c r="L362">
        <f t="shared" si="172"/>
        <v>123.32076400936089</v>
      </c>
      <c r="M362">
        <f t="shared" si="173"/>
        <v>1.3681521036664521</v>
      </c>
      <c r="N362">
        <f t="shared" si="155"/>
        <v>0.26115930805910775</v>
      </c>
      <c r="O362">
        <f t="shared" si="174"/>
        <v>0.99613896073950325</v>
      </c>
      <c r="P362">
        <f t="shared" si="175"/>
        <v>1011.0942558186114</v>
      </c>
      <c r="Q362">
        <f t="shared" si="176"/>
        <v>0.54815364771902775</v>
      </c>
      <c r="R362">
        <f t="shared" si="177"/>
        <v>6.4057363768484032E-2</v>
      </c>
      <c r="S362">
        <f t="shared" si="178"/>
        <v>1011.8091712666236</v>
      </c>
      <c r="T362">
        <f t="shared" si="179"/>
        <v>123.32076400936089</v>
      </c>
      <c r="U362">
        <f t="shared" si="156"/>
        <v>1413.5978316645048</v>
      </c>
      <c r="V362">
        <f t="shared" si="180"/>
        <v>0.17657836418655423</v>
      </c>
      <c r="W362">
        <f t="shared" si="157"/>
        <v>12345.239870688576</v>
      </c>
      <c r="X362">
        <f t="shared" si="158"/>
        <v>13643.11682765431</v>
      </c>
      <c r="Y362">
        <f t="shared" si="159"/>
        <v>148.61404649497152</v>
      </c>
      <c r="Z362">
        <f t="shared" si="181"/>
        <v>32.331197420584957</v>
      </c>
      <c r="AA362">
        <f t="shared" si="182"/>
        <v>0.40480565851516737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0.58910505047556783</v>
      </c>
      <c r="E363">
        <f t="shared" si="165"/>
        <v>7.1438014067984223E-2</v>
      </c>
      <c r="F363">
        <f t="shared" si="166"/>
        <v>8.1800453326702615E-3</v>
      </c>
      <c r="G363">
        <f t="shared" si="167"/>
        <v>0.10632545204699785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11.117108169133481</v>
      </c>
      <c r="L363">
        <f t="shared" si="172"/>
        <v>114.50549737966811</v>
      </c>
      <c r="M363">
        <f t="shared" si="173"/>
        <v>1.2729700003302007</v>
      </c>
      <c r="N363">
        <f t="shared" si="155"/>
        <v>0.26015109600385328</v>
      </c>
      <c r="O363">
        <f t="shared" si="174"/>
        <v>0.99613947493295441</v>
      </c>
      <c r="P363">
        <f t="shared" si="175"/>
        <v>1011.1171081691335</v>
      </c>
      <c r="Q363">
        <f t="shared" si="176"/>
        <v>0.54793438625994018</v>
      </c>
      <c r="R363">
        <f t="shared" si="177"/>
        <v>6.4019524482487378E-2</v>
      </c>
      <c r="S363">
        <f t="shared" si="178"/>
        <v>1011.8334962259154</v>
      </c>
      <c r="T363">
        <f t="shared" si="179"/>
        <v>114.50549737966811</v>
      </c>
      <c r="U363">
        <f t="shared" si="156"/>
        <v>1302.6863217361667</v>
      </c>
      <c r="V363">
        <f t="shared" si="180"/>
        <v>0.16272394777906302</v>
      </c>
      <c r="W363">
        <f t="shared" si="157"/>
        <v>12251.876635900453</v>
      </c>
      <c r="X363">
        <f t="shared" si="158"/>
        <v>13545.850888850166</v>
      </c>
      <c r="Y363">
        <f t="shared" si="159"/>
        <v>137.58239738205452</v>
      </c>
      <c r="Z363">
        <f t="shared" si="181"/>
        <v>29.904176464638102</v>
      </c>
      <c r="AA363">
        <f t="shared" si="182"/>
        <v>0.37478077782703439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0.58910505047556783</v>
      </c>
      <c r="E364">
        <f t="shared" si="165"/>
        <v>7.1438014067984223E-2</v>
      </c>
      <c r="F364">
        <f t="shared" si="166"/>
        <v>7.5956791391182145E-3</v>
      </c>
      <c r="G364">
        <f t="shared" si="167"/>
        <v>9.872977290787964E-2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11.140007591756014</v>
      </c>
      <c r="L364">
        <f t="shared" si="172"/>
        <v>106.32545204699785</v>
      </c>
      <c r="M364">
        <f t="shared" si="173"/>
        <v>1.1844663430004461</v>
      </c>
      <c r="N364">
        <f t="shared" si="155"/>
        <v>0.25914690983946265</v>
      </c>
      <c r="O364">
        <f t="shared" si="174"/>
        <v>0.99613998872264697</v>
      </c>
      <c r="P364">
        <f t="shared" si="175"/>
        <v>1011.140007591756</v>
      </c>
      <c r="Q364">
        <f t="shared" si="176"/>
        <v>0.54793438625994018</v>
      </c>
      <c r="R364">
        <f t="shared" si="177"/>
        <v>6.4019524482487378E-2</v>
      </c>
      <c r="S364">
        <f t="shared" si="178"/>
        <v>1011.8578712906406</v>
      </c>
      <c r="T364">
        <f t="shared" si="179"/>
        <v>106.32545204699785</v>
      </c>
      <c r="U364">
        <f t="shared" si="156"/>
        <v>1199.6578202697631</v>
      </c>
      <c r="V364">
        <f t="shared" si="180"/>
        <v>0.14985423063178369</v>
      </c>
      <c r="W364">
        <f t="shared" si="157"/>
        <v>12150.922512392595</v>
      </c>
      <c r="X364">
        <f t="shared" si="158"/>
        <v>13441.509340877195</v>
      </c>
      <c r="Y364">
        <f t="shared" si="159"/>
        <v>127.41934449418518</v>
      </c>
      <c r="Z364">
        <f t="shared" si="181"/>
        <v>27.660682883131635</v>
      </c>
      <c r="AA364">
        <f t="shared" si="182"/>
        <v>0.34697447810583892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0.58910505047556783</v>
      </c>
      <c r="E365">
        <f t="shared" si="165"/>
        <v>7.1438014067984223E-2</v>
      </c>
      <c r="F365">
        <f t="shared" si="166"/>
        <v>7.0530589059219937E-3</v>
      </c>
      <c r="G365">
        <f t="shared" si="167"/>
        <v>9.1676714001957649E-2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11.162954183439838</v>
      </c>
      <c r="L365">
        <f t="shared" si="172"/>
        <v>98.729772907879635</v>
      </c>
      <c r="M365">
        <f t="shared" si="173"/>
        <v>1.1021159315120803</v>
      </c>
      <c r="N365">
        <f t="shared" si="155"/>
        <v>0.25814673287993078</v>
      </c>
      <c r="O365">
        <f t="shared" si="174"/>
        <v>0.99614050207987637</v>
      </c>
      <c r="P365">
        <f t="shared" si="175"/>
        <v>1011.1629541834399</v>
      </c>
      <c r="Q365">
        <f t="shared" si="176"/>
        <v>0.54793438625994018</v>
      </c>
      <c r="R365">
        <f t="shared" si="177"/>
        <v>6.4019524482487378E-2</v>
      </c>
      <c r="S365">
        <f t="shared" si="178"/>
        <v>1011.8822965640081</v>
      </c>
      <c r="T365">
        <f t="shared" si="179"/>
        <v>98.729772907879635</v>
      </c>
      <c r="U365">
        <f t="shared" si="156"/>
        <v>1103.9492546259437</v>
      </c>
      <c r="V365">
        <f t="shared" si="180"/>
        <v>0.13789887700753023</v>
      </c>
      <c r="W365">
        <f t="shared" si="157"/>
        <v>12041.762912688717</v>
      </c>
      <c r="X365">
        <f t="shared" si="158"/>
        <v>13329.579941945423</v>
      </c>
      <c r="Y365">
        <f t="shared" si="159"/>
        <v>118.06283347801781</v>
      </c>
      <c r="Z365">
        <f t="shared" si="181"/>
        <v>25.585515558228906</v>
      </c>
      <c r="AA365">
        <f t="shared" si="182"/>
        <v>0.3212080825035018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0.58910505047556783</v>
      </c>
      <c r="E366">
        <f t="shared" si="165"/>
        <v>7.1438014067984223E-2</v>
      </c>
      <c r="F366">
        <f t="shared" si="166"/>
        <v>6.5492023845784165E-3</v>
      </c>
      <c r="G366">
        <f t="shared" si="167"/>
        <v>8.5127511617379234E-2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11.185948041345478</v>
      </c>
      <c r="L366">
        <f t="shared" si="172"/>
        <v>91.676714001957649</v>
      </c>
      <c r="M366">
        <f t="shared" si="173"/>
        <v>1.0254909594271877</v>
      </c>
      <c r="N366">
        <f t="shared" si="155"/>
        <v>0.25715054850386621</v>
      </c>
      <c r="O366">
        <f t="shared" si="174"/>
        <v>0.99614101497644003</v>
      </c>
      <c r="P366">
        <f t="shared" si="175"/>
        <v>1011.1859480413455</v>
      </c>
      <c r="Q366">
        <f t="shared" si="176"/>
        <v>0.54793438625994018</v>
      </c>
      <c r="R366">
        <f t="shared" si="177"/>
        <v>6.4019524482487378E-2</v>
      </c>
      <c r="S366">
        <f t="shared" si="178"/>
        <v>1011.9067721494397</v>
      </c>
      <c r="T366">
        <f t="shared" si="179"/>
        <v>91.676714001957649</v>
      </c>
      <c r="U366">
        <f t="shared" si="156"/>
        <v>1015.0377619027995</v>
      </c>
      <c r="V366">
        <f t="shared" si="180"/>
        <v>0.12679257393408039</v>
      </c>
      <c r="W366">
        <f t="shared" si="157"/>
        <v>11923.733498343845</v>
      </c>
      <c r="X366">
        <f t="shared" si="158"/>
        <v>13209.513374116534</v>
      </c>
      <c r="Y366">
        <f t="shared" si="159"/>
        <v>109.45524131223199</v>
      </c>
      <c r="Z366">
        <f t="shared" si="181"/>
        <v>23.666044200773172</v>
      </c>
      <c r="AA366">
        <f t="shared" si="182"/>
        <v>0.29733192070739994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0.58910505047556783</v>
      </c>
      <c r="E367">
        <f t="shared" si="165"/>
        <v>7.1438014067984223E-2</v>
      </c>
      <c r="F367">
        <f t="shared" si="166"/>
        <v>6.0813403724948286E-3</v>
      </c>
      <c r="G367">
        <f t="shared" si="167"/>
        <v>7.9046171244884403E-2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11.208989262833621</v>
      </c>
      <c r="L367">
        <f t="shared" si="172"/>
        <v>85.127511617379227</v>
      </c>
      <c r="M367">
        <f t="shared" si="173"/>
        <v>0.95419336369094809</v>
      </c>
      <c r="N367">
        <f t="shared" si="155"/>
        <v>0.25615834015443717</v>
      </c>
      <c r="O367">
        <f t="shared" si="174"/>
        <v>0.99614152738463202</v>
      </c>
      <c r="P367">
        <f t="shared" si="175"/>
        <v>1011.2089892628336</v>
      </c>
      <c r="Q367">
        <f t="shared" si="176"/>
        <v>0.54793438625994018</v>
      </c>
      <c r="R367">
        <f t="shared" si="177"/>
        <v>6.4019524482487378E-2</v>
      </c>
      <c r="S367">
        <f t="shared" si="178"/>
        <v>1011.9312981505699</v>
      </c>
      <c r="T367">
        <f t="shared" si="179"/>
        <v>85.127511617379227</v>
      </c>
      <c r="U367">
        <f t="shared" si="156"/>
        <v>932.43781744770433</v>
      </c>
      <c r="V367">
        <f t="shared" si="180"/>
        <v>0.11647467251468818</v>
      </c>
      <c r="W367">
        <f t="shared" si="157"/>
        <v>11796.116152912955</v>
      </c>
      <c r="X367">
        <f t="shared" si="158"/>
        <v>13080.720559978117</v>
      </c>
      <c r="Y367">
        <f t="shared" si="159"/>
        <v>101.54305994280601</v>
      </c>
      <c r="Z367">
        <f t="shared" si="181"/>
        <v>21.89058630517831</v>
      </c>
      <c r="AA367">
        <f t="shared" si="182"/>
        <v>0.27520730563327056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0.58910505047556783</v>
      </c>
      <c r="E368">
        <f t="shared" si="165"/>
        <v>7.1438014067984223E-2</v>
      </c>
      <c r="F368">
        <f t="shared" si="166"/>
        <v>5.6469014934123415E-3</v>
      </c>
      <c r="G368">
        <f t="shared" si="167"/>
        <v>7.3399269751472068E-2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11.232077945465486</v>
      </c>
      <c r="L368">
        <f t="shared" si="172"/>
        <v>79.046171244884405</v>
      </c>
      <c r="M368">
        <f t="shared" si="173"/>
        <v>0.88785275671315411</v>
      </c>
      <c r="N368">
        <f t="shared" si="155"/>
        <v>0.25517009133931395</v>
      </c>
      <c r="O368">
        <f t="shared" si="174"/>
        <v>0.99614203927723999</v>
      </c>
      <c r="P368">
        <f t="shared" si="175"/>
        <v>1011.2320779454654</v>
      </c>
      <c r="Q368">
        <f t="shared" si="176"/>
        <v>0.54793438625994018</v>
      </c>
      <c r="R368">
        <f t="shared" si="177"/>
        <v>6.4019524482487378E-2</v>
      </c>
      <c r="S368">
        <f t="shared" si="178"/>
        <v>1011.9558746712468</v>
      </c>
      <c r="T368">
        <f t="shared" si="179"/>
        <v>79.046171244884405</v>
      </c>
      <c r="U368">
        <f t="shared" si="156"/>
        <v>855.69856843178843</v>
      </c>
      <c r="V368">
        <f t="shared" si="180"/>
        <v>0.10688885485381965</v>
      </c>
      <c r="W368">
        <f t="shared" si="157"/>
        <v>11658.134628984195</v>
      </c>
      <c r="X368">
        <f t="shared" si="158"/>
        <v>12942.569785136793</v>
      </c>
      <c r="Y368">
        <f t="shared" si="159"/>
        <v>94.27660250471871</v>
      </c>
      <c r="Z368">
        <f t="shared" si="181"/>
        <v>20.248336021652989</v>
      </c>
      <c r="AA368">
        <f t="shared" si="182"/>
        <v>0.25470572731738672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0.58910505047556783</v>
      </c>
      <c r="E369">
        <f t="shared" si="165"/>
        <v>7.1438014067984223E-2</v>
      </c>
      <c r="F369">
        <f t="shared" si="166"/>
        <v>5.2434980650854302E-3</v>
      </c>
      <c r="G369">
        <f t="shared" si="167"/>
        <v>6.8155771686386632E-2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11.255214187003254</v>
      </c>
      <c r="L369">
        <f t="shared" si="172"/>
        <v>73.399269751472062</v>
      </c>
      <c r="M369">
        <f t="shared" si="173"/>
        <v>0.82612450222244727</v>
      </c>
      <c r="N369">
        <f t="shared" si="155"/>
        <v>0.25418578563060557</v>
      </c>
      <c r="O369">
        <f t="shared" si="174"/>
        <v>0.99614255062753609</v>
      </c>
      <c r="P369">
        <f t="shared" si="175"/>
        <v>1011.2552141870033</v>
      </c>
      <c r="Q369">
        <f t="shared" si="176"/>
        <v>0.54793438625994018</v>
      </c>
      <c r="R369">
        <f t="shared" si="177"/>
        <v>6.4019524482487378E-2</v>
      </c>
      <c r="S369">
        <f t="shared" si="178"/>
        <v>1011.9805018155322</v>
      </c>
      <c r="T369">
        <f t="shared" si="179"/>
        <v>73.399269751472062</v>
      </c>
      <c r="U369">
        <f t="shared" si="156"/>
        <v>784.40135784268114</v>
      </c>
      <c r="V369">
        <f t="shared" si="180"/>
        <v>9.7982824768823903E-2</v>
      </c>
      <c r="W369">
        <f t="shared" si="157"/>
        <v>11508.949842898732</v>
      </c>
      <c r="X369">
        <f t="shared" si="158"/>
        <v>12794.383612479511</v>
      </c>
      <c r="Y369">
        <f t="shared" si="159"/>
        <v>87.609730517518898</v>
      </c>
      <c r="Z369">
        <f t="shared" si="181"/>
        <v>18.72929836672207</v>
      </c>
      <c r="AA369">
        <f t="shared" si="182"/>
        <v>0.2357081059819166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0.58910505047556783</v>
      </c>
      <c r="E370">
        <f t="shared" si="165"/>
        <v>7.1438014067984223E-2</v>
      </c>
      <c r="F370">
        <f t="shared" si="166"/>
        <v>4.8689129765464093E-3</v>
      </c>
      <c r="G370">
        <f t="shared" si="167"/>
        <v>6.3286858709840216E-2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11.278398085410496</v>
      </c>
      <c r="L370">
        <f t="shared" si="172"/>
        <v>68.155771686386629</v>
      </c>
      <c r="M370">
        <f t="shared" si="173"/>
        <v>0.76868792489741788</v>
      </c>
      <c r="N370">
        <f t="shared" si="155"/>
        <v>0.25320540666479219</v>
      </c>
      <c r="O370">
        <f t="shared" si="174"/>
        <v>0.99614306140927134</v>
      </c>
      <c r="P370">
        <f t="shared" si="175"/>
        <v>1011.2783980854105</v>
      </c>
      <c r="Q370">
        <f t="shared" si="176"/>
        <v>0.54793438625994018</v>
      </c>
      <c r="R370">
        <f t="shared" si="177"/>
        <v>6.4019524482487378E-2</v>
      </c>
      <c r="S370">
        <f t="shared" si="178"/>
        <v>1012.0051796877028</v>
      </c>
      <c r="T370">
        <f t="shared" si="179"/>
        <v>68.155771686386629</v>
      </c>
      <c r="U370">
        <f t="shared" si="156"/>
        <v>718.15742529698105</v>
      </c>
      <c r="V370">
        <f t="shared" si="180"/>
        <v>8.9708020588889131E-2</v>
      </c>
      <c r="W370">
        <f t="shared" si="157"/>
        <v>11347.654788644415</v>
      </c>
      <c r="X370">
        <f t="shared" si="158"/>
        <v>12635.435573135677</v>
      </c>
      <c r="Y370">
        <f t="shared" si="159"/>
        <v>81.499600557345701</v>
      </c>
      <c r="Z370">
        <f t="shared" si="181"/>
        <v>17.324228371364367</v>
      </c>
      <c r="AA370">
        <f t="shared" si="182"/>
        <v>0.21810409992911334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0.6404296554201131</v>
      </c>
      <c r="E371">
        <f t="shared" si="165"/>
        <v>8.1705487991673986E-2</v>
      </c>
      <c r="F371">
        <f t="shared" si="166"/>
        <v>5.1708836743476179E-3</v>
      </c>
      <c r="G371">
        <f t="shared" si="167"/>
        <v>5.8115975035492595E-2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11.301629738852554</v>
      </c>
      <c r="L371">
        <f t="shared" si="172"/>
        <v>63.286858709840217</v>
      </c>
      <c r="M371">
        <f t="shared" si="173"/>
        <v>0.71524464447368996</v>
      </c>
      <c r="N371">
        <f t="shared" si="155"/>
        <v>0.25222893814265335</v>
      </c>
      <c r="O371">
        <f t="shared" si="174"/>
        <v>0.99614357159667</v>
      </c>
      <c r="P371">
        <f t="shared" si="175"/>
        <v>1011.3016297388525</v>
      </c>
      <c r="Q371">
        <f t="shared" si="176"/>
        <v>0.59567207903242747</v>
      </c>
      <c r="R371">
        <f t="shared" si="177"/>
        <v>7.2683876476266396E-2</v>
      </c>
      <c r="S371">
        <f t="shared" si="178"/>
        <v>1012.0299083922495</v>
      </c>
      <c r="T371">
        <f t="shared" si="179"/>
        <v>63.286858709840217</v>
      </c>
      <c r="U371">
        <f t="shared" si="156"/>
        <v>656.60577204505319</v>
      </c>
      <c r="V371">
        <f t="shared" si="180"/>
        <v>8.2019348463942821E-2</v>
      </c>
      <c r="W371">
        <f t="shared" si="157"/>
        <v>11298.197640907694</v>
      </c>
      <c r="X371">
        <f t="shared" si="158"/>
        <v>12581.412494442795</v>
      </c>
      <c r="Y371">
        <f t="shared" si="159"/>
        <v>74.575282393219197</v>
      </c>
      <c r="Z371">
        <f t="shared" si="181"/>
        <v>16.024574796162337</v>
      </c>
      <c r="AA371">
        <f t="shared" si="182"/>
        <v>0.20179146423898794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0.6404296554201131</v>
      </c>
      <c r="E372">
        <f t="shared" si="165"/>
        <v>8.1705487991673986E-2</v>
      </c>
      <c r="F372">
        <f t="shared" si="166"/>
        <v>4.748394100386865E-3</v>
      </c>
      <c r="G372">
        <f t="shared" si="167"/>
        <v>5.3367580935105727E-2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11.324909245696974</v>
      </c>
      <c r="L372">
        <f t="shared" si="172"/>
        <v>58.115975035492596</v>
      </c>
      <c r="M372">
        <f t="shared" si="173"/>
        <v>0.65815814300214459</v>
      </c>
      <c r="N372">
        <f t="shared" si="155"/>
        <v>0.25125636382919148</v>
      </c>
      <c r="O372">
        <f t="shared" si="174"/>
        <v>0.99614408116442288</v>
      </c>
      <c r="P372">
        <f t="shared" si="175"/>
        <v>1011.324909245697</v>
      </c>
      <c r="Q372">
        <f t="shared" si="176"/>
        <v>0.59567207903242747</v>
      </c>
      <c r="R372">
        <f t="shared" si="177"/>
        <v>7.2683876476266396E-2</v>
      </c>
      <c r="S372">
        <f t="shared" si="178"/>
        <v>1012.0546880338787</v>
      </c>
      <c r="T372">
        <f t="shared" si="179"/>
        <v>58.115975035492596</v>
      </c>
      <c r="U372">
        <f t="shared" si="156"/>
        <v>600.07079484632948</v>
      </c>
      <c r="V372">
        <f t="shared" si="180"/>
        <v>7.4957330137754533E-2</v>
      </c>
      <c r="W372">
        <f t="shared" si="157"/>
        <v>11244.107083961842</v>
      </c>
      <c r="X372">
        <f t="shared" si="158"/>
        <v>12522.903578985955</v>
      </c>
      <c r="Y372">
        <f t="shared" si="159"/>
        <v>68.246275447728877</v>
      </c>
      <c r="Z372">
        <f t="shared" si="181"/>
        <v>14.658530672327249</v>
      </c>
      <c r="AA372">
        <f t="shared" si="182"/>
        <v>0.18484003575212801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0.6404296554201131</v>
      </c>
      <c r="E373">
        <f t="shared" si="165"/>
        <v>8.1705487991673986E-2</v>
      </c>
      <c r="F373">
        <f t="shared" si="166"/>
        <v>4.3604242432379705E-3</v>
      </c>
      <c r="G373">
        <f t="shared" si="167"/>
        <v>4.9007156691867754E-2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11.348236704513937</v>
      </c>
      <c r="L373">
        <f t="shared" si="172"/>
        <v>53.367580935105728</v>
      </c>
      <c r="M373">
        <f t="shared" si="173"/>
        <v>0.60562794079888504</v>
      </c>
      <c r="N373">
        <f t="shared" si="155"/>
        <v>0.25028766755355147</v>
      </c>
      <c r="O373">
        <f t="shared" si="174"/>
        <v>0.99614459008768219</v>
      </c>
      <c r="P373">
        <f t="shared" si="175"/>
        <v>1011.348236704514</v>
      </c>
      <c r="Q373">
        <f t="shared" si="176"/>
        <v>0.59567207903242747</v>
      </c>
      <c r="R373">
        <f t="shared" si="177"/>
        <v>7.2683876476266396E-2</v>
      </c>
      <c r="S373">
        <f t="shared" si="178"/>
        <v>1012.0795187175125</v>
      </c>
      <c r="T373">
        <f t="shared" si="179"/>
        <v>53.367580935105728</v>
      </c>
      <c r="U373">
        <f t="shared" si="156"/>
        <v>548.14269395313886</v>
      </c>
      <c r="V373">
        <f t="shared" si="180"/>
        <v>6.847077582531827E-2</v>
      </c>
      <c r="W373">
        <f t="shared" si="157"/>
        <v>11184.951973434881</v>
      </c>
      <c r="X373">
        <f t="shared" si="158"/>
        <v>12459.53911952507</v>
      </c>
      <c r="Y373">
        <f t="shared" si="159"/>
        <v>62.463891985882427</v>
      </c>
      <c r="Z373">
        <f t="shared" si="181"/>
        <v>13.408944332114748</v>
      </c>
      <c r="AA373">
        <f t="shared" si="182"/>
        <v>0.16930526501538973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0.6404296554201131</v>
      </c>
      <c r="E374">
        <f t="shared" si="165"/>
        <v>8.1705487991673986E-2</v>
      </c>
      <c r="F374">
        <f t="shared" si="166"/>
        <v>4.0041536525934861E-3</v>
      </c>
      <c r="G374">
        <f t="shared" si="167"/>
        <v>4.5003003039274264E-2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11.371612214076656</v>
      </c>
      <c r="L374">
        <f t="shared" si="172"/>
        <v>49.007156691867756</v>
      </c>
      <c r="M374">
        <f t="shared" si="173"/>
        <v>0.55729038161441191</v>
      </c>
      <c r="N374">
        <f t="shared" si="155"/>
        <v>0.24932283320893595</v>
      </c>
      <c r="O374">
        <f t="shared" si="174"/>
        <v>0.99614509834205434</v>
      </c>
      <c r="P374">
        <f t="shared" si="175"/>
        <v>1011.3716122140767</v>
      </c>
      <c r="Q374">
        <f t="shared" si="176"/>
        <v>0.59567207903242747</v>
      </c>
      <c r="R374">
        <f t="shared" si="177"/>
        <v>7.2683876476266396E-2</v>
      </c>
      <c r="S374">
        <f t="shared" si="178"/>
        <v>1012.1044005482892</v>
      </c>
      <c r="T374">
        <f t="shared" si="179"/>
        <v>49.007156691867756</v>
      </c>
      <c r="U374">
        <f t="shared" si="156"/>
        <v>500.44514199053424</v>
      </c>
      <c r="V374">
        <f t="shared" si="180"/>
        <v>6.2512676914440193E-2</v>
      </c>
      <c r="W374">
        <f t="shared" si="157"/>
        <v>11120.261053552227</v>
      </c>
      <c r="X374">
        <f t="shared" si="158"/>
        <v>12390.918945488878</v>
      </c>
      <c r="Y374">
        <f t="shared" si="159"/>
        <v>57.18342097270294</v>
      </c>
      <c r="Z374">
        <f t="shared" si="181"/>
        <v>12.265886941839002</v>
      </c>
      <c r="AA374">
        <f t="shared" si="182"/>
        <v>0.15506874748408284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0.6404296554201131</v>
      </c>
      <c r="E375">
        <f t="shared" si="165"/>
        <v>8.1705487991673986E-2</v>
      </c>
      <c r="F375">
        <f t="shared" si="166"/>
        <v>3.6769923244146913E-3</v>
      </c>
      <c r="G375">
        <f t="shared" si="167"/>
        <v>4.1326010714859571E-2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11.395035873361817</v>
      </c>
      <c r="L375">
        <f t="shared" si="172"/>
        <v>45.003003039274262</v>
      </c>
      <c r="M375">
        <f t="shared" si="173"/>
        <v>0.51281083404154115</v>
      </c>
      <c r="N375">
        <f t="shared" si="155"/>
        <v>0.24836184475251694</v>
      </c>
      <c r="O375">
        <f t="shared" si="174"/>
        <v>0.99614560590359691</v>
      </c>
      <c r="P375">
        <f t="shared" si="175"/>
        <v>1011.3950358733618</v>
      </c>
      <c r="Q375">
        <f t="shared" si="176"/>
        <v>0.59567207903242747</v>
      </c>
      <c r="R375">
        <f t="shared" si="177"/>
        <v>7.2683876476266396E-2</v>
      </c>
      <c r="S375">
        <f t="shared" si="178"/>
        <v>1012.1293336315632</v>
      </c>
      <c r="T375">
        <f t="shared" si="179"/>
        <v>45.003003039274262</v>
      </c>
      <c r="U375">
        <f t="shared" si="156"/>
        <v>456.63254991149466</v>
      </c>
      <c r="V375">
        <f t="shared" si="180"/>
        <v>5.7039864444870914E-2</v>
      </c>
      <c r="W375">
        <f t="shared" si="157"/>
        <v>11049.51922560731</v>
      </c>
      <c r="X375">
        <f t="shared" si="158"/>
        <v>12316.609913023278</v>
      </c>
      <c r="Y375">
        <f t="shared" si="159"/>
        <v>52.363803324851084</v>
      </c>
      <c r="Z375">
        <f t="shared" si="181"/>
        <v>11.220276220662214</v>
      </c>
      <c r="AA375">
        <f t="shared" si="182"/>
        <v>0.14202197600143612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0.6404296554201131</v>
      </c>
      <c r="E376">
        <f t="shared" si="165"/>
        <v>8.1705487991673986E-2</v>
      </c>
      <c r="F376">
        <f t="shared" si="166"/>
        <v>3.3765618722067492E-3</v>
      </c>
      <c r="G376">
        <f t="shared" si="167"/>
        <v>3.7949448842652819E-2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11.418507781549915</v>
      </c>
      <c r="L376">
        <f t="shared" si="172"/>
        <v>41.326010714859571</v>
      </c>
      <c r="M376">
        <f t="shared" si="173"/>
        <v>0.47188137492803917</v>
      </c>
      <c r="N376">
        <f t="shared" si="155"/>
        <v>0.24740468620534276</v>
      </c>
      <c r="O376">
        <f t="shared" si="174"/>
        <v>0.99614611274880827</v>
      </c>
      <c r="P376">
        <f t="shared" si="175"/>
        <v>1011.4185077815499</v>
      </c>
      <c r="Q376">
        <f t="shared" si="176"/>
        <v>0.59567207903242747</v>
      </c>
      <c r="R376">
        <f t="shared" si="177"/>
        <v>7.2683876476266396E-2</v>
      </c>
      <c r="S376">
        <f t="shared" si="178"/>
        <v>1012.1543180729066</v>
      </c>
      <c r="T376">
        <f t="shared" si="179"/>
        <v>41.326010714859571</v>
      </c>
      <c r="U376">
        <f t="shared" si="156"/>
        <v>416.38755627195923</v>
      </c>
      <c r="V376">
        <f t="shared" si="180"/>
        <v>5.2012695483243616E-2</v>
      </c>
      <c r="W376">
        <f t="shared" si="157"/>
        <v>10972.16346931409</v>
      </c>
      <c r="X376">
        <f t="shared" si="158"/>
        <v>12236.143188255241</v>
      </c>
      <c r="Y376">
        <f t="shared" si="159"/>
        <v>47.967333682107899</v>
      </c>
      <c r="Z376">
        <f t="shared" si="181"/>
        <v>10.263804257404804</v>
      </c>
      <c r="AA376">
        <f t="shared" si="182"/>
        <v>0.13006551338620784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0.6404296554201131</v>
      </c>
      <c r="E377">
        <f t="shared" si="165"/>
        <v>8.1705487991673986E-2</v>
      </c>
      <c r="F377">
        <f t="shared" si="166"/>
        <v>3.1006782367040161E-3</v>
      </c>
      <c r="G377">
        <f t="shared" si="167"/>
        <v>3.4848770605948806E-2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11.442028038025832</v>
      </c>
      <c r="L377">
        <f t="shared" si="172"/>
        <v>37.949448842652821</v>
      </c>
      <c r="M377">
        <f t="shared" si="173"/>
        <v>0.43421865768526052</v>
      </c>
      <c r="N377">
        <f t="shared" si="155"/>
        <v>0.24645134165224206</v>
      </c>
      <c r="O377">
        <f t="shared" si="174"/>
        <v>0.99614661885462652</v>
      </c>
      <c r="P377">
        <f t="shared" si="175"/>
        <v>1011.4420280380258</v>
      </c>
      <c r="Q377">
        <f t="shared" si="176"/>
        <v>0.59567207903242747</v>
      </c>
      <c r="R377">
        <f t="shared" si="177"/>
        <v>7.2683876476266396E-2</v>
      </c>
      <c r="S377">
        <f t="shared" si="178"/>
        <v>1012.1793539781083</v>
      </c>
      <c r="T377">
        <f t="shared" si="179"/>
        <v>37.949448842652821</v>
      </c>
      <c r="U377">
        <f t="shared" si="156"/>
        <v>379.41872158455584</v>
      </c>
      <c r="V377">
        <f t="shared" si="180"/>
        <v>4.7394765115241946E-2</v>
      </c>
      <c r="W377">
        <f t="shared" si="157"/>
        <v>10887.57838475334</v>
      </c>
      <c r="X377">
        <f t="shared" si="158"/>
        <v>12149.011306737379</v>
      </c>
      <c r="Y377">
        <f t="shared" si="159"/>
        <v>43.959386533013472</v>
      </c>
      <c r="Z377">
        <f t="shared" si="181"/>
        <v>9.3888714825822284</v>
      </c>
      <c r="AA377">
        <f t="shared" si="182"/>
        <v>0.11910823419907128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0.6404296554201131</v>
      </c>
      <c r="E378">
        <f t="shared" si="165"/>
        <v>8.1705487991673986E-2</v>
      </c>
      <c r="F378">
        <f t="shared" si="166"/>
        <v>2.8473358082689517E-3</v>
      </c>
      <c r="G378">
        <f t="shared" si="167"/>
        <v>3.2001434797679855E-2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11.465596742379116</v>
      </c>
      <c r="L378">
        <f t="shared" si="172"/>
        <v>34.848770605948808</v>
      </c>
      <c r="M378">
        <f t="shared" si="173"/>
        <v>0.39956195073548373</v>
      </c>
      <c r="N378">
        <f t="shared" si="155"/>
        <v>0.24550179524172336</v>
      </c>
      <c r="O378">
        <f t="shared" si="174"/>
        <v>0.99614712419842066</v>
      </c>
      <c r="P378">
        <f t="shared" si="175"/>
        <v>1011.4655967423791</v>
      </c>
      <c r="Q378">
        <f t="shared" si="176"/>
        <v>0.59567207903242747</v>
      </c>
      <c r="R378">
        <f t="shared" si="177"/>
        <v>7.2683876476266396E-2</v>
      </c>
      <c r="S378">
        <f t="shared" si="178"/>
        <v>1012.2044414531757</v>
      </c>
      <c r="T378">
        <f t="shared" si="179"/>
        <v>34.848770605948808</v>
      </c>
      <c r="U378">
        <f t="shared" si="156"/>
        <v>345.45841099987246</v>
      </c>
      <c r="V378">
        <f t="shared" si="180"/>
        <v>4.3152641962541802E-2</v>
      </c>
      <c r="W378">
        <f t="shared" si="157"/>
        <v>10795.091319621662</v>
      </c>
      <c r="X378">
        <f t="shared" si="158"/>
        <v>12054.664990635212</v>
      </c>
      <c r="Y378">
        <f t="shared" si="159"/>
        <v>40.30816470581437</v>
      </c>
      <c r="Z378">
        <f t="shared" si="181"/>
        <v>8.5885262707673</v>
      </c>
      <c r="AA378">
        <f t="shared" si="182"/>
        <v>0.10906662990317435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0.6404296554201131</v>
      </c>
      <c r="E379">
        <f t="shared" si="165"/>
        <v>8.1705487991673986E-2</v>
      </c>
      <c r="F379">
        <f t="shared" si="166"/>
        <v>2.6146928465781696E-3</v>
      </c>
      <c r="G379">
        <f t="shared" si="167"/>
        <v>2.9386741951101684E-2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11.489213994404462</v>
      </c>
      <c r="L379">
        <f t="shared" si="172"/>
        <v>32.001434797679856</v>
      </c>
      <c r="M379">
        <f t="shared" si="173"/>
        <v>0.3676713325185253</v>
      </c>
      <c r="N379">
        <f t="shared" si="155"/>
        <v>0.24455603118587169</v>
      </c>
      <c r="O379">
        <f t="shared" si="174"/>
        <v>0.99614762875798746</v>
      </c>
      <c r="P379">
        <f t="shared" si="175"/>
        <v>1011.4892139944045</v>
      </c>
      <c r="Q379">
        <f t="shared" si="176"/>
        <v>0.59567207903242747</v>
      </c>
      <c r="R379">
        <f t="shared" si="177"/>
        <v>7.2683876476266396E-2</v>
      </c>
      <c r="S379">
        <f t="shared" si="178"/>
        <v>1012.2295806043342</v>
      </c>
      <c r="T379">
        <f t="shared" si="179"/>
        <v>32.001434797679856</v>
      </c>
      <c r="U379">
        <f t="shared" si="156"/>
        <v>314.26084993238305</v>
      </c>
      <c r="V379">
        <f t="shared" si="180"/>
        <v>3.9255625302986791E-2</v>
      </c>
      <c r="W379">
        <f t="shared" si="157"/>
        <v>10693.967043209483</v>
      </c>
      <c r="X379">
        <f t="shared" si="158"/>
        <v>11952.50970370018</v>
      </c>
      <c r="Y379">
        <f t="shared" si="159"/>
        <v>36.984468398293089</v>
      </c>
      <c r="Z379">
        <f t="shared" si="181"/>
        <v>7.8564096931413605</v>
      </c>
      <c r="AA379">
        <f t="shared" si="182"/>
        <v>9.986417211803271E-2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0.6404296554201131</v>
      </c>
      <c r="E380">
        <f t="shared" si="165"/>
        <v>8.1705487991673986E-2</v>
      </c>
      <c r="F380">
        <f t="shared" si="166"/>
        <v>2.4010580916001608E-3</v>
      </c>
      <c r="G380">
        <f t="shared" si="167"/>
        <v>2.6985683859501522E-2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11.512879894102122</v>
      </c>
      <c r="L380">
        <f t="shared" si="172"/>
        <v>29.386741951101683</v>
      </c>
      <c r="M380">
        <f t="shared" si="173"/>
        <v>0.33832603056200594</v>
      </c>
      <c r="N380">
        <f t="shared" si="155"/>
        <v>0.24361403376024046</v>
      </c>
      <c r="O380">
        <f t="shared" si="174"/>
        <v>0.99614813251154177</v>
      </c>
      <c r="P380">
        <f t="shared" si="175"/>
        <v>1011.5128798941021</v>
      </c>
      <c r="Q380">
        <f t="shared" si="176"/>
        <v>0.59567207903242747</v>
      </c>
      <c r="R380">
        <f t="shared" si="177"/>
        <v>7.2683876476266396E-2</v>
      </c>
      <c r="S380">
        <f t="shared" si="178"/>
        <v>1012.2547715380279</v>
      </c>
      <c r="T380">
        <f t="shared" si="179"/>
        <v>29.386741951101683</v>
      </c>
      <c r="U380">
        <f t="shared" si="156"/>
        <v>285.60033850465209</v>
      </c>
      <c r="V380">
        <f t="shared" si="180"/>
        <v>3.5675522029413091E-2</v>
      </c>
      <c r="W380">
        <f t="shared" si="157"/>
        <v>10583.40192494672</v>
      </c>
      <c r="X380">
        <f t="shared" si="158"/>
        <v>11841.901922427738</v>
      </c>
      <c r="Y380">
        <f t="shared" si="159"/>
        <v>33.96148306920621</v>
      </c>
      <c r="Z380">
        <f t="shared" si="181"/>
        <v>7.1867049810447874</v>
      </c>
      <c r="AA380">
        <f t="shared" si="182"/>
        <v>9.1430729109201747E-2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0.6404296554201131</v>
      </c>
      <c r="E381">
        <f t="shared" si="165"/>
        <v>8.1705487991673986E-2</v>
      </c>
      <c r="F381">
        <f t="shared" si="166"/>
        <v>2.2048784685296122E-3</v>
      </c>
      <c r="G381">
        <f t="shared" si="167"/>
        <v>2.4780805390971911E-2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11.536594541678337</v>
      </c>
      <c r="L381">
        <f t="shared" si="172"/>
        <v>26.98568385950152</v>
      </c>
      <c r="M381">
        <f t="shared" si="173"/>
        <v>0.31132289311698247</v>
      </c>
      <c r="N381">
        <f t="shared" si="155"/>
        <v>0.24267578730374198</v>
      </c>
      <c r="O381">
        <f t="shared" si="174"/>
        <v>0.99614863543771914</v>
      </c>
      <c r="P381">
        <f t="shared" si="175"/>
        <v>1011.5365945416784</v>
      </c>
      <c r="Q381">
        <f t="shared" si="176"/>
        <v>0.59567207903242747</v>
      </c>
      <c r="R381">
        <f t="shared" si="177"/>
        <v>7.2683876476266396E-2</v>
      </c>
      <c r="S381">
        <f t="shared" si="178"/>
        <v>1012.2800143609205</v>
      </c>
      <c r="T381">
        <f t="shared" si="179"/>
        <v>26.98568385950152</v>
      </c>
      <c r="U381">
        <f t="shared" si="156"/>
        <v>259.26961183730776</v>
      </c>
      <c r="V381">
        <f t="shared" si="180"/>
        <v>3.238644182667378E-2</v>
      </c>
      <c r="W381">
        <f t="shared" si="157"/>
        <v>10462.517571433102</v>
      </c>
      <c r="X381">
        <f t="shared" si="158"/>
        <v>11722.1451000203</v>
      </c>
      <c r="Y381">
        <f t="shared" si="159"/>
        <v>31.214584651030261</v>
      </c>
      <c r="Z381">
        <f t="shared" si="181"/>
        <v>6.5740912987917799</v>
      </c>
      <c r="AA381">
        <f t="shared" si="182"/>
        <v>8.37020310623912E-2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0.6404296554201131</v>
      </c>
      <c r="E382">
        <f t="shared" si="165"/>
        <v>8.1705487991673986E-2</v>
      </c>
      <c r="F382">
        <f t="shared" si="166"/>
        <v>2.0247277972960656E-3</v>
      </c>
      <c r="G382">
        <f t="shared" si="167"/>
        <v>2.2756077593675844E-2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11.560358037545756</v>
      </c>
      <c r="L382">
        <f t="shared" si="172"/>
        <v>24.78080539097191</v>
      </c>
      <c r="M382">
        <f t="shared" si="173"/>
        <v>0.28647498277837929</v>
      </c>
      <c r="N382">
        <f t="shared" si="155"/>
        <v>0.24174127621853186</v>
      </c>
      <c r="O382">
        <f t="shared" si="174"/>
        <v>0.99614913751555922</v>
      </c>
      <c r="P382">
        <f t="shared" si="175"/>
        <v>1011.5603580375457</v>
      </c>
      <c r="Q382">
        <f t="shared" si="176"/>
        <v>0.59567207903242747</v>
      </c>
      <c r="R382">
        <f t="shared" si="177"/>
        <v>7.2683876476266396E-2</v>
      </c>
      <c r="S382">
        <f t="shared" si="178"/>
        <v>1012.3053091798954</v>
      </c>
      <c r="T382">
        <f t="shared" si="179"/>
        <v>24.78080539097191</v>
      </c>
      <c r="U382">
        <f t="shared" si="156"/>
        <v>235.07833427190269</v>
      </c>
      <c r="V382">
        <f t="shared" si="180"/>
        <v>2.9364609078775278E-2</v>
      </c>
      <c r="W382">
        <f t="shared" si="157"/>
        <v>10330.353871584328</v>
      </c>
      <c r="X382">
        <f t="shared" si="158"/>
        <v>11592.485297849325</v>
      </c>
      <c r="Y382">
        <f t="shared" si="159"/>
        <v>28.721160669503046</v>
      </c>
      <c r="Z382">
        <f t="shared" si="181"/>
        <v>6.0137014582749222</v>
      </c>
      <c r="AA382">
        <f t="shared" si="182"/>
        <v>7.6619180062930545E-2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0.68116779830618046</v>
      </c>
      <c r="E383">
        <f t="shared" si="165"/>
        <v>9.0861223773033517E-2</v>
      </c>
      <c r="F383">
        <f t="shared" si="166"/>
        <v>2.0676450584354951E-3</v>
      </c>
      <c r="G383">
        <f t="shared" si="167"/>
        <v>2.0688432535240348E-2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11.584170482323863</v>
      </c>
      <c r="L383">
        <f t="shared" si="172"/>
        <v>22.756077593675844</v>
      </c>
      <c r="M383">
        <f t="shared" si="173"/>
        <v>0.26361028235413114</v>
      </c>
      <c r="N383">
        <f t="shared" si="155"/>
        <v>0.24081048496989255</v>
      </c>
      <c r="O383">
        <f t="shared" si="174"/>
        <v>0.99614963872451023</v>
      </c>
      <c r="P383">
        <f t="shared" si="175"/>
        <v>1011.5841704823239</v>
      </c>
      <c r="Q383">
        <f t="shared" si="176"/>
        <v>0.63356316365583598</v>
      </c>
      <c r="R383">
        <f t="shared" si="177"/>
        <v>8.0256782778263092E-2</v>
      </c>
      <c r="S383">
        <f t="shared" si="178"/>
        <v>1012.3306561020557</v>
      </c>
      <c r="T383">
        <f t="shared" si="179"/>
        <v>22.756077593675844</v>
      </c>
      <c r="U383">
        <f t="shared" si="156"/>
        <v>212.85171658683831</v>
      </c>
      <c r="V383">
        <f t="shared" si="180"/>
        <v>2.6588190139587149E-2</v>
      </c>
      <c r="W383">
        <f t="shared" si="157"/>
        <v>10288.440954831645</v>
      </c>
      <c r="X383">
        <f t="shared" si="158"/>
        <v>11546.399872335332</v>
      </c>
      <c r="Y383">
        <f t="shared" si="159"/>
        <v>26.02519819687901</v>
      </c>
      <c r="Z383">
        <f t="shared" si="181"/>
        <v>5.5010832392231359</v>
      </c>
      <c r="AA383">
        <f t="shared" si="182"/>
        <v>7.0128201042600896E-2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0.68116779830618046</v>
      </c>
      <c r="E384">
        <f t="shared" si="165"/>
        <v>9.0861223773033517E-2</v>
      </c>
      <c r="F384">
        <f t="shared" si="166"/>
        <v>1.8797762980977805E-3</v>
      </c>
      <c r="G384">
        <f t="shared" si="167"/>
        <v>1.8808656237142569E-2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11.608031976839399</v>
      </c>
      <c r="L384">
        <f t="shared" si="172"/>
        <v>20.688432535240349</v>
      </c>
      <c r="M384">
        <f t="shared" si="173"/>
        <v>0.24015198641975455</v>
      </c>
      <c r="N384">
        <f t="shared" si="155"/>
        <v>0.2398833980861127</v>
      </c>
      <c r="O384">
        <f t="shared" si="174"/>
        <v>0.99615013904442007</v>
      </c>
      <c r="P384">
        <f t="shared" si="175"/>
        <v>1011.6080319768394</v>
      </c>
      <c r="Q384">
        <f t="shared" si="176"/>
        <v>0.63356316365583598</v>
      </c>
      <c r="R384">
        <f t="shared" si="177"/>
        <v>8.0256782778263092E-2</v>
      </c>
      <c r="S384">
        <f t="shared" si="178"/>
        <v>1012.3560552347258</v>
      </c>
      <c r="T384">
        <f t="shared" si="179"/>
        <v>20.688432535240349</v>
      </c>
      <c r="U384">
        <f t="shared" si="156"/>
        <v>192.64080144551897</v>
      </c>
      <c r="V384">
        <f t="shared" si="180"/>
        <v>2.4063560959755165E-2</v>
      </c>
      <c r="W384">
        <f t="shared" si="157"/>
        <v>10242.135270945075</v>
      </c>
      <c r="X384">
        <f t="shared" si="158"/>
        <v>11496.072147733903</v>
      </c>
      <c r="Y384">
        <f t="shared" si="159"/>
        <v>23.584867658597265</v>
      </c>
      <c r="Z384">
        <f t="shared" si="181"/>
        <v>4.981991472078132</v>
      </c>
      <c r="AA384">
        <f t="shared" si="182"/>
        <v>6.3603565089302525E-2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0.68116779830618046</v>
      </c>
      <c r="E385">
        <f t="shared" si="165"/>
        <v>9.0861223773033517E-2</v>
      </c>
      <c r="F385">
        <f t="shared" si="166"/>
        <v>1.7089775232330736E-3</v>
      </c>
      <c r="G385">
        <f t="shared" si="167"/>
        <v>1.7099678713909494E-2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11.631942622126784</v>
      </c>
      <c r="L385">
        <f t="shared" si="172"/>
        <v>18.808656237142568</v>
      </c>
      <c r="M385">
        <f t="shared" si="173"/>
        <v>0.21878121014974944</v>
      </c>
      <c r="N385">
        <f t="shared" si="155"/>
        <v>0.2389600001583628</v>
      </c>
      <c r="O385">
        <f t="shared" si="174"/>
        <v>0.9961506384555282</v>
      </c>
      <c r="P385">
        <f t="shared" si="175"/>
        <v>1011.6319426221268</v>
      </c>
      <c r="Q385">
        <f t="shared" si="176"/>
        <v>0.63356316365583598</v>
      </c>
      <c r="R385">
        <f t="shared" si="177"/>
        <v>8.0256782778263092E-2</v>
      </c>
      <c r="S385">
        <f t="shared" si="178"/>
        <v>1012.3815066854504</v>
      </c>
      <c r="T385">
        <f t="shared" si="179"/>
        <v>18.808656237142568</v>
      </c>
      <c r="U385">
        <f t="shared" si="156"/>
        <v>174.26247922817333</v>
      </c>
      <c r="V385">
        <f t="shared" si="180"/>
        <v>2.176784855772702E-2</v>
      </c>
      <c r="W385">
        <f t="shared" si="157"/>
        <v>10190.979733813476</v>
      </c>
      <c r="X385">
        <f t="shared" si="158"/>
        <v>11441.114699572508</v>
      </c>
      <c r="Y385">
        <f t="shared" si="159"/>
        <v>21.376906263503706</v>
      </c>
      <c r="Z385">
        <f t="shared" si="181"/>
        <v>4.5118843715993169</v>
      </c>
      <c r="AA385">
        <f t="shared" si="182"/>
        <v>5.7683625222915487E-2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0.68116779830618046</v>
      </c>
      <c r="E386">
        <f t="shared" si="165"/>
        <v>9.0861223773033517E-2</v>
      </c>
      <c r="F386">
        <f t="shared" si="166"/>
        <v>1.5536977340715086E-3</v>
      </c>
      <c r="G386">
        <f t="shared" si="167"/>
        <v>1.5545980979837986E-2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11.655902519428574</v>
      </c>
      <c r="L386">
        <f t="shared" si="172"/>
        <v>17.099678713909494</v>
      </c>
      <c r="M386">
        <f t="shared" si="173"/>
        <v>0.19931218820287683</v>
      </c>
      <c r="N386">
        <f t="shared" ref="N386:N449" si="186">INDEX(P_L,MATCH(A386,curve_t,0))</f>
        <v>0.23804027584056908</v>
      </c>
      <c r="O386">
        <f t="shared" si="174"/>
        <v>0.9961511369384658</v>
      </c>
      <c r="P386">
        <f t="shared" si="175"/>
        <v>1011.6559025194285</v>
      </c>
      <c r="Q386">
        <f t="shared" si="176"/>
        <v>0.63356316365583598</v>
      </c>
      <c r="R386">
        <f t="shared" si="177"/>
        <v>8.0256782778263092E-2</v>
      </c>
      <c r="S386">
        <f t="shared" si="178"/>
        <v>1012.4070105619963</v>
      </c>
      <c r="T386">
        <f t="shared" si="179"/>
        <v>17.099678713909494</v>
      </c>
      <c r="U386">
        <f t="shared" ref="U386:U449" si="187">L387+M387+V387*O387+O387*U387</f>
        <v>157.55027324205378</v>
      </c>
      <c r="V386">
        <f t="shared" si="180"/>
        <v>1.9680257639804539E-2</v>
      </c>
      <c r="W386">
        <f t="shared" ref="W386:W449" si="188">P387+(1-E387)*(O387*(W387+$AL$14*W387))</f>
        <v>10134.469702901675</v>
      </c>
      <c r="X386">
        <f t="shared" ref="X386:X449" si="189">S387+(1-R387)*(O387*(X387+$AL$14*X387))</f>
        <v>11381.104728929369</v>
      </c>
      <c r="Y386">
        <f t="shared" ref="Y386:Y449" si="190">G386*(X386-W386)</f>
        <v>19.380164403426363</v>
      </c>
      <c r="Z386">
        <f t="shared" si="181"/>
        <v>4.0861392281837654</v>
      </c>
      <c r="AA386">
        <f t="shared" si="182"/>
        <v>5.2312334481715621E-2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IF(B387&gt;=120,1,INDEX(mort_v2_M,MATCH(B387,mort_age,0))*INDEX(cif,MATCH(B387,cif_age,0),MATCH(C387,cif_year,0)))</f>
        <v>0.68116779830618046</v>
      </c>
      <c r="E387">
        <f t="shared" ref="E387:E450" si="196">1-(1-D387)^(1/12)</f>
        <v>9.0861223773033517E-2</v>
      </c>
      <c r="F387">
        <f t="shared" ref="F387:F450" si="197">G386*E387</f>
        <v>1.412526856580382E-3</v>
      </c>
      <c r="G387">
        <f t="shared" ref="G387:G450" si="198">G386-F387</f>
        <v>1.4133454123257604E-2</v>
      </c>
      <c r="H387" t="b">
        <f t="shared" ref="H387:H450" si="199">AND(A387-$AL$10&gt;0,MOD(A387-$AL$10,12)=0)</f>
        <v>1</v>
      </c>
      <c r="I387">
        <f t="shared" ref="I387:I450" si="200">IF($AL$4="CPI",IF(H387,INDEX(I_L,MATCH(A387-$AL$13,cpi_u,0))/INDEX(I_L,MATCH(A387-$AL$13-12,cpi_u,0)),1),1)</f>
        <v>1</v>
      </c>
      <c r="J387">
        <f t="shared" ref="J387:J450" si="201">J386*I387</f>
        <v>1000</v>
      </c>
      <c r="K387">
        <f t="shared" ref="K387:K450" si="202">$AL$17*(INDEX(I_L,MATCH(A387-1,cpi_u,0))/$AL$18)</f>
        <v>11.67991177019586</v>
      </c>
      <c r="L387">
        <f t="shared" ref="L387:L450" si="203">G386*J387</f>
        <v>15.545980979837985</v>
      </c>
      <c r="M387">
        <f t="shared" ref="M387:M450" si="204">G386*K387</f>
        <v>0.18157568622565065</v>
      </c>
      <c r="N387">
        <f t="shared" si="186"/>
        <v>0.2371242098492834</v>
      </c>
      <c r="O387">
        <f t="shared" ref="O387:O450" si="205">N387/N386</f>
        <v>0.99615163447424659</v>
      </c>
      <c r="P387">
        <f t="shared" ref="P387:P450" si="206">J387+K387</f>
        <v>1011.6799117701959</v>
      </c>
      <c r="Q387">
        <f t="shared" ref="Q387:Q450" si="207">IF(B387&gt;=120,1,D387*$AL$15)</f>
        <v>0.63356316365583598</v>
      </c>
      <c r="R387">
        <f t="shared" ref="R387:R450" si="208">1-(1-Q387)^(1/12)</f>
        <v>8.0256782778263092E-2</v>
      </c>
      <c r="S387">
        <f t="shared" ref="S387:S450" si="209">J387+K387*$AL$16</f>
        <v>1012.4325669723523</v>
      </c>
      <c r="T387">
        <f t="shared" ref="T387:T450" si="210">L387</f>
        <v>15.545980979837985</v>
      </c>
      <c r="U387">
        <f t="shared" si="187"/>
        <v>142.35282884431905</v>
      </c>
      <c r="V387">
        <f t="shared" ref="V387:V450" si="211">$AL$14*U387</f>
        <v>1.7781881870220728E-2</v>
      </c>
      <c r="W387">
        <f t="shared" si="188"/>
        <v>10072.048036018834</v>
      </c>
      <c r="X387">
        <f t="shared" si="189"/>
        <v>11315.580832706826</v>
      </c>
      <c r="Y387">
        <f t="shared" si="190"/>
        <v>17.575413732755962</v>
      </c>
      <c r="Z387">
        <f t="shared" ref="Z387:Z450" si="212">N386*L387</f>
        <v>3.7005696006528743</v>
      </c>
      <c r="AA387">
        <f t="shared" ref="AA387:AA450" si="213">N386*M387+N387*V387</f>
        <v>4.7438841123203887E-2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0.68116779830618046</v>
      </c>
      <c r="E388">
        <f t="shared" si="196"/>
        <v>9.0861223773033517E-2</v>
      </c>
      <c r="F388">
        <f t="shared" si="197"/>
        <v>1.2841829377792124E-3</v>
      </c>
      <c r="G388">
        <f t="shared" si="198"/>
        <v>1.2849271185478392E-2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11.70397047608866</v>
      </c>
      <c r="L388">
        <f t="shared" si="203"/>
        <v>14.133454123257604</v>
      </c>
      <c r="M388">
        <f t="shared" si="204"/>
        <v>0.16541752978376054</v>
      </c>
      <c r="N388">
        <f t="shared" si="186"/>
        <v>0.23621178696355105</v>
      </c>
      <c r="O388">
        <f t="shared" si="205"/>
        <v>0.99615213104426459</v>
      </c>
      <c r="P388">
        <f t="shared" si="206"/>
        <v>1011.7039704760887</v>
      </c>
      <c r="Q388">
        <f t="shared" si="207"/>
        <v>0.63356316365583598</v>
      </c>
      <c r="R388">
        <f t="shared" si="208"/>
        <v>8.0256782778263092E-2</v>
      </c>
      <c r="S388">
        <f t="shared" si="209"/>
        <v>1012.4581760247293</v>
      </c>
      <c r="T388">
        <f t="shared" si="210"/>
        <v>14.133454123257604</v>
      </c>
      <c r="U388">
        <f t="shared" si="187"/>
        <v>128.53253980830729</v>
      </c>
      <c r="V388">
        <f t="shared" si="211"/>
        <v>1.6055532284857534E-2</v>
      </c>
      <c r="W388">
        <f t="shared" si="188"/>
        <v>10003.099627437889</v>
      </c>
      <c r="X388">
        <f t="shared" si="189"/>
        <v>11244.039479046274</v>
      </c>
      <c r="Y388">
        <f t="shared" si="190"/>
        <v>15.945172678183461</v>
      </c>
      <c r="Z388">
        <f t="shared" si="212"/>
        <v>3.3513841414185559</v>
      </c>
      <c r="AA388">
        <f t="shared" si="213"/>
        <v>4.3017007016851704E-2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0.68116779830618046</v>
      </c>
      <c r="E389">
        <f t="shared" si="196"/>
        <v>9.0861223773033517E-2</v>
      </c>
      <c r="F389">
        <f t="shared" si="197"/>
        <v>1.1675005045041439E-3</v>
      </c>
      <c r="G389">
        <f t="shared" si="198"/>
        <v>1.1681770680974249E-2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11.728078738976476</v>
      </c>
      <c r="L389">
        <f t="shared" si="203"/>
        <v>12.849271185478392</v>
      </c>
      <c r="M389">
        <f t="shared" si="204"/>
        <v>0.1506972642017522</v>
      </c>
      <c r="N389">
        <f t="shared" si="186"/>
        <v>0.23530299202477498</v>
      </c>
      <c r="O389">
        <f t="shared" si="205"/>
        <v>0.99615262663028625</v>
      </c>
      <c r="P389">
        <f t="shared" si="206"/>
        <v>1011.7280787389765</v>
      </c>
      <c r="Q389">
        <f t="shared" si="207"/>
        <v>0.63356316365583598</v>
      </c>
      <c r="R389">
        <f t="shared" si="208"/>
        <v>8.0256782778263092E-2</v>
      </c>
      <c r="S389">
        <f t="shared" si="209"/>
        <v>1012.483837827561</v>
      </c>
      <c r="T389">
        <f t="shared" si="210"/>
        <v>12.849271185478392</v>
      </c>
      <c r="U389">
        <f t="shared" si="187"/>
        <v>115.96429946637998</v>
      </c>
      <c r="V389">
        <f t="shared" si="211"/>
        <v>1.4485581291322273E-2</v>
      </c>
      <c r="W389">
        <f t="shared" si="188"/>
        <v>9926.9453778310835</v>
      </c>
      <c r="X389">
        <f t="shared" si="189"/>
        <v>11165.931160967189</v>
      </c>
      <c r="Y389">
        <f t="shared" si="190"/>
        <v>14.473547795583281</v>
      </c>
      <c r="Z389">
        <f t="shared" si="212"/>
        <v>3.0351493079011167</v>
      </c>
      <c r="AA389">
        <f t="shared" si="213"/>
        <v>3.9004970686680497E-2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0.68116779830618046</v>
      </c>
      <c r="E390">
        <f t="shared" si="196"/>
        <v>9.0861223773033517E-2</v>
      </c>
      <c r="F390">
        <f t="shared" si="197"/>
        <v>1.0614199799092634E-3</v>
      </c>
      <c r="G390">
        <f t="shared" si="198"/>
        <v>1.0620350701064984E-2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11.752236660938593</v>
      </c>
      <c r="L390">
        <f t="shared" si="203"/>
        <v>11.681770680974248</v>
      </c>
      <c r="M390">
        <f t="shared" si="204"/>
        <v>0.13728693366162315</v>
      </c>
      <c r="N390">
        <f t="shared" si="186"/>
        <v>0.23439780993657788</v>
      </c>
      <c r="O390">
        <f t="shared" si="205"/>
        <v>0.99615312121444766</v>
      </c>
      <c r="P390">
        <f t="shared" si="206"/>
        <v>1011.7522366609386</v>
      </c>
      <c r="Q390">
        <f t="shared" si="207"/>
        <v>0.63356316365583598</v>
      </c>
      <c r="R390">
        <f t="shared" si="208"/>
        <v>8.0256782778263092E-2</v>
      </c>
      <c r="S390">
        <f t="shared" si="209"/>
        <v>1012.509552489505</v>
      </c>
      <c r="T390">
        <f t="shared" si="210"/>
        <v>11.681770680974248</v>
      </c>
      <c r="U390">
        <f t="shared" si="187"/>
        <v>104.53436529497294</v>
      </c>
      <c r="V390">
        <f t="shared" si="211"/>
        <v>1.3057820839560303E-2</v>
      </c>
      <c r="W390">
        <f t="shared" si="188"/>
        <v>9842.8355369178589</v>
      </c>
      <c r="X390">
        <f t="shared" si="189"/>
        <v>11080.656198855584</v>
      </c>
      <c r="Y390">
        <f t="shared" si="190"/>
        <v>13.146089534803043</v>
      </c>
      <c r="Z390">
        <f t="shared" si="212"/>
        <v>2.7487555933805337</v>
      </c>
      <c r="AA390">
        <f t="shared" si="213"/>
        <v>3.536475086382386E-2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0.68116779830618046</v>
      </c>
      <c r="E391">
        <f t="shared" si="196"/>
        <v>9.0861223773033517E-2</v>
      </c>
      <c r="F391">
        <f t="shared" si="197"/>
        <v>9.6497806159755899E-4</v>
      </c>
      <c r="G391">
        <f t="shared" si="198"/>
        <v>9.6553726394674258E-3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11.776444344264572</v>
      </c>
      <c r="L391">
        <f t="shared" si="203"/>
        <v>10.620350701064984</v>
      </c>
      <c r="M391">
        <f t="shared" si="204"/>
        <v>0.12506996894766301</v>
      </c>
      <c r="N391">
        <f t="shared" si="186"/>
        <v>0.23349622566466183</v>
      </c>
      <c r="O391">
        <f t="shared" si="205"/>
        <v>0.99615361477925068</v>
      </c>
      <c r="P391">
        <f t="shared" si="206"/>
        <v>1011.7764443442645</v>
      </c>
      <c r="Q391">
        <f t="shared" si="207"/>
        <v>0.63356316365583598</v>
      </c>
      <c r="R391">
        <f t="shared" si="208"/>
        <v>8.0256782778263092E-2</v>
      </c>
      <c r="S391">
        <f t="shared" si="209"/>
        <v>1012.5353201194424</v>
      </c>
      <c r="T391">
        <f t="shared" si="210"/>
        <v>10.620350701064984</v>
      </c>
      <c r="U391">
        <f t="shared" si="187"/>
        <v>94.139326637079137</v>
      </c>
      <c r="V391">
        <f t="shared" si="211"/>
        <v>1.1759333475791823E-2</v>
      </c>
      <c r="W391">
        <f t="shared" si="188"/>
        <v>9749.942353573595</v>
      </c>
      <c r="X391">
        <f t="shared" si="189"/>
        <v>10987.56015974575</v>
      </c>
      <c r="Y391">
        <f t="shared" si="190"/>
        <v>11.949661103832323</v>
      </c>
      <c r="Z391">
        <f t="shared" si="212"/>
        <v>2.4893869450880319</v>
      </c>
      <c r="AA391">
        <f t="shared" si="213"/>
        <v>3.2061886793097509E-2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0.68116779830618046</v>
      </c>
      <c r="E392">
        <f t="shared" si="196"/>
        <v>9.0861223773033517E-2</v>
      </c>
      <c r="F392">
        <f t="shared" si="197"/>
        <v>8.77298974006675E-4</v>
      </c>
      <c r="G392">
        <f t="shared" si="198"/>
        <v>8.7780736654607516E-3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11.800701891454672</v>
      </c>
      <c r="L392">
        <f t="shared" si="203"/>
        <v>9.6553726394674264</v>
      </c>
      <c r="M392">
        <f t="shared" si="204"/>
        <v>0.11394017416926294</v>
      </c>
      <c r="N392">
        <f t="shared" si="186"/>
        <v>0.2325982242366644</v>
      </c>
      <c r="O392">
        <f t="shared" si="205"/>
        <v>0.99615410730755405</v>
      </c>
      <c r="P392">
        <f t="shared" si="206"/>
        <v>1011.8007018914547</v>
      </c>
      <c r="Q392">
        <f t="shared" si="207"/>
        <v>0.63356316365583598</v>
      </c>
      <c r="R392">
        <f t="shared" si="208"/>
        <v>8.0256782778263092E-2</v>
      </c>
      <c r="S392">
        <f t="shared" si="209"/>
        <v>1012.5611408264785</v>
      </c>
      <c r="T392">
        <f t="shared" si="210"/>
        <v>9.6553726394674264</v>
      </c>
      <c r="U392">
        <f t="shared" si="187"/>
        <v>84.685166193450442</v>
      </c>
      <c r="V392">
        <f t="shared" si="211"/>
        <v>1.057837510948797E-2</v>
      </c>
      <c r="W392">
        <f t="shared" si="188"/>
        <v>9647.3519613605822</v>
      </c>
      <c r="X392">
        <f t="shared" si="189"/>
        <v>10885.928858413112</v>
      </c>
      <c r="Y392">
        <f t="shared" si="190"/>
        <v>10.872319242664902</v>
      </c>
      <c r="Z392">
        <f t="shared" si="212"/>
        <v>2.2544930687014877</v>
      </c>
      <c r="AA392">
        <f t="shared" si="213"/>
        <v>2.9065111885873324E-2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0.68116779830618046</v>
      </c>
      <c r="E393">
        <f t="shared" si="196"/>
        <v>9.0861223773033517E-2</v>
      </c>
      <c r="F393">
        <f t="shared" si="197"/>
        <v>7.9758651561360192E-4</v>
      </c>
      <c r="G393">
        <f t="shared" si="198"/>
        <v>7.98048714984715E-3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11.825009405220294</v>
      </c>
      <c r="L393">
        <f t="shared" si="203"/>
        <v>8.7780736654607523</v>
      </c>
      <c r="M393">
        <f t="shared" si="204"/>
        <v>0.10380080365378996</v>
      </c>
      <c r="N393">
        <f t="shared" si="186"/>
        <v>0.23170379074201336</v>
      </c>
      <c r="O393">
        <f t="shared" si="205"/>
        <v>0.99615459878257295</v>
      </c>
      <c r="P393">
        <f t="shared" si="206"/>
        <v>1011.8250094052203</v>
      </c>
      <c r="Q393">
        <f t="shared" si="207"/>
        <v>0.63356316365583598</v>
      </c>
      <c r="R393">
        <f t="shared" si="208"/>
        <v>8.0256782778263092E-2</v>
      </c>
      <c r="S393">
        <f t="shared" si="209"/>
        <v>1012.5870147199436</v>
      </c>
      <c r="T393">
        <f t="shared" si="210"/>
        <v>8.7780736654607523</v>
      </c>
      <c r="U393">
        <f t="shared" si="187"/>
        <v>76.086406764835033</v>
      </c>
      <c r="V393">
        <f t="shared" si="211"/>
        <v>9.5042684294071415E-3</v>
      </c>
      <c r="W393">
        <f t="shared" si="188"/>
        <v>9534.0554199491853</v>
      </c>
      <c r="X393">
        <f t="shared" si="189"/>
        <v>10774.982902102507</v>
      </c>
      <c r="Y393">
        <f t="shared" si="190"/>
        <v>9.9032058252167623</v>
      </c>
      <c r="Z393">
        <f t="shared" si="212"/>
        <v>2.0417643468047988</v>
      </c>
      <c r="AA393">
        <f t="shared" si="213"/>
        <v>2.634605762753349E-2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0.68116779830618046</v>
      </c>
      <c r="E394">
        <f t="shared" si="196"/>
        <v>9.0861223773033517E-2</v>
      </c>
      <c r="F394">
        <f t="shared" si="197"/>
        <v>7.251168287400804E-4</v>
      </c>
      <c r="G394">
        <f t="shared" si="198"/>
        <v>7.2553703211070695E-3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11.8493669884844</v>
      </c>
      <c r="L394">
        <f t="shared" si="203"/>
        <v>7.9804871498471499</v>
      </c>
      <c r="M394">
        <f t="shared" si="204"/>
        <v>9.4563720985422775E-2</v>
      </c>
      <c r="N394">
        <f t="shared" si="186"/>
        <v>0.23081291033177836</v>
      </c>
      <c r="O394">
        <f t="shared" si="205"/>
        <v>0.9961550891878721</v>
      </c>
      <c r="P394">
        <f t="shared" si="206"/>
        <v>1011.8493669884843</v>
      </c>
      <c r="Q394">
        <f t="shared" si="207"/>
        <v>0.63356316365583598</v>
      </c>
      <c r="R394">
        <f t="shared" si="208"/>
        <v>8.0256782778263092E-2</v>
      </c>
      <c r="S394">
        <f t="shared" si="209"/>
        <v>1012.6129419093927</v>
      </c>
      <c r="T394">
        <f t="shared" si="210"/>
        <v>7.9804871498471499</v>
      </c>
      <c r="U394">
        <f t="shared" si="187"/>
        <v>68.265335501294601</v>
      </c>
      <c r="V394">
        <f t="shared" si="211"/>
        <v>8.5273060013619055E-3</v>
      </c>
      <c r="W394">
        <f t="shared" si="188"/>
        <v>9408.9388246247727</v>
      </c>
      <c r="X394">
        <f t="shared" si="189"/>
        <v>10653.871737231608</v>
      </c>
      <c r="Y394">
        <f t="shared" si="190"/>
        <v>9.0324493058970123</v>
      </c>
      <c r="Z394">
        <f t="shared" si="212"/>
        <v>1.8491091245875106</v>
      </c>
      <c r="AA394">
        <f t="shared" si="213"/>
        <v>2.3878984934456518E-2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0.72079201886166688</v>
      </c>
      <c r="E395">
        <f t="shared" si="196"/>
        <v>0.10085999896537801</v>
      </c>
      <c r="F395">
        <f t="shared" si="197"/>
        <v>7.3177664308029329E-4</v>
      </c>
      <c r="G395">
        <f t="shared" si="198"/>
        <v>6.5235936780267765E-3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11.873774744381956</v>
      </c>
      <c r="L395">
        <f t="shared" si="203"/>
        <v>7.255370321107069</v>
      </c>
      <c r="M395">
        <f t="shared" si="204"/>
        <v>8.6148632879899531E-2</v>
      </c>
      <c r="N395">
        <f t="shared" si="186"/>
        <v>0.22992556821852028</v>
      </c>
      <c r="O395">
        <f t="shared" si="205"/>
        <v>0.99615557850736081</v>
      </c>
      <c r="P395">
        <f t="shared" si="206"/>
        <v>1011.873774744382</v>
      </c>
      <c r="Q395">
        <f t="shared" si="207"/>
        <v>0.67041817441083107</v>
      </c>
      <c r="R395">
        <f t="shared" si="208"/>
        <v>8.8345518417380475E-2</v>
      </c>
      <c r="S395">
        <f t="shared" si="209"/>
        <v>1012.6389225046071</v>
      </c>
      <c r="T395">
        <f t="shared" si="210"/>
        <v>7.255370321107069</v>
      </c>
      <c r="U395">
        <f t="shared" si="187"/>
        <v>61.151298618086557</v>
      </c>
      <c r="V395">
        <f t="shared" si="211"/>
        <v>7.6386621682566032E-3</v>
      </c>
      <c r="W395">
        <f t="shared" si="188"/>
        <v>9373.8668648325893</v>
      </c>
      <c r="X395">
        <f t="shared" si="189"/>
        <v>10615.021582162208</v>
      </c>
      <c r="Y395">
        <f t="shared" si="190"/>
        <v>8.0967890674246092</v>
      </c>
      <c r="Z395">
        <f t="shared" si="212"/>
        <v>1.674633139349532</v>
      </c>
      <c r="AA395">
        <f t="shared" si="213"/>
        <v>2.1640540415579258E-2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0.72079201886166688</v>
      </c>
      <c r="E396">
        <f t="shared" si="196"/>
        <v>0.10085999896537801</v>
      </c>
      <c r="F396">
        <f t="shared" si="197"/>
        <v>6.579696516163272E-4</v>
      </c>
      <c r="G396">
        <f t="shared" si="198"/>
        <v>5.8656240264104492E-3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11.898232776260381</v>
      </c>
      <c r="L396">
        <f t="shared" si="203"/>
        <v>6.5235936780267769</v>
      </c>
      <c r="M396">
        <f t="shared" si="204"/>
        <v>7.7619236118903201E-2</v>
      </c>
      <c r="N396">
        <f t="shared" si="186"/>
        <v>0.22904174967613833</v>
      </c>
      <c r="O396">
        <f t="shared" si="205"/>
        <v>0.99615606672528922</v>
      </c>
      <c r="P396">
        <f t="shared" si="206"/>
        <v>1011.8982327762603</v>
      </c>
      <c r="Q396">
        <f t="shared" si="207"/>
        <v>0.67041817441083107</v>
      </c>
      <c r="R396">
        <f t="shared" si="208"/>
        <v>8.8345518417380475E-2</v>
      </c>
      <c r="S396">
        <f t="shared" si="209"/>
        <v>1012.6649566155938</v>
      </c>
      <c r="T396">
        <f t="shared" si="210"/>
        <v>6.5235936780267769</v>
      </c>
      <c r="U396">
        <f t="shared" si="187"/>
        <v>54.753742209299809</v>
      </c>
      <c r="V396">
        <f t="shared" si="211"/>
        <v>6.8395168808557377E-3</v>
      </c>
      <c r="W396">
        <f t="shared" si="188"/>
        <v>9334.6832259903858</v>
      </c>
      <c r="X396">
        <f t="shared" si="189"/>
        <v>10572.213618615058</v>
      </c>
      <c r="Y396">
        <f t="shared" si="190"/>
        <v>7.2588880043924355</v>
      </c>
      <c r="Z396">
        <f t="shared" si="212"/>
        <v>1.4999409832470534</v>
      </c>
      <c r="AA396">
        <f t="shared" si="213"/>
        <v>1.9413181882656994E-2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0.72079201886166688</v>
      </c>
      <c r="E397">
        <f t="shared" si="196"/>
        <v>0.10085999896537801</v>
      </c>
      <c r="F397">
        <f t="shared" si="197"/>
        <v>5.9160683323505425E-4</v>
      </c>
      <c r="G397">
        <f t="shared" si="198"/>
        <v>5.2740171931753947E-3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11.922741187679954</v>
      </c>
      <c r="L397">
        <f t="shared" si="203"/>
        <v>5.8656240264104493</v>
      </c>
      <c r="M397">
        <f t="shared" si="204"/>
        <v>6.9934317171128996E-2</v>
      </c>
      <c r="N397">
        <f t="shared" si="186"/>
        <v>0.22816144003971559</v>
      </c>
      <c r="O397">
        <f t="shared" si="205"/>
        <v>0.99615655382624568</v>
      </c>
      <c r="P397">
        <f t="shared" si="206"/>
        <v>1011.92274118768</v>
      </c>
      <c r="Q397">
        <f t="shared" si="207"/>
        <v>0.67041817441083107</v>
      </c>
      <c r="R397">
        <f t="shared" si="208"/>
        <v>8.8345518417380475E-2</v>
      </c>
      <c r="S397">
        <f t="shared" si="209"/>
        <v>1012.6910443525867</v>
      </c>
      <c r="T397">
        <f t="shared" si="210"/>
        <v>5.8656240264104493</v>
      </c>
      <c r="U397">
        <f t="shared" si="187"/>
        <v>49.000417010946187</v>
      </c>
      <c r="V397">
        <f t="shared" si="211"/>
        <v>6.1208451841381975E-3</v>
      </c>
      <c r="W397">
        <f t="shared" si="188"/>
        <v>9290.9096076427231</v>
      </c>
      <c r="X397">
        <f t="shared" si="189"/>
        <v>10525.048096968807</v>
      </c>
      <c r="Y397">
        <f t="shared" si="190"/>
        <v>6.5088676114652744</v>
      </c>
      <c r="Z397">
        <f t="shared" si="212"/>
        <v>1.3434727899514447</v>
      </c>
      <c r="AA397">
        <f t="shared" si="213"/>
        <v>1.7414419218754518E-2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0.72079201886166688</v>
      </c>
      <c r="E398">
        <f t="shared" si="196"/>
        <v>0.10085999896537801</v>
      </c>
      <c r="F398">
        <f t="shared" si="197"/>
        <v>5.3193736864705615E-4</v>
      </c>
      <c r="G398">
        <f t="shared" si="198"/>
        <v>4.7420798245283386E-3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11.947300082414285</v>
      </c>
      <c r="L398">
        <f t="shared" si="203"/>
        <v>5.2740171931753945</v>
      </c>
      <c r="M398">
        <f t="shared" si="204"/>
        <v>6.3010266046678753E-2</v>
      </c>
      <c r="N398">
        <f t="shared" si="186"/>
        <v>0.22728462470536093</v>
      </c>
      <c r="O398">
        <f t="shared" si="205"/>
        <v>0.99615703979514669</v>
      </c>
      <c r="P398">
        <f t="shared" si="206"/>
        <v>1011.9473000824142</v>
      </c>
      <c r="Q398">
        <f t="shared" si="207"/>
        <v>0.67041817441083107</v>
      </c>
      <c r="R398">
        <f t="shared" si="208"/>
        <v>8.8345518417380475E-2</v>
      </c>
      <c r="S398">
        <f t="shared" si="209"/>
        <v>1012.7171858260463</v>
      </c>
      <c r="T398">
        <f t="shared" si="210"/>
        <v>5.2740171931753945</v>
      </c>
      <c r="U398">
        <f t="shared" si="187"/>
        <v>43.82635901158428</v>
      </c>
      <c r="V398">
        <f t="shared" si="211"/>
        <v>5.4745321541741594E-3</v>
      </c>
      <c r="W398">
        <f t="shared" si="188"/>
        <v>9242.012077673824</v>
      </c>
      <c r="X398">
        <f t="shared" si="189"/>
        <v>10473.084898800977</v>
      </c>
      <c r="Y398">
        <f t="shared" si="190"/>
        <v>5.8378455875922546</v>
      </c>
      <c r="Z398">
        <f t="shared" si="212"/>
        <v>1.2033273575891168</v>
      </c>
      <c r="AA398">
        <f t="shared" si="213"/>
        <v>1.5620790024594726E-2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0.72079201886166688</v>
      </c>
      <c r="E399">
        <f t="shared" si="196"/>
        <v>0.10085999896537801</v>
      </c>
      <c r="F399">
        <f t="shared" si="197"/>
        <v>4.7828616619566814E-4</v>
      </c>
      <c r="G399">
        <f t="shared" si="198"/>
        <v>4.2637936583326706E-3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11.971909564450756</v>
      </c>
      <c r="L399">
        <f t="shared" si="203"/>
        <v>4.7420798245283384</v>
      </c>
      <c r="M399">
        <f t="shared" si="204"/>
        <v>5.6771750806659783E-2</v>
      </c>
      <c r="N399">
        <f t="shared" si="186"/>
        <v>0.2264112891300504</v>
      </c>
      <c r="O399">
        <f t="shared" si="205"/>
        <v>0.9961575246172385</v>
      </c>
      <c r="P399">
        <f t="shared" si="206"/>
        <v>1011.9719095644508</v>
      </c>
      <c r="Q399">
        <f t="shared" si="207"/>
        <v>0.67041817441083107</v>
      </c>
      <c r="R399">
        <f t="shared" si="208"/>
        <v>8.8345518417380475E-2</v>
      </c>
      <c r="S399">
        <f t="shared" si="209"/>
        <v>1012.7433811466611</v>
      </c>
      <c r="T399">
        <f t="shared" si="210"/>
        <v>4.7420798245283384</v>
      </c>
      <c r="U399">
        <f t="shared" si="187"/>
        <v>39.173154840566838</v>
      </c>
      <c r="V399">
        <f t="shared" si="211"/>
        <v>4.8932811347262755E-3</v>
      </c>
      <c r="W399">
        <f t="shared" si="188"/>
        <v>9187.3946019904834</v>
      </c>
      <c r="X399">
        <f t="shared" si="189"/>
        <v>10415.839460444724</v>
      </c>
      <c r="Y399">
        <f t="shared" si="190"/>
        <v>5.237835397088566</v>
      </c>
      <c r="Z399">
        <f t="shared" si="212"/>
        <v>1.0778018332407873</v>
      </c>
      <c r="AA399">
        <f t="shared" si="213"/>
        <v>1.4011240165747074E-2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0.72079201886166688</v>
      </c>
      <c r="E400">
        <f t="shared" si="196"/>
        <v>0.10085999896537801</v>
      </c>
      <c r="F400">
        <f t="shared" si="197"/>
        <v>4.3004622396801846E-4</v>
      </c>
      <c r="G400">
        <f t="shared" si="198"/>
        <v>3.8337474343646521E-3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11.996569737990876</v>
      </c>
      <c r="L400">
        <f t="shared" si="203"/>
        <v>4.2637936583326708</v>
      </c>
      <c r="M400">
        <f t="shared" si="204"/>
        <v>5.1150897970591129E-2</v>
      </c>
      <c r="N400">
        <f t="shared" si="186"/>
        <v>0.22554141883146567</v>
      </c>
      <c r="O400">
        <f t="shared" si="205"/>
        <v>0.99615800827808954</v>
      </c>
      <c r="P400">
        <f t="shared" si="206"/>
        <v>1011.9965697379909</v>
      </c>
      <c r="Q400">
        <f t="shared" si="207"/>
        <v>0.67041817441083107</v>
      </c>
      <c r="R400">
        <f t="shared" si="208"/>
        <v>8.8345518417380475E-2</v>
      </c>
      <c r="S400">
        <f t="shared" si="209"/>
        <v>1012.7696304253475</v>
      </c>
      <c r="T400">
        <f t="shared" si="210"/>
        <v>4.2637936583326708</v>
      </c>
      <c r="U400">
        <f t="shared" si="187"/>
        <v>34.988281231436538</v>
      </c>
      <c r="V400">
        <f t="shared" si="211"/>
        <v>4.3705312268846729E-3</v>
      </c>
      <c r="W400">
        <f t="shared" si="188"/>
        <v>9126.3918216967704</v>
      </c>
      <c r="X400">
        <f t="shared" si="189"/>
        <v>10352.778284927841</v>
      </c>
      <c r="Y400">
        <f t="shared" si="190"/>
        <v>4.7016559569516563</v>
      </c>
      <c r="Z400">
        <f t="shared" si="212"/>
        <v>0.96537101876763365</v>
      </c>
      <c r="AA400">
        <f t="shared" si="213"/>
        <v>1.2566876563640013E-2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0.72079201886166688</v>
      </c>
      <c r="E401">
        <f t="shared" si="196"/>
        <v>0.10085999896537801</v>
      </c>
      <c r="F401">
        <f t="shared" si="197"/>
        <v>3.866717622635394E-4</v>
      </c>
      <c r="G401">
        <f t="shared" si="198"/>
        <v>3.4470756721011126E-3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12.021280707450886</v>
      </c>
      <c r="L401">
        <f t="shared" si="203"/>
        <v>3.833747434364652</v>
      </c>
      <c r="M401">
        <f t="shared" si="204"/>
        <v>4.6086554069967124E-2</v>
      </c>
      <c r="N401">
        <f t="shared" si="186"/>
        <v>0.22467499938783086</v>
      </c>
      <c r="O401">
        <f t="shared" si="205"/>
        <v>0.99615849076358687</v>
      </c>
      <c r="P401">
        <f t="shared" si="206"/>
        <v>1012.0212807074508</v>
      </c>
      <c r="Q401">
        <f t="shared" si="207"/>
        <v>0.67041817441083107</v>
      </c>
      <c r="R401">
        <f t="shared" si="208"/>
        <v>8.8345518417380475E-2</v>
      </c>
      <c r="S401">
        <f t="shared" si="209"/>
        <v>1012.79593377325</v>
      </c>
      <c r="T401">
        <f t="shared" si="210"/>
        <v>3.833747434364652</v>
      </c>
      <c r="U401">
        <f t="shared" si="187"/>
        <v>31.224511091019561</v>
      </c>
      <c r="V401">
        <f t="shared" si="211"/>
        <v>3.9003830986957212E-3</v>
      </c>
      <c r="W401">
        <f t="shared" si="188"/>
        <v>9058.2609902460099</v>
      </c>
      <c r="X401">
        <f t="shared" si="189"/>
        <v>10283.314000732946</v>
      </c>
      <c r="Y401">
        <f t="shared" si="190"/>
        <v>4.2228504294837457</v>
      </c>
      <c r="Z401">
        <f t="shared" si="212"/>
        <v>0.86466883578809495</v>
      </c>
      <c r="AA401">
        <f t="shared" si="213"/>
        <v>1.1270745364305211E-2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0.72079201886166688</v>
      </c>
      <c r="E402">
        <f t="shared" si="196"/>
        <v>0.10085999896537801</v>
      </c>
      <c r="F402">
        <f t="shared" si="197"/>
        <v>3.4767204872169789E-4</v>
      </c>
      <c r="G402">
        <f t="shared" si="198"/>
        <v>3.0994036233794146E-3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12.046042577462057</v>
      </c>
      <c r="L402">
        <f t="shared" si="203"/>
        <v>3.4470756721011124</v>
      </c>
      <c r="M402">
        <f t="shared" si="204"/>
        <v>4.1523620313863641E-2</v>
      </c>
      <c r="N402">
        <f t="shared" si="186"/>
        <v>0.22381201643774701</v>
      </c>
      <c r="O402">
        <f t="shared" si="205"/>
        <v>0.99615897205993009</v>
      </c>
      <c r="P402">
        <f t="shared" si="206"/>
        <v>1012.046042577462</v>
      </c>
      <c r="Q402">
        <f t="shared" si="207"/>
        <v>0.67041817441083107</v>
      </c>
      <c r="R402">
        <f t="shared" si="208"/>
        <v>8.8345518417380475E-2</v>
      </c>
      <c r="S402">
        <f t="shared" si="209"/>
        <v>1012.8222913017427</v>
      </c>
      <c r="T402">
        <f t="shared" si="210"/>
        <v>3.4470756721011124</v>
      </c>
      <c r="U402">
        <f t="shared" si="187"/>
        <v>27.83937945795962</v>
      </c>
      <c r="V402">
        <f t="shared" si="211"/>
        <v>3.4775322758290464E-3</v>
      </c>
      <c r="W402">
        <f t="shared" si="188"/>
        <v>8982.1729728782884</v>
      </c>
      <c r="X402">
        <f t="shared" si="189"/>
        <v>10206.799921621759</v>
      </c>
      <c r="Y402">
        <f t="shared" si="190"/>
        <v>3.7956132022235911</v>
      </c>
      <c r="Z402">
        <f t="shared" si="212"/>
        <v>0.77447172451912405</v>
      </c>
      <c r="AA402">
        <f t="shared" si="213"/>
        <v>1.0107632879478481E-2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0.72079201886166688</v>
      </c>
      <c r="E403">
        <f t="shared" si="196"/>
        <v>0.10085999896537801</v>
      </c>
      <c r="F403">
        <f t="shared" si="197"/>
        <v>3.1260584624733662E-4</v>
      </c>
      <c r="G403">
        <f t="shared" si="198"/>
        <v>2.786797777132078E-3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12.070855452871186</v>
      </c>
      <c r="L403">
        <f t="shared" si="203"/>
        <v>3.0994036233794144</v>
      </c>
      <c r="M403">
        <f t="shared" si="204"/>
        <v>3.7412453127918119E-2</v>
      </c>
      <c r="N403">
        <f t="shared" si="186"/>
        <v>0.22295245568002584</v>
      </c>
      <c r="O403">
        <f t="shared" si="205"/>
        <v>0.99615945215363244</v>
      </c>
      <c r="P403">
        <f t="shared" si="206"/>
        <v>1012.0708554528712</v>
      </c>
      <c r="Q403">
        <f t="shared" si="207"/>
        <v>0.67041817441083107</v>
      </c>
      <c r="R403">
        <f t="shared" si="208"/>
        <v>8.8345518417380475E-2</v>
      </c>
      <c r="S403">
        <f t="shared" si="209"/>
        <v>1012.8487031224286</v>
      </c>
      <c r="T403">
        <f t="shared" si="210"/>
        <v>3.0994036233794144</v>
      </c>
      <c r="U403">
        <f t="shared" si="187"/>
        <v>24.794703311678319</v>
      </c>
      <c r="V403">
        <f t="shared" si="211"/>
        <v>3.0972091589244848E-3</v>
      </c>
      <c r="W403">
        <f t="shared" si="188"/>
        <v>8897.2021992908267</v>
      </c>
      <c r="X403">
        <f t="shared" si="189"/>
        <v>10122.524057146375</v>
      </c>
      <c r="Y403">
        <f t="shared" si="190"/>
        <v>3.414724229743189</v>
      </c>
      <c r="Z403">
        <f t="shared" si="212"/>
        <v>0.69368377470300613</v>
      </c>
      <c r="AA403">
        <f t="shared" si="213"/>
        <v>9.0638869621789304E-3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0.72079201886166688</v>
      </c>
      <c r="E404">
        <f t="shared" si="196"/>
        <v>0.10085999896537801</v>
      </c>
      <c r="F404">
        <f t="shared" si="197"/>
        <v>2.8107642091825913E-4</v>
      </c>
      <c r="G404">
        <f t="shared" si="198"/>
        <v>2.5057213562138187E-3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12.095719438741037</v>
      </c>
      <c r="L404">
        <f t="shared" si="203"/>
        <v>2.7867977771320782</v>
      </c>
      <c r="M404">
        <f t="shared" si="204"/>
        <v>3.3708324044696786E-2</v>
      </c>
      <c r="N404">
        <f t="shared" si="186"/>
        <v>0.22209630287351992</v>
      </c>
      <c r="O404">
        <f t="shared" si="205"/>
        <v>0.99615993103150813</v>
      </c>
      <c r="P404">
        <f t="shared" si="206"/>
        <v>1012.0957194387411</v>
      </c>
      <c r="Q404">
        <f t="shared" si="207"/>
        <v>0.67041817441083107</v>
      </c>
      <c r="R404">
        <f t="shared" si="208"/>
        <v>8.8345518417380475E-2</v>
      </c>
      <c r="S404">
        <f t="shared" si="209"/>
        <v>1012.8751693471405</v>
      </c>
      <c r="T404">
        <f t="shared" si="210"/>
        <v>2.7867977771320782</v>
      </c>
      <c r="U404">
        <f t="shared" si="187"/>
        <v>22.056149801700496</v>
      </c>
      <c r="V404">
        <f t="shared" si="211"/>
        <v>2.755125089327526E-3</v>
      </c>
      <c r="W404">
        <f t="shared" si="188"/>
        <v>8802.3154478068755</v>
      </c>
      <c r="X404">
        <f t="shared" si="189"/>
        <v>10029.702518384345</v>
      </c>
      <c r="Y404">
        <f t="shared" si="190"/>
        <v>3.0754899950866834</v>
      </c>
      <c r="Z404">
        <f t="shared" si="212"/>
        <v>0.62132340789523421</v>
      </c>
      <c r="AA404">
        <f t="shared" si="213"/>
        <v>8.1272567189169288E-3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0.72079201886166688</v>
      </c>
      <c r="E405">
        <f t="shared" si="196"/>
        <v>0.10085999896537801</v>
      </c>
      <c r="F405">
        <f t="shared" si="197"/>
        <v>2.5272705339525134E-4</v>
      </c>
      <c r="G405">
        <f t="shared" si="198"/>
        <v>2.2529943028185674E-3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12.120634640350803</v>
      </c>
      <c r="L405">
        <f t="shared" si="203"/>
        <v>2.5057213562138188</v>
      </c>
      <c r="M405">
        <f t="shared" si="204"/>
        <v>3.0370933069192002E-2</v>
      </c>
      <c r="N405">
        <f t="shared" si="186"/>
        <v>0.22124354383695302</v>
      </c>
      <c r="O405">
        <f t="shared" si="205"/>
        <v>0.99616040868067701</v>
      </c>
      <c r="P405">
        <f t="shared" si="206"/>
        <v>1012.1206346403508</v>
      </c>
      <c r="Q405">
        <f t="shared" si="207"/>
        <v>0.67041817441083107</v>
      </c>
      <c r="R405">
        <f t="shared" si="208"/>
        <v>8.8345518417380475E-2</v>
      </c>
      <c r="S405">
        <f t="shared" si="209"/>
        <v>1012.9016900879421</v>
      </c>
      <c r="T405">
        <f t="shared" si="210"/>
        <v>2.5057213562138188</v>
      </c>
      <c r="U405">
        <f t="shared" si="187"/>
        <v>19.592848014830107</v>
      </c>
      <c r="V405">
        <f t="shared" si="211"/>
        <v>2.4474238533181165E-3</v>
      </c>
      <c r="W405">
        <f t="shared" si="188"/>
        <v>8696.3593251517887</v>
      </c>
      <c r="X405">
        <f t="shared" si="189"/>
        <v>9927.4722578344026</v>
      </c>
      <c r="Y405">
        <f t="shared" si="190"/>
        <v>2.773690423460188</v>
      </c>
      <c r="Z405">
        <f t="shared" si="212"/>
        <v>0.55651144924631135</v>
      </c>
      <c r="AA405">
        <f t="shared" si="213"/>
        <v>7.2867486760658596E-3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0.72079201886166688</v>
      </c>
      <c r="E406">
        <f t="shared" si="196"/>
        <v>0.10085999896537801</v>
      </c>
      <c r="F406">
        <f t="shared" si="197"/>
        <v>2.2723700305128325E-4</v>
      </c>
      <c r="G406">
        <f t="shared" si="198"/>
        <v>2.0257572997672843E-3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12.145601163196512</v>
      </c>
      <c r="L406">
        <f t="shared" si="203"/>
        <v>2.2529943028185673</v>
      </c>
      <c r="M406">
        <f t="shared" si="204"/>
        <v>2.7363970224988307E-2</v>
      </c>
      <c r="N406">
        <f t="shared" si="186"/>
        <v>0.22039416444874751</v>
      </c>
      <c r="O406">
        <f t="shared" si="205"/>
        <v>0.99616088508855438</v>
      </c>
      <c r="P406">
        <f t="shared" si="206"/>
        <v>1012.1456011631965</v>
      </c>
      <c r="Q406">
        <f t="shared" si="207"/>
        <v>0.67041817441083107</v>
      </c>
      <c r="R406">
        <f t="shared" si="208"/>
        <v>8.8345518417380475E-2</v>
      </c>
      <c r="S406">
        <f t="shared" si="209"/>
        <v>1012.9282654571276</v>
      </c>
      <c r="T406">
        <f t="shared" si="210"/>
        <v>2.2529943028185673</v>
      </c>
      <c r="U406">
        <f t="shared" si="187"/>
        <v>17.377039889997597</v>
      </c>
      <c r="V406">
        <f t="shared" si="211"/>
        <v>2.1706380764373685E-3</v>
      </c>
      <c r="W406">
        <f t="shared" si="188"/>
        <v>8578.0462901423762</v>
      </c>
      <c r="X406">
        <f t="shared" si="189"/>
        <v>9814.883076244676</v>
      </c>
      <c r="Y406">
        <f t="shared" si="190"/>
        <v>2.5055311480674409</v>
      </c>
      <c r="Z406">
        <f t="shared" si="212"/>
        <v>0.49846044380004512</v>
      </c>
      <c r="AA406">
        <f t="shared" si="213"/>
        <v>6.5324977112023288E-3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0.75864887385437396</v>
      </c>
      <c r="E407">
        <f t="shared" si="196"/>
        <v>0.11171135450238645</v>
      </c>
      <c r="F407">
        <f t="shared" si="197"/>
        <v>2.2630009185010025E-4</v>
      </c>
      <c r="G407">
        <f t="shared" si="198"/>
        <v>1.7994572079171841E-3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12.170619112991506</v>
      </c>
      <c r="L407">
        <f t="shared" si="203"/>
        <v>2.0257572997672844</v>
      </c>
      <c r="M407">
        <f t="shared" si="204"/>
        <v>2.4654720510829776E-2</v>
      </c>
      <c r="N407">
        <f t="shared" si="186"/>
        <v>0.21954815064685054</v>
      </c>
      <c r="O407">
        <f t="shared" si="205"/>
        <v>0.99616136024284929</v>
      </c>
      <c r="P407">
        <f t="shared" si="206"/>
        <v>1012.1706191129915</v>
      </c>
      <c r="Q407">
        <f t="shared" si="207"/>
        <v>0.70562933511878156</v>
      </c>
      <c r="R407">
        <f t="shared" si="208"/>
        <v>9.6888836420910729E-2</v>
      </c>
      <c r="S407">
        <f t="shared" si="209"/>
        <v>1012.9548955672224</v>
      </c>
      <c r="T407">
        <f t="shared" si="210"/>
        <v>2.0257572997672844</v>
      </c>
      <c r="U407">
        <f t="shared" si="187"/>
        <v>15.38376633328849</v>
      </c>
      <c r="V407">
        <f t="shared" si="211"/>
        <v>1.9216500148148015E-3</v>
      </c>
      <c r="W407">
        <f t="shared" si="188"/>
        <v>8549.114847301491</v>
      </c>
      <c r="X407">
        <f t="shared" si="189"/>
        <v>9782.5634115833473</v>
      </c>
      <c r="Y407">
        <f t="shared" si="190"/>
        <v>2.2195379095920886</v>
      </c>
      <c r="Z407">
        <f t="shared" si="212"/>
        <v>0.4464650874581616</v>
      </c>
      <c r="AA407">
        <f t="shared" si="213"/>
        <v>5.8556512336448091E-3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0.75864887385437396</v>
      </c>
      <c r="E408">
        <f t="shared" si="196"/>
        <v>0.11171135450238645</v>
      </c>
      <c r="F408">
        <f t="shared" si="197"/>
        <v>2.0101980206551107E-4</v>
      </c>
      <c r="G408">
        <f t="shared" si="198"/>
        <v>1.5984374058516731E-3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12.195688595666889</v>
      </c>
      <c r="L408">
        <f t="shared" si="203"/>
        <v>1.799457207917184</v>
      </c>
      <c r="M408">
        <f t="shared" si="204"/>
        <v>2.1945619748986185E-2</v>
      </c>
      <c r="N408">
        <f t="shared" si="186"/>
        <v>0.21870548842855878</v>
      </c>
      <c r="O408">
        <f t="shared" si="205"/>
        <v>0.99616183413156045</v>
      </c>
      <c r="P408">
        <f t="shared" si="206"/>
        <v>1012.1956885956669</v>
      </c>
      <c r="Q408">
        <f t="shared" si="207"/>
        <v>0.70562933511878156</v>
      </c>
      <c r="R408">
        <f t="shared" si="208"/>
        <v>9.6888836420910729E-2</v>
      </c>
      <c r="S408">
        <f t="shared" si="209"/>
        <v>1012.9815805309837</v>
      </c>
      <c r="T408">
        <f t="shared" si="210"/>
        <v>1.799457207917184</v>
      </c>
      <c r="U408">
        <f t="shared" si="187"/>
        <v>13.612918224276774</v>
      </c>
      <c r="V408">
        <f t="shared" si="211"/>
        <v>1.7004460377657235E-3</v>
      </c>
      <c r="W408">
        <f t="shared" si="188"/>
        <v>8516.3911795617605</v>
      </c>
      <c r="X408">
        <f t="shared" si="189"/>
        <v>9746.6086729262897</v>
      </c>
      <c r="Y408">
        <f t="shared" si="190"/>
        <v>1.966425658726946</v>
      </c>
      <c r="Z408">
        <f t="shared" si="212"/>
        <v>0.39506750216636299</v>
      </c>
      <c r="AA408">
        <f t="shared" si="213"/>
        <v>5.1900171119248772E-3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0.75864887385437396</v>
      </c>
      <c r="E409">
        <f t="shared" si="196"/>
        <v>0.11171135450238645</v>
      </c>
      <c r="F409">
        <f t="shared" si="197"/>
        <v>1.7856360769497121E-4</v>
      </c>
      <c r="G409">
        <f t="shared" si="198"/>
        <v>1.4198737981567019E-3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12.220809717371955</v>
      </c>
      <c r="L409">
        <f t="shared" si="203"/>
        <v>1.598437405851673</v>
      </c>
      <c r="M409">
        <f t="shared" si="204"/>
        <v>1.9534199382042945E-2</v>
      </c>
      <c r="N409">
        <f t="shared" si="186"/>
        <v>0.21786616385034174</v>
      </c>
      <c r="O409">
        <f t="shared" si="205"/>
        <v>0.99616230674297324</v>
      </c>
      <c r="P409">
        <f t="shared" si="206"/>
        <v>1012.2208097173719</v>
      </c>
      <c r="Q409">
        <f t="shared" si="207"/>
        <v>0.70562933511878156</v>
      </c>
      <c r="R409">
        <f t="shared" si="208"/>
        <v>9.6888836420910729E-2</v>
      </c>
      <c r="S409">
        <f t="shared" si="209"/>
        <v>1013.0083204614014</v>
      </c>
      <c r="T409">
        <f t="shared" si="210"/>
        <v>1.598437405851673</v>
      </c>
      <c r="U409">
        <f t="shared" si="187"/>
        <v>12.039652962676719</v>
      </c>
      <c r="V409">
        <f t="shared" si="211"/>
        <v>1.5039229531216593E-3</v>
      </c>
      <c r="W409">
        <f t="shared" si="188"/>
        <v>8479.3824481490865</v>
      </c>
      <c r="X409">
        <f t="shared" si="189"/>
        <v>9706.6138609612353</v>
      </c>
      <c r="Y409">
        <f t="shared" si="190"/>
        <v>1.742513727326801</v>
      </c>
      <c r="Z409">
        <f t="shared" si="212"/>
        <v>0.34958703356926857</v>
      </c>
      <c r="AA409">
        <f t="shared" si="213"/>
        <v>4.5998905414336468E-3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0.75864887385437396</v>
      </c>
      <c r="E410">
        <f t="shared" si="196"/>
        <v>0.11171135450238645</v>
      </c>
      <c r="F410">
        <f t="shared" si="197"/>
        <v>1.5861602521453322E-4</v>
      </c>
      <c r="G410">
        <f t="shared" si="198"/>
        <v>1.2612577729421686E-3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12.245982584474643</v>
      </c>
      <c r="L410">
        <f t="shared" si="203"/>
        <v>1.4198737981567018</v>
      </c>
      <c r="M410">
        <f t="shared" si="204"/>
        <v>1.7387749804378835E-2</v>
      </c>
      <c r="N410">
        <f t="shared" si="186"/>
        <v>0.21703016302766268</v>
      </c>
      <c r="O410">
        <f t="shared" si="205"/>
        <v>0.99616277806565068</v>
      </c>
      <c r="P410">
        <f t="shared" si="206"/>
        <v>1012.2459825844746</v>
      </c>
      <c r="Q410">
        <f t="shared" si="207"/>
        <v>0.70562933511878156</v>
      </c>
      <c r="R410">
        <f t="shared" si="208"/>
        <v>9.6888836420910729E-2</v>
      </c>
      <c r="S410">
        <f t="shared" si="209"/>
        <v>1013.0351154716974</v>
      </c>
      <c r="T410">
        <f t="shared" si="210"/>
        <v>1.4198737981567018</v>
      </c>
      <c r="U410">
        <f t="shared" si="187"/>
        <v>10.641902533297779</v>
      </c>
      <c r="V410">
        <f t="shared" si="211"/>
        <v>1.3293241536383815E-3</v>
      </c>
      <c r="W410">
        <f t="shared" si="188"/>
        <v>8437.5317731229006</v>
      </c>
      <c r="X410">
        <f t="shared" si="189"/>
        <v>9662.1288610535285</v>
      </c>
      <c r="Y410">
        <f t="shared" si="190"/>
        <v>1.5445325958748486</v>
      </c>
      <c r="Z410">
        <f t="shared" si="212"/>
        <v>0.30934245755601503</v>
      </c>
      <c r="AA410">
        <f t="shared" si="213"/>
        <v>4.0767057856502947E-3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0.75864887385437396</v>
      </c>
      <c r="E411">
        <f t="shared" si="196"/>
        <v>0.11171135450238645</v>
      </c>
      <c r="F411">
        <f t="shared" si="197"/>
        <v>1.4089681419203302E-4</v>
      </c>
      <c r="G411">
        <f t="shared" si="198"/>
        <v>1.1203609587501356E-3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12.271207303562024</v>
      </c>
      <c r="L411">
        <f t="shared" si="203"/>
        <v>1.2612577729421686</v>
      </c>
      <c r="M411">
        <f t="shared" si="204"/>
        <v>1.5477155595002312E-2</v>
      </c>
      <c r="N411">
        <f t="shared" si="186"/>
        <v>0.21619747213479995</v>
      </c>
      <c r="O411">
        <f t="shared" si="205"/>
        <v>0.99616324808843926</v>
      </c>
      <c r="P411">
        <f t="shared" si="206"/>
        <v>1012.2712073035621</v>
      </c>
      <c r="Q411">
        <f t="shared" si="207"/>
        <v>0.70562933511878156</v>
      </c>
      <c r="R411">
        <f t="shared" si="208"/>
        <v>9.6888836420910729E-2</v>
      </c>
      <c r="S411">
        <f t="shared" si="209"/>
        <v>1013.0619656753277</v>
      </c>
      <c r="T411">
        <f t="shared" si="210"/>
        <v>1.2612577729421686</v>
      </c>
      <c r="U411">
        <f t="shared" si="187"/>
        <v>9.4000636210370168</v>
      </c>
      <c r="V411">
        <f t="shared" si="211"/>
        <v>1.1742009079752131E-3</v>
      </c>
      <c r="W411">
        <f t="shared" si="188"/>
        <v>8390.2099119230643</v>
      </c>
      <c r="X411">
        <f t="shared" si="189"/>
        <v>9612.6534177927097</v>
      </c>
      <c r="Y411">
        <f t="shared" si="190"/>
        <v>1.369577978253993</v>
      </c>
      <c r="Z411">
        <f t="shared" si="212"/>
        <v>0.27373098008154562</v>
      </c>
      <c r="AA411">
        <f t="shared" si="213"/>
        <v>3.6128688700704814E-3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0.75864887385437396</v>
      </c>
      <c r="E412">
        <f t="shared" si="196"/>
        <v>0.11171135450238645</v>
      </c>
      <c r="F412">
        <f t="shared" si="197"/>
        <v>1.2515704023356996E-4</v>
      </c>
      <c r="G412">
        <f t="shared" si="198"/>
        <v>9.952039185165656E-4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12.296483981440648</v>
      </c>
      <c r="L412">
        <f t="shared" si="203"/>
        <v>1.1203609587501355</v>
      </c>
      <c r="M412">
        <f t="shared" si="204"/>
        <v>1.3776500582702529E-2</v>
      </c>
      <c r="N412">
        <f t="shared" si="186"/>
        <v>0.21536807740466482</v>
      </c>
      <c r="O412">
        <f t="shared" si="205"/>
        <v>0.99616371680045357</v>
      </c>
      <c r="P412">
        <f t="shared" si="206"/>
        <v>1012.2964839814407</v>
      </c>
      <c r="Q412">
        <f t="shared" si="207"/>
        <v>0.70562933511878156</v>
      </c>
      <c r="R412">
        <f t="shared" si="208"/>
        <v>9.6888836420910729E-2</v>
      </c>
      <c r="S412">
        <f t="shared" si="209"/>
        <v>1013.0888711859811</v>
      </c>
      <c r="T412">
        <f t="shared" si="210"/>
        <v>1.1203609587501355</v>
      </c>
      <c r="U412">
        <f t="shared" si="187"/>
        <v>8.29672233607781</v>
      </c>
      <c r="V412">
        <f t="shared" si="211"/>
        <v>1.0363779749786475E-3</v>
      </c>
      <c r="W412">
        <f t="shared" si="188"/>
        <v>8336.7058566698233</v>
      </c>
      <c r="X412">
        <f t="shared" si="189"/>
        <v>9557.631549771233</v>
      </c>
      <c r="Y412">
        <f t="shared" si="190"/>
        <v>1.2150700339920768</v>
      </c>
      <c r="Z412">
        <f t="shared" si="212"/>
        <v>0.24221920716030018</v>
      </c>
      <c r="AA412">
        <f t="shared" si="213"/>
        <v>3.2016473327795766E-3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0.75864887385437396</v>
      </c>
      <c r="E413">
        <f t="shared" si="196"/>
        <v>0.11171135450238645</v>
      </c>
      <c r="F413">
        <f t="shared" si="197"/>
        <v>1.1117557774356817E-4</v>
      </c>
      <c r="G413">
        <f t="shared" si="198"/>
        <v>8.8402834077299741E-4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12.321812725137159</v>
      </c>
      <c r="L413">
        <f t="shared" si="203"/>
        <v>0.99520391851656564</v>
      </c>
      <c r="M413">
        <f t="shared" si="204"/>
        <v>1.2262716307283782E-2</v>
      </c>
      <c r="N413">
        <f t="shared" si="186"/>
        <v>0.21454196512862012</v>
      </c>
      <c r="O413">
        <f t="shared" si="205"/>
        <v>0.99616418419108377</v>
      </c>
      <c r="P413">
        <f t="shared" si="206"/>
        <v>1012.3218127251372</v>
      </c>
      <c r="Q413">
        <f t="shared" si="207"/>
        <v>0.70562933511878156</v>
      </c>
      <c r="R413">
        <f t="shared" si="208"/>
        <v>9.6888836420910729E-2</v>
      </c>
      <c r="S413">
        <f t="shared" si="209"/>
        <v>1013.1158321175814</v>
      </c>
      <c r="T413">
        <f t="shared" si="210"/>
        <v>0.99520391851656564</v>
      </c>
      <c r="U413">
        <f t="shared" si="187"/>
        <v>7.3164096837655608</v>
      </c>
      <c r="V413">
        <f t="shared" si="211"/>
        <v>9.1392305841100365E-4</v>
      </c>
      <c r="W413">
        <f t="shared" si="188"/>
        <v>8276.2162097292785</v>
      </c>
      <c r="X413">
        <f t="shared" si="189"/>
        <v>9496.4453422469996</v>
      </c>
      <c r="Y413">
        <f t="shared" si="190"/>
        <v>1.0787171353825151</v>
      </c>
      <c r="Z413">
        <f t="shared" si="212"/>
        <v>0.21433515455650146</v>
      </c>
      <c r="AA413">
        <f t="shared" si="213"/>
        <v>2.8370724837863941E-3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0.75864887385437396</v>
      </c>
      <c r="E414">
        <f t="shared" si="196"/>
        <v>0.11171135450238645</v>
      </c>
      <c r="F414">
        <f t="shared" si="197"/>
        <v>9.8756003366248809E-5</v>
      </c>
      <c r="G414">
        <f t="shared" si="198"/>
        <v>7.8527233740674864E-4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12.347193641898608</v>
      </c>
      <c r="L414">
        <f t="shared" si="203"/>
        <v>0.88402834077299741</v>
      </c>
      <c r="M414">
        <f t="shared" si="204"/>
        <v>1.091526910845053E-2</v>
      </c>
      <c r="N414">
        <f t="shared" si="186"/>
        <v>0.21371912165629556</v>
      </c>
      <c r="O414">
        <f t="shared" si="205"/>
        <v>0.99616465024998135</v>
      </c>
      <c r="P414">
        <f t="shared" si="206"/>
        <v>1012.3471936418986</v>
      </c>
      <c r="Q414">
        <f t="shared" si="207"/>
        <v>0.70562933511878156</v>
      </c>
      <c r="R414">
        <f t="shared" si="208"/>
        <v>9.6888836420910729E-2</v>
      </c>
      <c r="S414">
        <f t="shared" si="209"/>
        <v>1013.1428485842863</v>
      </c>
      <c r="T414">
        <f t="shared" si="210"/>
        <v>0.88402834077299741</v>
      </c>
      <c r="U414">
        <f t="shared" si="187"/>
        <v>6.4453843453642223</v>
      </c>
      <c r="V414">
        <f t="shared" si="211"/>
        <v>8.0511967319440037E-4</v>
      </c>
      <c r="W414">
        <f t="shared" si="188"/>
        <v>8207.8331788041796</v>
      </c>
      <c r="X414">
        <f t="shared" si="189"/>
        <v>9428.4080483975958</v>
      </c>
      <c r="Y414">
        <f t="shared" si="190"/>
        <v>0.95848368082555935</v>
      </c>
      <c r="Z414">
        <f t="shared" si="212"/>
        <v>0.18966117745883232</v>
      </c>
      <c r="AA414">
        <f t="shared" si="213"/>
        <v>2.5138527538180089E-3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0.75864887385437396</v>
      </c>
      <c r="E415">
        <f t="shared" si="196"/>
        <v>0.11171135450238645</v>
      </c>
      <c r="F415">
        <f t="shared" si="197"/>
        <v>8.7723836464962928E-5</v>
      </c>
      <c r="G415">
        <f t="shared" si="198"/>
        <v>6.9754850094178576E-4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12.372626839192964</v>
      </c>
      <c r="L415">
        <f t="shared" si="203"/>
        <v>0.78527233740674862</v>
      </c>
      <c r="M415">
        <f t="shared" si="204"/>
        <v>9.715881597874532E-3</v>
      </c>
      <c r="N415">
        <f t="shared" si="186"/>
        <v>0.21289953339540363</v>
      </c>
      <c r="O415">
        <f t="shared" si="205"/>
        <v>0.99616511496706417</v>
      </c>
      <c r="P415">
        <f t="shared" si="206"/>
        <v>1012.372626839193</v>
      </c>
      <c r="Q415">
        <f t="shared" si="207"/>
        <v>0.70562933511878156</v>
      </c>
      <c r="R415">
        <f t="shared" si="208"/>
        <v>9.6888836420910729E-2</v>
      </c>
      <c r="S415">
        <f t="shared" si="209"/>
        <v>1013.1699207004892</v>
      </c>
      <c r="T415">
        <f t="shared" si="210"/>
        <v>0.78527233740674862</v>
      </c>
      <c r="U415">
        <f t="shared" si="187"/>
        <v>5.6714397194102357</v>
      </c>
      <c r="V415">
        <f t="shared" si="211"/>
        <v>7.084430421465083E-4</v>
      </c>
      <c r="W415">
        <f t="shared" si="188"/>
        <v>8130.5310121848415</v>
      </c>
      <c r="X415">
        <f t="shared" si="189"/>
        <v>9352.7564221561079</v>
      </c>
      <c r="Y415">
        <f t="shared" si="190"/>
        <v>0.85256150253841634</v>
      </c>
      <c r="Z415">
        <f t="shared" si="212"/>
        <v>0.16782771421155648</v>
      </c>
      <c r="AA415">
        <f t="shared" si="213"/>
        <v>2.2272968743245222E-3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0.75864887385437396</v>
      </c>
      <c r="E416">
        <f t="shared" si="196"/>
        <v>0.11171135450238645</v>
      </c>
      <c r="F416">
        <f t="shared" si="197"/>
        <v>7.792408787131608E-5</v>
      </c>
      <c r="G416">
        <f t="shared" si="198"/>
        <v>6.1962441307046969E-4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12.398112424709563</v>
      </c>
      <c r="L416">
        <f t="shared" si="203"/>
        <v>0.69754850094178578</v>
      </c>
      <c r="M416">
        <f t="shared" si="204"/>
        <v>8.6482847363638839E-3</v>
      </c>
      <c r="N416">
        <f t="shared" si="186"/>
        <v>0.21208318681155333</v>
      </c>
      <c r="O416">
        <f t="shared" si="205"/>
        <v>0.99616557833250785</v>
      </c>
      <c r="P416">
        <f t="shared" si="206"/>
        <v>1012.3981124247096</v>
      </c>
      <c r="Q416">
        <f t="shared" si="207"/>
        <v>0.70562933511878156</v>
      </c>
      <c r="R416">
        <f t="shared" si="208"/>
        <v>9.6888836420910729E-2</v>
      </c>
      <c r="S416">
        <f t="shared" si="209"/>
        <v>1013.197048580819</v>
      </c>
      <c r="T416">
        <f t="shared" si="210"/>
        <v>0.69754850094178578</v>
      </c>
      <c r="U416">
        <f t="shared" si="187"/>
        <v>4.9837325140600646</v>
      </c>
      <c r="V416">
        <f t="shared" si="211"/>
        <v>6.225386847402355E-4</v>
      </c>
      <c r="W416">
        <f t="shared" si="188"/>
        <v>8043.1506714911611</v>
      </c>
      <c r="X416">
        <f t="shared" si="189"/>
        <v>9268.6421970415995</v>
      </c>
      <c r="Y416">
        <f t="shared" si="190"/>
        <v>0.75934446724202487</v>
      </c>
      <c r="Z416">
        <f t="shared" si="212"/>
        <v>0.14850775037116945</v>
      </c>
      <c r="AA416">
        <f t="shared" si="213"/>
        <v>1.9732457732156445E-3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0.75864887385437396</v>
      </c>
      <c r="E417">
        <f t="shared" si="196"/>
        <v>0.11171135450238645</v>
      </c>
      <c r="F417">
        <f t="shared" si="197"/>
        <v>6.9219082466848375E-5</v>
      </c>
      <c r="G417">
        <f t="shared" si="198"/>
        <v>5.5040533060362132E-4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12.423650506359568</v>
      </c>
      <c r="L417">
        <f t="shared" si="203"/>
        <v>0.61962441307046967</v>
      </c>
      <c r="M417">
        <f t="shared" si="204"/>
        <v>7.6979971531956912E-3</v>
      </c>
      <c r="N417">
        <f t="shared" si="186"/>
        <v>0.21127006842806262</v>
      </c>
      <c r="O417">
        <f t="shared" si="205"/>
        <v>0.99616604033674194</v>
      </c>
      <c r="P417">
        <f t="shared" si="206"/>
        <v>1012.4236505063595</v>
      </c>
      <c r="Q417">
        <f t="shared" si="207"/>
        <v>0.70562933511878156</v>
      </c>
      <c r="R417">
        <f t="shared" si="208"/>
        <v>9.6888836420910729E-2</v>
      </c>
      <c r="S417">
        <f t="shared" si="209"/>
        <v>1013.2242323401407</v>
      </c>
      <c r="T417">
        <f t="shared" si="210"/>
        <v>0.61962441307046967</v>
      </c>
      <c r="U417">
        <f t="shared" si="187"/>
        <v>4.3726304834568763</v>
      </c>
      <c r="V417">
        <f t="shared" si="211"/>
        <v>5.4620339722219208E-4</v>
      </c>
      <c r="W417">
        <f t="shared" si="188"/>
        <v>7944.3825129045854</v>
      </c>
      <c r="X417">
        <f t="shared" si="189"/>
        <v>9175.1226158647387</v>
      </c>
      <c r="Y417">
        <f t="shared" si="190"/>
        <v>0.67740591325691812</v>
      </c>
      <c r="Z417">
        <f t="shared" si="212"/>
        <v>0.13141192015022352</v>
      </c>
      <c r="AA417">
        <f t="shared" si="213"/>
        <v>1.7480121974227801E-3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0.75864887385437396</v>
      </c>
      <c r="E418">
        <f t="shared" si="196"/>
        <v>0.11171135450238645</v>
      </c>
      <c r="F418">
        <f t="shared" si="197"/>
        <v>6.1486525007064353E-5</v>
      </c>
      <c r="G418">
        <f t="shared" si="198"/>
        <v>4.8891880559655699E-4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12.449241192276421</v>
      </c>
      <c r="L418">
        <f t="shared" si="203"/>
        <v>0.55040533060362129</v>
      </c>
      <c r="M418">
        <f t="shared" si="204"/>
        <v>6.8521287141991242E-3</v>
      </c>
      <c r="N418">
        <f t="shared" si="186"/>
        <v>0.21046016482577104</v>
      </c>
      <c r="O418">
        <f t="shared" si="205"/>
        <v>0.99616650097045167</v>
      </c>
      <c r="P418">
        <f t="shared" si="206"/>
        <v>1012.4492411922764</v>
      </c>
      <c r="Q418">
        <f t="shared" si="207"/>
        <v>0.70562933511878156</v>
      </c>
      <c r="R418">
        <f t="shared" si="208"/>
        <v>9.6888836420910729E-2</v>
      </c>
      <c r="S418">
        <f t="shared" si="209"/>
        <v>1013.2514720935558</v>
      </c>
      <c r="T418">
        <f t="shared" si="210"/>
        <v>0.55040533060362129</v>
      </c>
      <c r="U418">
        <f t="shared" si="187"/>
        <v>3.8295771699713486</v>
      </c>
      <c r="V418">
        <f t="shared" si="211"/>
        <v>4.7836835700537829E-4</v>
      </c>
      <c r="W418">
        <f t="shared" si="188"/>
        <v>7832.7467181358843</v>
      </c>
      <c r="X418">
        <f t="shared" si="189"/>
        <v>9071.149905595059</v>
      </c>
      <c r="Y418">
        <f t="shared" si="190"/>
        <v>0.60547860725950875</v>
      </c>
      <c r="Z418">
        <f t="shared" si="212"/>
        <v>0.1162841718597975</v>
      </c>
      <c r="AA418">
        <f t="shared" si="213"/>
        <v>1.548327185589527E-3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0.79409686934794044</v>
      </c>
      <c r="E419">
        <f t="shared" si="196"/>
        <v>0.12339237123651225</v>
      </c>
      <c r="F419">
        <f t="shared" si="197"/>
        <v>6.0328850764682528E-5</v>
      </c>
      <c r="G419">
        <f t="shared" si="198"/>
        <v>4.2858995483187448E-4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12.474884590816291</v>
      </c>
      <c r="L419">
        <f t="shared" si="203"/>
        <v>0.48891880559655698</v>
      </c>
      <c r="M419">
        <f t="shared" si="204"/>
        <v>6.0992056740967948E-3</v>
      </c>
      <c r="N419">
        <f t="shared" si="186"/>
        <v>0.20965346264284954</v>
      </c>
      <c r="O419">
        <f t="shared" si="205"/>
        <v>0.9961669602245663</v>
      </c>
      <c r="P419">
        <f t="shared" si="206"/>
        <v>1012.4748845908163</v>
      </c>
      <c r="Q419">
        <f t="shared" si="207"/>
        <v>0.73859998379889846</v>
      </c>
      <c r="R419">
        <f t="shared" si="208"/>
        <v>0.10578462213352458</v>
      </c>
      <c r="S419">
        <f t="shared" si="209"/>
        <v>1013.2787679564028</v>
      </c>
      <c r="T419">
        <f t="shared" si="210"/>
        <v>0.48891880559655698</v>
      </c>
      <c r="U419">
        <f t="shared" si="187"/>
        <v>3.3469717529760623</v>
      </c>
      <c r="V419">
        <f t="shared" si="211"/>
        <v>4.1808411408159415E-4</v>
      </c>
      <c r="W419">
        <f t="shared" si="188"/>
        <v>7809.2631785758922</v>
      </c>
      <c r="X419">
        <f t="shared" si="189"/>
        <v>9044.6507999052992</v>
      </c>
      <c r="Y419">
        <f t="shared" si="190"/>
        <v>0.52947472482542746</v>
      </c>
      <c r="Z419">
        <f t="shared" si="212"/>
        <v>0.10289793241227049</v>
      </c>
      <c r="AA419">
        <f t="shared" si="213"/>
        <v>1.3712926136698637E-3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0.79409686934794044</v>
      </c>
      <c r="E420">
        <f t="shared" si="196"/>
        <v>0.12339237123651225</v>
      </c>
      <c r="F420">
        <f t="shared" si="197"/>
        <v>5.2884730814854675E-5</v>
      </c>
      <c r="G420">
        <f t="shared" si="198"/>
        <v>3.7570522401701983E-4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12.50058081055856</v>
      </c>
      <c r="L420">
        <f t="shared" si="203"/>
        <v>0.42858995483187451</v>
      </c>
      <c r="M420">
        <f t="shared" si="204"/>
        <v>5.3576233649694901E-3</v>
      </c>
      <c r="N420">
        <f t="shared" si="186"/>
        <v>0.20884994857461078</v>
      </c>
      <c r="O420">
        <f t="shared" si="205"/>
        <v>0.99616741809026277</v>
      </c>
      <c r="P420">
        <f t="shared" si="206"/>
        <v>1012.5005808105585</v>
      </c>
      <c r="Q420">
        <f t="shared" si="207"/>
        <v>0.73859998379889846</v>
      </c>
      <c r="R420">
        <f t="shared" si="208"/>
        <v>0.10578462213352458</v>
      </c>
      <c r="S420">
        <f t="shared" si="209"/>
        <v>1013.3061200442583</v>
      </c>
      <c r="T420">
        <f t="shared" si="210"/>
        <v>0.42858995483187451</v>
      </c>
      <c r="U420">
        <f t="shared" si="187"/>
        <v>2.9238662993890925</v>
      </c>
      <c r="V420">
        <f t="shared" si="211"/>
        <v>3.6523225820061492E-4</v>
      </c>
      <c r="W420">
        <f t="shared" si="188"/>
        <v>7782.3413476322548</v>
      </c>
      <c r="X420">
        <f t="shared" si="189"/>
        <v>9014.8717266106887</v>
      </c>
      <c r="Y420">
        <f t="shared" si="190"/>
        <v>0.46306810214187483</v>
      </c>
      <c r="Z420">
        <f t="shared" si="212"/>
        <v>8.985536808444497E-2</v>
      </c>
      <c r="AA420">
        <f t="shared" si="213"/>
        <v>1.1995230283450762E-3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0.79409686934794044</v>
      </c>
      <c r="E421">
        <f t="shared" si="196"/>
        <v>0.12339237123651225</v>
      </c>
      <c r="F421">
        <f t="shared" si="197"/>
        <v>4.635915847740511E-5</v>
      </c>
      <c r="G421">
        <f t="shared" si="198"/>
        <v>3.293460655396147E-4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12.526329960306253</v>
      </c>
      <c r="L421">
        <f t="shared" si="203"/>
        <v>0.37570522401701983</v>
      </c>
      <c r="M421">
        <f t="shared" si="204"/>
        <v>4.7062076038479677E-3</v>
      </c>
      <c r="N421">
        <f t="shared" si="186"/>
        <v>0.20804960937331796</v>
      </c>
      <c r="O421">
        <f t="shared" si="205"/>
        <v>0.99616787455895917</v>
      </c>
      <c r="P421">
        <f t="shared" si="206"/>
        <v>1012.5263299603063</v>
      </c>
      <c r="Q421">
        <f t="shared" si="207"/>
        <v>0.73859998379889846</v>
      </c>
      <c r="R421">
        <f t="shared" si="208"/>
        <v>0.10578462213352458</v>
      </c>
      <c r="S421">
        <f t="shared" si="209"/>
        <v>1013.3335284729363</v>
      </c>
      <c r="T421">
        <f t="shared" si="210"/>
        <v>0.37570522401701983</v>
      </c>
      <c r="U421">
        <f t="shared" si="187"/>
        <v>2.5529203048096267</v>
      </c>
      <c r="V421">
        <f t="shared" si="211"/>
        <v>3.1889585653305621E-4</v>
      </c>
      <c r="W421">
        <f t="shared" si="188"/>
        <v>7751.4826255076496</v>
      </c>
      <c r="X421">
        <f t="shared" si="189"/>
        <v>8981.4109957970868</v>
      </c>
      <c r="Y421">
        <f t="shared" si="190"/>
        <v>0.40507206965037651</v>
      </c>
      <c r="Z421">
        <f t="shared" si="212"/>
        <v>7.8466016715167217E-2</v>
      </c>
      <c r="AA421">
        <f t="shared" si="213"/>
        <v>1.0492373744275623E-3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0.79409686934794044</v>
      </c>
      <c r="E422">
        <f t="shared" si="196"/>
        <v>0.12339237123651225</v>
      </c>
      <c r="F422">
        <f t="shared" si="197"/>
        <v>4.063879198434883E-5</v>
      </c>
      <c r="G422">
        <f t="shared" si="198"/>
        <v>2.8870727355526587E-4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12.552132149086507</v>
      </c>
      <c r="L422">
        <f t="shared" si="203"/>
        <v>0.32934606553961471</v>
      </c>
      <c r="M422">
        <f t="shared" si="204"/>
        <v>4.1339953374349495E-3</v>
      </c>
      <c r="N422">
        <f t="shared" si="186"/>
        <v>0.20725243184799225</v>
      </c>
      <c r="O422">
        <f t="shared" si="205"/>
        <v>0.99616832962231006</v>
      </c>
      <c r="P422">
        <f t="shared" si="206"/>
        <v>1012.5521321490866</v>
      </c>
      <c r="Q422">
        <f t="shared" si="207"/>
        <v>0.73859998379889846</v>
      </c>
      <c r="R422">
        <f t="shared" si="208"/>
        <v>0.10578462213352458</v>
      </c>
      <c r="S422">
        <f t="shared" si="209"/>
        <v>1013.3609933584898</v>
      </c>
      <c r="T422">
        <f t="shared" si="210"/>
        <v>0.32934606553961471</v>
      </c>
      <c r="U422">
        <f t="shared" si="187"/>
        <v>2.2276988467610006</v>
      </c>
      <c r="V422">
        <f t="shared" si="211"/>
        <v>2.7827109624110506E-4</v>
      </c>
      <c r="W422">
        <f t="shared" si="188"/>
        <v>7716.1161176445485</v>
      </c>
      <c r="X422">
        <f t="shared" si="189"/>
        <v>8943.8177314520126</v>
      </c>
      <c r="Y422">
        <f t="shared" si="190"/>
        <v>0.35444638566175291</v>
      </c>
      <c r="Z422">
        <f t="shared" si="212"/>
        <v>6.8520320284156014E-2</v>
      </c>
      <c r="AA422">
        <f t="shared" si="213"/>
        <v>9.1774847651343474E-4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0.79409686934794044</v>
      </c>
      <c r="E423">
        <f t="shared" si="196"/>
        <v>0.12339237123651225</v>
      </c>
      <c r="F423">
        <f t="shared" si="197"/>
        <v>3.5624275077212666E-5</v>
      </c>
      <c r="G423">
        <f t="shared" si="198"/>
        <v>2.5308299847805318E-4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12.577987486151075</v>
      </c>
      <c r="L423">
        <f t="shared" si="203"/>
        <v>0.28870727355526588</v>
      </c>
      <c r="M423">
        <f t="shared" si="204"/>
        <v>3.6313564739389294E-3</v>
      </c>
      <c r="N423">
        <f t="shared" si="186"/>
        <v>0.20645840286422015</v>
      </c>
      <c r="O423">
        <f t="shared" si="205"/>
        <v>0.99616878327220559</v>
      </c>
      <c r="P423">
        <f t="shared" si="206"/>
        <v>1012.5779874861511</v>
      </c>
      <c r="Q423">
        <f t="shared" si="207"/>
        <v>0.73859998379889846</v>
      </c>
      <c r="R423">
        <f t="shared" si="208"/>
        <v>0.10578462213352458</v>
      </c>
      <c r="S423">
        <f t="shared" si="209"/>
        <v>1013.3885148172109</v>
      </c>
      <c r="T423">
        <f t="shared" si="210"/>
        <v>0.28870727355526588</v>
      </c>
      <c r="U423">
        <f t="shared" si="187"/>
        <v>1.9425608647399635</v>
      </c>
      <c r="V423">
        <f t="shared" si="211"/>
        <v>2.4265332907642009E-4</v>
      </c>
      <c r="W423">
        <f t="shared" si="188"/>
        <v>7675.5881525894674</v>
      </c>
      <c r="X423">
        <f t="shared" si="189"/>
        <v>8901.5858489447673</v>
      </c>
      <c r="Y423">
        <f t="shared" si="190"/>
        <v>0.31027917312078507</v>
      </c>
      <c r="Z423">
        <f t="shared" si="212"/>
        <v>5.9835284536532397E-2</v>
      </c>
      <c r="AA423">
        <f t="shared" si="213"/>
        <v>8.0270527890159704E-4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0.79409686934794044</v>
      </c>
      <c r="E424">
        <f t="shared" si="196"/>
        <v>0.12339237123651225</v>
      </c>
      <c r="F424">
        <f t="shared" si="197"/>
        <v>3.1228511301853605E-5</v>
      </c>
      <c r="G424">
        <f t="shared" si="198"/>
        <v>2.2185448717619956E-4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12.603896080976661</v>
      </c>
      <c r="L424">
        <f t="shared" si="203"/>
        <v>0.25308299847805316</v>
      </c>
      <c r="M424">
        <f t="shared" si="204"/>
        <v>3.1898318126793567E-3</v>
      </c>
      <c r="N424">
        <f t="shared" si="186"/>
        <v>0.20566750934396003</v>
      </c>
      <c r="O424">
        <f t="shared" si="205"/>
        <v>0.9961692355007693</v>
      </c>
      <c r="P424">
        <f t="shared" si="206"/>
        <v>1012.6038960809767</v>
      </c>
      <c r="Q424">
        <f t="shared" si="207"/>
        <v>0.73859998379889846</v>
      </c>
      <c r="R424">
        <f t="shared" si="208"/>
        <v>0.10578462213352458</v>
      </c>
      <c r="S424">
        <f t="shared" si="209"/>
        <v>1013.4160929656307</v>
      </c>
      <c r="T424">
        <f t="shared" si="210"/>
        <v>0.25308299847805316</v>
      </c>
      <c r="U424">
        <f t="shared" si="187"/>
        <v>1.6925612229761111</v>
      </c>
      <c r="V424">
        <f t="shared" si="211"/>
        <v>2.114248376334857E-4</v>
      </c>
      <c r="W424">
        <f t="shared" si="188"/>
        <v>7629.1502800746048</v>
      </c>
      <c r="X424">
        <f t="shared" si="189"/>
        <v>8854.1472951133037</v>
      </c>
      <c r="Y424">
        <f t="shared" si="190"/>
        <v>0.27177108456378579</v>
      </c>
      <c r="Z424">
        <f t="shared" si="212"/>
        <v>5.2251111657866715E-2</v>
      </c>
      <c r="AA424">
        <f t="shared" si="213"/>
        <v>7.0205080122079041E-4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0.79409686934794044</v>
      </c>
      <c r="E425">
        <f t="shared" si="196"/>
        <v>0.12339237123651225</v>
      </c>
      <c r="F425">
        <f t="shared" si="197"/>
        <v>2.7375151242131664E-5</v>
      </c>
      <c r="G425">
        <f t="shared" si="198"/>
        <v>1.944793359340679E-4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12.629858043265585</v>
      </c>
      <c r="L425">
        <f t="shared" si="203"/>
        <v>0.22185448717619957</v>
      </c>
      <c r="M425">
        <f t="shared" si="204"/>
        <v>2.8019906792968855E-3</v>
      </c>
      <c r="N425">
        <f t="shared" si="186"/>
        <v>0.20487973826534667</v>
      </c>
      <c r="O425">
        <f t="shared" si="205"/>
        <v>0.99616968630034852</v>
      </c>
      <c r="P425">
        <f t="shared" si="206"/>
        <v>1012.6298580432656</v>
      </c>
      <c r="Q425">
        <f t="shared" si="207"/>
        <v>0.73859998379889846</v>
      </c>
      <c r="R425">
        <f t="shared" si="208"/>
        <v>0.10578462213352458</v>
      </c>
      <c r="S425">
        <f t="shared" si="209"/>
        <v>1013.4437279205208</v>
      </c>
      <c r="T425">
        <f t="shared" si="210"/>
        <v>0.22185448717619957</v>
      </c>
      <c r="U425">
        <f t="shared" si="187"/>
        <v>1.4733648555472212</v>
      </c>
      <c r="V425">
        <f t="shared" si="211"/>
        <v>1.8404411086011979E-4</v>
      </c>
      <c r="W425">
        <f t="shared" si="188"/>
        <v>7575.9455289723883</v>
      </c>
      <c r="X425">
        <f t="shared" si="189"/>
        <v>8800.8644606749622</v>
      </c>
      <c r="Y425">
        <f t="shared" si="190"/>
        <v>0.23822142041058444</v>
      </c>
      <c r="Z425">
        <f t="shared" si="212"/>
        <v>4.5628259814310484E-2</v>
      </c>
      <c r="AA425">
        <f t="shared" si="213"/>
        <v>6.1398535347828088E-4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0.79409686934794044</v>
      </c>
      <c r="E426">
        <f t="shared" si="196"/>
        <v>0.12339237123651225</v>
      </c>
      <c r="F426">
        <f t="shared" si="197"/>
        <v>2.3997266417406884E-5</v>
      </c>
      <c r="G426">
        <f t="shared" si="198"/>
        <v>1.7048206951666102E-4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12.655873482946072</v>
      </c>
      <c r="L426">
        <f t="shared" si="203"/>
        <v>0.19447933593406791</v>
      </c>
      <c r="M426">
        <f t="shared" si="204"/>
        <v>2.4613058706289309E-3</v>
      </c>
      <c r="N426">
        <f t="shared" si="186"/>
        <v>0.20409507666249663</v>
      </c>
      <c r="O426">
        <f t="shared" si="205"/>
        <v>0.99617013566351886</v>
      </c>
      <c r="P426">
        <f t="shared" si="206"/>
        <v>1012.655873482946</v>
      </c>
      <c r="Q426">
        <f t="shared" si="207"/>
        <v>0.73859998379889846</v>
      </c>
      <c r="R426">
        <f t="shared" si="208"/>
        <v>0.10578462213352458</v>
      </c>
      <c r="S426">
        <f t="shared" si="209"/>
        <v>1013.4714197988934</v>
      </c>
      <c r="T426">
        <f t="shared" si="210"/>
        <v>0.19447933593406791</v>
      </c>
      <c r="U426">
        <f t="shared" si="187"/>
        <v>1.2811715032670368</v>
      </c>
      <c r="V426">
        <f t="shared" si="211"/>
        <v>1.6003644263017902E-4</v>
      </c>
      <c r="W426">
        <f t="shared" si="188"/>
        <v>7514.9926728325472</v>
      </c>
      <c r="X426">
        <f t="shared" si="189"/>
        <v>8741.021663624495</v>
      </c>
      <c r="Y426">
        <f t="shared" si="190"/>
        <v>0.20901595963763459</v>
      </c>
      <c r="Z426">
        <f t="shared" si="212"/>
        <v>3.9844875444190263E-2</v>
      </c>
      <c r="AA426">
        <f t="shared" si="213"/>
        <v>5.3693435259281625E-4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0.79409686934794044</v>
      </c>
      <c r="E427">
        <f t="shared" si="196"/>
        <v>0.12339237123651225</v>
      </c>
      <c r="F427">
        <f t="shared" si="197"/>
        <v>2.1036186810968726E-5</v>
      </c>
      <c r="G427">
        <f t="shared" si="198"/>
        <v>1.4944588270569229E-4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12.681942510172787</v>
      </c>
      <c r="L427">
        <f t="shared" si="203"/>
        <v>0.17048206951666103</v>
      </c>
      <c r="M427">
        <f t="shared" si="204"/>
        <v>2.1620438046255756E-3</v>
      </c>
      <c r="N427">
        <f t="shared" si="186"/>
        <v>0.20331351162531219</v>
      </c>
      <c r="O427">
        <f t="shared" si="205"/>
        <v>0.99617058358307742</v>
      </c>
      <c r="P427">
        <f t="shared" si="206"/>
        <v>1012.6819425101728</v>
      </c>
      <c r="Q427">
        <f t="shared" si="207"/>
        <v>0.73859998379889846</v>
      </c>
      <c r="R427">
        <f t="shared" si="208"/>
        <v>0.10578462213352458</v>
      </c>
      <c r="S427">
        <f t="shared" si="209"/>
        <v>1013.4991687180014</v>
      </c>
      <c r="T427">
        <f t="shared" si="210"/>
        <v>0.17048206951666103</v>
      </c>
      <c r="U427">
        <f t="shared" si="187"/>
        <v>1.1126497356536762</v>
      </c>
      <c r="V427">
        <f t="shared" si="211"/>
        <v>1.3898569015416908E-4</v>
      </c>
      <c r="W427">
        <f t="shared" si="188"/>
        <v>7445.1682141343863</v>
      </c>
      <c r="X427">
        <f t="shared" si="189"/>
        <v>8673.8155898763198</v>
      </c>
      <c r="Y427">
        <f t="shared" si="190"/>
        <v>0.18361629160178564</v>
      </c>
      <c r="Z427">
        <f t="shared" si="212"/>
        <v>3.4794551047584013E-2</v>
      </c>
      <c r="AA427">
        <f t="shared" si="213"/>
        <v>4.6952016478364443E-4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0.79409686934794044</v>
      </c>
      <c r="E428">
        <f t="shared" si="196"/>
        <v>0.12339237123651225</v>
      </c>
      <c r="F428">
        <f t="shared" si="197"/>
        <v>1.8440481838589051E-5</v>
      </c>
      <c r="G428">
        <f t="shared" si="198"/>
        <v>1.3100540086710325E-4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12.708065235327302</v>
      </c>
      <c r="L428">
        <f t="shared" si="203"/>
        <v>0.14944588270569228</v>
      </c>
      <c r="M428">
        <f t="shared" si="204"/>
        <v>1.8991680265750099E-3</v>
      </c>
      <c r="N428">
        <f t="shared" si="186"/>
        <v>0.20253503029928407</v>
      </c>
      <c r="O428">
        <f t="shared" si="205"/>
        <v>0.99617103005203711</v>
      </c>
      <c r="P428">
        <f t="shared" si="206"/>
        <v>1012.7080652353274</v>
      </c>
      <c r="Q428">
        <f t="shared" si="207"/>
        <v>0.73859998379889846</v>
      </c>
      <c r="R428">
        <f t="shared" si="208"/>
        <v>0.10578462213352458</v>
      </c>
      <c r="S428">
        <f t="shared" si="209"/>
        <v>1013.5269747953396</v>
      </c>
      <c r="T428">
        <f t="shared" si="210"/>
        <v>0.14944588270569228</v>
      </c>
      <c r="U428">
        <f t="shared" si="187"/>
        <v>0.9648791124918662</v>
      </c>
      <c r="V428">
        <f t="shared" si="211"/>
        <v>1.2052704914025662E-4</v>
      </c>
      <c r="W428">
        <f t="shared" si="188"/>
        <v>7365.1857565069049</v>
      </c>
      <c r="X428">
        <f t="shared" si="189"/>
        <v>8598.3445634821455</v>
      </c>
      <c r="Y428">
        <f t="shared" si="190"/>
        <v>0.16155046384059019</v>
      </c>
      <c r="Z428">
        <f t="shared" si="212"/>
        <v>3.0384367210838811E-2</v>
      </c>
      <c r="AA428">
        <f t="shared" si="213"/>
        <v>4.1053747019898466E-4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0.79409686934794044</v>
      </c>
      <c r="E429">
        <f t="shared" si="196"/>
        <v>0.12339237123651225</v>
      </c>
      <c r="F429">
        <f t="shared" si="197"/>
        <v>1.616506705778171E-5</v>
      </c>
      <c r="G429">
        <f t="shared" si="198"/>
        <v>1.1484033380932154E-4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12.734241769018558</v>
      </c>
      <c r="L429">
        <f t="shared" si="203"/>
        <v>0.13100540086710324</v>
      </c>
      <c r="M429">
        <f t="shared" si="204"/>
        <v>1.6682544476888863E-3</v>
      </c>
      <c r="N429">
        <f t="shared" si="186"/>
        <v>0.20175961988529462</v>
      </c>
      <c r="O429">
        <f t="shared" si="205"/>
        <v>0.99617147506362902</v>
      </c>
      <c r="P429">
        <f t="shared" si="206"/>
        <v>1012.7342417690186</v>
      </c>
      <c r="Q429">
        <f t="shared" si="207"/>
        <v>0.73859998379889846</v>
      </c>
      <c r="R429">
        <f t="shared" si="208"/>
        <v>0.10578462213352458</v>
      </c>
      <c r="S429">
        <f t="shared" si="209"/>
        <v>1013.5548381486442</v>
      </c>
      <c r="T429">
        <f t="shared" si="210"/>
        <v>0.13100540086710324</v>
      </c>
      <c r="U429">
        <f t="shared" si="187"/>
        <v>0.835299480819508</v>
      </c>
      <c r="V429">
        <f t="shared" si="211"/>
        <v>1.043407202707089E-4</v>
      </c>
      <c r="W429">
        <f t="shared" si="188"/>
        <v>7273.5723862177338</v>
      </c>
      <c r="X429">
        <f t="shared" si="189"/>
        <v>8513.5965031246087</v>
      </c>
      <c r="Y429">
        <f t="shared" si="190"/>
        <v>0.14240478351719468</v>
      </c>
      <c r="Z429">
        <f t="shared" si="212"/>
        <v>2.6533182833988613E-2</v>
      </c>
      <c r="AA429">
        <f t="shared" si="213"/>
        <v>3.5893170916996011E-4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0.79409686934794044</v>
      </c>
      <c r="E430">
        <f t="shared" si="196"/>
        <v>0.12339237123651225</v>
      </c>
      <c r="F430">
        <f t="shared" si="197"/>
        <v>1.4170421102324794E-5</v>
      </c>
      <c r="G430">
        <f t="shared" si="198"/>
        <v>1.0066991270699674E-4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12.76047222208333</v>
      </c>
      <c r="L430">
        <f t="shared" si="203"/>
        <v>0.11484033380932154</v>
      </c>
      <c r="M430">
        <f t="shared" si="204"/>
        <v>1.4654168895486246E-3</v>
      </c>
      <c r="N430">
        <f t="shared" si="186"/>
        <v>0.20098726763941951</v>
      </c>
      <c r="O430">
        <f t="shared" si="205"/>
        <v>0.99617191861129495</v>
      </c>
      <c r="P430">
        <f t="shared" si="206"/>
        <v>1012.7604722220833</v>
      </c>
      <c r="Q430">
        <f t="shared" si="207"/>
        <v>0.73859998379889846</v>
      </c>
      <c r="R430">
        <f t="shared" si="208"/>
        <v>0.10578462213352458</v>
      </c>
      <c r="S430">
        <f t="shared" si="209"/>
        <v>1013.5827588958947</v>
      </c>
      <c r="T430">
        <f t="shared" si="210"/>
        <v>0.11484033380932154</v>
      </c>
      <c r="U430">
        <f t="shared" si="187"/>
        <v>0.72166652705225609</v>
      </c>
      <c r="V430">
        <f t="shared" si="211"/>
        <v>9.0146357033548939E-5</v>
      </c>
      <c r="W430">
        <f t="shared" si="188"/>
        <v>7168.6416293286293</v>
      </c>
      <c r="X430">
        <f t="shared" si="189"/>
        <v>8418.4354040434864</v>
      </c>
      <c r="Y430">
        <f t="shared" si="190"/>
        <v>0.12581663020229261</v>
      </c>
      <c r="Z430">
        <f t="shared" si="212"/>
        <v>2.3170142096869063E-2</v>
      </c>
      <c r="AA430">
        <f t="shared" si="213"/>
        <v>3.1378022459664184E-4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0.82654748457571336</v>
      </c>
      <c r="E431">
        <f t="shared" si="196"/>
        <v>0.13583159583885984</v>
      </c>
      <c r="F431">
        <f t="shared" si="197"/>
        <v>1.3674154895950082E-5</v>
      </c>
      <c r="G431">
        <f t="shared" si="198"/>
        <v>8.6995757811046665E-5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12.786756705586699</v>
      </c>
      <c r="L431">
        <f t="shared" si="203"/>
        <v>0.10066991270699674</v>
      </c>
      <c r="M431">
        <f t="shared" si="204"/>
        <v>1.2872416813570183E-3</v>
      </c>
      <c r="N431">
        <f t="shared" si="186"/>
        <v>0.20021796087272942</v>
      </c>
      <c r="O431">
        <f t="shared" si="205"/>
        <v>0.99617236068868664</v>
      </c>
      <c r="P431">
        <f t="shared" si="206"/>
        <v>1012.7867567055868</v>
      </c>
      <c r="Q431">
        <f t="shared" si="207"/>
        <v>0.76878272951502036</v>
      </c>
      <c r="R431">
        <f t="shared" si="208"/>
        <v>0.11488094754218936</v>
      </c>
      <c r="S431">
        <f t="shared" si="209"/>
        <v>1013.6107371553129</v>
      </c>
      <c r="T431">
        <f t="shared" si="210"/>
        <v>0.10066991270699674</v>
      </c>
      <c r="U431">
        <f t="shared" si="187"/>
        <v>0.62201281255956009</v>
      </c>
      <c r="V431">
        <f t="shared" si="211"/>
        <v>7.7698198514860394E-5</v>
      </c>
      <c r="W431">
        <f t="shared" si="188"/>
        <v>7149.9211939800734</v>
      </c>
      <c r="X431">
        <f t="shared" si="189"/>
        <v>8397.0039312123718</v>
      </c>
      <c r="Y431">
        <f t="shared" si="190"/>
        <v>0.10849090777859817</v>
      </c>
      <c r="Z431">
        <f t="shared" si="212"/>
        <v>2.0233370688478153E-2</v>
      </c>
      <c r="AA431">
        <f t="shared" si="213"/>
        <v>2.7427576319764927E-4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0.82654748457571336</v>
      </c>
      <c r="E432">
        <f t="shared" si="196"/>
        <v>0.13583159583885984</v>
      </c>
      <c r="F432">
        <f t="shared" si="197"/>
        <v>1.1816772614685425E-5</v>
      </c>
      <c r="G432">
        <f t="shared" si="198"/>
        <v>7.5178985196361236E-5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12.813095330822524</v>
      </c>
      <c r="L432">
        <f t="shared" si="203"/>
        <v>8.6995757811046667E-2</v>
      </c>
      <c r="M432">
        <f t="shared" si="204"/>
        <v>1.1146849382100892E-3</v>
      </c>
      <c r="N432">
        <f t="shared" si="186"/>
        <v>0.19945168695109064</v>
      </c>
      <c r="O432">
        <f t="shared" si="205"/>
        <v>0.99617280128966124</v>
      </c>
      <c r="P432">
        <f t="shared" si="206"/>
        <v>1012.8130953308225</v>
      </c>
      <c r="Q432">
        <f t="shared" si="207"/>
        <v>0.76878272951502036</v>
      </c>
      <c r="R432">
        <f t="shared" si="208"/>
        <v>0.11488094754218936</v>
      </c>
      <c r="S432">
        <f t="shared" si="209"/>
        <v>1013.6387730453648</v>
      </c>
      <c r="T432">
        <f t="shared" si="210"/>
        <v>8.6995757811046667E-2</v>
      </c>
      <c r="U432">
        <f t="shared" si="187"/>
        <v>0.53588663080442045</v>
      </c>
      <c r="V432">
        <f t="shared" si="211"/>
        <v>6.6939820178888378E-5</v>
      </c>
      <c r="W432">
        <f t="shared" si="188"/>
        <v>7128.1439807245224</v>
      </c>
      <c r="X432">
        <f t="shared" si="189"/>
        <v>8372.6653400111227</v>
      </c>
      <c r="Y432">
        <f t="shared" si="190"/>
        <v>9.3561852846362689E-2</v>
      </c>
      <c r="Z432">
        <f t="shared" si="212"/>
        <v>1.7418113233505585E-2</v>
      </c>
      <c r="AA432">
        <f t="shared" si="213"/>
        <v>2.3653120540285038E-4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0.82654748457571336</v>
      </c>
      <c r="E433">
        <f t="shared" si="196"/>
        <v>0.13583159583885984</v>
      </c>
      <c r="F433">
        <f t="shared" si="197"/>
        <v>1.0211681532767766E-5</v>
      </c>
      <c r="G433">
        <f t="shared" si="198"/>
        <v>6.4967303663593474E-5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12.839488209313906</v>
      </c>
      <c r="L433">
        <f t="shared" si="203"/>
        <v>7.5178985196361237E-2</v>
      </c>
      <c r="M433">
        <f t="shared" si="204"/>
        <v>9.6525969401686481E-4</v>
      </c>
      <c r="N433">
        <f t="shared" si="186"/>
        <v>0.19868843329496583</v>
      </c>
      <c r="O433">
        <f t="shared" si="205"/>
        <v>0.99617324040828004</v>
      </c>
      <c r="P433">
        <f t="shared" si="206"/>
        <v>1012.8394882093139</v>
      </c>
      <c r="Q433">
        <f t="shared" si="207"/>
        <v>0.76878272951502036</v>
      </c>
      <c r="R433">
        <f t="shared" si="208"/>
        <v>0.11488094754218936</v>
      </c>
      <c r="S433">
        <f t="shared" si="209"/>
        <v>1013.6668666847597</v>
      </c>
      <c r="T433">
        <f t="shared" si="210"/>
        <v>7.5178985196361237E-2</v>
      </c>
      <c r="U433">
        <f t="shared" si="187"/>
        <v>0.46145082613482574</v>
      </c>
      <c r="V433">
        <f t="shared" si="211"/>
        <v>5.7641735298558456E-5</v>
      </c>
      <c r="W433">
        <f t="shared" si="188"/>
        <v>7102.8163416517855</v>
      </c>
      <c r="X433">
        <f t="shared" si="189"/>
        <v>8345.0300743532571</v>
      </c>
      <c r="Y433">
        <f t="shared" si="190"/>
        <v>8.0703276787502443E-2</v>
      </c>
      <c r="Z433">
        <f t="shared" si="212"/>
        <v>1.4994575420685319E-2</v>
      </c>
      <c r="AA433">
        <f t="shared" si="213"/>
        <v>2.0397542039643098E-4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0.82654748457571336</v>
      </c>
      <c r="E434">
        <f t="shared" si="196"/>
        <v>0.13583159583885984</v>
      </c>
      <c r="F434">
        <f t="shared" si="197"/>
        <v>8.8246125339737065E-6</v>
      </c>
      <c r="G434">
        <f t="shared" si="198"/>
        <v>5.6142691129619767E-5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12.86593545281367</v>
      </c>
      <c r="L434">
        <f t="shared" si="203"/>
        <v>6.4967303663593476E-2</v>
      </c>
      <c r="M434">
        <f t="shared" si="204"/>
        <v>8.3586513547913863E-4</v>
      </c>
      <c r="N434">
        <f t="shared" si="186"/>
        <v>0.19792818737921353</v>
      </c>
      <c r="O434">
        <f t="shared" si="205"/>
        <v>0.9961736780388033</v>
      </c>
      <c r="P434">
        <f t="shared" si="206"/>
        <v>1012.8659354528137</v>
      </c>
      <c r="Q434">
        <f t="shared" si="207"/>
        <v>0.76878272951502036</v>
      </c>
      <c r="R434">
        <f t="shared" si="208"/>
        <v>0.11488094754218936</v>
      </c>
      <c r="S434">
        <f t="shared" si="209"/>
        <v>1013.6950181924522</v>
      </c>
      <c r="T434">
        <f t="shared" si="210"/>
        <v>6.4967303663593476E-2</v>
      </c>
      <c r="U434">
        <f t="shared" si="187"/>
        <v>0.39711774185658916</v>
      </c>
      <c r="V434">
        <f t="shared" si="211"/>
        <v>4.9605623095732986E-5</v>
      </c>
      <c r="W434">
        <f t="shared" si="188"/>
        <v>7073.3649183246516</v>
      </c>
      <c r="X434">
        <f t="shared" si="189"/>
        <v>8313.6563859075395</v>
      </c>
      <c r="Y434">
        <f t="shared" si="190"/>
        <v>6.9633300775208878E-2</v>
      </c>
      <c r="Z434">
        <f t="shared" si="212"/>
        <v>1.2908251780317681E-2</v>
      </c>
      <c r="AA434">
        <f t="shared" si="213"/>
        <v>1.7589508527738929E-4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0.82654748457571336</v>
      </c>
      <c r="E435">
        <f t="shared" si="196"/>
        <v>0.13583159583885984</v>
      </c>
      <c r="F435">
        <f t="shared" si="197"/>
        <v>7.6259513308244533E-6</v>
      </c>
      <c r="G435">
        <f t="shared" si="198"/>
        <v>4.8516739798795311E-5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12.892437173304851</v>
      </c>
      <c r="L435">
        <f t="shared" si="203"/>
        <v>5.6142691129619768E-2</v>
      </c>
      <c r="M435">
        <f t="shared" si="204"/>
        <v>7.2381611812888239E-4</v>
      </c>
      <c r="N435">
        <f t="shared" si="186"/>
        <v>0.19717093673288799</v>
      </c>
      <c r="O435">
        <f t="shared" si="205"/>
        <v>0.99617411417568991</v>
      </c>
      <c r="P435">
        <f t="shared" si="206"/>
        <v>1012.8924371733049</v>
      </c>
      <c r="Q435">
        <f t="shared" si="207"/>
        <v>0.76878272951502036</v>
      </c>
      <c r="R435">
        <f t="shared" si="208"/>
        <v>0.11488094754218936</v>
      </c>
      <c r="S435">
        <f t="shared" si="209"/>
        <v>1013.7232276876412</v>
      </c>
      <c r="T435">
        <f t="shared" si="210"/>
        <v>5.6142691129619768E-2</v>
      </c>
      <c r="U435">
        <f t="shared" si="187"/>
        <v>0.34151533640967963</v>
      </c>
      <c r="V435">
        <f t="shared" si="211"/>
        <v>4.266009617235622E-5</v>
      </c>
      <c r="W435">
        <f t="shared" si="188"/>
        <v>7039.1237710114956</v>
      </c>
      <c r="X435">
        <f t="shared" si="189"/>
        <v>8278.0433416567739</v>
      </c>
      <c r="Y435">
        <f t="shared" si="190"/>
        <v>6.0108338440632174E-2</v>
      </c>
      <c r="Z435">
        <f t="shared" si="212"/>
        <v>1.1112221089876691E-2</v>
      </c>
      <c r="AA435">
        <f t="shared" si="213"/>
        <v>1.5167494338052693E-4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0.82654748457571336</v>
      </c>
      <c r="E436">
        <f t="shared" si="196"/>
        <v>0.13583159583885984</v>
      </c>
      <c r="F436">
        <f t="shared" si="197"/>
        <v>6.5901061917690906E-6</v>
      </c>
      <c r="G436">
        <f t="shared" si="198"/>
        <v>4.1926633607026219E-5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12.918993483001078</v>
      </c>
      <c r="L436">
        <f t="shared" si="203"/>
        <v>4.8516739798795311E-2</v>
      </c>
      <c r="M436">
        <f t="shared" si="204"/>
        <v>6.2678744527709565E-4</v>
      </c>
      <c r="N436">
        <f t="shared" si="186"/>
        <v>0.19641666893903806</v>
      </c>
      <c r="O436">
        <f t="shared" si="205"/>
        <v>0.99617454881359235</v>
      </c>
      <c r="P436">
        <f t="shared" si="206"/>
        <v>1012.918993483001</v>
      </c>
      <c r="Q436">
        <f t="shared" si="207"/>
        <v>0.76878272951502036</v>
      </c>
      <c r="R436">
        <f t="shared" si="208"/>
        <v>0.11488094754218936</v>
      </c>
      <c r="S436">
        <f t="shared" si="209"/>
        <v>1013.7514952897715</v>
      </c>
      <c r="T436">
        <f t="shared" si="210"/>
        <v>4.8516739798795311E-2</v>
      </c>
      <c r="U436">
        <f t="shared" si="187"/>
        <v>0.29345790122899496</v>
      </c>
      <c r="V436">
        <f t="shared" si="211"/>
        <v>3.6657042757075758E-5</v>
      </c>
      <c r="W436">
        <f t="shared" si="188"/>
        <v>6999.3194297339478</v>
      </c>
      <c r="X436">
        <f t="shared" si="189"/>
        <v>8237.6228946727333</v>
      </c>
      <c r="Y436">
        <f t="shared" si="190"/>
        <v>5.1917895668799501E-2</v>
      </c>
      <c r="Z436">
        <f t="shared" si="212"/>
        <v>9.5660910333542591E-3</v>
      </c>
      <c r="AA436">
        <f t="shared" si="213"/>
        <v>1.3078432194919942E-4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0.82654748457571336</v>
      </c>
      <c r="E437">
        <f t="shared" si="196"/>
        <v>0.13583159583885984</v>
      </c>
      <c r="F437">
        <f t="shared" si="197"/>
        <v>5.6949615509935436E-6</v>
      </c>
      <c r="G437">
        <f t="shared" si="198"/>
        <v>3.6231672056032677E-5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12.945604494347224</v>
      </c>
      <c r="L437">
        <f t="shared" si="203"/>
        <v>4.1926633607026219E-2</v>
      </c>
      <c r="M437">
        <f t="shared" si="204"/>
        <v>5.4276561645596794E-4</v>
      </c>
      <c r="N437">
        <f t="shared" si="186"/>
        <v>0.19566537163450584</v>
      </c>
      <c r="O437">
        <f t="shared" si="205"/>
        <v>0.99617498194735499</v>
      </c>
      <c r="P437">
        <f t="shared" si="206"/>
        <v>1012.9456044943472</v>
      </c>
      <c r="Q437">
        <f t="shared" si="207"/>
        <v>0.76878272951502036</v>
      </c>
      <c r="R437">
        <f t="shared" si="208"/>
        <v>0.11488094754218936</v>
      </c>
      <c r="S437">
        <f t="shared" si="209"/>
        <v>1013.7798211185338</v>
      </c>
      <c r="T437">
        <f t="shared" si="210"/>
        <v>4.1926633607026219E-2</v>
      </c>
      <c r="U437">
        <f t="shared" si="187"/>
        <v>0.25192075534428715</v>
      </c>
      <c r="V437">
        <f t="shared" si="211"/>
        <v>3.1468465702834271E-5</v>
      </c>
      <c r="W437">
        <f t="shared" si="188"/>
        <v>6953.0535315811258</v>
      </c>
      <c r="X437">
        <f t="shared" si="189"/>
        <v>8191.7508926087776</v>
      </c>
      <c r="Y437">
        <f t="shared" si="190"/>
        <v>4.4880076561426993E-2</v>
      </c>
      <c r="Z437">
        <f t="shared" si="212"/>
        <v>8.2350897129196167E-3</v>
      </c>
      <c r="AA437">
        <f t="shared" si="213"/>
        <v>1.1276550343543754E-4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0.82654748457571336</v>
      </c>
      <c r="E438">
        <f t="shared" si="196"/>
        <v>0.13583159583885984</v>
      </c>
      <c r="F438">
        <f t="shared" si="197"/>
        <v>4.9214058352811422E-6</v>
      </c>
      <c r="G438">
        <f t="shared" si="198"/>
        <v>3.1310266220751536E-5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12.972270320019721</v>
      </c>
      <c r="L438">
        <f t="shared" si="203"/>
        <v>3.6231672056032678E-2</v>
      </c>
      <c r="M438">
        <f t="shared" si="204"/>
        <v>4.7000704405716058E-4</v>
      </c>
      <c r="N438">
        <f t="shared" si="186"/>
        <v>0.19491703250972514</v>
      </c>
      <c r="O438">
        <f t="shared" si="205"/>
        <v>0.99617541357201123</v>
      </c>
      <c r="P438">
        <f t="shared" si="206"/>
        <v>1012.9722703200197</v>
      </c>
      <c r="Q438">
        <f t="shared" si="207"/>
        <v>0.76878272951502036</v>
      </c>
      <c r="R438">
        <f t="shared" si="208"/>
        <v>0.11488094754218936</v>
      </c>
      <c r="S438">
        <f t="shared" si="209"/>
        <v>1013.8082052938657</v>
      </c>
      <c r="T438">
        <f t="shared" si="210"/>
        <v>3.6231672056032678E-2</v>
      </c>
      <c r="U438">
        <f t="shared" si="187"/>
        <v>0.21601837664663046</v>
      </c>
      <c r="V438">
        <f t="shared" si="211"/>
        <v>2.6983750772723222E-5</v>
      </c>
      <c r="W438">
        <f t="shared" si="188"/>
        <v>6899.2826545645839</v>
      </c>
      <c r="X438">
        <f t="shared" si="189"/>
        <v>8139.6968815995006</v>
      </c>
      <c r="Y438">
        <f t="shared" si="190"/>
        <v>3.8837699672470978E-2</v>
      </c>
      <c r="Z438">
        <f t="shared" si="212"/>
        <v>7.0892835777831746E-3</v>
      </c>
      <c r="AA438">
        <f t="shared" si="213"/>
        <v>9.72236955728811E-5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0.82654748457571336</v>
      </c>
      <c r="E439">
        <f t="shared" si="196"/>
        <v>0.13583159583885984</v>
      </c>
      <c r="F439">
        <f t="shared" si="197"/>
        <v>4.2529234269042285E-6</v>
      </c>
      <c r="G439">
        <f t="shared" si="198"/>
        <v>2.7057342793847306E-5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12.998991072927106</v>
      </c>
      <c r="L439">
        <f t="shared" si="203"/>
        <v>3.1310266220751538E-2</v>
      </c>
      <c r="M439">
        <f t="shared" si="204"/>
        <v>4.0700187109452034E-4</v>
      </c>
      <c r="N439">
        <f t="shared" si="186"/>
        <v>0.19417163930851927</v>
      </c>
      <c r="O439">
        <f t="shared" si="205"/>
        <v>0.99617584368277989</v>
      </c>
      <c r="P439">
        <f t="shared" si="206"/>
        <v>1012.9989910729271</v>
      </c>
      <c r="Q439">
        <f t="shared" si="207"/>
        <v>0.76878272951502036</v>
      </c>
      <c r="R439">
        <f t="shared" si="208"/>
        <v>0.11488094754218936</v>
      </c>
      <c r="S439">
        <f t="shared" si="209"/>
        <v>1013.8366479359515</v>
      </c>
      <c r="T439">
        <f t="shared" si="210"/>
        <v>3.1310266220751538E-2</v>
      </c>
      <c r="U439">
        <f t="shared" si="187"/>
        <v>0.18498550309507608</v>
      </c>
      <c r="V439">
        <f t="shared" si="211"/>
        <v>2.3107305913375006E-5</v>
      </c>
      <c r="W439">
        <f t="shared" si="188"/>
        <v>6836.7948953635168</v>
      </c>
      <c r="X439">
        <f t="shared" si="189"/>
        <v>8080.6325441922882</v>
      </c>
      <c r="Y439">
        <f t="shared" si="190"/>
        <v>3.3654941644253131E-2</v>
      </c>
      <c r="Z439">
        <f t="shared" si="212"/>
        <v>6.1029041788383765E-3</v>
      </c>
      <c r="AA439">
        <f t="shared" si="213"/>
        <v>8.3818380408853048E-5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0.82654748457571336</v>
      </c>
      <c r="E440">
        <f t="shared" si="196"/>
        <v>0.13583159583885984</v>
      </c>
      <c r="F440">
        <f t="shared" si="197"/>
        <v>3.6752420508473538E-6</v>
      </c>
      <c r="G440">
        <f t="shared" si="198"/>
        <v>2.3382100742999952E-5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13.02576686621048</v>
      </c>
      <c r="L440">
        <f t="shared" si="203"/>
        <v>2.7057342793847305E-2</v>
      </c>
      <c r="M440">
        <f t="shared" si="204"/>
        <v>3.5244263925179512E-4</v>
      </c>
      <c r="N440">
        <f t="shared" si="186"/>
        <v>0.19342917982789878</v>
      </c>
      <c r="O440">
        <f t="shared" si="205"/>
        <v>0.99617627227506278</v>
      </c>
      <c r="P440">
        <f t="shared" si="206"/>
        <v>1013.0257668662105</v>
      </c>
      <c r="Q440">
        <f t="shared" si="207"/>
        <v>0.76878272951502036</v>
      </c>
      <c r="R440">
        <f t="shared" si="208"/>
        <v>0.11488094754218936</v>
      </c>
      <c r="S440">
        <f t="shared" si="209"/>
        <v>1013.865149165223</v>
      </c>
      <c r="T440">
        <f t="shared" si="210"/>
        <v>2.7057342793847305E-2</v>
      </c>
      <c r="U440">
        <f t="shared" si="187"/>
        <v>0.15816080052235731</v>
      </c>
      <c r="V440">
        <f t="shared" si="211"/>
        <v>1.9756521132880449E-5</v>
      </c>
      <c r="W440">
        <f t="shared" si="188"/>
        <v>6764.1826652255322</v>
      </c>
      <c r="X440">
        <f t="shared" si="189"/>
        <v>8013.618588317373</v>
      </c>
      <c r="Y440">
        <f t="shared" si="190"/>
        <v>2.9214436625656561E-2</v>
      </c>
      <c r="Z440">
        <f t="shared" si="212"/>
        <v>5.2537686056138818E-3</v>
      </c>
      <c r="AA440">
        <f t="shared" si="213"/>
        <v>7.2255852704727756E-5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0.82654748457571336</v>
      </c>
      <c r="E441">
        <f t="shared" si="196"/>
        <v>0.13583159583885984</v>
      </c>
      <c r="F441">
        <f t="shared" si="197"/>
        <v>3.1760280579866737E-6</v>
      </c>
      <c r="G441">
        <f t="shared" si="198"/>
        <v>2.0206072685013278E-5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13.052597813244022</v>
      </c>
      <c r="L441">
        <f t="shared" si="203"/>
        <v>2.3382100742999953E-2</v>
      </c>
      <c r="M441">
        <f t="shared" si="204"/>
        <v>3.0519715702713261E-4</v>
      </c>
      <c r="N441">
        <f t="shared" si="186"/>
        <v>0.19268964191785917</v>
      </c>
      <c r="O441">
        <f t="shared" si="205"/>
        <v>0.99617669934444431</v>
      </c>
      <c r="P441">
        <f t="shared" si="206"/>
        <v>1013.052597813244</v>
      </c>
      <c r="Q441">
        <f t="shared" si="207"/>
        <v>0.76878272951502036</v>
      </c>
      <c r="R441">
        <f t="shared" si="208"/>
        <v>0.11488094754218936</v>
      </c>
      <c r="S441">
        <f t="shared" si="209"/>
        <v>1013.8937091023603</v>
      </c>
      <c r="T441">
        <f t="shared" si="210"/>
        <v>2.3382100742999953E-2</v>
      </c>
      <c r="U441">
        <f t="shared" si="187"/>
        <v>0.13497274847548593</v>
      </c>
      <c r="V441">
        <f t="shared" si="211"/>
        <v>1.6860005442637797E-5</v>
      </c>
      <c r="W441">
        <f t="shared" si="188"/>
        <v>6679.8110934043316</v>
      </c>
      <c r="X441">
        <f t="shared" si="189"/>
        <v>7937.5898797886794</v>
      </c>
      <c r="Y441">
        <f t="shared" si="190"/>
        <v>2.5414769579349919E-2</v>
      </c>
      <c r="Z441">
        <f t="shared" si="212"/>
        <v>4.5227805693717838E-3</v>
      </c>
      <c r="AA441">
        <f t="shared" si="213"/>
        <v>6.2282784181039736E-5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0.82654748457571336</v>
      </c>
      <c r="E442">
        <f t="shared" si="196"/>
        <v>0.13583159583885984</v>
      </c>
      <c r="F442">
        <f t="shared" si="197"/>
        <v>2.7446230984413491E-6</v>
      </c>
      <c r="G442">
        <f t="shared" si="198"/>
        <v>1.7461449586571928E-5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13.079484027635411</v>
      </c>
      <c r="L442">
        <f t="shared" si="203"/>
        <v>2.0206072685013277E-2</v>
      </c>
      <c r="M442">
        <f t="shared" si="204"/>
        <v>2.6428500494487134E-4</v>
      </c>
      <c r="N442">
        <f t="shared" si="186"/>
        <v>0.19195301348117766</v>
      </c>
      <c r="O442">
        <f t="shared" si="205"/>
        <v>0.9961771248866842</v>
      </c>
      <c r="P442">
        <f t="shared" si="206"/>
        <v>1013.0794840276354</v>
      </c>
      <c r="Q442">
        <f t="shared" si="207"/>
        <v>0.76878272951502036</v>
      </c>
      <c r="R442">
        <f t="shared" si="208"/>
        <v>0.11488094754218936</v>
      </c>
      <c r="S442">
        <f t="shared" si="209"/>
        <v>1013.922327868292</v>
      </c>
      <c r="T442">
        <f t="shared" si="210"/>
        <v>2.0206072685013277E-2</v>
      </c>
      <c r="U442">
        <f t="shared" si="187"/>
        <v>0.11492744286489417</v>
      </c>
      <c r="V442">
        <f t="shared" si="211"/>
        <v>1.4356063235701876E-5</v>
      </c>
      <c r="W442">
        <f t="shared" si="188"/>
        <v>6581.7813289267124</v>
      </c>
      <c r="X442">
        <f t="shared" si="189"/>
        <v>7851.3385830296011</v>
      </c>
      <c r="Y442">
        <f t="shared" si="190"/>
        <v>2.2168309989784279E-2</v>
      </c>
      <c r="Z442">
        <f t="shared" si="212"/>
        <v>3.8935009102414437E-3</v>
      </c>
      <c r="AA442">
        <f t="shared" si="213"/>
        <v>5.3680672566906222E-5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0.85550933393414674</v>
      </c>
      <c r="E443">
        <f t="shared" si="196"/>
        <v>0.14888812609520197</v>
      </c>
      <c r="F443">
        <f t="shared" si="197"/>
        <v>2.5998025078505333E-6</v>
      </c>
      <c r="G443">
        <f t="shared" si="198"/>
        <v>1.4861647078721394E-5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13.106425623226365</v>
      </c>
      <c r="L443">
        <f t="shared" si="203"/>
        <v>1.7461449586571927E-2</v>
      </c>
      <c r="M443">
        <f t="shared" si="204"/>
        <v>2.2885719028012172E-4</v>
      </c>
      <c r="N443">
        <f t="shared" si="186"/>
        <v>0.19121928247321024</v>
      </c>
      <c r="O443">
        <f t="shared" si="205"/>
        <v>0.99617754889771826</v>
      </c>
      <c r="P443">
        <f t="shared" si="206"/>
        <v>1013.1064256232264</v>
      </c>
      <c r="Q443">
        <f t="shared" si="207"/>
        <v>0.79572052802880877</v>
      </c>
      <c r="R443">
        <f t="shared" si="208"/>
        <v>0.12397050790402242</v>
      </c>
      <c r="S443">
        <f t="shared" si="209"/>
        <v>1013.9510055841957</v>
      </c>
      <c r="T443">
        <f t="shared" si="210"/>
        <v>1.7461449586571927E-2</v>
      </c>
      <c r="U443">
        <f t="shared" si="187"/>
        <v>9.7598055104718084E-2</v>
      </c>
      <c r="V443">
        <f t="shared" si="211"/>
        <v>1.2191377584307476E-5</v>
      </c>
      <c r="W443">
        <f t="shared" si="188"/>
        <v>6567.1089205487206</v>
      </c>
      <c r="X443">
        <f t="shared" si="189"/>
        <v>7833.9442310897412</v>
      </c>
      <c r="Y443">
        <f t="shared" si="190"/>
        <v>1.8827259292123068E-2</v>
      </c>
      <c r="Z443">
        <f t="shared" si="212"/>
        <v>3.3517778678921451E-3</v>
      </c>
      <c r="AA443">
        <f t="shared" si="213"/>
        <v>4.6261053805135901E-5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0.85550933393414674</v>
      </c>
      <c r="E444">
        <f t="shared" si="196"/>
        <v>0.14888812609520197</v>
      </c>
      <c r="F444">
        <f t="shared" si="197"/>
        <v>2.2127227842390607E-6</v>
      </c>
      <c r="G444">
        <f t="shared" si="198"/>
        <v>1.2648924294482333E-5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13.133422714093085</v>
      </c>
      <c r="L444">
        <f t="shared" si="203"/>
        <v>1.4861647078721394E-2</v>
      </c>
      <c r="M444">
        <f t="shared" si="204"/>
        <v>1.951842933125147E-4</v>
      </c>
      <c r="N444">
        <f t="shared" si="186"/>
        <v>0.1904884369016886</v>
      </c>
      <c r="O444">
        <f t="shared" si="205"/>
        <v>0.9961779713736556</v>
      </c>
      <c r="P444">
        <f t="shared" si="206"/>
        <v>1013.1334227140931</v>
      </c>
      <c r="Q444">
        <f t="shared" si="207"/>
        <v>0.79572052802880877</v>
      </c>
      <c r="R444">
        <f t="shared" si="208"/>
        <v>0.12397050790402242</v>
      </c>
      <c r="S444">
        <f t="shared" si="209"/>
        <v>1013.9797423714989</v>
      </c>
      <c r="T444">
        <f t="shared" si="210"/>
        <v>1.4861647078721394E-2</v>
      </c>
      <c r="U444">
        <f t="shared" si="187"/>
        <v>8.2847560200798559E-2</v>
      </c>
      <c r="V444">
        <f t="shared" si="211"/>
        <v>1.034883212849754E-5</v>
      </c>
      <c r="W444">
        <f t="shared" si="188"/>
        <v>6549.7712115280856</v>
      </c>
      <c r="X444">
        <f t="shared" si="189"/>
        <v>7813.9783944025758</v>
      </c>
      <c r="Y444">
        <f t="shared" si="190"/>
        <v>1.5990860948720209E-2</v>
      </c>
      <c r="Z444">
        <f t="shared" si="212"/>
        <v>2.8418334907631859E-3</v>
      </c>
      <c r="AA444">
        <f t="shared" si="213"/>
        <v>3.9294333373175142E-5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0.85550933393414674</v>
      </c>
      <c r="E445">
        <f t="shared" si="196"/>
        <v>0.14888812609520197</v>
      </c>
      <c r="F445">
        <f t="shared" si="197"/>
        <v>1.8832746353255491E-6</v>
      </c>
      <c r="G445">
        <f t="shared" si="198"/>
        <v>1.0765649659156784E-5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13.160475414546752</v>
      </c>
      <c r="L445">
        <f t="shared" si="203"/>
        <v>1.2648924294482333E-2</v>
      </c>
      <c r="M445">
        <f t="shared" si="204"/>
        <v>1.6646585719799786E-4</v>
      </c>
      <c r="N445">
        <f t="shared" si="186"/>
        <v>0.18976046482651676</v>
      </c>
      <c r="O445">
        <f t="shared" si="205"/>
        <v>0.99617839231077554</v>
      </c>
      <c r="P445">
        <f t="shared" si="206"/>
        <v>1013.1604754145468</v>
      </c>
      <c r="Q445">
        <f t="shared" si="207"/>
        <v>0.79572052802880877</v>
      </c>
      <c r="R445">
        <f t="shared" si="208"/>
        <v>0.12397050790402242</v>
      </c>
      <c r="S445">
        <f t="shared" si="209"/>
        <v>1014.0085383518788</v>
      </c>
      <c r="T445">
        <f t="shared" si="210"/>
        <v>1.2648924294482333E-2</v>
      </c>
      <c r="U445">
        <f t="shared" si="187"/>
        <v>7.0292051778672662E-2</v>
      </c>
      <c r="V445">
        <f t="shared" si="211"/>
        <v>8.7804715318355084E-6</v>
      </c>
      <c r="W445">
        <f t="shared" si="188"/>
        <v>6529.290289405375</v>
      </c>
      <c r="X445">
        <f t="shared" si="189"/>
        <v>7791.0662399262083</v>
      </c>
      <c r="Y445">
        <f t="shared" si="190"/>
        <v>1.3583837831656835E-2</v>
      </c>
      <c r="Z445">
        <f t="shared" si="212"/>
        <v>2.409473817343734E-3</v>
      </c>
      <c r="AA445">
        <f t="shared" si="213"/>
        <v>3.3376007294423427E-5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0.85550933393414674</v>
      </c>
      <c r="E446">
        <f t="shared" si="196"/>
        <v>0.14888812609520197</v>
      </c>
      <c r="F446">
        <f t="shared" si="197"/>
        <v>1.6028774039493033E-6</v>
      </c>
      <c r="G446">
        <f t="shared" si="198"/>
        <v>9.1627722552074812E-6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13.187583839134007</v>
      </c>
      <c r="L446">
        <f t="shared" si="203"/>
        <v>1.0765649659156783E-2</v>
      </c>
      <c r="M446">
        <f t="shared" si="204"/>
        <v>1.4197290746287454E-4</v>
      </c>
      <c r="N446">
        <f t="shared" si="186"/>
        <v>0.18903535435956706</v>
      </c>
      <c r="O446">
        <f t="shared" si="205"/>
        <v>0.99617881170552247</v>
      </c>
      <c r="P446">
        <f t="shared" si="206"/>
        <v>1013.187583839134</v>
      </c>
      <c r="Q446">
        <f t="shared" si="207"/>
        <v>0.79572052802880877</v>
      </c>
      <c r="R446">
        <f t="shared" si="208"/>
        <v>0.12397050790402242</v>
      </c>
      <c r="S446">
        <f t="shared" si="209"/>
        <v>1014.0373936472635</v>
      </c>
      <c r="T446">
        <f t="shared" si="210"/>
        <v>1.0765649659156783E-2</v>
      </c>
      <c r="U446">
        <f t="shared" si="187"/>
        <v>5.9604773245176768E-2</v>
      </c>
      <c r="V446">
        <f t="shared" si="211"/>
        <v>7.4454792739394423E-6</v>
      </c>
      <c r="W446">
        <f t="shared" si="188"/>
        <v>6505.1025590319114</v>
      </c>
      <c r="X446">
        <f t="shared" si="189"/>
        <v>7764.7783063575935</v>
      </c>
      <c r="Y446">
        <f t="shared" si="190"/>
        <v>1.1542121988153509E-2</v>
      </c>
      <c r="Z446">
        <f t="shared" si="212"/>
        <v>2.042894683481023E-3</v>
      </c>
      <c r="AA446">
        <f t="shared" si="213"/>
        <v>2.8348303725853079E-5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0.85550933393414674</v>
      </c>
      <c r="E447">
        <f t="shared" si="196"/>
        <v>0.14888812609520197</v>
      </c>
      <c r="F447">
        <f t="shared" si="197"/>
        <v>1.3642279909149496E-6</v>
      </c>
      <c r="G447">
        <f t="shared" si="198"/>
        <v>7.7985442642925317E-6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13.21474810263747</v>
      </c>
      <c r="L447">
        <f t="shared" si="203"/>
        <v>9.1627722552074815E-3</v>
      </c>
      <c r="M447">
        <f t="shared" si="204"/>
        <v>1.2108372727440231E-4</v>
      </c>
      <c r="N447">
        <f t="shared" si="186"/>
        <v>0.18831309366447702</v>
      </c>
      <c r="O447">
        <f t="shared" si="205"/>
        <v>0.99617922955450855</v>
      </c>
      <c r="P447">
        <f t="shared" si="206"/>
        <v>1013.2147481026375</v>
      </c>
      <c r="Q447">
        <f t="shared" si="207"/>
        <v>0.79572052802880877</v>
      </c>
      <c r="R447">
        <f t="shared" si="208"/>
        <v>0.12397050790402242</v>
      </c>
      <c r="S447">
        <f t="shared" si="209"/>
        <v>1014.0663083798321</v>
      </c>
      <c r="T447">
        <f t="shared" si="210"/>
        <v>9.1627722552074815E-3</v>
      </c>
      <c r="U447">
        <f t="shared" si="187"/>
        <v>5.0507610237907084E-2</v>
      </c>
      <c r="V447">
        <f t="shared" si="211"/>
        <v>6.3091149370823102E-6</v>
      </c>
      <c r="W447">
        <f t="shared" si="188"/>
        <v>6476.5433812010351</v>
      </c>
      <c r="X447">
        <f t="shared" si="189"/>
        <v>7734.6225428010821</v>
      </c>
      <c r="Y447">
        <f t="shared" si="190"/>
        <v>9.8111860297220039E-3</v>
      </c>
      <c r="Z447">
        <f t="shared" si="212"/>
        <v>1.7320879001791556E-3</v>
      </c>
      <c r="AA447">
        <f t="shared" si="213"/>
        <v>2.4077194244580547E-5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0.85550933393414674</v>
      </c>
      <c r="E448">
        <f t="shared" si="196"/>
        <v>0.14888812609520197</v>
      </c>
      <c r="F448">
        <f t="shared" si="197"/>
        <v>1.1611106417810005E-6</v>
      </c>
      <c r="G448">
        <f t="shared" si="198"/>
        <v>6.6374336225115312E-6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13.241968320076102</v>
      </c>
      <c r="L448">
        <f t="shared" si="203"/>
        <v>7.7985442642925316E-3</v>
      </c>
      <c r="M448">
        <f t="shared" si="204"/>
        <v>1.032680760904729E-4</v>
      </c>
      <c r="N448">
        <f t="shared" si="186"/>
        <v>0.18759367095644544</v>
      </c>
      <c r="O448">
        <f t="shared" si="205"/>
        <v>0.99617964585450769</v>
      </c>
      <c r="P448">
        <f t="shared" si="206"/>
        <v>1013.2419683200761</v>
      </c>
      <c r="Q448">
        <f t="shared" si="207"/>
        <v>0.79572052802880877</v>
      </c>
      <c r="R448">
        <f t="shared" si="208"/>
        <v>0.12397050790402242</v>
      </c>
      <c r="S448">
        <f t="shared" si="209"/>
        <v>1014.0952826720157</v>
      </c>
      <c r="T448">
        <f t="shared" si="210"/>
        <v>7.7985442642925316E-3</v>
      </c>
      <c r="U448">
        <f t="shared" si="187"/>
        <v>4.2763849545323682E-2</v>
      </c>
      <c r="V448">
        <f t="shared" si="211"/>
        <v>5.3418096928896025E-6</v>
      </c>
      <c r="W448">
        <f t="shared" si="188"/>
        <v>6442.8289573074962</v>
      </c>
      <c r="X448">
        <f t="shared" si="189"/>
        <v>7700.0351872075362</v>
      </c>
      <c r="Y448">
        <f t="shared" si="190"/>
        <v>8.3446229007694862E-3</v>
      </c>
      <c r="Z448">
        <f t="shared" si="212"/>
        <v>1.4685679964882895E-3</v>
      </c>
      <c r="AA448">
        <f t="shared" si="213"/>
        <v>2.0448820575215447E-5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0.85550933393414674</v>
      </c>
      <c r="E449">
        <f t="shared" si="196"/>
        <v>0.14888812609520197</v>
      </c>
      <c r="F449">
        <f t="shared" si="197"/>
        <v>9.8823505413703004E-7</v>
      </c>
      <c r="G449">
        <f t="shared" si="198"/>
        <v>5.6491985683745012E-6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13.269244606705904</v>
      </c>
      <c r="L449">
        <f t="shared" si="203"/>
        <v>6.6374336225115309E-3</v>
      </c>
      <c r="M449">
        <f t="shared" si="204"/>
        <v>8.8073730297879565E-5</v>
      </c>
      <c r="N449">
        <f t="shared" si="186"/>
        <v>0.18687707450202831</v>
      </c>
      <c r="O449">
        <f t="shared" si="205"/>
        <v>0.99618006060245223</v>
      </c>
      <c r="P449">
        <f t="shared" si="206"/>
        <v>1013.2692446067059</v>
      </c>
      <c r="Q449">
        <f t="shared" si="207"/>
        <v>0.79572052802880877</v>
      </c>
      <c r="R449">
        <f t="shared" si="208"/>
        <v>0.12397050790402242</v>
      </c>
      <c r="S449">
        <f t="shared" si="209"/>
        <v>1014.1243166464972</v>
      </c>
      <c r="T449">
        <f t="shared" si="210"/>
        <v>6.6374336225115309E-3</v>
      </c>
      <c r="U449">
        <f t="shared" si="187"/>
        <v>3.6172015964949324E-2</v>
      </c>
      <c r="V449">
        <f t="shared" si="211"/>
        <v>4.5183964387521608E-6</v>
      </c>
      <c r="W449">
        <f t="shared" si="188"/>
        <v>6403.0349663133647</v>
      </c>
      <c r="X449">
        <f t="shared" si="189"/>
        <v>7660.3703155039648</v>
      </c>
      <c r="Y449">
        <f t="shared" si="190"/>
        <v>7.1029370546141909E-3</v>
      </c>
      <c r="Z449">
        <f t="shared" si="212"/>
        <v>1.2451405389766758E-3</v>
      </c>
      <c r="AA449">
        <f t="shared" si="213"/>
        <v>1.7366459089321527E-5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0.85550933393414674</v>
      </c>
      <c r="E450">
        <f t="shared" si="196"/>
        <v>0.14888812609520197</v>
      </c>
      <c r="F450">
        <f t="shared" si="197"/>
        <v>8.4109858878497714E-7</v>
      </c>
      <c r="G450">
        <f t="shared" si="198"/>
        <v>4.8080999795895237E-6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13.296577078020215</v>
      </c>
      <c r="L450">
        <f t="shared" si="203"/>
        <v>5.6491985683745014E-3</v>
      </c>
      <c r="M450">
        <f t="shared" si="204"/>
        <v>7.511500419343301E-5</v>
      </c>
      <c r="N450">
        <f t="shared" ref="N450:N491" si="217">INDEX(P_L,MATCH(A450,curve_t,0))</f>
        <v>0.18616329261893516</v>
      </c>
      <c r="O450">
        <f t="shared" si="205"/>
        <v>0.99618047379543384</v>
      </c>
      <c r="P450">
        <f t="shared" si="206"/>
        <v>1013.2965770780202</v>
      </c>
      <c r="Q450">
        <f t="shared" si="207"/>
        <v>0.79572052802880877</v>
      </c>
      <c r="R450">
        <f t="shared" si="208"/>
        <v>0.12397050790402242</v>
      </c>
      <c r="S450">
        <f t="shared" si="209"/>
        <v>1014.1534104262124</v>
      </c>
      <c r="T450">
        <f t="shared" si="210"/>
        <v>5.6491985683745014E-3</v>
      </c>
      <c r="U450">
        <f t="shared" ref="U450:U490" si="218">L451+M451+V451*O451+O451*U451</f>
        <v>3.0560626632962204E-2</v>
      </c>
      <c r="V450">
        <f t="shared" si="211"/>
        <v>3.8174545393935254E-6</v>
      </c>
      <c r="W450">
        <f t="shared" ref="W450:W490" si="219">P451+(1-E451)*(O451*(W451+$AL$14*W451))</f>
        <v>6356.0713717877452</v>
      </c>
      <c r="X450">
        <f t="shared" ref="X450:X490" si="220">S451+(1-R451)*(O451*(X451+$AL$14*X451))</f>
        <v>7614.8878676941213</v>
      </c>
      <c r="Y450">
        <f t="shared" ref="Y450:Y491" si="221">G450*(X450-W450)</f>
        <v>6.0525155682744029E-3</v>
      </c>
      <c r="Z450">
        <f t="shared" si="212"/>
        <v>1.0557057017388733E-3</v>
      </c>
      <c r="AA450">
        <f t="shared" si="213"/>
        <v>1.4747942141352949E-5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IF(B451&gt;=120,1,INDEX(mort_v2_M,MATCH(B451,mort_age,0))*INDEX(cif,MATCH(B451,cif_age,0),MATCH(C451,cif_year,0)))</f>
        <v>0.85550933393414674</v>
      </c>
      <c r="E451">
        <f t="shared" ref="E451:E491" si="227">1-(1-D451)^(1/12)</f>
        <v>0.14888812609520197</v>
      </c>
      <c r="F451">
        <f t="shared" ref="F451:F491" si="228">G450*E451</f>
        <v>7.1586899603946303E-7</v>
      </c>
      <c r="G451">
        <f t="shared" ref="G451:G491" si="229">G450-F451</f>
        <v>4.0922309835500605E-6</v>
      </c>
      <c r="H451" t="b">
        <f t="shared" ref="H451:H491" si="230">AND(A451-$AL$10&gt;0,MOD(A451-$AL$10,12)=0)</f>
        <v>0</v>
      </c>
      <c r="I451">
        <f t="shared" ref="I451:I491" si="231">IF($AL$4="CPI",IF(H451,INDEX(I_L,MATCH(A451-$AL$13,cpi_u,0))/INDEX(I_L,MATCH(A451-$AL$13-12,cpi_u,0)),1),1)</f>
        <v>1</v>
      </c>
      <c r="J451">
        <f t="shared" ref="J451:J491" si="232">J450*I451</f>
        <v>1000</v>
      </c>
      <c r="K451">
        <f t="shared" ref="K451:K491" si="233">$AL$17*(INDEX(I_L,MATCH(A451-1,cpi_u,0))/$AL$18)</f>
        <v>13.32396584975028</v>
      </c>
      <c r="L451">
        <f t="shared" ref="L451:L491" si="234">G450*J451</f>
        <v>4.8080999795895238E-3</v>
      </c>
      <c r="M451">
        <f t="shared" ref="M451:M491" si="235">G450*K451</f>
        <v>6.4062959930235829E-5</v>
      </c>
      <c r="N451">
        <f t="shared" si="217"/>
        <v>0.18545231367582518</v>
      </c>
      <c r="O451">
        <f t="shared" ref="O451:O491" si="236">N451/N450</f>
        <v>0.99618088543069927</v>
      </c>
      <c r="P451">
        <f t="shared" ref="P451:P491" si="237">J451+K451</f>
        <v>1013.3239658497503</v>
      </c>
      <c r="Q451">
        <f t="shared" ref="Q451:Q491" si="238">IF(B451&gt;=120,1,D451*$AL$15)</f>
        <v>0.79572052802880877</v>
      </c>
      <c r="R451">
        <f t="shared" ref="R451:R491" si="239">1-(1-Q451)^(1/12)</f>
        <v>0.12397050790402242</v>
      </c>
      <c r="S451">
        <f t="shared" ref="S451:S491" si="240">J451+K451*$AL$16</f>
        <v>1014.1825641343503</v>
      </c>
      <c r="T451">
        <f t="shared" ref="T451:T491" si="241">L451</f>
        <v>4.8080999795895238E-3</v>
      </c>
      <c r="U451">
        <f t="shared" si="218"/>
        <v>2.5783726246308945E-2</v>
      </c>
      <c r="V451">
        <f t="shared" ref="V451:V491" si="242">$AL$14*U451</f>
        <v>3.2207521129586059E-6</v>
      </c>
      <c r="W451">
        <f t="shared" si="219"/>
        <v>6300.652712409028</v>
      </c>
      <c r="X451">
        <f t="shared" si="220"/>
        <v>7562.7399289805508</v>
      </c>
      <c r="Y451">
        <f t="shared" si="221"/>
        <v>5.1647524115964408E-3</v>
      </c>
      <c r="Z451">
        <f t="shared" ref="Z451:Z491" si="243">N450*L451</f>
        <v>8.9509172344142069E-4</v>
      </c>
      <c r="AA451">
        <f t="shared" ref="AA451:AA491" si="244">N450*M451+N451*V451</f>
        <v>1.2523467486652086E-5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0.85550933393414674</v>
      </c>
      <c r="E452">
        <f t="shared" si="227"/>
        <v>0.14888812609520197</v>
      </c>
      <c r="F452">
        <f t="shared" si="228"/>
        <v>6.092846026894938E-7</v>
      </c>
      <c r="G452">
        <f t="shared" si="229"/>
        <v>3.4829463808605667E-6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13.351411037865745</v>
      </c>
      <c r="L452">
        <f t="shared" si="234"/>
        <v>4.0922309835500605E-3</v>
      </c>
      <c r="M452">
        <f t="shared" si="235"/>
        <v>5.463705792326647E-5</v>
      </c>
      <c r="N452">
        <f t="shared" si="217"/>
        <v>0.184744126092103</v>
      </c>
      <c r="O452">
        <f t="shared" si="236"/>
        <v>0.99618129550564627</v>
      </c>
      <c r="P452">
        <f t="shared" si="237"/>
        <v>1013.3514110378658</v>
      </c>
      <c r="Q452">
        <f t="shared" si="238"/>
        <v>0.79572052802880877</v>
      </c>
      <c r="R452">
        <f t="shared" si="239"/>
        <v>0.12397050790402242</v>
      </c>
      <c r="S452">
        <f t="shared" si="240"/>
        <v>1014.2117778943536</v>
      </c>
      <c r="T452">
        <f t="shared" si="241"/>
        <v>4.0922309835500605E-3</v>
      </c>
      <c r="U452">
        <f t="shared" si="218"/>
        <v>2.171708693023176E-2</v>
      </c>
      <c r="V452">
        <f t="shared" si="242"/>
        <v>2.7127713407158385E-6</v>
      </c>
      <c r="W452">
        <f t="shared" si="219"/>
        <v>6235.2630662278261</v>
      </c>
      <c r="X452">
        <f t="shared" si="220"/>
        <v>7502.9550116147466</v>
      </c>
      <c r="Y452">
        <f t="shared" si="221"/>
        <v>4.4153030732314658E-3</v>
      </c>
      <c r="Z452">
        <f t="shared" si="243"/>
        <v>7.5891370399525646E-4</v>
      </c>
      <c r="AA452">
        <f t="shared" si="244"/>
        <v>1.0633737374938093E-5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0.85550933393414674</v>
      </c>
      <c r="E453">
        <f t="shared" si="227"/>
        <v>0.14888812609520197</v>
      </c>
      <c r="F453">
        <f t="shared" si="228"/>
        <v>5.1856935993639537E-7</v>
      </c>
      <c r="G453">
        <f t="shared" si="229"/>
        <v>2.9643770209241714E-6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13.378912758575117</v>
      </c>
      <c r="L453">
        <f t="shared" si="234"/>
        <v>3.4829463808605668E-3</v>
      </c>
      <c r="M453">
        <f t="shared" si="235"/>
        <v>4.6598035772328462E-5</v>
      </c>
      <c r="N453">
        <f t="shared" si="217"/>
        <v>0.18403871833771504</v>
      </c>
      <c r="O453">
        <f t="shared" si="236"/>
        <v>0.99618170401782469</v>
      </c>
      <c r="P453">
        <f t="shared" si="237"/>
        <v>1013.3789127585751</v>
      </c>
      <c r="Q453">
        <f t="shared" si="238"/>
        <v>0.79572052802880877</v>
      </c>
      <c r="R453">
        <f t="shared" si="239"/>
        <v>0.12397050790402242</v>
      </c>
      <c r="S453">
        <f t="shared" si="240"/>
        <v>1014.2410518299193</v>
      </c>
      <c r="T453">
        <f t="shared" si="241"/>
        <v>3.4829463808605668E-3</v>
      </c>
      <c r="U453">
        <f t="shared" si="218"/>
        <v>1.8254973809185365E-2</v>
      </c>
      <c r="V453">
        <f t="shared" si="242"/>
        <v>2.2803044411144612E-6</v>
      </c>
      <c r="W453">
        <f t="shared" si="219"/>
        <v>6158.114733831736</v>
      </c>
      <c r="X453">
        <f t="shared" si="220"/>
        <v>7434.420046124982</v>
      </c>
      <c r="Y453">
        <f t="shared" si="221"/>
        <v>3.783450139445547E-3</v>
      </c>
      <c r="Z453">
        <f t="shared" si="243"/>
        <v>6.434538853577384E-4</v>
      </c>
      <c r="AA453">
        <f t="shared" si="244"/>
        <v>9.0283777031298797E-6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0.85550933393414674</v>
      </c>
      <c r="E454">
        <f t="shared" si="227"/>
        <v>0.14888812609520197</v>
      </c>
      <c r="F454">
        <f t="shared" si="228"/>
        <v>4.413605396850772E-7</v>
      </c>
      <c r="G454">
        <f t="shared" si="229"/>
        <v>2.5230164812390943E-6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13.406471128326299</v>
      </c>
      <c r="L454">
        <f t="shared" si="234"/>
        <v>2.9643770209241715E-3</v>
      </c>
      <c r="M454">
        <f t="shared" si="235"/>
        <v>3.9741834944493831E-5</v>
      </c>
      <c r="N454">
        <f t="shared" si="217"/>
        <v>0.1833360789329456</v>
      </c>
      <c r="O454">
        <f t="shared" si="236"/>
        <v>0.99618211096493248</v>
      </c>
      <c r="P454">
        <f t="shared" si="237"/>
        <v>1013.4064711283263</v>
      </c>
      <c r="Q454">
        <f t="shared" si="238"/>
        <v>0.79572052802880877</v>
      </c>
      <c r="R454">
        <f t="shared" si="239"/>
        <v>0.12397050790402242</v>
      </c>
      <c r="S454">
        <f t="shared" si="240"/>
        <v>1014.2703860649993</v>
      </c>
      <c r="T454">
        <f t="shared" si="241"/>
        <v>2.9643770209241715E-3</v>
      </c>
      <c r="U454">
        <f t="shared" si="218"/>
        <v>1.5307392068083117E-2</v>
      </c>
      <c r="V454">
        <f t="shared" si="242"/>
        <v>1.9121097887944807E-6</v>
      </c>
      <c r="W454">
        <f t="shared" si="219"/>
        <v>6067.0995143739256</v>
      </c>
      <c r="X454">
        <f t="shared" si="220"/>
        <v>7355.8597481143943</v>
      </c>
      <c r="Y454">
        <f t="shared" si="221"/>
        <v>3.2515633100927499E-3</v>
      </c>
      <c r="Z454">
        <f t="shared" si="243"/>
        <v>5.4556014760065842E-4</v>
      </c>
      <c r="AA454">
        <f t="shared" si="244"/>
        <v>7.6645950787405444E-6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0.88063055893887165</v>
      </c>
      <c r="E455">
        <f t="shared" si="227"/>
        <v>0.16232716857351892</v>
      </c>
      <c r="F455">
        <f t="shared" si="228"/>
        <v>4.0955412166386502E-7</v>
      </c>
      <c r="G455">
        <f t="shared" si="229"/>
        <v>2.1134623595752291E-6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13.434086263807023</v>
      </c>
      <c r="L455">
        <f t="shared" si="234"/>
        <v>2.5230164812390945E-3</v>
      </c>
      <c r="M455">
        <f t="shared" si="235"/>
        <v>3.3894421053972847E-5</v>
      </c>
      <c r="N455">
        <f t="shared" si="217"/>
        <v>0.18263619644821288</v>
      </c>
      <c r="O455">
        <f t="shared" si="236"/>
        <v>0.99618251634481236</v>
      </c>
      <c r="P455">
        <f t="shared" si="237"/>
        <v>1013.434086263807</v>
      </c>
      <c r="Q455">
        <f t="shared" si="238"/>
        <v>0.8190861111178519</v>
      </c>
      <c r="R455">
        <f t="shared" si="239"/>
        <v>0.13279323100015128</v>
      </c>
      <c r="S455">
        <f t="shared" si="240"/>
        <v>1014.2997807238006</v>
      </c>
      <c r="T455">
        <f t="shared" si="241"/>
        <v>2.5230164812390945E-3</v>
      </c>
      <c r="U455">
        <f t="shared" si="218"/>
        <v>1.2797743827151126E-2</v>
      </c>
      <c r="V455">
        <f t="shared" si="242"/>
        <v>1.5986192251129929E-6</v>
      </c>
      <c r="W455">
        <f t="shared" si="219"/>
        <v>6055.3450451434874</v>
      </c>
      <c r="X455">
        <f t="shared" si="220"/>
        <v>7339.7333605667582</v>
      </c>
      <c r="Y455">
        <f t="shared" si="221"/>
        <v>2.7145063597253196E-3</v>
      </c>
      <c r="Z455">
        <f t="shared" si="243"/>
        <v>4.6255994875357329E-4</v>
      </c>
      <c r="AA455">
        <f t="shared" si="244"/>
        <v>6.5060359885812854E-6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0.88063055893887165</v>
      </c>
      <c r="E456">
        <f t="shared" si="227"/>
        <v>0.16232716857351892</v>
      </c>
      <c r="F456">
        <f t="shared" si="228"/>
        <v>3.4307236071655525E-7</v>
      </c>
      <c r="G456">
        <f t="shared" si="229"/>
        <v>1.7703899988586739E-6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13.461758281945411</v>
      </c>
      <c r="L456">
        <f t="shared" si="234"/>
        <v>2.1134623595752289E-3</v>
      </c>
      <c r="M456">
        <f t="shared" si="235"/>
        <v>2.8450919422591728E-5</v>
      </c>
      <c r="N456">
        <f t="shared" si="217"/>
        <v>0.18193905950386557</v>
      </c>
      <c r="O456">
        <f t="shared" si="236"/>
        <v>0.9961829201554524</v>
      </c>
      <c r="P456">
        <f t="shared" si="237"/>
        <v>1013.4617582819454</v>
      </c>
      <c r="Q456">
        <f t="shared" si="238"/>
        <v>0.8190861111178519</v>
      </c>
      <c r="R456">
        <f t="shared" si="239"/>
        <v>0.13279323100015128</v>
      </c>
      <c r="S456">
        <f t="shared" si="240"/>
        <v>1014.3292359307864</v>
      </c>
      <c r="T456">
        <f t="shared" si="241"/>
        <v>2.1134623595752289E-3</v>
      </c>
      <c r="U456">
        <f t="shared" si="218"/>
        <v>1.0695324558243719E-2</v>
      </c>
      <c r="V456">
        <f t="shared" si="242"/>
        <v>1.3359973201962137E-6</v>
      </c>
      <c r="W456">
        <f t="shared" si="219"/>
        <v>6041.2251340883804</v>
      </c>
      <c r="X456">
        <f t="shared" si="220"/>
        <v>7321.0315903229975</v>
      </c>
      <c r="Y456">
        <f t="shared" si="221"/>
        <v>2.2657565505925271E-3</v>
      </c>
      <c r="Z456">
        <f t="shared" si="243"/>
        <v>3.8599472668928505E-4</v>
      </c>
      <c r="AA456">
        <f t="shared" si="244"/>
        <v>5.4392378047329222E-6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0.88063055893887165</v>
      </c>
      <c r="E457">
        <f t="shared" si="227"/>
        <v>0.16232716857351892</v>
      </c>
      <c r="F457">
        <f t="shared" si="228"/>
        <v>2.8738239578560392E-7</v>
      </c>
      <c r="G457">
        <f t="shared" si="229"/>
        <v>1.4830076030730699E-6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13.489487299910419</v>
      </c>
      <c r="L457">
        <f t="shared" si="234"/>
        <v>1.770389998858674E-3</v>
      </c>
      <c r="M457">
        <f t="shared" si="235"/>
        <v>2.3881653405492504E-5</v>
      </c>
      <c r="N457">
        <f t="shared" si="217"/>
        <v>0.1812446567699787</v>
      </c>
      <c r="O457">
        <f t="shared" si="236"/>
        <v>0.99618332239497964</v>
      </c>
      <c r="P457">
        <f t="shared" si="237"/>
        <v>1013.4894872999104</v>
      </c>
      <c r="Q457">
        <f t="shared" si="238"/>
        <v>0.8190861111178519</v>
      </c>
      <c r="R457">
        <f t="shared" si="239"/>
        <v>0.13279323100015128</v>
      </c>
      <c r="S457">
        <f t="shared" si="240"/>
        <v>1014.3587518106757</v>
      </c>
      <c r="T457">
        <f t="shared" si="241"/>
        <v>1.770389998858674E-3</v>
      </c>
      <c r="U457">
        <f t="shared" si="218"/>
        <v>8.9340395260202269E-3</v>
      </c>
      <c r="V457">
        <f t="shared" si="242"/>
        <v>1.1159879067054755E-6</v>
      </c>
      <c r="W457">
        <f t="shared" si="219"/>
        <v>6024.2708854001967</v>
      </c>
      <c r="X457">
        <f t="shared" si="220"/>
        <v>7299.349026200086</v>
      </c>
      <c r="Y457">
        <f t="shared" si="221"/>
        <v>1.8909505773185102E-3</v>
      </c>
      <c r="Z457">
        <f t="shared" si="243"/>
        <v>3.2210309134739679E-4</v>
      </c>
      <c r="AA457">
        <f t="shared" si="244"/>
        <v>4.5472724051028758E-6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0.88063055893887165</v>
      </c>
      <c r="E458">
        <f t="shared" si="227"/>
        <v>0.16232716857351892</v>
      </c>
      <c r="F458">
        <f t="shared" si="228"/>
        <v>2.4073242517985243E-7</v>
      </c>
      <c r="G458">
        <f t="shared" si="229"/>
        <v>1.2422751778932174E-6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13.517273435112358</v>
      </c>
      <c r="L458">
        <f t="shared" si="234"/>
        <v>1.4830076030730699E-3</v>
      </c>
      <c r="M458">
        <f t="shared" si="235"/>
        <v>2.0046219277089261E-5</v>
      </c>
      <c r="N458">
        <f t="shared" si="217"/>
        <v>0.18055297696615025</v>
      </c>
      <c r="O458">
        <f t="shared" si="236"/>
        <v>0.99618372306166092</v>
      </c>
      <c r="P458">
        <f t="shared" si="237"/>
        <v>1013.5172734351123</v>
      </c>
      <c r="Q458">
        <f t="shared" si="238"/>
        <v>0.8190861111178519</v>
      </c>
      <c r="R458">
        <f t="shared" si="239"/>
        <v>0.13279323100015128</v>
      </c>
      <c r="S458">
        <f t="shared" si="240"/>
        <v>1014.388328488445</v>
      </c>
      <c r="T458">
        <f t="shared" si="241"/>
        <v>1.4830076030730699E-3</v>
      </c>
      <c r="U458">
        <f t="shared" si="218"/>
        <v>7.4585213674701334E-3</v>
      </c>
      <c r="V458">
        <f t="shared" si="242"/>
        <v>9.3167481784232824E-7</v>
      </c>
      <c r="W458">
        <f t="shared" si="219"/>
        <v>6003.9204680231041</v>
      </c>
      <c r="X458">
        <f t="shared" si="220"/>
        <v>7274.2164484815239</v>
      </c>
      <c r="Y458">
        <f t="shared" si="221"/>
        <v>1.5780571651010224E-3</v>
      </c>
      <c r="Z458">
        <f t="shared" si="243"/>
        <v>2.6878720400624737E-4</v>
      </c>
      <c r="AA458">
        <f t="shared" si="244"/>
        <v>3.801486794337602E-6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0.88063055893887165</v>
      </c>
      <c r="E459">
        <f t="shared" si="227"/>
        <v>0.16232716857351892</v>
      </c>
      <c r="F459">
        <f t="shared" si="228"/>
        <v>2.016550122165705E-7</v>
      </c>
      <c r="G459">
        <f t="shared" si="229"/>
        <v>1.040620165676647E-6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13.545116805203408</v>
      </c>
      <c r="L459">
        <f t="shared" si="234"/>
        <v>1.2422751778932175E-3</v>
      </c>
      <c r="M459">
        <f t="shared" si="235"/>
        <v>1.6826762388768474E-5</v>
      </c>
      <c r="N459">
        <f t="shared" si="217"/>
        <v>0.17986400886129811</v>
      </c>
      <c r="O459">
        <f t="shared" si="236"/>
        <v>0.99618412215390217</v>
      </c>
      <c r="P459">
        <f t="shared" si="237"/>
        <v>1013.5451168052034</v>
      </c>
      <c r="Q459">
        <f t="shared" si="238"/>
        <v>0.8190861111178519</v>
      </c>
      <c r="R459">
        <f t="shared" si="239"/>
        <v>0.13279323100015128</v>
      </c>
      <c r="S459">
        <f t="shared" si="240"/>
        <v>1014.4179660893279</v>
      </c>
      <c r="T459">
        <f t="shared" si="241"/>
        <v>1.2422751778932175E-3</v>
      </c>
      <c r="U459">
        <f t="shared" si="218"/>
        <v>6.2223890050874947E-3</v>
      </c>
      <c r="V459">
        <f t="shared" si="242"/>
        <v>7.7726440097675455E-7</v>
      </c>
      <c r="W459">
        <f t="shared" si="219"/>
        <v>5979.5006961464014</v>
      </c>
      <c r="X459">
        <f t="shared" si="220"/>
        <v>7245.0907861761398</v>
      </c>
      <c r="Y459">
        <f t="shared" si="221"/>
        <v>1.3169985691654689E-3</v>
      </c>
      <c r="Z459">
        <f t="shared" si="243"/>
        <v>2.2429648157977429E-4</v>
      </c>
      <c r="AA459">
        <f t="shared" si="244"/>
        <v>3.1779239330990524E-6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0.88063055893887165</v>
      </c>
      <c r="E460">
        <f t="shared" si="227"/>
        <v>0.16232716857351892</v>
      </c>
      <c r="F460">
        <f t="shared" si="228"/>
        <v>1.6892092505479626E-7</v>
      </c>
      <c r="G460">
        <f t="shared" si="229"/>
        <v>8.7169924062185077E-7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13.573017528078006</v>
      </c>
      <c r="L460">
        <f t="shared" si="234"/>
        <v>1.040620165676647E-3</v>
      </c>
      <c r="M460">
        <f t="shared" si="235"/>
        <v>1.4124355748800568E-5</v>
      </c>
      <c r="N460">
        <f t="shared" si="217"/>
        <v>0.17917774127345637</v>
      </c>
      <c r="O460">
        <f t="shared" si="236"/>
        <v>0.9961845196702418</v>
      </c>
      <c r="P460">
        <f t="shared" si="237"/>
        <v>1013.573017528078</v>
      </c>
      <c r="Q460">
        <f t="shared" si="238"/>
        <v>0.8190861111178519</v>
      </c>
      <c r="R460">
        <f t="shared" si="239"/>
        <v>0.13279323100015128</v>
      </c>
      <c r="S460">
        <f t="shared" si="240"/>
        <v>1014.4476647388161</v>
      </c>
      <c r="T460">
        <f t="shared" si="241"/>
        <v>1.040620165676647E-3</v>
      </c>
      <c r="U460">
        <f t="shared" si="218"/>
        <v>5.1867891443492745E-3</v>
      </c>
      <c r="V460">
        <f t="shared" si="242"/>
        <v>6.4790333005203745E-7</v>
      </c>
      <c r="W460">
        <f t="shared" si="219"/>
        <v>5950.2049590511688</v>
      </c>
      <c r="X460">
        <f t="shared" si="220"/>
        <v>7211.3434936939839</v>
      </c>
      <c r="Y460">
        <f t="shared" si="221"/>
        <v>1.0993335029670956E-3</v>
      </c>
      <c r="Z460">
        <f t="shared" si="243"/>
        <v>1.8717011470050995E-4</v>
      </c>
      <c r="AA460">
        <f t="shared" si="244"/>
        <v>2.6565531028046669E-6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0.88063055893887165</v>
      </c>
      <c r="E461">
        <f t="shared" si="227"/>
        <v>0.16232716857351892</v>
      </c>
      <c r="F461">
        <f t="shared" si="228"/>
        <v>1.4150046957783161E-7</v>
      </c>
      <c r="G461">
        <f t="shared" si="229"/>
        <v>7.3019877104401914E-7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13.600975721873551</v>
      </c>
      <c r="L461">
        <f t="shared" si="234"/>
        <v>8.7169924062185076E-4</v>
      </c>
      <c r="M461">
        <f t="shared" si="235"/>
        <v>1.1855960208473403E-5</v>
      </c>
      <c r="N461">
        <f t="shared" si="217"/>
        <v>0.17849416306957222</v>
      </c>
      <c r="O461">
        <f t="shared" si="236"/>
        <v>0.99618491560935074</v>
      </c>
      <c r="P461">
        <f t="shared" si="237"/>
        <v>1013.6009757218735</v>
      </c>
      <c r="Q461">
        <f t="shared" si="238"/>
        <v>0.8190861111178519</v>
      </c>
      <c r="R461">
        <f t="shared" si="239"/>
        <v>0.13279323100015128</v>
      </c>
      <c r="S461">
        <f t="shared" si="240"/>
        <v>1014.4774245626596</v>
      </c>
      <c r="T461">
        <f t="shared" si="241"/>
        <v>8.7169924062185076E-4</v>
      </c>
      <c r="U461">
        <f t="shared" si="218"/>
        <v>4.3191744910497706E-3</v>
      </c>
      <c r="V461">
        <f t="shared" si="242"/>
        <v>5.3952598764799875E-7</v>
      </c>
      <c r="W461">
        <f t="shared" si="219"/>
        <v>5915.0667767823379</v>
      </c>
      <c r="X461">
        <f t="shared" si="220"/>
        <v>7172.2470981829019</v>
      </c>
      <c r="Y461">
        <f t="shared" si="221"/>
        <v>9.1799152566741688E-4</v>
      </c>
      <c r="Z461">
        <f t="shared" si="243"/>
        <v>1.5618910100441037E-4</v>
      </c>
      <c r="AA461">
        <f t="shared" si="244"/>
        <v>2.2206264104017552E-6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0.88063055893887165</v>
      </c>
      <c r="E462">
        <f t="shared" si="227"/>
        <v>0.16232716857351892</v>
      </c>
      <c r="F462">
        <f t="shared" si="228"/>
        <v>1.1853109899943885E-7</v>
      </c>
      <c r="G462">
        <f t="shared" si="229"/>
        <v>6.1166767204458024E-7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13.628991504970719</v>
      </c>
      <c r="L462">
        <f t="shared" si="234"/>
        <v>7.3019877104401915E-4</v>
      </c>
      <c r="M462">
        <f t="shared" si="235"/>
        <v>9.9518728474989954E-6</v>
      </c>
      <c r="N462">
        <f t="shared" si="217"/>
        <v>0.17781326316530333</v>
      </c>
      <c r="O462">
        <f t="shared" si="236"/>
        <v>0.99618530997003252</v>
      </c>
      <c r="P462">
        <f t="shared" si="237"/>
        <v>1013.6289915049707</v>
      </c>
      <c r="Q462">
        <f t="shared" si="238"/>
        <v>0.8190861111178519</v>
      </c>
      <c r="R462">
        <f t="shared" si="239"/>
        <v>0.13279323100015128</v>
      </c>
      <c r="S462">
        <f t="shared" si="240"/>
        <v>1014.5072456868677</v>
      </c>
      <c r="T462">
        <f t="shared" si="241"/>
        <v>7.3019877104401915E-4</v>
      </c>
      <c r="U462">
        <f t="shared" si="218"/>
        <v>3.5922802680170172E-3</v>
      </c>
      <c r="V462">
        <f t="shared" si="242"/>
        <v>4.4872661744194519E-7</v>
      </c>
      <c r="W462">
        <f t="shared" si="219"/>
        <v>5872.928114721748</v>
      </c>
      <c r="X462">
        <f t="shared" si="220"/>
        <v>7126.9596296202262</v>
      </c>
      <c r="Y462">
        <f t="shared" si="221"/>
        <v>7.670505373884905E-4</v>
      </c>
      <c r="Z462">
        <f t="shared" si="243"/>
        <v>1.3033621851193239E-4</v>
      </c>
      <c r="AA462">
        <f t="shared" si="244"/>
        <v>1.8561407590056148E-6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0.88063055893887165</v>
      </c>
      <c r="E463">
        <f t="shared" si="227"/>
        <v>0.16232716857351892</v>
      </c>
      <c r="F463">
        <f t="shared" si="228"/>
        <v>9.9290281310952463E-8</v>
      </c>
      <c r="G463">
        <f t="shared" si="229"/>
        <v>5.1237739073362783E-7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13.657064995994036</v>
      </c>
      <c r="L463">
        <f t="shared" si="234"/>
        <v>6.1166767204458023E-4</v>
      </c>
      <c r="M463">
        <f t="shared" si="235"/>
        <v>8.3535851530611962E-6</v>
      </c>
      <c r="N463">
        <f t="shared" si="217"/>
        <v>0.17713503052481486</v>
      </c>
      <c r="O463">
        <f t="shared" si="236"/>
        <v>0.99618570275121743</v>
      </c>
      <c r="P463">
        <f t="shared" si="237"/>
        <v>1013.657064995994</v>
      </c>
      <c r="Q463">
        <f t="shared" si="238"/>
        <v>0.8190861111178519</v>
      </c>
      <c r="R463">
        <f t="shared" si="239"/>
        <v>0.13279323100015128</v>
      </c>
      <c r="S463">
        <f t="shared" si="240"/>
        <v>1014.537128237709</v>
      </c>
      <c r="T463">
        <f t="shared" si="241"/>
        <v>6.1166767204458023E-4</v>
      </c>
      <c r="U463">
        <f t="shared" si="218"/>
        <v>2.9832668465240757E-3</v>
      </c>
      <c r="V463">
        <f t="shared" si="242"/>
        <v>3.7265222674466046E-7</v>
      </c>
      <c r="W463">
        <f t="shared" si="219"/>
        <v>5822.4014183229274</v>
      </c>
      <c r="X463">
        <f t="shared" si="220"/>
        <v>7074.506600443633</v>
      </c>
      <c r="Y463">
        <f t="shared" si="221"/>
        <v>6.41550386139061E-4</v>
      </c>
      <c r="Z463">
        <f t="shared" si="243"/>
        <v>1.087626247389714E-4</v>
      </c>
      <c r="AA463">
        <f t="shared" si="244"/>
        <v>1.5513879987545968E-6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0.88063055893887165</v>
      </c>
      <c r="E464">
        <f t="shared" si="227"/>
        <v>0.16232716857351892</v>
      </c>
      <c r="F464">
        <f t="shared" si="228"/>
        <v>8.3172771078877378E-8</v>
      </c>
      <c r="G464">
        <f t="shared" si="229"/>
        <v>4.2920461965475046E-7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13.685196313812382</v>
      </c>
      <c r="L464">
        <f t="shared" si="234"/>
        <v>5.123773907336278E-4</v>
      </c>
      <c r="M464">
        <f t="shared" si="235"/>
        <v>7.01198517894865E-6</v>
      </c>
      <c r="N464">
        <f t="shared" si="217"/>
        <v>0.17645945416057701</v>
      </c>
      <c r="O464">
        <f t="shared" si="236"/>
        <v>0.99618609395196278</v>
      </c>
      <c r="P464">
        <f t="shared" si="237"/>
        <v>1013.6851963138124</v>
      </c>
      <c r="Q464">
        <f t="shared" si="238"/>
        <v>0.8190861111178519</v>
      </c>
      <c r="R464">
        <f t="shared" si="239"/>
        <v>0.13279323100015128</v>
      </c>
      <c r="S464">
        <f t="shared" si="240"/>
        <v>1014.5670723417124</v>
      </c>
      <c r="T464">
        <f t="shared" si="241"/>
        <v>5.123773907336278E-4</v>
      </c>
      <c r="U464">
        <f t="shared" si="218"/>
        <v>2.4730015314022857E-3</v>
      </c>
      <c r="V464">
        <f t="shared" si="242"/>
        <v>3.0891287130206769E-7</v>
      </c>
      <c r="W464">
        <f t="shared" si="219"/>
        <v>5761.8241234019169</v>
      </c>
      <c r="X464">
        <f t="shared" si="220"/>
        <v>7013.7601490639263</v>
      </c>
      <c r="Y464">
        <f t="shared" si="221"/>
        <v>5.3733672572634265E-4</v>
      </c>
      <c r="Z464">
        <f t="shared" si="243"/>
        <v>9.0759984747826146E-5</v>
      </c>
      <c r="AA464">
        <f t="shared" si="244"/>
        <v>1.296578805365758E-6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0.88063055893887165</v>
      </c>
      <c r="E465">
        <f t="shared" si="227"/>
        <v>0.16232716857351892</v>
      </c>
      <c r="F465">
        <f t="shared" si="228"/>
        <v>6.9671570647229752E-8</v>
      </c>
      <c r="G465">
        <f t="shared" si="229"/>
        <v>3.5953304900752074E-7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13.713385577539499</v>
      </c>
      <c r="L465">
        <f t="shared" si="234"/>
        <v>4.2920461965475045E-4</v>
      </c>
      <c r="M465">
        <f t="shared" si="235"/>
        <v>5.8858484409867815E-6</v>
      </c>
      <c r="N465">
        <f t="shared" si="217"/>
        <v>0.17578652313316268</v>
      </c>
      <c r="O465">
        <f t="shared" si="236"/>
        <v>0.9961864835714499</v>
      </c>
      <c r="P465">
        <f t="shared" si="237"/>
        <v>1013.7133855775395</v>
      </c>
      <c r="Q465">
        <f t="shared" si="238"/>
        <v>0.8190861111178519</v>
      </c>
      <c r="R465">
        <f t="shared" si="239"/>
        <v>0.13279323100015128</v>
      </c>
      <c r="S465">
        <f t="shared" si="240"/>
        <v>1014.5970781256673</v>
      </c>
      <c r="T465">
        <f t="shared" si="241"/>
        <v>4.2920461965475045E-4</v>
      </c>
      <c r="U465">
        <f t="shared" si="218"/>
        <v>2.0454569147318486E-3</v>
      </c>
      <c r="V465">
        <f t="shared" si="242"/>
        <v>2.5550650116103685E-7</v>
      </c>
      <c r="W465">
        <f t="shared" si="219"/>
        <v>5689.2041507123358</v>
      </c>
      <c r="X465">
        <f t="shared" si="220"/>
        <v>6943.4149009083312</v>
      </c>
      <c r="Y465">
        <f t="shared" si="221"/>
        <v>4.5093021511597619E-4</v>
      </c>
      <c r="Z465">
        <f t="shared" si="243"/>
        <v>7.5737212907475324E-5</v>
      </c>
      <c r="AA465">
        <f t="shared" si="244"/>
        <v>1.0835282026454288E-6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0.88063055893887165</v>
      </c>
      <c r="E466">
        <f t="shared" si="227"/>
        <v>0.16232716857351892</v>
      </c>
      <c r="F466">
        <f t="shared" si="228"/>
        <v>5.8361981853995056E-8</v>
      </c>
      <c r="G466">
        <f t="shared" si="229"/>
        <v>3.0117106715352567E-7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13.741632906534454</v>
      </c>
      <c r="L466">
        <f t="shared" si="234"/>
        <v>3.5953304900752074E-4</v>
      </c>
      <c r="M466">
        <f t="shared" si="235"/>
        <v>4.9405711772284115E-6</v>
      </c>
      <c r="N466">
        <f t="shared" si="217"/>
        <v>0.17511622655104536</v>
      </c>
      <c r="O466">
        <f t="shared" si="236"/>
        <v>0.99618687160898256</v>
      </c>
      <c r="P466">
        <f t="shared" si="237"/>
        <v>1013.7416329065345</v>
      </c>
      <c r="Q466">
        <f t="shared" si="238"/>
        <v>0.8190861111178519</v>
      </c>
      <c r="R466">
        <f t="shared" si="239"/>
        <v>0.13279323100015128</v>
      </c>
      <c r="S466">
        <f t="shared" si="240"/>
        <v>1014.6271457166243</v>
      </c>
      <c r="T466">
        <f t="shared" si="241"/>
        <v>3.5953304900752074E-4</v>
      </c>
      <c r="U466">
        <f t="shared" si="218"/>
        <v>1.6872068786329493E-3</v>
      </c>
      <c r="V466">
        <f t="shared" si="242"/>
        <v>2.1075600428907276E-7</v>
      </c>
      <c r="W466">
        <f t="shared" si="219"/>
        <v>5602.1545979809362</v>
      </c>
      <c r="X466">
        <f t="shared" si="220"/>
        <v>6861.9600303968327</v>
      </c>
      <c r="Y466">
        <f t="shared" si="221"/>
        <v>3.7941694648650445E-4</v>
      </c>
      <c r="Z466">
        <f t="shared" si="243"/>
        <v>6.3201064636497049E-5</v>
      </c>
      <c r="AA466">
        <f t="shared" si="244"/>
        <v>9.0539262573097723E-7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0.90173328303473166</v>
      </c>
      <c r="E467">
        <f t="shared" si="227"/>
        <v>0.17579760806839606</v>
      </c>
      <c r="F467">
        <f t="shared" si="228"/>
        <v>5.2945153224996099E-8</v>
      </c>
      <c r="G467">
        <f t="shared" si="229"/>
        <v>2.4822591392852958E-7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13.769938420402196</v>
      </c>
      <c r="L467">
        <f t="shared" si="234"/>
        <v>3.0117106715352567E-4</v>
      </c>
      <c r="M467">
        <f t="shared" si="235"/>
        <v>4.1471070487108629E-6</v>
      </c>
      <c r="N467">
        <f t="shared" si="217"/>
        <v>0.17444855357039774</v>
      </c>
      <c r="O467">
        <f t="shared" si="236"/>
        <v>0.99618725806398645</v>
      </c>
      <c r="P467">
        <f t="shared" si="237"/>
        <v>1013.7699384204022</v>
      </c>
      <c r="Q467">
        <f t="shared" si="238"/>
        <v>0.83871403344943518</v>
      </c>
      <c r="R467">
        <f t="shared" si="239"/>
        <v>0.14105297116633464</v>
      </c>
      <c r="S467">
        <f t="shared" si="240"/>
        <v>1014.6572752418957</v>
      </c>
      <c r="T467">
        <f t="shared" si="241"/>
        <v>3.0117106715352567E-4</v>
      </c>
      <c r="U467">
        <f t="shared" si="218"/>
        <v>1.3870043983798415E-3</v>
      </c>
      <c r="V467">
        <f t="shared" si="242"/>
        <v>1.7325646821138795E-7</v>
      </c>
      <c r="W467">
        <f t="shared" si="219"/>
        <v>5587.6696209050706</v>
      </c>
      <c r="X467">
        <f t="shared" si="220"/>
        <v>6832.7254503187842</v>
      </c>
      <c r="Y467">
        <f t="shared" si="221"/>
        <v>3.0905512114826246E-4</v>
      </c>
      <c r="Z467">
        <f t="shared" si="243"/>
        <v>5.2739940826276895E-5</v>
      </c>
      <c r="AA467">
        <f t="shared" si="244"/>
        <v>7.5645007774968074E-7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0.90173328303473166</v>
      </c>
      <c r="E468">
        <f t="shared" si="227"/>
        <v>0.17579760806839606</v>
      </c>
      <c r="F468">
        <f t="shared" si="228"/>
        <v>4.3637521929227059E-8</v>
      </c>
      <c r="G468">
        <f t="shared" si="229"/>
        <v>2.0458839199930252E-7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13.798302238994047</v>
      </c>
      <c r="L468">
        <f t="shared" si="234"/>
        <v>2.4822591392852957E-4</v>
      </c>
      <c r="M468">
        <f t="shared" si="235"/>
        <v>3.4250961839363732E-6</v>
      </c>
      <c r="N468">
        <f t="shared" si="217"/>
        <v>0.1737834933948896</v>
      </c>
      <c r="O468">
        <f t="shared" si="236"/>
        <v>0.99618764293600315</v>
      </c>
      <c r="P468">
        <f t="shared" si="237"/>
        <v>1013.7983022389941</v>
      </c>
      <c r="Q468">
        <f t="shared" si="238"/>
        <v>0.83871403344943518</v>
      </c>
      <c r="R468">
        <f t="shared" si="239"/>
        <v>0.14105297116633464</v>
      </c>
      <c r="S468">
        <f t="shared" si="240"/>
        <v>1014.687466829056</v>
      </c>
      <c r="T468">
        <f t="shared" si="241"/>
        <v>2.4822591392852957E-4</v>
      </c>
      <c r="U468">
        <f t="shared" si="218"/>
        <v>1.1395559785679088E-3</v>
      </c>
      <c r="V468">
        <f t="shared" si="242"/>
        <v>1.4234666047668784E-7</v>
      </c>
      <c r="W468">
        <f t="shared" si="219"/>
        <v>5569.9933287114045</v>
      </c>
      <c r="X468">
        <f t="shared" si="220"/>
        <v>6798.5261764110119</v>
      </c>
      <c r="Y468">
        <f t="shared" si="221"/>
        <v>2.5134355982918671E-4</v>
      </c>
      <c r="Z468">
        <f t="shared" si="243"/>
        <v>4.3302651643522027E-5</v>
      </c>
      <c r="AA468">
        <f t="shared" si="244"/>
        <v>6.2224057505792431E-7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0.90173328303473166</v>
      </c>
      <c r="E469">
        <f t="shared" si="227"/>
        <v>0.17579760806839606</v>
      </c>
      <c r="F469">
        <f t="shared" si="228"/>
        <v>3.596614995203676E-8</v>
      </c>
      <c r="G469">
        <f t="shared" si="229"/>
        <v>1.6862224204726575E-7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13.82672448240818</v>
      </c>
      <c r="L469">
        <f t="shared" si="234"/>
        <v>2.0458839199930253E-4</v>
      </c>
      <c r="M469">
        <f t="shared" si="235"/>
        <v>2.8287873284732781E-6</v>
      </c>
      <c r="N469">
        <f t="shared" si="217"/>
        <v>0.1731210352754872</v>
      </c>
      <c r="O469">
        <f t="shared" si="236"/>
        <v>0.99618802622469382</v>
      </c>
      <c r="P469">
        <f t="shared" si="237"/>
        <v>1013.8267244824082</v>
      </c>
      <c r="Q469">
        <f t="shared" si="238"/>
        <v>0.83871403344943518</v>
      </c>
      <c r="R469">
        <f t="shared" si="239"/>
        <v>0.14105297116633464</v>
      </c>
      <c r="S469">
        <f t="shared" si="240"/>
        <v>1014.7177206059426</v>
      </c>
      <c r="T469">
        <f t="shared" si="241"/>
        <v>2.0458839199930253E-4</v>
      </c>
      <c r="U469">
        <f t="shared" si="218"/>
        <v>9.3558881649502242E-4</v>
      </c>
      <c r="V469">
        <f t="shared" si="242"/>
        <v>1.1686827686584488E-7</v>
      </c>
      <c r="W469">
        <f t="shared" si="219"/>
        <v>5548.430652658335</v>
      </c>
      <c r="X469">
        <f t="shared" si="220"/>
        <v>6758.5254975326388</v>
      </c>
      <c r="Y469">
        <f t="shared" si="221"/>
        <v>2.0404890583254336E-4</v>
      </c>
      <c r="Z469">
        <f t="shared" si="243"/>
        <v>3.5554085469681875E-5</v>
      </c>
      <c r="AA469">
        <f t="shared" si="244"/>
        <v>5.1182890109516069E-7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0.90173328303473166</v>
      </c>
      <c r="E470">
        <f t="shared" si="227"/>
        <v>0.17579760806839606</v>
      </c>
      <c r="F470">
        <f t="shared" si="228"/>
        <v>2.9643386819039438E-8</v>
      </c>
      <c r="G470">
        <f t="shared" si="229"/>
        <v>1.3897885522822632E-7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13.855205270990167</v>
      </c>
      <c r="L470">
        <f t="shared" si="234"/>
        <v>1.6862224204726575E-4</v>
      </c>
      <c r="M470">
        <f t="shared" si="235"/>
        <v>2.3362957768194564E-6</v>
      </c>
      <c r="N470">
        <f t="shared" si="217"/>
        <v>0.17246116851025162</v>
      </c>
      <c r="O470">
        <f t="shared" si="236"/>
        <v>0.99618840792983054</v>
      </c>
      <c r="P470">
        <f t="shared" si="237"/>
        <v>1013.8552052709902</v>
      </c>
      <c r="Q470">
        <f t="shared" si="238"/>
        <v>0.83871403344943518</v>
      </c>
      <c r="R470">
        <f t="shared" si="239"/>
        <v>0.14105297116633464</v>
      </c>
      <c r="S470">
        <f t="shared" si="240"/>
        <v>1014.7480367006561</v>
      </c>
      <c r="T470">
        <f t="shared" si="241"/>
        <v>1.6862224204726575E-4</v>
      </c>
      <c r="U470">
        <f t="shared" si="218"/>
        <v>7.6746002199708208E-4</v>
      </c>
      <c r="V470">
        <f t="shared" si="242"/>
        <v>9.5866612290463998E-8</v>
      </c>
      <c r="W470">
        <f t="shared" si="219"/>
        <v>5522.1351531266082</v>
      </c>
      <c r="X470">
        <f t="shared" si="220"/>
        <v>6711.7457024254727</v>
      </c>
      <c r="Y470">
        <f t="shared" si="221"/>
        <v>1.6533071230897769E-4</v>
      </c>
      <c r="Z470">
        <f t="shared" si="243"/>
        <v>2.9192057113696433E-5</v>
      </c>
      <c r="AA470">
        <f t="shared" si="244"/>
        <v>4.2099521156946556E-7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0.90173328303473166</v>
      </c>
      <c r="E471">
        <f t="shared" si="227"/>
        <v>0.17579760806839606</v>
      </c>
      <c r="F471">
        <f t="shared" si="228"/>
        <v>2.4432150321206089E-8</v>
      </c>
      <c r="G471">
        <f t="shared" si="229"/>
        <v>1.1454670490702023E-7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13.883744725333489</v>
      </c>
      <c r="L471">
        <f t="shared" si="234"/>
        <v>1.3897885522822631E-4</v>
      </c>
      <c r="M471">
        <f t="shared" si="235"/>
        <v>1.9295469482077738E-6</v>
      </c>
      <c r="N471">
        <f t="shared" si="217"/>
        <v>0.17180388244413891</v>
      </c>
      <c r="O471">
        <f t="shared" si="236"/>
        <v>0.99618878805130195</v>
      </c>
      <c r="P471">
        <f t="shared" si="237"/>
        <v>1013.8837447253335</v>
      </c>
      <c r="Q471">
        <f t="shared" si="238"/>
        <v>0.83871403344943518</v>
      </c>
      <c r="R471">
        <f t="shared" si="239"/>
        <v>0.14105297116633464</v>
      </c>
      <c r="S471">
        <f t="shared" si="240"/>
        <v>1014.7784152415611</v>
      </c>
      <c r="T471">
        <f t="shared" si="241"/>
        <v>1.3897885522822631E-4</v>
      </c>
      <c r="U471">
        <f t="shared" si="218"/>
        <v>6.2887012175833487E-4</v>
      </c>
      <c r="V471">
        <f t="shared" si="242"/>
        <v>7.855477342882675E-8</v>
      </c>
      <c r="W471">
        <f t="shared" si="219"/>
        <v>5490.0760547306963</v>
      </c>
      <c r="X471">
        <f t="shared" si="220"/>
        <v>6657.0443192134708</v>
      </c>
      <c r="Y471">
        <f t="shared" si="221"/>
        <v>1.3367236942756589E-4</v>
      </c>
      <c r="Z471">
        <f t="shared" si="243"/>
        <v>2.3968455770877004E-5</v>
      </c>
      <c r="AA471">
        <f t="shared" si="244"/>
        <v>3.462679364428947E-7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0.90173328303473166</v>
      </c>
      <c r="E472">
        <f t="shared" si="227"/>
        <v>0.17579760806839606</v>
      </c>
      <c r="F472">
        <f t="shared" si="228"/>
        <v>2.0137036734770561E-8</v>
      </c>
      <c r="G472">
        <f t="shared" si="229"/>
        <v>9.4409668172249665E-8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13.912342966279951</v>
      </c>
      <c r="L472">
        <f t="shared" si="234"/>
        <v>1.1454670490702023E-4</v>
      </c>
      <c r="M472">
        <f t="shared" si="235"/>
        <v>1.5936130443237281E-6</v>
      </c>
      <c r="N472">
        <f t="shared" si="217"/>
        <v>0.17114916646879941</v>
      </c>
      <c r="O472">
        <f t="shared" si="236"/>
        <v>0.99618916658910561</v>
      </c>
      <c r="P472">
        <f t="shared" si="237"/>
        <v>1013.91234296628</v>
      </c>
      <c r="Q472">
        <f t="shared" si="238"/>
        <v>0.83871403344943518</v>
      </c>
      <c r="R472">
        <f t="shared" si="239"/>
        <v>0.14105297116633464</v>
      </c>
      <c r="S472">
        <f t="shared" si="240"/>
        <v>1014.8088563572865</v>
      </c>
      <c r="T472">
        <f t="shared" si="241"/>
        <v>1.1454670490702023E-4</v>
      </c>
      <c r="U472">
        <f t="shared" si="218"/>
        <v>5.1462692207022542E-4</v>
      </c>
      <c r="V472">
        <f t="shared" si="242"/>
        <v>6.4284181844365445E-8</v>
      </c>
      <c r="W472">
        <f t="shared" si="219"/>
        <v>5450.9981025597172</v>
      </c>
      <c r="X472">
        <f t="shared" si="220"/>
        <v>6593.086350990221</v>
      </c>
      <c r="Y472">
        <f t="shared" si="221"/>
        <v>1.0782417255774971E-4</v>
      </c>
      <c r="Z472">
        <f t="shared" si="243"/>
        <v>1.9679568624209173E-5</v>
      </c>
      <c r="AA472">
        <f t="shared" si="244"/>
        <v>2.8479109226823203E-7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0.90173328303473166</v>
      </c>
      <c r="E473">
        <f t="shared" si="227"/>
        <v>0.17579760806839606</v>
      </c>
      <c r="F473">
        <f t="shared" si="228"/>
        <v>1.6596993843212472E-8</v>
      </c>
      <c r="G473">
        <f t="shared" si="229"/>
        <v>7.7812674329037193E-8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13.94100011492039</v>
      </c>
      <c r="L473">
        <f t="shared" si="234"/>
        <v>9.4409668172249663E-5</v>
      </c>
      <c r="M473">
        <f t="shared" si="235"/>
        <v>1.3161651948389285E-6</v>
      </c>
      <c r="N473">
        <f t="shared" si="217"/>
        <v>0.17049701002237777</v>
      </c>
      <c r="O473">
        <f t="shared" si="236"/>
        <v>0.9961895435433481</v>
      </c>
      <c r="P473">
        <f t="shared" si="237"/>
        <v>1013.9410001149204</v>
      </c>
      <c r="Q473">
        <f t="shared" si="238"/>
        <v>0.83871403344943518</v>
      </c>
      <c r="R473">
        <f t="shared" si="239"/>
        <v>0.14105297116633464</v>
      </c>
      <c r="S473">
        <f t="shared" si="240"/>
        <v>1014.8393601767261</v>
      </c>
      <c r="T473">
        <f t="shared" si="241"/>
        <v>9.4409668172249663E-5</v>
      </c>
      <c r="U473">
        <f t="shared" si="218"/>
        <v>4.2045087833146773E-4</v>
      </c>
      <c r="V473">
        <f t="shared" si="242"/>
        <v>5.2520261883219138E-8</v>
      </c>
      <c r="W473">
        <f t="shared" si="219"/>
        <v>5403.3726761987018</v>
      </c>
      <c r="X473">
        <f t="shared" si="220"/>
        <v>6518.3118328008795</v>
      </c>
      <c r="Y473">
        <f t="shared" si="221"/>
        <v>8.6756397489376653E-5</v>
      </c>
      <c r="Z473">
        <f t="shared" si="243"/>
        <v>1.6158136014276471E-5</v>
      </c>
      <c r="AA473">
        <f t="shared" si="244"/>
        <v>2.3421512364860868E-7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0.90173328303473166</v>
      </c>
      <c r="E474">
        <f t="shared" si="227"/>
        <v>0.17579760806839606</v>
      </c>
      <c r="F474">
        <f t="shared" si="228"/>
        <v>1.3679282024449825E-8</v>
      </c>
      <c r="G474">
        <f t="shared" si="229"/>
        <v>6.4133392304587372E-8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13.969716292594986</v>
      </c>
      <c r="L474">
        <f t="shared" si="234"/>
        <v>7.7812674329037196E-5</v>
      </c>
      <c r="M474">
        <f t="shared" si="235"/>
        <v>1.0870209843447386E-6</v>
      </c>
      <c r="N474">
        <f t="shared" si="217"/>
        <v>0.16984740258931344</v>
      </c>
      <c r="O474">
        <f t="shared" si="236"/>
        <v>0.99618991891424336</v>
      </c>
      <c r="P474">
        <f t="shared" si="237"/>
        <v>1013.969716292595</v>
      </c>
      <c r="Q474">
        <f t="shared" si="238"/>
        <v>0.83871403344943518</v>
      </c>
      <c r="R474">
        <f t="shared" si="239"/>
        <v>0.14105297116633464</v>
      </c>
      <c r="S474">
        <f t="shared" si="240"/>
        <v>1014.8699268290394</v>
      </c>
      <c r="T474">
        <f t="shared" si="241"/>
        <v>7.7812674329037196E-5</v>
      </c>
      <c r="U474">
        <f t="shared" si="218"/>
        <v>3.4281467548388913E-4</v>
      </c>
      <c r="V474">
        <f t="shared" si="242"/>
        <v>4.2822402001573166E-8</v>
      </c>
      <c r="W474">
        <f t="shared" si="219"/>
        <v>5345.3382577326738</v>
      </c>
      <c r="X474">
        <f t="shared" si="220"/>
        <v>6430.8979216351599</v>
      </c>
      <c r="Y474">
        <f t="shared" si="221"/>
        <v>6.9620623795094152E-5</v>
      </c>
      <c r="Z474">
        <f t="shared" si="243"/>
        <v>1.3266828314945872E-5</v>
      </c>
      <c r="AA474">
        <f t="shared" si="244"/>
        <v>1.9260710141496247E-7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0.90173328303473166</v>
      </c>
      <c r="E475">
        <f t="shared" si="227"/>
        <v>0.17579760806839606</v>
      </c>
      <c r="F475">
        <f t="shared" si="228"/>
        <v>1.1274496964458539E-8</v>
      </c>
      <c r="G475">
        <f t="shared" si="229"/>
        <v>5.2858895340128833E-8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13.998491620893891</v>
      </c>
      <c r="L475">
        <f t="shared" si="234"/>
        <v>6.4133392304587366E-5</v>
      </c>
      <c r="M475">
        <f t="shared" si="235"/>
        <v>8.9777075479526707E-7</v>
      </c>
      <c r="N475">
        <f t="shared" si="217"/>
        <v>0.16920033370014159</v>
      </c>
      <c r="O475">
        <f t="shared" si="236"/>
        <v>0.9961902927021119</v>
      </c>
      <c r="P475">
        <f t="shared" si="237"/>
        <v>1013.9984916208939</v>
      </c>
      <c r="Q475">
        <f t="shared" si="238"/>
        <v>0.83871403344943518</v>
      </c>
      <c r="R475">
        <f t="shared" si="239"/>
        <v>0.14105297116633464</v>
      </c>
      <c r="S475">
        <f t="shared" si="240"/>
        <v>1014.9005564436518</v>
      </c>
      <c r="T475">
        <f t="shared" si="241"/>
        <v>6.4133392304587366E-5</v>
      </c>
      <c r="U475">
        <f t="shared" si="218"/>
        <v>2.7881100599274955E-4</v>
      </c>
      <c r="V475">
        <f t="shared" si="242"/>
        <v>3.4827438365151455E-8</v>
      </c>
      <c r="W475">
        <f t="shared" si="219"/>
        <v>5274.6279353493201</v>
      </c>
      <c r="X475">
        <f t="shared" si="220"/>
        <v>6328.7145982008806</v>
      </c>
      <c r="Y475">
        <f t="shared" si="221"/>
        <v>5.5717856591096301E-5</v>
      </c>
      <c r="Z475">
        <f t="shared" si="243"/>
        <v>1.0892890102175627E-5</v>
      </c>
      <c r="AA475">
        <f t="shared" si="244"/>
        <v>1.5837684501592828E-7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0.90173328303473166</v>
      </c>
      <c r="E476">
        <f t="shared" si="227"/>
        <v>0.17579760806839606</v>
      </c>
      <c r="F476">
        <f t="shared" si="228"/>
        <v>9.2924673659323347E-9</v>
      </c>
      <c r="G476">
        <f t="shared" si="229"/>
        <v>4.3566427974196496E-8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14.027326221657695</v>
      </c>
      <c r="L476">
        <f t="shared" si="234"/>
        <v>5.2858895340128834E-5</v>
      </c>
      <c r="M476">
        <f t="shared" si="235"/>
        <v>7.4146896865244894E-7</v>
      </c>
      <c r="N476">
        <f t="shared" si="217"/>
        <v>0.16855579293129413</v>
      </c>
      <c r="O476">
        <f t="shared" si="236"/>
        <v>0.99619066490737707</v>
      </c>
      <c r="P476">
        <f t="shared" si="237"/>
        <v>1014.0273262216577</v>
      </c>
      <c r="Q476">
        <f t="shared" si="238"/>
        <v>0.83871403344943518</v>
      </c>
      <c r="R476">
        <f t="shared" si="239"/>
        <v>0.14105297116633464</v>
      </c>
      <c r="S476">
        <f t="shared" si="240"/>
        <v>1014.9312491502552</v>
      </c>
      <c r="T476">
        <f t="shared" si="241"/>
        <v>5.2858895340128834E-5</v>
      </c>
      <c r="U476">
        <f t="shared" si="218"/>
        <v>2.2604358897887478E-4</v>
      </c>
      <c r="V476">
        <f t="shared" si="242"/>
        <v>2.8236041597310954E-8</v>
      </c>
      <c r="W476">
        <f t="shared" si="219"/>
        <v>5188.4811192865227</v>
      </c>
      <c r="X476">
        <f t="shared" si="220"/>
        <v>6209.2729040154991</v>
      </c>
      <c r="Y476">
        <f t="shared" si="221"/>
        <v>4.4472251766046444E-5</v>
      </c>
      <c r="Z476">
        <f t="shared" si="243"/>
        <v>8.9437427305706573E-6</v>
      </c>
      <c r="AA476">
        <f t="shared" si="244"/>
        <v>1.3021614530496995E-7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0.90173328303473166</v>
      </c>
      <c r="E477">
        <f t="shared" si="227"/>
        <v>0.17579760806839606</v>
      </c>
      <c r="F477">
        <f t="shared" si="228"/>
        <v>7.6588738299478015E-9</v>
      </c>
      <c r="G477">
        <f t="shared" si="229"/>
        <v>3.5907554144248695E-8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14.056220216977984</v>
      </c>
      <c r="L477">
        <f t="shared" si="234"/>
        <v>4.3566427974196497E-5</v>
      </c>
      <c r="M477">
        <f t="shared" si="235"/>
        <v>6.12379305672416E-7</v>
      </c>
      <c r="N477">
        <f t="shared" si="217"/>
        <v>0.16791376990490123</v>
      </c>
      <c r="O477">
        <f t="shared" si="236"/>
        <v>0.99619103553056398</v>
      </c>
      <c r="P477">
        <f t="shared" si="237"/>
        <v>1014.056220216978</v>
      </c>
      <c r="Q477">
        <f t="shared" si="238"/>
        <v>0.83871403344943518</v>
      </c>
      <c r="R477">
        <f t="shared" si="239"/>
        <v>0.14105297116633464</v>
      </c>
      <c r="S477">
        <f t="shared" si="240"/>
        <v>1014.9620050788089</v>
      </c>
      <c r="T477">
        <f t="shared" si="241"/>
        <v>4.3566427974196497E-5</v>
      </c>
      <c r="U477">
        <f t="shared" si="218"/>
        <v>1.8253734531536875E-4</v>
      </c>
      <c r="V477">
        <f t="shared" si="242"/>
        <v>2.2801496378068712E-8</v>
      </c>
      <c r="W477">
        <f t="shared" si="219"/>
        <v>5083.5360320581922</v>
      </c>
      <c r="X477">
        <f t="shared" si="220"/>
        <v>6069.6644559637225</v>
      </c>
      <c r="Y477">
        <f t="shared" si="221"/>
        <v>3.5409459774570459E-5</v>
      </c>
      <c r="Z477">
        <f t="shared" si="243"/>
        <v>7.3433738123748046E-6</v>
      </c>
      <c r="AA477">
        <f t="shared" si="244"/>
        <v>1.0704876465864389E-7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0.90173328303473166</v>
      </c>
      <c r="E478">
        <f t="shared" si="227"/>
        <v>0.17579760806839606</v>
      </c>
      <c r="F478">
        <f t="shared" si="228"/>
        <v>6.3124621301453424E-9</v>
      </c>
      <c r="G478">
        <f t="shared" si="229"/>
        <v>2.9595092014103354E-8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14.085173729197813</v>
      </c>
      <c r="L478">
        <f t="shared" si="234"/>
        <v>3.5907554144248697E-5</v>
      </c>
      <c r="M478">
        <f t="shared" si="235"/>
        <v>5.0576413831231971E-7</v>
      </c>
      <c r="N478">
        <f t="shared" si="217"/>
        <v>0.16727425428859327</v>
      </c>
      <c r="O478">
        <f t="shared" si="236"/>
        <v>0.99619140457229838</v>
      </c>
      <c r="P478">
        <f t="shared" si="237"/>
        <v>1014.0851737291978</v>
      </c>
      <c r="Q478">
        <f t="shared" si="238"/>
        <v>0.83871403344943518</v>
      </c>
      <c r="R478">
        <f t="shared" si="239"/>
        <v>0.14105297116633464</v>
      </c>
      <c r="S478">
        <f t="shared" si="240"/>
        <v>1014.9928243595399</v>
      </c>
      <c r="T478">
        <f t="shared" si="241"/>
        <v>3.5907554144248697E-5</v>
      </c>
      <c r="U478">
        <f t="shared" si="218"/>
        <v>1.4666436157159725E-4</v>
      </c>
      <c r="V478">
        <f t="shared" si="242"/>
        <v>1.8320453293482692E-8</v>
      </c>
      <c r="W478">
        <f t="shared" si="219"/>
        <v>4955.6987861941861</v>
      </c>
      <c r="X478">
        <f t="shared" si="220"/>
        <v>5906.4907685156077</v>
      </c>
      <c r="Y478">
        <f t="shared" si="221"/>
        <v>2.8138776203074201E-5</v>
      </c>
      <c r="Z478">
        <f t="shared" si="243"/>
        <v>6.0293727844251578E-6</v>
      </c>
      <c r="AA478">
        <f t="shared" si="244"/>
        <v>8.7989303309621812E-8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0.91883359795941444</v>
      </c>
      <c r="E479">
        <f t="shared" si="227"/>
        <v>0.18882475012335254</v>
      </c>
      <c r="F479">
        <f t="shared" si="228"/>
        <v>5.5882858544406921E-9</v>
      </c>
      <c r="G479">
        <f t="shared" si="229"/>
        <v>2.4006806159662662E-8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14.11418688091225</v>
      </c>
      <c r="L479">
        <f t="shared" si="234"/>
        <v>2.9595092014103355E-5</v>
      </c>
      <c r="M479">
        <f t="shared" si="235"/>
        <v>4.1771065944484848E-7</v>
      </c>
      <c r="N479">
        <f t="shared" si="217"/>
        <v>0.16663723579530337</v>
      </c>
      <c r="O479">
        <f t="shared" si="236"/>
        <v>0.99619177203330489</v>
      </c>
      <c r="P479">
        <f t="shared" si="237"/>
        <v>1014.1141868809123</v>
      </c>
      <c r="Q479">
        <f t="shared" si="238"/>
        <v>0.85461926216126471</v>
      </c>
      <c r="R479">
        <f t="shared" si="239"/>
        <v>0.14845244616814612</v>
      </c>
      <c r="S479">
        <f t="shared" si="240"/>
        <v>1015.0237071229431</v>
      </c>
      <c r="T479">
        <f t="shared" si="241"/>
        <v>2.9595092014103355E-5</v>
      </c>
      <c r="U479">
        <f t="shared" si="218"/>
        <v>1.1708286753886629E-4</v>
      </c>
      <c r="V479">
        <f t="shared" si="242"/>
        <v>1.4625306265460331E-8</v>
      </c>
      <c r="W479">
        <f t="shared" si="219"/>
        <v>4877.0697259843873</v>
      </c>
      <c r="X479">
        <f t="shared" si="220"/>
        <v>5765.4476236187766</v>
      </c>
      <c r="Y479">
        <f t="shared" si="221"/>
        <v>2.1327115985037422E-5</v>
      </c>
      <c r="Z479">
        <f t="shared" si="243"/>
        <v>4.9504969472614404E-6</v>
      </c>
      <c r="AA479">
        <f t="shared" si="244"/>
        <v>7.2309359675769603E-8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0.91883359795941444</v>
      </c>
      <c r="E480">
        <f t="shared" si="227"/>
        <v>0.18882475012335254</v>
      </c>
      <c r="F480">
        <f t="shared" si="228"/>
        <v>4.5330791743580623E-9</v>
      </c>
      <c r="G480">
        <f t="shared" si="229"/>
        <v>1.9473726985304599E-8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14.143259794968891</v>
      </c>
      <c r="L480">
        <f t="shared" si="234"/>
        <v>2.4006806159662663E-5</v>
      </c>
      <c r="M480">
        <f t="shared" si="235"/>
        <v>3.3953449636356843E-7</v>
      </c>
      <c r="N480">
        <f t="shared" si="217"/>
        <v>0.16600270418306987</v>
      </c>
      <c r="O480">
        <f t="shared" si="236"/>
        <v>0.99619213791440364</v>
      </c>
      <c r="P480">
        <f t="shared" si="237"/>
        <v>1014.1432597949689</v>
      </c>
      <c r="Q480">
        <f t="shared" si="238"/>
        <v>0.85461926216126471</v>
      </c>
      <c r="R480">
        <f t="shared" si="239"/>
        <v>0.14845244616814612</v>
      </c>
      <c r="S480">
        <f t="shared" si="240"/>
        <v>1015.0546534997824</v>
      </c>
      <c r="T480">
        <f t="shared" si="241"/>
        <v>2.4006806159662663E-5</v>
      </c>
      <c r="U480">
        <f t="shared" si="218"/>
        <v>9.3079377658871685E-5</v>
      </c>
      <c r="V480">
        <f t="shared" si="242"/>
        <v>1.1626930855682611E-8</v>
      </c>
      <c r="W480">
        <f t="shared" si="219"/>
        <v>4779.7413268200735</v>
      </c>
      <c r="X480">
        <f t="shared" si="220"/>
        <v>5599.165129392286</v>
      </c>
      <c r="Y480">
        <f t="shared" si="221"/>
        <v>1.5957235416551402E-5</v>
      </c>
      <c r="Z480">
        <f t="shared" si="243"/>
        <v>4.000427818719849E-6</v>
      </c>
      <c r="AA480">
        <f t="shared" si="244"/>
        <v>5.8509191894568419E-8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0.91883359795941444</v>
      </c>
      <c r="E481">
        <f t="shared" si="227"/>
        <v>0.18882475012335254</v>
      </c>
      <c r="F481">
        <f t="shared" si="228"/>
        <v>3.6771216319705281E-9</v>
      </c>
      <c r="G481">
        <f t="shared" si="229"/>
        <v>1.5796605353334072E-8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14.172392594468382</v>
      </c>
      <c r="L481">
        <f t="shared" si="234"/>
        <v>1.9473726985304599E-5</v>
      </c>
      <c r="M481">
        <f t="shared" si="235"/>
        <v>2.7598930411322998E-7</v>
      </c>
      <c r="N481">
        <f t="shared" si="217"/>
        <v>0.16537064925483994</v>
      </c>
      <c r="O481">
        <f t="shared" si="236"/>
        <v>0.99619250221651279</v>
      </c>
      <c r="P481">
        <f t="shared" si="237"/>
        <v>1014.1723925944684</v>
      </c>
      <c r="Q481">
        <f t="shared" si="238"/>
        <v>0.85461926216126471</v>
      </c>
      <c r="R481">
        <f t="shared" si="239"/>
        <v>0.14845244616814612</v>
      </c>
      <c r="S481">
        <f t="shared" si="240"/>
        <v>1015.0856636210912</v>
      </c>
      <c r="T481">
        <f t="shared" si="241"/>
        <v>1.9473726985304599E-5</v>
      </c>
      <c r="U481">
        <f t="shared" si="218"/>
        <v>7.3600737245502792E-5</v>
      </c>
      <c r="V481">
        <f t="shared" si="242"/>
        <v>9.1937731472268877E-9</v>
      </c>
      <c r="W481">
        <f t="shared" si="219"/>
        <v>4659.2755594776199</v>
      </c>
      <c r="X481">
        <f t="shared" si="220"/>
        <v>5403.1337344664635</v>
      </c>
      <c r="Y481">
        <f t="shared" si="221"/>
        <v>1.1750434029150078E-5</v>
      </c>
      <c r="Z481">
        <f t="shared" si="243"/>
        <v>3.2326913400833844E-6</v>
      </c>
      <c r="AA481">
        <f t="shared" si="244"/>
        <v>4.7335351042858447E-8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0.91883359795941444</v>
      </c>
      <c r="E482">
        <f t="shared" si="227"/>
        <v>0.18882475012335254</v>
      </c>
      <c r="F482">
        <f t="shared" si="228"/>
        <v>2.9827900586405192E-9</v>
      </c>
      <c r="G482">
        <f t="shared" si="229"/>
        <v>1.2813815294693552E-8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14.201585402764918</v>
      </c>
      <c r="L482">
        <f t="shared" si="234"/>
        <v>1.5796605353334072E-5</v>
      </c>
      <c r="M482">
        <f t="shared" si="235"/>
        <v>2.2433683999914731E-7</v>
      </c>
      <c r="N482">
        <f t="shared" si="217"/>
        <v>0.16474106085827275</v>
      </c>
      <c r="O482">
        <f t="shared" si="236"/>
        <v>0.9961928649406403</v>
      </c>
      <c r="P482">
        <f t="shared" si="237"/>
        <v>1014.2015854027649</v>
      </c>
      <c r="Q482">
        <f t="shared" si="238"/>
        <v>0.85461926216126471</v>
      </c>
      <c r="R482">
        <f t="shared" si="239"/>
        <v>0.14845244616814612</v>
      </c>
      <c r="S482">
        <f t="shared" si="240"/>
        <v>1015.1167376181726</v>
      </c>
      <c r="T482">
        <f t="shared" si="241"/>
        <v>1.5796605353334072E-5</v>
      </c>
      <c r="U482">
        <f t="shared" si="218"/>
        <v>5.7792627758965095E-5</v>
      </c>
      <c r="V482">
        <f t="shared" si="242"/>
        <v>7.2191166703363205E-9</v>
      </c>
      <c r="W482">
        <f t="shared" si="219"/>
        <v>4510.1811154479592</v>
      </c>
      <c r="X482">
        <f t="shared" si="220"/>
        <v>5172.0381828910704</v>
      </c>
      <c r="Y482">
        <f t="shared" si="221"/>
        <v>8.4809142137035602E-6</v>
      </c>
      <c r="Z482">
        <f t="shared" si="243"/>
        <v>2.6122948833033358E-6</v>
      </c>
      <c r="AA482">
        <f t="shared" si="244"/>
        <v>3.8288013821168981E-8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0.91883359795941444</v>
      </c>
      <c r="E483">
        <f t="shared" si="227"/>
        <v>0.18882475012335254</v>
      </c>
      <c r="F483">
        <f t="shared" si="228"/>
        <v>2.4195654711473029E-9</v>
      </c>
      <c r="G483">
        <f t="shared" si="229"/>
        <v>1.0394249823546249E-8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14.23083834346683</v>
      </c>
      <c r="L483">
        <f t="shared" si="234"/>
        <v>1.2813815294693552E-5</v>
      </c>
      <c r="M483">
        <f t="shared" si="235"/>
        <v>1.8235133402182673E-7</v>
      </c>
      <c r="N483">
        <f t="shared" si="217"/>
        <v>0.16411392888554407</v>
      </c>
      <c r="O483">
        <f t="shared" si="236"/>
        <v>0.99619322608788952</v>
      </c>
      <c r="P483">
        <f t="shared" si="237"/>
        <v>1014.2308383434669</v>
      </c>
      <c r="Q483">
        <f t="shared" si="238"/>
        <v>0.85461926216126471</v>
      </c>
      <c r="R483">
        <f t="shared" si="239"/>
        <v>0.14845244616814612</v>
      </c>
      <c r="S483">
        <f t="shared" si="240"/>
        <v>1015.1478756226002</v>
      </c>
      <c r="T483">
        <f t="shared" si="241"/>
        <v>1.2813815294693552E-5</v>
      </c>
      <c r="U483">
        <f t="shared" si="218"/>
        <v>4.4962026386599415E-5</v>
      </c>
      <c r="V483">
        <f t="shared" si="242"/>
        <v>5.6163930730637154E-9</v>
      </c>
      <c r="W483">
        <f t="shared" si="219"/>
        <v>4325.6634340985593</v>
      </c>
      <c r="X483">
        <f t="shared" si="220"/>
        <v>4899.6135640618577</v>
      </c>
      <c r="Y483">
        <f t="shared" si="221"/>
        <v>5.9657810370953618E-6</v>
      </c>
      <c r="Z483">
        <f t="shared" si="243"/>
        <v>2.1109615252897766E-6</v>
      </c>
      <c r="AA483">
        <f t="shared" si="244"/>
        <v>3.0962480549063019E-8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0.91883359795941444</v>
      </c>
      <c r="E484">
        <f t="shared" si="227"/>
        <v>0.18882475012335254</v>
      </c>
      <c r="F484">
        <f t="shared" si="228"/>
        <v>1.9626916256508216E-9</v>
      </c>
      <c r="G484">
        <f t="shared" si="229"/>
        <v>8.431558197895428E-9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14.260151540436953</v>
      </c>
      <c r="L484">
        <f t="shared" si="234"/>
        <v>1.0394249823546249E-5</v>
      </c>
      <c r="M484">
        <f t="shared" si="235"/>
        <v>1.4822357763292956E-7</v>
      </c>
      <c r="N484">
        <f t="shared" si="217"/>
        <v>0.16348924327315056</v>
      </c>
      <c r="O484">
        <f t="shared" si="236"/>
        <v>0.9961935856594526</v>
      </c>
      <c r="P484">
        <f t="shared" si="237"/>
        <v>1014.2601515404369</v>
      </c>
      <c r="Q484">
        <f t="shared" si="238"/>
        <v>0.85461926216126471</v>
      </c>
      <c r="R484">
        <f t="shared" si="239"/>
        <v>0.14845244616814612</v>
      </c>
      <c r="S484">
        <f t="shared" si="240"/>
        <v>1015.1790777662187</v>
      </c>
      <c r="T484">
        <f t="shared" si="241"/>
        <v>1.0394249823546249E-5</v>
      </c>
      <c r="U484">
        <f t="shared" si="218"/>
        <v>3.4546753290540193E-5</v>
      </c>
      <c r="V484">
        <f t="shared" si="242"/>
        <v>4.3153781417569656E-9</v>
      </c>
      <c r="W484">
        <f t="shared" si="219"/>
        <v>4097.3154047804928</v>
      </c>
      <c r="X484">
        <f t="shared" si="220"/>
        <v>4578.4756443750248</v>
      </c>
      <c r="Y484">
        <f t="shared" si="221"/>
        <v>4.0569305626546046E-6</v>
      </c>
      <c r="Z484">
        <f t="shared" si="243"/>
        <v>1.705841176360048E-6</v>
      </c>
      <c r="AA484">
        <f t="shared" si="244"/>
        <v>2.5031071585644867E-8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0.91883359795941444</v>
      </c>
      <c r="E485">
        <f t="shared" si="227"/>
        <v>0.18882475012335254</v>
      </c>
      <c r="F485">
        <f t="shared" si="228"/>
        <v>1.5920868698681089E-9</v>
      </c>
      <c r="G485">
        <f t="shared" si="229"/>
        <v>6.8394713280273191E-9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14.289525117793394</v>
      </c>
      <c r="L485">
        <f t="shared" si="234"/>
        <v>8.4315581978954288E-6</v>
      </c>
      <c r="M485">
        <f t="shared" si="235"/>
        <v>1.2048296265096351E-7</v>
      </c>
      <c r="N485">
        <f t="shared" si="217"/>
        <v>0.16286699400171462</v>
      </c>
      <c r="O485">
        <f t="shared" si="236"/>
        <v>0.99619394365660907</v>
      </c>
      <c r="P485">
        <f t="shared" si="237"/>
        <v>1014.2895251177933</v>
      </c>
      <c r="Q485">
        <f t="shared" si="238"/>
        <v>0.85461926216126471</v>
      </c>
      <c r="R485">
        <f t="shared" si="239"/>
        <v>0.14845244616814612</v>
      </c>
      <c r="S485">
        <f t="shared" si="240"/>
        <v>1015.2103441811443</v>
      </c>
      <c r="T485">
        <f t="shared" si="241"/>
        <v>8.4315581978954288E-6</v>
      </c>
      <c r="U485">
        <f t="shared" si="218"/>
        <v>2.6090768362749575E-5</v>
      </c>
      <c r="V485">
        <f t="shared" si="242"/>
        <v>3.2591060163411713E-9</v>
      </c>
      <c r="W485">
        <f t="shared" si="219"/>
        <v>3814.734664627189</v>
      </c>
      <c r="X485">
        <f t="shared" si="220"/>
        <v>4199.9208858190468</v>
      </c>
      <c r="Y485">
        <f t="shared" si="221"/>
        <v>2.6344701157929008E-6</v>
      </c>
      <c r="Z485">
        <f t="shared" si="243"/>
        <v>1.3784690693874527E-6</v>
      </c>
      <c r="AA485">
        <f t="shared" si="244"/>
        <v>2.0228469191127676E-8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0.91883359795941444</v>
      </c>
      <c r="E486">
        <f t="shared" si="227"/>
        <v>0.18882475012335254</v>
      </c>
      <c r="F486">
        <f t="shared" si="228"/>
        <v>1.2914614644905926E-9</v>
      </c>
      <c r="G486">
        <f t="shared" si="229"/>
        <v>5.5480098635367265E-9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14.318959199909857</v>
      </c>
      <c r="L486">
        <f t="shared" si="234"/>
        <v>6.839471328027319E-6</v>
      </c>
      <c r="M486">
        <f t="shared" si="235"/>
        <v>9.7934110894976465E-8</v>
      </c>
      <c r="N486">
        <f t="shared" si="217"/>
        <v>0.16224717109579043</v>
      </c>
      <c r="O486">
        <f t="shared" si="236"/>
        <v>0.99619430008072929</v>
      </c>
      <c r="P486">
        <f t="shared" si="237"/>
        <v>1014.3189591999098</v>
      </c>
      <c r="Q486">
        <f t="shared" si="238"/>
        <v>0.85461926216126471</v>
      </c>
      <c r="R486">
        <f t="shared" si="239"/>
        <v>0.14845244616814612</v>
      </c>
      <c r="S486">
        <f t="shared" si="240"/>
        <v>1015.2416749997653</v>
      </c>
      <c r="T486">
        <f t="shared" si="241"/>
        <v>6.839471328027319E-6</v>
      </c>
      <c r="U486">
        <f t="shared" si="218"/>
        <v>1.9224131974203522E-5</v>
      </c>
      <c r="V486">
        <f t="shared" si="242"/>
        <v>2.4013660044414515E-9</v>
      </c>
      <c r="W486">
        <f t="shared" si="219"/>
        <v>3465.0500714770874</v>
      </c>
      <c r="X486">
        <f t="shared" si="220"/>
        <v>3753.6907358254043</v>
      </c>
      <c r="Y486">
        <f t="shared" si="221"/>
        <v>1.601381252822256E-6</v>
      </c>
      <c r="Z486">
        <f t="shared" si="243"/>
        <v>1.1139241357567244E-6</v>
      </c>
      <c r="AA486">
        <f t="shared" si="244"/>
        <v>1.6339849092681611E-8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0.91883359795941444</v>
      </c>
      <c r="E487">
        <f t="shared" si="227"/>
        <v>0.18882475012335254</v>
      </c>
      <c r="F487">
        <f t="shared" si="228"/>
        <v>1.0476015761642175E-9</v>
      </c>
      <c r="G487">
        <f t="shared" si="229"/>
        <v>4.500408287372509E-9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14.348453911416234</v>
      </c>
      <c r="L487">
        <f t="shared" si="234"/>
        <v>5.5480098635367266E-6</v>
      </c>
      <c r="M487">
        <f t="shared" si="235"/>
        <v>7.9605363827039393E-8</v>
      </c>
      <c r="N487">
        <f t="shared" si="217"/>
        <v>0.16162976462366965</v>
      </c>
      <c r="O487">
        <f t="shared" si="236"/>
        <v>0.99619465493326687</v>
      </c>
      <c r="P487">
        <f t="shared" si="237"/>
        <v>1014.3484539114162</v>
      </c>
      <c r="Q487">
        <f t="shared" si="238"/>
        <v>0.85461926216126471</v>
      </c>
      <c r="R487">
        <f t="shared" si="239"/>
        <v>0.14845244616814612</v>
      </c>
      <c r="S487">
        <f t="shared" si="240"/>
        <v>1015.273070354743</v>
      </c>
      <c r="T487">
        <f t="shared" si="241"/>
        <v>5.5480098635367266E-6</v>
      </c>
      <c r="U487">
        <f t="shared" si="218"/>
        <v>1.3646749151265573E-5</v>
      </c>
      <c r="V487">
        <f t="shared" si="242"/>
        <v>1.7046719990771968E-9</v>
      </c>
      <c r="W487">
        <f t="shared" si="219"/>
        <v>3032.3357970778707</v>
      </c>
      <c r="X487">
        <f t="shared" si="220"/>
        <v>3227.6938051570564</v>
      </c>
      <c r="Y487">
        <f t="shared" si="221"/>
        <v>8.7919079856415323E-7</v>
      </c>
      <c r="Z487">
        <f t="shared" si="243"/>
        <v>9.0014890557037623E-7</v>
      </c>
      <c r="AA487">
        <f t="shared" si="244"/>
        <v>1.3191270818959713E-8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0.91883359795941444</v>
      </c>
      <c r="E488">
        <f t="shared" si="227"/>
        <v>0.18882475012335254</v>
      </c>
      <c r="F488">
        <f t="shared" si="228"/>
        <v>8.4978847031617896E-10</v>
      </c>
      <c r="G488">
        <f t="shared" si="229"/>
        <v>3.6506198170563301E-9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14.378009377199138</v>
      </c>
      <c r="L488">
        <f t="shared" si="234"/>
        <v>4.5004082873725092E-6</v>
      </c>
      <c r="M488">
        <f t="shared" si="235"/>
        <v>6.4706912557066646E-8</v>
      </c>
      <c r="N488">
        <f t="shared" si="217"/>
        <v>0.1610147646971877</v>
      </c>
      <c r="O488">
        <f t="shared" si="236"/>
        <v>0.99619500821575846</v>
      </c>
      <c r="P488">
        <f t="shared" si="237"/>
        <v>1014.3780093771992</v>
      </c>
      <c r="Q488">
        <f t="shared" si="238"/>
        <v>0.85461926216126471</v>
      </c>
      <c r="R488">
        <f t="shared" si="239"/>
        <v>0.14845244616814612</v>
      </c>
      <c r="S488">
        <f t="shared" si="240"/>
        <v>1015.3045303790117</v>
      </c>
      <c r="T488">
        <f t="shared" si="241"/>
        <v>4.5004082873725092E-6</v>
      </c>
      <c r="U488">
        <f t="shared" si="218"/>
        <v>9.1151828643967427E-6</v>
      </c>
      <c r="V488">
        <f t="shared" si="242"/>
        <v>1.1386152718989786E-9</v>
      </c>
      <c r="W488">
        <f t="shared" si="219"/>
        <v>2496.8863703114257</v>
      </c>
      <c r="X488">
        <f t="shared" si="220"/>
        <v>2607.6784102156412</v>
      </c>
      <c r="Y488">
        <f t="shared" si="221"/>
        <v>4.0445961644642468E-7</v>
      </c>
      <c r="Z488">
        <f t="shared" si="243"/>
        <v>7.2739993219843089E-7</v>
      </c>
      <c r="AA488">
        <f t="shared" si="244"/>
        <v>1.0641896916208494E-8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0.91883359795941444</v>
      </c>
      <c r="E489">
        <f t="shared" si="227"/>
        <v>0.18882475012335254</v>
      </c>
      <c r="F489">
        <f t="shared" si="228"/>
        <v>6.8932737475102053E-10</v>
      </c>
      <c r="G489">
        <f t="shared" si="229"/>
        <v>2.9612924423053097E-9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14.407625722402431</v>
      </c>
      <c r="L489">
        <f t="shared" si="234"/>
        <v>3.6506198170563303E-6</v>
      </c>
      <c r="M489">
        <f t="shared" si="235"/>
        <v>5.2596763978932837E-8</v>
      </c>
      <c r="N489">
        <f t="shared" si="217"/>
        <v>0.1604021614715313</v>
      </c>
      <c r="O489">
        <f t="shared" si="236"/>
        <v>0.996195359929827</v>
      </c>
      <c r="P489">
        <f t="shared" si="237"/>
        <v>1014.4076257224025</v>
      </c>
      <c r="Q489">
        <f t="shared" si="238"/>
        <v>0.85461926216126471</v>
      </c>
      <c r="R489">
        <f t="shared" si="239"/>
        <v>0.14845244616814612</v>
      </c>
      <c r="S489">
        <f t="shared" si="240"/>
        <v>1015.3360552057792</v>
      </c>
      <c r="T489">
        <f t="shared" si="241"/>
        <v>3.6506198170563303E-6</v>
      </c>
      <c r="U489">
        <f t="shared" si="218"/>
        <v>5.4319569778343155E-6</v>
      </c>
      <c r="V489">
        <f t="shared" si="242"/>
        <v>6.7852826029614714E-10</v>
      </c>
      <c r="W489">
        <f t="shared" si="219"/>
        <v>1834.3196707737652</v>
      </c>
      <c r="X489">
        <f t="shared" si="220"/>
        <v>1876.8466120149085</v>
      </c>
      <c r="Y489">
        <f t="shared" si="221"/>
        <v>1.2593470969175958E-7</v>
      </c>
      <c r="Z489">
        <f t="shared" si="243"/>
        <v>5.878036908422154E-7</v>
      </c>
      <c r="AA489">
        <f t="shared" si="244"/>
        <v>8.5776929754724079E-9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0.91883359795941444</v>
      </c>
      <c r="E490">
        <f t="shared" si="227"/>
        <v>0.18882475012335254</v>
      </c>
      <c r="F490">
        <f t="shared" si="228"/>
        <v>5.5916530546047244E-10</v>
      </c>
      <c r="G490">
        <f t="shared" si="229"/>
        <v>2.4021271368448374E-9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14.437303072427756</v>
      </c>
      <c r="L490">
        <f t="shared" si="234"/>
        <v>2.9612924423053099E-6</v>
      </c>
      <c r="M490">
        <f t="shared" si="235"/>
        <v>4.275307647565154E-8</v>
      </c>
      <c r="N490">
        <f t="shared" si="217"/>
        <v>0.15979194514504563</v>
      </c>
      <c r="O490">
        <f t="shared" si="236"/>
        <v>0.99619571007717389</v>
      </c>
      <c r="P490">
        <f t="shared" si="237"/>
        <v>1014.4373030724278</v>
      </c>
      <c r="Q490">
        <f t="shared" si="238"/>
        <v>0.85461926216126471</v>
      </c>
      <c r="R490">
        <f t="shared" si="239"/>
        <v>0.14845244616814612</v>
      </c>
      <c r="S490">
        <f t="shared" si="240"/>
        <v>1015.3676449685285</v>
      </c>
      <c r="T490">
        <f t="shared" si="241"/>
        <v>2.9612924423053099E-6</v>
      </c>
      <c r="U490">
        <f t="shared" si="218"/>
        <v>2.4368788099490047E-6</v>
      </c>
      <c r="V490">
        <f t="shared" si="242"/>
        <v>3.0440063244508227E-10</v>
      </c>
      <c r="W490">
        <f t="shared" si="219"/>
        <v>1014.467041552935</v>
      </c>
      <c r="X490">
        <f t="shared" si="220"/>
        <v>1015.3992998010167</v>
      </c>
      <c r="Y490">
        <f t="shared" si="221"/>
        <v>2.2394028362643971E-9</v>
      </c>
      <c r="Z490">
        <f t="shared" si="243"/>
        <v>4.749977084950816E-7</v>
      </c>
      <c r="AA490">
        <f t="shared" si="244"/>
        <v>6.9063266454139666E-9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2.4021271368448374E-9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14.467041552935054</v>
      </c>
      <c r="L491">
        <f t="shared" si="234"/>
        <v>2.4021271368448375E-6</v>
      </c>
      <c r="M491">
        <f t="shared" si="235"/>
        <v>3.475167310416717E-8</v>
      </c>
      <c r="N491">
        <f t="shared" si="217"/>
        <v>0.15918410595904237</v>
      </c>
      <c r="O491">
        <f t="shared" si="236"/>
        <v>0.99619605865958061</v>
      </c>
      <c r="P491">
        <f t="shared" si="237"/>
        <v>1014.467041552935</v>
      </c>
      <c r="Q491">
        <f t="shared" si="238"/>
        <v>1</v>
      </c>
      <c r="R491">
        <f t="shared" si="239"/>
        <v>1</v>
      </c>
      <c r="S491">
        <f t="shared" si="240"/>
        <v>1015.3992998010167</v>
      </c>
      <c r="T491">
        <f t="shared" si="241"/>
        <v>2.4021271368448375E-6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3.8384056768213577E-7</v>
      </c>
      <c r="AA491">
        <f t="shared" si="244"/>
        <v>5.5530374423596384E-9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95</v>
      </c>
      <c r="J2">
        <f>$AL$7</f>
        <v>1000</v>
      </c>
      <c r="N2">
        <f t="shared" ref="N2:N65" si="0">INDEX(P_cur,MATCH(A2,curve_t,0))</f>
        <v>1</v>
      </c>
      <c r="U2">
        <f t="shared" ref="U2:U65" si="1">L3+M3+V3*O3+O3*U3</f>
        <v>10612429.106700722</v>
      </c>
      <c r="W2">
        <f t="shared" ref="W2:W65" si="2">P3+(1-E3)*(O3*(W3+$AL$14*W3))</f>
        <v>111709.78007053395</v>
      </c>
      <c r="X2">
        <f t="shared" ref="X2:X65" si="3">S3+(1-R3)*(O3*(X3+$AL$14*X3))</f>
        <v>114736.15760854287</v>
      </c>
      <c r="Y2">
        <f t="shared" ref="Y2:Y65" si="4">G2*(X2-W2)</f>
        <v>287505.86611084751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207</v>
      </c>
      <c r="AN2" t="s">
        <v>168</v>
      </c>
      <c r="AO2">
        <f>U2</f>
        <v>10612429.106700722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79</v>
      </c>
      <c r="C3">
        <f t="shared" ref="C3:C66" si="8">INT(($AL$8+A3)/12)</f>
        <v>2027</v>
      </c>
      <c r="D3">
        <f t="shared" ref="D3:D66" si="9">IF(B3&gt;=120,1,INDEX(mort_v2_M,MATCH(B3,mort_age,0))*INDEX(cif,MATCH(B3,cif_age,0),MATCH(C3,cif_year,0)))</f>
        <v>2.6861354649864787E-2</v>
      </c>
      <c r="E3">
        <f t="shared" ref="E3:E66" si="10">1-(1-D3)^(1/12)</f>
        <v>2.2664871550507337E-3</v>
      </c>
      <c r="F3">
        <f t="shared" ref="F3:F66" si="11">G2*E3</f>
        <v>0.2153162797298197</v>
      </c>
      <c r="G3">
        <f t="shared" ref="G3:G66" si="12">G2-F3</f>
        <v>94.784683720270181</v>
      </c>
      <c r="H3" t="b">
        <f t="shared" ref="H3:H66" si="13">AND(A3-$AL$10&gt;0,MOD(A3-$AL$10,12)=0)</f>
        <v>1</v>
      </c>
      <c r="I3">
        <f t="shared" ref="I3:I66" si="14">IF($AL$4="CPI",IF(H3,INDEX(I_cur,MATCH(A3-$AL$13,cpi_u,0))/INDEX(I_cur,MATCH(A3-$AL$13-12,cpi_u,0)),1),1)</f>
        <v>1</v>
      </c>
      <c r="J3">
        <f t="shared" ref="J3:J66" si="15">J2*I3</f>
        <v>1000</v>
      </c>
      <c r="K3">
        <f t="shared" ref="K3:K66" si="16">$AL$17*(INDEX(I_cur,MATCH(A3-1,cpi_u,0))/$AL$18)</f>
        <v>5.3</v>
      </c>
      <c r="L3">
        <f t="shared" ref="L3:L66" si="17">G2*J3</f>
        <v>95000</v>
      </c>
      <c r="M3">
        <f t="shared" ref="M3:M66" si="18">G2*K3</f>
        <v>503.5</v>
      </c>
      <c r="N3">
        <f t="shared" si="0"/>
        <v>0.99707723955431793</v>
      </c>
      <c r="O3">
        <f t="shared" ref="O3:O66" si="19">N3/N2</f>
        <v>0.99707723955431793</v>
      </c>
      <c r="P3">
        <f t="shared" ref="P3:P66" si="20">J3+K3</f>
        <v>1005.3</v>
      </c>
      <c r="Q3">
        <f t="shared" ref="Q3:Q66" si="21">IF(B3&gt;=120,1,D3*$AL$15)</f>
        <v>2.4984100649455675E-2</v>
      </c>
      <c r="R3">
        <f t="shared" ref="R3:R66" si="22">1-(1-Q3)^(1/12)</f>
        <v>2.1062371871936048E-3</v>
      </c>
      <c r="S3">
        <f t="shared" ref="S3:S66" si="23">J3+K3*$AL$16</f>
        <v>1005.6415327658218</v>
      </c>
      <c r="T3">
        <f t="shared" ref="T3:T66" si="24">L3</f>
        <v>95000</v>
      </c>
      <c r="U3">
        <f t="shared" si="1"/>
        <v>10546436.766237041</v>
      </c>
      <c r="V3">
        <f t="shared" ref="V3:V66" si="25">$AL$14*U3</f>
        <v>1317.3991289914843</v>
      </c>
      <c r="W3">
        <f t="shared" si="2"/>
        <v>111267.3097835282</v>
      </c>
      <c r="X3">
        <f t="shared" si="3"/>
        <v>114290.37374442931</v>
      </c>
      <c r="Y3">
        <f t="shared" si="4"/>
        <v>286540.16140015912</v>
      </c>
      <c r="Z3">
        <f t="shared" ref="Z3:Z66" si="26">N2*L3</f>
        <v>95000</v>
      </c>
      <c r="AA3">
        <f t="shared" ref="AA3:AA66" si="27">N2*M3+N3*V3</f>
        <v>1817.0486869260919</v>
      </c>
      <c r="AD3" t="b">
        <f t="shared" ref="AD3:AD66" si="28">AND(G3&gt;=0,G3&lt;=G2)</f>
        <v>1</v>
      </c>
      <c r="AE3" t="b">
        <f t="shared" ref="AE3:AE66" si="29">AND(D3&gt;=0,D3&lt;=1,E3&gt;=0,E3&lt;=1,Q3&gt;=0,Q3&lt;=1,R3&gt;=0,R3&lt;=1,F3&lt;=G2)</f>
        <v>1</v>
      </c>
      <c r="AF3" t="b">
        <f t="shared" si="5"/>
        <v>1</v>
      </c>
      <c r="AG3" t="b">
        <f t="shared" ref="AG3:AG66" si="30">ABS(U3-((U2-L3-M3)/O3-V3))&lt;=0.000000000001*((ABS(U2)+ABS(L3)+ABS(M3))/O3+ABS(V3))</f>
        <v>1</v>
      </c>
      <c r="AH3" t="b">
        <f t="shared" si="6"/>
        <v>1</v>
      </c>
      <c r="AK3" t="s">
        <v>99</v>
      </c>
      <c r="AL3">
        <f>inputs!$B$53</f>
        <v>21</v>
      </c>
      <c r="AN3" t="s">
        <v>170</v>
      </c>
      <c r="AO3">
        <f>Y2</f>
        <v>287505.86611084751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79</v>
      </c>
      <c r="C4">
        <f t="shared" si="8"/>
        <v>2027</v>
      </c>
      <c r="D4">
        <f t="shared" si="9"/>
        <v>2.6861354649864787E-2</v>
      </c>
      <c r="E4">
        <f t="shared" si="10"/>
        <v>2.2664871550507337E-3</v>
      </c>
      <c r="F4">
        <f t="shared" si="11"/>
        <v>0.21482826814753875</v>
      </c>
      <c r="G4">
        <f t="shared" si="12"/>
        <v>94.569855452122638</v>
      </c>
      <c r="H4" t="b">
        <f t="shared" si="13"/>
        <v>0</v>
      </c>
      <c r="I4">
        <f t="shared" si="14"/>
        <v>1</v>
      </c>
      <c r="J4">
        <f t="shared" si="15"/>
        <v>1000</v>
      </c>
      <c r="K4">
        <f t="shared" si="16"/>
        <v>5.3130712297932092</v>
      </c>
      <c r="L4">
        <f t="shared" si="17"/>
        <v>94784.683720270186</v>
      </c>
      <c r="M4">
        <f t="shared" si="18"/>
        <v>503.59777609921628</v>
      </c>
      <c r="N4">
        <f t="shared" si="0"/>
        <v>0.99414256734411377</v>
      </c>
      <c r="O4">
        <f t="shared" si="19"/>
        <v>0.99705672530293044</v>
      </c>
      <c r="P4">
        <f t="shared" si="20"/>
        <v>1005.3130712297932</v>
      </c>
      <c r="Q4">
        <f t="shared" si="21"/>
        <v>2.4984100649455675E-2</v>
      </c>
      <c r="R4">
        <f t="shared" si="22"/>
        <v>2.1062371871936048E-3</v>
      </c>
      <c r="S4">
        <f t="shared" si="23"/>
        <v>1005.6554463075515</v>
      </c>
      <c r="T4">
        <f t="shared" si="24"/>
        <v>94784.683720270186</v>
      </c>
      <c r="U4">
        <f t="shared" si="1"/>
        <v>10480690.703275213</v>
      </c>
      <c r="V4">
        <f t="shared" si="25"/>
        <v>1309.1865157648244</v>
      </c>
      <c r="W4">
        <f t="shared" si="2"/>
        <v>110824.85696069633</v>
      </c>
      <c r="X4">
        <f t="shared" si="3"/>
        <v>113844.72373716153</v>
      </c>
      <c r="Y4">
        <f t="shared" si="4"/>
        <v>285588.36453498201</v>
      </c>
      <c r="Z4">
        <f t="shared" si="26"/>
        <v>94507.650795836089</v>
      </c>
      <c r="AA4">
        <f t="shared" si="27"/>
        <v>1803.6439243534378</v>
      </c>
      <c r="AD4" t="b">
        <f t="shared" si="28"/>
        <v>1</v>
      </c>
      <c r="AE4" t="b">
        <f t="shared" si="29"/>
        <v>1</v>
      </c>
      <c r="AF4" t="b">
        <f t="shared" si="5"/>
        <v>1</v>
      </c>
      <c r="AG4" t="b">
        <f t="shared" si="30"/>
        <v>1</v>
      </c>
      <c r="AH4" t="b">
        <f t="shared" si="6"/>
        <v>1</v>
      </c>
      <c r="AK4" t="s">
        <v>100</v>
      </c>
      <c r="AL4" t="str">
        <f>inputs!$B$54</f>
        <v>level</v>
      </c>
      <c r="AN4" t="s">
        <v>172</v>
      </c>
      <c r="AO4">
        <f>SUM(Z3:Z491)</f>
        <v>10438784.363829019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79</v>
      </c>
      <c r="C5">
        <f t="shared" si="8"/>
        <v>2027</v>
      </c>
      <c r="D5">
        <f t="shared" si="9"/>
        <v>2.6861354649864787E-2</v>
      </c>
      <c r="E5">
        <f t="shared" si="10"/>
        <v>2.2664871550507337E-3</v>
      </c>
      <c r="F5">
        <f t="shared" si="11"/>
        <v>0.21434136263724055</v>
      </c>
      <c r="G5">
        <f t="shared" si="12"/>
        <v>94.355514089485396</v>
      </c>
      <c r="H5" t="b">
        <f t="shared" si="13"/>
        <v>0</v>
      </c>
      <c r="I5">
        <f t="shared" si="14"/>
        <v>1</v>
      </c>
      <c r="J5">
        <f t="shared" si="15"/>
        <v>1000</v>
      </c>
      <c r="K5">
        <f t="shared" si="16"/>
        <v>5.3261746967653432</v>
      </c>
      <c r="L5">
        <f t="shared" si="17"/>
        <v>94569.855452122632</v>
      </c>
      <c r="M5">
        <f t="shared" si="18"/>
        <v>503.69557118585163</v>
      </c>
      <c r="N5">
        <f t="shared" si="0"/>
        <v>0.9911963928685058</v>
      </c>
      <c r="O5">
        <f t="shared" si="19"/>
        <v>0.99703646682841596</v>
      </c>
      <c r="P5">
        <f t="shared" si="20"/>
        <v>1005.3261746967653</v>
      </c>
      <c r="Q5">
        <f t="shared" si="21"/>
        <v>2.4984100649455675E-2</v>
      </c>
      <c r="R5">
        <f t="shared" si="22"/>
        <v>2.1062371871936048E-3</v>
      </c>
      <c r="S5">
        <f t="shared" si="23"/>
        <v>1005.6693941638288</v>
      </c>
      <c r="T5">
        <f t="shared" si="24"/>
        <v>94569.855452122632</v>
      </c>
      <c r="U5">
        <f t="shared" si="1"/>
        <v>10415185.752264692</v>
      </c>
      <c r="V5">
        <f t="shared" si="25"/>
        <v>1301.0040208313549</v>
      </c>
      <c r="W5">
        <f t="shared" si="2"/>
        <v>110382.37513482347</v>
      </c>
      <c r="X5">
        <f t="shared" si="3"/>
        <v>113399.16078691572</v>
      </c>
      <c r="Y5">
        <f t="shared" si="4"/>
        <v>284650.36110094772</v>
      </c>
      <c r="Z5">
        <f t="shared" si="26"/>
        <v>94015.91889253493</v>
      </c>
      <c r="AA5">
        <f t="shared" si="27"/>
        <v>1790.2957008540236</v>
      </c>
      <c r="AD5" t="b">
        <f t="shared" si="28"/>
        <v>1</v>
      </c>
      <c r="AE5" t="b">
        <f t="shared" si="29"/>
        <v>1</v>
      </c>
      <c r="AF5" t="b">
        <f t="shared" si="5"/>
        <v>1</v>
      </c>
      <c r="AG5" t="b">
        <f t="shared" si="30"/>
        <v>1</v>
      </c>
      <c r="AH5" t="b">
        <f t="shared" si="6"/>
        <v>1</v>
      </c>
      <c r="AK5" t="s">
        <v>103</v>
      </c>
      <c r="AL5" t="str">
        <f>inputs!$B$55</f>
        <v>M</v>
      </c>
      <c r="AN5" t="s">
        <v>174</v>
      </c>
      <c r="AO5">
        <f>SUM(AA3:AA491)</f>
        <v>173644.74287172241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79</v>
      </c>
      <c r="C6">
        <f t="shared" si="8"/>
        <v>2027</v>
      </c>
      <c r="D6">
        <f t="shared" si="9"/>
        <v>2.6861354649864787E-2</v>
      </c>
      <c r="E6">
        <f t="shared" si="10"/>
        <v>2.2664871550507337E-3</v>
      </c>
      <c r="F6">
        <f t="shared" si="11"/>
        <v>0.21385556069202719</v>
      </c>
      <c r="G6">
        <f t="shared" si="12"/>
        <v>94.141658528793371</v>
      </c>
      <c r="H6" t="b">
        <f t="shared" si="13"/>
        <v>0</v>
      </c>
      <c r="I6">
        <f t="shared" si="14"/>
        <v>1</v>
      </c>
      <c r="J6">
        <f t="shared" si="15"/>
        <v>1000</v>
      </c>
      <c r="K6">
        <f t="shared" si="16"/>
        <v>5.3393104804219842</v>
      </c>
      <c r="L6">
        <f t="shared" si="17"/>
        <v>94355.514089485398</v>
      </c>
      <c r="M6">
        <f t="shared" si="18"/>
        <v>503.79338526359356</v>
      </c>
      <c r="N6">
        <f t="shared" si="0"/>
        <v>0.98823912006094339</v>
      </c>
      <c r="O6">
        <f t="shared" si="19"/>
        <v>0.99701646128977117</v>
      </c>
      <c r="P6">
        <f t="shared" si="20"/>
        <v>1005.339310480422</v>
      </c>
      <c r="Q6">
        <f t="shared" si="21"/>
        <v>2.4984100649455675E-2</v>
      </c>
      <c r="R6">
        <f t="shared" si="22"/>
        <v>2.1062371871936048E-3</v>
      </c>
      <c r="S6">
        <f t="shared" si="23"/>
        <v>1005.6833764192824</v>
      </c>
      <c r="T6">
        <f t="shared" si="24"/>
        <v>94355.514089485398</v>
      </c>
      <c r="U6">
        <f t="shared" si="1"/>
        <v>10349916.828557579</v>
      </c>
      <c r="V6">
        <f t="shared" si="25"/>
        <v>1292.8510090466323</v>
      </c>
      <c r="W6">
        <f t="shared" si="2"/>
        <v>109939.81825157719</v>
      </c>
      <c r="X6">
        <f t="shared" si="3"/>
        <v>112953.63853062205</v>
      </c>
      <c r="Y6">
        <f t="shared" si="4"/>
        <v>283726.03957699356</v>
      </c>
      <c r="Z6">
        <f t="shared" si="26"/>
        <v>93524.845212751403</v>
      </c>
      <c r="AA6">
        <f t="shared" si="27"/>
        <v>1777.0041297744342</v>
      </c>
      <c r="AD6" t="b">
        <f t="shared" si="28"/>
        <v>1</v>
      </c>
      <c r="AE6" t="b">
        <f t="shared" si="29"/>
        <v>1</v>
      </c>
      <c r="AF6" t="b">
        <f t="shared" si="5"/>
        <v>1</v>
      </c>
      <c r="AG6" t="b">
        <f t="shared" si="30"/>
        <v>1</v>
      </c>
      <c r="AH6" t="b">
        <f t="shared" si="6"/>
        <v>1</v>
      </c>
      <c r="AK6" t="s">
        <v>176</v>
      </c>
      <c r="AL6">
        <f>inputs!$B$62</f>
        <v>95</v>
      </c>
      <c r="AN6" t="s">
        <v>177</v>
      </c>
      <c r="AO6">
        <f>J3</f>
        <v>1000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79</v>
      </c>
      <c r="C7">
        <f t="shared" si="8"/>
        <v>2027</v>
      </c>
      <c r="D7">
        <f t="shared" si="9"/>
        <v>2.6861354649864787E-2</v>
      </c>
      <c r="E7">
        <f t="shared" si="10"/>
        <v>2.2664871550507337E-3</v>
      </c>
      <c r="F7">
        <f t="shared" si="11"/>
        <v>0.21337085981068252</v>
      </c>
      <c r="G7">
        <f t="shared" si="12"/>
        <v>93.928287668982691</v>
      </c>
      <c r="H7" t="b">
        <f t="shared" si="13"/>
        <v>0</v>
      </c>
      <c r="I7">
        <f t="shared" si="14"/>
        <v>1</v>
      </c>
      <c r="J7">
        <f t="shared" si="15"/>
        <v>1000</v>
      </c>
      <c r="K7">
        <f t="shared" si="16"/>
        <v>5.3524786604647927</v>
      </c>
      <c r="L7">
        <f t="shared" si="17"/>
        <v>94141.65852879337</v>
      </c>
      <c r="M7">
        <f t="shared" si="18"/>
        <v>503.8912183361299</v>
      </c>
      <c r="N7">
        <f t="shared" si="0"/>
        <v>0.98527114731828236</v>
      </c>
      <c r="O7">
        <f t="shared" si="19"/>
        <v>0.99699670587572164</v>
      </c>
      <c r="P7">
        <f t="shared" si="20"/>
        <v>1005.3524786604648</v>
      </c>
      <c r="Q7">
        <f t="shared" si="21"/>
        <v>2.4984100649455675E-2</v>
      </c>
      <c r="R7">
        <f t="shared" si="22"/>
        <v>2.1062371871936048E-3</v>
      </c>
      <c r="S7">
        <f t="shared" si="23"/>
        <v>1005.6973931587498</v>
      </c>
      <c r="T7">
        <f t="shared" si="24"/>
        <v>94141.65852879337</v>
      </c>
      <c r="U7">
        <f t="shared" si="1"/>
        <v>10284878.926817717</v>
      </c>
      <c r="V7">
        <f t="shared" si="25"/>
        <v>1284.7268551733712</v>
      </c>
      <c r="W7">
        <f t="shared" si="2"/>
        <v>109497.14065972513</v>
      </c>
      <c r="X7">
        <f t="shared" si="3"/>
        <v>112508.11103190969</v>
      </c>
      <c r="Y7">
        <f t="shared" si="4"/>
        <v>282815.29128133506</v>
      </c>
      <c r="Z7">
        <f t="shared" si="26"/>
        <v>93034.469785572568</v>
      </c>
      <c r="AA7">
        <f t="shared" si="27"/>
        <v>1763.7693168022099</v>
      </c>
      <c r="AD7" t="b">
        <f t="shared" si="28"/>
        <v>1</v>
      </c>
      <c r="AE7" t="b">
        <f t="shared" si="29"/>
        <v>1</v>
      </c>
      <c r="AF7" t="b">
        <f t="shared" si="5"/>
        <v>1</v>
      </c>
      <c r="AG7" t="b">
        <f t="shared" si="30"/>
        <v>1</v>
      </c>
      <c r="AH7" t="b">
        <f t="shared" si="6"/>
        <v>1</v>
      </c>
      <c r="AK7" t="s">
        <v>179</v>
      </c>
      <c r="AL7">
        <f>inputs!$B$63</f>
        <v>1000</v>
      </c>
      <c r="AN7" t="s">
        <v>180</v>
      </c>
      <c r="AO7">
        <f>W2</f>
        <v>111709.78007053395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79</v>
      </c>
      <c r="C8">
        <f t="shared" si="8"/>
        <v>2027</v>
      </c>
      <c r="D8">
        <f t="shared" si="9"/>
        <v>2.6861354649864787E-2</v>
      </c>
      <c r="E8">
        <f t="shared" si="10"/>
        <v>2.2664871550507337E-3</v>
      </c>
      <c r="F8">
        <f t="shared" si="11"/>
        <v>0.21288725749765949</v>
      </c>
      <c r="G8">
        <f t="shared" si="12"/>
        <v>93.715400411485035</v>
      </c>
      <c r="H8" t="b">
        <f t="shared" si="13"/>
        <v>0</v>
      </c>
      <c r="I8">
        <f t="shared" si="14"/>
        <v>1</v>
      </c>
      <c r="J8">
        <f t="shared" si="15"/>
        <v>1000</v>
      </c>
      <c r="K8">
        <f t="shared" si="16"/>
        <v>5.3656793167919972</v>
      </c>
      <c r="L8">
        <f t="shared" si="17"/>
        <v>93928.287668982695</v>
      </c>
      <c r="M8">
        <f t="shared" si="18"/>
        <v>503.9890704071492</v>
      </c>
      <c r="N8">
        <f t="shared" si="0"/>
        <v>0.98229286753092726</v>
      </c>
      <c r="O8">
        <f t="shared" si="19"/>
        <v>0.99697719780442029</v>
      </c>
      <c r="P8">
        <f t="shared" si="20"/>
        <v>1005.365679316792</v>
      </c>
      <c r="Q8">
        <f t="shared" si="21"/>
        <v>2.4984100649455675E-2</v>
      </c>
      <c r="R8">
        <f t="shared" si="22"/>
        <v>2.1062371871936048E-3</v>
      </c>
      <c r="S8">
        <f t="shared" si="23"/>
        <v>1005.7114444672782</v>
      </c>
      <c r="T8">
        <f t="shared" si="24"/>
        <v>93928.287668982695</v>
      </c>
      <c r="U8">
        <f t="shared" si="1"/>
        <v>10220067.119465152</v>
      </c>
      <c r="V8">
        <f t="shared" si="25"/>
        <v>1276.6309436871359</v>
      </c>
      <c r="W8">
        <f t="shared" si="2"/>
        <v>109054.29710155372</v>
      </c>
      <c r="X8">
        <f t="shared" si="3"/>
        <v>112062.53277126097</v>
      </c>
      <c r="Y8">
        <f t="shared" si="4"/>
        <v>281918.01031872712</v>
      </c>
      <c r="Z8">
        <f t="shared" si="26"/>
        <v>92544.831757260254</v>
      </c>
      <c r="AA8">
        <f t="shared" si="27"/>
        <v>1750.5913600890767</v>
      </c>
      <c r="AD8" t="b">
        <f t="shared" si="28"/>
        <v>1</v>
      </c>
      <c r="AE8" t="b">
        <f t="shared" si="29"/>
        <v>1</v>
      </c>
      <c r="AF8" t="b">
        <f t="shared" si="5"/>
        <v>1</v>
      </c>
      <c r="AG8" t="b">
        <f t="shared" si="30"/>
        <v>1</v>
      </c>
      <c r="AH8" t="b">
        <f t="shared" si="6"/>
        <v>1</v>
      </c>
      <c r="AK8" t="s">
        <v>182</v>
      </c>
      <c r="AL8">
        <f>inputs!$B$10</f>
        <v>24323</v>
      </c>
      <c r="AN8" t="s">
        <v>183</v>
      </c>
      <c r="AO8">
        <f>X2</f>
        <v>114736.15760854287</v>
      </c>
      <c r="AQ8" t="s">
        <v>184</v>
      </c>
      <c r="AR8" t="s">
        <v>185</v>
      </c>
    </row>
    <row r="9" spans="1:44" x14ac:dyDescent="0.35">
      <c r="A9">
        <v>7</v>
      </c>
      <c r="B9">
        <f t="shared" si="7"/>
        <v>79</v>
      </c>
      <c r="C9">
        <f t="shared" si="8"/>
        <v>2027</v>
      </c>
      <c r="D9">
        <f t="shared" si="9"/>
        <v>2.6861354649864787E-2</v>
      </c>
      <c r="E9">
        <f t="shared" si="10"/>
        <v>2.2664871550507337E-3</v>
      </c>
      <c r="F9">
        <f t="shared" si="11"/>
        <v>0.21240475126306707</v>
      </c>
      <c r="G9">
        <f t="shared" si="12"/>
        <v>93.50299566022197</v>
      </c>
      <c r="H9" t="b">
        <f t="shared" si="13"/>
        <v>0</v>
      </c>
      <c r="I9">
        <f t="shared" si="14"/>
        <v>1</v>
      </c>
      <c r="J9">
        <f t="shared" si="15"/>
        <v>1000</v>
      </c>
      <c r="K9">
        <f t="shared" si="16"/>
        <v>5.3789125294988764</v>
      </c>
      <c r="L9">
        <f t="shared" si="17"/>
        <v>93715.40041148504</v>
      </c>
      <c r="M9">
        <f t="shared" si="18"/>
        <v>504.08694148034101</v>
      </c>
      <c r="N9">
        <f t="shared" si="0"/>
        <v>0.97930466811399564</v>
      </c>
      <c r="O9">
        <f t="shared" si="19"/>
        <v>0.99695793432314872</v>
      </c>
      <c r="P9">
        <f t="shared" si="20"/>
        <v>1005.3789125294988</v>
      </c>
      <c r="Q9">
        <f t="shared" si="21"/>
        <v>2.4984100649455675E-2</v>
      </c>
      <c r="R9">
        <f t="shared" si="22"/>
        <v>2.1062371871936048E-3</v>
      </c>
      <c r="S9">
        <f t="shared" si="23"/>
        <v>1005.725530430124</v>
      </c>
      <c r="T9">
        <f t="shared" si="24"/>
        <v>93715.40041148504</v>
      </c>
      <c r="U9">
        <f t="shared" si="1"/>
        <v>10155476.555155059</v>
      </c>
      <c r="V9">
        <f t="shared" si="25"/>
        <v>1268.5626685863367</v>
      </c>
      <c r="W9">
        <f t="shared" si="2"/>
        <v>108611.24270348277</v>
      </c>
      <c r="X9">
        <f t="shared" si="3"/>
        <v>111616.85863636894</v>
      </c>
      <c r="Y9">
        <f t="shared" si="4"/>
        <v>281034.09352894942</v>
      </c>
      <c r="Z9">
        <f t="shared" si="26"/>
        <v>92055.969402006682</v>
      </c>
      <c r="AA9">
        <f t="shared" si="27"/>
        <v>1737.470350373366</v>
      </c>
      <c r="AD9" t="b">
        <f t="shared" si="28"/>
        <v>1</v>
      </c>
      <c r="AE9" t="b">
        <f t="shared" si="29"/>
        <v>1</v>
      </c>
      <c r="AF9" t="b">
        <f t="shared" si="5"/>
        <v>1</v>
      </c>
      <c r="AG9" t="b">
        <f t="shared" si="30"/>
        <v>1</v>
      </c>
      <c r="AH9" t="b">
        <f t="shared" si="6"/>
        <v>1</v>
      </c>
      <c r="AK9" t="s">
        <v>186</v>
      </c>
      <c r="AL9">
        <f>inputs!$B$69</f>
        <v>952</v>
      </c>
    </row>
    <row r="10" spans="1:44" x14ac:dyDescent="0.35">
      <c r="A10">
        <v>8</v>
      </c>
      <c r="B10">
        <f t="shared" si="7"/>
        <v>79</v>
      </c>
      <c r="C10">
        <f t="shared" si="8"/>
        <v>2027</v>
      </c>
      <c r="D10">
        <f t="shared" si="9"/>
        <v>2.6861354649864787E-2</v>
      </c>
      <c r="E10">
        <f t="shared" si="10"/>
        <v>2.2664871550507337E-3</v>
      </c>
      <c r="F10">
        <f t="shared" si="11"/>
        <v>0.21192333862265758</v>
      </c>
      <c r="G10">
        <f t="shared" si="12"/>
        <v>93.291072321599316</v>
      </c>
      <c r="H10" t="b">
        <f t="shared" si="13"/>
        <v>0</v>
      </c>
      <c r="I10">
        <f t="shared" si="14"/>
        <v>1</v>
      </c>
      <c r="J10">
        <f t="shared" si="15"/>
        <v>1000</v>
      </c>
      <c r="K10">
        <f t="shared" si="16"/>
        <v>5.3921783788782438</v>
      </c>
      <c r="L10">
        <f t="shared" si="17"/>
        <v>93502.995660221975</v>
      </c>
      <c r="M10">
        <f t="shared" si="18"/>
        <v>504.18483155939515</v>
      </c>
      <c r="N10">
        <f t="shared" si="0"/>
        <v>0.97630693103945709</v>
      </c>
      <c r="O10">
        <f t="shared" si="19"/>
        <v>0.99693891270802193</v>
      </c>
      <c r="P10">
        <f t="shared" si="20"/>
        <v>1005.3921783788783</v>
      </c>
      <c r="Q10">
        <f t="shared" si="21"/>
        <v>2.4984100649455675E-2</v>
      </c>
      <c r="R10">
        <f t="shared" si="22"/>
        <v>2.1062371871936048E-3</v>
      </c>
      <c r="S10">
        <f t="shared" si="23"/>
        <v>1005.7396511327543</v>
      </c>
      <c r="T10">
        <f t="shared" si="24"/>
        <v>93502.995660221975</v>
      </c>
      <c r="U10">
        <f t="shared" si="1"/>
        <v>10091102.457290271</v>
      </c>
      <c r="V10">
        <f t="shared" si="25"/>
        <v>1260.5214332064234</v>
      </c>
      <c r="W10">
        <f t="shared" si="2"/>
        <v>108167.93296687109</v>
      </c>
      <c r="X10">
        <f t="shared" si="3"/>
        <v>111171.04391269351</v>
      </c>
      <c r="Y10">
        <f t="shared" si="4"/>
        <v>280163.44043650624</v>
      </c>
      <c r="Z10">
        <f t="shared" si="26"/>
        <v>91567.920132698055</v>
      </c>
      <c r="AA10">
        <f t="shared" si="27"/>
        <v>1724.4063711016054</v>
      </c>
      <c r="AD10" t="b">
        <f t="shared" si="28"/>
        <v>1</v>
      </c>
      <c r="AE10" t="b">
        <f t="shared" si="29"/>
        <v>1</v>
      </c>
      <c r="AF10" t="b">
        <f t="shared" si="5"/>
        <v>1</v>
      </c>
      <c r="AG10" t="b">
        <f t="shared" si="30"/>
        <v>1</v>
      </c>
      <c r="AH10" t="b">
        <f t="shared" si="6"/>
        <v>1</v>
      </c>
      <c r="AK10" t="s">
        <v>187</v>
      </c>
      <c r="AL10">
        <f>inputs!$B$72</f>
        <v>-11</v>
      </c>
    </row>
    <row r="11" spans="1:44" x14ac:dyDescent="0.35">
      <c r="A11">
        <v>9</v>
      </c>
      <c r="B11">
        <f t="shared" si="7"/>
        <v>80</v>
      </c>
      <c r="C11">
        <f t="shared" si="8"/>
        <v>2027</v>
      </c>
      <c r="D11">
        <f t="shared" si="9"/>
        <v>3.0112827652819078E-2</v>
      </c>
      <c r="E11">
        <f t="shared" si="10"/>
        <v>2.5447176541720795E-3</v>
      </c>
      <c r="F11">
        <f t="shared" si="11"/>
        <v>0.23739943871341804</v>
      </c>
      <c r="G11">
        <f t="shared" si="12"/>
        <v>93.053672882885891</v>
      </c>
      <c r="H11" t="b">
        <f t="shared" si="13"/>
        <v>0</v>
      </c>
      <c r="I11">
        <f t="shared" si="14"/>
        <v>1</v>
      </c>
      <c r="J11">
        <f t="shared" si="15"/>
        <v>1000</v>
      </c>
      <c r="K11">
        <f t="shared" si="16"/>
        <v>5.4054769454209408</v>
      </c>
      <c r="L11">
        <f t="shared" si="17"/>
        <v>93291.07232159932</v>
      </c>
      <c r="M11">
        <f t="shared" si="18"/>
        <v>504.28274064800274</v>
      </c>
      <c r="N11">
        <f t="shared" si="0"/>
        <v>0.9733000328692033</v>
      </c>
      <c r="O11">
        <f t="shared" si="19"/>
        <v>0.99692013026369442</v>
      </c>
      <c r="P11">
        <f t="shared" si="20"/>
        <v>1005.4054769454209</v>
      </c>
      <c r="Q11">
        <f t="shared" si="21"/>
        <v>2.8008338623440609E-2</v>
      </c>
      <c r="R11">
        <f t="shared" si="22"/>
        <v>2.364537848244086E-3</v>
      </c>
      <c r="S11">
        <f t="shared" si="23"/>
        <v>1005.7538066608465</v>
      </c>
      <c r="T11">
        <f t="shared" si="24"/>
        <v>93291.07232159932</v>
      </c>
      <c r="U11">
        <f t="shared" si="1"/>
        <v>10026940.122566553</v>
      </c>
      <c r="V11">
        <f t="shared" si="25"/>
        <v>1252.5066500381697</v>
      </c>
      <c r="W11">
        <f t="shared" si="2"/>
        <v>107754.37241672464</v>
      </c>
      <c r="X11">
        <f t="shared" si="3"/>
        <v>110753.71241324152</v>
      </c>
      <c r="Y11">
        <f t="shared" si="4"/>
        <v>279099.60290043778</v>
      </c>
      <c r="Z11">
        <f t="shared" si="26"/>
        <v>91080.720511680673</v>
      </c>
      <c r="AA11">
        <f t="shared" si="27"/>
        <v>1711.3994985492645</v>
      </c>
      <c r="AD11" t="b">
        <f t="shared" si="28"/>
        <v>1</v>
      </c>
      <c r="AE11" t="b">
        <f t="shared" si="29"/>
        <v>1</v>
      </c>
      <c r="AF11" t="b">
        <f t="shared" si="5"/>
        <v>1</v>
      </c>
      <c r="AG11" t="b">
        <f t="shared" si="30"/>
        <v>1</v>
      </c>
      <c r="AH11" t="b">
        <f t="shared" si="6"/>
        <v>1</v>
      </c>
      <c r="AK11" t="s">
        <v>188</v>
      </c>
      <c r="AL11">
        <f>inputs!$B$74</f>
        <v>489</v>
      </c>
    </row>
    <row r="12" spans="1:44" x14ac:dyDescent="0.35">
      <c r="A12">
        <v>10</v>
      </c>
      <c r="B12">
        <f t="shared" si="7"/>
        <v>80</v>
      </c>
      <c r="C12">
        <f t="shared" si="8"/>
        <v>2027</v>
      </c>
      <c r="D12">
        <f t="shared" si="9"/>
        <v>3.0112827652819078E-2</v>
      </c>
      <c r="E12">
        <f t="shared" si="10"/>
        <v>2.5447176541720795E-3</v>
      </c>
      <c r="F12">
        <f t="shared" si="11"/>
        <v>0.23679532417063343</v>
      </c>
      <c r="G12">
        <f t="shared" si="12"/>
        <v>92.816877558715262</v>
      </c>
      <c r="H12" t="b">
        <f t="shared" si="13"/>
        <v>0</v>
      </c>
      <c r="I12">
        <f t="shared" si="14"/>
        <v>1</v>
      </c>
      <c r="J12">
        <f t="shared" si="15"/>
        <v>1000</v>
      </c>
      <c r="K12">
        <f t="shared" si="16"/>
        <v>5.418808309816316</v>
      </c>
      <c r="L12">
        <f t="shared" si="17"/>
        <v>93053.67288288589</v>
      </c>
      <c r="M12">
        <f t="shared" si="18"/>
        <v>504.24001587671125</v>
      </c>
      <c r="N12">
        <f t="shared" si="0"/>
        <v>0.97028434478900594</v>
      </c>
      <c r="O12">
        <f t="shared" si="19"/>
        <v>0.99690158432307108</v>
      </c>
      <c r="P12">
        <f t="shared" si="20"/>
        <v>1005.4188083098163</v>
      </c>
      <c r="Q12">
        <f t="shared" si="21"/>
        <v>2.8008338623440609E-2</v>
      </c>
      <c r="R12">
        <f t="shared" si="22"/>
        <v>2.364537848244086E-3</v>
      </c>
      <c r="S12">
        <f t="shared" si="23"/>
        <v>1005.7679971002898</v>
      </c>
      <c r="T12">
        <f t="shared" si="24"/>
        <v>93053.67288288589</v>
      </c>
      <c r="U12">
        <f t="shared" si="1"/>
        <v>9963011.0944655389</v>
      </c>
      <c r="V12">
        <f t="shared" si="25"/>
        <v>1244.5210101671598</v>
      </c>
      <c r="W12">
        <f t="shared" si="2"/>
        <v>107340.51130046924</v>
      </c>
      <c r="X12">
        <f t="shared" si="3"/>
        <v>110336.19017849493</v>
      </c>
      <c r="Y12">
        <f t="shared" si="4"/>
        <v>278049.55962694</v>
      </c>
      <c r="Z12">
        <f t="shared" si="26"/>
        <v>90569.142875512931</v>
      </c>
      <c r="AA12">
        <f t="shared" si="27"/>
        <v>1698.316076952965</v>
      </c>
      <c r="AD12" t="b">
        <f t="shared" si="28"/>
        <v>1</v>
      </c>
      <c r="AE12" t="b">
        <f t="shared" si="29"/>
        <v>1</v>
      </c>
      <c r="AF12" t="b">
        <f t="shared" si="5"/>
        <v>1</v>
      </c>
      <c r="AG12" t="b">
        <f t="shared" si="30"/>
        <v>1</v>
      </c>
      <c r="AH12" t="b">
        <f t="shared" si="6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80</v>
      </c>
      <c r="C13">
        <f t="shared" si="8"/>
        <v>2027</v>
      </c>
      <c r="D13">
        <f t="shared" si="9"/>
        <v>3.0112827652819078E-2</v>
      </c>
      <c r="E13">
        <f t="shared" si="10"/>
        <v>2.5447176541720795E-3</v>
      </c>
      <c r="F13">
        <f t="shared" si="11"/>
        <v>0.23619274692879103</v>
      </c>
      <c r="G13">
        <f t="shared" si="12"/>
        <v>92.580684811786469</v>
      </c>
      <c r="H13" t="b">
        <f t="shared" si="13"/>
        <v>0</v>
      </c>
      <c r="I13">
        <f t="shared" si="14"/>
        <v>1</v>
      </c>
      <c r="J13">
        <f t="shared" si="15"/>
        <v>1000</v>
      </c>
      <c r="K13">
        <f t="shared" si="16"/>
        <v>5.4321725529527232</v>
      </c>
      <c r="L13">
        <f t="shared" si="17"/>
        <v>92816.877558715263</v>
      </c>
      <c r="M13">
        <f t="shared" si="18"/>
        <v>504.19729472522658</v>
      </c>
      <c r="N13">
        <f t="shared" si="0"/>
        <v>0.96726023264332006</v>
      </c>
      <c r="O13">
        <f t="shared" si="19"/>
        <v>0.99688327224702</v>
      </c>
      <c r="P13">
        <f t="shared" si="20"/>
        <v>1005.4321725529527</v>
      </c>
      <c r="Q13">
        <f t="shared" si="21"/>
        <v>2.8008338623440609E-2</v>
      </c>
      <c r="R13">
        <f t="shared" si="22"/>
        <v>2.364537848244086E-3</v>
      </c>
      <c r="S13">
        <f t="shared" si="23"/>
        <v>1005.782222537185</v>
      </c>
      <c r="T13">
        <f t="shared" si="24"/>
        <v>92816.877558715263</v>
      </c>
      <c r="U13">
        <f t="shared" si="1"/>
        <v>9899310.766307814</v>
      </c>
      <c r="V13">
        <f t="shared" si="25"/>
        <v>1236.563938153974</v>
      </c>
      <c r="W13">
        <f t="shared" si="2"/>
        <v>106926.30743046239</v>
      </c>
      <c r="X13">
        <f t="shared" si="3"/>
        <v>109918.43482585459</v>
      </c>
      <c r="Y13">
        <f t="shared" si="4"/>
        <v>277013.20330951747</v>
      </c>
      <c r="Z13">
        <f t="shared" si="26"/>
        <v>90058.763227419433</v>
      </c>
      <c r="AA13">
        <f t="shared" si="27"/>
        <v>1685.2938642540087</v>
      </c>
      <c r="AD13" t="b">
        <f t="shared" si="28"/>
        <v>1</v>
      </c>
      <c r="AE13" t="b">
        <f t="shared" si="29"/>
        <v>1</v>
      </c>
      <c r="AF13" t="b">
        <f t="shared" si="5"/>
        <v>1</v>
      </c>
      <c r="AG13" t="b">
        <f t="shared" si="30"/>
        <v>1</v>
      </c>
      <c r="AH13" t="b">
        <f t="shared" si="6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80</v>
      </c>
      <c r="C14">
        <f t="shared" si="8"/>
        <v>2027</v>
      </c>
      <c r="D14">
        <f t="shared" si="9"/>
        <v>3.0112827652819078E-2</v>
      </c>
      <c r="E14">
        <f t="shared" si="10"/>
        <v>2.5447176541720795E-3</v>
      </c>
      <c r="F14">
        <f t="shared" si="11"/>
        <v>0.23559170307589394</v>
      </c>
      <c r="G14">
        <f t="shared" si="12"/>
        <v>92.345093108710572</v>
      </c>
      <c r="H14" t="b">
        <f t="shared" si="13"/>
        <v>0</v>
      </c>
      <c r="I14">
        <f t="shared" si="14"/>
        <v>1</v>
      </c>
      <c r="J14">
        <f t="shared" si="15"/>
        <v>1000</v>
      </c>
      <c r="K14">
        <f t="shared" si="16"/>
        <v>5.445569755918009</v>
      </c>
      <c r="L14">
        <f t="shared" si="17"/>
        <v>92580.684811786472</v>
      </c>
      <c r="M14">
        <f t="shared" si="18"/>
        <v>504.15457719324218</v>
      </c>
      <c r="N14">
        <f t="shared" si="0"/>
        <v>0.96422805697089198</v>
      </c>
      <c r="O14">
        <f t="shared" si="19"/>
        <v>0.99686519142408891</v>
      </c>
      <c r="P14">
        <f t="shared" si="20"/>
        <v>1005.445569755918</v>
      </c>
      <c r="Q14">
        <f t="shared" si="21"/>
        <v>2.8008338623440609E-2</v>
      </c>
      <c r="R14">
        <f t="shared" si="22"/>
        <v>2.364537848244086E-3</v>
      </c>
      <c r="S14">
        <f t="shared" si="23"/>
        <v>1005.7964830578452</v>
      </c>
      <c r="T14">
        <f t="shared" si="24"/>
        <v>92580.684811786472</v>
      </c>
      <c r="U14">
        <f t="shared" si="1"/>
        <v>9835834.6022489183</v>
      </c>
      <c r="V14">
        <f t="shared" si="25"/>
        <v>1228.6348674074809</v>
      </c>
      <c r="W14">
        <f t="shared" si="2"/>
        <v>106511.71893529821</v>
      </c>
      <c r="X14">
        <f t="shared" si="3"/>
        <v>109500.40431193321</v>
      </c>
      <c r="Y14">
        <f t="shared" si="4"/>
        <v>275990.42937800044</v>
      </c>
      <c r="Z14">
        <f t="shared" si="26"/>
        <v>89549.614729326466</v>
      </c>
      <c r="AA14">
        <f t="shared" si="27"/>
        <v>1672.3328845511351</v>
      </c>
      <c r="AD14" t="b">
        <f t="shared" si="28"/>
        <v>1</v>
      </c>
      <c r="AE14" t="b">
        <f t="shared" si="29"/>
        <v>1</v>
      </c>
      <c r="AF14" t="b">
        <f t="shared" si="5"/>
        <v>1</v>
      </c>
      <c r="AG14" t="b">
        <f t="shared" si="30"/>
        <v>1</v>
      </c>
      <c r="AH14" t="b">
        <f t="shared" si="6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80</v>
      </c>
      <c r="C15">
        <f t="shared" si="8"/>
        <v>2028</v>
      </c>
      <c r="D15">
        <f t="shared" si="9"/>
        <v>2.9519002691505487E-2</v>
      </c>
      <c r="E15">
        <f t="shared" si="10"/>
        <v>2.4938399411770229E-3</v>
      </c>
      <c r="F15">
        <f t="shared" si="11"/>
        <v>0.23029388156621347</v>
      </c>
      <c r="G15">
        <f t="shared" si="12"/>
        <v>92.11479922714436</v>
      </c>
      <c r="H15" t="b">
        <f t="shared" si="13"/>
        <v>1</v>
      </c>
      <c r="I15">
        <f t="shared" si="14"/>
        <v>1</v>
      </c>
      <c r="J15">
        <f t="shared" si="15"/>
        <v>1000</v>
      </c>
      <c r="K15">
        <f t="shared" si="16"/>
        <v>5.4589999999999996</v>
      </c>
      <c r="L15">
        <f t="shared" si="17"/>
        <v>92345.093108710571</v>
      </c>
      <c r="M15">
        <f t="shared" si="18"/>
        <v>504.11186328045096</v>
      </c>
      <c r="N15">
        <f t="shared" si="0"/>
        <v>0.96118817304113047</v>
      </c>
      <c r="O15">
        <f t="shared" si="19"/>
        <v>0.99684733927022284</v>
      </c>
      <c r="P15">
        <f t="shared" si="20"/>
        <v>1005.4589999999999</v>
      </c>
      <c r="Q15">
        <f t="shared" si="21"/>
        <v>2.7456014185786363E-2</v>
      </c>
      <c r="R15">
        <f t="shared" si="22"/>
        <v>2.3173087917844892E-3</v>
      </c>
      <c r="S15">
        <f t="shared" si="23"/>
        <v>1005.8107787487965</v>
      </c>
      <c r="T15">
        <f t="shared" si="24"/>
        <v>92345.093108710571</v>
      </c>
      <c r="U15">
        <f t="shared" si="1"/>
        <v>9772578.1359124314</v>
      </c>
      <c r="V15">
        <f t="shared" si="25"/>
        <v>1220.7332400140897</v>
      </c>
      <c r="W15">
        <f t="shared" si="2"/>
        <v>106091.29279883027</v>
      </c>
      <c r="X15">
        <f t="shared" si="3"/>
        <v>109076.89311556319</v>
      </c>
      <c r="Y15">
        <f t="shared" si="4"/>
        <v>275017.97374835139</v>
      </c>
      <c r="Z15">
        <f t="shared" si="26"/>
        <v>89041.729699008094</v>
      </c>
      <c r="AA15">
        <f t="shared" si="27"/>
        <v>1659.433155166608</v>
      </c>
      <c r="AD15" t="b">
        <f t="shared" si="28"/>
        <v>1</v>
      </c>
      <c r="AE15" t="b">
        <f t="shared" si="29"/>
        <v>1</v>
      </c>
      <c r="AF15" t="b">
        <f t="shared" si="5"/>
        <v>1</v>
      </c>
      <c r="AG15" t="b">
        <f t="shared" si="30"/>
        <v>1</v>
      </c>
      <c r="AH15" t="b">
        <f t="shared" si="6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80</v>
      </c>
      <c r="C16">
        <f t="shared" si="8"/>
        <v>2028</v>
      </c>
      <c r="D16">
        <f t="shared" si="9"/>
        <v>2.9519002691505487E-2</v>
      </c>
      <c r="E16">
        <f t="shared" si="10"/>
        <v>2.4938399411770229E-3</v>
      </c>
      <c r="F16">
        <f t="shared" si="11"/>
        <v>0.22971956548615496</v>
      </c>
      <c r="G16">
        <f t="shared" si="12"/>
        <v>91.88507966165821</v>
      </c>
      <c r="H16" t="b">
        <f t="shared" si="13"/>
        <v>0</v>
      </c>
      <c r="I16">
        <f t="shared" si="14"/>
        <v>1</v>
      </c>
      <c r="J16">
        <f t="shared" si="15"/>
        <v>1000</v>
      </c>
      <c r="K16">
        <f t="shared" si="16"/>
        <v>5.4724633666870055</v>
      </c>
      <c r="L16">
        <f t="shared" si="17"/>
        <v>92114.799227144365</v>
      </c>
      <c r="M16">
        <f t="shared" si="18"/>
        <v>504.09486430027602</v>
      </c>
      <c r="N16">
        <f t="shared" si="0"/>
        <v>0.95814093089120311</v>
      </c>
      <c r="O16">
        <f t="shared" si="19"/>
        <v>0.99682971322848668</v>
      </c>
      <c r="P16">
        <f t="shared" si="20"/>
        <v>1005.472463366687</v>
      </c>
      <c r="Q16">
        <f t="shared" si="21"/>
        <v>2.7456014185786363E-2</v>
      </c>
      <c r="R16">
        <f t="shared" si="22"/>
        <v>2.3173087917844892E-3</v>
      </c>
      <c r="S16">
        <f t="shared" si="23"/>
        <v>1005.8251096967781</v>
      </c>
      <c r="T16">
        <f t="shared" si="24"/>
        <v>92114.799227144365</v>
      </c>
      <c r="U16">
        <f t="shared" si="1"/>
        <v>9709532.2306019776</v>
      </c>
      <c r="V16">
        <f t="shared" si="25"/>
        <v>1212.8579146711866</v>
      </c>
      <c r="W16">
        <f t="shared" si="2"/>
        <v>105670.39030008671</v>
      </c>
      <c r="X16">
        <f t="shared" si="3"/>
        <v>108653.01567063703</v>
      </c>
      <c r="Y16">
        <f t="shared" si="4"/>
        <v>274058.76977389888</v>
      </c>
      <c r="Z16">
        <f t="shared" si="26"/>
        <v>88539.655579189435</v>
      </c>
      <c r="AA16">
        <f t="shared" si="27"/>
        <v>1646.618833058013</v>
      </c>
      <c r="AD16" t="b">
        <f t="shared" si="28"/>
        <v>1</v>
      </c>
      <c r="AE16" t="b">
        <f t="shared" si="29"/>
        <v>1</v>
      </c>
      <c r="AF16" t="b">
        <f t="shared" si="5"/>
        <v>1</v>
      </c>
      <c r="AG16" t="b">
        <f t="shared" si="30"/>
        <v>1</v>
      </c>
      <c r="AH16" t="b">
        <f t="shared" si="6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80</v>
      </c>
      <c r="C17">
        <f t="shared" si="8"/>
        <v>2028</v>
      </c>
      <c r="D17">
        <f t="shared" si="9"/>
        <v>2.9519002691505487E-2</v>
      </c>
      <c r="E17">
        <f t="shared" si="10"/>
        <v>2.4938399411770229E-3</v>
      </c>
      <c r="F17">
        <f t="shared" si="11"/>
        <v>0.22914668165847576</v>
      </c>
      <c r="G17">
        <f t="shared" si="12"/>
        <v>91.655932979999733</v>
      </c>
      <c r="H17" t="b">
        <f t="shared" si="13"/>
        <v>0</v>
      </c>
      <c r="I17">
        <f t="shared" si="14"/>
        <v>1</v>
      </c>
      <c r="J17">
        <f t="shared" si="15"/>
        <v>1000</v>
      </c>
      <c r="K17">
        <f t="shared" si="16"/>
        <v>5.4859599376683041</v>
      </c>
      <c r="L17">
        <f t="shared" si="17"/>
        <v>91885.079661658208</v>
      </c>
      <c r="M17">
        <f t="shared" si="18"/>
        <v>504.07786589331761</v>
      </c>
      <c r="N17">
        <f t="shared" si="0"/>
        <v>0.95508667536381919</v>
      </c>
      <c r="O17">
        <f t="shared" si="19"/>
        <v>0.99681231076878951</v>
      </c>
      <c r="P17">
        <f t="shared" si="20"/>
        <v>1005.4859599376683</v>
      </c>
      <c r="Q17">
        <f t="shared" si="21"/>
        <v>2.7456014185786363E-2</v>
      </c>
      <c r="R17">
        <f t="shared" si="22"/>
        <v>2.3173087917844892E-3</v>
      </c>
      <c r="S17">
        <f t="shared" si="23"/>
        <v>1005.8394759887436</v>
      </c>
      <c r="T17">
        <f t="shared" si="24"/>
        <v>91885.079661658208</v>
      </c>
      <c r="U17">
        <f t="shared" si="1"/>
        <v>9646692.56391792</v>
      </c>
      <c r="V17">
        <f t="shared" si="25"/>
        <v>1205.0083514499177</v>
      </c>
      <c r="W17">
        <f t="shared" si="2"/>
        <v>105248.97025512722</v>
      </c>
      <c r="X17">
        <f t="shared" si="3"/>
        <v>108228.73069717213</v>
      </c>
      <c r="Y17">
        <f t="shared" si="4"/>
        <v>273112.72337252228</v>
      </c>
      <c r="Z17">
        <f t="shared" si="26"/>
        <v>88038.855762033549</v>
      </c>
      <c r="AA17">
        <f t="shared" si="27"/>
        <v>1633.8650558406127</v>
      </c>
      <c r="AD17" t="b">
        <f t="shared" si="28"/>
        <v>1</v>
      </c>
      <c r="AE17" t="b">
        <f t="shared" si="29"/>
        <v>1</v>
      </c>
      <c r="AF17" t="b">
        <f t="shared" si="5"/>
        <v>1</v>
      </c>
      <c r="AG17" t="b">
        <f t="shared" si="30"/>
        <v>1</v>
      </c>
      <c r="AH17" t="b">
        <f t="shared" si="6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80</v>
      </c>
      <c r="C18">
        <f t="shared" si="8"/>
        <v>2028</v>
      </c>
      <c r="D18">
        <f t="shared" si="9"/>
        <v>2.9519002691505487E-2</v>
      </c>
      <c r="E18">
        <f t="shared" si="10"/>
        <v>2.4938399411770229E-3</v>
      </c>
      <c r="F18">
        <f t="shared" si="11"/>
        <v>0.22857522651136769</v>
      </c>
      <c r="G18">
        <f t="shared" si="12"/>
        <v>91.427357753488366</v>
      </c>
      <c r="H18" t="b">
        <f t="shared" si="13"/>
        <v>0</v>
      </c>
      <c r="I18">
        <f t="shared" si="14"/>
        <v>1</v>
      </c>
      <c r="J18">
        <f t="shared" si="15"/>
        <v>1000</v>
      </c>
      <c r="K18">
        <f t="shared" si="16"/>
        <v>5.4994897948346448</v>
      </c>
      <c r="L18">
        <f t="shared" si="17"/>
        <v>91655.932979999736</v>
      </c>
      <c r="M18">
        <f t="shared" si="18"/>
        <v>504.0608680595567</v>
      </c>
      <c r="N18">
        <f t="shared" si="0"/>
        <v>0.95202574614566238</v>
      </c>
      <c r="O18">
        <f t="shared" si="19"/>
        <v>0.99679512938761206</v>
      </c>
      <c r="P18">
        <f t="shared" si="20"/>
        <v>1005.4994897948346</v>
      </c>
      <c r="Q18">
        <f t="shared" si="21"/>
        <v>2.7456014185786363E-2</v>
      </c>
      <c r="R18">
        <f t="shared" si="22"/>
        <v>2.3173087917844892E-3</v>
      </c>
      <c r="S18">
        <f t="shared" si="23"/>
        <v>1005.8538777118607</v>
      </c>
      <c r="T18">
        <f t="shared" si="24"/>
        <v>91655.932979999736</v>
      </c>
      <c r="U18">
        <f t="shared" si="1"/>
        <v>9584054.8786994275</v>
      </c>
      <c r="V18">
        <f t="shared" si="25"/>
        <v>1197.1840185706785</v>
      </c>
      <c r="W18">
        <f t="shared" si="2"/>
        <v>104826.99176914316</v>
      </c>
      <c r="X18">
        <f t="shared" si="3"/>
        <v>107803.99722628668</v>
      </c>
      <c r="Y18">
        <f t="shared" si="4"/>
        <v>272179.74296434753</v>
      </c>
      <c r="Z18">
        <f t="shared" si="26"/>
        <v>87539.360307236973</v>
      </c>
      <c r="AA18">
        <f t="shared" si="27"/>
        <v>1621.1718272094154</v>
      </c>
      <c r="AD18" t="b">
        <f t="shared" si="28"/>
        <v>1</v>
      </c>
      <c r="AE18" t="b">
        <f t="shared" si="29"/>
        <v>1</v>
      </c>
      <c r="AF18" t="b">
        <f t="shared" si="5"/>
        <v>1</v>
      </c>
      <c r="AG18" t="b">
        <f t="shared" si="30"/>
        <v>1</v>
      </c>
      <c r="AH18" t="b">
        <f t="shared" si="6"/>
        <v>1</v>
      </c>
      <c r="AK18" t="s">
        <v>195</v>
      </c>
      <c r="AL18">
        <f>INDEX(I_cur,MATCH(0,cpi_u,0))</f>
        <v>103.3032</v>
      </c>
    </row>
    <row r="19" spans="1:38" x14ac:dyDescent="0.35">
      <c r="A19">
        <v>17</v>
      </c>
      <c r="B19">
        <f t="shared" si="7"/>
        <v>80</v>
      </c>
      <c r="C19">
        <f t="shared" si="8"/>
        <v>2028</v>
      </c>
      <c r="D19">
        <f t="shared" si="9"/>
        <v>2.9519002691505487E-2</v>
      </c>
      <c r="E19">
        <f t="shared" si="10"/>
        <v>2.4938399411770229E-3</v>
      </c>
      <c r="F19">
        <f t="shared" si="11"/>
        <v>0.22800519648193004</v>
      </c>
      <c r="G19">
        <f t="shared" si="12"/>
        <v>91.199352557006435</v>
      </c>
      <c r="H19" t="b">
        <f t="shared" si="13"/>
        <v>0</v>
      </c>
      <c r="I19">
        <f t="shared" si="14"/>
        <v>1</v>
      </c>
      <c r="J19">
        <f t="shared" si="15"/>
        <v>1000</v>
      </c>
      <c r="K19">
        <f t="shared" si="16"/>
        <v>5.5130530202787371</v>
      </c>
      <c r="L19">
        <f t="shared" si="17"/>
        <v>91427.357753488366</v>
      </c>
      <c r="M19">
        <f t="shared" si="18"/>
        <v>504.04387079897367</v>
      </c>
      <c r="N19">
        <f t="shared" si="0"/>
        <v>0.94895847780643494</v>
      </c>
      <c r="O19">
        <f t="shared" si="19"/>
        <v>0.99677816660773566</v>
      </c>
      <c r="P19">
        <f t="shared" si="20"/>
        <v>1005.5130530202788</v>
      </c>
      <c r="Q19">
        <f t="shared" si="21"/>
        <v>2.7456014185786363E-2</v>
      </c>
      <c r="R19">
        <f t="shared" si="22"/>
        <v>2.3173087917844892E-3</v>
      </c>
      <c r="S19">
        <f t="shared" si="23"/>
        <v>1005.8683149535123</v>
      </c>
      <c r="T19">
        <f t="shared" si="24"/>
        <v>91427.357753488366</v>
      </c>
      <c r="U19">
        <f t="shared" si="1"/>
        <v>9521614.9817778207</v>
      </c>
      <c r="V19">
        <f t="shared" si="25"/>
        <v>1189.3843922473898</v>
      </c>
      <c r="W19">
        <f t="shared" si="2"/>
        <v>104404.41422899468</v>
      </c>
      <c r="X19">
        <f t="shared" si="3"/>
        <v>107378.7745925466</v>
      </c>
      <c r="Y19">
        <f t="shared" si="4"/>
        <v>271259.73942715785</v>
      </c>
      <c r="Z19">
        <f t="shared" si="26"/>
        <v>87041.19848339117</v>
      </c>
      <c r="AA19">
        <f t="shared" si="27"/>
        <v>1608.5391445813555</v>
      </c>
      <c r="AD19" t="b">
        <f t="shared" si="28"/>
        <v>1</v>
      </c>
      <c r="AE19" t="b">
        <f t="shared" si="29"/>
        <v>1</v>
      </c>
      <c r="AF19" t="b">
        <f t="shared" si="5"/>
        <v>1</v>
      </c>
      <c r="AG19" t="b">
        <f t="shared" si="30"/>
        <v>1</v>
      </c>
      <c r="AH19" t="b">
        <f t="shared" si="6"/>
        <v>1</v>
      </c>
      <c r="AK19" t="s">
        <v>196</v>
      </c>
      <c r="AL19" t="s">
        <v>206</v>
      </c>
    </row>
    <row r="20" spans="1:38" x14ac:dyDescent="0.35">
      <c r="A20">
        <v>18</v>
      </c>
      <c r="B20">
        <f t="shared" si="7"/>
        <v>80</v>
      </c>
      <c r="C20">
        <f t="shared" si="8"/>
        <v>2028</v>
      </c>
      <c r="D20">
        <f t="shared" si="9"/>
        <v>2.9519002691505487E-2</v>
      </c>
      <c r="E20">
        <f t="shared" si="10"/>
        <v>2.4938399411770229E-3</v>
      </c>
      <c r="F20">
        <f t="shared" si="11"/>
        <v>0.2274365880161475</v>
      </c>
      <c r="G20">
        <f t="shared" si="12"/>
        <v>90.971915968990288</v>
      </c>
      <c r="H20" t="b">
        <f t="shared" si="13"/>
        <v>0</v>
      </c>
      <c r="I20">
        <f t="shared" si="14"/>
        <v>1</v>
      </c>
      <c r="J20">
        <f t="shared" si="15"/>
        <v>1000</v>
      </c>
      <c r="K20">
        <f t="shared" si="16"/>
        <v>5.5266496962957579</v>
      </c>
      <c r="L20">
        <f t="shared" si="17"/>
        <v>91199.352557006438</v>
      </c>
      <c r="M20">
        <f t="shared" si="18"/>
        <v>504.02687411154938</v>
      </c>
      <c r="N20">
        <f t="shared" si="0"/>
        <v>0.94588519983848129</v>
      </c>
      <c r="O20">
        <f t="shared" si="19"/>
        <v>0.99676141997797663</v>
      </c>
      <c r="P20">
        <f t="shared" si="20"/>
        <v>1005.5266496962957</v>
      </c>
      <c r="Q20">
        <f t="shared" si="21"/>
        <v>2.7456014185786363E-2</v>
      </c>
      <c r="R20">
        <f t="shared" si="22"/>
        <v>2.3173087917844892E-3</v>
      </c>
      <c r="S20">
        <f t="shared" si="23"/>
        <v>1005.8827878012964</v>
      </c>
      <c r="T20">
        <f t="shared" si="24"/>
        <v>91199.352557006438</v>
      </c>
      <c r="U20">
        <f t="shared" si="1"/>
        <v>9459368.7427565716</v>
      </c>
      <c r="V20">
        <f t="shared" si="25"/>
        <v>1181.6089565351015</v>
      </c>
      <c r="W20">
        <f t="shared" si="2"/>
        <v>103981.19729588857</v>
      </c>
      <c r="X20">
        <f t="shared" si="3"/>
        <v>106953.02242645933</v>
      </c>
      <c r="Y20">
        <f t="shared" si="4"/>
        <v>270352.62605281611</v>
      </c>
      <c r="Z20">
        <f t="shared" si="26"/>
        <v>86544.398779429233</v>
      </c>
      <c r="AA20">
        <f t="shared" si="27"/>
        <v>1595.9669992135755</v>
      </c>
      <c r="AD20" t="b">
        <f t="shared" si="28"/>
        <v>1</v>
      </c>
      <c r="AE20" t="b">
        <f t="shared" si="29"/>
        <v>1</v>
      </c>
      <c r="AF20" t="b">
        <f t="shared" si="5"/>
        <v>1</v>
      </c>
      <c r="AG20" t="b">
        <f t="shared" si="30"/>
        <v>1</v>
      </c>
      <c r="AH20" t="b">
        <f t="shared" si="6"/>
        <v>1</v>
      </c>
      <c r="AK20" t="s">
        <v>198</v>
      </c>
      <c r="AL20" t="s">
        <v>208</v>
      </c>
    </row>
    <row r="21" spans="1:38" x14ac:dyDescent="0.35">
      <c r="A21">
        <v>19</v>
      </c>
      <c r="B21">
        <f t="shared" si="7"/>
        <v>80</v>
      </c>
      <c r="C21">
        <f t="shared" si="8"/>
        <v>2028</v>
      </c>
      <c r="D21">
        <f t="shared" si="9"/>
        <v>2.9519002691505487E-2</v>
      </c>
      <c r="E21">
        <f t="shared" si="10"/>
        <v>2.4938399411770229E-3</v>
      </c>
      <c r="F21">
        <f t="shared" si="11"/>
        <v>0.22686939756886781</v>
      </c>
      <c r="G21">
        <f t="shared" si="12"/>
        <v>90.745046571421426</v>
      </c>
      <c r="H21" t="b">
        <f t="shared" si="13"/>
        <v>0</v>
      </c>
      <c r="I21">
        <f t="shared" si="14"/>
        <v>1</v>
      </c>
      <c r="J21">
        <f t="shared" si="15"/>
        <v>1000</v>
      </c>
      <c r="K21">
        <f t="shared" si="16"/>
        <v>5.5402799053838425</v>
      </c>
      <c r="L21">
        <f t="shared" si="17"/>
        <v>90971.915968990288</v>
      </c>
      <c r="M21">
        <f t="shared" si="18"/>
        <v>504.00987799726437</v>
      </c>
      <c r="N21">
        <f t="shared" si="0"/>
        <v>0.94280623669695285</v>
      </c>
      <c r="O21">
        <f t="shared" si="19"/>
        <v>0.99674488707291942</v>
      </c>
      <c r="P21">
        <f t="shared" si="20"/>
        <v>1005.5402799053838</v>
      </c>
      <c r="Q21">
        <f t="shared" si="21"/>
        <v>2.7456014185786363E-2</v>
      </c>
      <c r="R21">
        <f t="shared" si="22"/>
        <v>2.3173087917844892E-3</v>
      </c>
      <c r="S21">
        <f t="shared" si="23"/>
        <v>1005.8972963430277</v>
      </c>
      <c r="T21">
        <f t="shared" si="24"/>
        <v>90971.915968990288</v>
      </c>
      <c r="U21">
        <f t="shared" si="1"/>
        <v>9397312.0928172991</v>
      </c>
      <c r="V21">
        <f t="shared" si="25"/>
        <v>1173.8572031808453</v>
      </c>
      <c r="W21">
        <f t="shared" si="2"/>
        <v>103557.30089819388</v>
      </c>
      <c r="X21">
        <f t="shared" si="3"/>
        <v>106526.70064711143</v>
      </c>
      <c r="Y21">
        <f t="shared" si="4"/>
        <v>269458.31850469043</v>
      </c>
      <c r="Z21">
        <f t="shared" si="26"/>
        <v>86048.988916017901</v>
      </c>
      <c r="AA21">
        <f t="shared" si="27"/>
        <v>1583.455376320554</v>
      </c>
      <c r="AD21" t="b">
        <f t="shared" si="28"/>
        <v>1</v>
      </c>
      <c r="AE21" t="b">
        <f t="shared" si="29"/>
        <v>1</v>
      </c>
      <c r="AF21" t="b">
        <f t="shared" si="5"/>
        <v>1</v>
      </c>
      <c r="AG21" t="b">
        <f t="shared" si="30"/>
        <v>1</v>
      </c>
      <c r="AH21" t="b">
        <f t="shared" si="6"/>
        <v>1</v>
      </c>
      <c r="AK21" t="s">
        <v>200</v>
      </c>
      <c r="AL21" t="s">
        <v>209</v>
      </c>
    </row>
    <row r="22" spans="1:38" x14ac:dyDescent="0.35">
      <c r="A22">
        <v>20</v>
      </c>
      <c r="B22">
        <f t="shared" si="7"/>
        <v>80</v>
      </c>
      <c r="C22">
        <f t="shared" si="8"/>
        <v>2028</v>
      </c>
      <c r="D22">
        <f t="shared" si="9"/>
        <v>2.9519002691505487E-2</v>
      </c>
      <c r="E22">
        <f t="shared" si="10"/>
        <v>2.4938399411770229E-3</v>
      </c>
      <c r="F22">
        <f t="shared" si="11"/>
        <v>0.22630362160377981</v>
      </c>
      <c r="G22">
        <f t="shared" si="12"/>
        <v>90.51874294981765</v>
      </c>
      <c r="H22" t="b">
        <f t="shared" si="13"/>
        <v>0</v>
      </c>
      <c r="I22">
        <f t="shared" si="14"/>
        <v>1</v>
      </c>
      <c r="J22">
        <f t="shared" si="15"/>
        <v>1000</v>
      </c>
      <c r="K22">
        <f t="shared" si="16"/>
        <v>5.5539437302445922</v>
      </c>
      <c r="L22">
        <f t="shared" si="17"/>
        <v>90745.046571421422</v>
      </c>
      <c r="M22">
        <f t="shared" si="18"/>
        <v>503.99288245609955</v>
      </c>
      <c r="N22">
        <f t="shared" si="0"/>
        <v>0.93972190784048404</v>
      </c>
      <c r="O22">
        <f t="shared" si="19"/>
        <v>0.99672856549265676</v>
      </c>
      <c r="P22">
        <f t="shared" si="20"/>
        <v>1005.5539437302446</v>
      </c>
      <c r="Q22">
        <f t="shared" si="21"/>
        <v>2.7456014185786363E-2</v>
      </c>
      <c r="R22">
        <f t="shared" si="22"/>
        <v>2.3173087917844892E-3</v>
      </c>
      <c r="S22">
        <f t="shared" si="23"/>
        <v>1005.9118406667368</v>
      </c>
      <c r="T22">
        <f t="shared" si="24"/>
        <v>90745.046571421422</v>
      </c>
      <c r="U22">
        <f t="shared" si="1"/>
        <v>9335441.0235511009</v>
      </c>
      <c r="V22">
        <f t="shared" si="25"/>
        <v>1166.1286314776517</v>
      </c>
      <c r="W22">
        <f t="shared" si="2"/>
        <v>103132.68522439103</v>
      </c>
      <c r="X22">
        <f t="shared" si="3"/>
        <v>106099.76945494584</v>
      </c>
      <c r="Y22">
        <f t="shared" si="4"/>
        <v>268576.73477604869</v>
      </c>
      <c r="Z22">
        <f t="shared" si="26"/>
        <v>85554.995856891561</v>
      </c>
      <c r="AA22">
        <f t="shared" si="27"/>
        <v>1571.0042551900765</v>
      </c>
      <c r="AD22" t="b">
        <f t="shared" si="28"/>
        <v>1</v>
      </c>
      <c r="AE22" t="b">
        <f t="shared" si="29"/>
        <v>1</v>
      </c>
      <c r="AF22" t="b">
        <f t="shared" si="5"/>
        <v>1</v>
      </c>
      <c r="AG22" t="b">
        <f t="shared" si="30"/>
        <v>1</v>
      </c>
      <c r="AH22" t="b">
        <f t="shared" si="6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2028</v>
      </c>
      <c r="D23">
        <f t="shared" si="9"/>
        <v>3.3087771326557158E-2</v>
      </c>
      <c r="E23">
        <f t="shared" si="10"/>
        <v>2.8000354239304803E-3</v>
      </c>
      <c r="F23">
        <f t="shared" si="11"/>
        <v>0.25345568678914682</v>
      </c>
      <c r="G23">
        <f t="shared" si="12"/>
        <v>90.265287263028497</v>
      </c>
      <c r="H23" t="b">
        <f t="shared" si="13"/>
        <v>0</v>
      </c>
      <c r="I23">
        <f t="shared" si="14"/>
        <v>1</v>
      </c>
      <c r="J23">
        <f t="shared" si="15"/>
        <v>1000</v>
      </c>
      <c r="K23">
        <f t="shared" si="16"/>
        <v>5.5676412537835684</v>
      </c>
      <c r="L23">
        <f t="shared" si="17"/>
        <v>90518.74294981765</v>
      </c>
      <c r="M23">
        <f t="shared" si="18"/>
        <v>503.97588748803531</v>
      </c>
      <c r="N23">
        <f t="shared" si="0"/>
        <v>0.93663252777234507</v>
      </c>
      <c r="O23">
        <f t="shared" si="19"/>
        <v>0.99671245286252985</v>
      </c>
      <c r="P23">
        <f t="shared" si="20"/>
        <v>1005.5676412537836</v>
      </c>
      <c r="Q23">
        <f t="shared" si="21"/>
        <v>3.0775373016901766E-2</v>
      </c>
      <c r="R23">
        <f t="shared" si="22"/>
        <v>2.6015169048155817E-3</v>
      </c>
      <c r="S23">
        <f t="shared" si="23"/>
        <v>1005.9264208606719</v>
      </c>
      <c r="T23">
        <f t="shared" si="24"/>
        <v>90518.74294981765</v>
      </c>
      <c r="U23">
        <f t="shared" si="1"/>
        <v>9273751.5858146176</v>
      </c>
      <c r="V23">
        <f t="shared" si="25"/>
        <v>1158.4227481216551</v>
      </c>
      <c r="W23">
        <f t="shared" si="2"/>
        <v>102738.84753494861</v>
      </c>
      <c r="X23">
        <f t="shared" si="3"/>
        <v>105702.30055307287</v>
      </c>
      <c r="Y23">
        <f t="shared" si="4"/>
        <v>267496.93797147501</v>
      </c>
      <c r="Z23">
        <f t="shared" si="26"/>
        <v>85062.445820125009</v>
      </c>
      <c r="AA23">
        <f t="shared" si="27"/>
        <v>1558.61360929803</v>
      </c>
      <c r="AD23" t="b">
        <f t="shared" si="28"/>
        <v>1</v>
      </c>
      <c r="AE23" t="b">
        <f t="shared" si="29"/>
        <v>1</v>
      </c>
      <c r="AF23" t="b">
        <f t="shared" si="5"/>
        <v>1</v>
      </c>
      <c r="AG23" t="b">
        <f t="shared" si="30"/>
        <v>1</v>
      </c>
      <c r="AH23" t="b">
        <f t="shared" si="6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2028</v>
      </c>
      <c r="D24">
        <f t="shared" si="9"/>
        <v>3.3087771326557158E-2</v>
      </c>
      <c r="E24">
        <f t="shared" si="10"/>
        <v>2.8000354239304803E-3</v>
      </c>
      <c r="F24">
        <f t="shared" si="11"/>
        <v>0.2527460018877406</v>
      </c>
      <c r="G24">
        <f t="shared" si="12"/>
        <v>90.012541261140754</v>
      </c>
      <c r="H24" t="b">
        <f t="shared" si="13"/>
        <v>0</v>
      </c>
      <c r="I24">
        <f t="shared" si="14"/>
        <v>1</v>
      </c>
      <c r="J24">
        <f t="shared" si="15"/>
        <v>1000</v>
      </c>
      <c r="K24">
        <f t="shared" si="16"/>
        <v>5.5813725591108057</v>
      </c>
      <c r="L24">
        <f t="shared" si="17"/>
        <v>90265.287263028498</v>
      </c>
      <c r="M24">
        <f t="shared" si="18"/>
        <v>503.80419737012136</v>
      </c>
      <c r="N24">
        <f t="shared" si="0"/>
        <v>0.93353840608203853</v>
      </c>
      <c r="O24">
        <f t="shared" si="19"/>
        <v>0.99669654683287001</v>
      </c>
      <c r="P24">
        <f t="shared" si="20"/>
        <v>1005.5813725591108</v>
      </c>
      <c r="Q24">
        <f t="shared" si="21"/>
        <v>3.0775373016901766E-2</v>
      </c>
      <c r="R24">
        <f t="shared" si="22"/>
        <v>2.6015169048155817E-3</v>
      </c>
      <c r="S24">
        <f t="shared" si="23"/>
        <v>1005.9410370132986</v>
      </c>
      <c r="T24">
        <f t="shared" si="24"/>
        <v>90265.287263028498</v>
      </c>
      <c r="U24">
        <f t="shared" si="1"/>
        <v>9212267.8486196715</v>
      </c>
      <c r="V24">
        <f t="shared" si="25"/>
        <v>1150.7425596728826</v>
      </c>
      <c r="W24">
        <f t="shared" si="2"/>
        <v>102344.27024889139</v>
      </c>
      <c r="X24">
        <f t="shared" si="3"/>
        <v>105304.19623738127</v>
      </c>
      <c r="Y24">
        <f t="shared" si="4"/>
        <v>266430.46016886801</v>
      </c>
      <c r="Z24">
        <f t="shared" si="26"/>
        <v>84545.404179267251</v>
      </c>
      <c r="AA24">
        <f t="shared" si="27"/>
        <v>1546.1417738528821</v>
      </c>
      <c r="AD24" t="b">
        <f t="shared" si="28"/>
        <v>1</v>
      </c>
      <c r="AE24" t="b">
        <f t="shared" si="29"/>
        <v>1</v>
      </c>
      <c r="AF24" t="b">
        <f t="shared" si="5"/>
        <v>1</v>
      </c>
      <c r="AG24" t="b">
        <f t="shared" si="30"/>
        <v>1</v>
      </c>
      <c r="AH24" t="b">
        <f t="shared" si="6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2028</v>
      </c>
      <c r="D25">
        <f t="shared" si="9"/>
        <v>3.3087771326557158E-2</v>
      </c>
      <c r="E25">
        <f t="shared" si="10"/>
        <v>2.8000354239304803E-3</v>
      </c>
      <c r="F25">
        <f t="shared" si="11"/>
        <v>0.25203830412919809</v>
      </c>
      <c r="G25">
        <f t="shared" si="12"/>
        <v>89.760502957011553</v>
      </c>
      <c r="H25" t="b">
        <f t="shared" si="13"/>
        <v>0</v>
      </c>
      <c r="I25">
        <f t="shared" si="14"/>
        <v>1</v>
      </c>
      <c r="J25">
        <f t="shared" si="15"/>
        <v>1000</v>
      </c>
      <c r="K25">
        <f t="shared" si="16"/>
        <v>5.5951377295413058</v>
      </c>
      <c r="L25">
        <f t="shared" si="17"/>
        <v>90012.541261140752</v>
      </c>
      <c r="M25">
        <f t="shared" si="18"/>
        <v>503.6325657421022</v>
      </c>
      <c r="N25">
        <f t="shared" si="0"/>
        <v>0.93043984748731279</v>
      </c>
      <c r="O25">
        <f t="shared" si="19"/>
        <v>0.9966808450787471</v>
      </c>
      <c r="P25">
        <f t="shared" si="20"/>
        <v>1005.5951377295413</v>
      </c>
      <c r="Q25">
        <f t="shared" si="21"/>
        <v>3.0775373016901766E-2</v>
      </c>
      <c r="R25">
        <f t="shared" si="22"/>
        <v>2.6015169048155817E-3</v>
      </c>
      <c r="S25">
        <f t="shared" si="23"/>
        <v>1005.9556892133005</v>
      </c>
      <c r="T25">
        <f t="shared" si="24"/>
        <v>90012.541261140752</v>
      </c>
      <c r="U25">
        <f t="shared" si="1"/>
        <v>9150985.9212522712</v>
      </c>
      <c r="V25">
        <f t="shared" si="25"/>
        <v>1143.0875801261234</v>
      </c>
      <c r="W25">
        <f t="shared" si="2"/>
        <v>101948.91538915396</v>
      </c>
      <c r="X25">
        <f t="shared" si="3"/>
        <v>104905.41856470951</v>
      </c>
      <c r="Y25">
        <f t="shared" si="4"/>
        <v>265377.21203186834</v>
      </c>
      <c r="Z25">
        <f t="shared" si="26"/>
        <v>84030.164296319068</v>
      </c>
      <c r="AA25">
        <f t="shared" si="27"/>
        <v>1533.7345763910812</v>
      </c>
      <c r="AD25" t="b">
        <f t="shared" si="28"/>
        <v>1</v>
      </c>
      <c r="AE25" t="b">
        <f t="shared" si="29"/>
        <v>1</v>
      </c>
      <c r="AF25" t="b">
        <f t="shared" si="5"/>
        <v>1</v>
      </c>
      <c r="AG25" t="b">
        <f t="shared" si="30"/>
        <v>1</v>
      </c>
      <c r="AH25" t="b">
        <f t="shared" si="6"/>
        <v>1</v>
      </c>
    </row>
    <row r="26" spans="1:38" x14ac:dyDescent="0.35">
      <c r="A26">
        <v>24</v>
      </c>
      <c r="B26">
        <f t="shared" si="7"/>
        <v>81</v>
      </c>
      <c r="C26">
        <f t="shared" si="8"/>
        <v>2028</v>
      </c>
      <c r="D26">
        <f t="shared" si="9"/>
        <v>3.3087771326557158E-2</v>
      </c>
      <c r="E26">
        <f t="shared" si="10"/>
        <v>2.8000354239304803E-3</v>
      </c>
      <c r="F26">
        <f t="shared" si="11"/>
        <v>0.25133258794944896</v>
      </c>
      <c r="G26">
        <f t="shared" si="12"/>
        <v>89.509170369062105</v>
      </c>
      <c r="H26" t="b">
        <f t="shared" si="13"/>
        <v>0</v>
      </c>
      <c r="I26">
        <f t="shared" si="14"/>
        <v>1</v>
      </c>
      <c r="J26">
        <f t="shared" si="15"/>
        <v>1000</v>
      </c>
      <c r="K26">
        <f t="shared" si="16"/>
        <v>5.6089368485955484</v>
      </c>
      <c r="L26">
        <f t="shared" si="17"/>
        <v>89760.502957011558</v>
      </c>
      <c r="M26">
        <f t="shared" si="18"/>
        <v>503.46099258405178</v>
      </c>
      <c r="N26">
        <f t="shared" si="0"/>
        <v>0.92733715187655819</v>
      </c>
      <c r="O26">
        <f t="shared" si="19"/>
        <v>0.99666534529971651</v>
      </c>
      <c r="P26">
        <f t="shared" si="20"/>
        <v>1005.6089368485956</v>
      </c>
      <c r="Q26">
        <f t="shared" si="21"/>
        <v>3.0775373016901766E-2</v>
      </c>
      <c r="R26">
        <f t="shared" si="22"/>
        <v>2.6015169048155817E-3</v>
      </c>
      <c r="S26">
        <f t="shared" si="23"/>
        <v>1005.9703775495806</v>
      </c>
      <c r="T26">
        <f t="shared" si="24"/>
        <v>89760.502957011558</v>
      </c>
      <c r="U26">
        <f t="shared" si="1"/>
        <v>9089901.9706617035</v>
      </c>
      <c r="V26">
        <f t="shared" si="25"/>
        <v>1135.457330679126</v>
      </c>
      <c r="W26">
        <f t="shared" si="2"/>
        <v>101552.74519004519</v>
      </c>
      <c r="X26">
        <f t="shared" si="3"/>
        <v>104505.92982491388</v>
      </c>
      <c r="Y26">
        <f t="shared" si="4"/>
        <v>264337.10661375854</v>
      </c>
      <c r="Z26">
        <f t="shared" si="26"/>
        <v>83516.748681706318</v>
      </c>
      <c r="AA26">
        <f t="shared" si="27"/>
        <v>1521.3919362650563</v>
      </c>
      <c r="AD26" t="b">
        <f t="shared" si="28"/>
        <v>1</v>
      </c>
      <c r="AE26" t="b">
        <f t="shared" si="29"/>
        <v>1</v>
      </c>
      <c r="AF26" t="b">
        <f t="shared" si="5"/>
        <v>1</v>
      </c>
      <c r="AG26" t="b">
        <f t="shared" si="30"/>
        <v>1</v>
      </c>
      <c r="AH26" t="b">
        <f t="shared" si="6"/>
        <v>1</v>
      </c>
    </row>
    <row r="27" spans="1:38" x14ac:dyDescent="0.35">
      <c r="A27">
        <v>25</v>
      </c>
      <c r="B27">
        <f t="shared" si="7"/>
        <v>81</v>
      </c>
      <c r="C27">
        <f t="shared" si="8"/>
        <v>2029</v>
      </c>
      <c r="D27">
        <f t="shared" si="9"/>
        <v>3.2446116721106893E-2</v>
      </c>
      <c r="E27">
        <f t="shared" si="10"/>
        <v>2.744906030503369E-3</v>
      </c>
      <c r="F27">
        <f t="shared" si="11"/>
        <v>0.24569426153139204</v>
      </c>
      <c r="G27">
        <f t="shared" si="12"/>
        <v>89.263476107530707</v>
      </c>
      <c r="H27" t="b">
        <f t="shared" si="13"/>
        <v>1</v>
      </c>
      <c r="I27">
        <f t="shared" si="14"/>
        <v>1</v>
      </c>
      <c r="J27">
        <f t="shared" si="15"/>
        <v>1000</v>
      </c>
      <c r="K27">
        <f t="shared" si="16"/>
        <v>5.6227699999999992</v>
      </c>
      <c r="L27">
        <f t="shared" si="17"/>
        <v>89509.170369062107</v>
      </c>
      <c r="M27">
        <f t="shared" si="18"/>
        <v>503.28947787605125</v>
      </c>
      <c r="N27">
        <f t="shared" si="0"/>
        <v>0.92423061435155884</v>
      </c>
      <c r="O27">
        <f t="shared" si="19"/>
        <v>0.9966500452195699</v>
      </c>
      <c r="P27">
        <f t="shared" si="20"/>
        <v>1005.6227699999999</v>
      </c>
      <c r="Q27">
        <f t="shared" si="21"/>
        <v>3.0178561595671494E-2</v>
      </c>
      <c r="R27">
        <f t="shared" si="22"/>
        <v>2.550351359756009E-3</v>
      </c>
      <c r="S27">
        <f t="shared" si="23"/>
        <v>1005.9851021112603</v>
      </c>
      <c r="T27">
        <f t="shared" si="24"/>
        <v>89509.170369062107</v>
      </c>
      <c r="U27">
        <f t="shared" si="1"/>
        <v>9029012.2203763667</v>
      </c>
      <c r="V27">
        <f t="shared" si="25"/>
        <v>1127.8513395971702</v>
      </c>
      <c r="W27">
        <f t="shared" si="2"/>
        <v>101150.13008791664</v>
      </c>
      <c r="X27">
        <f t="shared" si="3"/>
        <v>104100.35229051778</v>
      </c>
      <c r="Y27">
        <f t="shared" si="4"/>
        <v>263347.08909379382</v>
      </c>
      <c r="Z27">
        <f t="shared" si="26"/>
        <v>83005.179116879663</v>
      </c>
      <c r="AA27">
        <f t="shared" si="27"/>
        <v>1509.1137674761385</v>
      </c>
      <c r="AD27" t="b">
        <f t="shared" si="28"/>
        <v>1</v>
      </c>
      <c r="AE27" t="b">
        <f t="shared" si="29"/>
        <v>1</v>
      </c>
      <c r="AF27" t="b">
        <f t="shared" si="5"/>
        <v>1</v>
      </c>
      <c r="AG27" t="b">
        <f t="shared" si="30"/>
        <v>1</v>
      </c>
      <c r="AH27" t="b">
        <f t="shared" si="6"/>
        <v>1</v>
      </c>
    </row>
    <row r="28" spans="1:38" x14ac:dyDescent="0.35">
      <c r="A28">
        <v>26</v>
      </c>
      <c r="B28">
        <f t="shared" si="7"/>
        <v>81</v>
      </c>
      <c r="C28">
        <f t="shared" si="8"/>
        <v>2029</v>
      </c>
      <c r="D28">
        <f t="shared" si="9"/>
        <v>3.2446116721106893E-2</v>
      </c>
      <c r="E28">
        <f t="shared" si="10"/>
        <v>2.744906030503369E-3</v>
      </c>
      <c r="F28">
        <f t="shared" si="11"/>
        <v>0.24501985387125444</v>
      </c>
      <c r="G28">
        <f t="shared" si="12"/>
        <v>89.018456253659451</v>
      </c>
      <c r="H28" t="b">
        <f t="shared" si="13"/>
        <v>0</v>
      </c>
      <c r="I28">
        <f t="shared" si="14"/>
        <v>1</v>
      </c>
      <c r="J28">
        <f t="shared" si="15"/>
        <v>1000</v>
      </c>
      <c r="K28">
        <f t="shared" si="16"/>
        <v>5.6366372676876155</v>
      </c>
      <c r="L28">
        <f t="shared" si="17"/>
        <v>89263.476107530703</v>
      </c>
      <c r="M28">
        <f t="shared" si="18"/>
        <v>503.14583607105061</v>
      </c>
      <c r="N28">
        <f t="shared" si="0"/>
        <v>0.92112052527057209</v>
      </c>
      <c r="O28">
        <f t="shared" si="19"/>
        <v>0.99663494258608953</v>
      </c>
      <c r="P28">
        <f t="shared" si="20"/>
        <v>1005.6366372676877</v>
      </c>
      <c r="Q28">
        <f t="shared" si="21"/>
        <v>3.0178561595671494E-2</v>
      </c>
      <c r="R28">
        <f t="shared" si="22"/>
        <v>2.550351359756009E-3</v>
      </c>
      <c r="S28">
        <f t="shared" si="23"/>
        <v>1005.9998629876815</v>
      </c>
      <c r="T28">
        <f t="shared" si="24"/>
        <v>89263.476107530703</v>
      </c>
      <c r="U28">
        <f t="shared" si="1"/>
        <v>8968307.9709082004</v>
      </c>
      <c r="V28">
        <f t="shared" si="25"/>
        <v>1120.2685201911445</v>
      </c>
      <c r="W28">
        <f t="shared" si="2"/>
        <v>100746.6130995675</v>
      </c>
      <c r="X28">
        <f t="shared" si="3"/>
        <v>103693.97845313155</v>
      </c>
      <c r="Y28">
        <f t="shared" si="4"/>
        <v>262369.91378979268</v>
      </c>
      <c r="Z28">
        <f t="shared" si="26"/>
        <v>82500.037362018789</v>
      </c>
      <c r="AA28">
        <f t="shared" si="27"/>
        <v>1496.9251129429294</v>
      </c>
      <c r="AD28" t="b">
        <f t="shared" si="28"/>
        <v>1</v>
      </c>
      <c r="AE28" t="b">
        <f t="shared" si="29"/>
        <v>1</v>
      </c>
      <c r="AF28" t="b">
        <f t="shared" si="5"/>
        <v>1</v>
      </c>
      <c r="AG28" t="b">
        <f t="shared" si="30"/>
        <v>1</v>
      </c>
      <c r="AH28" t="b">
        <f t="shared" si="6"/>
        <v>1</v>
      </c>
    </row>
    <row r="29" spans="1:38" x14ac:dyDescent="0.35">
      <c r="A29">
        <v>27</v>
      </c>
      <c r="B29">
        <f t="shared" si="7"/>
        <v>81</v>
      </c>
      <c r="C29">
        <f t="shared" si="8"/>
        <v>2029</v>
      </c>
      <c r="D29">
        <f t="shared" si="9"/>
        <v>3.2446116721106893E-2</v>
      </c>
      <c r="E29">
        <f t="shared" si="10"/>
        <v>2.744906030503369E-3</v>
      </c>
      <c r="F29">
        <f t="shared" si="11"/>
        <v>0.24434729739677016</v>
      </c>
      <c r="G29">
        <f t="shared" si="12"/>
        <v>88.77410895626268</v>
      </c>
      <c r="H29" t="b">
        <f t="shared" si="13"/>
        <v>0</v>
      </c>
      <c r="I29">
        <f t="shared" si="14"/>
        <v>1</v>
      </c>
      <c r="J29">
        <f t="shared" si="15"/>
        <v>1000</v>
      </c>
      <c r="K29">
        <f t="shared" si="16"/>
        <v>5.6505387357983539</v>
      </c>
      <c r="L29">
        <f t="shared" si="17"/>
        <v>89018.456253659446</v>
      </c>
      <c r="M29">
        <f t="shared" si="18"/>
        <v>503.00223526227393</v>
      </c>
      <c r="N29">
        <f t="shared" si="0"/>
        <v>0.91800717029170664</v>
      </c>
      <c r="O29">
        <f t="shared" si="19"/>
        <v>0.99662003517080355</v>
      </c>
      <c r="P29">
        <f t="shared" si="20"/>
        <v>1005.6505387357984</v>
      </c>
      <c r="Q29">
        <f t="shared" si="21"/>
        <v>3.0178561595671494E-2</v>
      </c>
      <c r="R29">
        <f t="shared" si="22"/>
        <v>2.550351359756009E-3</v>
      </c>
      <c r="S29">
        <f t="shared" si="23"/>
        <v>1006.0146602684059</v>
      </c>
      <c r="T29">
        <f t="shared" si="24"/>
        <v>89018.456253659446</v>
      </c>
      <c r="U29">
        <f t="shared" si="1"/>
        <v>8907785.5668406878</v>
      </c>
      <c r="V29">
        <f t="shared" si="25"/>
        <v>1112.7084158478212</v>
      </c>
      <c r="W29">
        <f t="shared" si="2"/>
        <v>100342.15686951458</v>
      </c>
      <c r="X29">
        <f t="shared" si="3"/>
        <v>103286.77108437207</v>
      </c>
      <c r="Y29">
        <f t="shared" si="4"/>
        <v>261405.50314391847</v>
      </c>
      <c r="Z29">
        <f t="shared" si="26"/>
        <v>81996.727183146228</v>
      </c>
      <c r="AA29">
        <f t="shared" si="27"/>
        <v>1484.7999873492836</v>
      </c>
      <c r="AD29" t="b">
        <f t="shared" si="28"/>
        <v>1</v>
      </c>
      <c r="AE29" t="b">
        <f t="shared" si="29"/>
        <v>1</v>
      </c>
      <c r="AF29" t="b">
        <f t="shared" si="5"/>
        <v>1</v>
      </c>
      <c r="AG29" t="b">
        <f t="shared" si="30"/>
        <v>1</v>
      </c>
      <c r="AH29" t="b">
        <f t="shared" si="6"/>
        <v>1</v>
      </c>
    </row>
    <row r="30" spans="1:38" x14ac:dyDescent="0.35">
      <c r="A30">
        <v>28</v>
      </c>
      <c r="B30">
        <f t="shared" si="7"/>
        <v>81</v>
      </c>
      <c r="C30">
        <f t="shared" si="8"/>
        <v>2029</v>
      </c>
      <c r="D30">
        <f t="shared" si="9"/>
        <v>3.2446116721106893E-2</v>
      </c>
      <c r="E30">
        <f t="shared" si="10"/>
        <v>2.744906030503369E-3</v>
      </c>
      <c r="F30">
        <f t="shared" si="11"/>
        <v>0.24367658702660858</v>
      </c>
      <c r="G30">
        <f t="shared" si="12"/>
        <v>88.530432369236067</v>
      </c>
      <c r="H30" t="b">
        <f t="shared" si="13"/>
        <v>0</v>
      </c>
      <c r="I30">
        <f t="shared" si="14"/>
        <v>1</v>
      </c>
      <c r="J30">
        <f t="shared" si="15"/>
        <v>1000</v>
      </c>
      <c r="K30">
        <f t="shared" si="16"/>
        <v>5.6644744886796827</v>
      </c>
      <c r="L30">
        <f t="shared" si="17"/>
        <v>88774.108956262673</v>
      </c>
      <c r="M30">
        <f t="shared" si="18"/>
        <v>502.8586754380205</v>
      </c>
      <c r="N30">
        <f t="shared" si="0"/>
        <v>0.91489083041657404</v>
      </c>
      <c r="O30">
        <f t="shared" si="19"/>
        <v>0.99660532076874486</v>
      </c>
      <c r="P30">
        <f t="shared" si="20"/>
        <v>1005.6644744886797</v>
      </c>
      <c r="Q30">
        <f t="shared" si="21"/>
        <v>3.0178561595671494E-2</v>
      </c>
      <c r="R30">
        <f t="shared" si="22"/>
        <v>2.550351359756009E-3</v>
      </c>
      <c r="S30">
        <f t="shared" si="23"/>
        <v>1006.0294940432166</v>
      </c>
      <c r="T30">
        <f t="shared" si="24"/>
        <v>88774.108956262673</v>
      </c>
      <c r="U30">
        <f t="shared" si="1"/>
        <v>8847441.4059224278</v>
      </c>
      <c r="V30">
        <f t="shared" si="25"/>
        <v>1105.1705765950476</v>
      </c>
      <c r="W30">
        <f t="shared" si="2"/>
        <v>99936.724233111003</v>
      </c>
      <c r="X30">
        <f t="shared" si="3"/>
        <v>102878.69316762978</v>
      </c>
      <c r="Y30">
        <f t="shared" si="4"/>
        <v>260453.78178980833</v>
      </c>
      <c r="Z30">
        <f t="shared" si="26"/>
        <v>81495.268558106342</v>
      </c>
      <c r="AA30">
        <f t="shared" si="27"/>
        <v>1472.7382962684999</v>
      </c>
      <c r="AD30" t="b">
        <f t="shared" si="28"/>
        <v>1</v>
      </c>
      <c r="AE30" t="b">
        <f t="shared" si="29"/>
        <v>1</v>
      </c>
      <c r="AF30" t="b">
        <f t="shared" si="5"/>
        <v>1</v>
      </c>
      <c r="AG30" t="b">
        <f t="shared" si="30"/>
        <v>1</v>
      </c>
      <c r="AH30" t="b">
        <f t="shared" si="6"/>
        <v>1</v>
      </c>
    </row>
    <row r="31" spans="1:38" x14ac:dyDescent="0.35">
      <c r="A31">
        <v>29</v>
      </c>
      <c r="B31">
        <f t="shared" si="7"/>
        <v>81</v>
      </c>
      <c r="C31">
        <f t="shared" si="8"/>
        <v>2029</v>
      </c>
      <c r="D31">
        <f t="shared" si="9"/>
        <v>3.2446116721106893E-2</v>
      </c>
      <c r="E31">
        <f t="shared" si="10"/>
        <v>2.744906030503369E-3</v>
      </c>
      <c r="F31">
        <f t="shared" si="11"/>
        <v>0.24300771769338675</v>
      </c>
      <c r="G31">
        <f t="shared" si="12"/>
        <v>88.287424651542679</v>
      </c>
      <c r="H31" t="b">
        <f t="shared" si="13"/>
        <v>0</v>
      </c>
      <c r="I31">
        <f t="shared" si="14"/>
        <v>1</v>
      </c>
      <c r="J31">
        <f t="shared" si="15"/>
        <v>1000</v>
      </c>
      <c r="K31">
        <f t="shared" si="16"/>
        <v>5.6784446108870998</v>
      </c>
      <c r="L31">
        <f t="shared" si="17"/>
        <v>88530.432369236063</v>
      </c>
      <c r="M31">
        <f t="shared" si="18"/>
        <v>502.71515658659342</v>
      </c>
      <c r="N31">
        <f t="shared" si="0"/>
        <v>0.91177178203418774</v>
      </c>
      <c r="O31">
        <f t="shared" si="19"/>
        <v>0.99659079719821209</v>
      </c>
      <c r="P31">
        <f t="shared" si="20"/>
        <v>1005.6784446108871</v>
      </c>
      <c r="Q31">
        <f t="shared" si="21"/>
        <v>3.0178561595671494E-2</v>
      </c>
      <c r="R31">
        <f t="shared" si="22"/>
        <v>2.550351359756009E-3</v>
      </c>
      <c r="S31">
        <f t="shared" si="23"/>
        <v>1006.0443644021177</v>
      </c>
      <c r="T31">
        <f t="shared" si="24"/>
        <v>88530.432369236063</v>
      </c>
      <c r="U31">
        <f t="shared" si="1"/>
        <v>8787271.9380759858</v>
      </c>
      <c r="V31">
        <f t="shared" si="25"/>
        <v>1097.6545589779366</v>
      </c>
      <c r="W31">
        <f t="shared" si="2"/>
        <v>99530.278210719596</v>
      </c>
      <c r="X31">
        <f t="shared" si="3"/>
        <v>102469.70789212084</v>
      </c>
      <c r="Y31">
        <f t="shared" si="4"/>
        <v>259514.67651522084</v>
      </c>
      <c r="Z31">
        <f t="shared" si="26"/>
        <v>80995.680787428733</v>
      </c>
      <c r="AA31">
        <f t="shared" si="27"/>
        <v>1460.7399403697702</v>
      </c>
      <c r="AD31" t="b">
        <f t="shared" si="28"/>
        <v>1</v>
      </c>
      <c r="AE31" t="b">
        <f t="shared" si="29"/>
        <v>1</v>
      </c>
      <c r="AF31" t="b">
        <f t="shared" si="5"/>
        <v>1</v>
      </c>
      <c r="AG31" t="b">
        <f t="shared" si="30"/>
        <v>1</v>
      </c>
      <c r="AH31" t="b">
        <f t="shared" si="6"/>
        <v>1</v>
      </c>
    </row>
    <row r="32" spans="1:38" x14ac:dyDescent="0.35">
      <c r="A32">
        <v>30</v>
      </c>
      <c r="B32">
        <f t="shared" si="7"/>
        <v>81</v>
      </c>
      <c r="C32">
        <f t="shared" si="8"/>
        <v>2029</v>
      </c>
      <c r="D32">
        <f t="shared" si="9"/>
        <v>3.2446116721106893E-2</v>
      </c>
      <c r="E32">
        <f t="shared" si="10"/>
        <v>2.744906030503369E-3</v>
      </c>
      <c r="F32">
        <f t="shared" si="11"/>
        <v>0.24234068434363129</v>
      </c>
      <c r="G32">
        <f t="shared" si="12"/>
        <v>88.045083967199048</v>
      </c>
      <c r="H32" t="b">
        <f t="shared" si="13"/>
        <v>0</v>
      </c>
      <c r="I32">
        <f t="shared" si="14"/>
        <v>1</v>
      </c>
      <c r="J32">
        <f t="shared" si="15"/>
        <v>1000</v>
      </c>
      <c r="K32">
        <f t="shared" si="16"/>
        <v>5.6924491871846303</v>
      </c>
      <c r="L32">
        <f t="shared" si="17"/>
        <v>88287.424651542678</v>
      </c>
      <c r="M32">
        <f t="shared" si="18"/>
        <v>502.57167869629842</v>
      </c>
      <c r="N32">
        <f t="shared" si="0"/>
        <v>0.90865029696508193</v>
      </c>
      <c r="O32">
        <f t="shared" si="19"/>
        <v>0.99657646230053132</v>
      </c>
      <c r="P32">
        <f t="shared" si="20"/>
        <v>1005.6924491871846</v>
      </c>
      <c r="Q32">
        <f t="shared" si="21"/>
        <v>3.0178561595671494E-2</v>
      </c>
      <c r="R32">
        <f t="shared" si="22"/>
        <v>2.550351359756009E-3</v>
      </c>
      <c r="S32">
        <f t="shared" si="23"/>
        <v>1006.0592714353354</v>
      </c>
      <c r="T32">
        <f t="shared" si="24"/>
        <v>88287.424651542678</v>
      </c>
      <c r="U32">
        <f t="shared" si="1"/>
        <v>8727273.6644271612</v>
      </c>
      <c r="V32">
        <f t="shared" si="25"/>
        <v>1090.1599259376103</v>
      </c>
      <c r="W32">
        <f t="shared" si="2"/>
        <v>99122.782001985281</v>
      </c>
      <c r="X32">
        <f t="shared" si="3"/>
        <v>102059.77864704281</v>
      </c>
      <c r="Y32">
        <f t="shared" si="4"/>
        <v>258588.11622547216</v>
      </c>
      <c r="Z32">
        <f t="shared" si="26"/>
        <v>80497.982505746142</v>
      </c>
      <c r="AA32">
        <f t="shared" si="27"/>
        <v>1448.8048155274787</v>
      </c>
      <c r="AD32" t="b">
        <f t="shared" si="28"/>
        <v>1</v>
      </c>
      <c r="AE32" t="b">
        <f t="shared" si="29"/>
        <v>1</v>
      </c>
      <c r="AF32" t="b">
        <f t="shared" si="5"/>
        <v>1</v>
      </c>
      <c r="AG32" t="b">
        <f t="shared" si="30"/>
        <v>1</v>
      </c>
      <c r="AH32" t="b">
        <f t="shared" si="6"/>
        <v>1</v>
      </c>
    </row>
    <row r="33" spans="1:34" x14ac:dyDescent="0.35">
      <c r="A33">
        <v>31</v>
      </c>
      <c r="B33">
        <f t="shared" si="7"/>
        <v>81</v>
      </c>
      <c r="C33">
        <f t="shared" si="8"/>
        <v>2029</v>
      </c>
      <c r="D33">
        <f t="shared" si="9"/>
        <v>3.2446116721106893E-2</v>
      </c>
      <c r="E33">
        <f t="shared" si="10"/>
        <v>2.744906030503369E-3</v>
      </c>
      <c r="F33">
        <f t="shared" si="11"/>
        <v>0.24167548193774016</v>
      </c>
      <c r="G33">
        <f t="shared" si="12"/>
        <v>87.803408485261315</v>
      </c>
      <c r="H33" t="b">
        <f t="shared" si="13"/>
        <v>0</v>
      </c>
      <c r="I33">
        <f t="shared" si="14"/>
        <v>1</v>
      </c>
      <c r="J33">
        <f t="shared" si="15"/>
        <v>1000</v>
      </c>
      <c r="K33">
        <f t="shared" si="16"/>
        <v>5.7064883025453579</v>
      </c>
      <c r="L33">
        <f t="shared" si="17"/>
        <v>88045.083967199054</v>
      </c>
      <c r="M33">
        <f t="shared" si="18"/>
        <v>502.42824175544519</v>
      </c>
      <c r="N33">
        <f t="shared" si="0"/>
        <v>0.90552664250563075</v>
      </c>
      <c r="O33">
        <f t="shared" si="19"/>
        <v>0.99656231393982453</v>
      </c>
      <c r="P33">
        <f t="shared" si="20"/>
        <v>1005.7064883025454</v>
      </c>
      <c r="Q33">
        <f t="shared" si="21"/>
        <v>3.0178561595671494E-2</v>
      </c>
      <c r="R33">
        <f t="shared" si="22"/>
        <v>2.550351359756009E-3</v>
      </c>
      <c r="S33">
        <f t="shared" si="23"/>
        <v>1006.0742152333186</v>
      </c>
      <c r="T33">
        <f t="shared" si="24"/>
        <v>88045.083967199054</v>
      </c>
      <c r="U33">
        <f t="shared" si="1"/>
        <v>8667443.1363541409</v>
      </c>
      <c r="V33">
        <f t="shared" si="25"/>
        <v>1082.6862466924238</v>
      </c>
      <c r="W33">
        <f t="shared" si="2"/>
        <v>98714.198980203117</v>
      </c>
      <c r="X33">
        <f t="shared" si="3"/>
        <v>101648.86901583115</v>
      </c>
      <c r="Y33">
        <f t="shared" si="4"/>
        <v>257674.03190770469</v>
      </c>
      <c r="Z33">
        <f t="shared" si="26"/>
        <v>80002.191693110988</v>
      </c>
      <c r="AA33">
        <f t="shared" si="27"/>
        <v>1436.9328129291428</v>
      </c>
      <c r="AD33" t="b">
        <f t="shared" si="28"/>
        <v>1</v>
      </c>
      <c r="AE33" t="b">
        <f t="shared" si="29"/>
        <v>1</v>
      </c>
      <c r="AF33" t="b">
        <f t="shared" si="5"/>
        <v>1</v>
      </c>
      <c r="AG33" t="b">
        <f t="shared" si="30"/>
        <v>1</v>
      </c>
      <c r="AH33" t="b">
        <f t="shared" si="6"/>
        <v>1</v>
      </c>
    </row>
    <row r="34" spans="1:34" x14ac:dyDescent="0.35">
      <c r="A34">
        <v>32</v>
      </c>
      <c r="B34">
        <f t="shared" si="7"/>
        <v>81</v>
      </c>
      <c r="C34">
        <f t="shared" si="8"/>
        <v>2029</v>
      </c>
      <c r="D34">
        <f t="shared" si="9"/>
        <v>3.2446116721106893E-2</v>
      </c>
      <c r="E34">
        <f t="shared" si="10"/>
        <v>2.744906030503369E-3</v>
      </c>
      <c r="F34">
        <f t="shared" si="11"/>
        <v>0.24101210544994447</v>
      </c>
      <c r="G34">
        <f t="shared" si="12"/>
        <v>87.562396379811375</v>
      </c>
      <c r="H34" t="b">
        <f t="shared" si="13"/>
        <v>0</v>
      </c>
      <c r="I34">
        <f t="shared" si="14"/>
        <v>1</v>
      </c>
      <c r="J34">
        <f t="shared" si="15"/>
        <v>1000</v>
      </c>
      <c r="K34">
        <f t="shared" si="16"/>
        <v>5.7205620421519292</v>
      </c>
      <c r="L34">
        <f t="shared" si="17"/>
        <v>87803.408485261316</v>
      </c>
      <c r="M34">
        <f t="shared" si="18"/>
        <v>502.28484575234648</v>
      </c>
      <c r="N34">
        <f t="shared" si="0"/>
        <v>0.90240108147253872</v>
      </c>
      <c r="O34">
        <f t="shared" si="19"/>
        <v>0.99654835000277464</v>
      </c>
      <c r="P34">
        <f t="shared" si="20"/>
        <v>1005.720562042152</v>
      </c>
      <c r="Q34">
        <f t="shared" si="21"/>
        <v>3.0178561595671494E-2</v>
      </c>
      <c r="R34">
        <f t="shared" si="22"/>
        <v>2.550351359756009E-3</v>
      </c>
      <c r="S34">
        <f t="shared" si="23"/>
        <v>1006.0891958867389</v>
      </c>
      <c r="T34">
        <f t="shared" si="24"/>
        <v>87803.408485261316</v>
      </c>
      <c r="U34">
        <f t="shared" si="1"/>
        <v>8607776.9545561317</v>
      </c>
      <c r="V34">
        <f t="shared" si="25"/>
        <v>1075.2330966216259</v>
      </c>
      <c r="W34">
        <f t="shared" si="2"/>
        <v>98304.492686780344</v>
      </c>
      <c r="X34">
        <f t="shared" si="3"/>
        <v>101236.94277051442</v>
      </c>
      <c r="Y34">
        <f t="shared" si="4"/>
        <v>256772.35659593411</v>
      </c>
      <c r="Z34">
        <f t="shared" si="26"/>
        <v>79508.325686209093</v>
      </c>
      <c r="AA34">
        <f t="shared" si="27"/>
        <v>1425.123819182003</v>
      </c>
      <c r="AD34" t="b">
        <f t="shared" si="28"/>
        <v>1</v>
      </c>
      <c r="AE34" t="b">
        <f t="shared" si="29"/>
        <v>1</v>
      </c>
      <c r="AF34" t="b">
        <f t="shared" si="5"/>
        <v>1</v>
      </c>
      <c r="AG34" t="b">
        <f t="shared" si="30"/>
        <v>1</v>
      </c>
      <c r="AH34" t="b">
        <f t="shared" si="6"/>
        <v>1</v>
      </c>
    </row>
    <row r="35" spans="1:34" x14ac:dyDescent="0.35">
      <c r="A35">
        <v>33</v>
      </c>
      <c r="B35">
        <f t="shared" si="7"/>
        <v>82</v>
      </c>
      <c r="C35">
        <f t="shared" si="8"/>
        <v>2029</v>
      </c>
      <c r="D35">
        <f t="shared" si="9"/>
        <v>3.6362575980558483E-2</v>
      </c>
      <c r="E35">
        <f t="shared" si="10"/>
        <v>3.0819220383346835E-3</v>
      </c>
      <c r="F35">
        <f t="shared" si="11"/>
        <v>0.26986047913233779</v>
      </c>
      <c r="G35">
        <f t="shared" si="12"/>
        <v>87.292535900679042</v>
      </c>
      <c r="H35" t="b">
        <f t="shared" si="13"/>
        <v>0</v>
      </c>
      <c r="I35">
        <f t="shared" si="14"/>
        <v>1</v>
      </c>
      <c r="J35">
        <f t="shared" si="15"/>
        <v>1000</v>
      </c>
      <c r="K35">
        <f t="shared" si="16"/>
        <v>5.7346704913970772</v>
      </c>
      <c r="L35">
        <f t="shared" si="17"/>
        <v>87562.396379811369</v>
      </c>
      <c r="M35">
        <f t="shared" si="18"/>
        <v>502.14149067531855</v>
      </c>
      <c r="N35">
        <f t="shared" si="0"/>
        <v>0.89927387224748401</v>
      </c>
      <c r="O35">
        <f t="shared" si="19"/>
        <v>0.99653456839839805</v>
      </c>
      <c r="P35">
        <f t="shared" si="20"/>
        <v>1005.7346704913971</v>
      </c>
      <c r="Q35">
        <f t="shared" si="21"/>
        <v>3.3821312067607343E-2</v>
      </c>
      <c r="R35">
        <f t="shared" si="22"/>
        <v>2.8631005475238114E-3</v>
      </c>
      <c r="S35">
        <f t="shared" si="23"/>
        <v>1006.1042134864921</v>
      </c>
      <c r="T35">
        <f t="shared" si="24"/>
        <v>87562.396379811369</v>
      </c>
      <c r="U35">
        <f t="shared" si="1"/>
        <v>8548271.768140953</v>
      </c>
      <c r="V35">
        <f t="shared" si="25"/>
        <v>1067.8000571513855</v>
      </c>
      <c r="W35">
        <f t="shared" si="2"/>
        <v>97926.720537333546</v>
      </c>
      <c r="X35">
        <f t="shared" si="3"/>
        <v>100855.58701923887</v>
      </c>
      <c r="Y35">
        <f t="shared" si="4"/>
        <v>255668.18252001592</v>
      </c>
      <c r="Z35">
        <f t="shared" si="26"/>
        <v>79016.401189468888</v>
      </c>
      <c r="AA35">
        <f t="shared" si="27"/>
        <v>1413.3777164182513</v>
      </c>
      <c r="AD35" t="b">
        <f t="shared" si="28"/>
        <v>1</v>
      </c>
      <c r="AE35" t="b">
        <f t="shared" si="29"/>
        <v>1</v>
      </c>
      <c r="AF35" t="b">
        <f t="shared" si="5"/>
        <v>1</v>
      </c>
      <c r="AG35" t="b">
        <f t="shared" si="30"/>
        <v>1</v>
      </c>
      <c r="AH35" t="b">
        <f t="shared" si="6"/>
        <v>1</v>
      </c>
    </row>
    <row r="36" spans="1:34" x14ac:dyDescent="0.35">
      <c r="A36">
        <v>34</v>
      </c>
      <c r="B36">
        <f t="shared" si="7"/>
        <v>82</v>
      </c>
      <c r="C36">
        <f t="shared" si="8"/>
        <v>2029</v>
      </c>
      <c r="D36">
        <f t="shared" si="9"/>
        <v>3.6362575980558483E-2</v>
      </c>
      <c r="E36">
        <f t="shared" si="10"/>
        <v>3.0819220383346835E-3</v>
      </c>
      <c r="F36">
        <f t="shared" si="11"/>
        <v>0.26902879017442427</v>
      </c>
      <c r="G36">
        <f t="shared" si="12"/>
        <v>87.02350711050461</v>
      </c>
      <c r="H36" t="b">
        <f t="shared" si="13"/>
        <v>0</v>
      </c>
      <c r="I36">
        <f t="shared" si="14"/>
        <v>1</v>
      </c>
      <c r="J36">
        <f t="shared" si="15"/>
        <v>1000</v>
      </c>
      <c r="K36">
        <f t="shared" si="16"/>
        <v>5.7488137358841307</v>
      </c>
      <c r="L36">
        <f t="shared" si="17"/>
        <v>87292.535900679039</v>
      </c>
      <c r="M36">
        <f t="shared" si="18"/>
        <v>501.82852942598225</v>
      </c>
      <c r="N36">
        <f t="shared" si="0"/>
        <v>0.89614526882188905</v>
      </c>
      <c r="O36">
        <f t="shared" si="19"/>
        <v>0.99652096705781534</v>
      </c>
      <c r="P36">
        <f t="shared" si="20"/>
        <v>1005.7488137358841</v>
      </c>
      <c r="Q36">
        <f t="shared" si="21"/>
        <v>3.3821312067607343E-2</v>
      </c>
      <c r="R36">
        <f t="shared" si="22"/>
        <v>2.8631005475238114E-3</v>
      </c>
      <c r="S36">
        <f t="shared" si="23"/>
        <v>1006.1192681236975</v>
      </c>
      <c r="T36">
        <f t="shared" si="24"/>
        <v>87292.535900679039</v>
      </c>
      <c r="U36">
        <f t="shared" si="1"/>
        <v>8488954.0532043744</v>
      </c>
      <c r="V36">
        <f t="shared" si="25"/>
        <v>1060.390435520563</v>
      </c>
      <c r="W36">
        <f t="shared" si="2"/>
        <v>97547.827421214912</v>
      </c>
      <c r="X36">
        <f t="shared" si="3"/>
        <v>100473.2104149714</v>
      </c>
      <c r="Y36">
        <f t="shared" si="4"/>
        <v>254577.08775811698</v>
      </c>
      <c r="Z36">
        <f t="shared" si="26"/>
        <v>78499.896777706148</v>
      </c>
      <c r="AA36">
        <f t="shared" si="27"/>
        <v>1401.5451567568985</v>
      </c>
      <c r="AD36" t="b">
        <f t="shared" si="28"/>
        <v>1</v>
      </c>
      <c r="AE36" t="b">
        <f t="shared" si="29"/>
        <v>1</v>
      </c>
      <c r="AF36" t="b">
        <f t="shared" si="5"/>
        <v>1</v>
      </c>
      <c r="AG36" t="b">
        <f t="shared" si="30"/>
        <v>1</v>
      </c>
      <c r="AH36" t="b">
        <f t="shared" si="6"/>
        <v>1</v>
      </c>
    </row>
    <row r="37" spans="1:34" x14ac:dyDescent="0.35">
      <c r="A37">
        <v>35</v>
      </c>
      <c r="B37">
        <f t="shared" si="7"/>
        <v>82</v>
      </c>
      <c r="C37">
        <f t="shared" si="8"/>
        <v>2029</v>
      </c>
      <c r="D37">
        <f t="shared" si="9"/>
        <v>3.6362575980558483E-2</v>
      </c>
      <c r="E37">
        <f t="shared" si="10"/>
        <v>3.0819220383346835E-3</v>
      </c>
      <c r="F37">
        <f t="shared" si="11"/>
        <v>0.26819966441703919</v>
      </c>
      <c r="G37">
        <f t="shared" si="12"/>
        <v>86.755307446087571</v>
      </c>
      <c r="H37" t="b">
        <f t="shared" si="13"/>
        <v>0</v>
      </c>
      <c r="I37">
        <f t="shared" si="14"/>
        <v>1</v>
      </c>
      <c r="J37">
        <f t="shared" si="15"/>
        <v>1000</v>
      </c>
      <c r="K37">
        <f t="shared" si="16"/>
        <v>5.7629918614275457</v>
      </c>
      <c r="L37">
        <f t="shared" si="17"/>
        <v>87023.507110504608</v>
      </c>
      <c r="M37">
        <f t="shared" si="18"/>
        <v>501.51576323072021</v>
      </c>
      <c r="N37">
        <f t="shared" si="0"/>
        <v>0.89301552084180025</v>
      </c>
      <c r="O37">
        <f t="shared" si="19"/>
        <v>0.99650754393402829</v>
      </c>
      <c r="P37">
        <f t="shared" si="20"/>
        <v>1005.7629918614275</v>
      </c>
      <c r="Q37">
        <f t="shared" si="21"/>
        <v>3.3821312067607343E-2</v>
      </c>
      <c r="R37">
        <f t="shared" si="22"/>
        <v>2.8631005475238114E-3</v>
      </c>
      <c r="S37">
        <f t="shared" si="23"/>
        <v>1006.1343598896996</v>
      </c>
      <c r="T37">
        <f t="shared" si="24"/>
        <v>87023.507110504608</v>
      </c>
      <c r="U37">
        <f t="shared" si="1"/>
        <v>8429820.4817607664</v>
      </c>
      <c r="V37">
        <f t="shared" si="25"/>
        <v>1053.0038160166791</v>
      </c>
      <c r="W37">
        <f t="shared" si="2"/>
        <v>97167.778317186108</v>
      </c>
      <c r="X37">
        <f t="shared" si="3"/>
        <v>100089.77819091109</v>
      </c>
      <c r="Y37">
        <f t="shared" si="4"/>
        <v>253498.99740244009</v>
      </c>
      <c r="Z37">
        <f t="shared" si="26"/>
        <v>77985.704173366728</v>
      </c>
      <c r="AA37">
        <f t="shared" si="27"/>
        <v>1389.7797296673466</v>
      </c>
      <c r="AD37" t="b">
        <f t="shared" si="28"/>
        <v>1</v>
      </c>
      <c r="AE37" t="b">
        <f t="shared" si="29"/>
        <v>1</v>
      </c>
      <c r="AF37" t="b">
        <f t="shared" si="5"/>
        <v>1</v>
      </c>
      <c r="AG37" t="b">
        <f t="shared" si="30"/>
        <v>1</v>
      </c>
      <c r="AH37" t="b">
        <f t="shared" si="6"/>
        <v>1</v>
      </c>
    </row>
    <row r="38" spans="1:34" x14ac:dyDescent="0.35">
      <c r="A38">
        <v>36</v>
      </c>
      <c r="B38">
        <f t="shared" si="7"/>
        <v>82</v>
      </c>
      <c r="C38">
        <f t="shared" si="8"/>
        <v>2029</v>
      </c>
      <c r="D38">
        <f t="shared" si="9"/>
        <v>3.6362575980558483E-2</v>
      </c>
      <c r="E38">
        <f t="shared" si="10"/>
        <v>3.0819220383346835E-3</v>
      </c>
      <c r="F38">
        <f t="shared" si="11"/>
        <v>0.26737309396059833</v>
      </c>
      <c r="G38">
        <f t="shared" si="12"/>
        <v>86.48793435212697</v>
      </c>
      <c r="H38" t="b">
        <f t="shared" si="13"/>
        <v>0</v>
      </c>
      <c r="I38">
        <f t="shared" si="14"/>
        <v>1</v>
      </c>
      <c r="J38">
        <f t="shared" si="15"/>
        <v>1000</v>
      </c>
      <c r="K38">
        <f t="shared" si="16"/>
        <v>5.7772049540534161</v>
      </c>
      <c r="L38">
        <f t="shared" si="17"/>
        <v>86755.307446087565</v>
      </c>
      <c r="M38">
        <f t="shared" si="18"/>
        <v>501.2031919679643</v>
      </c>
      <c r="N38">
        <f t="shared" si="0"/>
        <v>0.88988487365285185</v>
      </c>
      <c r="O38">
        <f t="shared" si="19"/>
        <v>0.99649429700169456</v>
      </c>
      <c r="P38">
        <f t="shared" si="20"/>
        <v>1005.7772049540534</v>
      </c>
      <c r="Q38">
        <f t="shared" si="21"/>
        <v>3.3821312067607343E-2</v>
      </c>
      <c r="R38">
        <f t="shared" si="22"/>
        <v>2.8631005475238114E-3</v>
      </c>
      <c r="S38">
        <f t="shared" si="23"/>
        <v>1006.1494888760679</v>
      </c>
      <c r="T38">
        <f t="shared" si="24"/>
        <v>86755.307446087565</v>
      </c>
      <c r="U38">
        <f t="shared" si="1"/>
        <v>8370867.7732876306</v>
      </c>
      <c r="V38">
        <f t="shared" si="25"/>
        <v>1045.6397888560716</v>
      </c>
      <c r="W38">
        <f t="shared" si="2"/>
        <v>96786.538330381154</v>
      </c>
      <c r="X38">
        <f t="shared" si="3"/>
        <v>99705.25572775866</v>
      </c>
      <c r="Y38">
        <f t="shared" si="4"/>
        <v>252433.83865679664</v>
      </c>
      <c r="Z38">
        <f t="shared" si="26"/>
        <v>77473.836064758405</v>
      </c>
      <c r="AA38">
        <f t="shared" si="27"/>
        <v>1378.0812609154243</v>
      </c>
      <c r="AD38" t="b">
        <f t="shared" si="28"/>
        <v>1</v>
      </c>
      <c r="AE38" t="b">
        <f t="shared" si="29"/>
        <v>1</v>
      </c>
      <c r="AF38" t="b">
        <f t="shared" si="5"/>
        <v>1</v>
      </c>
      <c r="AG38" t="b">
        <f t="shared" si="30"/>
        <v>1</v>
      </c>
      <c r="AH38" t="b">
        <f t="shared" si="6"/>
        <v>1</v>
      </c>
    </row>
    <row r="39" spans="1:34" x14ac:dyDescent="0.35">
      <c r="A39">
        <v>37</v>
      </c>
      <c r="B39">
        <f t="shared" si="7"/>
        <v>82</v>
      </c>
      <c r="C39">
        <f t="shared" si="8"/>
        <v>2030</v>
      </c>
      <c r="D39">
        <f t="shared" si="9"/>
        <v>3.5673141539967097E-2</v>
      </c>
      <c r="E39">
        <f t="shared" si="10"/>
        <v>3.0225044292181424E-3</v>
      </c>
      <c r="F39">
        <f t="shared" si="11"/>
        <v>0.26141016465323169</v>
      </c>
      <c r="G39">
        <f t="shared" si="12"/>
        <v>86.226524187473743</v>
      </c>
      <c r="H39" t="b">
        <f t="shared" si="13"/>
        <v>1</v>
      </c>
      <c r="I39">
        <f t="shared" si="14"/>
        <v>1</v>
      </c>
      <c r="J39">
        <f t="shared" si="15"/>
        <v>1000</v>
      </c>
      <c r="K39">
        <f t="shared" si="16"/>
        <v>5.7914531</v>
      </c>
      <c r="L39">
        <f t="shared" si="17"/>
        <v>86487.934352126977</v>
      </c>
      <c r="M39">
        <f t="shared" si="18"/>
        <v>500.89081551622223</v>
      </c>
      <c r="N39">
        <f t="shared" si="0"/>
        <v>0.88675356834529939</v>
      </c>
      <c r="O39">
        <f t="shared" si="19"/>
        <v>0.99648122425690988</v>
      </c>
      <c r="P39">
        <f t="shared" si="20"/>
        <v>1005.7914531</v>
      </c>
      <c r="Q39">
        <f t="shared" si="21"/>
        <v>3.3180059990805512E-2</v>
      </c>
      <c r="R39">
        <f t="shared" si="22"/>
        <v>2.8079673985392795E-3</v>
      </c>
      <c r="S39">
        <f t="shared" si="23"/>
        <v>1006.1646551745981</v>
      </c>
      <c r="T39">
        <f t="shared" si="24"/>
        <v>86487.934352126977</v>
      </c>
      <c r="U39">
        <f t="shared" si="1"/>
        <v>8312092.6938529992</v>
      </c>
      <c r="V39">
        <f t="shared" si="25"/>
        <v>1038.2979500748947</v>
      </c>
      <c r="W39">
        <f t="shared" si="2"/>
        <v>96398.327222153122</v>
      </c>
      <c r="X39">
        <f t="shared" si="3"/>
        <v>99314.117326741238</v>
      </c>
      <c r="Y39">
        <f t="shared" si="4"/>
        <v>251418.44597886372</v>
      </c>
      <c r="Z39">
        <f t="shared" si="26"/>
        <v>76964.304533438655</v>
      </c>
      <c r="AA39">
        <f t="shared" si="27"/>
        <v>1366.4495723140499</v>
      </c>
      <c r="AD39" t="b">
        <f t="shared" si="28"/>
        <v>1</v>
      </c>
      <c r="AE39" t="b">
        <f t="shared" si="29"/>
        <v>1</v>
      </c>
      <c r="AF39" t="b">
        <f t="shared" si="5"/>
        <v>1</v>
      </c>
      <c r="AG39" t="b">
        <f t="shared" si="30"/>
        <v>1</v>
      </c>
      <c r="AH39" t="b">
        <f t="shared" si="6"/>
        <v>1</v>
      </c>
    </row>
    <row r="40" spans="1:34" x14ac:dyDescent="0.35">
      <c r="A40">
        <v>38</v>
      </c>
      <c r="B40">
        <f t="shared" si="7"/>
        <v>82</v>
      </c>
      <c r="C40">
        <f t="shared" si="8"/>
        <v>2030</v>
      </c>
      <c r="D40">
        <f t="shared" si="9"/>
        <v>3.5673141539967097E-2</v>
      </c>
      <c r="E40">
        <f t="shared" si="10"/>
        <v>3.0225044292181424E-3</v>
      </c>
      <c r="F40">
        <f t="shared" si="11"/>
        <v>0.2606200512727247</v>
      </c>
      <c r="G40">
        <f t="shared" si="12"/>
        <v>85.965904136201019</v>
      </c>
      <c r="H40" t="b">
        <f t="shared" si="13"/>
        <v>0</v>
      </c>
      <c r="I40">
        <f t="shared" si="14"/>
        <v>1</v>
      </c>
      <c r="J40">
        <f t="shared" si="15"/>
        <v>1000</v>
      </c>
      <c r="K40">
        <f t="shared" si="16"/>
        <v>5.8057363857182445</v>
      </c>
      <c r="L40">
        <f t="shared" si="17"/>
        <v>86226.52418747374</v>
      </c>
      <c r="M40">
        <f t="shared" si="18"/>
        <v>500.60846888923061</v>
      </c>
      <c r="N40">
        <f t="shared" si="0"/>
        <v>0.88362184179909697</v>
      </c>
      <c r="O40">
        <f t="shared" si="19"/>
        <v>0.99646832371698679</v>
      </c>
      <c r="P40">
        <f t="shared" si="20"/>
        <v>1005.8057363857182</v>
      </c>
      <c r="Q40">
        <f t="shared" si="21"/>
        <v>3.3180059990805512E-2</v>
      </c>
      <c r="R40">
        <f t="shared" si="22"/>
        <v>2.8079673985392795E-3</v>
      </c>
      <c r="S40">
        <f t="shared" si="23"/>
        <v>1006.1798588773119</v>
      </c>
      <c r="T40">
        <f t="shared" si="24"/>
        <v>86226.52418747374</v>
      </c>
      <c r="U40">
        <f t="shared" si="1"/>
        <v>8253486.8688478563</v>
      </c>
      <c r="V40">
        <f t="shared" si="25"/>
        <v>1030.9772535660254</v>
      </c>
      <c r="W40">
        <f t="shared" si="2"/>
        <v>96008.84154921872</v>
      </c>
      <c r="X40">
        <f t="shared" si="3"/>
        <v>98921.806967272307</v>
      </c>
      <c r="Y40">
        <f t="shared" si="4"/>
        <v>250415.70588046341</v>
      </c>
      <c r="Z40">
        <f t="shared" si="26"/>
        <v>76461.678009254611</v>
      </c>
      <c r="AA40">
        <f t="shared" si="27"/>
        <v>1354.910365780388</v>
      </c>
      <c r="AD40" t="b">
        <f t="shared" si="28"/>
        <v>1</v>
      </c>
      <c r="AE40" t="b">
        <f t="shared" si="29"/>
        <v>1</v>
      </c>
      <c r="AF40" t="b">
        <f t="shared" si="5"/>
        <v>1</v>
      </c>
      <c r="AG40" t="b">
        <f t="shared" si="30"/>
        <v>1</v>
      </c>
      <c r="AH40" t="b">
        <f t="shared" si="6"/>
        <v>1</v>
      </c>
    </row>
    <row r="41" spans="1:34" x14ac:dyDescent="0.35">
      <c r="A41">
        <v>39</v>
      </c>
      <c r="B41">
        <f t="shared" si="7"/>
        <v>82</v>
      </c>
      <c r="C41">
        <f t="shared" si="8"/>
        <v>2030</v>
      </c>
      <c r="D41">
        <f t="shared" si="9"/>
        <v>3.5673141539967097E-2</v>
      </c>
      <c r="E41">
        <f t="shared" si="10"/>
        <v>3.0225044292181424E-3</v>
      </c>
      <c r="F41">
        <f t="shared" si="11"/>
        <v>0.25983232601340983</v>
      </c>
      <c r="G41">
        <f t="shared" si="12"/>
        <v>85.706071810187609</v>
      </c>
      <c r="H41" t="b">
        <f t="shared" si="13"/>
        <v>0</v>
      </c>
      <c r="I41">
        <f t="shared" si="14"/>
        <v>1</v>
      </c>
      <c r="J41">
        <f t="shared" si="15"/>
        <v>1000</v>
      </c>
      <c r="K41">
        <f t="shared" si="16"/>
        <v>5.8200548978723035</v>
      </c>
      <c r="L41">
        <f t="shared" si="17"/>
        <v>85965.904136201018</v>
      </c>
      <c r="M41">
        <f t="shared" si="18"/>
        <v>500.32628141791764</v>
      </c>
      <c r="N41">
        <f t="shared" si="0"/>
        <v>0.88048992672900561</v>
      </c>
      <c r="O41">
        <f t="shared" si="19"/>
        <v>0.99645559342024115</v>
      </c>
      <c r="P41">
        <f t="shared" si="20"/>
        <v>1005.8200548978723</v>
      </c>
      <c r="Q41">
        <f t="shared" si="21"/>
        <v>3.3180059990805512E-2</v>
      </c>
      <c r="R41">
        <f t="shared" si="22"/>
        <v>2.8079673985392795E-3</v>
      </c>
      <c r="S41">
        <f t="shared" si="23"/>
        <v>1006.1951000764582</v>
      </c>
      <c r="T41">
        <f t="shared" si="24"/>
        <v>85965.904136201018</v>
      </c>
      <c r="U41">
        <f t="shared" si="1"/>
        <v>8195047.1685561053</v>
      </c>
      <c r="V41">
        <f t="shared" si="25"/>
        <v>1023.6773083836541</v>
      </c>
      <c r="W41">
        <f t="shared" si="2"/>
        <v>95618.046603577735</v>
      </c>
      <c r="X41">
        <f t="shared" si="3"/>
        <v>98528.290286757227</v>
      </c>
      <c r="Y41">
        <f t="shared" si="4"/>
        <v>249425.55409572634</v>
      </c>
      <c r="Z41">
        <f t="shared" si="26"/>
        <v>75961.350544754547</v>
      </c>
      <c r="AA41">
        <f t="shared" si="27"/>
        <v>1343.4367885398628</v>
      </c>
      <c r="AD41" t="b">
        <f t="shared" si="28"/>
        <v>1</v>
      </c>
      <c r="AE41" t="b">
        <f t="shared" si="29"/>
        <v>1</v>
      </c>
      <c r="AF41" t="b">
        <f t="shared" si="5"/>
        <v>1</v>
      </c>
      <c r="AG41" t="b">
        <f t="shared" si="30"/>
        <v>1</v>
      </c>
      <c r="AH41" t="b">
        <f t="shared" si="6"/>
        <v>1</v>
      </c>
    </row>
    <row r="42" spans="1:34" x14ac:dyDescent="0.35">
      <c r="A42">
        <v>40</v>
      </c>
      <c r="B42">
        <f t="shared" si="7"/>
        <v>82</v>
      </c>
      <c r="C42">
        <f t="shared" si="8"/>
        <v>2030</v>
      </c>
      <c r="D42">
        <f t="shared" si="9"/>
        <v>3.5673141539967097E-2</v>
      </c>
      <c r="E42">
        <f t="shared" si="10"/>
        <v>3.0225044292181424E-3</v>
      </c>
      <c r="F42">
        <f t="shared" si="11"/>
        <v>0.25904698165718021</v>
      </c>
      <c r="G42">
        <f t="shared" si="12"/>
        <v>85.447024828530431</v>
      </c>
      <c r="H42" t="b">
        <f t="shared" si="13"/>
        <v>0</v>
      </c>
      <c r="I42">
        <f t="shared" si="14"/>
        <v>1</v>
      </c>
      <c r="J42">
        <f t="shared" si="15"/>
        <v>1000</v>
      </c>
      <c r="K42">
        <f t="shared" si="16"/>
        <v>5.8344087233400739</v>
      </c>
      <c r="L42">
        <f t="shared" si="17"/>
        <v>85706.071810187612</v>
      </c>
      <c r="M42">
        <f t="shared" si="18"/>
        <v>500.04425301256936</v>
      </c>
      <c r="N42">
        <f t="shared" si="0"/>
        <v>0.87735805172970938</v>
      </c>
      <c r="O42">
        <f t="shared" si="19"/>
        <v>0.99644303142577562</v>
      </c>
      <c r="P42">
        <f t="shared" si="20"/>
        <v>1005.8344087233401</v>
      </c>
      <c r="Q42">
        <f t="shared" si="21"/>
        <v>3.3180059990805512E-2</v>
      </c>
      <c r="R42">
        <f t="shared" si="22"/>
        <v>2.8079673985392795E-3</v>
      </c>
      <c r="S42">
        <f t="shared" si="23"/>
        <v>1006.2103788645131</v>
      </c>
      <c r="T42">
        <f t="shared" si="24"/>
        <v>85706.071810187612</v>
      </c>
      <c r="U42">
        <f t="shared" si="1"/>
        <v>8136770.5070478795</v>
      </c>
      <c r="V42">
        <f t="shared" si="25"/>
        <v>1016.3977290514906</v>
      </c>
      <c r="W42">
        <f t="shared" si="2"/>
        <v>95225.907787617165</v>
      </c>
      <c r="X42">
        <f t="shared" si="3"/>
        <v>98133.533053668623</v>
      </c>
      <c r="Y42">
        <f t="shared" si="4"/>
        <v>248447.92830036135</v>
      </c>
      <c r="Z42">
        <f t="shared" si="26"/>
        <v>75463.332888382982</v>
      </c>
      <c r="AA42">
        <f t="shared" si="27"/>
        <v>1332.0286590394144</v>
      </c>
      <c r="AD42" t="b">
        <f t="shared" si="28"/>
        <v>1</v>
      </c>
      <c r="AE42" t="b">
        <f t="shared" si="29"/>
        <v>1</v>
      </c>
      <c r="AF42" t="b">
        <f t="shared" si="5"/>
        <v>1</v>
      </c>
      <c r="AG42" t="b">
        <f t="shared" si="30"/>
        <v>1</v>
      </c>
      <c r="AH42" t="b">
        <f t="shared" si="6"/>
        <v>1</v>
      </c>
    </row>
    <row r="43" spans="1:34" x14ac:dyDescent="0.35">
      <c r="A43">
        <v>41</v>
      </c>
      <c r="B43">
        <f t="shared" si="7"/>
        <v>82</v>
      </c>
      <c r="C43">
        <f t="shared" si="8"/>
        <v>2030</v>
      </c>
      <c r="D43">
        <f t="shared" si="9"/>
        <v>3.5673141539967097E-2</v>
      </c>
      <c r="E43">
        <f t="shared" si="10"/>
        <v>3.0225044292181424E-3</v>
      </c>
      <c r="F43">
        <f t="shared" si="11"/>
        <v>0.25826401100774582</v>
      </c>
      <c r="G43">
        <f t="shared" si="12"/>
        <v>85.188760817522692</v>
      </c>
      <c r="H43" t="b">
        <f t="shared" si="13"/>
        <v>0</v>
      </c>
      <c r="I43">
        <f t="shared" si="14"/>
        <v>1</v>
      </c>
      <c r="J43">
        <f t="shared" si="15"/>
        <v>1000</v>
      </c>
      <c r="K43">
        <f t="shared" si="16"/>
        <v>5.8487979492137132</v>
      </c>
      <c r="L43">
        <f t="shared" si="17"/>
        <v>85447.024828530426</v>
      </c>
      <c r="M43">
        <f t="shared" si="18"/>
        <v>499.76238358352202</v>
      </c>
      <c r="N43">
        <f t="shared" si="0"/>
        <v>0.87422644132092631</v>
      </c>
      <c r="O43">
        <f t="shared" si="19"/>
        <v>0.99643063581327018</v>
      </c>
      <c r="P43">
        <f t="shared" si="20"/>
        <v>1005.8487979492137</v>
      </c>
      <c r="Q43">
        <f t="shared" si="21"/>
        <v>3.3180059990805512E-2</v>
      </c>
      <c r="R43">
        <f t="shared" si="22"/>
        <v>2.8079673985392795E-3</v>
      </c>
      <c r="S43">
        <f t="shared" si="23"/>
        <v>1006.2256953341812</v>
      </c>
      <c r="T43">
        <f t="shared" si="24"/>
        <v>85447.024828530426</v>
      </c>
      <c r="U43">
        <f t="shared" si="1"/>
        <v>8078653.841380232</v>
      </c>
      <c r="V43">
        <f t="shared" si="25"/>
        <v>1009.1381354629192</v>
      </c>
      <c r="W43">
        <f t="shared" si="2"/>
        <v>94832.390609425405</v>
      </c>
      <c r="X43">
        <f t="shared" si="3"/>
        <v>97737.501162799657</v>
      </c>
      <c r="Y43">
        <f t="shared" si="4"/>
        <v>247482.76807986014</v>
      </c>
      <c r="Z43">
        <f t="shared" si="26"/>
        <v>74967.635229659558</v>
      </c>
      <c r="AA43">
        <f t="shared" si="27"/>
        <v>1320.6857921556173</v>
      </c>
      <c r="AD43" t="b">
        <f t="shared" si="28"/>
        <v>1</v>
      </c>
      <c r="AE43" t="b">
        <f t="shared" si="29"/>
        <v>1</v>
      </c>
      <c r="AF43" t="b">
        <f t="shared" si="5"/>
        <v>1</v>
      </c>
      <c r="AG43" t="b">
        <f t="shared" si="30"/>
        <v>1</v>
      </c>
      <c r="AH43" t="b">
        <f t="shared" si="6"/>
        <v>1</v>
      </c>
    </row>
    <row r="44" spans="1:34" x14ac:dyDescent="0.35">
      <c r="A44">
        <v>42</v>
      </c>
      <c r="B44">
        <f t="shared" si="7"/>
        <v>82</v>
      </c>
      <c r="C44">
        <f t="shared" si="8"/>
        <v>2030</v>
      </c>
      <c r="D44">
        <f t="shared" si="9"/>
        <v>3.5673141539967097E-2</v>
      </c>
      <c r="E44">
        <f t="shared" si="10"/>
        <v>3.0225044292181424E-3</v>
      </c>
      <c r="F44">
        <f t="shared" si="11"/>
        <v>0.25748340689056726</v>
      </c>
      <c r="G44">
        <f t="shared" si="12"/>
        <v>84.93127741063212</v>
      </c>
      <c r="H44" t="b">
        <f t="shared" si="13"/>
        <v>0</v>
      </c>
      <c r="I44">
        <f t="shared" si="14"/>
        <v>1</v>
      </c>
      <c r="J44">
        <f t="shared" si="15"/>
        <v>1000</v>
      </c>
      <c r="K44">
        <f t="shared" si="16"/>
        <v>5.8632226628001689</v>
      </c>
      <c r="L44">
        <f t="shared" si="17"/>
        <v>85188.760817522692</v>
      </c>
      <c r="M44">
        <f t="shared" si="18"/>
        <v>499.48067304116211</v>
      </c>
      <c r="N44">
        <f t="shared" si="0"/>
        <v>0.87109531599249279</v>
      </c>
      <c r="O44">
        <f t="shared" si="19"/>
        <v>0.99641840468277021</v>
      </c>
      <c r="P44">
        <f t="shared" si="20"/>
        <v>1005.8632226628001</v>
      </c>
      <c r="Q44">
        <f t="shared" si="21"/>
        <v>3.3180059990805512E-2</v>
      </c>
      <c r="R44">
        <f t="shared" si="22"/>
        <v>2.8079673985392795E-3</v>
      </c>
      <c r="S44">
        <f t="shared" si="23"/>
        <v>1006.2410495783954</v>
      </c>
      <c r="T44">
        <f t="shared" si="24"/>
        <v>85188.760817522692</v>
      </c>
      <c r="U44">
        <f t="shared" si="1"/>
        <v>8020694.1708137356</v>
      </c>
      <c r="V44">
        <f t="shared" si="25"/>
        <v>1001.8981527831406</v>
      </c>
      <c r="W44">
        <f t="shared" si="2"/>
        <v>94437.460678174844</v>
      </c>
      <c r="X44">
        <f t="shared" si="3"/>
        <v>97340.160630589759</v>
      </c>
      <c r="Y44">
        <f t="shared" si="4"/>
        <v>246530.01489837974</v>
      </c>
      <c r="Z44">
        <f t="shared" si="26"/>
        <v>74474.267210042424</v>
      </c>
      <c r="AA44">
        <f t="shared" si="27"/>
        <v>1309.4079992922809</v>
      </c>
      <c r="AD44" t="b">
        <f t="shared" si="28"/>
        <v>1</v>
      </c>
      <c r="AE44" t="b">
        <f t="shared" si="29"/>
        <v>1</v>
      </c>
      <c r="AF44" t="b">
        <f t="shared" si="5"/>
        <v>1</v>
      </c>
      <c r="AG44" t="b">
        <f t="shared" si="30"/>
        <v>1</v>
      </c>
      <c r="AH44" t="b">
        <f t="shared" si="6"/>
        <v>1</v>
      </c>
    </row>
    <row r="45" spans="1:34" x14ac:dyDescent="0.35">
      <c r="A45">
        <v>43</v>
      </c>
      <c r="B45">
        <f t="shared" si="7"/>
        <v>82</v>
      </c>
      <c r="C45">
        <f t="shared" si="8"/>
        <v>2030</v>
      </c>
      <c r="D45">
        <f t="shared" si="9"/>
        <v>3.5673141539967097E-2</v>
      </c>
      <c r="E45">
        <f t="shared" si="10"/>
        <v>3.0225044292181424E-3</v>
      </c>
      <c r="F45">
        <f t="shared" si="11"/>
        <v>0.25670516215279038</v>
      </c>
      <c r="G45">
        <f t="shared" si="12"/>
        <v>84.674572248479336</v>
      </c>
      <c r="H45" t="b">
        <f t="shared" si="13"/>
        <v>0</v>
      </c>
      <c r="I45">
        <f t="shared" si="14"/>
        <v>1</v>
      </c>
      <c r="J45">
        <f t="shared" si="15"/>
        <v>1000</v>
      </c>
      <c r="K45">
        <f t="shared" si="16"/>
        <v>5.8776829516217184</v>
      </c>
      <c r="L45">
        <f t="shared" si="17"/>
        <v>84931.277410632116</v>
      </c>
      <c r="M45">
        <f t="shared" si="18"/>
        <v>499.19912129592717</v>
      </c>
      <c r="N45">
        <f t="shared" si="0"/>
        <v>0.86796489224940876</v>
      </c>
      <c r="O45">
        <f t="shared" si="19"/>
        <v>0.99640633615448004</v>
      </c>
      <c r="P45">
        <f t="shared" si="20"/>
        <v>1005.8776829516218</v>
      </c>
      <c r="Q45">
        <f t="shared" si="21"/>
        <v>3.3180059990805512E-2</v>
      </c>
      <c r="R45">
        <f t="shared" si="22"/>
        <v>2.8079673985392795E-3</v>
      </c>
      <c r="S45">
        <f t="shared" si="23"/>
        <v>1006.2564416903181</v>
      </c>
      <c r="T45">
        <f t="shared" si="24"/>
        <v>84931.277410632116</v>
      </c>
      <c r="U45">
        <f t="shared" si="1"/>
        <v>7962888.5360445948</v>
      </c>
      <c r="V45">
        <f t="shared" si="25"/>
        <v>994.6774113532523</v>
      </c>
      <c r="W45">
        <f t="shared" si="2"/>
        <v>94041.083699570663</v>
      </c>
      <c r="X45">
        <f t="shared" si="3"/>
        <v>96941.477590520983</v>
      </c>
      <c r="Y45">
        <f t="shared" si="4"/>
        <v>245589.61206832092</v>
      </c>
      <c r="Z45">
        <f t="shared" si="26"/>
        <v>73983.237933660654</v>
      </c>
      <c r="AA45">
        <f t="shared" si="27"/>
        <v>1298.1950884765968</v>
      </c>
      <c r="AD45" t="b">
        <f t="shared" si="28"/>
        <v>1</v>
      </c>
      <c r="AE45" t="b">
        <f t="shared" si="29"/>
        <v>1</v>
      </c>
      <c r="AF45" t="b">
        <f t="shared" si="5"/>
        <v>1</v>
      </c>
      <c r="AG45" t="b">
        <f t="shared" si="30"/>
        <v>1</v>
      </c>
      <c r="AH45" t="b">
        <f t="shared" si="6"/>
        <v>1</v>
      </c>
    </row>
    <row r="46" spans="1:34" x14ac:dyDescent="0.35">
      <c r="A46">
        <v>44</v>
      </c>
      <c r="B46">
        <f t="shared" si="7"/>
        <v>82</v>
      </c>
      <c r="C46">
        <f t="shared" si="8"/>
        <v>2030</v>
      </c>
      <c r="D46">
        <f t="shared" si="9"/>
        <v>3.5673141539967097E-2</v>
      </c>
      <c r="E46">
        <f t="shared" si="10"/>
        <v>3.0225044292181424E-3</v>
      </c>
      <c r="F46">
        <f t="shared" si="11"/>
        <v>0.25592926966318041</v>
      </c>
      <c r="G46">
        <f t="shared" si="12"/>
        <v>84.418642978816152</v>
      </c>
      <c r="H46" t="b">
        <f t="shared" si="13"/>
        <v>0</v>
      </c>
      <c r="I46">
        <f t="shared" si="14"/>
        <v>1</v>
      </c>
      <c r="J46">
        <f t="shared" si="15"/>
        <v>1000</v>
      </c>
      <c r="K46">
        <f t="shared" si="16"/>
        <v>5.8921789034164878</v>
      </c>
      <c r="L46">
        <f t="shared" si="17"/>
        <v>84674.572248479337</v>
      </c>
      <c r="M46">
        <f t="shared" si="18"/>
        <v>498.91772825830515</v>
      </c>
      <c r="N46">
        <f t="shared" si="0"/>
        <v>0.86483538265682625</v>
      </c>
      <c r="O46">
        <f t="shared" si="19"/>
        <v>0.99639442836855752</v>
      </c>
      <c r="P46">
        <f t="shared" si="20"/>
        <v>1005.8921789034165</v>
      </c>
      <c r="Q46">
        <f t="shared" si="21"/>
        <v>3.3180059990805512E-2</v>
      </c>
      <c r="R46">
        <f t="shared" si="22"/>
        <v>2.8079673985392795E-3</v>
      </c>
      <c r="S46">
        <f t="shared" si="23"/>
        <v>1006.2718717633411</v>
      </c>
      <c r="T46">
        <f t="shared" si="24"/>
        <v>84674.572248479337</v>
      </c>
      <c r="U46">
        <f t="shared" si="1"/>
        <v>7905234.0184519226</v>
      </c>
      <c r="V46">
        <f t="shared" si="25"/>
        <v>987.47554659622199</v>
      </c>
      <c r="W46">
        <f t="shared" si="2"/>
        <v>93643.225471364654</v>
      </c>
      <c r="X46">
        <f t="shared" si="3"/>
        <v>96541.418288582921</v>
      </c>
      <c r="Y46">
        <f t="shared" si="4"/>
        <v>244661.50472051825</v>
      </c>
      <c r="Z46">
        <f t="shared" si="26"/>
        <v>73494.555977916141</v>
      </c>
      <c r="AA46">
        <f t="shared" si="27"/>
        <v>1287.0468644538419</v>
      </c>
      <c r="AD46" t="b">
        <f t="shared" si="28"/>
        <v>1</v>
      </c>
      <c r="AE46" t="b">
        <f t="shared" si="29"/>
        <v>1</v>
      </c>
      <c r="AF46" t="b">
        <f t="shared" si="5"/>
        <v>1</v>
      </c>
      <c r="AG46" t="b">
        <f t="shared" si="30"/>
        <v>1</v>
      </c>
      <c r="AH46" t="b">
        <f t="shared" si="6"/>
        <v>1</v>
      </c>
    </row>
    <row r="47" spans="1:34" x14ac:dyDescent="0.35">
      <c r="A47">
        <v>45</v>
      </c>
      <c r="B47">
        <f t="shared" si="7"/>
        <v>83</v>
      </c>
      <c r="C47">
        <f t="shared" si="8"/>
        <v>2030</v>
      </c>
      <c r="D47">
        <f t="shared" si="9"/>
        <v>3.997074605670984E-2</v>
      </c>
      <c r="E47">
        <f t="shared" si="10"/>
        <v>3.393522453417952E-3</v>
      </c>
      <c r="F47">
        <f t="shared" si="11"/>
        <v>0.28647656043568637</v>
      </c>
      <c r="G47">
        <f t="shared" si="12"/>
        <v>84.132166418380464</v>
      </c>
      <c r="H47" t="b">
        <f t="shared" si="13"/>
        <v>0</v>
      </c>
      <c r="I47">
        <f t="shared" si="14"/>
        <v>1</v>
      </c>
      <c r="J47">
        <f t="shared" si="15"/>
        <v>1000</v>
      </c>
      <c r="K47">
        <f t="shared" si="16"/>
        <v>5.9067106061389891</v>
      </c>
      <c r="L47">
        <f t="shared" si="17"/>
        <v>84418.642978816148</v>
      </c>
      <c r="M47">
        <f t="shared" si="18"/>
        <v>498.6364938388341</v>
      </c>
      <c r="N47">
        <f t="shared" si="0"/>
        <v>0.86170699588496591</v>
      </c>
      <c r="O47">
        <f t="shared" si="19"/>
        <v>0.99638267948490988</v>
      </c>
      <c r="P47">
        <f t="shared" si="20"/>
        <v>1005.906710606139</v>
      </c>
      <c r="Q47">
        <f t="shared" si="21"/>
        <v>3.717731869936422E-2</v>
      </c>
      <c r="R47">
        <f t="shared" si="22"/>
        <v>3.1521893614778751E-3</v>
      </c>
      <c r="S47">
        <f t="shared" si="23"/>
        <v>1006.2873398910868</v>
      </c>
      <c r="T47">
        <f t="shared" si="24"/>
        <v>84418.642978816148</v>
      </c>
      <c r="U47">
        <f t="shared" si="1"/>
        <v>7847727.7393598529</v>
      </c>
      <c r="V47">
        <f t="shared" si="25"/>
        <v>980.2921989247161</v>
      </c>
      <c r="W47">
        <f t="shared" si="2"/>
        <v>93278.564827796261</v>
      </c>
      <c r="X47">
        <f t="shared" si="3"/>
        <v>96173.147207582006</v>
      </c>
      <c r="Y47">
        <f t="shared" si="4"/>
        <v>243527.48648784604</v>
      </c>
      <c r="Z47">
        <f t="shared" si="26"/>
        <v>73008.229403954465</v>
      </c>
      <c r="AA47">
        <f t="shared" si="27"/>
        <v>1275.9631287806508</v>
      </c>
      <c r="AD47" t="b">
        <f t="shared" si="28"/>
        <v>1</v>
      </c>
      <c r="AE47" t="b">
        <f t="shared" si="29"/>
        <v>1</v>
      </c>
      <c r="AF47" t="b">
        <f t="shared" si="5"/>
        <v>1</v>
      </c>
      <c r="AG47" t="b">
        <f t="shared" si="30"/>
        <v>1</v>
      </c>
      <c r="AH47" t="b">
        <f t="shared" si="6"/>
        <v>1</v>
      </c>
    </row>
    <row r="48" spans="1:34" x14ac:dyDescent="0.35">
      <c r="A48">
        <v>46</v>
      </c>
      <c r="B48">
        <f t="shared" si="7"/>
        <v>83</v>
      </c>
      <c r="C48">
        <f t="shared" si="8"/>
        <v>2030</v>
      </c>
      <c r="D48">
        <f t="shared" si="9"/>
        <v>3.997074605670984E-2</v>
      </c>
      <c r="E48">
        <f t="shared" si="10"/>
        <v>3.393522453417952E-3</v>
      </c>
      <c r="F48">
        <f t="shared" si="11"/>
        <v>0.28550439579546988</v>
      </c>
      <c r="G48">
        <f t="shared" si="12"/>
        <v>83.846662022584994</v>
      </c>
      <c r="H48" t="b">
        <f t="shared" si="13"/>
        <v>0</v>
      </c>
      <c r="I48">
        <f t="shared" si="14"/>
        <v>1</v>
      </c>
      <c r="J48">
        <f t="shared" si="15"/>
        <v>1000</v>
      </c>
      <c r="K48">
        <f t="shared" si="16"/>
        <v>5.9212781479606553</v>
      </c>
      <c r="L48">
        <f t="shared" si="17"/>
        <v>84132.166418380468</v>
      </c>
      <c r="M48">
        <f t="shared" si="18"/>
        <v>498.16995855374552</v>
      </c>
      <c r="N48">
        <f t="shared" si="0"/>
        <v>0.85857993675394739</v>
      </c>
      <c r="O48">
        <f t="shared" si="19"/>
        <v>0.99637108768299243</v>
      </c>
      <c r="P48">
        <f t="shared" si="20"/>
        <v>1005.9212781479606</v>
      </c>
      <c r="Q48">
        <f t="shared" si="21"/>
        <v>3.717731869936422E-2</v>
      </c>
      <c r="R48">
        <f t="shared" si="22"/>
        <v>3.1521893614778751E-3</v>
      </c>
      <c r="S48">
        <f t="shared" si="23"/>
        <v>1006.3028461674083</v>
      </c>
      <c r="T48">
        <f t="shared" si="24"/>
        <v>84132.166418380468</v>
      </c>
      <c r="U48">
        <f t="shared" si="1"/>
        <v>7790398.476412233</v>
      </c>
      <c r="V48">
        <f t="shared" si="25"/>
        <v>973.13096307350395</v>
      </c>
      <c r="W48">
        <f t="shared" si="2"/>
        <v>92912.446226109736</v>
      </c>
      <c r="X48">
        <f t="shared" si="3"/>
        <v>95803.51564371548</v>
      </c>
      <c r="Y48">
        <f t="shared" si="4"/>
        <v>242406.52034182046</v>
      </c>
      <c r="Z48">
        <f t="shared" si="26"/>
        <v>72497.276381676638</v>
      </c>
      <c r="AA48">
        <f t="shared" si="27"/>
        <v>1264.7872591544428</v>
      </c>
      <c r="AD48" t="b">
        <f t="shared" si="28"/>
        <v>1</v>
      </c>
      <c r="AE48" t="b">
        <f t="shared" si="29"/>
        <v>1</v>
      </c>
      <c r="AF48" t="b">
        <f t="shared" si="5"/>
        <v>1</v>
      </c>
      <c r="AG48" t="b">
        <f t="shared" si="30"/>
        <v>1</v>
      </c>
      <c r="AH48" t="b">
        <f t="shared" si="6"/>
        <v>1</v>
      </c>
    </row>
    <row r="49" spans="1:34" x14ac:dyDescent="0.35">
      <c r="A49">
        <v>47</v>
      </c>
      <c r="B49">
        <f t="shared" si="7"/>
        <v>83</v>
      </c>
      <c r="C49">
        <f t="shared" si="8"/>
        <v>2030</v>
      </c>
      <c r="D49">
        <f t="shared" si="9"/>
        <v>3.997074605670984E-2</v>
      </c>
      <c r="E49">
        <f t="shared" si="10"/>
        <v>3.393522453417952E-3</v>
      </c>
      <c r="F49">
        <f t="shared" si="11"/>
        <v>0.28453553021778843</v>
      </c>
      <c r="G49">
        <f t="shared" si="12"/>
        <v>83.562126492367199</v>
      </c>
      <c r="H49" t="b">
        <f t="shared" si="13"/>
        <v>0</v>
      </c>
      <c r="I49">
        <f t="shared" si="14"/>
        <v>1</v>
      </c>
      <c r="J49">
        <f t="shared" si="15"/>
        <v>1000</v>
      </c>
      <c r="K49">
        <f t="shared" si="16"/>
        <v>5.9358816172703719</v>
      </c>
      <c r="L49">
        <f t="shared" si="17"/>
        <v>83846.662022584991</v>
      </c>
      <c r="M49">
        <f t="shared" si="18"/>
        <v>497.70385976934409</v>
      </c>
      <c r="N49">
        <f t="shared" si="0"/>
        <v>0.85545440627852021</v>
      </c>
      <c r="O49">
        <f t="shared" si="19"/>
        <v>0.99635965116160996</v>
      </c>
      <c r="P49">
        <f t="shared" si="20"/>
        <v>1005.9358816172704</v>
      </c>
      <c r="Q49">
        <f t="shared" si="21"/>
        <v>3.717731869936422E-2</v>
      </c>
      <c r="R49">
        <f t="shared" si="22"/>
        <v>3.1521893614778751E-3</v>
      </c>
      <c r="S49">
        <f t="shared" si="23"/>
        <v>1006.3183906863906</v>
      </c>
      <c r="T49">
        <f t="shared" si="24"/>
        <v>83846.662022584991</v>
      </c>
      <c r="U49">
        <f t="shared" si="1"/>
        <v>7733243.3390039988</v>
      </c>
      <c r="V49">
        <f t="shared" si="25"/>
        <v>965.99147796512625</v>
      </c>
      <c r="W49">
        <f t="shared" si="2"/>
        <v>92544.83656193655</v>
      </c>
      <c r="X49">
        <f t="shared" si="3"/>
        <v>95432.490967191319</v>
      </c>
      <c r="Y49">
        <f t="shared" si="4"/>
        <v>241298.54267814037</v>
      </c>
      <c r="Z49">
        <f t="shared" si="26"/>
        <v>71989.061776380622</v>
      </c>
      <c r="AA49">
        <f t="shared" si="27"/>
        <v>1253.6802146957264</v>
      </c>
      <c r="AD49" t="b">
        <f t="shared" si="28"/>
        <v>1</v>
      </c>
      <c r="AE49" t="b">
        <f t="shared" si="29"/>
        <v>1</v>
      </c>
      <c r="AF49" t="b">
        <f t="shared" si="5"/>
        <v>1</v>
      </c>
      <c r="AG49" t="b">
        <f t="shared" si="30"/>
        <v>1</v>
      </c>
      <c r="AH49" t="b">
        <f t="shared" si="6"/>
        <v>1</v>
      </c>
    </row>
    <row r="50" spans="1:34" x14ac:dyDescent="0.35">
      <c r="A50">
        <v>48</v>
      </c>
      <c r="B50">
        <f t="shared" si="7"/>
        <v>83</v>
      </c>
      <c r="C50">
        <f t="shared" si="8"/>
        <v>2030</v>
      </c>
      <c r="D50">
        <f t="shared" si="9"/>
        <v>3.997074605670984E-2</v>
      </c>
      <c r="E50">
        <f t="shared" si="10"/>
        <v>3.393522453417952E-3</v>
      </c>
      <c r="F50">
        <f t="shared" si="11"/>
        <v>0.28356995250719919</v>
      </c>
      <c r="G50">
        <f t="shared" si="12"/>
        <v>83.278556539860006</v>
      </c>
      <c r="H50" t="b">
        <f t="shared" si="13"/>
        <v>0</v>
      </c>
      <c r="I50">
        <f t="shared" si="14"/>
        <v>1</v>
      </c>
      <c r="J50">
        <f t="shared" si="15"/>
        <v>1000</v>
      </c>
      <c r="K50">
        <f t="shared" si="16"/>
        <v>5.9505211026750189</v>
      </c>
      <c r="L50">
        <f t="shared" si="17"/>
        <v>83562.126492367199</v>
      </c>
      <c r="M50">
        <f t="shared" si="18"/>
        <v>497.23819707723027</v>
      </c>
      <c r="N50">
        <f t="shared" si="0"/>
        <v>0.85233060171267883</v>
      </c>
      <c r="O50">
        <f t="shared" si="19"/>
        <v>0.99634836813871719</v>
      </c>
      <c r="P50">
        <f t="shared" si="20"/>
        <v>1005.950521102675</v>
      </c>
      <c r="Q50">
        <f t="shared" si="21"/>
        <v>3.717731869936422E-2</v>
      </c>
      <c r="R50">
        <f t="shared" si="22"/>
        <v>3.1521893614778751E-3</v>
      </c>
      <c r="S50">
        <f t="shared" si="23"/>
        <v>1006.33397354235</v>
      </c>
      <c r="T50">
        <f t="shared" si="24"/>
        <v>83562.126492367199</v>
      </c>
      <c r="U50">
        <f t="shared" si="1"/>
        <v>7676259.4760579551</v>
      </c>
      <c r="V50">
        <f t="shared" si="25"/>
        <v>958.87338745971351</v>
      </c>
      <c r="W50">
        <f t="shared" si="2"/>
        <v>92175.702785912508</v>
      </c>
      <c r="X50">
        <f t="shared" si="3"/>
        <v>95060.040624600573</v>
      </c>
      <c r="Y50">
        <f t="shared" si="4"/>
        <v>240203.49177924162</v>
      </c>
      <c r="Z50">
        <f t="shared" si="26"/>
        <v>71483.589305898582</v>
      </c>
      <c r="AA50">
        <f t="shared" si="27"/>
        <v>1242.6417379595161</v>
      </c>
      <c r="AD50" t="b">
        <f t="shared" si="28"/>
        <v>1</v>
      </c>
      <c r="AE50" t="b">
        <f t="shared" si="29"/>
        <v>1</v>
      </c>
      <c r="AF50" t="b">
        <f t="shared" si="5"/>
        <v>1</v>
      </c>
      <c r="AG50" t="b">
        <f t="shared" si="30"/>
        <v>1</v>
      </c>
      <c r="AH50" t="b">
        <f t="shared" si="6"/>
        <v>1</v>
      </c>
    </row>
    <row r="51" spans="1:34" x14ac:dyDescent="0.35">
      <c r="A51">
        <v>49</v>
      </c>
      <c r="B51">
        <f t="shared" si="7"/>
        <v>83</v>
      </c>
      <c r="C51">
        <f t="shared" si="8"/>
        <v>2031</v>
      </c>
      <c r="D51">
        <f t="shared" si="9"/>
        <v>3.9233785426289247E-2</v>
      </c>
      <c r="E51">
        <f t="shared" si="10"/>
        <v>3.3297916303156594E-3</v>
      </c>
      <c r="F51">
        <f t="shared" si="11"/>
        <v>0.27730024055119529</v>
      </c>
      <c r="G51">
        <f t="shared" si="12"/>
        <v>83.001256299308807</v>
      </c>
      <c r="H51" t="b">
        <f t="shared" si="13"/>
        <v>1</v>
      </c>
      <c r="I51">
        <f t="shared" si="14"/>
        <v>1</v>
      </c>
      <c r="J51">
        <f t="shared" si="15"/>
        <v>1000</v>
      </c>
      <c r="K51">
        <f t="shared" si="16"/>
        <v>5.9651966929999993</v>
      </c>
      <c r="L51">
        <f t="shared" si="17"/>
        <v>83278.556539860001</v>
      </c>
      <c r="M51">
        <f t="shared" si="18"/>
        <v>496.77297006938636</v>
      </c>
      <c r="N51">
        <f t="shared" si="0"/>
        <v>0.84920871659415331</v>
      </c>
      <c r="O51">
        <f t="shared" si="19"/>
        <v>0.9963372368512261</v>
      </c>
      <c r="P51">
        <f t="shared" si="20"/>
        <v>1005.9651966930001</v>
      </c>
      <c r="Q51">
        <f t="shared" si="21"/>
        <v>3.649186188584469E-2</v>
      </c>
      <c r="R51">
        <f t="shared" si="22"/>
        <v>3.093068639330232E-3</v>
      </c>
      <c r="S51">
        <f t="shared" si="23"/>
        <v>1006.3495948298361</v>
      </c>
      <c r="T51">
        <f t="shared" si="24"/>
        <v>83278.556539860001</v>
      </c>
      <c r="U51">
        <f t="shared" si="1"/>
        <v>7619444.0753122615</v>
      </c>
      <c r="V51">
        <f t="shared" si="25"/>
        <v>951.77634026598298</v>
      </c>
      <c r="W51">
        <f t="shared" si="2"/>
        <v>91799.141543544392</v>
      </c>
      <c r="X51">
        <f t="shared" si="3"/>
        <v>94680.516853844121</v>
      </c>
      <c r="Y51">
        <f t="shared" si="4"/>
        <v>239157.77062468824</v>
      </c>
      <c r="Z51">
        <f t="shared" si="26"/>
        <v>70980.862205382218</v>
      </c>
      <c r="AA51">
        <f t="shared" si="27"/>
        <v>1231.6715688957902</v>
      </c>
      <c r="AD51" t="b">
        <f t="shared" si="28"/>
        <v>1</v>
      </c>
      <c r="AE51" t="b">
        <f t="shared" si="29"/>
        <v>1</v>
      </c>
      <c r="AF51" t="b">
        <f t="shared" si="5"/>
        <v>1</v>
      </c>
      <c r="AG51" t="b">
        <f t="shared" si="30"/>
        <v>1</v>
      </c>
      <c r="AH51" t="b">
        <f t="shared" si="6"/>
        <v>1</v>
      </c>
    </row>
    <row r="52" spans="1:34" x14ac:dyDescent="0.35">
      <c r="A52">
        <v>50</v>
      </c>
      <c r="B52">
        <f t="shared" si="7"/>
        <v>83</v>
      </c>
      <c r="C52">
        <f t="shared" si="8"/>
        <v>2031</v>
      </c>
      <c r="D52">
        <f t="shared" si="9"/>
        <v>3.9233785426289247E-2</v>
      </c>
      <c r="E52">
        <f t="shared" si="10"/>
        <v>3.3297916303156594E-3</v>
      </c>
      <c r="F52">
        <f t="shared" si="11"/>
        <v>0.27637688853112335</v>
      </c>
      <c r="G52">
        <f t="shared" si="12"/>
        <v>82.724879410777689</v>
      </c>
      <c r="H52" t="b">
        <f t="shared" si="13"/>
        <v>0</v>
      </c>
      <c r="I52">
        <f t="shared" si="14"/>
        <v>1</v>
      </c>
      <c r="J52">
        <f t="shared" si="15"/>
        <v>1000</v>
      </c>
      <c r="K52">
        <f t="shared" si="16"/>
        <v>5.9799084772897917</v>
      </c>
      <c r="L52">
        <f t="shared" si="17"/>
        <v>83001.256299308807</v>
      </c>
      <c r="M52">
        <f t="shared" si="18"/>
        <v>496.33991616993944</v>
      </c>
      <c r="N52">
        <f t="shared" si="0"/>
        <v>0.84608894078875885</v>
      </c>
      <c r="O52">
        <f t="shared" si="19"/>
        <v>0.99632625555481025</v>
      </c>
      <c r="P52">
        <f t="shared" si="20"/>
        <v>1005.9799084772898</v>
      </c>
      <c r="Q52">
        <f t="shared" si="21"/>
        <v>3.649186188584469E-2</v>
      </c>
      <c r="R52">
        <f t="shared" si="22"/>
        <v>3.093068639330232E-3</v>
      </c>
      <c r="S52">
        <f t="shared" si="23"/>
        <v>1006.3652546436313</v>
      </c>
      <c r="T52">
        <f t="shared" si="24"/>
        <v>83001.256299308807</v>
      </c>
      <c r="U52">
        <f t="shared" si="1"/>
        <v>7562789.0044553811</v>
      </c>
      <c r="V52">
        <f t="shared" si="25"/>
        <v>944.69932054319406</v>
      </c>
      <c r="W52">
        <f t="shared" si="2"/>
        <v>91420.973452275182</v>
      </c>
      <c r="X52">
        <f t="shared" si="3"/>
        <v>94299.48730003016</v>
      </c>
      <c r="Y52">
        <f t="shared" si="4"/>
        <v>238124.71093778417</v>
      </c>
      <c r="Z52">
        <f t="shared" si="26"/>
        <v>70485.390337638411</v>
      </c>
      <c r="AA52">
        <f t="shared" si="27"/>
        <v>1220.7958306873752</v>
      </c>
      <c r="AD52" t="b">
        <f t="shared" si="28"/>
        <v>1</v>
      </c>
      <c r="AE52" t="b">
        <f t="shared" si="29"/>
        <v>1</v>
      </c>
      <c r="AF52" t="b">
        <f t="shared" si="5"/>
        <v>1</v>
      </c>
      <c r="AG52" t="b">
        <f t="shared" si="30"/>
        <v>1</v>
      </c>
      <c r="AH52" t="b">
        <f t="shared" si="6"/>
        <v>1</v>
      </c>
    </row>
    <row r="53" spans="1:34" x14ac:dyDescent="0.35">
      <c r="A53">
        <v>51</v>
      </c>
      <c r="B53">
        <f t="shared" si="7"/>
        <v>83</v>
      </c>
      <c r="C53">
        <f t="shared" si="8"/>
        <v>2031</v>
      </c>
      <c r="D53">
        <f t="shared" si="9"/>
        <v>3.9233785426289247E-2</v>
      </c>
      <c r="E53">
        <f t="shared" si="10"/>
        <v>3.3297916303156594E-3</v>
      </c>
      <c r="F53">
        <f t="shared" si="11"/>
        <v>0.27545661108087977</v>
      </c>
      <c r="G53">
        <f t="shared" si="12"/>
        <v>82.449422799696805</v>
      </c>
      <c r="H53" t="b">
        <f t="shared" si="13"/>
        <v>0</v>
      </c>
      <c r="I53">
        <f t="shared" si="14"/>
        <v>1</v>
      </c>
      <c r="J53">
        <f t="shared" si="15"/>
        <v>1000</v>
      </c>
      <c r="K53">
        <f t="shared" si="16"/>
        <v>5.994656544808473</v>
      </c>
      <c r="L53">
        <f t="shared" si="17"/>
        <v>82724.879410777692</v>
      </c>
      <c r="M53">
        <f t="shared" si="18"/>
        <v>495.90723977831016</v>
      </c>
      <c r="N53">
        <f t="shared" si="0"/>
        <v>0.84297146053459449</v>
      </c>
      <c r="O53">
        <f t="shared" si="19"/>
        <v>0.99631542252371463</v>
      </c>
      <c r="P53">
        <f t="shared" si="20"/>
        <v>1005.9946565448084</v>
      </c>
      <c r="Q53">
        <f t="shared" si="21"/>
        <v>3.649186188584469E-2</v>
      </c>
      <c r="R53">
        <f t="shared" si="22"/>
        <v>3.093068639330232E-3</v>
      </c>
      <c r="S53">
        <f t="shared" si="23"/>
        <v>1006.3809530787519</v>
      </c>
      <c r="T53">
        <f t="shared" si="24"/>
        <v>82724.879410777692</v>
      </c>
      <c r="U53">
        <f t="shared" si="1"/>
        <v>7506291.5433820421</v>
      </c>
      <c r="V53">
        <f t="shared" si="25"/>
        <v>937.64198851172318</v>
      </c>
      <c r="W53">
        <f t="shared" si="2"/>
        <v>91041.165462344958</v>
      </c>
      <c r="X53">
        <f t="shared" si="3"/>
        <v>93916.919480026889</v>
      </c>
      <c r="Y53">
        <f t="shared" si="4"/>
        <v>237104.25887178429</v>
      </c>
      <c r="Z53">
        <f t="shared" si="26"/>
        <v>69992.605597542701</v>
      </c>
      <c r="AA53">
        <f t="shared" si="27"/>
        <v>1209.9870677477963</v>
      </c>
      <c r="AD53" t="b">
        <f t="shared" si="28"/>
        <v>1</v>
      </c>
      <c r="AE53" t="b">
        <f t="shared" si="29"/>
        <v>1</v>
      </c>
      <c r="AF53" t="b">
        <f t="shared" si="5"/>
        <v>1</v>
      </c>
      <c r="AG53" t="b">
        <f t="shared" si="30"/>
        <v>1</v>
      </c>
      <c r="AH53" t="b">
        <f t="shared" si="6"/>
        <v>1</v>
      </c>
    </row>
    <row r="54" spans="1:34" x14ac:dyDescent="0.35">
      <c r="A54">
        <v>52</v>
      </c>
      <c r="B54">
        <f t="shared" si="7"/>
        <v>83</v>
      </c>
      <c r="C54">
        <f t="shared" si="8"/>
        <v>2031</v>
      </c>
      <c r="D54">
        <f t="shared" si="9"/>
        <v>3.9233785426289247E-2</v>
      </c>
      <c r="E54">
        <f t="shared" si="10"/>
        <v>3.3297916303156594E-3</v>
      </c>
      <c r="F54">
        <f t="shared" si="11"/>
        <v>0.27453939796278753</v>
      </c>
      <c r="G54">
        <f t="shared" si="12"/>
        <v>82.174883401734022</v>
      </c>
      <c r="H54" t="b">
        <f t="shared" si="13"/>
        <v>0</v>
      </c>
      <c r="I54">
        <f t="shared" si="14"/>
        <v>1</v>
      </c>
      <c r="J54">
        <f t="shared" si="15"/>
        <v>1000</v>
      </c>
      <c r="K54">
        <f t="shared" si="16"/>
        <v>6.0094409850402766</v>
      </c>
      <c r="L54">
        <f t="shared" si="17"/>
        <v>82449.422799696811</v>
      </c>
      <c r="M54">
        <f t="shared" si="18"/>
        <v>495.47494056541223</v>
      </c>
      <c r="N54">
        <f t="shared" si="0"/>
        <v>0.83985645848607771</v>
      </c>
      <c r="O54">
        <f t="shared" si="19"/>
        <v>0.99630473605056413</v>
      </c>
      <c r="P54">
        <f t="shared" si="20"/>
        <v>1006.0094409850403</v>
      </c>
      <c r="Q54">
        <f t="shared" si="21"/>
        <v>3.649186188584469E-2</v>
      </c>
      <c r="R54">
        <f t="shared" si="22"/>
        <v>3.093068639330232E-3</v>
      </c>
      <c r="S54">
        <f t="shared" si="23"/>
        <v>1006.3966902304485</v>
      </c>
      <c r="T54">
        <f t="shared" si="24"/>
        <v>82449.422799696811</v>
      </c>
      <c r="U54">
        <f t="shared" si="1"/>
        <v>7449949.0084563624</v>
      </c>
      <c r="V54">
        <f t="shared" si="25"/>
        <v>930.60400894748921</v>
      </c>
      <c r="W54">
        <f t="shared" si="2"/>
        <v>90659.684566089069</v>
      </c>
      <c r="X54">
        <f t="shared" si="3"/>
        <v>93532.780973960354</v>
      </c>
      <c r="Y54">
        <f t="shared" si="4"/>
        <v>236096.36231876377</v>
      </c>
      <c r="Z54">
        <f t="shared" si="26"/>
        <v>69502.510357694715</v>
      </c>
      <c r="AA54">
        <f t="shared" si="27"/>
        <v>1199.2450215143015</v>
      </c>
      <c r="AD54" t="b">
        <f t="shared" si="28"/>
        <v>1</v>
      </c>
      <c r="AE54" t="b">
        <f t="shared" si="29"/>
        <v>1</v>
      </c>
      <c r="AF54" t="b">
        <f t="shared" si="5"/>
        <v>1</v>
      </c>
      <c r="AG54" t="b">
        <f t="shared" si="30"/>
        <v>1</v>
      </c>
      <c r="AH54" t="b">
        <f t="shared" si="6"/>
        <v>1</v>
      </c>
    </row>
    <row r="55" spans="1:34" x14ac:dyDescent="0.35">
      <c r="A55">
        <v>53</v>
      </c>
      <c r="B55">
        <f t="shared" si="7"/>
        <v>83</v>
      </c>
      <c r="C55">
        <f t="shared" si="8"/>
        <v>2031</v>
      </c>
      <c r="D55">
        <f t="shared" si="9"/>
        <v>3.9233785426289247E-2</v>
      </c>
      <c r="E55">
        <f t="shared" si="10"/>
        <v>3.3297916303156594E-3</v>
      </c>
      <c r="F55">
        <f t="shared" si="11"/>
        <v>0.27362523897325913</v>
      </c>
      <c r="G55">
        <f t="shared" si="12"/>
        <v>81.901258162760769</v>
      </c>
      <c r="H55" t="b">
        <f t="shared" si="13"/>
        <v>0</v>
      </c>
      <c r="I55">
        <f t="shared" si="14"/>
        <v>1</v>
      </c>
      <c r="J55">
        <f t="shared" si="15"/>
        <v>1000</v>
      </c>
      <c r="K55">
        <f t="shared" si="16"/>
        <v>6.0242618876901233</v>
      </c>
      <c r="L55">
        <f t="shared" si="17"/>
        <v>82174.883401734027</v>
      </c>
      <c r="M55">
        <f t="shared" si="18"/>
        <v>495.04301820244598</v>
      </c>
      <c r="N55">
        <f t="shared" si="0"/>
        <v>0.83674411375780755</v>
      </c>
      <c r="O55">
        <f t="shared" si="19"/>
        <v>0.99629419444617895</v>
      </c>
      <c r="P55">
        <f t="shared" si="20"/>
        <v>1006.0242618876902</v>
      </c>
      <c r="Q55">
        <f t="shared" si="21"/>
        <v>3.649186188584469E-2</v>
      </c>
      <c r="R55">
        <f t="shared" si="22"/>
        <v>3.093068639330232E-3</v>
      </c>
      <c r="S55">
        <f t="shared" si="23"/>
        <v>1006.4124661942067</v>
      </c>
      <c r="T55">
        <f t="shared" si="24"/>
        <v>82174.883401734027</v>
      </c>
      <c r="U55">
        <f t="shared" si="1"/>
        <v>7393758.751858186</v>
      </c>
      <c r="V55">
        <f t="shared" si="25"/>
        <v>923.58505110030171</v>
      </c>
      <c r="W55">
        <f t="shared" si="2"/>
        <v>90276.497794022973</v>
      </c>
      <c r="X55">
        <f t="shared" si="3"/>
        <v>93147.039421295252</v>
      </c>
      <c r="Y55">
        <f t="shared" si="4"/>
        <v>235100.97088217837</v>
      </c>
      <c r="Z55">
        <f t="shared" si="26"/>
        <v>69015.106550286713</v>
      </c>
      <c r="AA55">
        <f t="shared" si="27"/>
        <v>1188.5694311286466</v>
      </c>
      <c r="AD55" t="b">
        <f t="shared" si="28"/>
        <v>1</v>
      </c>
      <c r="AE55" t="b">
        <f t="shared" si="29"/>
        <v>1</v>
      </c>
      <c r="AF55" t="b">
        <f t="shared" si="5"/>
        <v>1</v>
      </c>
      <c r="AG55" t="b">
        <f t="shared" si="30"/>
        <v>1</v>
      </c>
      <c r="AH55" t="b">
        <f t="shared" si="6"/>
        <v>1</v>
      </c>
    </row>
    <row r="56" spans="1:34" x14ac:dyDescent="0.35">
      <c r="A56">
        <v>54</v>
      </c>
      <c r="B56">
        <f t="shared" si="7"/>
        <v>83</v>
      </c>
      <c r="C56">
        <f t="shared" si="8"/>
        <v>2031</v>
      </c>
      <c r="D56">
        <f t="shared" si="9"/>
        <v>3.9233785426289247E-2</v>
      </c>
      <c r="E56">
        <f t="shared" si="10"/>
        <v>3.3297916303156594E-3</v>
      </c>
      <c r="F56">
        <f t="shared" si="11"/>
        <v>0.27271412394268291</v>
      </c>
      <c r="G56">
        <f t="shared" si="12"/>
        <v>81.628544038818092</v>
      </c>
      <c r="H56" t="b">
        <f t="shared" si="13"/>
        <v>0</v>
      </c>
      <c r="I56">
        <f t="shared" si="14"/>
        <v>1</v>
      </c>
      <c r="J56">
        <f t="shared" si="15"/>
        <v>1000</v>
      </c>
      <c r="K56">
        <f t="shared" si="16"/>
        <v>6.0391193426841738</v>
      </c>
      <c r="L56">
        <f t="shared" si="17"/>
        <v>81901.258162760772</v>
      </c>
      <c r="M56">
        <f t="shared" si="18"/>
        <v>494.61147236089863</v>
      </c>
      <c r="N56">
        <f t="shared" si="0"/>
        <v>0.83363460196823957</v>
      </c>
      <c r="O56">
        <f t="shared" si="19"/>
        <v>0.99628379603938511</v>
      </c>
      <c r="P56">
        <f t="shared" si="20"/>
        <v>1006.0391193426842</v>
      </c>
      <c r="Q56">
        <f t="shared" si="21"/>
        <v>3.649186188584469E-2</v>
      </c>
      <c r="R56">
        <f t="shared" si="22"/>
        <v>3.093068639330232E-3</v>
      </c>
      <c r="S56">
        <f t="shared" si="23"/>
        <v>1006.4282810657473</v>
      </c>
      <c r="T56">
        <f t="shared" si="24"/>
        <v>81901.258162760772</v>
      </c>
      <c r="U56">
        <f t="shared" si="1"/>
        <v>7337718.1609420404</v>
      </c>
      <c r="V56">
        <f t="shared" si="25"/>
        <v>916.58478861378615</v>
      </c>
      <c r="W56">
        <f t="shared" si="2"/>
        <v>89891.572210973332</v>
      </c>
      <c r="X56">
        <f t="shared" si="3"/>
        <v>92759.662516965662</v>
      </c>
      <c r="Y56">
        <f t="shared" si="4"/>
        <v>234118.03585000211</v>
      </c>
      <c r="Z56">
        <f t="shared" si="26"/>
        <v>68530.395677048669</v>
      </c>
      <c r="AA56">
        <f t="shared" si="27"/>
        <v>1177.960033521261</v>
      </c>
      <c r="AD56" t="b">
        <f t="shared" si="28"/>
        <v>1</v>
      </c>
      <c r="AE56" t="b">
        <f t="shared" si="29"/>
        <v>1</v>
      </c>
      <c r="AF56" t="b">
        <f t="shared" si="5"/>
        <v>1</v>
      </c>
      <c r="AG56" t="b">
        <f t="shared" si="30"/>
        <v>1</v>
      </c>
      <c r="AH56" t="b">
        <f t="shared" si="6"/>
        <v>1</v>
      </c>
    </row>
    <row r="57" spans="1:34" x14ac:dyDescent="0.35">
      <c r="A57">
        <v>55</v>
      </c>
      <c r="B57">
        <f t="shared" si="7"/>
        <v>83</v>
      </c>
      <c r="C57">
        <f t="shared" si="8"/>
        <v>2031</v>
      </c>
      <c r="D57">
        <f t="shared" si="9"/>
        <v>3.9233785426289247E-2</v>
      </c>
      <c r="E57">
        <f t="shared" si="10"/>
        <v>3.3297916303156594E-3</v>
      </c>
      <c r="F57">
        <f t="shared" si="11"/>
        <v>0.27180604273530967</v>
      </c>
      <c r="G57">
        <f t="shared" si="12"/>
        <v>81.356737996082785</v>
      </c>
      <c r="H57" t="b">
        <f t="shared" si="13"/>
        <v>0</v>
      </c>
      <c r="I57">
        <f t="shared" si="14"/>
        <v>1</v>
      </c>
      <c r="J57">
        <f t="shared" si="15"/>
        <v>1000</v>
      </c>
      <c r="K57">
        <f t="shared" si="16"/>
        <v>6.0540134401703707</v>
      </c>
      <c r="L57">
        <f t="shared" si="17"/>
        <v>81628.544038818087</v>
      </c>
      <c r="M57">
        <f t="shared" si="18"/>
        <v>494.18030271254372</v>
      </c>
      <c r="N57">
        <f t="shared" si="0"/>
        <v>0.83052809528316895</v>
      </c>
      <c r="O57">
        <f t="shared" si="19"/>
        <v>0.99627353917683348</v>
      </c>
      <c r="P57">
        <f t="shared" si="20"/>
        <v>1006.0540134401704</v>
      </c>
      <c r="Q57">
        <f t="shared" si="21"/>
        <v>3.649186188584469E-2</v>
      </c>
      <c r="R57">
        <f t="shared" si="22"/>
        <v>3.093068639330232E-3</v>
      </c>
      <c r="S57">
        <f t="shared" si="23"/>
        <v>1006.4441349410276</v>
      </c>
      <c r="T57">
        <f t="shared" si="24"/>
        <v>81628.544038818087</v>
      </c>
      <c r="U57">
        <f t="shared" si="1"/>
        <v>7281824.6576083777</v>
      </c>
      <c r="V57">
        <f t="shared" si="25"/>
        <v>909.60289944684212</v>
      </c>
      <c r="W57">
        <f t="shared" si="2"/>
        <v>89504.874912253508</v>
      </c>
      <c r="X57">
        <f t="shared" si="3"/>
        <v>92370.618007554047</v>
      </c>
      <c r="Y57">
        <f t="shared" si="4"/>
        <v>233147.51016844923</v>
      </c>
      <c r="Z57">
        <f t="shared" si="26"/>
        <v>68048.378819047037</v>
      </c>
      <c r="AA57">
        <f t="shared" si="27"/>
        <v>1167.4165634939491</v>
      </c>
      <c r="AD57" t="b">
        <f t="shared" si="28"/>
        <v>1</v>
      </c>
      <c r="AE57" t="b">
        <f t="shared" si="29"/>
        <v>1</v>
      </c>
      <c r="AF57" t="b">
        <f t="shared" si="5"/>
        <v>1</v>
      </c>
      <c r="AG57" t="b">
        <f t="shared" si="30"/>
        <v>1</v>
      </c>
      <c r="AH57" t="b">
        <f t="shared" si="6"/>
        <v>1</v>
      </c>
    </row>
    <row r="58" spans="1:34" x14ac:dyDescent="0.35">
      <c r="A58">
        <v>56</v>
      </c>
      <c r="B58">
        <f t="shared" si="7"/>
        <v>83</v>
      </c>
      <c r="C58">
        <f t="shared" si="8"/>
        <v>2031</v>
      </c>
      <c r="D58">
        <f t="shared" si="9"/>
        <v>3.9233785426289247E-2</v>
      </c>
      <c r="E58">
        <f t="shared" si="10"/>
        <v>3.3297916303156594E-3</v>
      </c>
      <c r="F58">
        <f t="shared" si="11"/>
        <v>0.27090098524914047</v>
      </c>
      <c r="G58">
        <f t="shared" si="12"/>
        <v>81.085837010833643</v>
      </c>
      <c r="H58" t="b">
        <f t="shared" si="13"/>
        <v>0</v>
      </c>
      <c r="I58">
        <f t="shared" si="14"/>
        <v>1</v>
      </c>
      <c r="J58">
        <f t="shared" si="15"/>
        <v>1000</v>
      </c>
      <c r="K58">
        <f t="shared" si="16"/>
        <v>6.0689442705189824</v>
      </c>
      <c r="L58">
        <f t="shared" si="17"/>
        <v>81356.737996082782</v>
      </c>
      <c r="M58">
        <f t="shared" si="18"/>
        <v>493.74950892944059</v>
      </c>
      <c r="N58">
        <f t="shared" si="0"/>
        <v>0.82742476245900642</v>
      </c>
      <c r="O58">
        <f t="shared" si="19"/>
        <v>0.99626342222281539</v>
      </c>
      <c r="P58">
        <f t="shared" si="20"/>
        <v>1006.068944270519</v>
      </c>
      <c r="Q58">
        <f t="shared" si="21"/>
        <v>3.649186188584469E-2</v>
      </c>
      <c r="R58">
        <f t="shared" si="22"/>
        <v>3.093068639330232E-3</v>
      </c>
      <c r="S58">
        <f t="shared" si="23"/>
        <v>1006.4600279162413</v>
      </c>
      <c r="T58">
        <f t="shared" si="24"/>
        <v>81356.737996082782</v>
      </c>
      <c r="U58">
        <f t="shared" si="1"/>
        <v>7226075.6976868734</v>
      </c>
      <c r="V58">
        <f t="shared" si="25"/>
        <v>902.63906579660966</v>
      </c>
      <c r="W58">
        <f t="shared" si="2"/>
        <v>89116.373019882783</v>
      </c>
      <c r="X58">
        <f t="shared" si="3"/>
        <v>91979.873687517364</v>
      </c>
      <c r="Y58">
        <f t="shared" si="4"/>
        <v>232189.34841623087</v>
      </c>
      <c r="Z58">
        <f t="shared" si="26"/>
        <v>67569.056646338446</v>
      </c>
      <c r="AA58">
        <f t="shared" si="27"/>
        <v>1156.9387538011474</v>
      </c>
      <c r="AD58" t="b">
        <f t="shared" si="28"/>
        <v>1</v>
      </c>
      <c r="AE58" t="b">
        <f t="shared" si="29"/>
        <v>1</v>
      </c>
      <c r="AF58" t="b">
        <f t="shared" si="5"/>
        <v>1</v>
      </c>
      <c r="AG58" t="b">
        <f t="shared" si="30"/>
        <v>1</v>
      </c>
      <c r="AH58" t="b">
        <f t="shared" si="6"/>
        <v>1</v>
      </c>
    </row>
    <row r="59" spans="1:34" x14ac:dyDescent="0.35">
      <c r="A59">
        <v>57</v>
      </c>
      <c r="B59">
        <f t="shared" si="7"/>
        <v>84</v>
      </c>
      <c r="C59">
        <f t="shared" si="8"/>
        <v>2031</v>
      </c>
      <c r="D59">
        <f t="shared" si="9"/>
        <v>4.3949284182944977E-2</v>
      </c>
      <c r="E59">
        <f t="shared" si="10"/>
        <v>3.7383546650215926E-3</v>
      </c>
      <c r="F59">
        <f t="shared" si="11"/>
        <v>0.30312761705663044</v>
      </c>
      <c r="G59">
        <f t="shared" si="12"/>
        <v>80.782709393777012</v>
      </c>
      <c r="H59" t="b">
        <f t="shared" si="13"/>
        <v>0</v>
      </c>
      <c r="I59">
        <f t="shared" si="14"/>
        <v>1</v>
      </c>
      <c r="J59">
        <f t="shared" si="15"/>
        <v>1000</v>
      </c>
      <c r="K59">
        <f t="shared" si="16"/>
        <v>6.0839119243231581</v>
      </c>
      <c r="L59">
        <f t="shared" si="17"/>
        <v>81085.837010833638</v>
      </c>
      <c r="M59">
        <f t="shared" si="18"/>
        <v>493.31909068393486</v>
      </c>
      <c r="N59">
        <f t="shared" si="0"/>
        <v>0.82432476888584238</v>
      </c>
      <c r="O59">
        <f t="shared" si="19"/>
        <v>0.99625344355908418</v>
      </c>
      <c r="P59">
        <f t="shared" si="20"/>
        <v>1006.0839119243232</v>
      </c>
      <c r="Q59">
        <f t="shared" si="21"/>
        <v>4.0877809545013202E-2</v>
      </c>
      <c r="R59">
        <f t="shared" si="22"/>
        <v>3.4720250136741626E-3</v>
      </c>
      <c r="S59">
        <f t="shared" si="23"/>
        <v>1006.4759600878194</v>
      </c>
      <c r="T59">
        <f t="shared" si="24"/>
        <v>81085.837010833638</v>
      </c>
      <c r="U59">
        <f t="shared" si="1"/>
        <v>7170468.7703314843</v>
      </c>
      <c r="V59">
        <f t="shared" si="25"/>
        <v>895.69297402290249</v>
      </c>
      <c r="W59">
        <f t="shared" si="2"/>
        <v>88762.419880953472</v>
      </c>
      <c r="X59">
        <f t="shared" si="3"/>
        <v>91622.225949121043</v>
      </c>
      <c r="Y59">
        <f t="shared" si="4"/>
        <v>231022.8825273409</v>
      </c>
      <c r="Z59">
        <f t="shared" si="26"/>
        <v>67092.429427478739</v>
      </c>
      <c r="AA59">
        <f t="shared" si="27"/>
        <v>1146.5263352297497</v>
      </c>
      <c r="AD59" t="b">
        <f t="shared" si="28"/>
        <v>1</v>
      </c>
      <c r="AE59" t="b">
        <f t="shared" si="29"/>
        <v>1</v>
      </c>
      <c r="AF59" t="b">
        <f t="shared" si="5"/>
        <v>1</v>
      </c>
      <c r="AG59" t="b">
        <f t="shared" si="30"/>
        <v>1</v>
      </c>
      <c r="AH59" t="b">
        <f t="shared" si="6"/>
        <v>1</v>
      </c>
    </row>
    <row r="60" spans="1:34" x14ac:dyDescent="0.35">
      <c r="A60">
        <v>58</v>
      </c>
      <c r="B60">
        <f t="shared" si="7"/>
        <v>84</v>
      </c>
      <c r="C60">
        <f t="shared" si="8"/>
        <v>2031</v>
      </c>
      <c r="D60">
        <f t="shared" si="9"/>
        <v>4.3949284182944977E-2</v>
      </c>
      <c r="E60">
        <f t="shared" si="10"/>
        <v>3.7383546650215926E-3</v>
      </c>
      <c r="F60">
        <f t="shared" si="11"/>
        <v>0.30199441851530995</v>
      </c>
      <c r="G60">
        <f t="shared" si="12"/>
        <v>80.480714975261705</v>
      </c>
      <c r="H60" t="b">
        <f t="shared" si="13"/>
        <v>0</v>
      </c>
      <c r="I60">
        <f t="shared" si="14"/>
        <v>1</v>
      </c>
      <c r="J60">
        <f t="shared" si="15"/>
        <v>1000</v>
      </c>
      <c r="K60">
        <f t="shared" si="16"/>
        <v>6.0989164923994741</v>
      </c>
      <c r="L60">
        <f t="shared" si="17"/>
        <v>80782.709393777011</v>
      </c>
      <c r="M60">
        <f t="shared" si="18"/>
        <v>492.68699862242056</v>
      </c>
      <c r="N60">
        <f t="shared" si="0"/>
        <v>0.82122827663028664</v>
      </c>
      <c r="O60">
        <f t="shared" si="19"/>
        <v>0.99624360158467518</v>
      </c>
      <c r="P60">
        <f t="shared" si="20"/>
        <v>1006.0989164923994</v>
      </c>
      <c r="Q60">
        <f t="shared" si="21"/>
        <v>4.0877809545013202E-2</v>
      </c>
      <c r="R60">
        <f t="shared" si="22"/>
        <v>3.4720250136741626E-3</v>
      </c>
      <c r="S60">
        <f t="shared" si="23"/>
        <v>1006.4919315524306</v>
      </c>
      <c r="T60">
        <f t="shared" si="24"/>
        <v>80782.709393777011</v>
      </c>
      <c r="U60">
        <f t="shared" si="1"/>
        <v>7115034.8496486153</v>
      </c>
      <c r="V60">
        <f t="shared" si="25"/>
        <v>888.76849322973203</v>
      </c>
      <c r="W60">
        <f t="shared" si="2"/>
        <v>88406.705281329094</v>
      </c>
      <c r="X60">
        <f t="shared" si="3"/>
        <v>91262.912943385498</v>
      </c>
      <c r="Y60">
        <f t="shared" si="4"/>
        <v>229869.63476012004</v>
      </c>
      <c r="Z60">
        <f t="shared" si="26"/>
        <v>66591.188250997409</v>
      </c>
      <c r="AA60">
        <f t="shared" si="27"/>
        <v>1136.0159142908356</v>
      </c>
      <c r="AD60" t="b">
        <f t="shared" si="28"/>
        <v>1</v>
      </c>
      <c r="AE60" t="b">
        <f t="shared" si="29"/>
        <v>1</v>
      </c>
      <c r="AF60" t="b">
        <f t="shared" si="5"/>
        <v>1</v>
      </c>
      <c r="AG60" t="b">
        <f t="shared" si="30"/>
        <v>1</v>
      </c>
      <c r="AH60" t="b">
        <f t="shared" si="6"/>
        <v>1</v>
      </c>
    </row>
    <row r="61" spans="1:34" x14ac:dyDescent="0.35">
      <c r="A61">
        <v>59</v>
      </c>
      <c r="B61">
        <f t="shared" si="7"/>
        <v>84</v>
      </c>
      <c r="C61">
        <f t="shared" si="8"/>
        <v>2031</v>
      </c>
      <c r="D61">
        <f t="shared" si="9"/>
        <v>4.3949284182944977E-2</v>
      </c>
      <c r="E61">
        <f t="shared" si="10"/>
        <v>3.7383546650215926E-3</v>
      </c>
      <c r="F61">
        <f t="shared" si="11"/>
        <v>0.30086545627204275</v>
      </c>
      <c r="G61">
        <f t="shared" si="12"/>
        <v>80.179849518989656</v>
      </c>
      <c r="H61" t="b">
        <f t="shared" si="13"/>
        <v>0</v>
      </c>
      <c r="I61">
        <f t="shared" si="14"/>
        <v>1</v>
      </c>
      <c r="J61">
        <f t="shared" si="15"/>
        <v>1000</v>
      </c>
      <c r="K61">
        <f t="shared" si="16"/>
        <v>6.1139580657884833</v>
      </c>
      <c r="L61">
        <f t="shared" si="17"/>
        <v>80480.714975261712</v>
      </c>
      <c r="M61">
        <f t="shared" si="18"/>
        <v>492.05571646342526</v>
      </c>
      <c r="N61">
        <f t="shared" si="0"/>
        <v>0.8181354444780774</v>
      </c>
      <c r="O61">
        <f t="shared" si="19"/>
        <v>0.9962338947157301</v>
      </c>
      <c r="P61">
        <f t="shared" si="20"/>
        <v>1006.1139580657884</v>
      </c>
      <c r="Q61">
        <f t="shared" si="21"/>
        <v>4.0877809545013202E-2</v>
      </c>
      <c r="R61">
        <f t="shared" si="22"/>
        <v>3.4720250136741626E-3</v>
      </c>
      <c r="S61">
        <f t="shared" si="23"/>
        <v>1006.5079424069822</v>
      </c>
      <c r="T61">
        <f t="shared" si="24"/>
        <v>80480.714975261712</v>
      </c>
      <c r="U61">
        <f t="shared" si="1"/>
        <v>7059771.37713983</v>
      </c>
      <c r="V61">
        <f t="shared" si="25"/>
        <v>881.86530382445437</v>
      </c>
      <c r="W61">
        <f t="shared" si="2"/>
        <v>88049.197142329402</v>
      </c>
      <c r="X61">
        <f t="shared" si="3"/>
        <v>90901.903293495707</v>
      </c>
      <c r="Y61">
        <f t="shared" si="4"/>
        <v>228729.54992241049</v>
      </c>
      <c r="Z61">
        <f t="shared" si="26"/>
        <v>66093.038861107474</v>
      </c>
      <c r="AA61">
        <f t="shared" si="27"/>
        <v>1125.5753303515544</v>
      </c>
      <c r="AD61" t="b">
        <f t="shared" si="28"/>
        <v>1</v>
      </c>
      <c r="AE61" t="b">
        <f t="shared" si="29"/>
        <v>1</v>
      </c>
      <c r="AF61" t="b">
        <f t="shared" si="5"/>
        <v>1</v>
      </c>
      <c r="AG61" t="b">
        <f t="shared" si="30"/>
        <v>1</v>
      </c>
      <c r="AH61" t="b">
        <f t="shared" si="6"/>
        <v>1</v>
      </c>
    </row>
    <row r="62" spans="1:34" x14ac:dyDescent="0.35">
      <c r="A62">
        <v>60</v>
      </c>
      <c r="B62">
        <f t="shared" si="7"/>
        <v>84</v>
      </c>
      <c r="C62">
        <f t="shared" si="8"/>
        <v>2031</v>
      </c>
      <c r="D62">
        <f t="shared" si="9"/>
        <v>4.3949284182944977E-2</v>
      </c>
      <c r="E62">
        <f t="shared" si="10"/>
        <v>3.7383546650215926E-3</v>
      </c>
      <c r="F62">
        <f t="shared" si="11"/>
        <v>0.2997407144900443</v>
      </c>
      <c r="G62">
        <f t="shared" si="12"/>
        <v>79.880108804499613</v>
      </c>
      <c r="H62" t="b">
        <f t="shared" si="13"/>
        <v>0</v>
      </c>
      <c r="I62">
        <f t="shared" si="14"/>
        <v>1</v>
      </c>
      <c r="J62">
        <f t="shared" si="15"/>
        <v>1000</v>
      </c>
      <c r="K62">
        <f t="shared" si="16"/>
        <v>6.1290367357552684</v>
      </c>
      <c r="L62">
        <f t="shared" si="17"/>
        <v>80179.849518989649</v>
      </c>
      <c r="M62">
        <f t="shared" si="18"/>
        <v>491.42524316921697</v>
      </c>
      <c r="N62">
        <f t="shared" si="0"/>
        <v>0.81504642797645077</v>
      </c>
      <c r="O62">
        <f t="shared" si="19"/>
        <v>0.99622432138532113</v>
      </c>
      <c r="P62">
        <f t="shared" si="20"/>
        <v>1006.1290367357552</v>
      </c>
      <c r="Q62">
        <f t="shared" si="21"/>
        <v>4.0877809545013202E-2</v>
      </c>
      <c r="R62">
        <f t="shared" si="22"/>
        <v>3.4720250136741626E-3</v>
      </c>
      <c r="S62">
        <f t="shared" si="23"/>
        <v>1006.5239927486205</v>
      </c>
      <c r="T62">
        <f t="shared" si="24"/>
        <v>80179.849518989649</v>
      </c>
      <c r="U62">
        <f t="shared" si="1"/>
        <v>7004675.8276675148</v>
      </c>
      <c r="V62">
        <f t="shared" si="25"/>
        <v>874.98309038166394</v>
      </c>
      <c r="W62">
        <f t="shared" si="2"/>
        <v>87689.863377764195</v>
      </c>
      <c r="X62">
        <f t="shared" si="3"/>
        <v>90539.165637522747</v>
      </c>
      <c r="Y62">
        <f t="shared" si="4"/>
        <v>227602.57452641972</v>
      </c>
      <c r="Z62">
        <f t="shared" si="26"/>
        <v>65597.976824403959</v>
      </c>
      <c r="AA62">
        <f t="shared" si="27"/>
        <v>1115.2042521033659</v>
      </c>
      <c r="AD62" t="b">
        <f t="shared" si="28"/>
        <v>1</v>
      </c>
      <c r="AE62" t="b">
        <f t="shared" si="29"/>
        <v>1</v>
      </c>
      <c r="AF62" t="b">
        <f t="shared" si="5"/>
        <v>1</v>
      </c>
      <c r="AG62" t="b">
        <f t="shared" si="30"/>
        <v>1</v>
      </c>
      <c r="AH62" t="b">
        <f t="shared" si="6"/>
        <v>1</v>
      </c>
    </row>
    <row r="63" spans="1:34" x14ac:dyDescent="0.35">
      <c r="A63">
        <v>61</v>
      </c>
      <c r="B63">
        <f t="shared" si="7"/>
        <v>84</v>
      </c>
      <c r="C63">
        <f t="shared" si="8"/>
        <v>2032</v>
      </c>
      <c r="D63">
        <f t="shared" si="9"/>
        <v>4.3165228953121235E-2</v>
      </c>
      <c r="E63">
        <f t="shared" si="10"/>
        <v>3.6702942327869748E-3</v>
      </c>
      <c r="F63">
        <f t="shared" si="11"/>
        <v>0.29318350265955095</v>
      </c>
      <c r="G63">
        <f t="shared" si="12"/>
        <v>79.586925301840068</v>
      </c>
      <c r="H63" t="b">
        <f t="shared" si="13"/>
        <v>1</v>
      </c>
      <c r="I63">
        <f t="shared" si="14"/>
        <v>1</v>
      </c>
      <c r="J63">
        <f t="shared" si="15"/>
        <v>1000</v>
      </c>
      <c r="K63">
        <f t="shared" si="16"/>
        <v>6.1441525937899986</v>
      </c>
      <c r="L63">
        <f t="shared" si="17"/>
        <v>79880.108804499614</v>
      </c>
      <c r="M63">
        <f t="shared" si="18"/>
        <v>490.79557770339358</v>
      </c>
      <c r="N63">
        <f t="shared" si="0"/>
        <v>0.81196137947626223</v>
      </c>
      <c r="O63">
        <f t="shared" si="19"/>
        <v>0.99621488004327818</v>
      </c>
      <c r="P63">
        <f t="shared" si="20"/>
        <v>1006.14415259379</v>
      </c>
      <c r="Q63">
        <f t="shared" si="21"/>
        <v>4.0148549422730162E-2</v>
      </c>
      <c r="R63">
        <f t="shared" si="22"/>
        <v>3.40890523378512E-3</v>
      </c>
      <c r="S63">
        <f t="shared" si="23"/>
        <v>1006.5400826747311</v>
      </c>
      <c r="T63">
        <f t="shared" si="24"/>
        <v>79880.108804499614</v>
      </c>
      <c r="U63">
        <f t="shared" si="1"/>
        <v>6949745.7088646796</v>
      </c>
      <c r="V63">
        <f t="shared" si="25"/>
        <v>868.12154156946985</v>
      </c>
      <c r="W63">
        <f t="shared" si="2"/>
        <v>87322.706368001833</v>
      </c>
      <c r="X63">
        <f t="shared" si="3"/>
        <v>90168.957350484023</v>
      </c>
      <c r="Y63">
        <f t="shared" si="4"/>
        <v>226524.36433309896</v>
      </c>
      <c r="Z63">
        <f t="shared" si="26"/>
        <v>65105.997347477649</v>
      </c>
      <c r="AA63">
        <f t="shared" si="27"/>
        <v>1104.9023469195956</v>
      </c>
      <c r="AD63" t="b">
        <f t="shared" si="28"/>
        <v>1</v>
      </c>
      <c r="AE63" t="b">
        <f t="shared" si="29"/>
        <v>1</v>
      </c>
      <c r="AF63" t="b">
        <f t="shared" si="5"/>
        <v>1</v>
      </c>
      <c r="AG63" t="b">
        <f t="shared" si="30"/>
        <v>1</v>
      </c>
      <c r="AH63" t="b">
        <f t="shared" si="6"/>
        <v>1</v>
      </c>
    </row>
    <row r="64" spans="1:34" x14ac:dyDescent="0.35">
      <c r="A64">
        <v>62</v>
      </c>
      <c r="B64">
        <f t="shared" si="7"/>
        <v>84</v>
      </c>
      <c r="C64">
        <f t="shared" si="8"/>
        <v>2032</v>
      </c>
      <c r="D64">
        <f t="shared" si="9"/>
        <v>4.3165228953121235E-2</v>
      </c>
      <c r="E64">
        <f t="shared" si="10"/>
        <v>3.6702942327869748E-3</v>
      </c>
      <c r="F64">
        <f t="shared" si="11"/>
        <v>0.29210743294059138</v>
      </c>
      <c r="G64">
        <f t="shared" si="12"/>
        <v>79.294817868899472</v>
      </c>
      <c r="H64" t="b">
        <f t="shared" si="13"/>
        <v>0</v>
      </c>
      <c r="I64">
        <f t="shared" si="14"/>
        <v>1</v>
      </c>
      <c r="J64">
        <f t="shared" si="15"/>
        <v>1000</v>
      </c>
      <c r="K64">
        <f t="shared" si="16"/>
        <v>6.1593057316084856</v>
      </c>
      <c r="L64">
        <f t="shared" si="17"/>
        <v>79586.925301840063</v>
      </c>
      <c r="M64">
        <f t="shared" si="18"/>
        <v>490.20020517271996</v>
      </c>
      <c r="N64">
        <f t="shared" si="0"/>
        <v>0.8088804481738554</v>
      </c>
      <c r="O64">
        <f t="shared" si="19"/>
        <v>0.9962055691560181</v>
      </c>
      <c r="P64">
        <f t="shared" si="20"/>
        <v>1006.1593057316085</v>
      </c>
      <c r="Q64">
        <f t="shared" si="21"/>
        <v>4.0148549422730162E-2</v>
      </c>
      <c r="R64">
        <f t="shared" si="22"/>
        <v>3.40890523378512E-3</v>
      </c>
      <c r="S64">
        <f t="shared" si="23"/>
        <v>1006.5562122829402</v>
      </c>
      <c r="T64">
        <f t="shared" si="24"/>
        <v>79586.925301840063</v>
      </c>
      <c r="U64">
        <f t="shared" si="1"/>
        <v>6894973.0702456953</v>
      </c>
      <c r="V64">
        <f t="shared" si="25"/>
        <v>861.27966425975922</v>
      </c>
      <c r="W64">
        <f t="shared" si="2"/>
        <v>86953.640295200123</v>
      </c>
      <c r="X64">
        <f t="shared" si="3"/>
        <v>89796.940917955741</v>
      </c>
      <c r="Y64">
        <f t="shared" si="4"/>
        <v>225459.00502793517</v>
      </c>
      <c r="Z64">
        <f t="shared" si="26"/>
        <v>64621.509656356298</v>
      </c>
      <c r="AA64">
        <f t="shared" si="27"/>
        <v>1094.6959156410503</v>
      </c>
      <c r="AD64" t="b">
        <f t="shared" si="28"/>
        <v>1</v>
      </c>
      <c r="AE64" t="b">
        <f t="shared" si="29"/>
        <v>1</v>
      </c>
      <c r="AF64" t="b">
        <f t="shared" si="5"/>
        <v>1</v>
      </c>
      <c r="AG64" t="b">
        <f t="shared" si="30"/>
        <v>1</v>
      </c>
      <c r="AH64" t="b">
        <f t="shared" si="6"/>
        <v>1</v>
      </c>
    </row>
    <row r="65" spans="1:34" x14ac:dyDescent="0.35">
      <c r="A65">
        <v>63</v>
      </c>
      <c r="B65">
        <f t="shared" si="7"/>
        <v>84</v>
      </c>
      <c r="C65">
        <f t="shared" si="8"/>
        <v>2032</v>
      </c>
      <c r="D65">
        <f t="shared" si="9"/>
        <v>4.3165228953121235E-2</v>
      </c>
      <c r="E65">
        <f t="shared" si="10"/>
        <v>3.6702942327869748E-3</v>
      </c>
      <c r="F65">
        <f t="shared" si="11"/>
        <v>0.29103531271411526</v>
      </c>
      <c r="G65">
        <f t="shared" si="12"/>
        <v>79.003782556185357</v>
      </c>
      <c r="H65" t="b">
        <f t="shared" si="13"/>
        <v>0</v>
      </c>
      <c r="I65">
        <f t="shared" si="14"/>
        <v>1</v>
      </c>
      <c r="J65">
        <f t="shared" si="15"/>
        <v>1000</v>
      </c>
      <c r="K65">
        <f t="shared" si="16"/>
        <v>6.1744962411527275</v>
      </c>
      <c r="L65">
        <f t="shared" si="17"/>
        <v>79294.817868899467</v>
      </c>
      <c r="M65">
        <f t="shared" si="18"/>
        <v>489.6055548744099</v>
      </c>
      <c r="N65">
        <f t="shared" si="0"/>
        <v>0.80580378015266696</v>
      </c>
      <c r="O65">
        <f t="shared" si="19"/>
        <v>0.99619638720637349</v>
      </c>
      <c r="P65">
        <f t="shared" si="20"/>
        <v>1006.1744962411527</v>
      </c>
      <c r="Q65">
        <f t="shared" si="21"/>
        <v>4.0148549422730162E-2</v>
      </c>
      <c r="R65">
        <f t="shared" si="22"/>
        <v>3.40890523378512E-3</v>
      </c>
      <c r="S65">
        <f t="shared" si="23"/>
        <v>1006.5723816711144</v>
      </c>
      <c r="T65">
        <f t="shared" si="24"/>
        <v>79294.817868899467</v>
      </c>
      <c r="U65">
        <f t="shared" si="1"/>
        <v>6840355.5033941539</v>
      </c>
      <c r="V65">
        <f t="shared" si="25"/>
        <v>854.45715760725625</v>
      </c>
      <c r="W65">
        <f t="shared" si="2"/>
        <v>86582.632907854437</v>
      </c>
      <c r="X65">
        <f t="shared" si="3"/>
        <v>89423.08488679021</v>
      </c>
      <c r="Y65">
        <f t="shared" si="4"/>
        <v>224406.45050512819</v>
      </c>
      <c r="Z65">
        <f t="shared" si="26"/>
        <v>64140.02781565964</v>
      </c>
      <c r="AA65">
        <f t="shared" si="27"/>
        <v>1084.5571682336522</v>
      </c>
      <c r="AD65" t="b">
        <f t="shared" si="28"/>
        <v>1</v>
      </c>
      <c r="AE65" t="b">
        <f t="shared" si="29"/>
        <v>1</v>
      </c>
      <c r="AF65" t="b">
        <f t="shared" si="5"/>
        <v>1</v>
      </c>
      <c r="AG65" t="b">
        <f t="shared" si="30"/>
        <v>1</v>
      </c>
      <c r="AH65" t="b">
        <f t="shared" si="6"/>
        <v>1</v>
      </c>
    </row>
    <row r="66" spans="1:34" x14ac:dyDescent="0.35">
      <c r="A66">
        <v>64</v>
      </c>
      <c r="B66">
        <f t="shared" si="7"/>
        <v>84</v>
      </c>
      <c r="C66">
        <f t="shared" si="8"/>
        <v>2032</v>
      </c>
      <c r="D66">
        <f t="shared" si="9"/>
        <v>4.3165228953121235E-2</v>
      </c>
      <c r="E66">
        <f t="shared" si="10"/>
        <v>3.6702942327869748E-3</v>
      </c>
      <c r="F66">
        <f t="shared" si="11"/>
        <v>0.28996712748432329</v>
      </c>
      <c r="G66">
        <f t="shared" si="12"/>
        <v>78.713815428701039</v>
      </c>
      <c r="H66" t="b">
        <f t="shared" si="13"/>
        <v>0</v>
      </c>
      <c r="I66">
        <f t="shared" si="14"/>
        <v>1</v>
      </c>
      <c r="J66">
        <f t="shared" si="15"/>
        <v>1000</v>
      </c>
      <c r="K66">
        <f t="shared" si="16"/>
        <v>6.189724214591485</v>
      </c>
      <c r="L66">
        <f t="shared" si="17"/>
        <v>79003.782556185353</v>
      </c>
      <c r="M66">
        <f t="shared" si="18"/>
        <v>489.01162593234085</v>
      </c>
      <c r="N66">
        <f t="shared" ref="N66:N129" si="31">INDEX(P_cur,MATCH(A66,curve_t,0))</f>
        <v>0.80273151842456525</v>
      </c>
      <c r="O66">
        <f t="shared" si="19"/>
        <v>0.99618733269342619</v>
      </c>
      <c r="P66">
        <f t="shared" si="20"/>
        <v>1006.1897242145915</v>
      </c>
      <c r="Q66">
        <f t="shared" si="21"/>
        <v>4.0148549422730162E-2</v>
      </c>
      <c r="R66">
        <f t="shared" si="22"/>
        <v>3.40890523378512E-3</v>
      </c>
      <c r="S66">
        <f t="shared" si="23"/>
        <v>1006.5885909373619</v>
      </c>
      <c r="T66">
        <f t="shared" si="24"/>
        <v>79003.782556185353</v>
      </c>
      <c r="U66">
        <f t="shared" ref="U66:U129" si="32">L67+M67+V67*O67+O67*U67</f>
        <v>6785890.6306625819</v>
      </c>
      <c r="V66">
        <f t="shared" si="25"/>
        <v>847.65372461016011</v>
      </c>
      <c r="W66">
        <f t="shared" ref="W66:W129" si="33">P67+(1-E67)*(O67*(W67+$AL$14*W67))</f>
        <v>86209.651935996386</v>
      </c>
      <c r="X66">
        <f t="shared" ref="X66:X129" si="34">S67+(1-R67)*(O67*(X67+$AL$14*X67))</f>
        <v>89047.357807782158</v>
      </c>
      <c r="Y66">
        <f t="shared" ref="Y66:Y129" si="35">G66*(X66-W66)</f>
        <v>223366.65623268648</v>
      </c>
      <c r="Z66">
        <f t="shared" si="26"/>
        <v>63661.546630133489</v>
      </c>
      <c r="AA66">
        <f t="shared" si="27"/>
        <v>1074.4857781694343</v>
      </c>
      <c r="AD66" t="b">
        <f t="shared" si="28"/>
        <v>1</v>
      </c>
      <c r="AE66" t="b">
        <f t="shared" si="29"/>
        <v>1</v>
      </c>
      <c r="AF66" t="b">
        <f t="shared" ref="AF66:AF129" si="36">IF(A66&gt;$AL$11,AND(G66=0,U66=0,Y66=0),TRUE)</f>
        <v>1</v>
      </c>
      <c r="AG66" t="b">
        <f t="shared" si="30"/>
        <v>1</v>
      </c>
      <c r="AH66" t="b">
        <f t="shared" ref="AH66:AH129" si="37">Y66&gt;=0</f>
        <v>1</v>
      </c>
    </row>
    <row r="67" spans="1:34" x14ac:dyDescent="0.35">
      <c r="A67">
        <v>65</v>
      </c>
      <c r="B67">
        <f t="shared" ref="B67:B130" si="38">MIN(120,INT(($AL$9+A67-1)/12))</f>
        <v>84</v>
      </c>
      <c r="C67">
        <f t="shared" ref="C67:C130" si="39">INT(($AL$8+A67)/12)</f>
        <v>2032</v>
      </c>
      <c r="D67">
        <f t="shared" ref="D67:D130" si="40">IF(B67&gt;=120,1,INDEX(mort_v2_M,MATCH(B67,mort_age,0))*INDEX(cif,MATCH(B67,cif_age,0),MATCH(C67,cif_year,0)))</f>
        <v>4.3165228953121235E-2</v>
      </c>
      <c r="E67">
        <f t="shared" ref="E67:E130" si="41">1-(1-D67)^(1/12)</f>
        <v>3.6702942327869748E-3</v>
      </c>
      <c r="F67">
        <f t="shared" ref="F67:F130" si="42">G66*E67</f>
        <v>0.28890286280861982</v>
      </c>
      <c r="G67">
        <f t="shared" ref="G67:G130" si="43">G66-F67</f>
        <v>78.424912565892413</v>
      </c>
      <c r="H67" t="b">
        <f t="shared" ref="H67:H130" si="44">AND(A67-$AL$10&gt;0,MOD(A67-$AL$10,12)=0)</f>
        <v>0</v>
      </c>
      <c r="I67">
        <f t="shared" ref="I67:I130" si="45">IF($AL$4="CPI",IF(H67,INDEX(I_cur,MATCH(A67-$AL$13,cpi_u,0))/INDEX(I_cur,MATCH(A67-$AL$13-12,cpi_u,0)),1),1)</f>
        <v>1</v>
      </c>
      <c r="J67">
        <f t="shared" ref="J67:J130" si="46">J66*I67</f>
        <v>1000</v>
      </c>
      <c r="K67">
        <f t="shared" ref="K67:K130" si="47">$AL$17*(INDEX(I_cur,MATCH(A67-1,cpi_u,0))/$AL$18)</f>
        <v>6.2049897443208275</v>
      </c>
      <c r="L67">
        <f t="shared" ref="L67:L130" si="48">G66*J67</f>
        <v>78713.81542870104</v>
      </c>
      <c r="M67">
        <f t="shared" ref="M67:M130" si="49">G66*K67</f>
        <v>488.41841747145247</v>
      </c>
      <c r="N67">
        <f t="shared" si="31"/>
        <v>0.799663802970913</v>
      </c>
      <c r="O67">
        <f t="shared" ref="O67:O130" si="50">N67/N66</f>
        <v>0.99617840413233938</v>
      </c>
      <c r="P67">
        <f t="shared" ref="P67:P130" si="51">J67+K67</f>
        <v>1006.2049897443209</v>
      </c>
      <c r="Q67">
        <f t="shared" ref="Q67:Q130" si="52">IF(B67&gt;=120,1,D67*$AL$15)</f>
        <v>4.0148549422730162E-2</v>
      </c>
      <c r="R67">
        <f t="shared" ref="R67:R130" si="53">1-(1-Q67)^(1/12)</f>
        <v>3.40890523378512E-3</v>
      </c>
      <c r="S67">
        <f t="shared" ref="S67:S130" si="54">J67+K67*$AL$16</f>
        <v>1006.6048401800329</v>
      </c>
      <c r="T67">
        <f t="shared" ref="T67:T130" si="55">L67</f>
        <v>78713.81542870104</v>
      </c>
      <c r="U67">
        <f t="shared" si="32"/>
        <v>6731576.1046304358</v>
      </c>
      <c r="V67">
        <f t="shared" ref="V67:V130" si="56">$AL$14*U67</f>
        <v>840.86907204244119</v>
      </c>
      <c r="W67">
        <f t="shared" si="33"/>
        <v>85834.665087762507</v>
      </c>
      <c r="X67">
        <f t="shared" si="34"/>
        <v>88669.728232291032</v>
      </c>
      <c r="Y67">
        <f t="shared" si="35"/>
        <v>222339.57922843361</v>
      </c>
      <c r="Z67">
        <f t="shared" ref="Z67:Z130" si="57">N66*L67</f>
        <v>63186.060580072161</v>
      </c>
      <c r="AA67">
        <f t="shared" ref="AA67:AA130" si="58">N66*M67+N67*V67</f>
        <v>1064.4814178334634</v>
      </c>
      <c r="AD67" t="b">
        <f t="shared" ref="AD67:AD130" si="59">AND(G67&gt;=0,G67&lt;=G66)</f>
        <v>1</v>
      </c>
      <c r="AE67" t="b">
        <f t="shared" ref="AE67:AE130" si="60">AND(D67&gt;=0,D67&lt;=1,E67&gt;=0,E67&lt;=1,Q67&gt;=0,Q67&lt;=1,R67&gt;=0,R67&lt;=1,F67&lt;=G66)</f>
        <v>1</v>
      </c>
      <c r="AF67" t="b">
        <f t="shared" si="36"/>
        <v>1</v>
      </c>
      <c r="AG67" t="b">
        <f t="shared" ref="AG67:AG130" si="61">ABS(U67-((U66-L67-M67)/O67-V67))&lt;=0.000000000001*((ABS(U66)+ABS(L67)+ABS(M67))/O67+ABS(V67))</f>
        <v>1</v>
      </c>
      <c r="AH67" t="b">
        <f t="shared" si="37"/>
        <v>1</v>
      </c>
    </row>
    <row r="68" spans="1:34" x14ac:dyDescent="0.35">
      <c r="A68">
        <v>66</v>
      </c>
      <c r="B68">
        <f t="shared" si="38"/>
        <v>84</v>
      </c>
      <c r="C68">
        <f t="shared" si="39"/>
        <v>2032</v>
      </c>
      <c r="D68">
        <f t="shared" si="40"/>
        <v>4.3165228953121235E-2</v>
      </c>
      <c r="E68">
        <f t="shared" si="41"/>
        <v>3.6702942327869748E-3</v>
      </c>
      <c r="F68">
        <f t="shared" si="42"/>
        <v>0.28784250429741765</v>
      </c>
      <c r="G68">
        <f t="shared" si="43"/>
        <v>78.137070061594997</v>
      </c>
      <c r="H68" t="b">
        <f t="shared" si="44"/>
        <v>0</v>
      </c>
      <c r="I68">
        <f t="shared" si="45"/>
        <v>1</v>
      </c>
      <c r="J68">
        <f t="shared" si="46"/>
        <v>1000</v>
      </c>
      <c r="K68">
        <f t="shared" si="47"/>
        <v>6.2202929229646999</v>
      </c>
      <c r="L68">
        <f t="shared" si="48"/>
        <v>78424.912565892417</v>
      </c>
      <c r="M68">
        <f t="shared" si="49"/>
        <v>487.82592861774594</v>
      </c>
      <c r="N68">
        <f t="shared" si="31"/>
        <v>0.79660077078335023</v>
      </c>
      <c r="O68">
        <f t="shared" si="50"/>
        <v>0.99616960005419408</v>
      </c>
      <c r="P68">
        <f t="shared" si="51"/>
        <v>1006.2202929229647</v>
      </c>
      <c r="Q68">
        <f t="shared" si="52"/>
        <v>4.0148549422730162E-2</v>
      </c>
      <c r="R68">
        <f t="shared" si="53"/>
        <v>3.40890523378512E-3</v>
      </c>
      <c r="S68">
        <f t="shared" si="54"/>
        <v>1006.6211294977197</v>
      </c>
      <c r="T68">
        <f t="shared" si="55"/>
        <v>78424.912565892417</v>
      </c>
      <c r="U68">
        <f t="shared" si="32"/>
        <v>6677409.6075722491</v>
      </c>
      <c r="V68">
        <f t="shared" si="56"/>
        <v>834.10291038740525</v>
      </c>
      <c r="W68">
        <f t="shared" si="33"/>
        <v>85457.640045992055</v>
      </c>
      <c r="X68">
        <f t="shared" si="34"/>
        <v>88290.164708895987</v>
      </c>
      <c r="Y68">
        <f t="shared" si="35"/>
        <v>221325.17803652029</v>
      </c>
      <c r="Z68">
        <f t="shared" si="57"/>
        <v>62713.563830102874</v>
      </c>
      <c r="AA68">
        <f t="shared" si="58"/>
        <v>1054.5437585935265</v>
      </c>
      <c r="AD68" t="b">
        <f t="shared" si="59"/>
        <v>1</v>
      </c>
      <c r="AE68" t="b">
        <f t="shared" si="60"/>
        <v>1</v>
      </c>
      <c r="AF68" t="b">
        <f t="shared" si="36"/>
        <v>1</v>
      </c>
      <c r="AG68" t="b">
        <f t="shared" si="61"/>
        <v>1</v>
      </c>
      <c r="AH68" t="b">
        <f t="shared" si="37"/>
        <v>1</v>
      </c>
    </row>
    <row r="69" spans="1:34" x14ac:dyDescent="0.35">
      <c r="A69">
        <v>67</v>
      </c>
      <c r="B69">
        <f t="shared" si="38"/>
        <v>84</v>
      </c>
      <c r="C69">
        <f t="shared" si="39"/>
        <v>2032</v>
      </c>
      <c r="D69">
        <f t="shared" si="40"/>
        <v>4.3165228953121235E-2</v>
      </c>
      <c r="E69">
        <f t="shared" si="41"/>
        <v>3.6702942327869748E-3</v>
      </c>
      <c r="F69">
        <f t="shared" si="42"/>
        <v>0.28678603761394389</v>
      </c>
      <c r="G69">
        <f t="shared" si="43"/>
        <v>77.850284023981047</v>
      </c>
      <c r="H69" t="b">
        <f t="shared" si="44"/>
        <v>0</v>
      </c>
      <c r="I69">
        <f t="shared" si="45"/>
        <v>1</v>
      </c>
      <c r="J69">
        <f t="shared" si="46"/>
        <v>1000</v>
      </c>
      <c r="K69">
        <f t="shared" si="47"/>
        <v>6.2356338433754823</v>
      </c>
      <c r="L69">
        <f t="shared" si="48"/>
        <v>78137.07006159499</v>
      </c>
      <c r="M69">
        <f t="shared" si="49"/>
        <v>487.23415849828297</v>
      </c>
      <c r="N69">
        <f t="shared" si="31"/>
        <v>0.79354255590429157</v>
      </c>
      <c r="O69">
        <f t="shared" si="50"/>
        <v>0.99616091900582604</v>
      </c>
      <c r="P69">
        <f t="shared" si="51"/>
        <v>1006.2356338433755</v>
      </c>
      <c r="Q69">
        <f t="shared" si="52"/>
        <v>4.0148549422730162E-2</v>
      </c>
      <c r="R69">
        <f t="shared" si="53"/>
        <v>3.40890523378512E-3</v>
      </c>
      <c r="S69">
        <f t="shared" si="54"/>
        <v>1006.6374589892584</v>
      </c>
      <c r="T69">
        <f t="shared" si="55"/>
        <v>78137.07006159499</v>
      </c>
      <c r="U69">
        <f t="shared" si="32"/>
        <v>6623388.8509357134</v>
      </c>
      <c r="V69">
        <f t="shared" si="56"/>
        <v>827.35495377249765</v>
      </c>
      <c r="W69">
        <f t="shared" si="33"/>
        <v>85078.544464853068</v>
      </c>
      <c r="X69">
        <f t="shared" si="34"/>
        <v>87908.635780082463</v>
      </c>
      <c r="Y69">
        <f t="shared" si="35"/>
        <v>220323.41270441041</v>
      </c>
      <c r="Z69">
        <f t="shared" si="57"/>
        <v>62244.05023781921</v>
      </c>
      <c r="AA69">
        <f t="shared" si="58"/>
        <v>1044.6724708684142</v>
      </c>
      <c r="AD69" t="b">
        <f t="shared" si="59"/>
        <v>1</v>
      </c>
      <c r="AE69" t="b">
        <f t="shared" si="60"/>
        <v>1</v>
      </c>
      <c r="AF69" t="b">
        <f t="shared" si="36"/>
        <v>1</v>
      </c>
      <c r="AG69" t="b">
        <f t="shared" si="61"/>
        <v>1</v>
      </c>
      <c r="AH69" t="b">
        <f t="shared" si="37"/>
        <v>1</v>
      </c>
    </row>
    <row r="70" spans="1:34" x14ac:dyDescent="0.35">
      <c r="A70">
        <v>68</v>
      </c>
      <c r="B70">
        <f t="shared" si="38"/>
        <v>84</v>
      </c>
      <c r="C70">
        <f t="shared" si="39"/>
        <v>2032</v>
      </c>
      <c r="D70">
        <f t="shared" si="40"/>
        <v>4.3165228953121235E-2</v>
      </c>
      <c r="E70">
        <f t="shared" si="41"/>
        <v>3.6702942327869748E-3</v>
      </c>
      <c r="F70">
        <f t="shared" si="42"/>
        <v>0.28573344847404558</v>
      </c>
      <c r="G70">
        <f t="shared" si="43"/>
        <v>77.564550575506999</v>
      </c>
      <c r="H70" t="b">
        <f t="shared" si="44"/>
        <v>0</v>
      </c>
      <c r="I70">
        <f t="shared" si="45"/>
        <v>1</v>
      </c>
      <c r="J70">
        <f t="shared" si="46"/>
        <v>1000</v>
      </c>
      <c r="K70">
        <f t="shared" si="47"/>
        <v>6.2510125986345519</v>
      </c>
      <c r="L70">
        <f t="shared" si="48"/>
        <v>77850.284023981047</v>
      </c>
      <c r="M70">
        <f t="shared" si="49"/>
        <v>486.64310624118372</v>
      </c>
      <c r="N70">
        <f t="shared" si="31"/>
        <v>0.79048928946713071</v>
      </c>
      <c r="O70">
        <f t="shared" si="50"/>
        <v>0.99615235954966341</v>
      </c>
      <c r="P70">
        <f t="shared" si="51"/>
        <v>1006.2510125986346</v>
      </c>
      <c r="Q70">
        <f t="shared" si="52"/>
        <v>4.0148549422730162E-2</v>
      </c>
      <c r="R70">
        <f t="shared" si="53"/>
        <v>3.40890523378512E-3</v>
      </c>
      <c r="S70">
        <f t="shared" si="54"/>
        <v>1006.6538287537286</v>
      </c>
      <c r="T70">
        <f t="shared" si="55"/>
        <v>77850.284023981047</v>
      </c>
      <c r="U70">
        <f t="shared" si="32"/>
        <v>6569511.5748294909</v>
      </c>
      <c r="V70">
        <f t="shared" si="56"/>
        <v>820.62491990532499</v>
      </c>
      <c r="W70">
        <f t="shared" si="33"/>
        <v>84697.345966495966</v>
      </c>
      <c r="X70">
        <f t="shared" si="34"/>
        <v>87525.109978959779</v>
      </c>
      <c r="Y70">
        <f t="shared" si="35"/>
        <v>219334.24476034803</v>
      </c>
      <c r="Z70">
        <f t="shared" si="57"/>
        <v>61777.513362264959</v>
      </c>
      <c r="AA70">
        <f t="shared" si="58"/>
        <v>1034.8672241948141</v>
      </c>
      <c r="AD70" t="b">
        <f t="shared" si="59"/>
        <v>1</v>
      </c>
      <c r="AE70" t="b">
        <f t="shared" si="60"/>
        <v>1</v>
      </c>
      <c r="AF70" t="b">
        <f t="shared" si="36"/>
        <v>1</v>
      </c>
      <c r="AG70" t="b">
        <f t="shared" si="61"/>
        <v>1</v>
      </c>
      <c r="AH70" t="b">
        <f t="shared" si="37"/>
        <v>1</v>
      </c>
    </row>
    <row r="71" spans="1:34" x14ac:dyDescent="0.35">
      <c r="A71">
        <v>69</v>
      </c>
      <c r="B71">
        <f t="shared" si="38"/>
        <v>85</v>
      </c>
      <c r="C71">
        <f t="shared" si="39"/>
        <v>2032</v>
      </c>
      <c r="D71">
        <f t="shared" si="40"/>
        <v>4.833888582808156E-2</v>
      </c>
      <c r="E71">
        <f t="shared" si="41"/>
        <v>4.1203446629833884E-3</v>
      </c>
      <c r="F71">
        <f t="shared" si="42"/>
        <v>0.3195926820004954</v>
      </c>
      <c r="G71">
        <f t="shared" si="43"/>
        <v>77.244957893506509</v>
      </c>
      <c r="H71" t="b">
        <f t="shared" si="44"/>
        <v>0</v>
      </c>
      <c r="I71">
        <f t="shared" si="45"/>
        <v>1</v>
      </c>
      <c r="J71">
        <f t="shared" si="46"/>
        <v>1000</v>
      </c>
      <c r="K71">
        <f t="shared" si="47"/>
        <v>6.2664292820528535</v>
      </c>
      <c r="L71">
        <f t="shared" si="48"/>
        <v>77564.550575507004</v>
      </c>
      <c r="M71">
        <f t="shared" si="49"/>
        <v>486.05277097562657</v>
      </c>
      <c r="N71">
        <f t="shared" si="31"/>
        <v>0.78744109973614984</v>
      </c>
      <c r="O71">
        <f t="shared" si="50"/>
        <v>0.99614392026356779</v>
      </c>
      <c r="P71">
        <f t="shared" si="51"/>
        <v>1006.2664292820529</v>
      </c>
      <c r="Q71">
        <f t="shared" si="52"/>
        <v>4.4960635997463201E-2</v>
      </c>
      <c r="R71">
        <f t="shared" si="53"/>
        <v>3.8262213311657245E-3</v>
      </c>
      <c r="S71">
        <f t="shared" si="54"/>
        <v>1006.670238890454</v>
      </c>
      <c r="T71">
        <f t="shared" si="55"/>
        <v>77564.550575507004</v>
      </c>
      <c r="U71">
        <f t="shared" si="32"/>
        <v>6515775.5475205462</v>
      </c>
      <c r="V71">
        <f t="shared" si="56"/>
        <v>813.91253001086352</v>
      </c>
      <c r="W71">
        <f t="shared" si="33"/>
        <v>84352.114690818998</v>
      </c>
      <c r="X71">
        <f t="shared" si="34"/>
        <v>87176.0602393382</v>
      </c>
      <c r="Y71">
        <f t="shared" si="35"/>
        <v>218135.55498892083</v>
      </c>
      <c r="Z71">
        <f t="shared" si="57"/>
        <v>61313.946472269854</v>
      </c>
      <c r="AA71">
        <f t="shared" si="58"/>
        <v>1025.1276872928395</v>
      </c>
      <c r="AD71" t="b">
        <f t="shared" si="59"/>
        <v>1</v>
      </c>
      <c r="AE71" t="b">
        <f t="shared" si="60"/>
        <v>1</v>
      </c>
      <c r="AF71" t="b">
        <f t="shared" si="36"/>
        <v>1</v>
      </c>
      <c r="AG71" t="b">
        <f t="shared" si="61"/>
        <v>1</v>
      </c>
      <c r="AH71" t="b">
        <f t="shared" si="37"/>
        <v>1</v>
      </c>
    </row>
    <row r="72" spans="1:34" x14ac:dyDescent="0.35">
      <c r="A72">
        <v>70</v>
      </c>
      <c r="B72">
        <f t="shared" si="38"/>
        <v>85</v>
      </c>
      <c r="C72">
        <f t="shared" si="39"/>
        <v>2032</v>
      </c>
      <c r="D72">
        <f t="shared" si="40"/>
        <v>4.833888582808156E-2</v>
      </c>
      <c r="E72">
        <f t="shared" si="41"/>
        <v>4.1203446629833884E-3</v>
      </c>
      <c r="F72">
        <f t="shared" si="42"/>
        <v>0.31827584999888608</v>
      </c>
      <c r="G72">
        <f t="shared" si="43"/>
        <v>76.926682043507626</v>
      </c>
      <c r="H72" t="b">
        <f t="shared" si="44"/>
        <v>0</v>
      </c>
      <c r="I72">
        <f t="shared" si="45"/>
        <v>1</v>
      </c>
      <c r="J72">
        <f t="shared" si="46"/>
        <v>1000</v>
      </c>
      <c r="K72">
        <f t="shared" si="47"/>
        <v>6.281883987171458</v>
      </c>
      <c r="L72">
        <f t="shared" si="48"/>
        <v>77244.957893506507</v>
      </c>
      <c r="M72">
        <f t="shared" si="49"/>
        <v>485.24386408095205</v>
      </c>
      <c r="N72">
        <f t="shared" si="31"/>
        <v>0.7843981121461272</v>
      </c>
      <c r="O72">
        <f t="shared" si="50"/>
        <v>0.99613559974067611</v>
      </c>
      <c r="P72">
        <f t="shared" si="51"/>
        <v>1006.2818839871715</v>
      </c>
      <c r="Q72">
        <f t="shared" si="52"/>
        <v>4.4960635997463201E-2</v>
      </c>
      <c r="R72">
        <f t="shared" si="53"/>
        <v>3.8262213311657245E-3</v>
      </c>
      <c r="S72">
        <f t="shared" si="54"/>
        <v>1006.6866894990036</v>
      </c>
      <c r="T72">
        <f t="shared" si="55"/>
        <v>77244.957893506507</v>
      </c>
      <c r="U72">
        <f t="shared" si="32"/>
        <v>6462213.824055885</v>
      </c>
      <c r="V72">
        <f t="shared" si="56"/>
        <v>807.22191313204019</v>
      </c>
      <c r="W72">
        <f t="shared" si="33"/>
        <v>84004.842694255727</v>
      </c>
      <c r="X72">
        <f t="shared" si="34"/>
        <v>86825.06604833476</v>
      </c>
      <c r="Y72">
        <f t="shared" si="35"/>
        <v>216950.42525091241</v>
      </c>
      <c r="Z72">
        <f t="shared" si="57"/>
        <v>60825.854592735355</v>
      </c>
      <c r="AA72">
        <f t="shared" si="58"/>
        <v>1015.284306715881</v>
      </c>
      <c r="AD72" t="b">
        <f t="shared" si="59"/>
        <v>1</v>
      </c>
      <c r="AE72" t="b">
        <f t="shared" si="60"/>
        <v>1</v>
      </c>
      <c r="AF72" t="b">
        <f t="shared" si="36"/>
        <v>1</v>
      </c>
      <c r="AG72" t="b">
        <f t="shared" si="61"/>
        <v>1</v>
      </c>
      <c r="AH72" t="b">
        <f t="shared" si="37"/>
        <v>1</v>
      </c>
    </row>
    <row r="73" spans="1:34" x14ac:dyDescent="0.35">
      <c r="A73">
        <v>71</v>
      </c>
      <c r="B73">
        <f t="shared" si="38"/>
        <v>85</v>
      </c>
      <c r="C73">
        <f t="shared" si="39"/>
        <v>2032</v>
      </c>
      <c r="D73">
        <f t="shared" si="40"/>
        <v>4.833888582808156E-2</v>
      </c>
      <c r="E73">
        <f t="shared" si="41"/>
        <v>4.1203446629833884E-3</v>
      </c>
      <c r="F73">
        <f t="shared" si="42"/>
        <v>0.31696444379898669</v>
      </c>
      <c r="G73">
        <f t="shared" si="43"/>
        <v>76.609717599708645</v>
      </c>
      <c r="H73" t="b">
        <f t="shared" si="44"/>
        <v>0</v>
      </c>
      <c r="I73">
        <f t="shared" si="45"/>
        <v>1</v>
      </c>
      <c r="J73">
        <f t="shared" si="46"/>
        <v>1000</v>
      </c>
      <c r="K73">
        <f t="shared" si="47"/>
        <v>6.2973768077621379</v>
      </c>
      <c r="L73">
        <f t="shared" si="48"/>
        <v>76926.682043507622</v>
      </c>
      <c r="M73">
        <f t="shared" si="49"/>
        <v>484.43630339887704</v>
      </c>
      <c r="N73">
        <f t="shared" si="31"/>
        <v>0.78136044934163884</v>
      </c>
      <c r="O73">
        <f t="shared" si="50"/>
        <v>0.9961273965892431</v>
      </c>
      <c r="P73">
        <f t="shared" si="51"/>
        <v>1006.2973768077621</v>
      </c>
      <c r="Q73">
        <f t="shared" si="52"/>
        <v>4.4960635997463201E-2</v>
      </c>
      <c r="R73">
        <f t="shared" si="53"/>
        <v>3.8262213311657245E-3</v>
      </c>
      <c r="S73">
        <f t="shared" si="54"/>
        <v>1006.7031806791917</v>
      </c>
      <c r="T73">
        <f t="shared" si="55"/>
        <v>76926.682043507622</v>
      </c>
      <c r="U73">
        <f t="shared" si="32"/>
        <v>6408824.0871715154</v>
      </c>
      <c r="V73">
        <f t="shared" si="56"/>
        <v>800.55277980980554</v>
      </c>
      <c r="W73">
        <f t="shared" si="33"/>
        <v>83655.498126988125</v>
      </c>
      <c r="X73">
        <f t="shared" si="34"/>
        <v>86472.096500268803</v>
      </c>
      <c r="Y73">
        <f t="shared" si="35"/>
        <v>215778.8059688315</v>
      </c>
      <c r="Z73">
        <f t="shared" si="57"/>
        <v>60341.144168592764</v>
      </c>
      <c r="AA73">
        <f t="shared" si="58"/>
        <v>1005.5112015950153</v>
      </c>
      <c r="AD73" t="b">
        <f t="shared" si="59"/>
        <v>1</v>
      </c>
      <c r="AE73" t="b">
        <f t="shared" si="60"/>
        <v>1</v>
      </c>
      <c r="AF73" t="b">
        <f t="shared" si="36"/>
        <v>1</v>
      </c>
      <c r="AG73" t="b">
        <f t="shared" si="61"/>
        <v>1</v>
      </c>
      <c r="AH73" t="b">
        <f t="shared" si="37"/>
        <v>1</v>
      </c>
    </row>
    <row r="74" spans="1:34" x14ac:dyDescent="0.35">
      <c r="A74">
        <v>72</v>
      </c>
      <c r="B74">
        <f t="shared" si="38"/>
        <v>85</v>
      </c>
      <c r="C74">
        <f t="shared" si="39"/>
        <v>2032</v>
      </c>
      <c r="D74">
        <f t="shared" si="40"/>
        <v>4.833888582808156E-2</v>
      </c>
      <c r="E74">
        <f t="shared" si="41"/>
        <v>4.1203446629833884E-3</v>
      </c>
      <c r="F74">
        <f t="shared" si="42"/>
        <v>0.31565844104462409</v>
      </c>
      <c r="G74">
        <f t="shared" si="43"/>
        <v>76.294059158664027</v>
      </c>
      <c r="H74" t="b">
        <f t="shared" si="44"/>
        <v>0</v>
      </c>
      <c r="I74">
        <f t="shared" si="45"/>
        <v>1</v>
      </c>
      <c r="J74">
        <f t="shared" si="46"/>
        <v>1000</v>
      </c>
      <c r="K74">
        <f t="shared" si="47"/>
        <v>6.3129078378279271</v>
      </c>
      <c r="L74">
        <f t="shared" si="48"/>
        <v>76609.717599708645</v>
      </c>
      <c r="M74">
        <f t="shared" si="49"/>
        <v>483.63008668898482</v>
      </c>
      <c r="N74">
        <f t="shared" si="31"/>
        <v>0.77832823121605144</v>
      </c>
      <c r="O74">
        <f t="shared" si="50"/>
        <v>0.9961193094324875</v>
      </c>
      <c r="P74">
        <f t="shared" si="51"/>
        <v>1006.3129078378279</v>
      </c>
      <c r="Q74">
        <f t="shared" si="52"/>
        <v>4.4960635997463201E-2</v>
      </c>
      <c r="R74">
        <f t="shared" si="53"/>
        <v>3.8262213311657245E-3</v>
      </c>
      <c r="S74">
        <f t="shared" si="54"/>
        <v>1006.7197125310792</v>
      </c>
      <c r="T74">
        <f t="shared" si="55"/>
        <v>76609.717599708645</v>
      </c>
      <c r="U74">
        <f t="shared" si="32"/>
        <v>6355604.0482207732</v>
      </c>
      <c r="V74">
        <f t="shared" si="56"/>
        <v>793.90484415981848</v>
      </c>
      <c r="W74">
        <f t="shared" si="33"/>
        <v>83304.049074167342</v>
      </c>
      <c r="X74">
        <f t="shared" si="34"/>
        <v>86117.120648671917</v>
      </c>
      <c r="Y74">
        <f t="shared" si="35"/>
        <v>214620.64912280816</v>
      </c>
      <c r="Z74">
        <f t="shared" si="57"/>
        <v>59859.803367644403</v>
      </c>
      <c r="AA74">
        <f t="shared" si="58"/>
        <v>995.80797495920729</v>
      </c>
      <c r="AD74" t="b">
        <f t="shared" si="59"/>
        <v>1</v>
      </c>
      <c r="AE74" t="b">
        <f t="shared" si="60"/>
        <v>1</v>
      </c>
      <c r="AF74" t="b">
        <f t="shared" si="36"/>
        <v>1</v>
      </c>
      <c r="AG74" t="b">
        <f t="shared" si="61"/>
        <v>1</v>
      </c>
      <c r="AH74" t="b">
        <f t="shared" si="37"/>
        <v>1</v>
      </c>
    </row>
    <row r="75" spans="1:34" x14ac:dyDescent="0.35">
      <c r="A75">
        <v>73</v>
      </c>
      <c r="B75">
        <f t="shared" si="38"/>
        <v>85</v>
      </c>
      <c r="C75">
        <f t="shared" si="39"/>
        <v>2033</v>
      </c>
      <c r="D75">
        <f t="shared" si="40"/>
        <v>4.7508302922340546E-2</v>
      </c>
      <c r="E75">
        <f t="shared" si="41"/>
        <v>4.0479423210089127E-3</v>
      </c>
      <c r="F75">
        <f t="shared" si="42"/>
        <v>0.30883395090991378</v>
      </c>
      <c r="G75">
        <f t="shared" si="43"/>
        <v>75.985225207754112</v>
      </c>
      <c r="H75" t="b">
        <f t="shared" si="44"/>
        <v>1</v>
      </c>
      <c r="I75">
        <f t="shared" si="45"/>
        <v>1</v>
      </c>
      <c r="J75">
        <f t="shared" si="46"/>
        <v>1000</v>
      </c>
      <c r="K75">
        <f t="shared" si="47"/>
        <v>6.3284771716036996</v>
      </c>
      <c r="L75">
        <f t="shared" si="48"/>
        <v>76294.059158664022</v>
      </c>
      <c r="M75">
        <f t="shared" si="49"/>
        <v>482.82521171458745</v>
      </c>
      <c r="N75">
        <f t="shared" si="31"/>
        <v>0.77530157495020047</v>
      </c>
      <c r="O75">
        <f t="shared" si="50"/>
        <v>0.99611133690843756</v>
      </c>
      <c r="P75">
        <f t="shared" si="51"/>
        <v>1006.3284771716037</v>
      </c>
      <c r="Q75">
        <f t="shared" si="52"/>
        <v>4.4188099869436788E-2</v>
      </c>
      <c r="R75">
        <f t="shared" si="53"/>
        <v>3.7590953841677432E-3</v>
      </c>
      <c r="S75">
        <f t="shared" si="54"/>
        <v>1006.7362851549731</v>
      </c>
      <c r="T75">
        <f t="shared" si="55"/>
        <v>76294.059158664022</v>
      </c>
      <c r="U75">
        <f t="shared" si="32"/>
        <v>6302551.4466781719</v>
      </c>
      <c r="V75">
        <f t="shared" si="56"/>
        <v>787.27782381047143</v>
      </c>
      <c r="W75">
        <f t="shared" si="33"/>
        <v>82944.433334850633</v>
      </c>
      <c r="X75">
        <f t="shared" si="34"/>
        <v>85754.329052957721</v>
      </c>
      <c r="Y75">
        <f t="shared" si="35"/>
        <v>213510.55895067099</v>
      </c>
      <c r="Z75">
        <f t="shared" si="57"/>
        <v>59381.82011725576</v>
      </c>
      <c r="AA75">
        <f t="shared" si="58"/>
        <v>986.17422974395527</v>
      </c>
      <c r="AD75" t="b">
        <f t="shared" si="59"/>
        <v>1</v>
      </c>
      <c r="AE75" t="b">
        <f t="shared" si="60"/>
        <v>1</v>
      </c>
      <c r="AF75" t="b">
        <f t="shared" si="36"/>
        <v>1</v>
      </c>
      <c r="AG75" t="b">
        <f t="shared" si="61"/>
        <v>1</v>
      </c>
      <c r="AH75" t="b">
        <f t="shared" si="37"/>
        <v>1</v>
      </c>
    </row>
    <row r="76" spans="1:34" x14ac:dyDescent="0.35">
      <c r="A76">
        <v>74</v>
      </c>
      <c r="B76">
        <f t="shared" si="38"/>
        <v>85</v>
      </c>
      <c r="C76">
        <f t="shared" si="39"/>
        <v>2033</v>
      </c>
      <c r="D76">
        <f t="shared" si="40"/>
        <v>4.7508302922340546E-2</v>
      </c>
      <c r="E76">
        <f t="shared" si="41"/>
        <v>4.0479423210089127E-3</v>
      </c>
      <c r="F76">
        <f t="shared" si="42"/>
        <v>0.30758380888986114</v>
      </c>
      <c r="G76">
        <f t="shared" si="43"/>
        <v>75.677641398864253</v>
      </c>
      <c r="H76" t="b">
        <f t="shared" si="44"/>
        <v>0</v>
      </c>
      <c r="I76">
        <f t="shared" si="45"/>
        <v>1</v>
      </c>
      <c r="J76">
        <f t="shared" si="46"/>
        <v>1000</v>
      </c>
      <c r="K76">
        <f t="shared" si="47"/>
        <v>6.3440849035567402</v>
      </c>
      <c r="L76">
        <f t="shared" si="48"/>
        <v>75985.225207754105</v>
      </c>
      <c r="M76">
        <f t="shared" si="49"/>
        <v>482.05672013387192</v>
      </c>
      <c r="N76">
        <f t="shared" si="31"/>
        <v>0.77228059505075164</v>
      </c>
      <c r="O76">
        <f t="shared" si="50"/>
        <v>0.99610347766977914</v>
      </c>
      <c r="P76">
        <f t="shared" si="51"/>
        <v>1006.3440849035568</v>
      </c>
      <c r="Q76">
        <f t="shared" si="52"/>
        <v>4.4188099869436788E-2</v>
      </c>
      <c r="R76">
        <f t="shared" si="53"/>
        <v>3.7590953841677432E-3</v>
      </c>
      <c r="S76">
        <f t="shared" si="54"/>
        <v>1006.7528986514284</v>
      </c>
      <c r="T76">
        <f t="shared" si="55"/>
        <v>75985.225207754105</v>
      </c>
      <c r="U76">
        <f t="shared" si="32"/>
        <v>6249658.4696918484</v>
      </c>
      <c r="V76">
        <f t="shared" si="56"/>
        <v>780.67074282605552</v>
      </c>
      <c r="W76">
        <f t="shared" si="33"/>
        <v>82582.627499615002</v>
      </c>
      <c r="X76">
        <f t="shared" si="34"/>
        <v>85389.449554793769</v>
      </c>
      <c r="Y76">
        <f t="shared" si="35"/>
        <v>212413.67296224192</v>
      </c>
      <c r="Z76">
        <f t="shared" si="57"/>
        <v>58911.46477651743</v>
      </c>
      <c r="AA76">
        <f t="shared" si="58"/>
        <v>976.63620014353739</v>
      </c>
      <c r="AD76" t="b">
        <f t="shared" si="59"/>
        <v>1</v>
      </c>
      <c r="AE76" t="b">
        <f t="shared" si="60"/>
        <v>1</v>
      </c>
      <c r="AF76" t="b">
        <f t="shared" si="36"/>
        <v>1</v>
      </c>
      <c r="AG76" t="b">
        <f t="shared" si="61"/>
        <v>1</v>
      </c>
      <c r="AH76" t="b">
        <f t="shared" si="37"/>
        <v>1</v>
      </c>
    </row>
    <row r="77" spans="1:34" x14ac:dyDescent="0.35">
      <c r="A77">
        <v>75</v>
      </c>
      <c r="B77">
        <f t="shared" si="38"/>
        <v>85</v>
      </c>
      <c r="C77">
        <f t="shared" si="39"/>
        <v>2033</v>
      </c>
      <c r="D77">
        <f t="shared" si="40"/>
        <v>4.7508302922340546E-2</v>
      </c>
      <c r="E77">
        <f t="shared" si="41"/>
        <v>4.0479423210089127E-3</v>
      </c>
      <c r="F77">
        <f t="shared" si="42"/>
        <v>0.30633872737259876</v>
      </c>
      <c r="G77">
        <f t="shared" si="43"/>
        <v>75.371302671491648</v>
      </c>
      <c r="H77" t="b">
        <f t="shared" si="44"/>
        <v>0</v>
      </c>
      <c r="I77">
        <f t="shared" si="45"/>
        <v>1</v>
      </c>
      <c r="J77">
        <f t="shared" si="46"/>
        <v>1000</v>
      </c>
      <c r="K77">
        <f t="shared" si="47"/>
        <v>6.3597311283873106</v>
      </c>
      <c r="L77">
        <f t="shared" si="48"/>
        <v>75677.64139886426</v>
      </c>
      <c r="M77">
        <f t="shared" si="49"/>
        <v>481.28945172728919</v>
      </c>
      <c r="N77">
        <f t="shared" si="31"/>
        <v>0.7692654033882419</v>
      </c>
      <c r="O77">
        <f t="shared" si="50"/>
        <v>0.99609573038370647</v>
      </c>
      <c r="P77">
        <f t="shared" si="51"/>
        <v>1006.3597311283874</v>
      </c>
      <c r="Q77">
        <f t="shared" si="52"/>
        <v>4.4188099869436788E-2</v>
      </c>
      <c r="R77">
        <f t="shared" si="53"/>
        <v>3.7590953841677432E-3</v>
      </c>
      <c r="S77">
        <f t="shared" si="54"/>
        <v>1006.7695531212479</v>
      </c>
      <c r="T77">
        <f t="shared" si="55"/>
        <v>75677.64139886426</v>
      </c>
      <c r="U77">
        <f t="shared" si="32"/>
        <v>6196922.9356748499</v>
      </c>
      <c r="V77">
        <f t="shared" si="56"/>
        <v>774.08332869550247</v>
      </c>
      <c r="W77">
        <f t="shared" si="33"/>
        <v>82218.599334608123</v>
      </c>
      <c r="X77">
        <f t="shared" si="34"/>
        <v>85022.450969017693</v>
      </c>
      <c r="Y77">
        <f t="shared" si="35"/>
        <v>211329.95018304023</v>
      </c>
      <c r="Z77">
        <f t="shared" si="57"/>
        <v>58444.373931552291</v>
      </c>
      <c r="AA77">
        <f t="shared" si="58"/>
        <v>967.16602827665963</v>
      </c>
      <c r="AD77" t="b">
        <f t="shared" si="59"/>
        <v>1</v>
      </c>
      <c r="AE77" t="b">
        <f t="shared" si="60"/>
        <v>1</v>
      </c>
      <c r="AF77" t="b">
        <f t="shared" si="36"/>
        <v>1</v>
      </c>
      <c r="AG77" t="b">
        <f t="shared" si="61"/>
        <v>1</v>
      </c>
      <c r="AH77" t="b">
        <f t="shared" si="37"/>
        <v>1</v>
      </c>
    </row>
    <row r="78" spans="1:34" x14ac:dyDescent="0.35">
      <c r="A78">
        <v>76</v>
      </c>
      <c r="B78">
        <f t="shared" si="38"/>
        <v>85</v>
      </c>
      <c r="C78">
        <f t="shared" si="39"/>
        <v>2033</v>
      </c>
      <c r="D78">
        <f t="shared" si="40"/>
        <v>4.7508302922340546E-2</v>
      </c>
      <c r="E78">
        <f t="shared" si="41"/>
        <v>4.0479423210089127E-3</v>
      </c>
      <c r="F78">
        <f t="shared" si="42"/>
        <v>0.30509868587350314</v>
      </c>
      <c r="G78">
        <f t="shared" si="43"/>
        <v>75.066203985618145</v>
      </c>
      <c r="H78" t="b">
        <f t="shared" si="44"/>
        <v>0</v>
      </c>
      <c r="I78">
        <f t="shared" si="45"/>
        <v>1</v>
      </c>
      <c r="J78">
        <f t="shared" si="46"/>
        <v>1000</v>
      </c>
      <c r="K78">
        <f t="shared" si="47"/>
        <v>6.3754159410292299</v>
      </c>
      <c r="L78">
        <f t="shared" si="48"/>
        <v>75371.302671491649</v>
      </c>
      <c r="M78">
        <f t="shared" si="49"/>
        <v>480.52340454796683</v>
      </c>
      <c r="N78">
        <f t="shared" si="31"/>
        <v>0.76625610923479659</v>
      </c>
      <c r="O78">
        <f t="shared" si="50"/>
        <v>0.9960880937317721</v>
      </c>
      <c r="P78">
        <f t="shared" si="51"/>
        <v>1006.3754159410292</v>
      </c>
      <c r="Q78">
        <f t="shared" si="52"/>
        <v>4.4188099869436788E-2</v>
      </c>
      <c r="R78">
        <f t="shared" si="53"/>
        <v>3.7590953841677432E-3</v>
      </c>
      <c r="S78">
        <f t="shared" si="54"/>
        <v>1006.7862486654828</v>
      </c>
      <c r="T78">
        <f t="shared" si="55"/>
        <v>75371.302671491649</v>
      </c>
      <c r="U78">
        <f t="shared" si="32"/>
        <v>6144342.6894154334</v>
      </c>
      <c r="V78">
        <f t="shared" si="56"/>
        <v>767.51531220238041</v>
      </c>
      <c r="W78">
        <f t="shared" si="33"/>
        <v>81852.316531053337</v>
      </c>
      <c r="X78">
        <f t="shared" si="34"/>
        <v>84653.302060033122</v>
      </c>
      <c r="Y78">
        <f t="shared" si="35"/>
        <v>210259.3510791611</v>
      </c>
      <c r="Z78">
        <f t="shared" si="57"/>
        <v>57980.535553482296</v>
      </c>
      <c r="AA78">
        <f t="shared" si="58"/>
        <v>957.76332754340933</v>
      </c>
      <c r="AD78" t="b">
        <f t="shared" si="59"/>
        <v>1</v>
      </c>
      <c r="AE78" t="b">
        <f t="shared" si="60"/>
        <v>1</v>
      </c>
      <c r="AF78" t="b">
        <f t="shared" si="36"/>
        <v>1</v>
      </c>
      <c r="AG78" t="b">
        <f t="shared" si="61"/>
        <v>1</v>
      </c>
      <c r="AH78" t="b">
        <f t="shared" si="37"/>
        <v>1</v>
      </c>
    </row>
    <row r="79" spans="1:34" x14ac:dyDescent="0.35">
      <c r="A79">
        <v>77</v>
      </c>
      <c r="B79">
        <f t="shared" si="38"/>
        <v>85</v>
      </c>
      <c r="C79">
        <f t="shared" si="39"/>
        <v>2033</v>
      </c>
      <c r="D79">
        <f t="shared" si="40"/>
        <v>4.7508302922340546E-2</v>
      </c>
      <c r="E79">
        <f t="shared" si="41"/>
        <v>4.0479423210089127E-3</v>
      </c>
      <c r="F79">
        <f t="shared" si="42"/>
        <v>0.30386366399087161</v>
      </c>
      <c r="G79">
        <f t="shared" si="43"/>
        <v>74.762340321627278</v>
      </c>
      <c r="H79" t="b">
        <f t="shared" si="44"/>
        <v>0</v>
      </c>
      <c r="I79">
        <f t="shared" si="45"/>
        <v>1</v>
      </c>
      <c r="J79">
        <f t="shared" si="46"/>
        <v>1000</v>
      </c>
      <c r="K79">
        <f t="shared" si="47"/>
        <v>6.3911394366504535</v>
      </c>
      <c r="L79">
        <f t="shared" si="48"/>
        <v>75066.203985618151</v>
      </c>
      <c r="M79">
        <f t="shared" si="49"/>
        <v>479.75857665213158</v>
      </c>
      <c r="N79">
        <f t="shared" si="31"/>
        <v>0.76325281930151945</v>
      </c>
      <c r="O79">
        <f t="shared" si="50"/>
        <v>0.99608056640973952</v>
      </c>
      <c r="P79">
        <f t="shared" si="51"/>
        <v>1006.3911394366504</v>
      </c>
      <c r="Q79">
        <f t="shared" si="52"/>
        <v>4.4188099869436788E-2</v>
      </c>
      <c r="R79">
        <f t="shared" si="53"/>
        <v>3.7590953841677432E-3</v>
      </c>
      <c r="S79">
        <f t="shared" si="54"/>
        <v>1006.8029853854338</v>
      </c>
      <c r="T79">
        <f t="shared" si="55"/>
        <v>75066.203985618151</v>
      </c>
      <c r="U79">
        <f t="shared" si="32"/>
        <v>6091915.6016211975</v>
      </c>
      <c r="V79">
        <f t="shared" si="56"/>
        <v>760.96642736795036</v>
      </c>
      <c r="W79">
        <f t="shared" si="33"/>
        <v>81483.746702066899</v>
      </c>
      <c r="X79">
        <f t="shared" si="34"/>
        <v>84281.971538743062</v>
      </c>
      <c r="Y79">
        <f t="shared" si="35"/>
        <v>209201.83753601322</v>
      </c>
      <c r="Z79">
        <f t="shared" si="57"/>
        <v>57519.937401045347</v>
      </c>
      <c r="AA79">
        <f t="shared" si="58"/>
        <v>948.42771139987929</v>
      </c>
      <c r="AD79" t="b">
        <f t="shared" si="59"/>
        <v>1</v>
      </c>
      <c r="AE79" t="b">
        <f t="shared" si="60"/>
        <v>1</v>
      </c>
      <c r="AF79" t="b">
        <f t="shared" si="36"/>
        <v>1</v>
      </c>
      <c r="AG79" t="b">
        <f t="shared" si="61"/>
        <v>1</v>
      </c>
      <c r="AH79" t="b">
        <f t="shared" si="37"/>
        <v>1</v>
      </c>
    </row>
    <row r="80" spans="1:34" x14ac:dyDescent="0.35">
      <c r="A80">
        <v>78</v>
      </c>
      <c r="B80">
        <f t="shared" si="38"/>
        <v>85</v>
      </c>
      <c r="C80">
        <f t="shared" si="39"/>
        <v>2033</v>
      </c>
      <c r="D80">
        <f t="shared" si="40"/>
        <v>4.7508302922340546E-2</v>
      </c>
      <c r="E80">
        <f t="shared" si="41"/>
        <v>4.0479423210089127E-3</v>
      </c>
      <c r="F80">
        <f t="shared" si="42"/>
        <v>0.30263364140558613</v>
      </c>
      <c r="G80">
        <f t="shared" si="43"/>
        <v>74.459706680221686</v>
      </c>
      <c r="H80" t="b">
        <f t="shared" si="44"/>
        <v>0</v>
      </c>
      <c r="I80">
        <f t="shared" si="45"/>
        <v>1</v>
      </c>
      <c r="J80">
        <f t="shared" si="46"/>
        <v>1000</v>
      </c>
      <c r="K80">
        <f t="shared" si="47"/>
        <v>6.4069017106536421</v>
      </c>
      <c r="L80">
        <f t="shared" si="48"/>
        <v>74762.340321627271</v>
      </c>
      <c r="M80">
        <f t="shared" si="49"/>
        <v>478.99496609910358</v>
      </c>
      <c r="N80">
        <f t="shared" si="31"/>
        <v>0.76025563777555383</v>
      </c>
      <c r="O80">
        <f t="shared" si="50"/>
        <v>0.99607314712743744</v>
      </c>
      <c r="P80">
        <f t="shared" si="51"/>
        <v>1006.4069017106536</v>
      </c>
      <c r="Q80">
        <f t="shared" si="52"/>
        <v>4.4188099869436788E-2</v>
      </c>
      <c r="R80">
        <f t="shared" si="53"/>
        <v>3.7590953841677432E-3</v>
      </c>
      <c r="S80">
        <f t="shared" si="54"/>
        <v>1006.8197633826513</v>
      </c>
      <c r="T80">
        <f t="shared" si="55"/>
        <v>74762.340321627271</v>
      </c>
      <c r="U80">
        <f t="shared" si="32"/>
        <v>6039639.5684715603</v>
      </c>
      <c r="V80">
        <f t="shared" si="56"/>
        <v>754.43641139526324</v>
      </c>
      <c r="W80">
        <f t="shared" si="33"/>
        <v>81112.857379491092</v>
      </c>
      <c r="X80">
        <f t="shared" si="34"/>
        <v>83908.428059502898</v>
      </c>
      <c r="Y80">
        <f t="shared" si="35"/>
        <v>208157.37283750696</v>
      </c>
      <c r="Z80">
        <f t="shared" si="57"/>
        <v>57062.567028061683</v>
      </c>
      <c r="AA80">
        <f t="shared" si="58"/>
        <v>939.15879341278253</v>
      </c>
      <c r="AD80" t="b">
        <f t="shared" si="59"/>
        <v>1</v>
      </c>
      <c r="AE80" t="b">
        <f t="shared" si="60"/>
        <v>1</v>
      </c>
      <c r="AF80" t="b">
        <f t="shared" si="36"/>
        <v>1</v>
      </c>
      <c r="AG80" t="b">
        <f t="shared" si="61"/>
        <v>1</v>
      </c>
      <c r="AH80" t="b">
        <f t="shared" si="37"/>
        <v>1</v>
      </c>
    </row>
    <row r="81" spans="1:34" x14ac:dyDescent="0.35">
      <c r="A81">
        <v>79</v>
      </c>
      <c r="B81">
        <f t="shared" si="38"/>
        <v>85</v>
      </c>
      <c r="C81">
        <f t="shared" si="39"/>
        <v>2033</v>
      </c>
      <c r="D81">
        <f t="shared" si="40"/>
        <v>4.7508302922340546E-2</v>
      </c>
      <c r="E81">
        <f t="shared" si="41"/>
        <v>4.0479423210089127E-3</v>
      </c>
      <c r="F81">
        <f t="shared" si="42"/>
        <v>0.30140859788077939</v>
      </c>
      <c r="G81">
        <f t="shared" si="43"/>
        <v>74.158298082340906</v>
      </c>
      <c r="H81" t="b">
        <f t="shared" si="44"/>
        <v>0</v>
      </c>
      <c r="I81">
        <f t="shared" si="45"/>
        <v>1</v>
      </c>
      <c r="J81">
        <f t="shared" si="46"/>
        <v>1000</v>
      </c>
      <c r="K81">
        <f t="shared" si="47"/>
        <v>6.4227028586767467</v>
      </c>
      <c r="L81">
        <f t="shared" si="48"/>
        <v>74459.706680221687</v>
      </c>
      <c r="M81">
        <f t="shared" si="49"/>
        <v>478.2325709512919</v>
      </c>
      <c r="N81">
        <f t="shared" si="31"/>
        <v>0.75726466635681255</v>
      </c>
      <c r="O81">
        <f t="shared" si="50"/>
        <v>0.99606583460861586</v>
      </c>
      <c r="P81">
        <f t="shared" si="51"/>
        <v>1006.4227028586768</v>
      </c>
      <c r="Q81">
        <f t="shared" si="52"/>
        <v>4.4188099869436788E-2</v>
      </c>
      <c r="R81">
        <f t="shared" si="53"/>
        <v>3.7590953841677432E-3</v>
      </c>
      <c r="S81">
        <f t="shared" si="54"/>
        <v>1006.8365827589362</v>
      </c>
      <c r="T81">
        <f t="shared" si="55"/>
        <v>74459.706680221687</v>
      </c>
      <c r="U81">
        <f t="shared" si="32"/>
        <v>5987512.5111783994</v>
      </c>
      <c r="V81">
        <f t="shared" si="56"/>
        <v>747.92500461427881</v>
      </c>
      <c r="W81">
        <f t="shared" si="33"/>
        <v>80739.616010742699</v>
      </c>
      <c r="X81">
        <f t="shared" si="34"/>
        <v>83532.640217091874</v>
      </c>
      <c r="Y81">
        <f t="shared" si="35"/>
        <v>207125.92164563577</v>
      </c>
      <c r="Z81">
        <f t="shared" si="57"/>
        <v>56608.411790752602</v>
      </c>
      <c r="AA81">
        <f t="shared" si="58"/>
        <v>929.95618731276659</v>
      </c>
      <c r="AD81" t="b">
        <f t="shared" si="59"/>
        <v>1</v>
      </c>
      <c r="AE81" t="b">
        <f t="shared" si="60"/>
        <v>1</v>
      </c>
      <c r="AF81" t="b">
        <f t="shared" si="36"/>
        <v>1</v>
      </c>
      <c r="AG81" t="b">
        <f t="shared" si="61"/>
        <v>1</v>
      </c>
      <c r="AH81" t="b">
        <f t="shared" si="37"/>
        <v>1</v>
      </c>
    </row>
    <row r="82" spans="1:34" x14ac:dyDescent="0.35">
      <c r="A82">
        <v>80</v>
      </c>
      <c r="B82">
        <f t="shared" si="38"/>
        <v>85</v>
      </c>
      <c r="C82">
        <f t="shared" si="39"/>
        <v>2033</v>
      </c>
      <c r="D82">
        <f t="shared" si="40"/>
        <v>4.7508302922340546E-2</v>
      </c>
      <c r="E82">
        <f t="shared" si="41"/>
        <v>4.0479423210089127E-3</v>
      </c>
      <c r="F82">
        <f t="shared" si="42"/>
        <v>0.30018851326150187</v>
      </c>
      <c r="G82">
        <f t="shared" si="43"/>
        <v>73.858109569079403</v>
      </c>
      <c r="H82" t="b">
        <f t="shared" si="44"/>
        <v>0</v>
      </c>
      <c r="I82">
        <f t="shared" si="45"/>
        <v>1</v>
      </c>
      <c r="J82">
        <f t="shared" si="46"/>
        <v>1000</v>
      </c>
      <c r="K82">
        <f t="shared" si="47"/>
        <v>6.4385429765935891</v>
      </c>
      <c r="L82">
        <f t="shared" si="48"/>
        <v>74158.298082340902</v>
      </c>
      <c r="M82">
        <f t="shared" si="49"/>
        <v>477.47138927418985</v>
      </c>
      <c r="N82">
        <f t="shared" si="31"/>
        <v>0.75428000429437325</v>
      </c>
      <c r="O82">
        <f t="shared" si="50"/>
        <v>0.99605862759080199</v>
      </c>
      <c r="P82">
        <f t="shared" si="51"/>
        <v>1006.4385429765936</v>
      </c>
      <c r="Q82">
        <f t="shared" si="52"/>
        <v>4.4188099869436788E-2</v>
      </c>
      <c r="R82">
        <f t="shared" si="53"/>
        <v>3.7590953841677432E-3</v>
      </c>
      <c r="S82">
        <f t="shared" si="54"/>
        <v>1006.8534436163404</v>
      </c>
      <c r="T82">
        <f t="shared" si="55"/>
        <v>74158.298082340902</v>
      </c>
      <c r="U82">
        <f t="shared" si="32"/>
        <v>5935532.3755547022</v>
      </c>
      <c r="V82">
        <f t="shared" si="56"/>
        <v>741.43195042798311</v>
      </c>
      <c r="W82">
        <f t="shared" si="33"/>
        <v>80363.989955675846</v>
      </c>
      <c r="X82">
        <f t="shared" si="34"/>
        <v>83154.576543702919</v>
      </c>
      <c r="Y82">
        <f t="shared" si="35"/>
        <v>206107.44998050694</v>
      </c>
      <c r="Z82">
        <f t="shared" si="57"/>
        <v>56157.458854912933</v>
      </c>
      <c r="AA82">
        <f t="shared" si="58"/>
        <v>920.81950704644782</v>
      </c>
      <c r="AD82" t="b">
        <f t="shared" si="59"/>
        <v>1</v>
      </c>
      <c r="AE82" t="b">
        <f t="shared" si="60"/>
        <v>1</v>
      </c>
      <c r="AF82" t="b">
        <f t="shared" si="36"/>
        <v>1</v>
      </c>
      <c r="AG82" t="b">
        <f t="shared" si="61"/>
        <v>1</v>
      </c>
      <c r="AH82" t="b">
        <f t="shared" si="37"/>
        <v>1</v>
      </c>
    </row>
    <row r="83" spans="1:34" x14ac:dyDescent="0.35">
      <c r="A83">
        <v>81</v>
      </c>
      <c r="B83">
        <f t="shared" si="38"/>
        <v>86</v>
      </c>
      <c r="C83">
        <f t="shared" si="39"/>
        <v>2033</v>
      </c>
      <c r="D83">
        <f t="shared" si="40"/>
        <v>5.3513424136607673E-2</v>
      </c>
      <c r="E83">
        <f t="shared" si="41"/>
        <v>4.5727207442978202E-3</v>
      </c>
      <c r="F83">
        <f t="shared" si="42"/>
        <v>0.33773250976115071</v>
      </c>
      <c r="G83">
        <f t="shared" si="43"/>
        <v>73.52037705931825</v>
      </c>
      <c r="H83" t="b">
        <f t="shared" si="44"/>
        <v>0</v>
      </c>
      <c r="I83">
        <f t="shared" si="45"/>
        <v>1</v>
      </c>
      <c r="J83">
        <f t="shared" si="46"/>
        <v>1000</v>
      </c>
      <c r="K83">
        <f t="shared" si="47"/>
        <v>6.4544221605144401</v>
      </c>
      <c r="L83">
        <f t="shared" si="48"/>
        <v>73858.109569079403</v>
      </c>
      <c r="M83">
        <f t="shared" si="49"/>
        <v>476.71141913636973</v>
      </c>
      <c r="N83">
        <f t="shared" si="31"/>
        <v>0.75130174842253838</v>
      </c>
      <c r="O83">
        <f t="shared" si="50"/>
        <v>0.99605152482515957</v>
      </c>
      <c r="P83">
        <f t="shared" si="51"/>
        <v>1006.4544221605145</v>
      </c>
      <c r="Q83">
        <f t="shared" si="52"/>
        <v>4.9773542405194625E-2</v>
      </c>
      <c r="R83">
        <f t="shared" si="53"/>
        <v>4.2455409662941479E-3</v>
      </c>
      <c r="S83">
        <f t="shared" si="54"/>
        <v>1006.8703460571676</v>
      </c>
      <c r="T83">
        <f t="shared" si="55"/>
        <v>73858.109569079403</v>
      </c>
      <c r="U83">
        <f t="shared" si="32"/>
        <v>5883697.1315910444</v>
      </c>
      <c r="V83">
        <f t="shared" si="56"/>
        <v>734.9569952594851</v>
      </c>
      <c r="W83">
        <f t="shared" si="33"/>
        <v>80028.114203548175</v>
      </c>
      <c r="X83">
        <f t="shared" si="34"/>
        <v>82814.642328719696</v>
      </c>
      <c r="Y83">
        <f t="shared" si="35"/>
        <v>204866.59844900534</v>
      </c>
      <c r="Z83">
        <f t="shared" si="57"/>
        <v>55709.695202939503</v>
      </c>
      <c r="AA83">
        <f t="shared" si="58"/>
        <v>911.7483668271841</v>
      </c>
      <c r="AD83" t="b">
        <f t="shared" si="59"/>
        <v>1</v>
      </c>
      <c r="AE83" t="b">
        <f t="shared" si="60"/>
        <v>1</v>
      </c>
      <c r="AF83" t="b">
        <f t="shared" si="36"/>
        <v>1</v>
      </c>
      <c r="AG83" t="b">
        <f t="shared" si="61"/>
        <v>1</v>
      </c>
      <c r="AH83" t="b">
        <f t="shared" si="37"/>
        <v>1</v>
      </c>
    </row>
    <row r="84" spans="1:34" x14ac:dyDescent="0.35">
      <c r="A84">
        <v>82</v>
      </c>
      <c r="B84">
        <f t="shared" si="38"/>
        <v>86</v>
      </c>
      <c r="C84">
        <f t="shared" si="39"/>
        <v>2033</v>
      </c>
      <c r="D84">
        <f t="shared" si="40"/>
        <v>5.3513424136607673E-2</v>
      </c>
      <c r="E84">
        <f t="shared" si="41"/>
        <v>4.5727207442978202E-3</v>
      </c>
      <c r="F84">
        <f t="shared" si="42"/>
        <v>0.33618815330774215</v>
      </c>
      <c r="G84">
        <f t="shared" si="43"/>
        <v>73.184188906010505</v>
      </c>
      <c r="H84" t="b">
        <f t="shared" si="44"/>
        <v>0</v>
      </c>
      <c r="I84">
        <f t="shared" si="45"/>
        <v>1</v>
      </c>
      <c r="J84">
        <f t="shared" si="46"/>
        <v>1000</v>
      </c>
      <c r="K84">
        <f t="shared" si="47"/>
        <v>6.4703405067866022</v>
      </c>
      <c r="L84">
        <f t="shared" si="48"/>
        <v>73520.377059318256</v>
      </c>
      <c r="M84">
        <f t="shared" si="49"/>
        <v>475.70187376113131</v>
      </c>
      <c r="N84">
        <f t="shared" si="31"/>
        <v>0.74832999319655724</v>
      </c>
      <c r="O84">
        <f t="shared" si="50"/>
        <v>0.99604452507634811</v>
      </c>
      <c r="P84">
        <f t="shared" si="51"/>
        <v>1006.4703405067866</v>
      </c>
      <c r="Q84">
        <f t="shared" si="52"/>
        <v>4.9773542405194625E-2</v>
      </c>
      <c r="R84">
        <f t="shared" si="53"/>
        <v>4.2455409662941479E-3</v>
      </c>
      <c r="S84">
        <f t="shared" si="54"/>
        <v>1006.8872901839736</v>
      </c>
      <c r="T84">
        <f t="shared" si="55"/>
        <v>73520.377059318256</v>
      </c>
      <c r="U84">
        <f t="shared" si="32"/>
        <v>5832043.9329908043</v>
      </c>
      <c r="V84">
        <f t="shared" si="56"/>
        <v>728.50478013186716</v>
      </c>
      <c r="W84">
        <f t="shared" si="33"/>
        <v>79689.944237556847</v>
      </c>
      <c r="X84">
        <f t="shared" si="34"/>
        <v>82472.510768746288</v>
      </c>
      <c r="Y84">
        <f t="shared" si="35"/>
        <v>203639.87466211041</v>
      </c>
      <c r="Z84">
        <f t="shared" si="57"/>
        <v>55235.987829350088</v>
      </c>
      <c r="AA84">
        <f t="shared" si="58"/>
        <v>902.5576266443552</v>
      </c>
      <c r="AD84" t="b">
        <f t="shared" si="59"/>
        <v>1</v>
      </c>
      <c r="AE84" t="b">
        <f t="shared" si="60"/>
        <v>1</v>
      </c>
      <c r="AF84" t="b">
        <f t="shared" si="36"/>
        <v>1</v>
      </c>
      <c r="AG84" t="b">
        <f t="shared" si="61"/>
        <v>1</v>
      </c>
      <c r="AH84" t="b">
        <f t="shared" si="37"/>
        <v>1</v>
      </c>
    </row>
    <row r="85" spans="1:34" x14ac:dyDescent="0.35">
      <c r="A85">
        <v>83</v>
      </c>
      <c r="B85">
        <f t="shared" si="38"/>
        <v>86</v>
      </c>
      <c r="C85">
        <f t="shared" si="39"/>
        <v>2033</v>
      </c>
      <c r="D85">
        <f t="shared" si="40"/>
        <v>5.3513424136607673E-2</v>
      </c>
      <c r="E85">
        <f t="shared" si="41"/>
        <v>4.5727207442978202E-3</v>
      </c>
      <c r="F85">
        <f t="shared" si="42"/>
        <v>0.33465085876512463</v>
      </c>
      <c r="G85">
        <f t="shared" si="43"/>
        <v>72.849538047245375</v>
      </c>
      <c r="H85" t="b">
        <f t="shared" si="44"/>
        <v>0</v>
      </c>
      <c r="I85">
        <f t="shared" si="45"/>
        <v>1</v>
      </c>
      <c r="J85">
        <f t="shared" si="46"/>
        <v>1000</v>
      </c>
      <c r="K85">
        <f t="shared" si="47"/>
        <v>6.4862981119950023</v>
      </c>
      <c r="L85">
        <f t="shared" si="48"/>
        <v>73184.188906010502</v>
      </c>
      <c r="M85">
        <f t="shared" si="49"/>
        <v>474.69446632894153</v>
      </c>
      <c r="N85">
        <f t="shared" si="31"/>
        <v>0.74536483072800874</v>
      </c>
      <c r="O85">
        <f t="shared" si="50"/>
        <v>0.99603762712238419</v>
      </c>
      <c r="P85">
        <f t="shared" si="51"/>
        <v>1006.486298111995</v>
      </c>
      <c r="Q85">
        <f t="shared" si="52"/>
        <v>4.9773542405194625E-2</v>
      </c>
      <c r="R85">
        <f t="shared" si="53"/>
        <v>4.2455409662941479E-3</v>
      </c>
      <c r="S85">
        <f t="shared" si="54"/>
        <v>1006.9042760995675</v>
      </c>
      <c r="T85">
        <f t="shared" si="55"/>
        <v>73184.188906010502</v>
      </c>
      <c r="U85">
        <f t="shared" si="32"/>
        <v>5780570.6119245766</v>
      </c>
      <c r="V85">
        <f t="shared" si="56"/>
        <v>722.07503425257323</v>
      </c>
      <c r="W85">
        <f t="shared" si="33"/>
        <v>79349.447736726652</v>
      </c>
      <c r="X85">
        <f t="shared" si="34"/>
        <v>82128.150748633547</v>
      </c>
      <c r="Y85">
        <f t="shared" si="35"/>
        <v>202427.23078790665</v>
      </c>
      <c r="Z85">
        <f t="shared" si="57"/>
        <v>54765.923586130397</v>
      </c>
      <c r="AA85">
        <f t="shared" si="58"/>
        <v>893.43744243697051</v>
      </c>
      <c r="AD85" t="b">
        <f t="shared" si="59"/>
        <v>1</v>
      </c>
      <c r="AE85" t="b">
        <f t="shared" si="60"/>
        <v>1</v>
      </c>
      <c r="AF85" t="b">
        <f t="shared" si="36"/>
        <v>1</v>
      </c>
      <c r="AG85" t="b">
        <f t="shared" si="61"/>
        <v>1</v>
      </c>
      <c r="AH85" t="b">
        <f t="shared" si="37"/>
        <v>1</v>
      </c>
    </row>
    <row r="86" spans="1:34" x14ac:dyDescent="0.35">
      <c r="A86">
        <v>84</v>
      </c>
      <c r="B86">
        <f t="shared" si="38"/>
        <v>86</v>
      </c>
      <c r="C86">
        <f t="shared" si="39"/>
        <v>2033</v>
      </c>
      <c r="D86">
        <f t="shared" si="40"/>
        <v>5.3513424136607673E-2</v>
      </c>
      <c r="E86">
        <f t="shared" si="41"/>
        <v>4.5727207442978202E-3</v>
      </c>
      <c r="F86">
        <f t="shared" si="42"/>
        <v>0.33312059384115222</v>
      </c>
      <c r="G86">
        <f t="shared" si="43"/>
        <v>72.516417453404216</v>
      </c>
      <c r="H86" t="b">
        <f t="shared" si="44"/>
        <v>0</v>
      </c>
      <c r="I86">
        <f t="shared" si="45"/>
        <v>1</v>
      </c>
      <c r="J86">
        <f t="shared" si="46"/>
        <v>1000</v>
      </c>
      <c r="K86">
        <f t="shared" si="47"/>
        <v>6.5022950729627658</v>
      </c>
      <c r="L86">
        <f t="shared" si="48"/>
        <v>72849.538047245369</v>
      </c>
      <c r="M86">
        <f t="shared" si="49"/>
        <v>473.68919231221713</v>
      </c>
      <c r="N86">
        <f t="shared" si="31"/>
        <v>0.74240635081984419</v>
      </c>
      <c r="O86">
        <f t="shared" si="50"/>
        <v>0.9960308297545043</v>
      </c>
      <c r="P86">
        <f t="shared" si="51"/>
        <v>1006.5022950729627</v>
      </c>
      <c r="Q86">
        <f t="shared" si="52"/>
        <v>4.9773542405194625E-2</v>
      </c>
      <c r="R86">
        <f t="shared" si="53"/>
        <v>4.2455409662941479E-3</v>
      </c>
      <c r="S86">
        <f t="shared" si="54"/>
        <v>1006.9213039070115</v>
      </c>
      <c r="T86">
        <f t="shared" si="55"/>
        <v>72849.538047245369</v>
      </c>
      <c r="U86">
        <f t="shared" si="32"/>
        <v>5729275.0257616639</v>
      </c>
      <c r="V86">
        <f t="shared" si="56"/>
        <v>715.66748997672198</v>
      </c>
      <c r="W86">
        <f t="shared" si="33"/>
        <v>79006.592258132951</v>
      </c>
      <c r="X86">
        <f t="shared" si="34"/>
        <v>81781.531058391352</v>
      </c>
      <c r="Y86">
        <f t="shared" si="35"/>
        <v>201228.62044718693</v>
      </c>
      <c r="Z86">
        <f t="shared" si="57"/>
        <v>54299.483595198675</v>
      </c>
      <c r="AA86">
        <f t="shared" si="58"/>
        <v>884.3873542794986</v>
      </c>
      <c r="AD86" t="b">
        <f t="shared" si="59"/>
        <v>1</v>
      </c>
      <c r="AE86" t="b">
        <f t="shared" si="60"/>
        <v>1</v>
      </c>
      <c r="AF86" t="b">
        <f t="shared" si="36"/>
        <v>1</v>
      </c>
      <c r="AG86" t="b">
        <f t="shared" si="61"/>
        <v>1</v>
      </c>
      <c r="AH86" t="b">
        <f t="shared" si="37"/>
        <v>1</v>
      </c>
    </row>
    <row r="87" spans="1:34" x14ac:dyDescent="0.35">
      <c r="A87">
        <v>85</v>
      </c>
      <c r="B87">
        <f t="shared" si="38"/>
        <v>86</v>
      </c>
      <c r="C87">
        <f t="shared" si="39"/>
        <v>2034</v>
      </c>
      <c r="D87">
        <f t="shared" si="40"/>
        <v>5.266679895602723E-2</v>
      </c>
      <c r="E87">
        <f t="shared" si="41"/>
        <v>4.4985509576501714E-3</v>
      </c>
      <c r="F87">
        <f t="shared" si="42"/>
        <v>0.32621879918037117</v>
      </c>
      <c r="G87">
        <f t="shared" si="43"/>
        <v>72.190198654223849</v>
      </c>
      <c r="H87" t="b">
        <f t="shared" si="44"/>
        <v>1</v>
      </c>
      <c r="I87">
        <f t="shared" si="45"/>
        <v>1</v>
      </c>
      <c r="J87">
        <f t="shared" si="46"/>
        <v>1000</v>
      </c>
      <c r="K87">
        <f t="shared" si="47"/>
        <v>6.5183314867518103</v>
      </c>
      <c r="L87">
        <f t="shared" si="48"/>
        <v>72516.41745340421</v>
      </c>
      <c r="M87">
        <f t="shared" si="49"/>
        <v>472.6860471929632</v>
      </c>
      <c r="N87">
        <f t="shared" si="31"/>
        <v>0.73945464100108793</v>
      </c>
      <c r="O87">
        <f t="shared" si="50"/>
        <v>0.99602413177702931</v>
      </c>
      <c r="P87">
        <f t="shared" si="51"/>
        <v>1006.5183314867518</v>
      </c>
      <c r="Q87">
        <f t="shared" si="52"/>
        <v>4.8986085145510519E-2</v>
      </c>
      <c r="R87">
        <f t="shared" si="53"/>
        <v>4.1768015266626657E-3</v>
      </c>
      <c r="S87">
        <f t="shared" si="54"/>
        <v>1006.9383737096223</v>
      </c>
      <c r="T87">
        <f t="shared" si="55"/>
        <v>72516.41745340421</v>
      </c>
      <c r="U87">
        <f t="shared" si="32"/>
        <v>5678155.0566444239</v>
      </c>
      <c r="V87">
        <f t="shared" si="56"/>
        <v>709.28188275393745</v>
      </c>
      <c r="W87">
        <f t="shared" si="33"/>
        <v>78655.484574043294</v>
      </c>
      <c r="X87">
        <f t="shared" si="34"/>
        <v>81426.999279221534</v>
      </c>
      <c r="Y87">
        <f t="shared" si="35"/>
        <v>200076.19713991982</v>
      </c>
      <c r="Z87">
        <f t="shared" si="57"/>
        <v>53836.648856110281</v>
      </c>
      <c r="AA87">
        <f t="shared" si="58"/>
        <v>875.40690336037301</v>
      </c>
      <c r="AD87" t="b">
        <f t="shared" si="59"/>
        <v>1</v>
      </c>
      <c r="AE87" t="b">
        <f t="shared" si="60"/>
        <v>1</v>
      </c>
      <c r="AF87" t="b">
        <f t="shared" si="36"/>
        <v>1</v>
      </c>
      <c r="AG87" t="b">
        <f t="shared" si="61"/>
        <v>1</v>
      </c>
      <c r="AH87" t="b">
        <f t="shared" si="37"/>
        <v>1</v>
      </c>
    </row>
    <row r="88" spans="1:34" x14ac:dyDescent="0.35">
      <c r="A88">
        <v>86</v>
      </c>
      <c r="B88">
        <f t="shared" si="38"/>
        <v>86</v>
      </c>
      <c r="C88">
        <f t="shared" si="39"/>
        <v>2034</v>
      </c>
      <c r="D88">
        <f t="shared" si="40"/>
        <v>5.266679895602723E-2</v>
      </c>
      <c r="E88">
        <f t="shared" si="41"/>
        <v>4.4985509576501714E-3</v>
      </c>
      <c r="F88">
        <f t="shared" si="42"/>
        <v>0.32475128728891484</v>
      </c>
      <c r="G88">
        <f t="shared" si="43"/>
        <v>71.86544736693493</v>
      </c>
      <c r="H88" t="b">
        <f t="shared" si="44"/>
        <v>0</v>
      </c>
      <c r="I88">
        <f t="shared" si="45"/>
        <v>1</v>
      </c>
      <c r="J88">
        <f t="shared" si="46"/>
        <v>1000</v>
      </c>
      <c r="K88">
        <f t="shared" si="47"/>
        <v>6.5344074506634433</v>
      </c>
      <c r="L88">
        <f t="shared" si="48"/>
        <v>72190.198654223845</v>
      </c>
      <c r="M88">
        <f t="shared" si="49"/>
        <v>471.72017195103439</v>
      </c>
      <c r="N88">
        <f t="shared" si="31"/>
        <v>0.73650978656119448</v>
      </c>
      <c r="O88">
        <f t="shared" si="50"/>
        <v>0.99601753200722809</v>
      </c>
      <c r="P88">
        <f t="shared" si="51"/>
        <v>1006.5344074506635</v>
      </c>
      <c r="Q88">
        <f t="shared" si="52"/>
        <v>4.8986085145510519E-2</v>
      </c>
      <c r="R88">
        <f t="shared" si="53"/>
        <v>4.1768015266626657E-3</v>
      </c>
      <c r="S88">
        <f t="shared" si="54"/>
        <v>1006.9554856109713</v>
      </c>
      <c r="T88">
        <f t="shared" si="55"/>
        <v>72190.198654223845</v>
      </c>
      <c r="U88">
        <f t="shared" si="32"/>
        <v>5627203.1764305327</v>
      </c>
      <c r="V88">
        <f t="shared" si="56"/>
        <v>702.9172722127596</v>
      </c>
      <c r="W88">
        <f t="shared" si="33"/>
        <v>78301.92926649189</v>
      </c>
      <c r="X88">
        <f t="shared" si="34"/>
        <v>81070.123919643709</v>
      </c>
      <c r="Y88">
        <f t="shared" si="35"/>
        <v>198937.54714751273</v>
      </c>
      <c r="Z88">
        <f t="shared" si="57"/>
        <v>53381.377429656313</v>
      </c>
      <c r="AA88">
        <f t="shared" si="58"/>
        <v>866.52112053062024</v>
      </c>
      <c r="AD88" t="b">
        <f t="shared" si="59"/>
        <v>1</v>
      </c>
      <c r="AE88" t="b">
        <f t="shared" si="60"/>
        <v>1</v>
      </c>
      <c r="AF88" t="b">
        <f t="shared" si="36"/>
        <v>1</v>
      </c>
      <c r="AG88" t="b">
        <f t="shared" si="61"/>
        <v>1</v>
      </c>
      <c r="AH88" t="b">
        <f t="shared" si="37"/>
        <v>1</v>
      </c>
    </row>
    <row r="89" spans="1:34" x14ac:dyDescent="0.35">
      <c r="A89">
        <v>87</v>
      </c>
      <c r="B89">
        <f t="shared" si="38"/>
        <v>86</v>
      </c>
      <c r="C89">
        <f t="shared" si="39"/>
        <v>2034</v>
      </c>
      <c r="D89">
        <f t="shared" si="40"/>
        <v>5.266679895602723E-2</v>
      </c>
      <c r="E89">
        <f t="shared" si="41"/>
        <v>4.4985509576501714E-3</v>
      </c>
      <c r="F89">
        <f t="shared" si="42"/>
        <v>0.3232903770744831</v>
      </c>
      <c r="G89">
        <f t="shared" si="43"/>
        <v>71.542156989860445</v>
      </c>
      <c r="H89" t="b">
        <f t="shared" si="44"/>
        <v>0</v>
      </c>
      <c r="I89">
        <f t="shared" si="45"/>
        <v>1</v>
      </c>
      <c r="J89">
        <f t="shared" si="46"/>
        <v>1000</v>
      </c>
      <c r="K89">
        <f t="shared" si="47"/>
        <v>6.5505230622389297</v>
      </c>
      <c r="L89">
        <f t="shared" si="48"/>
        <v>71865.447366934925</v>
      </c>
      <c r="M89">
        <f t="shared" si="49"/>
        <v>470.75627035522524</v>
      </c>
      <c r="N89">
        <f t="shared" si="31"/>
        <v>0.73357187058406315</v>
      </c>
      <c r="O89">
        <f t="shared" si="50"/>
        <v>0.99601102927518637</v>
      </c>
      <c r="P89">
        <f t="shared" si="51"/>
        <v>1006.5505230622389</v>
      </c>
      <c r="Q89">
        <f t="shared" si="52"/>
        <v>4.8986085145510519E-2</v>
      </c>
      <c r="R89">
        <f t="shared" si="53"/>
        <v>4.1768015266626657E-3</v>
      </c>
      <c r="S89">
        <f t="shared" si="54"/>
        <v>1006.9726397148853</v>
      </c>
      <c r="T89">
        <f t="shared" si="55"/>
        <v>71865.447366934925</v>
      </c>
      <c r="U89">
        <f t="shared" si="32"/>
        <v>5576417.3435335243</v>
      </c>
      <c r="V89">
        <f t="shared" si="56"/>
        <v>696.57340333016089</v>
      </c>
      <c r="W89">
        <f t="shared" si="33"/>
        <v>77945.893416714607</v>
      </c>
      <c r="X89">
        <f t="shared" si="34"/>
        <v>80710.873384163686</v>
      </c>
      <c r="Y89">
        <f t="shared" si="35"/>
        <v>197812.6309050612</v>
      </c>
      <c r="Z89">
        <f t="shared" si="57"/>
        <v>52929.605301345997</v>
      </c>
      <c r="AA89">
        <f t="shared" si="58"/>
        <v>857.70325468168414</v>
      </c>
      <c r="AD89" t="b">
        <f t="shared" si="59"/>
        <v>1</v>
      </c>
      <c r="AE89" t="b">
        <f t="shared" si="60"/>
        <v>1</v>
      </c>
      <c r="AF89" t="b">
        <f t="shared" si="36"/>
        <v>1</v>
      </c>
      <c r="AG89" t="b">
        <f t="shared" si="61"/>
        <v>1</v>
      </c>
      <c r="AH89" t="b">
        <f t="shared" si="37"/>
        <v>1</v>
      </c>
    </row>
    <row r="90" spans="1:34" x14ac:dyDescent="0.35">
      <c r="A90">
        <v>88</v>
      </c>
      <c r="B90">
        <f t="shared" si="38"/>
        <v>86</v>
      </c>
      <c r="C90">
        <f t="shared" si="39"/>
        <v>2034</v>
      </c>
      <c r="D90">
        <f t="shared" si="40"/>
        <v>5.266679895602723E-2</v>
      </c>
      <c r="E90">
        <f t="shared" si="41"/>
        <v>4.4985509576501714E-3</v>
      </c>
      <c r="F90">
        <f t="shared" si="42"/>
        <v>0.32183603883909562</v>
      </c>
      <c r="G90">
        <f t="shared" si="43"/>
        <v>71.22032095102135</v>
      </c>
      <c r="H90" t="b">
        <f t="shared" si="44"/>
        <v>0</v>
      </c>
      <c r="I90">
        <f t="shared" si="45"/>
        <v>1</v>
      </c>
      <c r="J90">
        <f t="shared" si="46"/>
        <v>1000</v>
      </c>
      <c r="K90">
        <f t="shared" si="47"/>
        <v>6.5666784192601071</v>
      </c>
      <c r="L90">
        <f t="shared" si="48"/>
        <v>71542.15698986045</v>
      </c>
      <c r="M90">
        <f t="shared" si="49"/>
        <v>469.7943383726352</v>
      </c>
      <c r="N90">
        <f t="shared" si="31"/>
        <v>0.73064097398170758</v>
      </c>
      <c r="O90">
        <f t="shared" si="50"/>
        <v>0.99600462242367338</v>
      </c>
      <c r="P90">
        <f t="shared" si="51"/>
        <v>1006.5666784192601</v>
      </c>
      <c r="Q90">
        <f t="shared" si="52"/>
        <v>4.8986085145510519E-2</v>
      </c>
      <c r="R90">
        <f t="shared" si="53"/>
        <v>4.1768015266626657E-3</v>
      </c>
      <c r="S90">
        <f t="shared" si="54"/>
        <v>1006.9898361254473</v>
      </c>
      <c r="T90">
        <f t="shared" si="55"/>
        <v>71542.15698986045</v>
      </c>
      <c r="U90">
        <f t="shared" si="32"/>
        <v>5525795.539580984</v>
      </c>
      <c r="V90">
        <f t="shared" si="56"/>
        <v>690.25002398287745</v>
      </c>
      <c r="W90">
        <f t="shared" si="33"/>
        <v>77587.343974216419</v>
      </c>
      <c r="X90">
        <f t="shared" si="34"/>
        <v>80349.215973201921</v>
      </c>
      <c r="Y90">
        <f t="shared" si="35"/>
        <v>196701.41019338634</v>
      </c>
      <c r="Z90">
        <f t="shared" si="57"/>
        <v>52481.313928670636</v>
      </c>
      <c r="AA90">
        <f t="shared" si="58"/>
        <v>848.95286140356291</v>
      </c>
      <c r="AD90" t="b">
        <f t="shared" si="59"/>
        <v>1</v>
      </c>
      <c r="AE90" t="b">
        <f t="shared" si="60"/>
        <v>1</v>
      </c>
      <c r="AF90" t="b">
        <f t="shared" si="36"/>
        <v>1</v>
      </c>
      <c r="AG90" t="b">
        <f t="shared" si="61"/>
        <v>1</v>
      </c>
      <c r="AH90" t="b">
        <f t="shared" si="37"/>
        <v>1</v>
      </c>
    </row>
    <row r="91" spans="1:34" x14ac:dyDescent="0.35">
      <c r="A91">
        <v>89</v>
      </c>
      <c r="B91">
        <f t="shared" si="38"/>
        <v>86</v>
      </c>
      <c r="C91">
        <f t="shared" si="39"/>
        <v>2034</v>
      </c>
      <c r="D91">
        <f t="shared" si="40"/>
        <v>5.266679895602723E-2</v>
      </c>
      <c r="E91">
        <f t="shared" si="41"/>
        <v>4.4985509576501714E-3</v>
      </c>
      <c r="F91">
        <f t="shared" si="42"/>
        <v>0.32038824301836966</v>
      </c>
      <c r="G91">
        <f t="shared" si="43"/>
        <v>70.899932708002979</v>
      </c>
      <c r="H91" t="b">
        <f t="shared" si="44"/>
        <v>0</v>
      </c>
      <c r="I91">
        <f t="shared" si="45"/>
        <v>1</v>
      </c>
      <c r="J91">
        <f t="shared" si="46"/>
        <v>1000</v>
      </c>
      <c r="K91">
        <f t="shared" si="47"/>
        <v>6.5828736197499662</v>
      </c>
      <c r="L91">
        <f t="shared" si="48"/>
        <v>71220.320951021349</v>
      </c>
      <c r="M91">
        <f t="shared" si="49"/>
        <v>468.83437197860428</v>
      </c>
      <c r="N91">
        <f t="shared" si="31"/>
        <v>0.72771717552758042</v>
      </c>
      <c r="O91">
        <f t="shared" si="50"/>
        <v>0.99599831030801134</v>
      </c>
      <c r="P91">
        <f t="shared" si="51"/>
        <v>1006.58287361975</v>
      </c>
      <c r="Q91">
        <f t="shared" si="52"/>
        <v>4.8986085145510519E-2</v>
      </c>
      <c r="R91">
        <f t="shared" si="53"/>
        <v>4.1768015266626657E-3</v>
      </c>
      <c r="S91">
        <f t="shared" si="54"/>
        <v>1007.0070749469968</v>
      </c>
      <c r="T91">
        <f t="shared" si="55"/>
        <v>71220.320951021349</v>
      </c>
      <c r="U91">
        <f t="shared" si="32"/>
        <v>5475335.7690233625</v>
      </c>
      <c r="V91">
        <f t="shared" si="56"/>
        <v>683.94688489854389</v>
      </c>
      <c r="W91">
        <f t="shared" si="33"/>
        <v>77226.247753621981</v>
      </c>
      <c r="X91">
        <f t="shared" si="34"/>
        <v>79985.119880134996</v>
      </c>
      <c r="Y91">
        <f t="shared" si="35"/>
        <v>195603.84811975787</v>
      </c>
      <c r="Z91">
        <f t="shared" si="57"/>
        <v>52036.484666944052</v>
      </c>
      <c r="AA91">
        <f t="shared" si="58"/>
        <v>840.26949746780508</v>
      </c>
      <c r="AD91" t="b">
        <f t="shared" si="59"/>
        <v>1</v>
      </c>
      <c r="AE91" t="b">
        <f t="shared" si="60"/>
        <v>1</v>
      </c>
      <c r="AF91" t="b">
        <f t="shared" si="36"/>
        <v>1</v>
      </c>
      <c r="AG91" t="b">
        <f t="shared" si="61"/>
        <v>1</v>
      </c>
      <c r="AH91" t="b">
        <f t="shared" si="37"/>
        <v>1</v>
      </c>
    </row>
    <row r="92" spans="1:34" x14ac:dyDescent="0.35">
      <c r="A92">
        <v>90</v>
      </c>
      <c r="B92">
        <f t="shared" si="38"/>
        <v>86</v>
      </c>
      <c r="C92">
        <f t="shared" si="39"/>
        <v>2034</v>
      </c>
      <c r="D92">
        <f t="shared" si="40"/>
        <v>5.266679895602723E-2</v>
      </c>
      <c r="E92">
        <f t="shared" si="41"/>
        <v>4.4985509576501714E-3</v>
      </c>
      <c r="F92">
        <f t="shared" si="42"/>
        <v>0.3189469601809195</v>
      </c>
      <c r="G92">
        <f t="shared" si="43"/>
        <v>70.580985747822055</v>
      </c>
      <c r="H92" t="b">
        <f t="shared" si="44"/>
        <v>0</v>
      </c>
      <c r="I92">
        <f t="shared" si="45"/>
        <v>1</v>
      </c>
      <c r="J92">
        <f t="shared" si="46"/>
        <v>1000</v>
      </c>
      <c r="K92">
        <f t="shared" si="47"/>
        <v>6.5991087619732509</v>
      </c>
      <c r="L92">
        <f t="shared" si="48"/>
        <v>70899.932708002976</v>
      </c>
      <c r="M92">
        <f t="shared" si="49"/>
        <v>467.87636715669635</v>
      </c>
      <c r="N92">
        <f t="shared" si="31"/>
        <v>0.72480055188955328</v>
      </c>
      <c r="O92">
        <f t="shared" si="50"/>
        <v>0.99599209179594717</v>
      </c>
      <c r="P92">
        <f t="shared" si="51"/>
        <v>1006.5991087619733</v>
      </c>
      <c r="Q92">
        <f t="shared" si="52"/>
        <v>4.8986085145510519E-2</v>
      </c>
      <c r="R92">
        <f t="shared" si="53"/>
        <v>4.1768015266626657E-3</v>
      </c>
      <c r="S92">
        <f t="shared" si="54"/>
        <v>1007.0243562841309</v>
      </c>
      <c r="T92">
        <f t="shared" si="55"/>
        <v>70899.932708002976</v>
      </c>
      <c r="U92">
        <f t="shared" si="32"/>
        <v>5425036.0587498024</v>
      </c>
      <c r="V92">
        <f t="shared" si="56"/>
        <v>677.663739607705</v>
      </c>
      <c r="W92">
        <f t="shared" si="33"/>
        <v>76862.571431530436</v>
      </c>
      <c r="X92">
        <f t="shared" si="34"/>
        <v>79618.553188345191</v>
      </c>
      <c r="Y92">
        <f t="shared" si="35"/>
        <v>194519.90909899984</v>
      </c>
      <c r="Z92">
        <f t="shared" si="57"/>
        <v>51595.09877536344</v>
      </c>
      <c r="AA92">
        <f t="shared" si="58"/>
        <v>831.65272086657933</v>
      </c>
      <c r="AD92" t="b">
        <f t="shared" si="59"/>
        <v>1</v>
      </c>
      <c r="AE92" t="b">
        <f t="shared" si="60"/>
        <v>1</v>
      </c>
      <c r="AF92" t="b">
        <f t="shared" si="36"/>
        <v>1</v>
      </c>
      <c r="AG92" t="b">
        <f t="shared" si="61"/>
        <v>1</v>
      </c>
      <c r="AH92" t="b">
        <f t="shared" si="37"/>
        <v>1</v>
      </c>
    </row>
    <row r="93" spans="1:34" x14ac:dyDescent="0.35">
      <c r="A93">
        <v>91</v>
      </c>
      <c r="B93">
        <f t="shared" si="38"/>
        <v>86</v>
      </c>
      <c r="C93">
        <f t="shared" si="39"/>
        <v>2034</v>
      </c>
      <c r="D93">
        <f t="shared" si="40"/>
        <v>5.266679895602723E-2</v>
      </c>
      <c r="E93">
        <f t="shared" si="41"/>
        <v>4.4985509576501714E-3</v>
      </c>
      <c r="F93">
        <f t="shared" si="42"/>
        <v>0.31751216102775803</v>
      </c>
      <c r="G93">
        <f t="shared" si="43"/>
        <v>70.263473586794291</v>
      </c>
      <c r="H93" t="b">
        <f t="shared" si="44"/>
        <v>0</v>
      </c>
      <c r="I93">
        <f t="shared" si="45"/>
        <v>1</v>
      </c>
      <c r="J93">
        <f t="shared" si="46"/>
        <v>1000</v>
      </c>
      <c r="K93">
        <f t="shared" si="47"/>
        <v>6.615383944437049</v>
      </c>
      <c r="L93">
        <f t="shared" si="48"/>
        <v>70580.985747822051</v>
      </c>
      <c r="M93">
        <f t="shared" si="49"/>
        <v>466.92031989868218</v>
      </c>
      <c r="N93">
        <f t="shared" si="31"/>
        <v>0.72189117766255018</v>
      </c>
      <c r="O93">
        <f t="shared" si="50"/>
        <v>0.99598596576752274</v>
      </c>
      <c r="P93">
        <f t="shared" si="51"/>
        <v>1006.6153839444371</v>
      </c>
      <c r="Q93">
        <f t="shared" si="52"/>
        <v>4.8986085145510519E-2</v>
      </c>
      <c r="R93">
        <f t="shared" si="53"/>
        <v>4.1768015266626657E-3</v>
      </c>
      <c r="S93">
        <f t="shared" si="54"/>
        <v>1007.0416802417043</v>
      </c>
      <c r="T93">
        <f t="shared" si="55"/>
        <v>70580.985747822051</v>
      </c>
      <c r="U93">
        <f t="shared" si="32"/>
        <v>5374894.4577108547</v>
      </c>
      <c r="V93">
        <f t="shared" si="56"/>
        <v>671.4003443966875</v>
      </c>
      <c r="W93">
        <f t="shared" si="33"/>
        <v>76496.281543374251</v>
      </c>
      <c r="X93">
        <f t="shared" si="34"/>
        <v>79249.483868278025</v>
      </c>
      <c r="Y93">
        <f t="shared" si="35"/>
        <v>193449.55883497695</v>
      </c>
      <c r="Z93">
        <f t="shared" si="57"/>
        <v>51157.137422930115</v>
      </c>
      <c r="AA93">
        <f t="shared" si="58"/>
        <v>823.10209085057818</v>
      </c>
      <c r="AD93" t="b">
        <f t="shared" si="59"/>
        <v>1</v>
      </c>
      <c r="AE93" t="b">
        <f t="shared" si="60"/>
        <v>1</v>
      </c>
      <c r="AF93" t="b">
        <f t="shared" si="36"/>
        <v>1</v>
      </c>
      <c r="AG93" t="b">
        <f t="shared" si="61"/>
        <v>1</v>
      </c>
      <c r="AH93" t="b">
        <f t="shared" si="37"/>
        <v>1</v>
      </c>
    </row>
    <row r="94" spans="1:34" x14ac:dyDescent="0.35">
      <c r="A94">
        <v>92</v>
      </c>
      <c r="B94">
        <f t="shared" si="38"/>
        <v>86</v>
      </c>
      <c r="C94">
        <f t="shared" si="39"/>
        <v>2034</v>
      </c>
      <c r="D94">
        <f t="shared" si="40"/>
        <v>5.266679895602723E-2</v>
      </c>
      <c r="E94">
        <f t="shared" si="41"/>
        <v>4.4985509576501714E-3</v>
      </c>
      <c r="F94">
        <f t="shared" si="42"/>
        <v>0.31608381639170097</v>
      </c>
      <c r="G94">
        <f t="shared" si="43"/>
        <v>69.947389770402594</v>
      </c>
      <c r="H94" t="b">
        <f t="shared" si="44"/>
        <v>0</v>
      </c>
      <c r="I94">
        <f t="shared" si="45"/>
        <v>1</v>
      </c>
      <c r="J94">
        <f t="shared" si="46"/>
        <v>1000</v>
      </c>
      <c r="K94">
        <f t="shared" si="47"/>
        <v>6.631699265891398</v>
      </c>
      <c r="L94">
        <f t="shared" si="48"/>
        <v>70263.473586794295</v>
      </c>
      <c r="M94">
        <f t="shared" si="49"/>
        <v>465.96622620452331</v>
      </c>
      <c r="N94">
        <f t="shared" si="31"/>
        <v>0.71898912540083715</v>
      </c>
      <c r="O94">
        <f t="shared" si="50"/>
        <v>0.99597993111495042</v>
      </c>
      <c r="P94">
        <f t="shared" si="51"/>
        <v>1006.6316992658914</v>
      </c>
      <c r="Q94">
        <f t="shared" si="52"/>
        <v>4.8986085145510519E-2</v>
      </c>
      <c r="R94">
        <f t="shared" si="53"/>
        <v>4.1768015266626657E-3</v>
      </c>
      <c r="S94">
        <f t="shared" si="54"/>
        <v>1007.0590469248307</v>
      </c>
      <c r="T94">
        <f t="shared" si="55"/>
        <v>70263.473586794295</v>
      </c>
      <c r="U94">
        <f t="shared" si="32"/>
        <v>5324909.0365479216</v>
      </c>
      <c r="V94">
        <f t="shared" si="56"/>
        <v>665.15645826131208</v>
      </c>
      <c r="W94">
        <f t="shared" si="33"/>
        <v>76127.344480281012</v>
      </c>
      <c r="X94">
        <f t="shared" si="34"/>
        <v>78877.879774506699</v>
      </c>
      <c r="Y94">
        <f t="shared" si="35"/>
        <v>192392.76430245308</v>
      </c>
      <c r="Z94">
        <f t="shared" si="57"/>
        <v>50722.581694232424</v>
      </c>
      <c r="AA94">
        <f t="shared" si="58"/>
        <v>814.61716796577684</v>
      </c>
      <c r="AD94" t="b">
        <f t="shared" si="59"/>
        <v>1</v>
      </c>
      <c r="AE94" t="b">
        <f t="shared" si="60"/>
        <v>1</v>
      </c>
      <c r="AF94" t="b">
        <f t="shared" si="36"/>
        <v>1</v>
      </c>
      <c r="AG94" t="b">
        <f t="shared" si="61"/>
        <v>1</v>
      </c>
      <c r="AH94" t="b">
        <f t="shared" si="37"/>
        <v>1</v>
      </c>
    </row>
    <row r="95" spans="1:34" x14ac:dyDescent="0.35">
      <c r="A95">
        <v>93</v>
      </c>
      <c r="B95">
        <f t="shared" si="38"/>
        <v>87</v>
      </c>
      <c r="C95">
        <f t="shared" si="39"/>
        <v>2034</v>
      </c>
      <c r="D95">
        <f t="shared" si="40"/>
        <v>5.9339682150477774E-2</v>
      </c>
      <c r="E95">
        <f t="shared" si="41"/>
        <v>5.0847938232786438E-3</v>
      </c>
      <c r="F95">
        <f t="shared" si="42"/>
        <v>0.35566805545900693</v>
      </c>
      <c r="G95">
        <f t="shared" si="43"/>
        <v>69.591721714943588</v>
      </c>
      <c r="H95" t="b">
        <f t="shared" si="44"/>
        <v>0</v>
      </c>
      <c r="I95">
        <f t="shared" si="45"/>
        <v>1</v>
      </c>
      <c r="J95">
        <f t="shared" si="46"/>
        <v>1000</v>
      </c>
      <c r="K95">
        <f t="shared" si="47"/>
        <v>6.6480548253298721</v>
      </c>
      <c r="L95">
        <f t="shared" si="48"/>
        <v>69947.389770402588</v>
      </c>
      <c r="M95">
        <f t="shared" si="49"/>
        <v>465.01408208235432</v>
      </c>
      <c r="N95">
        <f t="shared" si="31"/>
        <v>0.71609446564996393</v>
      </c>
      <c r="O95">
        <f t="shared" si="50"/>
        <v>0.9959739867424845</v>
      </c>
      <c r="P95">
        <f t="shared" si="51"/>
        <v>1006.6480548253298</v>
      </c>
      <c r="Q95">
        <f t="shared" si="52"/>
        <v>5.5192621916471653E-2</v>
      </c>
      <c r="R95">
        <f t="shared" si="53"/>
        <v>4.7200093282726563E-3</v>
      </c>
      <c r="S95">
        <f t="shared" si="54"/>
        <v>1007.0764564388826</v>
      </c>
      <c r="T95">
        <f t="shared" si="55"/>
        <v>69947.389770402588</v>
      </c>
      <c r="U95">
        <f t="shared" si="32"/>
        <v>5275077.8872293225</v>
      </c>
      <c r="V95">
        <f t="shared" si="56"/>
        <v>658.93184286143332</v>
      </c>
      <c r="W95">
        <f t="shared" si="33"/>
        <v>75800.364716319324</v>
      </c>
      <c r="X95">
        <f t="shared" si="34"/>
        <v>78546.554703600326</v>
      </c>
      <c r="Y95">
        <f t="shared" si="35"/>
        <v>191112.08937122402</v>
      </c>
      <c r="Z95">
        <f t="shared" si="57"/>
        <v>50291.412595093221</v>
      </c>
      <c r="AA95">
        <f t="shared" si="58"/>
        <v>806.19751408906905</v>
      </c>
      <c r="AD95" t="b">
        <f t="shared" si="59"/>
        <v>1</v>
      </c>
      <c r="AE95" t="b">
        <f t="shared" si="60"/>
        <v>1</v>
      </c>
      <c r="AF95" t="b">
        <f t="shared" si="36"/>
        <v>1</v>
      </c>
      <c r="AG95" t="b">
        <f t="shared" si="61"/>
        <v>1</v>
      </c>
      <c r="AH95" t="b">
        <f t="shared" si="37"/>
        <v>1</v>
      </c>
    </row>
    <row r="96" spans="1:34" x14ac:dyDescent="0.35">
      <c r="A96">
        <v>94</v>
      </c>
      <c r="B96">
        <f t="shared" si="38"/>
        <v>87</v>
      </c>
      <c r="C96">
        <f t="shared" si="39"/>
        <v>2034</v>
      </c>
      <c r="D96">
        <f t="shared" si="40"/>
        <v>5.9339682150477774E-2</v>
      </c>
      <c r="E96">
        <f t="shared" si="41"/>
        <v>5.0847938232786438E-3</v>
      </c>
      <c r="F96">
        <f t="shared" si="42"/>
        <v>0.35385955672747144</v>
      </c>
      <c r="G96">
        <f t="shared" si="43"/>
        <v>69.237862158216117</v>
      </c>
      <c r="H96" t="b">
        <f t="shared" si="44"/>
        <v>0</v>
      </c>
      <c r="I96">
        <f t="shared" si="45"/>
        <v>1</v>
      </c>
      <c r="J96">
        <f t="shared" si="46"/>
        <v>1000</v>
      </c>
      <c r="K96">
        <f t="shared" si="47"/>
        <v>6.6644507219902014</v>
      </c>
      <c r="L96">
        <f t="shared" si="48"/>
        <v>69591.721714943589</v>
      </c>
      <c r="M96">
        <f t="shared" si="49"/>
        <v>463.790600027697</v>
      </c>
      <c r="N96">
        <f t="shared" si="31"/>
        <v>0.71320726697836312</v>
      </c>
      <c r="O96">
        <f t="shared" si="50"/>
        <v>0.99596813156630082</v>
      </c>
      <c r="P96">
        <f t="shared" si="51"/>
        <v>1006.6644507219902</v>
      </c>
      <c r="Q96">
        <f t="shared" si="52"/>
        <v>5.5192621916471653E-2</v>
      </c>
      <c r="R96">
        <f t="shared" si="53"/>
        <v>4.7200093282726563E-3</v>
      </c>
      <c r="S96">
        <f t="shared" si="54"/>
        <v>1007.0939088894929</v>
      </c>
      <c r="T96">
        <f t="shared" si="55"/>
        <v>69591.721714943589</v>
      </c>
      <c r="U96">
        <f t="shared" si="32"/>
        <v>5225440.5640649712</v>
      </c>
      <c r="V96">
        <f t="shared" si="56"/>
        <v>652.73143908984582</v>
      </c>
      <c r="W96">
        <f t="shared" si="33"/>
        <v>75470.853680090033</v>
      </c>
      <c r="X96">
        <f t="shared" si="34"/>
        <v>78212.79663939579</v>
      </c>
      <c r="Y96">
        <f t="shared" si="35"/>
        <v>189846.26866210322</v>
      </c>
      <c r="Z96">
        <f t="shared" si="57"/>
        <v>49834.246775123524</v>
      </c>
      <c r="AA96">
        <f t="shared" si="58"/>
        <v>797.65068764443265</v>
      </c>
      <c r="AD96" t="b">
        <f t="shared" si="59"/>
        <v>1</v>
      </c>
      <c r="AE96" t="b">
        <f t="shared" si="60"/>
        <v>1</v>
      </c>
      <c r="AF96" t="b">
        <f t="shared" si="36"/>
        <v>1</v>
      </c>
      <c r="AG96" t="b">
        <f t="shared" si="61"/>
        <v>1</v>
      </c>
      <c r="AH96" t="b">
        <f t="shared" si="37"/>
        <v>1</v>
      </c>
    </row>
    <row r="97" spans="1:34" x14ac:dyDescent="0.35">
      <c r="A97">
        <v>95</v>
      </c>
      <c r="B97">
        <f t="shared" si="38"/>
        <v>87</v>
      </c>
      <c r="C97">
        <f t="shared" si="39"/>
        <v>2034</v>
      </c>
      <c r="D97">
        <f t="shared" si="40"/>
        <v>5.9339682150477774E-2</v>
      </c>
      <c r="E97">
        <f t="shared" si="41"/>
        <v>5.0847938232786438E-3</v>
      </c>
      <c r="F97">
        <f t="shared" si="42"/>
        <v>0.35206025383911549</v>
      </c>
      <c r="G97">
        <f t="shared" si="43"/>
        <v>68.885801904377004</v>
      </c>
      <c r="H97" t="b">
        <f t="shared" si="44"/>
        <v>0</v>
      </c>
      <c r="I97">
        <f t="shared" si="45"/>
        <v>1</v>
      </c>
      <c r="J97">
        <f t="shared" si="46"/>
        <v>1000</v>
      </c>
      <c r="K97">
        <f t="shared" si="47"/>
        <v>6.6808870553548516</v>
      </c>
      <c r="L97">
        <f t="shared" si="48"/>
        <v>69237.862158216114</v>
      </c>
      <c r="M97">
        <f t="shared" si="49"/>
        <v>462.5703370332696</v>
      </c>
      <c r="N97">
        <f t="shared" si="31"/>
        <v>0.71032759600860151</v>
      </c>
      <c r="O97">
        <f t="shared" si="50"/>
        <v>0.99596236451436915</v>
      </c>
      <c r="P97">
        <f t="shared" si="51"/>
        <v>1006.6808870553549</v>
      </c>
      <c r="Q97">
        <f t="shared" si="52"/>
        <v>5.5192621916471653E-2</v>
      </c>
      <c r="R97">
        <f t="shared" si="53"/>
        <v>4.7200093282726563E-3</v>
      </c>
      <c r="S97">
        <f t="shared" si="54"/>
        <v>1007.1114043825545</v>
      </c>
      <c r="T97">
        <f t="shared" si="55"/>
        <v>69237.862158216114</v>
      </c>
      <c r="U97">
        <f t="shared" si="32"/>
        <v>5175994.9680949422</v>
      </c>
      <c r="V97">
        <f t="shared" si="56"/>
        <v>646.55498475676563</v>
      </c>
      <c r="W97">
        <f t="shared" si="33"/>
        <v>75138.777875881264</v>
      </c>
      <c r="X97">
        <f t="shared" si="34"/>
        <v>77876.573581556513</v>
      </c>
      <c r="Y97">
        <f t="shared" si="35"/>
        <v>188595.25263579926</v>
      </c>
      <c r="Z97">
        <f t="shared" si="57"/>
        <v>49380.946441285945</v>
      </c>
      <c r="AA97">
        <f t="shared" si="58"/>
        <v>789.17437387040991</v>
      </c>
      <c r="AD97" t="b">
        <f t="shared" si="59"/>
        <v>1</v>
      </c>
      <c r="AE97" t="b">
        <f t="shared" si="60"/>
        <v>1</v>
      </c>
      <c r="AF97" t="b">
        <f t="shared" si="36"/>
        <v>1</v>
      </c>
      <c r="AG97" t="b">
        <f t="shared" si="61"/>
        <v>1</v>
      </c>
      <c r="AH97" t="b">
        <f t="shared" si="37"/>
        <v>1</v>
      </c>
    </row>
    <row r="98" spans="1:34" x14ac:dyDescent="0.35">
      <c r="A98">
        <v>96</v>
      </c>
      <c r="B98">
        <f t="shared" si="38"/>
        <v>87</v>
      </c>
      <c r="C98">
        <f t="shared" si="39"/>
        <v>2034</v>
      </c>
      <c r="D98">
        <f t="shared" si="40"/>
        <v>5.9339682150477774E-2</v>
      </c>
      <c r="E98">
        <f t="shared" si="41"/>
        <v>5.0847938232786438E-3</v>
      </c>
      <c r="F98">
        <f t="shared" si="42"/>
        <v>0.35027010003497244</v>
      </c>
      <c r="G98">
        <f t="shared" si="43"/>
        <v>68.535531804342028</v>
      </c>
      <c r="H98" t="b">
        <f t="shared" si="44"/>
        <v>0</v>
      </c>
      <c r="I98">
        <f t="shared" si="45"/>
        <v>1</v>
      </c>
      <c r="J98">
        <f t="shared" si="46"/>
        <v>1000</v>
      </c>
      <c r="K98">
        <f t="shared" si="47"/>
        <v>6.6973639251516479</v>
      </c>
      <c r="L98">
        <f t="shared" si="48"/>
        <v>68885.801904377004</v>
      </c>
      <c r="M98">
        <f t="shared" si="49"/>
        <v>461.35328462951725</v>
      </c>
      <c r="N98">
        <f t="shared" si="31"/>
        <v>0.70745551744829005</v>
      </c>
      <c r="O98">
        <f t="shared" si="50"/>
        <v>0.9959566845263369</v>
      </c>
      <c r="P98">
        <f t="shared" si="51"/>
        <v>1006.6973639251516</v>
      </c>
      <c r="Q98">
        <f t="shared" si="52"/>
        <v>5.5192621916471653E-2</v>
      </c>
      <c r="R98">
        <f t="shared" si="53"/>
        <v>4.7200093282726563E-3</v>
      </c>
      <c r="S98">
        <f t="shared" si="54"/>
        <v>1007.1289430242218</v>
      </c>
      <c r="T98">
        <f t="shared" si="55"/>
        <v>68885.801904377004</v>
      </c>
      <c r="U98">
        <f t="shared" si="32"/>
        <v>5126739.0232557729</v>
      </c>
      <c r="V98">
        <f t="shared" si="56"/>
        <v>640.40222053250079</v>
      </c>
      <c r="W98">
        <f t="shared" si="33"/>
        <v>74804.103627470075</v>
      </c>
      <c r="X98">
        <f t="shared" si="34"/>
        <v>77537.853380363813</v>
      </c>
      <c r="Y98">
        <f t="shared" si="35"/>
        <v>187358.99313456097</v>
      </c>
      <c r="Z98">
        <f t="shared" si="57"/>
        <v>48931.48606586086</v>
      </c>
      <c r="AA98">
        <f t="shared" si="58"/>
        <v>780.76805388341131</v>
      </c>
      <c r="AD98" t="b">
        <f t="shared" si="59"/>
        <v>1</v>
      </c>
      <c r="AE98" t="b">
        <f t="shared" si="60"/>
        <v>1</v>
      </c>
      <c r="AF98" t="b">
        <f t="shared" si="36"/>
        <v>1</v>
      </c>
      <c r="AG98" t="b">
        <f t="shared" si="61"/>
        <v>1</v>
      </c>
      <c r="AH98" t="b">
        <f t="shared" si="37"/>
        <v>1</v>
      </c>
    </row>
    <row r="99" spans="1:34" x14ac:dyDescent="0.35">
      <c r="A99">
        <v>97</v>
      </c>
      <c r="B99">
        <f t="shared" si="38"/>
        <v>87</v>
      </c>
      <c r="C99">
        <f t="shared" si="39"/>
        <v>2035</v>
      </c>
      <c r="D99">
        <f t="shared" si="40"/>
        <v>5.8479986637386301E-2</v>
      </c>
      <c r="E99">
        <f t="shared" si="41"/>
        <v>5.0090521651492415E-3</v>
      </c>
      <c r="F99">
        <f t="shared" si="42"/>
        <v>0.34329805397419416</v>
      </c>
      <c r="G99">
        <f t="shared" si="43"/>
        <v>68.192233750367834</v>
      </c>
      <c r="H99" t="b">
        <f t="shared" si="44"/>
        <v>1</v>
      </c>
      <c r="I99">
        <f t="shared" si="45"/>
        <v>1</v>
      </c>
      <c r="J99">
        <f t="shared" si="46"/>
        <v>1000</v>
      </c>
      <c r="K99">
        <f t="shared" si="47"/>
        <v>6.7138814313543644</v>
      </c>
      <c r="L99">
        <f t="shared" si="48"/>
        <v>68535.531804342027</v>
      </c>
      <c r="M99">
        <f t="shared" si="49"/>
        <v>460.13943436916844</v>
      </c>
      <c r="N99">
        <f t="shared" si="31"/>
        <v>0.70459109412064702</v>
      </c>
      <c r="O99">
        <f t="shared" si="50"/>
        <v>0.9959510905534037</v>
      </c>
      <c r="P99">
        <f t="shared" si="51"/>
        <v>1006.7138814313544</v>
      </c>
      <c r="Q99">
        <f t="shared" si="52"/>
        <v>5.4393007767932391E-2</v>
      </c>
      <c r="R99">
        <f t="shared" si="53"/>
        <v>4.64984234308774E-3</v>
      </c>
      <c r="S99">
        <f t="shared" si="54"/>
        <v>1007.1465249209109</v>
      </c>
      <c r="T99">
        <f t="shared" si="55"/>
        <v>68535.531804342027</v>
      </c>
      <c r="U99">
        <f t="shared" si="32"/>
        <v>5077670.6760074478</v>
      </c>
      <c r="V99">
        <f t="shared" si="56"/>
        <v>634.27288990085663</v>
      </c>
      <c r="W99">
        <f t="shared" si="33"/>
        <v>74461.128441624896</v>
      </c>
      <c r="X99">
        <f t="shared" si="34"/>
        <v>77191.161776461493</v>
      </c>
      <c r="Y99">
        <f t="shared" si="35"/>
        <v>186167.07131547341</v>
      </c>
      <c r="Z99">
        <f t="shared" si="57"/>
        <v>48485.840116234525</v>
      </c>
      <c r="AA99">
        <f t="shared" si="58"/>
        <v>772.43121110631273</v>
      </c>
      <c r="AD99" t="b">
        <f t="shared" si="59"/>
        <v>1</v>
      </c>
      <c r="AE99" t="b">
        <f t="shared" si="60"/>
        <v>1</v>
      </c>
      <c r="AF99" t="b">
        <f t="shared" si="36"/>
        <v>1</v>
      </c>
      <c r="AG99" t="b">
        <f t="shared" si="61"/>
        <v>1</v>
      </c>
      <c r="AH99" t="b">
        <f t="shared" si="37"/>
        <v>1</v>
      </c>
    </row>
    <row r="100" spans="1:34" x14ac:dyDescent="0.35">
      <c r="A100">
        <v>98</v>
      </c>
      <c r="B100">
        <f t="shared" si="38"/>
        <v>87</v>
      </c>
      <c r="C100">
        <f t="shared" si="39"/>
        <v>2035</v>
      </c>
      <c r="D100">
        <f t="shared" si="40"/>
        <v>5.8479986637386301E-2</v>
      </c>
      <c r="E100">
        <f t="shared" si="41"/>
        <v>5.0090521651492415E-3</v>
      </c>
      <c r="F100">
        <f t="shared" si="42"/>
        <v>0.34157845611364318</v>
      </c>
      <c r="G100">
        <f t="shared" si="43"/>
        <v>67.850655294254196</v>
      </c>
      <c r="H100" t="b">
        <f t="shared" si="44"/>
        <v>0</v>
      </c>
      <c r="I100">
        <f t="shared" si="45"/>
        <v>1</v>
      </c>
      <c r="J100">
        <f t="shared" si="46"/>
        <v>1000</v>
      </c>
      <c r="K100">
        <f t="shared" si="47"/>
        <v>6.730439674183347</v>
      </c>
      <c r="L100">
        <f t="shared" si="48"/>
        <v>68192.233750367828</v>
      </c>
      <c r="M100">
        <f t="shared" si="49"/>
        <v>458.96371550466034</v>
      </c>
      <c r="N100">
        <f t="shared" si="31"/>
        <v>0.70173438699471991</v>
      </c>
      <c r="O100">
        <f t="shared" si="50"/>
        <v>0.99594558155820523</v>
      </c>
      <c r="P100">
        <f t="shared" si="51"/>
        <v>1006.7304396741833</v>
      </c>
      <c r="Q100">
        <f t="shared" si="52"/>
        <v>5.4393007767932391E-2</v>
      </c>
      <c r="R100">
        <f t="shared" si="53"/>
        <v>4.64984234308774E-3</v>
      </c>
      <c r="S100">
        <f t="shared" si="54"/>
        <v>1007.1641501793005</v>
      </c>
      <c r="T100">
        <f t="shared" si="55"/>
        <v>68192.233750367828</v>
      </c>
      <c r="U100">
        <f t="shared" si="32"/>
        <v>5028782.6484154984</v>
      </c>
      <c r="V100">
        <f t="shared" si="56"/>
        <v>628.16608374487328</v>
      </c>
      <c r="W100">
        <f t="shared" si="33"/>
        <v>74115.461768301466</v>
      </c>
      <c r="X100">
        <f t="shared" si="34"/>
        <v>76841.885512200373</v>
      </c>
      <c r="Y100">
        <f t="shared" si="35"/>
        <v>184989.63763335475</v>
      </c>
      <c r="Z100">
        <f t="shared" si="57"/>
        <v>48047.640588702583</v>
      </c>
      <c r="AA100">
        <f t="shared" si="58"/>
        <v>764.18748817668848</v>
      </c>
      <c r="AD100" t="b">
        <f t="shared" si="59"/>
        <v>1</v>
      </c>
      <c r="AE100" t="b">
        <f t="shared" si="60"/>
        <v>1</v>
      </c>
      <c r="AF100" t="b">
        <f t="shared" si="36"/>
        <v>1</v>
      </c>
      <c r="AG100" t="b">
        <f t="shared" si="61"/>
        <v>1</v>
      </c>
      <c r="AH100" t="b">
        <f t="shared" si="37"/>
        <v>1</v>
      </c>
    </row>
    <row r="101" spans="1:34" x14ac:dyDescent="0.35">
      <c r="A101">
        <v>99</v>
      </c>
      <c r="B101">
        <f t="shared" si="38"/>
        <v>87</v>
      </c>
      <c r="C101">
        <f t="shared" si="39"/>
        <v>2035</v>
      </c>
      <c r="D101">
        <f t="shared" si="40"/>
        <v>5.8479986637386301E-2</v>
      </c>
      <c r="E101">
        <f t="shared" si="41"/>
        <v>5.0090521651492415E-3</v>
      </c>
      <c r="F101">
        <f t="shared" si="42"/>
        <v>0.33986747180847882</v>
      </c>
      <c r="G101">
        <f t="shared" si="43"/>
        <v>67.510787822445721</v>
      </c>
      <c r="H101" t="b">
        <f t="shared" si="44"/>
        <v>0</v>
      </c>
      <c r="I101">
        <f t="shared" si="45"/>
        <v>1</v>
      </c>
      <c r="J101">
        <f t="shared" si="46"/>
        <v>1000</v>
      </c>
      <c r="K101">
        <f t="shared" si="47"/>
        <v>6.7470387541060974</v>
      </c>
      <c r="L101">
        <f t="shared" si="48"/>
        <v>67850.655294254189</v>
      </c>
      <c r="M101">
        <f t="shared" si="49"/>
        <v>457.79100076182709</v>
      </c>
      <c r="N101">
        <f t="shared" si="31"/>
        <v>0.69888545521526313</v>
      </c>
      <c r="O101">
        <f t="shared" si="50"/>
        <v>0.99594015651469248</v>
      </c>
      <c r="P101">
        <f t="shared" si="51"/>
        <v>1006.7470387541061</v>
      </c>
      <c r="Q101">
        <f t="shared" si="52"/>
        <v>5.4393007767932391E-2</v>
      </c>
      <c r="R101">
        <f t="shared" si="53"/>
        <v>4.64984234308774E-3</v>
      </c>
      <c r="S101">
        <f t="shared" si="54"/>
        <v>1007.1818189063318</v>
      </c>
      <c r="T101">
        <f t="shared" si="55"/>
        <v>67850.655294254189</v>
      </c>
      <c r="U101">
        <f t="shared" si="32"/>
        <v>4980072.9628939563</v>
      </c>
      <c r="V101">
        <f t="shared" si="56"/>
        <v>622.08155503609078</v>
      </c>
      <c r="W101">
        <f t="shared" si="33"/>
        <v>73767.069286639264</v>
      </c>
      <c r="X101">
        <f t="shared" si="34"/>
        <v>76489.991897797416</v>
      </c>
      <c r="Y101">
        <f t="shared" si="35"/>
        <v>183826.65065883787</v>
      </c>
      <c r="Z101">
        <f t="shared" si="57"/>
        <v>47613.138000103507</v>
      </c>
      <c r="AA101">
        <f t="shared" si="58"/>
        <v>756.01143806371715</v>
      </c>
      <c r="AD101" t="b">
        <f t="shared" si="59"/>
        <v>1</v>
      </c>
      <c r="AE101" t="b">
        <f t="shared" si="60"/>
        <v>1</v>
      </c>
      <c r="AF101" t="b">
        <f t="shared" si="36"/>
        <v>1</v>
      </c>
      <c r="AG101" t="b">
        <f t="shared" si="61"/>
        <v>1</v>
      </c>
      <c r="AH101" t="b">
        <f t="shared" si="37"/>
        <v>1</v>
      </c>
    </row>
    <row r="102" spans="1:34" x14ac:dyDescent="0.35">
      <c r="A102">
        <v>100</v>
      </c>
      <c r="B102">
        <f t="shared" si="38"/>
        <v>87</v>
      </c>
      <c r="C102">
        <f t="shared" si="39"/>
        <v>2035</v>
      </c>
      <c r="D102">
        <f t="shared" si="40"/>
        <v>5.8479986637386301E-2</v>
      </c>
      <c r="E102">
        <f t="shared" si="41"/>
        <v>5.0090521651492415E-3</v>
      </c>
      <c r="F102">
        <f t="shared" si="42"/>
        <v>0.33816505791295276</v>
      </c>
      <c r="G102">
        <f t="shared" si="43"/>
        <v>67.172622764532761</v>
      </c>
      <c r="H102" t="b">
        <f t="shared" si="44"/>
        <v>0</v>
      </c>
      <c r="I102">
        <f t="shared" si="45"/>
        <v>1</v>
      </c>
      <c r="J102">
        <f t="shared" si="46"/>
        <v>1000</v>
      </c>
      <c r="K102">
        <f t="shared" si="47"/>
        <v>6.7636787718379106</v>
      </c>
      <c r="L102">
        <f t="shared" si="48"/>
        <v>67510.787822445724</v>
      </c>
      <c r="M102">
        <f t="shared" si="49"/>
        <v>456.62128246472946</v>
      </c>
      <c r="N102">
        <f t="shared" si="31"/>
        <v>0.69604435613227689</v>
      </c>
      <c r="O102">
        <f t="shared" si="50"/>
        <v>0.9959348144080189</v>
      </c>
      <c r="P102">
        <f t="shared" si="51"/>
        <v>1006.7636787718379</v>
      </c>
      <c r="Q102">
        <f t="shared" si="52"/>
        <v>5.4393007767932391E-2</v>
      </c>
      <c r="R102">
        <f t="shared" si="53"/>
        <v>4.64984234308774E-3</v>
      </c>
      <c r="S102">
        <f t="shared" si="54"/>
        <v>1007.1995312092107</v>
      </c>
      <c r="T102">
        <f t="shared" si="55"/>
        <v>67510.787822445724</v>
      </c>
      <c r="U102">
        <f t="shared" si="32"/>
        <v>4931539.6629455602</v>
      </c>
      <c r="V102">
        <f t="shared" si="56"/>
        <v>616.01905938032701</v>
      </c>
      <c r="W102">
        <f t="shared" si="33"/>
        <v>73415.91648479474</v>
      </c>
      <c r="X102">
        <f t="shared" si="34"/>
        <v>76135.448084509466</v>
      </c>
      <c r="Y102">
        <f t="shared" si="35"/>
        <v>182678.07024386362</v>
      </c>
      <c r="Z102">
        <f t="shared" si="57"/>
        <v>47182.307679231024</v>
      </c>
      <c r="AA102">
        <f t="shared" si="58"/>
        <v>747.90256240793019</v>
      </c>
      <c r="AD102" t="b">
        <f t="shared" si="59"/>
        <v>1</v>
      </c>
      <c r="AE102" t="b">
        <f t="shared" si="60"/>
        <v>1</v>
      </c>
      <c r="AF102" t="b">
        <f t="shared" si="36"/>
        <v>1</v>
      </c>
      <c r="AG102" t="b">
        <f t="shared" si="61"/>
        <v>1</v>
      </c>
      <c r="AH102" t="b">
        <f t="shared" si="37"/>
        <v>1</v>
      </c>
    </row>
    <row r="103" spans="1:34" x14ac:dyDescent="0.35">
      <c r="A103">
        <v>101</v>
      </c>
      <c r="B103">
        <f t="shared" si="38"/>
        <v>87</v>
      </c>
      <c r="C103">
        <f t="shared" si="39"/>
        <v>2035</v>
      </c>
      <c r="D103">
        <f t="shared" si="40"/>
        <v>5.8479986637386301E-2</v>
      </c>
      <c r="E103">
        <f t="shared" si="41"/>
        <v>5.0090521651492415E-3</v>
      </c>
      <c r="F103">
        <f t="shared" si="42"/>
        <v>0.33647117149743605</v>
      </c>
      <c r="G103">
        <f t="shared" si="43"/>
        <v>66.836151593035325</v>
      </c>
      <c r="H103" t="b">
        <f t="shared" si="44"/>
        <v>0</v>
      </c>
      <c r="I103">
        <f t="shared" si="45"/>
        <v>1</v>
      </c>
      <c r="J103">
        <f t="shared" si="46"/>
        <v>1000</v>
      </c>
      <c r="K103">
        <f t="shared" si="47"/>
        <v>6.7803598283424664</v>
      </c>
      <c r="L103">
        <f t="shared" si="48"/>
        <v>67172.62276453276</v>
      </c>
      <c r="M103">
        <f t="shared" si="49"/>
        <v>455.45455295704062</v>
      </c>
      <c r="N103">
        <f t="shared" si="31"/>
        <v>0.69321114533020212</v>
      </c>
      <c r="O103">
        <f t="shared" si="50"/>
        <v>0.99592955423441953</v>
      </c>
      <c r="P103">
        <f t="shared" si="51"/>
        <v>1006.7803598283425</v>
      </c>
      <c r="Q103">
        <f t="shared" si="52"/>
        <v>5.4393007767932391E-2</v>
      </c>
      <c r="R103">
        <f t="shared" si="53"/>
        <v>4.64984234308774E-3</v>
      </c>
      <c r="S103">
        <f t="shared" si="54"/>
        <v>1007.2172871954067</v>
      </c>
      <c r="T103">
        <f t="shared" si="55"/>
        <v>67172.62276453276</v>
      </c>
      <c r="U103">
        <f t="shared" si="32"/>
        <v>4883180.8128190106</v>
      </c>
      <c r="V103">
        <f t="shared" si="56"/>
        <v>609.97835497486381</v>
      </c>
      <c r="W103">
        <f t="shared" si="33"/>
        <v>73061.968656613433</v>
      </c>
      <c r="X103">
        <f t="shared" si="34"/>
        <v>75778.221061588687</v>
      </c>
      <c r="Y103">
        <f t="shared" si="35"/>
        <v>181543.85750387283</v>
      </c>
      <c r="Z103">
        <f t="shared" si="57"/>
        <v>46755.12496185553</v>
      </c>
      <c r="AA103">
        <f t="shared" si="58"/>
        <v>739.86036513925524</v>
      </c>
      <c r="AD103" t="b">
        <f t="shared" si="59"/>
        <v>1</v>
      </c>
      <c r="AE103" t="b">
        <f t="shared" si="60"/>
        <v>1</v>
      </c>
      <c r="AF103" t="b">
        <f t="shared" si="36"/>
        <v>1</v>
      </c>
      <c r="AG103" t="b">
        <f t="shared" si="61"/>
        <v>1</v>
      </c>
      <c r="AH103" t="b">
        <f t="shared" si="37"/>
        <v>1</v>
      </c>
    </row>
    <row r="104" spans="1:34" x14ac:dyDescent="0.35">
      <c r="A104">
        <v>102</v>
      </c>
      <c r="B104">
        <f t="shared" si="38"/>
        <v>87</v>
      </c>
      <c r="C104">
        <f t="shared" si="39"/>
        <v>2035</v>
      </c>
      <c r="D104">
        <f t="shared" si="40"/>
        <v>5.8479986637386301E-2</v>
      </c>
      <c r="E104">
        <f t="shared" si="41"/>
        <v>5.0090521651492415E-3</v>
      </c>
      <c r="F104">
        <f t="shared" si="42"/>
        <v>0.33478576984733655</v>
      </c>
      <c r="G104">
        <f t="shared" si="43"/>
        <v>66.501365823187982</v>
      </c>
      <c r="H104" t="b">
        <f t="shared" si="44"/>
        <v>0</v>
      </c>
      <c r="I104">
        <f t="shared" si="45"/>
        <v>1</v>
      </c>
      <c r="J104">
        <f t="shared" si="46"/>
        <v>1000</v>
      </c>
      <c r="K104">
        <f t="shared" si="47"/>
        <v>6.7970820248324477</v>
      </c>
      <c r="L104">
        <f t="shared" si="48"/>
        <v>66836.15159303532</v>
      </c>
      <c r="M104">
        <f t="shared" si="49"/>
        <v>454.29080460199697</v>
      </c>
      <c r="N104">
        <f t="shared" si="31"/>
        <v>0.69038587665677875</v>
      </c>
      <c r="O104">
        <f t="shared" si="50"/>
        <v>0.99592437500110076</v>
      </c>
      <c r="P104">
        <f t="shared" si="51"/>
        <v>1006.7970820248324</v>
      </c>
      <c r="Q104">
        <f t="shared" si="52"/>
        <v>5.4393007767932391E-2</v>
      </c>
      <c r="R104">
        <f t="shared" si="53"/>
        <v>4.64984234308774E-3</v>
      </c>
      <c r="S104">
        <f t="shared" si="54"/>
        <v>1007.2350869726548</v>
      </c>
      <c r="T104">
        <f t="shared" si="55"/>
        <v>66836.15159303532</v>
      </c>
      <c r="U104">
        <f t="shared" si="32"/>
        <v>4834994.4971722467</v>
      </c>
      <c r="V104">
        <f t="shared" si="56"/>
        <v>603.95920256638601</v>
      </c>
      <c r="W104">
        <f t="shared" si="33"/>
        <v>72705.190898295215</v>
      </c>
      <c r="X104">
        <f t="shared" si="34"/>
        <v>75418.277653235869</v>
      </c>
      <c r="Y104">
        <f t="shared" si="35"/>
        <v>180423.97480035439</v>
      </c>
      <c r="Z104">
        <f t="shared" si="57"/>
        <v>46331.565195271025</v>
      </c>
      <c r="AA104">
        <f t="shared" si="58"/>
        <v>731.88435249985287</v>
      </c>
      <c r="AD104" t="b">
        <f t="shared" si="59"/>
        <v>1</v>
      </c>
      <c r="AE104" t="b">
        <f t="shared" si="60"/>
        <v>1</v>
      </c>
      <c r="AF104" t="b">
        <f t="shared" si="36"/>
        <v>1</v>
      </c>
      <c r="AG104" t="b">
        <f t="shared" si="61"/>
        <v>1</v>
      </c>
      <c r="AH104" t="b">
        <f t="shared" si="37"/>
        <v>1</v>
      </c>
    </row>
    <row r="105" spans="1:34" x14ac:dyDescent="0.35">
      <c r="A105">
        <v>103</v>
      </c>
      <c r="B105">
        <f t="shared" si="38"/>
        <v>87</v>
      </c>
      <c r="C105">
        <f t="shared" si="39"/>
        <v>2035</v>
      </c>
      <c r="D105">
        <f t="shared" si="40"/>
        <v>5.8479986637386301E-2</v>
      </c>
      <c r="E105">
        <f t="shared" si="41"/>
        <v>5.0090521651492415E-3</v>
      </c>
      <c r="F105">
        <f t="shared" si="42"/>
        <v>0.33310881046202151</v>
      </c>
      <c r="G105">
        <f t="shared" si="43"/>
        <v>66.168257012725959</v>
      </c>
      <c r="H105" t="b">
        <f t="shared" si="44"/>
        <v>0</v>
      </c>
      <c r="I105">
        <f t="shared" si="45"/>
        <v>1</v>
      </c>
      <c r="J105">
        <f t="shared" si="46"/>
        <v>1000</v>
      </c>
      <c r="K105">
        <f t="shared" si="47"/>
        <v>6.8138454627701615</v>
      </c>
      <c r="L105">
        <f t="shared" si="48"/>
        <v>66501.365823187982</v>
      </c>
      <c r="M105">
        <f t="shared" si="49"/>
        <v>453.13002978234812</v>
      </c>
      <c r="N105">
        <f t="shared" si="31"/>
        <v>0.68756860225156402</v>
      </c>
      <c r="O105">
        <f t="shared" si="50"/>
        <v>0.9959192757261236</v>
      </c>
      <c r="P105">
        <f t="shared" si="51"/>
        <v>1006.8138454627701</v>
      </c>
      <c r="Q105">
        <f t="shared" si="52"/>
        <v>5.4393007767932391E-2</v>
      </c>
      <c r="R105">
        <f t="shared" si="53"/>
        <v>4.64984234308774E-3</v>
      </c>
      <c r="S105">
        <f t="shared" si="54"/>
        <v>1007.2529306489555</v>
      </c>
      <c r="T105">
        <f t="shared" si="55"/>
        <v>66501.365823187982</v>
      </c>
      <c r="U105">
        <f t="shared" si="32"/>
        <v>4786978.8207416581</v>
      </c>
      <c r="V105">
        <f t="shared" si="56"/>
        <v>597.96136540966029</v>
      </c>
      <c r="W105">
        <f t="shared" si="33"/>
        <v>72345.548105052731</v>
      </c>
      <c r="X105">
        <f t="shared" si="34"/>
        <v>75055.584515551513</v>
      </c>
      <c r="Y105">
        <f t="shared" si="35"/>
        <v>179318.38572372872</v>
      </c>
      <c r="Z105">
        <f t="shared" si="57"/>
        <v>45911.603742714782</v>
      </c>
      <c r="AA105">
        <f t="shared" si="58"/>
        <v>723.97403306595561</v>
      </c>
      <c r="AD105" t="b">
        <f t="shared" si="59"/>
        <v>1</v>
      </c>
      <c r="AE105" t="b">
        <f t="shared" si="60"/>
        <v>1</v>
      </c>
      <c r="AF105" t="b">
        <f t="shared" si="36"/>
        <v>1</v>
      </c>
      <c r="AG105" t="b">
        <f t="shared" si="61"/>
        <v>1</v>
      </c>
      <c r="AH105" t="b">
        <f t="shared" si="37"/>
        <v>1</v>
      </c>
    </row>
    <row r="106" spans="1:34" x14ac:dyDescent="0.35">
      <c r="A106">
        <v>104</v>
      </c>
      <c r="B106">
        <f t="shared" si="38"/>
        <v>87</v>
      </c>
      <c r="C106">
        <f t="shared" si="39"/>
        <v>2035</v>
      </c>
      <c r="D106">
        <f t="shared" si="40"/>
        <v>5.8479986637386301E-2</v>
      </c>
      <c r="E106">
        <f t="shared" si="41"/>
        <v>5.0090521651492415E-3</v>
      </c>
      <c r="F106">
        <f t="shared" si="42"/>
        <v>0.33144025105374647</v>
      </c>
      <c r="G106">
        <f t="shared" si="43"/>
        <v>65.83681676167221</v>
      </c>
      <c r="H106" t="b">
        <f t="shared" si="44"/>
        <v>0</v>
      </c>
      <c r="I106">
        <f t="shared" si="45"/>
        <v>1</v>
      </c>
      <c r="J106">
        <f t="shared" si="46"/>
        <v>1000</v>
      </c>
      <c r="K106">
        <f t="shared" si="47"/>
        <v>6.8306502438681376</v>
      </c>
      <c r="L106">
        <f t="shared" si="48"/>
        <v>66168.257012725953</v>
      </c>
      <c r="M106">
        <f t="shared" si="49"/>
        <v>451.97222090030618</v>
      </c>
      <c r="N106">
        <f t="shared" si="31"/>
        <v>0.68475937257411579</v>
      </c>
      <c r="O106">
        <f t="shared" si="50"/>
        <v>0.99591425543829526</v>
      </c>
      <c r="P106">
        <f t="shared" si="51"/>
        <v>1006.8306502438681</v>
      </c>
      <c r="Q106">
        <f t="shared" si="52"/>
        <v>5.4393007767932391E-2</v>
      </c>
      <c r="R106">
        <f t="shared" si="53"/>
        <v>4.64984234308774E-3</v>
      </c>
      <c r="S106">
        <f t="shared" si="54"/>
        <v>1007.2708183325756</v>
      </c>
      <c r="T106">
        <f t="shared" si="55"/>
        <v>66168.257012725953</v>
      </c>
      <c r="U106">
        <f t="shared" si="32"/>
        <v>4739131.9080170849</v>
      </c>
      <c r="V106">
        <f t="shared" si="56"/>
        <v>591.98460922693914</v>
      </c>
      <c r="W106">
        <f t="shared" si="33"/>
        <v>71983.004967761968</v>
      </c>
      <c r="X106">
        <f t="shared" si="34"/>
        <v>74690.108133484027</v>
      </c>
      <c r="Y106">
        <f t="shared" si="35"/>
        <v>178227.05507658597</v>
      </c>
      <c r="Z106">
        <f t="shared" si="57"/>
        <v>45495.215987662232</v>
      </c>
      <c r="AA106">
        <f t="shared" si="58"/>
        <v>716.12891776873062</v>
      </c>
      <c r="AD106" t="b">
        <f t="shared" si="59"/>
        <v>1</v>
      </c>
      <c r="AE106" t="b">
        <f t="shared" si="60"/>
        <v>1</v>
      </c>
      <c r="AF106" t="b">
        <f t="shared" si="36"/>
        <v>1</v>
      </c>
      <c r="AG106" t="b">
        <f t="shared" si="61"/>
        <v>1</v>
      </c>
      <c r="AH106" t="b">
        <f t="shared" si="37"/>
        <v>1</v>
      </c>
    </row>
    <row r="107" spans="1:34" x14ac:dyDescent="0.35">
      <c r="A107">
        <v>105</v>
      </c>
      <c r="B107">
        <f t="shared" si="38"/>
        <v>88</v>
      </c>
      <c r="C107">
        <f t="shared" si="39"/>
        <v>2035</v>
      </c>
      <c r="D107">
        <f t="shared" si="40"/>
        <v>6.5900947097438184E-2</v>
      </c>
      <c r="E107">
        <f t="shared" si="41"/>
        <v>5.66495942737133E-3</v>
      </c>
      <c r="F107">
        <f t="shared" si="42"/>
        <v>0.3729628957821538</v>
      </c>
      <c r="G107">
        <f t="shared" si="43"/>
        <v>65.463853865890059</v>
      </c>
      <c r="H107" t="b">
        <f t="shared" si="44"/>
        <v>0</v>
      </c>
      <c r="I107">
        <f t="shared" si="45"/>
        <v>1</v>
      </c>
      <c r="J107">
        <f t="shared" si="46"/>
        <v>1000</v>
      </c>
      <c r="K107">
        <f t="shared" si="47"/>
        <v>6.8474964700897694</v>
      </c>
      <c r="L107">
        <f t="shared" si="48"/>
        <v>65836.816761672206</v>
      </c>
      <c r="M107">
        <f t="shared" si="49"/>
        <v>450.81737037749741</v>
      </c>
      <c r="N107">
        <f t="shared" si="31"/>
        <v>0.68195823643183684</v>
      </c>
      <c r="O107">
        <f t="shared" si="50"/>
        <v>0.99590931317705222</v>
      </c>
      <c r="P107">
        <f t="shared" si="51"/>
        <v>1006.8474964700898</v>
      </c>
      <c r="Q107">
        <f t="shared" si="52"/>
        <v>6.1295341081583812E-2</v>
      </c>
      <c r="R107">
        <f t="shared" si="53"/>
        <v>5.2573296549243143E-3</v>
      </c>
      <c r="S107">
        <f t="shared" si="54"/>
        <v>1007.2887501320491</v>
      </c>
      <c r="T107">
        <f t="shared" si="55"/>
        <v>65836.816761672206</v>
      </c>
      <c r="U107">
        <f t="shared" si="32"/>
        <v>4691451.9029225353</v>
      </c>
      <c r="V107">
        <f t="shared" si="56"/>
        <v>586.02870216807753</v>
      </c>
      <c r="W107">
        <f t="shared" si="33"/>
        <v>71664.76804945663</v>
      </c>
      <c r="X107">
        <f t="shared" si="34"/>
        <v>74367.202997894754</v>
      </c>
      <c r="Y107">
        <f t="shared" si="35"/>
        <v>176911.80654662746</v>
      </c>
      <c r="Z107">
        <f t="shared" si="57"/>
        <v>45082.377337999693</v>
      </c>
      <c r="AA107">
        <f t="shared" si="58"/>
        <v>708.34851991418827</v>
      </c>
      <c r="AD107" t="b">
        <f t="shared" si="59"/>
        <v>1</v>
      </c>
      <c r="AE107" t="b">
        <f t="shared" si="60"/>
        <v>1</v>
      </c>
      <c r="AF107" t="b">
        <f t="shared" si="36"/>
        <v>1</v>
      </c>
      <c r="AG107" t="b">
        <f t="shared" si="61"/>
        <v>1</v>
      </c>
      <c r="AH107" t="b">
        <f t="shared" si="37"/>
        <v>1</v>
      </c>
    </row>
    <row r="108" spans="1:34" x14ac:dyDescent="0.35">
      <c r="A108">
        <v>106</v>
      </c>
      <c r="B108">
        <f t="shared" si="38"/>
        <v>88</v>
      </c>
      <c r="C108">
        <f t="shared" si="39"/>
        <v>2035</v>
      </c>
      <c r="D108">
        <f t="shared" si="40"/>
        <v>6.5900947097438184E-2</v>
      </c>
      <c r="E108">
        <f t="shared" si="41"/>
        <v>5.66495942737133E-3</v>
      </c>
      <c r="F108">
        <f t="shared" si="42"/>
        <v>0.370850076109633</v>
      </c>
      <c r="G108">
        <f t="shared" si="43"/>
        <v>65.093003789780425</v>
      </c>
      <c r="H108" t="b">
        <f t="shared" si="44"/>
        <v>0</v>
      </c>
      <c r="I108">
        <f t="shared" si="45"/>
        <v>1</v>
      </c>
      <c r="J108">
        <f t="shared" si="46"/>
        <v>1000</v>
      </c>
      <c r="K108">
        <f t="shared" si="47"/>
        <v>6.8643842436499067</v>
      </c>
      <c r="L108">
        <f t="shared" si="48"/>
        <v>65463.853865890058</v>
      </c>
      <c r="M108">
        <f t="shared" si="49"/>
        <v>449.36904700561576</v>
      </c>
      <c r="N108">
        <f t="shared" si="31"/>
        <v>0.67916524100748965</v>
      </c>
      <c r="O108">
        <f t="shared" si="50"/>
        <v>0.99590444799235689</v>
      </c>
      <c r="P108">
        <f t="shared" si="51"/>
        <v>1006.8643842436499</v>
      </c>
      <c r="Q108">
        <f t="shared" si="52"/>
        <v>6.1295341081583812E-2</v>
      </c>
      <c r="R108">
        <f t="shared" si="53"/>
        <v>5.2573296549243143E-3</v>
      </c>
      <c r="S108">
        <f t="shared" si="54"/>
        <v>1007.3067261561777</v>
      </c>
      <c r="T108">
        <f t="shared" si="55"/>
        <v>65463.853865890058</v>
      </c>
      <c r="U108">
        <f t="shared" si="32"/>
        <v>4643980.6211234182</v>
      </c>
      <c r="V108">
        <f t="shared" si="56"/>
        <v>580.09886760115774</v>
      </c>
      <c r="W108">
        <f t="shared" si="33"/>
        <v>71343.775071761585</v>
      </c>
      <c r="X108">
        <f t="shared" si="34"/>
        <v>74041.64220522884</v>
      </c>
      <c r="Y108">
        <f t="shared" si="35"/>
        <v>175612.27554310806</v>
      </c>
      <c r="Z108">
        <f t="shared" si="57"/>
        <v>44643.614332413868</v>
      </c>
      <c r="AA108">
        <f t="shared" si="58"/>
        <v>700.43391002551698</v>
      </c>
      <c r="AD108" t="b">
        <f t="shared" si="59"/>
        <v>1</v>
      </c>
      <c r="AE108" t="b">
        <f t="shared" si="60"/>
        <v>1</v>
      </c>
      <c r="AF108" t="b">
        <f t="shared" si="36"/>
        <v>1</v>
      </c>
      <c r="AG108" t="b">
        <f t="shared" si="61"/>
        <v>1</v>
      </c>
      <c r="AH108" t="b">
        <f t="shared" si="37"/>
        <v>1</v>
      </c>
    </row>
    <row r="109" spans="1:34" x14ac:dyDescent="0.35">
      <c r="A109">
        <v>107</v>
      </c>
      <c r="B109">
        <f t="shared" si="38"/>
        <v>88</v>
      </c>
      <c r="C109">
        <f t="shared" si="39"/>
        <v>2035</v>
      </c>
      <c r="D109">
        <f t="shared" si="40"/>
        <v>6.5900947097438184E-2</v>
      </c>
      <c r="E109">
        <f t="shared" si="41"/>
        <v>5.66495942737133E-3</v>
      </c>
      <c r="F109">
        <f t="shared" si="42"/>
        <v>0.36874922547483435</v>
      </c>
      <c r="G109">
        <f t="shared" si="43"/>
        <v>64.724254564305596</v>
      </c>
      <c r="H109" t="b">
        <f t="shared" si="44"/>
        <v>0</v>
      </c>
      <c r="I109">
        <f t="shared" si="45"/>
        <v>1</v>
      </c>
      <c r="J109">
        <f t="shared" si="46"/>
        <v>1000</v>
      </c>
      <c r="K109">
        <f t="shared" si="47"/>
        <v>6.8813136670154984</v>
      </c>
      <c r="L109">
        <f t="shared" si="48"/>
        <v>65093.003789780429</v>
      </c>
      <c r="M109">
        <f t="shared" si="49"/>
        <v>447.9253766057077</v>
      </c>
      <c r="N109">
        <f t="shared" si="31"/>
        <v>0.67638043188637453</v>
      </c>
      <c r="O109">
        <f t="shared" si="50"/>
        <v>0.9958996589445831</v>
      </c>
      <c r="P109">
        <f t="shared" si="51"/>
        <v>1006.8813136670155</v>
      </c>
      <c r="Q109">
        <f t="shared" si="52"/>
        <v>6.1295341081583812E-2</v>
      </c>
      <c r="R109">
        <f t="shared" si="53"/>
        <v>5.2573296549243143E-3</v>
      </c>
      <c r="S109">
        <f t="shared" si="54"/>
        <v>1007.3247465140312</v>
      </c>
      <c r="T109">
        <f t="shared" si="55"/>
        <v>65093.003789780429</v>
      </c>
      <c r="U109">
        <f t="shared" si="32"/>
        <v>4596715.9546584813</v>
      </c>
      <c r="V109">
        <f t="shared" si="56"/>
        <v>574.19484221200275</v>
      </c>
      <c r="W109">
        <f t="shared" si="33"/>
        <v>71019.990660402269</v>
      </c>
      <c r="X109">
        <f t="shared" si="34"/>
        <v>73713.392201887589</v>
      </c>
      <c r="Y109">
        <f t="shared" si="35"/>
        <v>174328.40701498897</v>
      </c>
      <c r="Z109">
        <f t="shared" si="57"/>
        <v>44208.905606787659</v>
      </c>
      <c r="AA109">
        <f t="shared" si="58"/>
        <v>692.58950171806919</v>
      </c>
      <c r="AD109" t="b">
        <f t="shared" si="59"/>
        <v>1</v>
      </c>
      <c r="AE109" t="b">
        <f t="shared" si="60"/>
        <v>1</v>
      </c>
      <c r="AF109" t="b">
        <f t="shared" si="36"/>
        <v>1</v>
      </c>
      <c r="AG109" t="b">
        <f t="shared" si="61"/>
        <v>1</v>
      </c>
      <c r="AH109" t="b">
        <f t="shared" si="37"/>
        <v>1</v>
      </c>
    </row>
    <row r="110" spans="1:34" x14ac:dyDescent="0.35">
      <c r="A110">
        <v>108</v>
      </c>
      <c r="B110">
        <f t="shared" si="38"/>
        <v>88</v>
      </c>
      <c r="C110">
        <f t="shared" si="39"/>
        <v>2035</v>
      </c>
      <c r="D110">
        <f t="shared" si="40"/>
        <v>6.5900947097438184E-2</v>
      </c>
      <c r="E110">
        <f t="shared" si="41"/>
        <v>5.66495942737133E-3</v>
      </c>
      <c r="F110">
        <f t="shared" si="42"/>
        <v>0.36666027607364482</v>
      </c>
      <c r="G110">
        <f t="shared" si="43"/>
        <v>64.357594288231951</v>
      </c>
      <c r="H110" t="b">
        <f t="shared" si="44"/>
        <v>0</v>
      </c>
      <c r="I110">
        <f t="shared" si="45"/>
        <v>1</v>
      </c>
      <c r="J110">
        <f t="shared" si="46"/>
        <v>1000</v>
      </c>
      <c r="K110">
        <f t="shared" si="47"/>
        <v>6.8982848429061976</v>
      </c>
      <c r="L110">
        <f t="shared" si="48"/>
        <v>64724.254564305593</v>
      </c>
      <c r="M110">
        <f t="shared" si="49"/>
        <v>446.48634422935157</v>
      </c>
      <c r="N110">
        <f t="shared" si="31"/>
        <v>0.67360385308317905</v>
      </c>
      <c r="O110">
        <f t="shared" si="50"/>
        <v>0.99589494510441146</v>
      </c>
      <c r="P110">
        <f t="shared" si="51"/>
        <v>1006.8982848429062</v>
      </c>
      <c r="Q110">
        <f t="shared" si="52"/>
        <v>6.1295341081583812E-2</v>
      </c>
      <c r="R110">
        <f t="shared" si="53"/>
        <v>5.2573296549243143E-3</v>
      </c>
      <c r="S110">
        <f t="shared" si="54"/>
        <v>1007.3428113149484</v>
      </c>
      <c r="T110">
        <f t="shared" si="55"/>
        <v>64724.254564305593</v>
      </c>
      <c r="U110">
        <f t="shared" si="32"/>
        <v>4549655.8172402354</v>
      </c>
      <c r="V110">
        <f t="shared" si="56"/>
        <v>568.31636539379519</v>
      </c>
      <c r="W110">
        <f t="shared" si="33"/>
        <v>70693.379197242</v>
      </c>
      <c r="X110">
        <f t="shared" si="34"/>
        <v>73382.419226985759</v>
      </c>
      <c r="Y110">
        <f t="shared" si="35"/>
        <v>173060.14725906402</v>
      </c>
      <c r="Z110">
        <f t="shared" si="57"/>
        <v>43778.219255728662</v>
      </c>
      <c r="AA110">
        <f t="shared" si="58"/>
        <v>684.81471984070572</v>
      </c>
      <c r="AD110" t="b">
        <f t="shared" si="59"/>
        <v>1</v>
      </c>
      <c r="AE110" t="b">
        <f t="shared" si="60"/>
        <v>1</v>
      </c>
      <c r="AF110" t="b">
        <f t="shared" si="36"/>
        <v>1</v>
      </c>
      <c r="AG110" t="b">
        <f t="shared" si="61"/>
        <v>1</v>
      </c>
      <c r="AH110" t="b">
        <f t="shared" si="37"/>
        <v>1</v>
      </c>
    </row>
    <row r="111" spans="1:34" x14ac:dyDescent="0.35">
      <c r="A111">
        <v>109</v>
      </c>
      <c r="B111">
        <f t="shared" si="38"/>
        <v>88</v>
      </c>
      <c r="C111">
        <f t="shared" si="39"/>
        <v>2036</v>
      </c>
      <c r="D111">
        <f t="shared" si="40"/>
        <v>6.5031054595752008E-2</v>
      </c>
      <c r="E111">
        <f t="shared" si="41"/>
        <v>5.5878266703530688E-3</v>
      </c>
      <c r="F111">
        <f t="shared" si="42"/>
        <v>0.35961908180354479</v>
      </c>
      <c r="G111">
        <f t="shared" si="43"/>
        <v>63.997975206428407</v>
      </c>
      <c r="H111" t="b">
        <f t="shared" si="44"/>
        <v>1</v>
      </c>
      <c r="I111">
        <f t="shared" si="45"/>
        <v>1</v>
      </c>
      <c r="J111">
        <f t="shared" si="46"/>
        <v>1000</v>
      </c>
      <c r="K111">
        <f t="shared" si="47"/>
        <v>6.9152978742949953</v>
      </c>
      <c r="L111">
        <f t="shared" si="48"/>
        <v>64357.59428823195</v>
      </c>
      <c r="M111">
        <f t="shared" si="49"/>
        <v>445.05193497615016</v>
      </c>
      <c r="N111">
        <f t="shared" si="31"/>
        <v>0.67083554706849757</v>
      </c>
      <c r="O111">
        <f t="shared" si="50"/>
        <v>0.99589030555272129</v>
      </c>
      <c r="P111">
        <f t="shared" si="51"/>
        <v>1006.915297874295</v>
      </c>
      <c r="Q111">
        <f t="shared" si="52"/>
        <v>6.0486242579306911E-2</v>
      </c>
      <c r="R111">
        <f t="shared" si="53"/>
        <v>5.1859079163965038E-3</v>
      </c>
      <c r="S111">
        <f t="shared" si="54"/>
        <v>1007.3609206685383</v>
      </c>
      <c r="T111">
        <f t="shared" si="55"/>
        <v>64357.59428823195</v>
      </c>
      <c r="U111">
        <f t="shared" si="32"/>
        <v>4502798.1439189073</v>
      </c>
      <c r="V111">
        <f t="shared" si="56"/>
        <v>562.46317920510012</v>
      </c>
      <c r="W111">
        <f t="shared" si="33"/>
        <v>70358.446957031483</v>
      </c>
      <c r="X111">
        <f t="shared" si="34"/>
        <v>73043.444847349921</v>
      </c>
      <c r="Y111">
        <f t="shared" si="35"/>
        <v>171834.42841391198</v>
      </c>
      <c r="Z111">
        <f t="shared" si="57"/>
        <v>43351.523487717037</v>
      </c>
      <c r="AA111">
        <f t="shared" si="58"/>
        <v>677.10899274999895</v>
      </c>
      <c r="AD111" t="b">
        <f t="shared" si="59"/>
        <v>1</v>
      </c>
      <c r="AE111" t="b">
        <f t="shared" si="60"/>
        <v>1</v>
      </c>
      <c r="AF111" t="b">
        <f t="shared" si="36"/>
        <v>1</v>
      </c>
      <c r="AG111" t="b">
        <f t="shared" si="61"/>
        <v>1</v>
      </c>
      <c r="AH111" t="b">
        <f t="shared" si="37"/>
        <v>1</v>
      </c>
    </row>
    <row r="112" spans="1:34" x14ac:dyDescent="0.35">
      <c r="A112">
        <v>110</v>
      </c>
      <c r="B112">
        <f t="shared" si="38"/>
        <v>88</v>
      </c>
      <c r="C112">
        <f t="shared" si="39"/>
        <v>2036</v>
      </c>
      <c r="D112">
        <f t="shared" si="40"/>
        <v>6.5031054595752008E-2</v>
      </c>
      <c r="E112">
        <f t="shared" si="41"/>
        <v>5.5878266703530688E-3</v>
      </c>
      <c r="F112">
        <f t="shared" si="42"/>
        <v>0.3576095927070751</v>
      </c>
      <c r="G112">
        <f t="shared" si="43"/>
        <v>63.640365613721329</v>
      </c>
      <c r="H112" t="b">
        <f t="shared" si="44"/>
        <v>0</v>
      </c>
      <c r="I112">
        <f t="shared" si="45"/>
        <v>1</v>
      </c>
      <c r="J112">
        <f t="shared" si="46"/>
        <v>1000</v>
      </c>
      <c r="K112">
        <f t="shared" si="47"/>
        <v>6.9323528644088475</v>
      </c>
      <c r="L112">
        <f t="shared" si="48"/>
        <v>63997.975206428404</v>
      </c>
      <c r="M112">
        <f t="shared" si="49"/>
        <v>443.65654673865038</v>
      </c>
      <c r="N112">
        <f t="shared" si="31"/>
        <v>0.66807555479502323</v>
      </c>
      <c r="O112">
        <f t="shared" si="50"/>
        <v>0.99588573938048552</v>
      </c>
      <c r="P112">
        <f t="shared" si="51"/>
        <v>1006.9323528644088</v>
      </c>
      <c r="Q112">
        <f t="shared" si="52"/>
        <v>6.0486242579306911E-2</v>
      </c>
      <c r="R112">
        <f t="shared" si="53"/>
        <v>5.1859079163965038E-3</v>
      </c>
      <c r="S112">
        <f t="shared" si="54"/>
        <v>1007.3790746846794</v>
      </c>
      <c r="T112">
        <f t="shared" si="55"/>
        <v>63997.975206428404</v>
      </c>
      <c r="U112">
        <f t="shared" si="32"/>
        <v>4456135.8722376451</v>
      </c>
      <c r="V112">
        <f t="shared" si="56"/>
        <v>556.63440144515982</v>
      </c>
      <c r="W112">
        <f t="shared" si="33"/>
        <v>70020.588808133296</v>
      </c>
      <c r="X112">
        <f t="shared" si="34"/>
        <v>72701.655042368497</v>
      </c>
      <c r="Y112">
        <f t="shared" si="35"/>
        <v>170624.0353813312</v>
      </c>
      <c r="Z112">
        <f t="shared" si="57"/>
        <v>42932.116708880545</v>
      </c>
      <c r="AA112">
        <f t="shared" si="58"/>
        <v>669.49441880541383</v>
      </c>
      <c r="AD112" t="b">
        <f t="shared" si="59"/>
        <v>1</v>
      </c>
      <c r="AE112" t="b">
        <f t="shared" si="60"/>
        <v>1</v>
      </c>
      <c r="AF112" t="b">
        <f t="shared" si="36"/>
        <v>1</v>
      </c>
      <c r="AG112" t="b">
        <f t="shared" si="61"/>
        <v>1</v>
      </c>
      <c r="AH112" t="b">
        <f t="shared" si="37"/>
        <v>1</v>
      </c>
    </row>
    <row r="113" spans="1:34" x14ac:dyDescent="0.35">
      <c r="A113">
        <v>111</v>
      </c>
      <c r="B113">
        <f t="shared" si="38"/>
        <v>88</v>
      </c>
      <c r="C113">
        <f t="shared" si="39"/>
        <v>2036</v>
      </c>
      <c r="D113">
        <f t="shared" si="40"/>
        <v>6.5031054595752008E-2</v>
      </c>
      <c r="E113">
        <f t="shared" si="41"/>
        <v>5.5878266703530688E-3</v>
      </c>
      <c r="F113">
        <f t="shared" si="42"/>
        <v>0.35561133228737241</v>
      </c>
      <c r="G113">
        <f t="shared" si="43"/>
        <v>63.284754281433955</v>
      </c>
      <c r="H113" t="b">
        <f t="shared" si="44"/>
        <v>0</v>
      </c>
      <c r="I113">
        <f t="shared" si="45"/>
        <v>1</v>
      </c>
      <c r="J113">
        <f t="shared" si="46"/>
        <v>1000</v>
      </c>
      <c r="K113">
        <f t="shared" si="47"/>
        <v>6.9494499167292805</v>
      </c>
      <c r="L113">
        <f t="shared" si="48"/>
        <v>63640.365613721326</v>
      </c>
      <c r="M113">
        <f t="shared" si="49"/>
        <v>442.26553351489667</v>
      </c>
      <c r="N113">
        <f t="shared" si="31"/>
        <v>0.66532391572341365</v>
      </c>
      <c r="O113">
        <f t="shared" si="50"/>
        <v>0.99588124568866487</v>
      </c>
      <c r="P113">
        <f t="shared" si="51"/>
        <v>1006.9494499167292</v>
      </c>
      <c r="Q113">
        <f t="shared" si="52"/>
        <v>6.0486242579306911E-2</v>
      </c>
      <c r="R113">
        <f t="shared" si="53"/>
        <v>5.1859079163965038E-3</v>
      </c>
      <c r="S113">
        <f t="shared" si="54"/>
        <v>1007.3972734735219</v>
      </c>
      <c r="T113">
        <f t="shared" si="55"/>
        <v>63640.365613721326</v>
      </c>
      <c r="U113">
        <f t="shared" si="32"/>
        <v>4409667.0150689296</v>
      </c>
      <c r="V113">
        <f t="shared" si="56"/>
        <v>550.82978389363984</v>
      </c>
      <c r="W113">
        <f t="shared" si="33"/>
        <v>69679.768297095361</v>
      </c>
      <c r="X113">
        <f t="shared" si="34"/>
        <v>72357.01533982507</v>
      </c>
      <c r="Y113">
        <f t="shared" si="35"/>
        <v>169428.92124984533</v>
      </c>
      <c r="Z113">
        <f t="shared" si="57"/>
        <v>42516.572564744994</v>
      </c>
      <c r="AA113">
        <f t="shared" si="58"/>
        <v>661.94702038687979</v>
      </c>
      <c r="AD113" t="b">
        <f t="shared" si="59"/>
        <v>1</v>
      </c>
      <c r="AE113" t="b">
        <f t="shared" si="60"/>
        <v>1</v>
      </c>
      <c r="AF113" t="b">
        <f t="shared" si="36"/>
        <v>1</v>
      </c>
      <c r="AG113" t="b">
        <f t="shared" si="61"/>
        <v>1</v>
      </c>
      <c r="AH113" t="b">
        <f t="shared" si="37"/>
        <v>1</v>
      </c>
    </row>
    <row r="114" spans="1:34" x14ac:dyDescent="0.35">
      <c r="A114">
        <v>112</v>
      </c>
      <c r="B114">
        <f t="shared" si="38"/>
        <v>88</v>
      </c>
      <c r="C114">
        <f t="shared" si="39"/>
        <v>2036</v>
      </c>
      <c r="D114">
        <f t="shared" si="40"/>
        <v>6.5031054595752008E-2</v>
      </c>
      <c r="E114">
        <f t="shared" si="41"/>
        <v>5.5878266703530688E-3</v>
      </c>
      <c r="F114">
        <f t="shared" si="42"/>
        <v>0.3536242378005372</v>
      </c>
      <c r="G114">
        <f t="shared" si="43"/>
        <v>62.931130043633416</v>
      </c>
      <c r="H114" t="b">
        <f t="shared" si="44"/>
        <v>0</v>
      </c>
      <c r="I114">
        <f t="shared" si="45"/>
        <v>1</v>
      </c>
      <c r="J114">
        <f t="shared" si="46"/>
        <v>1000</v>
      </c>
      <c r="K114">
        <f t="shared" si="47"/>
        <v>6.9665891349930478</v>
      </c>
      <c r="L114">
        <f t="shared" si="48"/>
        <v>63284.754281433954</v>
      </c>
      <c r="M114">
        <f t="shared" si="49"/>
        <v>440.87888158774257</v>
      </c>
      <c r="N114">
        <f t="shared" si="31"/>
        <v>0.6625806678478342</v>
      </c>
      <c r="O114">
        <f t="shared" si="50"/>
        <v>0.99587682358810647</v>
      </c>
      <c r="P114">
        <f t="shared" si="51"/>
        <v>1006.966589134993</v>
      </c>
      <c r="Q114">
        <f t="shared" si="52"/>
        <v>6.0486242579306911E-2</v>
      </c>
      <c r="R114">
        <f t="shared" si="53"/>
        <v>5.1859079163965038E-3</v>
      </c>
      <c r="S114">
        <f t="shared" si="54"/>
        <v>1007.415517145487</v>
      </c>
      <c r="T114">
        <f t="shared" si="55"/>
        <v>63284.754281433954</v>
      </c>
      <c r="U114">
        <f t="shared" si="32"/>
        <v>4363389.6052548848</v>
      </c>
      <c r="V114">
        <f t="shared" si="56"/>
        <v>545.04908082469638</v>
      </c>
      <c r="W114">
        <f t="shared" si="33"/>
        <v>69335.948714563419</v>
      </c>
      <c r="X114">
        <f t="shared" si="34"/>
        <v>72009.491049531542</v>
      </c>
      <c r="Y114">
        <f t="shared" si="35"/>
        <v>168249.04035903825</v>
      </c>
      <c r="Z114">
        <f t="shared" si="57"/>
        <v>42104.860524117707</v>
      </c>
      <c r="AA114">
        <f t="shared" si="58"/>
        <v>654.46624784039159</v>
      </c>
      <c r="AD114" t="b">
        <f t="shared" si="59"/>
        <v>1</v>
      </c>
      <c r="AE114" t="b">
        <f t="shared" si="60"/>
        <v>1</v>
      </c>
      <c r="AF114" t="b">
        <f t="shared" si="36"/>
        <v>1</v>
      </c>
      <c r="AG114" t="b">
        <f t="shared" si="61"/>
        <v>1</v>
      </c>
      <c r="AH114" t="b">
        <f t="shared" si="37"/>
        <v>1</v>
      </c>
    </row>
    <row r="115" spans="1:34" x14ac:dyDescent="0.35">
      <c r="A115">
        <v>113</v>
      </c>
      <c r="B115">
        <f t="shared" si="38"/>
        <v>88</v>
      </c>
      <c r="C115">
        <f t="shared" si="39"/>
        <v>2036</v>
      </c>
      <c r="D115">
        <f t="shared" si="40"/>
        <v>6.5031054595752008E-2</v>
      </c>
      <c r="E115">
        <f t="shared" si="41"/>
        <v>5.5878266703530688E-3</v>
      </c>
      <c r="F115">
        <f t="shared" si="42"/>
        <v>0.35164824685327206</v>
      </c>
      <c r="G115">
        <f t="shared" si="43"/>
        <v>62.579481796780144</v>
      </c>
      <c r="H115" t="b">
        <f t="shared" si="44"/>
        <v>0</v>
      </c>
      <c r="I115">
        <f t="shared" si="45"/>
        <v>1</v>
      </c>
      <c r="J115">
        <f t="shared" si="46"/>
        <v>1000</v>
      </c>
      <c r="K115">
        <f t="shared" si="47"/>
        <v>6.9837706231927399</v>
      </c>
      <c r="L115">
        <f t="shared" si="48"/>
        <v>62931.130043633413</v>
      </c>
      <c r="M115">
        <f t="shared" si="49"/>
        <v>439.49657728304908</v>
      </c>
      <c r="N115">
        <f t="shared" si="31"/>
        <v>0.65984584772117771</v>
      </c>
      <c r="O115">
        <f t="shared" si="50"/>
        <v>0.99587247219943853</v>
      </c>
      <c r="P115">
        <f t="shared" si="51"/>
        <v>1006.9837706231928</v>
      </c>
      <c r="Q115">
        <f t="shared" si="52"/>
        <v>6.0486242579306911E-2</v>
      </c>
      <c r="R115">
        <f t="shared" si="53"/>
        <v>5.1859079163965038E-3</v>
      </c>
      <c r="S115">
        <f t="shared" si="54"/>
        <v>1007.4338058112689</v>
      </c>
      <c r="T115">
        <f t="shared" si="55"/>
        <v>62931.130043633413</v>
      </c>
      <c r="U115">
        <f t="shared" si="32"/>
        <v>4317301.695298681</v>
      </c>
      <c r="V115">
        <f t="shared" si="56"/>
        <v>539.2920489684285</v>
      </c>
      <c r="W115">
        <f t="shared" si="33"/>
        <v>68989.093091544579</v>
      </c>
      <c r="X115">
        <f t="shared" si="34"/>
        <v>71659.047259994084</v>
      </c>
      <c r="Y115">
        <f t="shared" si="35"/>
        <v>167084.34828272308</v>
      </c>
      <c r="Z115">
        <f t="shared" si="57"/>
        <v>41696.950172729528</v>
      </c>
      <c r="AA115">
        <f t="shared" si="58"/>
        <v>647.0515549139036</v>
      </c>
      <c r="AD115" t="b">
        <f t="shared" si="59"/>
        <v>1</v>
      </c>
      <c r="AE115" t="b">
        <f t="shared" si="60"/>
        <v>1</v>
      </c>
      <c r="AF115" t="b">
        <f t="shared" si="36"/>
        <v>1</v>
      </c>
      <c r="AG115" t="b">
        <f t="shared" si="61"/>
        <v>1</v>
      </c>
      <c r="AH115" t="b">
        <f t="shared" si="37"/>
        <v>1</v>
      </c>
    </row>
    <row r="116" spans="1:34" x14ac:dyDescent="0.35">
      <c r="A116">
        <v>114</v>
      </c>
      <c r="B116">
        <f t="shared" si="38"/>
        <v>88</v>
      </c>
      <c r="C116">
        <f t="shared" si="39"/>
        <v>2036</v>
      </c>
      <c r="D116">
        <f t="shared" si="40"/>
        <v>6.5031054595752008E-2</v>
      </c>
      <c r="E116">
        <f t="shared" si="41"/>
        <v>5.5878266703530688E-3</v>
      </c>
      <c r="F116">
        <f t="shared" si="42"/>
        <v>0.34968329740092247</v>
      </c>
      <c r="G116">
        <f t="shared" si="43"/>
        <v>62.229798499379221</v>
      </c>
      <c r="H116" t="b">
        <f t="shared" si="44"/>
        <v>0</v>
      </c>
      <c r="I116">
        <f t="shared" si="45"/>
        <v>1</v>
      </c>
      <c r="J116">
        <f t="shared" si="46"/>
        <v>1000</v>
      </c>
      <c r="K116">
        <f t="shared" si="47"/>
        <v>7.0009944855774222</v>
      </c>
      <c r="L116">
        <f t="shared" si="48"/>
        <v>62579.481796780143</v>
      </c>
      <c r="M116">
        <f t="shared" si="49"/>
        <v>438.11860696955046</v>
      </c>
      <c r="N116">
        <f t="shared" si="31"/>
        <v>0.65711949047996532</v>
      </c>
      <c r="O116">
        <f t="shared" si="50"/>
        <v>0.99586819065297139</v>
      </c>
      <c r="P116">
        <f t="shared" si="51"/>
        <v>1007.0009944855774</v>
      </c>
      <c r="Q116">
        <f t="shared" si="52"/>
        <v>6.0486242579306911E-2</v>
      </c>
      <c r="R116">
        <f t="shared" si="53"/>
        <v>5.1859079163965038E-3</v>
      </c>
      <c r="S116">
        <f t="shared" si="54"/>
        <v>1007.4521395818344</v>
      </c>
      <c r="T116">
        <f t="shared" si="55"/>
        <v>62579.481796780143</v>
      </c>
      <c r="U116">
        <f t="shared" si="32"/>
        <v>4271401.3570612557</v>
      </c>
      <c r="V116">
        <f t="shared" si="56"/>
        <v>533.55844747299432</v>
      </c>
      <c r="W116">
        <f t="shared" si="33"/>
        <v>68639.164195652484</v>
      </c>
      <c r="X116">
        <f t="shared" si="34"/>
        <v>71305.648835066764</v>
      </c>
      <c r="Y116">
        <f t="shared" si="35"/>
        <v>165934.80181244054</v>
      </c>
      <c r="Z116">
        <f t="shared" si="57"/>
        <v>41292.811216148402</v>
      </c>
      <c r="AA116">
        <f t="shared" si="58"/>
        <v>639.7023987629799</v>
      </c>
      <c r="AD116" t="b">
        <f t="shared" si="59"/>
        <v>1</v>
      </c>
      <c r="AE116" t="b">
        <f t="shared" si="60"/>
        <v>1</v>
      </c>
      <c r="AF116" t="b">
        <f t="shared" si="36"/>
        <v>1</v>
      </c>
      <c r="AG116" t="b">
        <f t="shared" si="61"/>
        <v>1</v>
      </c>
      <c r="AH116" t="b">
        <f t="shared" si="37"/>
        <v>1</v>
      </c>
    </row>
    <row r="117" spans="1:34" x14ac:dyDescent="0.35">
      <c r="A117">
        <v>115</v>
      </c>
      <c r="B117">
        <f t="shared" si="38"/>
        <v>88</v>
      </c>
      <c r="C117">
        <f t="shared" si="39"/>
        <v>2036</v>
      </c>
      <c r="D117">
        <f t="shared" si="40"/>
        <v>6.5031054595752008E-2</v>
      </c>
      <c r="E117">
        <f t="shared" si="41"/>
        <v>5.5878266703530688E-3</v>
      </c>
      <c r="F117">
        <f t="shared" si="42"/>
        <v>0.34772932774552862</v>
      </c>
      <c r="G117">
        <f t="shared" si="43"/>
        <v>61.882069171633695</v>
      </c>
      <c r="H117" t="b">
        <f t="shared" si="44"/>
        <v>0</v>
      </c>
      <c r="I117">
        <f t="shared" si="45"/>
        <v>1</v>
      </c>
      <c r="J117">
        <f t="shared" si="46"/>
        <v>1000</v>
      </c>
      <c r="K117">
        <f t="shared" si="47"/>
        <v>7.0182608266532664</v>
      </c>
      <c r="L117">
        <f t="shared" si="48"/>
        <v>62229.79849937922</v>
      </c>
      <c r="M117">
        <f t="shared" si="49"/>
        <v>436.74495705871942</v>
      </c>
      <c r="N117">
        <f t="shared" si="31"/>
        <v>0.65440162986892925</v>
      </c>
      <c r="O117">
        <f t="shared" si="50"/>
        <v>0.9958639780885955</v>
      </c>
      <c r="P117">
        <f t="shared" si="51"/>
        <v>1007.0182608266533</v>
      </c>
      <c r="Q117">
        <f t="shared" si="52"/>
        <v>6.0486242579306911E-2</v>
      </c>
      <c r="R117">
        <f t="shared" si="53"/>
        <v>5.1859079163965038E-3</v>
      </c>
      <c r="S117">
        <f t="shared" si="54"/>
        <v>1007.4705185684242</v>
      </c>
      <c r="T117">
        <f t="shared" si="55"/>
        <v>62229.79849937922</v>
      </c>
      <c r="U117">
        <f t="shared" si="32"/>
        <v>4225686.681463263</v>
      </c>
      <c r="V117">
        <f t="shared" si="56"/>
        <v>527.84803786738007</v>
      </c>
      <c r="W117">
        <f t="shared" si="33"/>
        <v>68286.124527333857</v>
      </c>
      <c r="X117">
        <f t="shared" si="34"/>
        <v>70949.26041059292</v>
      </c>
      <c r="Y117">
        <f t="shared" si="35"/>
        <v>164800.35894129713</v>
      </c>
      <c r="Z117">
        <f t="shared" si="57"/>
        <v>40892.413482582982</v>
      </c>
      <c r="AA117">
        <f t="shared" si="58"/>
        <v>632.41823995564982</v>
      </c>
      <c r="AD117" t="b">
        <f t="shared" si="59"/>
        <v>1</v>
      </c>
      <c r="AE117" t="b">
        <f t="shared" si="60"/>
        <v>1</v>
      </c>
      <c r="AF117" t="b">
        <f t="shared" si="36"/>
        <v>1</v>
      </c>
      <c r="AG117" t="b">
        <f t="shared" si="61"/>
        <v>1</v>
      </c>
      <c r="AH117" t="b">
        <f t="shared" si="37"/>
        <v>1</v>
      </c>
    </row>
    <row r="118" spans="1:34" x14ac:dyDescent="0.35">
      <c r="A118">
        <v>116</v>
      </c>
      <c r="B118">
        <f t="shared" si="38"/>
        <v>88</v>
      </c>
      <c r="C118">
        <f t="shared" si="39"/>
        <v>2036</v>
      </c>
      <c r="D118">
        <f t="shared" si="40"/>
        <v>6.5031054595752008E-2</v>
      </c>
      <c r="E118">
        <f t="shared" si="41"/>
        <v>5.5878266703530688E-3</v>
      </c>
      <c r="F118">
        <f t="shared" si="42"/>
        <v>0.34578627653388821</v>
      </c>
      <c r="G118">
        <f t="shared" si="43"/>
        <v>61.536282895099809</v>
      </c>
      <c r="H118" t="b">
        <f t="shared" si="44"/>
        <v>0</v>
      </c>
      <c r="I118">
        <f t="shared" si="45"/>
        <v>1</v>
      </c>
      <c r="J118">
        <f t="shared" si="46"/>
        <v>1000</v>
      </c>
      <c r="K118">
        <f t="shared" si="47"/>
        <v>7.0355697511841822</v>
      </c>
      <c r="L118">
        <f t="shared" si="48"/>
        <v>61882.069171633695</v>
      </c>
      <c r="M118">
        <f t="shared" si="49"/>
        <v>435.37561400463323</v>
      </c>
      <c r="N118">
        <f t="shared" si="31"/>
        <v>0.65169229826527919</v>
      </c>
      <c r="O118">
        <f t="shared" si="50"/>
        <v>0.9958598336556822</v>
      </c>
      <c r="P118">
        <f t="shared" si="51"/>
        <v>1007.0355697511842</v>
      </c>
      <c r="Q118">
        <f t="shared" si="52"/>
        <v>6.0486242579306911E-2</v>
      </c>
      <c r="R118">
        <f t="shared" si="53"/>
        <v>5.1859079163965038E-3</v>
      </c>
      <c r="S118">
        <f t="shared" si="54"/>
        <v>1007.4889428825528</v>
      </c>
      <c r="T118">
        <f t="shared" si="55"/>
        <v>61882.069171633695</v>
      </c>
      <c r="U118">
        <f t="shared" si="32"/>
        <v>4180155.7781921527</v>
      </c>
      <c r="V118">
        <f t="shared" si="56"/>
        <v>522.16058402481008</v>
      </c>
      <c r="W118">
        <f t="shared" si="33"/>
        <v>67929.936316075822</v>
      </c>
      <c r="X118">
        <f t="shared" si="34"/>
        <v>70589.846391033381</v>
      </c>
      <c r="Y118">
        <f t="shared" si="35"/>
        <v>163680.97884811449</v>
      </c>
      <c r="Z118">
        <f t="shared" si="57"/>
        <v>40495.726925578907</v>
      </c>
      <c r="AA118">
        <f t="shared" si="58"/>
        <v>625.19854247648664</v>
      </c>
      <c r="AD118" t="b">
        <f t="shared" si="59"/>
        <v>1</v>
      </c>
      <c r="AE118" t="b">
        <f t="shared" si="60"/>
        <v>1</v>
      </c>
      <c r="AF118" t="b">
        <f t="shared" si="36"/>
        <v>1</v>
      </c>
      <c r="AG118" t="b">
        <f t="shared" si="61"/>
        <v>1</v>
      </c>
      <c r="AH118" t="b">
        <f t="shared" si="37"/>
        <v>1</v>
      </c>
    </row>
    <row r="119" spans="1:34" x14ac:dyDescent="0.35">
      <c r="A119">
        <v>117</v>
      </c>
      <c r="B119">
        <f t="shared" si="38"/>
        <v>89</v>
      </c>
      <c r="C119">
        <f t="shared" si="39"/>
        <v>2036</v>
      </c>
      <c r="D119">
        <f t="shared" si="40"/>
        <v>7.3289138897838196E-2</v>
      </c>
      <c r="E119">
        <f t="shared" si="41"/>
        <v>6.3227327248460696E-3</v>
      </c>
      <c r="F119">
        <f t="shared" si="42"/>
        <v>0.38907746962623302</v>
      </c>
      <c r="G119">
        <f t="shared" si="43"/>
        <v>61.14720542547358</v>
      </c>
      <c r="H119" t="b">
        <f t="shared" si="44"/>
        <v>0</v>
      </c>
      <c r="I119">
        <f t="shared" si="45"/>
        <v>1</v>
      </c>
      <c r="J119">
        <f t="shared" si="46"/>
        <v>1000</v>
      </c>
      <c r="K119">
        <f t="shared" si="47"/>
        <v>7.0529213641924624</v>
      </c>
      <c r="L119">
        <f t="shared" si="48"/>
        <v>61536.282895099808</v>
      </c>
      <c r="M119">
        <f t="shared" si="49"/>
        <v>434.01056430384062</v>
      </c>
      <c r="N119">
        <f t="shared" si="31"/>
        <v>0.64899152670265547</v>
      </c>
      <c r="O119">
        <f t="shared" si="50"/>
        <v>0.99585575651298497</v>
      </c>
      <c r="P119">
        <f t="shared" si="51"/>
        <v>1007.0529213641925</v>
      </c>
      <c r="Q119">
        <f t="shared" si="52"/>
        <v>6.8167195832200655E-2</v>
      </c>
      <c r="R119">
        <f t="shared" si="53"/>
        <v>5.8662157568242224E-3</v>
      </c>
      <c r="S119">
        <f t="shared" si="54"/>
        <v>1007.5074126360106</v>
      </c>
      <c r="T119">
        <f t="shared" si="55"/>
        <v>61536.282895099808</v>
      </c>
      <c r="U119">
        <f t="shared" si="32"/>
        <v>4134806.7754142699</v>
      </c>
      <c r="V119">
        <f t="shared" si="56"/>
        <v>516.49585212678426</v>
      </c>
      <c r="W119">
        <f t="shared" si="33"/>
        <v>67620.535503520106</v>
      </c>
      <c r="X119">
        <f t="shared" si="34"/>
        <v>70275.429096628475</v>
      </c>
      <c r="Y119">
        <f t="shared" si="35"/>
        <v>162339.3239205711</v>
      </c>
      <c r="Z119">
        <f t="shared" si="57"/>
        <v>40102.721626609986</v>
      </c>
      <c r="AA119">
        <f t="shared" si="58"/>
        <v>618.04277372993124</v>
      </c>
      <c r="AD119" t="b">
        <f t="shared" si="59"/>
        <v>1</v>
      </c>
      <c r="AE119" t="b">
        <f t="shared" si="60"/>
        <v>1</v>
      </c>
      <c r="AF119" t="b">
        <f t="shared" si="36"/>
        <v>1</v>
      </c>
      <c r="AG119" t="b">
        <f t="shared" si="61"/>
        <v>1</v>
      </c>
      <c r="AH119" t="b">
        <f t="shared" si="37"/>
        <v>1</v>
      </c>
    </row>
    <row r="120" spans="1:34" x14ac:dyDescent="0.35">
      <c r="A120">
        <v>118</v>
      </c>
      <c r="B120">
        <f t="shared" si="38"/>
        <v>89</v>
      </c>
      <c r="C120">
        <f t="shared" si="39"/>
        <v>2036</v>
      </c>
      <c r="D120">
        <f t="shared" si="40"/>
        <v>7.3289138897838196E-2</v>
      </c>
      <c r="E120">
        <f t="shared" si="41"/>
        <v>6.3227327248460696E-3</v>
      </c>
      <c r="F120">
        <f t="shared" si="42"/>
        <v>0.38661743677652693</v>
      </c>
      <c r="G120">
        <f t="shared" si="43"/>
        <v>60.760587988697054</v>
      </c>
      <c r="H120" t="b">
        <f t="shared" si="44"/>
        <v>0</v>
      </c>
      <c r="I120">
        <f t="shared" si="45"/>
        <v>1</v>
      </c>
      <c r="J120">
        <f t="shared" si="46"/>
        <v>1000</v>
      </c>
      <c r="K120">
        <f t="shared" si="47"/>
        <v>7.0703157709594047</v>
      </c>
      <c r="L120">
        <f t="shared" si="48"/>
        <v>61147.205425473578</v>
      </c>
      <c r="M120">
        <f t="shared" si="49"/>
        <v>432.3300508698203</v>
      </c>
      <c r="N120">
        <f t="shared" si="31"/>
        <v>0.64629934489477103</v>
      </c>
      <c r="O120">
        <f t="shared" si="50"/>
        <v>0.99585174582854319</v>
      </c>
      <c r="P120">
        <f t="shared" si="51"/>
        <v>1007.0703157709594</v>
      </c>
      <c r="Q120">
        <f t="shared" si="52"/>
        <v>6.8167195832200655E-2</v>
      </c>
      <c r="R120">
        <f t="shared" si="53"/>
        <v>5.8662157568242224E-3</v>
      </c>
      <c r="S120">
        <f t="shared" si="54"/>
        <v>1007.525927940863</v>
      </c>
      <c r="T120">
        <f t="shared" si="55"/>
        <v>61147.205425473578</v>
      </c>
      <c r="U120">
        <f t="shared" si="32"/>
        <v>4089683.5466218619</v>
      </c>
      <c r="V120">
        <f t="shared" si="56"/>
        <v>510.85932259306458</v>
      </c>
      <c r="W120">
        <f t="shared" si="33"/>
        <v>67308.162774571014</v>
      </c>
      <c r="X120">
        <f t="shared" si="34"/>
        <v>69958.143027876184</v>
      </c>
      <c r="Y120">
        <f t="shared" si="35"/>
        <v>161014.35834925849</v>
      </c>
      <c r="Z120">
        <f t="shared" si="57"/>
        <v>39684.018202678992</v>
      </c>
      <c r="AA120">
        <f t="shared" si="58"/>
        <v>610.74658527872543</v>
      </c>
      <c r="AD120" t="b">
        <f t="shared" si="59"/>
        <v>1</v>
      </c>
      <c r="AE120" t="b">
        <f t="shared" si="60"/>
        <v>1</v>
      </c>
      <c r="AF120" t="b">
        <f t="shared" si="36"/>
        <v>1</v>
      </c>
      <c r="AG120" t="b">
        <f t="shared" si="61"/>
        <v>1</v>
      </c>
      <c r="AH120" t="b">
        <f t="shared" si="37"/>
        <v>1</v>
      </c>
    </row>
    <row r="121" spans="1:34" x14ac:dyDescent="0.35">
      <c r="A121">
        <v>119</v>
      </c>
      <c r="B121">
        <f t="shared" si="38"/>
        <v>89</v>
      </c>
      <c r="C121">
        <f t="shared" si="39"/>
        <v>2036</v>
      </c>
      <c r="D121">
        <f t="shared" si="40"/>
        <v>7.3289138897838196E-2</v>
      </c>
      <c r="E121">
        <f t="shared" si="41"/>
        <v>6.3227327248460696E-3</v>
      </c>
      <c r="F121">
        <f t="shared" si="42"/>
        <v>0.38417295805702389</v>
      </c>
      <c r="G121">
        <f t="shared" si="43"/>
        <v>60.376415030640032</v>
      </c>
      <c r="H121" t="b">
        <f t="shared" si="44"/>
        <v>0</v>
      </c>
      <c r="I121">
        <f t="shared" si="45"/>
        <v>1</v>
      </c>
      <c r="J121">
        <f t="shared" si="46"/>
        <v>1000</v>
      </c>
      <c r="K121">
        <f t="shared" si="47"/>
        <v>7.0877530770259627</v>
      </c>
      <c r="L121">
        <f t="shared" si="48"/>
        <v>60760.587988697051</v>
      </c>
      <c r="M121">
        <f t="shared" si="49"/>
        <v>430.65604447879429</v>
      </c>
      <c r="N121">
        <f t="shared" si="31"/>
        <v>0.64361578125874364</v>
      </c>
      <c r="O121">
        <f t="shared" si="50"/>
        <v>0.99584780077958401</v>
      </c>
      <c r="P121">
        <f t="shared" si="51"/>
        <v>1007.0877530770259</v>
      </c>
      <c r="Q121">
        <f t="shared" si="52"/>
        <v>6.8167195832200655E-2</v>
      </c>
      <c r="R121">
        <f t="shared" si="53"/>
        <v>5.8662157568242224E-3</v>
      </c>
      <c r="S121">
        <f t="shared" si="54"/>
        <v>1007.5444889094521</v>
      </c>
      <c r="T121">
        <f t="shared" si="55"/>
        <v>60760.587988697051</v>
      </c>
      <c r="U121">
        <f t="shared" si="32"/>
        <v>4044783.8983182609</v>
      </c>
      <c r="V121">
        <f t="shared" si="56"/>
        <v>505.2507214248908</v>
      </c>
      <c r="W121">
        <f t="shared" si="33"/>
        <v>66992.780148765101</v>
      </c>
      <c r="X121">
        <f t="shared" si="34"/>
        <v>69637.952394806067</v>
      </c>
      <c r="Y121">
        <f t="shared" si="35"/>
        <v>159706.01735449961</v>
      </c>
      <c r="Z121">
        <f t="shared" si="57"/>
        <v>39269.528212515994</v>
      </c>
      <c r="AA121">
        <f t="shared" si="58"/>
        <v>603.52005722304307</v>
      </c>
      <c r="AD121" t="b">
        <f t="shared" si="59"/>
        <v>1</v>
      </c>
      <c r="AE121" t="b">
        <f t="shared" si="60"/>
        <v>1</v>
      </c>
      <c r="AF121" t="b">
        <f t="shared" si="36"/>
        <v>1</v>
      </c>
      <c r="AG121" t="b">
        <f t="shared" si="61"/>
        <v>1</v>
      </c>
      <c r="AH121" t="b">
        <f t="shared" si="37"/>
        <v>1</v>
      </c>
    </row>
    <row r="122" spans="1:34" x14ac:dyDescent="0.35">
      <c r="A122">
        <v>120</v>
      </c>
      <c r="B122">
        <f t="shared" si="38"/>
        <v>89</v>
      </c>
      <c r="C122">
        <f t="shared" si="39"/>
        <v>2036</v>
      </c>
      <c r="D122">
        <f t="shared" si="40"/>
        <v>7.3289138897838196E-2</v>
      </c>
      <c r="E122">
        <f t="shared" si="41"/>
        <v>6.3227327248460696E-3</v>
      </c>
      <c r="F122">
        <f t="shared" si="42"/>
        <v>0.38174393512311583</v>
      </c>
      <c r="G122">
        <f t="shared" si="43"/>
        <v>59.994671095516914</v>
      </c>
      <c r="H122" t="b">
        <f t="shared" si="44"/>
        <v>0</v>
      </c>
      <c r="I122">
        <f t="shared" si="45"/>
        <v>1</v>
      </c>
      <c r="J122">
        <f t="shared" si="46"/>
        <v>1000</v>
      </c>
      <c r="K122">
        <f t="shared" si="47"/>
        <v>7.1052333881933833</v>
      </c>
      <c r="L122">
        <f t="shared" si="48"/>
        <v>60376.415030640033</v>
      </c>
      <c r="M122">
        <f t="shared" si="49"/>
        <v>428.98851993512437</v>
      </c>
      <c r="N122">
        <f t="shared" si="31"/>
        <v>0.64094086293812125</v>
      </c>
      <c r="O122">
        <f t="shared" si="50"/>
        <v>0.9958439205524281</v>
      </c>
      <c r="P122">
        <f t="shared" si="51"/>
        <v>1007.1052333881934</v>
      </c>
      <c r="Q122">
        <f t="shared" si="52"/>
        <v>6.8167195832200655E-2</v>
      </c>
      <c r="R122">
        <f t="shared" si="53"/>
        <v>5.8662157568242224E-3</v>
      </c>
      <c r="S122">
        <f t="shared" si="54"/>
        <v>1007.563095654397</v>
      </c>
      <c r="T122">
        <f t="shared" si="55"/>
        <v>60376.415030640033</v>
      </c>
      <c r="U122">
        <f t="shared" si="32"/>
        <v>4000105.6585733732</v>
      </c>
      <c r="V122">
        <f t="shared" si="56"/>
        <v>499.66977731747278</v>
      </c>
      <c r="W122">
        <f t="shared" si="33"/>
        <v>66674.349330207144</v>
      </c>
      <c r="X122">
        <f t="shared" si="34"/>
        <v>69314.82113583725</v>
      </c>
      <c r="Y122">
        <f t="shared" si="35"/>
        <v>158414.2375157639</v>
      </c>
      <c r="Z122">
        <f t="shared" si="57"/>
        <v>38859.213529547538</v>
      </c>
      <c r="AA122">
        <f t="shared" si="58"/>
        <v>596.36255966703709</v>
      </c>
      <c r="AD122" t="b">
        <f t="shared" si="59"/>
        <v>1</v>
      </c>
      <c r="AE122" t="b">
        <f t="shared" si="60"/>
        <v>1</v>
      </c>
      <c r="AF122" t="b">
        <f t="shared" si="36"/>
        <v>1</v>
      </c>
      <c r="AG122" t="b">
        <f t="shared" si="61"/>
        <v>1</v>
      </c>
      <c r="AH122" t="b">
        <f t="shared" si="37"/>
        <v>1</v>
      </c>
    </row>
    <row r="123" spans="1:34" x14ac:dyDescent="0.35">
      <c r="A123">
        <v>121</v>
      </c>
      <c r="B123">
        <f t="shared" si="38"/>
        <v>89</v>
      </c>
      <c r="C123">
        <f t="shared" si="39"/>
        <v>2037</v>
      </c>
      <c r="D123">
        <f t="shared" si="40"/>
        <v>7.241171399803939E-2</v>
      </c>
      <c r="E123">
        <f t="shared" si="41"/>
        <v>6.2443642458546167E-3</v>
      </c>
      <c r="F123">
        <f t="shared" si="42"/>
        <v>0.37462857913065323</v>
      </c>
      <c r="G123">
        <f t="shared" si="43"/>
        <v>59.620042516386263</v>
      </c>
      <c r="H123" t="b">
        <f t="shared" si="44"/>
        <v>1</v>
      </c>
      <c r="I123">
        <f t="shared" si="45"/>
        <v>1</v>
      </c>
      <c r="J123">
        <f t="shared" si="46"/>
        <v>1000</v>
      </c>
      <c r="K123">
        <f t="shared" si="47"/>
        <v>7.1227568105238452</v>
      </c>
      <c r="L123">
        <f t="shared" si="48"/>
        <v>59994.671095516911</v>
      </c>
      <c r="M123">
        <f t="shared" si="49"/>
        <v>427.32745214073117</v>
      </c>
      <c r="N123">
        <f t="shared" si="31"/>
        <v>0.63827461582560252</v>
      </c>
      <c r="O123">
        <f t="shared" si="50"/>
        <v>0.99584010434239367</v>
      </c>
      <c r="P123">
        <f t="shared" si="51"/>
        <v>1007.1227568105238</v>
      </c>
      <c r="Q123">
        <f t="shared" si="52"/>
        <v>6.7351091346977962E-2</v>
      </c>
      <c r="R123">
        <f t="shared" si="53"/>
        <v>5.7936891952660163E-3</v>
      </c>
      <c r="S123">
        <f t="shared" si="54"/>
        <v>1007.5817482885944</v>
      </c>
      <c r="T123">
        <f t="shared" si="55"/>
        <v>59994.671095516911</v>
      </c>
      <c r="U123">
        <f t="shared" si="32"/>
        <v>3955646.6767094885</v>
      </c>
      <c r="V123">
        <f t="shared" si="56"/>
        <v>494.11622162074354</v>
      </c>
      <c r="W123">
        <f t="shared" si="33"/>
        <v>66347.599058190899</v>
      </c>
      <c r="X123">
        <f t="shared" si="34"/>
        <v>68983.680242104849</v>
      </c>
      <c r="Y123">
        <f t="shared" si="35"/>
        <v>157163.27226159553</v>
      </c>
      <c r="Z123">
        <f t="shared" si="57"/>
        <v>38453.036263649366</v>
      </c>
      <c r="AA123">
        <f t="shared" si="58"/>
        <v>589.27346746040735</v>
      </c>
      <c r="AD123" t="b">
        <f t="shared" si="59"/>
        <v>1</v>
      </c>
      <c r="AE123" t="b">
        <f t="shared" si="60"/>
        <v>1</v>
      </c>
      <c r="AF123" t="b">
        <f t="shared" si="36"/>
        <v>1</v>
      </c>
      <c r="AG123" t="b">
        <f t="shared" si="61"/>
        <v>1</v>
      </c>
      <c r="AH123" t="b">
        <f t="shared" si="37"/>
        <v>1</v>
      </c>
    </row>
    <row r="124" spans="1:34" x14ac:dyDescent="0.35">
      <c r="A124">
        <v>122</v>
      </c>
      <c r="B124">
        <f t="shared" si="38"/>
        <v>89</v>
      </c>
      <c r="C124">
        <f t="shared" si="39"/>
        <v>2037</v>
      </c>
      <c r="D124">
        <f t="shared" si="40"/>
        <v>7.241171399803939E-2</v>
      </c>
      <c r="E124">
        <f t="shared" si="41"/>
        <v>6.2443642458546167E-3</v>
      </c>
      <c r="F124">
        <f t="shared" si="42"/>
        <v>0.37228926182565447</v>
      </c>
      <c r="G124">
        <f t="shared" si="43"/>
        <v>59.247753254560607</v>
      </c>
      <c r="H124" t="b">
        <f t="shared" si="44"/>
        <v>0</v>
      </c>
      <c r="I124">
        <f t="shared" si="45"/>
        <v>1</v>
      </c>
      <c r="J124">
        <f t="shared" si="46"/>
        <v>1000</v>
      </c>
      <c r="K124">
        <f t="shared" si="47"/>
        <v>7.1403234503411124</v>
      </c>
      <c r="L124">
        <f t="shared" si="48"/>
        <v>59620.04251638626</v>
      </c>
      <c r="M124">
        <f t="shared" si="49"/>
        <v>425.70638769008696</v>
      </c>
      <c r="N124">
        <f t="shared" si="31"/>
        <v>0.63561706458545553</v>
      </c>
      <c r="O124">
        <f t="shared" si="50"/>
        <v>0.99583635135370463</v>
      </c>
      <c r="P124">
        <f t="shared" si="51"/>
        <v>1007.1403234503412</v>
      </c>
      <c r="Q124">
        <f t="shared" si="52"/>
        <v>6.7351091346977962E-2</v>
      </c>
      <c r="R124">
        <f t="shared" si="53"/>
        <v>5.7936891952660163E-3</v>
      </c>
      <c r="S124">
        <f t="shared" si="54"/>
        <v>1007.6004469252198</v>
      </c>
      <c r="T124">
        <f t="shared" si="55"/>
        <v>59620.04251638626</v>
      </c>
      <c r="U124">
        <f t="shared" si="32"/>
        <v>3911400.0685251839</v>
      </c>
      <c r="V124">
        <f t="shared" si="56"/>
        <v>488.58919440057008</v>
      </c>
      <c r="W124">
        <f t="shared" si="33"/>
        <v>66017.694404709022</v>
      </c>
      <c r="X124">
        <f t="shared" si="34"/>
        <v>68649.499921139126</v>
      </c>
      <c r="Y124">
        <f t="shared" si="35"/>
        <v>155928.56385144225</v>
      </c>
      <c r="Z124">
        <f t="shared" si="57"/>
        <v>38053.959732652525</v>
      </c>
      <c r="AA124">
        <f t="shared" si="58"/>
        <v>582.27321059045812</v>
      </c>
      <c r="AD124" t="b">
        <f t="shared" si="59"/>
        <v>1</v>
      </c>
      <c r="AE124" t="b">
        <f t="shared" si="60"/>
        <v>1</v>
      </c>
      <c r="AF124" t="b">
        <f t="shared" si="36"/>
        <v>1</v>
      </c>
      <c r="AG124" t="b">
        <f t="shared" si="61"/>
        <v>1</v>
      </c>
      <c r="AH124" t="b">
        <f t="shared" si="37"/>
        <v>1</v>
      </c>
    </row>
    <row r="125" spans="1:34" x14ac:dyDescent="0.35">
      <c r="A125">
        <v>123</v>
      </c>
      <c r="B125">
        <f t="shared" si="38"/>
        <v>89</v>
      </c>
      <c r="C125">
        <f t="shared" si="39"/>
        <v>2037</v>
      </c>
      <c r="D125">
        <f t="shared" si="40"/>
        <v>7.241171399803939E-2</v>
      </c>
      <c r="E125">
        <f t="shared" si="41"/>
        <v>6.2443642458546167E-3</v>
      </c>
      <c r="F125">
        <f t="shared" si="42"/>
        <v>0.36996455206999473</v>
      </c>
      <c r="G125">
        <f t="shared" si="43"/>
        <v>58.877788702490612</v>
      </c>
      <c r="H125" t="b">
        <f t="shared" si="44"/>
        <v>0</v>
      </c>
      <c r="I125">
        <f t="shared" si="45"/>
        <v>1</v>
      </c>
      <c r="J125">
        <f t="shared" si="46"/>
        <v>1000</v>
      </c>
      <c r="K125">
        <f t="shared" si="47"/>
        <v>7.1579334142311595</v>
      </c>
      <c r="L125">
        <f t="shared" si="48"/>
        <v>59247.753254560608</v>
      </c>
      <c r="M125">
        <f t="shared" si="49"/>
        <v>424.09147273894229</v>
      </c>
      <c r="N125">
        <f t="shared" si="31"/>
        <v>0.63296823267563562</v>
      </c>
      <c r="O125">
        <f t="shared" si="50"/>
        <v>0.99583266079939581</v>
      </c>
      <c r="P125">
        <f t="shared" si="51"/>
        <v>1007.1579334142311</v>
      </c>
      <c r="Q125">
        <f t="shared" si="52"/>
        <v>6.7351091346977962E-2</v>
      </c>
      <c r="R125">
        <f t="shared" si="53"/>
        <v>5.7936891952660163E-3</v>
      </c>
      <c r="S125">
        <f t="shared" si="54"/>
        <v>1007.6191916777275</v>
      </c>
      <c r="T125">
        <f t="shared" si="55"/>
        <v>59247.753254560608</v>
      </c>
      <c r="U125">
        <f t="shared" si="32"/>
        <v>3867363.7651756499</v>
      </c>
      <c r="V125">
        <f t="shared" si="56"/>
        <v>483.08843722897234</v>
      </c>
      <c r="W125">
        <f t="shared" si="33"/>
        <v>65684.596014932496</v>
      </c>
      <c r="X125">
        <f t="shared" si="34"/>
        <v>68312.243202310317</v>
      </c>
      <c r="Y125">
        <f t="shared" si="35"/>
        <v>154710.05588312511</v>
      </c>
      <c r="Z125">
        <f t="shared" si="57"/>
        <v>37658.883006947181</v>
      </c>
      <c r="AA125">
        <f t="shared" si="58"/>
        <v>575.33941135690657</v>
      </c>
      <c r="AD125" t="b">
        <f t="shared" si="59"/>
        <v>1</v>
      </c>
      <c r="AE125" t="b">
        <f t="shared" si="60"/>
        <v>1</v>
      </c>
      <c r="AF125" t="b">
        <f t="shared" si="36"/>
        <v>1</v>
      </c>
      <c r="AG125" t="b">
        <f t="shared" si="61"/>
        <v>1</v>
      </c>
      <c r="AH125" t="b">
        <f t="shared" si="37"/>
        <v>1</v>
      </c>
    </row>
    <row r="126" spans="1:34" x14ac:dyDescent="0.35">
      <c r="A126">
        <v>124</v>
      </c>
      <c r="B126">
        <f t="shared" si="38"/>
        <v>89</v>
      </c>
      <c r="C126">
        <f t="shared" si="39"/>
        <v>2037</v>
      </c>
      <c r="D126">
        <f t="shared" si="40"/>
        <v>7.241171399803939E-2</v>
      </c>
      <c r="E126">
        <f t="shared" si="41"/>
        <v>6.2443642458546167E-3</v>
      </c>
      <c r="F126">
        <f t="shared" si="42"/>
        <v>0.36765435864881524</v>
      </c>
      <c r="G126">
        <f t="shared" si="43"/>
        <v>58.510134343841798</v>
      </c>
      <c r="H126" t="b">
        <f t="shared" si="44"/>
        <v>0</v>
      </c>
      <c r="I126">
        <f t="shared" si="45"/>
        <v>1</v>
      </c>
      <c r="J126">
        <f t="shared" si="46"/>
        <v>1000</v>
      </c>
      <c r="K126">
        <f t="shared" si="47"/>
        <v>7.1755868090428399</v>
      </c>
      <c r="L126">
        <f t="shared" si="48"/>
        <v>58877.788702490609</v>
      </c>
      <c r="M126">
        <f t="shared" si="49"/>
        <v>422.4826839592032</v>
      </c>
      <c r="N126">
        <f t="shared" si="31"/>
        <v>0.63032814236960599</v>
      </c>
      <c r="O126">
        <f t="shared" si="50"/>
        <v>0.99582903190122252</v>
      </c>
      <c r="P126">
        <f t="shared" si="51"/>
        <v>1007.1755868090428</v>
      </c>
      <c r="Q126">
        <f t="shared" si="52"/>
        <v>6.7351091346977962E-2</v>
      </c>
      <c r="R126">
        <f t="shared" si="53"/>
        <v>5.7936891952660163E-3</v>
      </c>
      <c r="S126">
        <f t="shared" si="54"/>
        <v>1007.6379826598517</v>
      </c>
      <c r="T126">
        <f t="shared" si="55"/>
        <v>58877.788702490609</v>
      </c>
      <c r="U126">
        <f t="shared" si="32"/>
        <v>3823535.7177096219</v>
      </c>
      <c r="V126">
        <f t="shared" si="56"/>
        <v>477.61369416295531</v>
      </c>
      <c r="W126">
        <f t="shared" si="33"/>
        <v>65348.264203943887</v>
      </c>
      <c r="X126">
        <f t="shared" si="34"/>
        <v>67971.872830692257</v>
      </c>
      <c r="Y126">
        <f t="shared" si="35"/>
        <v>153507.69321670939</v>
      </c>
      <c r="Z126">
        <f t="shared" si="57"/>
        <v>37267.769858864987</v>
      </c>
      <c r="AA126">
        <f t="shared" si="58"/>
        <v>568.47147041373671</v>
      </c>
      <c r="AD126" t="b">
        <f t="shared" si="59"/>
        <v>1</v>
      </c>
      <c r="AE126" t="b">
        <f t="shared" si="60"/>
        <v>1</v>
      </c>
      <c r="AF126" t="b">
        <f t="shared" si="36"/>
        <v>1</v>
      </c>
      <c r="AG126" t="b">
        <f t="shared" si="61"/>
        <v>1</v>
      </c>
      <c r="AH126" t="b">
        <f t="shared" si="37"/>
        <v>1</v>
      </c>
    </row>
    <row r="127" spans="1:34" x14ac:dyDescent="0.35">
      <c r="A127">
        <v>125</v>
      </c>
      <c r="B127">
        <f t="shared" si="38"/>
        <v>89</v>
      </c>
      <c r="C127">
        <f t="shared" si="39"/>
        <v>2037</v>
      </c>
      <c r="D127">
        <f t="shared" si="40"/>
        <v>7.241171399803939E-2</v>
      </c>
      <c r="E127">
        <f t="shared" si="41"/>
        <v>6.2443642458546167E-3</v>
      </c>
      <c r="F127">
        <f t="shared" si="42"/>
        <v>0.36535859091683598</v>
      </c>
      <c r="G127">
        <f t="shared" si="43"/>
        <v>58.144775752924964</v>
      </c>
      <c r="H127" t="b">
        <f t="shared" si="44"/>
        <v>0</v>
      </c>
      <c r="I127">
        <f t="shared" si="45"/>
        <v>1</v>
      </c>
      <c r="J127">
        <f t="shared" si="46"/>
        <v>1000</v>
      </c>
      <c r="K127">
        <f t="shared" si="47"/>
        <v>7.1932837418885223</v>
      </c>
      <c r="L127">
        <f t="shared" si="48"/>
        <v>58510.134343841797</v>
      </c>
      <c r="M127">
        <f t="shared" si="49"/>
        <v>420.87999811127048</v>
      </c>
      <c r="N127">
        <f t="shared" si="31"/>
        <v>0.62769681477786465</v>
      </c>
      <c r="O127">
        <f t="shared" si="50"/>
        <v>0.99582546388957138</v>
      </c>
      <c r="P127">
        <f t="shared" si="51"/>
        <v>1007.1932837418885</v>
      </c>
      <c r="Q127">
        <f t="shared" si="52"/>
        <v>6.7351091346977962E-2</v>
      </c>
      <c r="R127">
        <f t="shared" si="53"/>
        <v>5.7936891952660163E-3</v>
      </c>
      <c r="S127">
        <f t="shared" si="54"/>
        <v>1007.6568199856071</v>
      </c>
      <c r="T127">
        <f t="shared" si="55"/>
        <v>58510.134343841797</v>
      </c>
      <c r="U127">
        <f t="shared" si="32"/>
        <v>3779913.8967810227</v>
      </c>
      <c r="V127">
        <f t="shared" si="56"/>
        <v>472.16471170848951</v>
      </c>
      <c r="W127">
        <f t="shared" si="33"/>
        <v>65008.658952320024</v>
      </c>
      <c r="X127">
        <f t="shared" si="34"/>
        <v>67628.351263206234</v>
      </c>
      <c r="Y127">
        <f t="shared" si="35"/>
        <v>152321.42195814048</v>
      </c>
      <c r="Z127">
        <f t="shared" si="57"/>
        <v>36880.584290749888</v>
      </c>
      <c r="AA127">
        <f t="shared" si="58"/>
        <v>561.66879295992794</v>
      </c>
      <c r="AD127" t="b">
        <f t="shared" si="59"/>
        <v>1</v>
      </c>
      <c r="AE127" t="b">
        <f t="shared" si="60"/>
        <v>1</v>
      </c>
      <c r="AF127" t="b">
        <f t="shared" si="36"/>
        <v>1</v>
      </c>
      <c r="AG127" t="b">
        <f t="shared" si="61"/>
        <v>1</v>
      </c>
      <c r="AH127" t="b">
        <f t="shared" si="37"/>
        <v>1</v>
      </c>
    </row>
    <row r="128" spans="1:34" x14ac:dyDescent="0.35">
      <c r="A128">
        <v>126</v>
      </c>
      <c r="B128">
        <f t="shared" si="38"/>
        <v>89</v>
      </c>
      <c r="C128">
        <f t="shared" si="39"/>
        <v>2037</v>
      </c>
      <c r="D128">
        <f t="shared" si="40"/>
        <v>7.241171399803939E-2</v>
      </c>
      <c r="E128">
        <f t="shared" si="41"/>
        <v>6.2443642458546167E-3</v>
      </c>
      <c r="F128">
        <f t="shared" si="42"/>
        <v>0.36307715879479907</v>
      </c>
      <c r="G128">
        <f t="shared" si="43"/>
        <v>57.781698594130162</v>
      </c>
      <c r="H128" t="b">
        <f t="shared" si="44"/>
        <v>0</v>
      </c>
      <c r="I128">
        <f t="shared" si="45"/>
        <v>1</v>
      </c>
      <c r="J128">
        <f t="shared" si="46"/>
        <v>1000</v>
      </c>
      <c r="K128">
        <f t="shared" si="47"/>
        <v>7.2110243201447446</v>
      </c>
      <c r="L128">
        <f t="shared" si="48"/>
        <v>58144.775752924965</v>
      </c>
      <c r="M128">
        <f t="shared" si="49"/>
        <v>419.2833920437044</v>
      </c>
      <c r="N128">
        <f t="shared" si="31"/>
        <v>0.62507426986917525</v>
      </c>
      <c r="O128">
        <f t="shared" si="50"/>
        <v>0.99582195600336521</v>
      </c>
      <c r="P128">
        <f t="shared" si="51"/>
        <v>1007.2110243201447</v>
      </c>
      <c r="Q128">
        <f t="shared" si="52"/>
        <v>6.7351091346977962E-2</v>
      </c>
      <c r="R128">
        <f t="shared" si="53"/>
        <v>5.7936891952660163E-3</v>
      </c>
      <c r="S128">
        <f t="shared" si="54"/>
        <v>1007.6757037692895</v>
      </c>
      <c r="T128">
        <f t="shared" si="55"/>
        <v>58144.775752924965</v>
      </c>
      <c r="U128">
        <f t="shared" si="32"/>
        <v>3736496.2923654653</v>
      </c>
      <c r="V128">
        <f t="shared" si="56"/>
        <v>466.74123878509755</v>
      </c>
      <c r="W128">
        <f t="shared" si="33"/>
        <v>64665.73990168309</v>
      </c>
      <c r="X128">
        <f t="shared" si="34"/>
        <v>67281.640664741266</v>
      </c>
      <c r="Y128">
        <f t="shared" si="35"/>
        <v>151151.18944318264</v>
      </c>
      <c r="Z128">
        <f t="shared" si="57"/>
        <v>36497.29053608422</v>
      </c>
      <c r="AA128">
        <f t="shared" si="58"/>
        <v>554.93078872652109</v>
      </c>
      <c r="AD128" t="b">
        <f t="shared" si="59"/>
        <v>1</v>
      </c>
      <c r="AE128" t="b">
        <f t="shared" si="60"/>
        <v>1</v>
      </c>
      <c r="AF128" t="b">
        <f t="shared" si="36"/>
        <v>1</v>
      </c>
      <c r="AG128" t="b">
        <f t="shared" si="61"/>
        <v>1</v>
      </c>
      <c r="AH128" t="b">
        <f t="shared" si="37"/>
        <v>1</v>
      </c>
    </row>
    <row r="129" spans="1:34" x14ac:dyDescent="0.35">
      <c r="A129">
        <v>127</v>
      </c>
      <c r="B129">
        <f t="shared" si="38"/>
        <v>89</v>
      </c>
      <c r="C129">
        <f t="shared" si="39"/>
        <v>2037</v>
      </c>
      <c r="D129">
        <f t="shared" si="40"/>
        <v>7.241171399803939E-2</v>
      </c>
      <c r="E129">
        <f t="shared" si="41"/>
        <v>6.2443642458546167E-3</v>
      </c>
      <c r="F129">
        <f t="shared" si="42"/>
        <v>0.36080997276593435</v>
      </c>
      <c r="G129">
        <f t="shared" si="43"/>
        <v>57.420888621364227</v>
      </c>
      <c r="H129" t="b">
        <f t="shared" si="44"/>
        <v>0</v>
      </c>
      <c r="I129">
        <f t="shared" si="45"/>
        <v>1</v>
      </c>
      <c r="J129">
        <f t="shared" si="46"/>
        <v>1000</v>
      </c>
      <c r="K129">
        <f t="shared" si="47"/>
        <v>7.228808651452864</v>
      </c>
      <c r="L129">
        <f t="shared" si="48"/>
        <v>57781.698594130161</v>
      </c>
      <c r="M129">
        <f t="shared" si="49"/>
        <v>417.69284269288988</v>
      </c>
      <c r="N129">
        <f t="shared" si="31"/>
        <v>0.62246052649151096</v>
      </c>
      <c r="O129">
        <f t="shared" si="50"/>
        <v>0.9958185074899798</v>
      </c>
      <c r="P129">
        <f t="shared" si="51"/>
        <v>1007.2288086514528</v>
      </c>
      <c r="Q129">
        <f t="shared" si="52"/>
        <v>6.7351091346977962E-2</v>
      </c>
      <c r="R129">
        <f t="shared" si="53"/>
        <v>5.7936891952660163E-3</v>
      </c>
      <c r="S129">
        <f t="shared" si="54"/>
        <v>1007.6946341254768</v>
      </c>
      <c r="T129">
        <f t="shared" si="55"/>
        <v>57781.698594130161</v>
      </c>
      <c r="U129">
        <f t="shared" si="32"/>
        <v>3693280.9134814856</v>
      </c>
      <c r="V129">
        <f t="shared" si="56"/>
        <v>461.34302669103261</v>
      </c>
      <c r="W129">
        <f t="shared" si="33"/>
        <v>64319.46635021863</v>
      </c>
      <c r="X129">
        <f t="shared" si="34"/>
        <v>66931.702904249803</v>
      </c>
      <c r="Y129">
        <f t="shared" si="35"/>
        <v>149996.94422168029</v>
      </c>
      <c r="Z129">
        <f t="shared" si="57"/>
        <v>36117.853060526657</v>
      </c>
      <c r="AA129">
        <f t="shared" si="58"/>
        <v>548.25687196312572</v>
      </c>
      <c r="AD129" t="b">
        <f t="shared" si="59"/>
        <v>1</v>
      </c>
      <c r="AE129" t="b">
        <f t="shared" si="60"/>
        <v>1</v>
      </c>
      <c r="AF129" t="b">
        <f t="shared" si="36"/>
        <v>1</v>
      </c>
      <c r="AG129" t="b">
        <f t="shared" si="61"/>
        <v>1</v>
      </c>
      <c r="AH129" t="b">
        <f t="shared" si="37"/>
        <v>1</v>
      </c>
    </row>
    <row r="130" spans="1:34" x14ac:dyDescent="0.35">
      <c r="A130">
        <v>128</v>
      </c>
      <c r="B130">
        <f t="shared" si="38"/>
        <v>89</v>
      </c>
      <c r="C130">
        <f t="shared" si="39"/>
        <v>2037</v>
      </c>
      <c r="D130">
        <f t="shared" si="40"/>
        <v>7.241171399803939E-2</v>
      </c>
      <c r="E130">
        <f t="shared" si="41"/>
        <v>6.2443642458546167E-3</v>
      </c>
      <c r="F130">
        <f t="shared" si="42"/>
        <v>0.35855694387244696</v>
      </c>
      <c r="G130">
        <f t="shared" si="43"/>
        <v>57.062331677491784</v>
      </c>
      <c r="H130" t="b">
        <f t="shared" si="44"/>
        <v>0</v>
      </c>
      <c r="I130">
        <f t="shared" si="45"/>
        <v>1</v>
      </c>
      <c r="J130">
        <f t="shared" si="46"/>
        <v>1000</v>
      </c>
      <c r="K130">
        <f t="shared" si="47"/>
        <v>7.2466368437197088</v>
      </c>
      <c r="L130">
        <f t="shared" si="48"/>
        <v>57420.888621364225</v>
      </c>
      <c r="M130">
        <f t="shared" si="49"/>
        <v>416.10832708270379</v>
      </c>
      <c r="N130">
        <f t="shared" ref="N130:N193" si="62">INDEX(P_cur,MATCH(A130,curve_t,0))</f>
        <v>0.61985560239270909</v>
      </c>
      <c r="O130">
        <f t="shared" si="50"/>
        <v>0.9958151176051524</v>
      </c>
      <c r="P130">
        <f t="shared" si="51"/>
        <v>1007.2466368437197</v>
      </c>
      <c r="Q130">
        <f t="shared" si="52"/>
        <v>6.7351091346977962E-2</v>
      </c>
      <c r="R130">
        <f t="shared" si="53"/>
        <v>5.7936891952660163E-3</v>
      </c>
      <c r="S130">
        <f t="shared" si="54"/>
        <v>1007.7136111690295</v>
      </c>
      <c r="T130">
        <f t="shared" si="55"/>
        <v>57420.888621364225</v>
      </c>
      <c r="U130">
        <f t="shared" ref="U130:U193" si="63">L131+M131+V131*O131+O131*U131</f>
        <v>3650265.7879164456</v>
      </c>
      <c r="V130">
        <f t="shared" si="56"/>
        <v>455.96982906903975</v>
      </c>
      <c r="W130">
        <f t="shared" ref="W130:W193" si="64">P131+(1-E131)*(O131*(W131+$AL$14*W131))</f>
        <v>63969.797248160736</v>
      </c>
      <c r="X130">
        <f t="shared" ref="X130:X193" si="65">S131+(1-R131)*(O131*(X131+$AL$14*X131))</f>
        <v>66578.499550818975</v>
      </c>
      <c r="Y130">
        <f t="shared" ref="Y130:Y193" si="66">G130*(X130-W130)</f>
        <v>148858.63604212101</v>
      </c>
      <c r="Z130">
        <f t="shared" si="57"/>
        <v>35742.236562864789</v>
      </c>
      <c r="AA130">
        <f t="shared" si="58"/>
        <v>541.64646142389188</v>
      </c>
      <c r="AD130" t="b">
        <f t="shared" si="59"/>
        <v>1</v>
      </c>
      <c r="AE130" t="b">
        <f t="shared" si="60"/>
        <v>1</v>
      </c>
      <c r="AF130" t="b">
        <f t="shared" ref="AF130:AF193" si="67">IF(A130&gt;$AL$11,AND(G130=0,U130=0,Y130=0),TRUE)</f>
        <v>1</v>
      </c>
      <c r="AG130" t="b">
        <f t="shared" si="61"/>
        <v>1</v>
      </c>
      <c r="AH130" t="b">
        <f t="shared" ref="AH130:AH193" si="68">Y130&gt;=0</f>
        <v>1</v>
      </c>
    </row>
    <row r="131" spans="1:34" x14ac:dyDescent="0.35">
      <c r="A131">
        <v>129</v>
      </c>
      <c r="B131">
        <f t="shared" ref="B131:B194" si="69">MIN(120,INT(($AL$9+A131-1)/12))</f>
        <v>90</v>
      </c>
      <c r="C131">
        <f t="shared" ref="C131:C194" si="70">INT(($AL$8+A131)/12)</f>
        <v>2037</v>
      </c>
      <c r="D131">
        <f t="shared" ref="D131:D194" si="71">IF(B131&gt;=120,1,INDEX(mort_v2_M,MATCH(B131,mort_age,0))*INDEX(cif,MATCH(B131,cif_age,0),MATCH(C131,cif_year,0)))</f>
        <v>8.1605166990186495E-2</v>
      </c>
      <c r="E131">
        <f t="shared" ref="E131:E194" si="72">1-(1-D131)^(1/12)</f>
        <v>7.0688870075686916E-3</v>
      </c>
      <c r="F131">
        <f t="shared" ref="F131:F194" si="73">G130*E131</f>
        <v>0.40336717501659708</v>
      </c>
      <c r="G131">
        <f t="shared" ref="G131:G194" si="74">G130-F131</f>
        <v>56.658964502475186</v>
      </c>
      <c r="H131" t="b">
        <f t="shared" ref="H131:H194" si="75">AND(A131-$AL$10&gt;0,MOD(A131-$AL$10,12)=0)</f>
        <v>0</v>
      </c>
      <c r="I131">
        <f t="shared" ref="I131:I194" si="76">IF($AL$4="CPI",IF(H131,INDEX(I_cur,MATCH(A131-$AL$13,cpi_u,0))/INDEX(I_cur,MATCH(A131-$AL$13-12,cpi_u,0)),1),1)</f>
        <v>1</v>
      </c>
      <c r="J131">
        <f t="shared" ref="J131:J194" si="77">J130*I131</f>
        <v>1000</v>
      </c>
      <c r="K131">
        <f t="shared" ref="K131:K194" si="78">$AL$17*(INDEX(I_cur,MATCH(A131-1,cpi_u,0))/$AL$18)</f>
        <v>7.2645090051182359</v>
      </c>
      <c r="L131">
        <f t="shared" ref="L131:L194" si="79">G130*J131</f>
        <v>57062.331677491784</v>
      </c>
      <c r="M131">
        <f t="shared" ref="M131:M194" si="80">G130*K131</f>
        <v>414.52982232418265</v>
      </c>
      <c r="N131">
        <f t="shared" si="62"/>
        <v>0.61725951424084025</v>
      </c>
      <c r="O131">
        <f t="shared" ref="O131:O194" si="81">N131/N130</f>
        <v>0.99581178561289485</v>
      </c>
      <c r="P131">
        <f t="shared" ref="P131:P194" si="82">J131+K131</f>
        <v>1007.2645090051183</v>
      </c>
      <c r="Q131">
        <f t="shared" ref="Q131:Q194" si="83">IF(B131&gt;=120,1,D131*$AL$15)</f>
        <v>7.590204336953349E-2</v>
      </c>
      <c r="R131">
        <f t="shared" ref="R131:R194" si="84">1-(1-Q131)^(1/12)</f>
        <v>6.5565116041144123E-3</v>
      </c>
      <c r="S131">
        <f t="shared" ref="S131:S194" si="85">J131+K131*$AL$16</f>
        <v>1007.7326350150909</v>
      </c>
      <c r="T131">
        <f t="shared" ref="T131:T194" si="86">L131</f>
        <v>57062.331677491784</v>
      </c>
      <c r="U131">
        <f t="shared" si="63"/>
        <v>3607448.9619570114</v>
      </c>
      <c r="V131">
        <f t="shared" ref="V131:V194" si="87">$AL$14*U131</f>
        <v>450.62140187268869</v>
      </c>
      <c r="W131">
        <f t="shared" si="64"/>
        <v>63669.518030097795</v>
      </c>
      <c r="X131">
        <f t="shared" si="65"/>
        <v>66272.840881207128</v>
      </c>
      <c r="Y131">
        <f t="shared" si="66"/>
        <v>147501.57700948618</v>
      </c>
      <c r="Z131">
        <f t="shared" ref="Z131:Z194" si="88">N130*L131</f>
        <v>35370.405975884234</v>
      </c>
      <c r="AA131">
        <f t="shared" ref="AA131:AA194" si="89">N130*M131+N131*V131</f>
        <v>535.09898035296123</v>
      </c>
      <c r="AD131" t="b">
        <f t="shared" ref="AD131:AD194" si="90">AND(G131&gt;=0,G131&lt;=G130)</f>
        <v>1</v>
      </c>
      <c r="AE131" t="b">
        <f t="shared" ref="AE131:AE194" si="91">AND(D131&gt;=0,D131&lt;=1,E131&gt;=0,E131&lt;=1,Q131&gt;=0,Q131&lt;=1,R131&gt;=0,R131&lt;=1,F131&lt;=G130)</f>
        <v>1</v>
      </c>
      <c r="AF131" t="b">
        <f t="shared" si="67"/>
        <v>1</v>
      </c>
      <c r="AG131" t="b">
        <f t="shared" ref="AG131:AG194" si="92">ABS(U131-((U130-L131-M131)/O131-V131))&lt;=0.000000000001*((ABS(U130)+ABS(L131)+ABS(M131))/O131+ABS(V131))</f>
        <v>1</v>
      </c>
      <c r="AH131" t="b">
        <f t="shared" si="68"/>
        <v>1</v>
      </c>
    </row>
    <row r="132" spans="1:34" x14ac:dyDescent="0.35">
      <c r="A132">
        <v>130</v>
      </c>
      <c r="B132">
        <f t="shared" si="69"/>
        <v>90</v>
      </c>
      <c r="C132">
        <f t="shared" si="70"/>
        <v>2037</v>
      </c>
      <c r="D132">
        <f t="shared" si="71"/>
        <v>8.1605166990186495E-2</v>
      </c>
      <c r="E132">
        <f t="shared" si="72"/>
        <v>7.0688870075686916E-3</v>
      </c>
      <c r="F132">
        <f t="shared" si="73"/>
        <v>0.40051581803384256</v>
      </c>
      <c r="G132">
        <f t="shared" si="74"/>
        <v>56.258448684441341</v>
      </c>
      <c r="H132" t="b">
        <f t="shared" si="75"/>
        <v>0</v>
      </c>
      <c r="I132">
        <f t="shared" si="76"/>
        <v>1</v>
      </c>
      <c r="J132">
        <f t="shared" si="77"/>
        <v>1000</v>
      </c>
      <c r="K132">
        <f t="shared" si="78"/>
        <v>7.2824252440881869</v>
      </c>
      <c r="L132">
        <f t="shared" si="79"/>
        <v>56658.964502475188</v>
      </c>
      <c r="M132">
        <f t="shared" si="80"/>
        <v>412.6146733967218</v>
      </c>
      <c r="N132">
        <f t="shared" si="62"/>
        <v>0.61467227764429599</v>
      </c>
      <c r="O132">
        <f t="shared" si="81"/>
        <v>0.99580851078540888</v>
      </c>
      <c r="P132">
        <f t="shared" si="82"/>
        <v>1007.2824252440881</v>
      </c>
      <c r="Q132">
        <f t="shared" si="83"/>
        <v>7.590204336953349E-2</v>
      </c>
      <c r="R132">
        <f t="shared" si="84"/>
        <v>6.5565116041144123E-3</v>
      </c>
      <c r="S132">
        <f t="shared" si="85"/>
        <v>1007.7517057790889</v>
      </c>
      <c r="T132">
        <f t="shared" si="86"/>
        <v>56658.964502475188</v>
      </c>
      <c r="U132">
        <f t="shared" si="63"/>
        <v>3564876.0854819706</v>
      </c>
      <c r="V132">
        <f t="shared" si="87"/>
        <v>445.30344741754698</v>
      </c>
      <c r="W132">
        <f t="shared" si="64"/>
        <v>63366.057345051973</v>
      </c>
      <c r="X132">
        <f t="shared" si="65"/>
        <v>65964.107142689638</v>
      </c>
      <c r="Y132">
        <f t="shared" si="66"/>
        <v>146162.25122002178</v>
      </c>
      <c r="Z132">
        <f t="shared" si="88"/>
        <v>34973.284906186847</v>
      </c>
      <c r="AA132">
        <f t="shared" si="89"/>
        <v>528.40601713650403</v>
      </c>
      <c r="AD132" t="b">
        <f t="shared" si="90"/>
        <v>1</v>
      </c>
      <c r="AE132" t="b">
        <f t="shared" si="91"/>
        <v>1</v>
      </c>
      <c r="AF132" t="b">
        <f t="shared" si="67"/>
        <v>1</v>
      </c>
      <c r="AG132" t="b">
        <f t="shared" si="92"/>
        <v>1</v>
      </c>
      <c r="AH132" t="b">
        <f t="shared" si="68"/>
        <v>1</v>
      </c>
    </row>
    <row r="133" spans="1:34" x14ac:dyDescent="0.35">
      <c r="A133">
        <v>131</v>
      </c>
      <c r="B133">
        <f t="shared" si="69"/>
        <v>90</v>
      </c>
      <c r="C133">
        <f t="shared" si="70"/>
        <v>2037</v>
      </c>
      <c r="D133">
        <f t="shared" si="71"/>
        <v>8.1605166990186495E-2</v>
      </c>
      <c r="E133">
        <f t="shared" si="72"/>
        <v>7.0688870075686916E-3</v>
      </c>
      <c r="F133">
        <f t="shared" si="73"/>
        <v>0.39768461697141733</v>
      </c>
      <c r="G133">
        <f t="shared" si="74"/>
        <v>55.860764067469923</v>
      </c>
      <c r="H133" t="b">
        <f t="shared" si="75"/>
        <v>0</v>
      </c>
      <c r="I133">
        <f t="shared" si="76"/>
        <v>1</v>
      </c>
      <c r="J133">
        <f t="shared" si="77"/>
        <v>1000</v>
      </c>
      <c r="K133">
        <f t="shared" si="78"/>
        <v>7.3003856693367437</v>
      </c>
      <c r="L133">
        <f t="shared" si="79"/>
        <v>56258.44868444134</v>
      </c>
      <c r="M133">
        <f t="shared" si="80"/>
        <v>410.70837255501215</v>
      </c>
      <c r="N133">
        <f t="shared" si="62"/>
        <v>0.6120939071715954</v>
      </c>
      <c r="O133">
        <f t="shared" si="81"/>
        <v>0.99580529240299875</v>
      </c>
      <c r="P133">
        <f t="shared" si="82"/>
        <v>1007.3003856693367</v>
      </c>
      <c r="Q133">
        <f t="shared" si="83"/>
        <v>7.590204336953349E-2</v>
      </c>
      <c r="R133">
        <f t="shared" si="84"/>
        <v>6.5565116041144123E-3</v>
      </c>
      <c r="S133">
        <f t="shared" si="85"/>
        <v>1007.7708235767357</v>
      </c>
      <c r="T133">
        <f t="shared" si="86"/>
        <v>56258.44868444134</v>
      </c>
      <c r="U133">
        <f t="shared" si="63"/>
        <v>3522544.8039403339</v>
      </c>
      <c r="V133">
        <f t="shared" si="87"/>
        <v>440.01567158689141</v>
      </c>
      <c r="W133">
        <f t="shared" si="64"/>
        <v>63059.373833228012</v>
      </c>
      <c r="X133">
        <f t="shared" si="65"/>
        <v>65652.259590185582</v>
      </c>
      <c r="Y133">
        <f t="shared" si="66"/>
        <v>144840.57952330998</v>
      </c>
      <c r="Z133">
        <f t="shared" si="88"/>
        <v>34580.50878960031</v>
      </c>
      <c r="AA133">
        <f t="shared" si="89"/>
        <v>521.78196244432536</v>
      </c>
      <c r="AD133" t="b">
        <f t="shared" si="90"/>
        <v>1</v>
      </c>
      <c r="AE133" t="b">
        <f t="shared" si="91"/>
        <v>1</v>
      </c>
      <c r="AF133" t="b">
        <f t="shared" si="67"/>
        <v>1</v>
      </c>
      <c r="AG133" t="b">
        <f t="shared" si="92"/>
        <v>1</v>
      </c>
      <c r="AH133" t="b">
        <f t="shared" si="68"/>
        <v>1</v>
      </c>
    </row>
    <row r="134" spans="1:34" x14ac:dyDescent="0.35">
      <c r="A134">
        <v>132</v>
      </c>
      <c r="B134">
        <f t="shared" si="69"/>
        <v>90</v>
      </c>
      <c r="C134">
        <f t="shared" si="70"/>
        <v>2037</v>
      </c>
      <c r="D134">
        <f t="shared" si="71"/>
        <v>8.1605166990186495E-2</v>
      </c>
      <c r="E134">
        <f t="shared" si="72"/>
        <v>7.0688870075686916E-3</v>
      </c>
      <c r="F134">
        <f t="shared" si="73"/>
        <v>0.39487342934939818</v>
      </c>
      <c r="G134">
        <f t="shared" si="74"/>
        <v>55.465890638120527</v>
      </c>
      <c r="H134" t="b">
        <f t="shared" si="75"/>
        <v>0</v>
      </c>
      <c r="I134">
        <f t="shared" si="76"/>
        <v>1</v>
      </c>
      <c r="J134">
        <f t="shared" si="77"/>
        <v>1000</v>
      </c>
      <c r="K134">
        <f t="shared" si="78"/>
        <v>7.3183903898391875</v>
      </c>
      <c r="L134">
        <f t="shared" si="79"/>
        <v>55860.764067469921</v>
      </c>
      <c r="M134">
        <f t="shared" si="80"/>
        <v>408.8108789204461</v>
      </c>
      <c r="N134">
        <f t="shared" si="62"/>
        <v>0.60952441637091359</v>
      </c>
      <c r="O134">
        <f t="shared" si="81"/>
        <v>0.99580212975398652</v>
      </c>
      <c r="P134">
        <f t="shared" si="82"/>
        <v>1007.3183903898392</v>
      </c>
      <c r="Q134">
        <f t="shared" si="83"/>
        <v>7.590204336953349E-2</v>
      </c>
      <c r="R134">
        <f t="shared" si="84"/>
        <v>6.5565116041144123E-3</v>
      </c>
      <c r="S134">
        <f t="shared" si="85"/>
        <v>1007.7899885240289</v>
      </c>
      <c r="T134">
        <f t="shared" si="86"/>
        <v>55860.764067469921</v>
      </c>
      <c r="U134">
        <f t="shared" si="63"/>
        <v>3480452.7854583389</v>
      </c>
      <c r="V134">
        <f t="shared" si="87"/>
        <v>434.75778309670528</v>
      </c>
      <c r="W134">
        <f t="shared" si="64"/>
        <v>62749.42573564843</v>
      </c>
      <c r="X134">
        <f t="shared" si="65"/>
        <v>65337.259132802406</v>
      </c>
      <c r="Y134">
        <f t="shared" si="66"/>
        <v>143536.48419621834</v>
      </c>
      <c r="Z134">
        <f t="shared" si="88"/>
        <v>34192.033335648324</v>
      </c>
      <c r="AA134">
        <f t="shared" si="89"/>
        <v>515.22613217740138</v>
      </c>
      <c r="AD134" t="b">
        <f t="shared" si="90"/>
        <v>1</v>
      </c>
      <c r="AE134" t="b">
        <f t="shared" si="91"/>
        <v>1</v>
      </c>
      <c r="AF134" t="b">
        <f t="shared" si="67"/>
        <v>1</v>
      </c>
      <c r="AG134" t="b">
        <f t="shared" si="92"/>
        <v>1</v>
      </c>
      <c r="AH134" t="b">
        <f t="shared" si="68"/>
        <v>1</v>
      </c>
    </row>
    <row r="135" spans="1:34" x14ac:dyDescent="0.35">
      <c r="A135">
        <v>133</v>
      </c>
      <c r="B135">
        <f t="shared" si="69"/>
        <v>90</v>
      </c>
      <c r="C135">
        <f t="shared" si="70"/>
        <v>2038</v>
      </c>
      <c r="D135">
        <f t="shared" si="71"/>
        <v>8.0722525504020634E-2</v>
      </c>
      <c r="E135">
        <f t="shared" si="72"/>
        <v>6.989399011052555E-3</v>
      </c>
      <c r="F135">
        <f t="shared" si="73"/>
        <v>0.38767324117322877</v>
      </c>
      <c r="G135">
        <f t="shared" si="74"/>
        <v>55.078217396947295</v>
      </c>
      <c r="H135" t="b">
        <f t="shared" si="75"/>
        <v>1</v>
      </c>
      <c r="I135">
        <f t="shared" si="76"/>
        <v>1</v>
      </c>
      <c r="J135">
        <f t="shared" si="77"/>
        <v>1000</v>
      </c>
      <c r="K135">
        <f t="shared" si="78"/>
        <v>7.3364395148395607</v>
      </c>
      <c r="L135">
        <f t="shared" si="79"/>
        <v>55465.890638120531</v>
      </c>
      <c r="M135">
        <f t="shared" si="80"/>
        <v>406.92215180327707</v>
      </c>
      <c r="N135">
        <f t="shared" si="62"/>
        <v>0.60696381778933783</v>
      </c>
      <c r="O135">
        <f t="shared" si="81"/>
        <v>0.99579902213463167</v>
      </c>
      <c r="P135">
        <f t="shared" si="82"/>
        <v>1007.3364395148395</v>
      </c>
      <c r="Q135">
        <f t="shared" si="83"/>
        <v>7.508108686844861E-2</v>
      </c>
      <c r="R135">
        <f t="shared" si="84"/>
        <v>6.4829946869250366E-3</v>
      </c>
      <c r="S135">
        <f t="shared" si="85"/>
        <v>1007.8092007372522</v>
      </c>
      <c r="T135">
        <f t="shared" si="86"/>
        <v>55465.890638120531</v>
      </c>
      <c r="U135">
        <f t="shared" si="63"/>
        <v>3438597.7205307083</v>
      </c>
      <c r="V135">
        <f t="shared" si="87"/>
        <v>429.52949345711198</v>
      </c>
      <c r="W135">
        <f t="shared" si="64"/>
        <v>62431.173030688806</v>
      </c>
      <c r="X135">
        <f t="shared" si="65"/>
        <v>65014.255137023072</v>
      </c>
      <c r="Y135">
        <f t="shared" si="66"/>
        <v>142271.55780684325</v>
      </c>
      <c r="Z135">
        <f t="shared" si="88"/>
        <v>33807.814619693338</v>
      </c>
      <c r="AA135">
        <f t="shared" si="89"/>
        <v>508.73784828813791</v>
      </c>
      <c r="AD135" t="b">
        <f t="shared" si="90"/>
        <v>1</v>
      </c>
      <c r="AE135" t="b">
        <f t="shared" si="91"/>
        <v>1</v>
      </c>
      <c r="AF135" t="b">
        <f t="shared" si="67"/>
        <v>1</v>
      </c>
      <c r="AG135" t="b">
        <f t="shared" si="92"/>
        <v>1</v>
      </c>
      <c r="AH135" t="b">
        <f t="shared" si="68"/>
        <v>1</v>
      </c>
    </row>
    <row r="136" spans="1:34" x14ac:dyDescent="0.35">
      <c r="A136">
        <v>134</v>
      </c>
      <c r="B136">
        <f t="shared" si="69"/>
        <v>90</v>
      </c>
      <c r="C136">
        <f t="shared" si="70"/>
        <v>2038</v>
      </c>
      <c r="D136">
        <f t="shared" si="71"/>
        <v>8.0722525504020634E-2</v>
      </c>
      <c r="E136">
        <f t="shared" si="72"/>
        <v>6.989399011052555E-3</v>
      </c>
      <c r="F136">
        <f t="shared" si="73"/>
        <v>0.38496363820476104</v>
      </c>
      <c r="G136">
        <f t="shared" si="74"/>
        <v>54.693253758742536</v>
      </c>
      <c r="H136" t="b">
        <f t="shared" si="75"/>
        <v>0</v>
      </c>
      <c r="I136">
        <f t="shared" si="76"/>
        <v>1</v>
      </c>
      <c r="J136">
        <f t="shared" si="77"/>
        <v>1000</v>
      </c>
      <c r="K136">
        <f t="shared" si="78"/>
        <v>7.3545331538513459</v>
      </c>
      <c r="L136">
        <f t="shared" si="79"/>
        <v>55078.217396947293</v>
      </c>
      <c r="M136">
        <f t="shared" si="80"/>
        <v>405.07457590088086</v>
      </c>
      <c r="N136">
        <f t="shared" si="62"/>
        <v>0.6044121229918471</v>
      </c>
      <c r="O136">
        <f t="shared" si="81"/>
        <v>0.99579596884904209</v>
      </c>
      <c r="P136">
        <f t="shared" si="82"/>
        <v>1007.3545331538513</v>
      </c>
      <c r="Q136">
        <f t="shared" si="83"/>
        <v>7.508108686844861E-2</v>
      </c>
      <c r="R136">
        <f t="shared" si="84"/>
        <v>6.4829946869250366E-3</v>
      </c>
      <c r="S136">
        <f t="shared" si="85"/>
        <v>1007.8284603329764</v>
      </c>
      <c r="T136">
        <f t="shared" si="86"/>
        <v>55078.217396947293</v>
      </c>
      <c r="U136">
        <f t="shared" si="63"/>
        <v>3396972.8622261062</v>
      </c>
      <c r="V136">
        <f t="shared" si="87"/>
        <v>424.32995988095399</v>
      </c>
      <c r="W136">
        <f t="shared" si="64"/>
        <v>62109.540551573307</v>
      </c>
      <c r="X136">
        <f t="shared" si="65"/>
        <v>64687.991551804706</v>
      </c>
      <c r="Y136">
        <f t="shared" si="66"/>
        <v>141023.87486013936</v>
      </c>
      <c r="Z136">
        <f t="shared" si="88"/>
        <v>33430.485108282257</v>
      </c>
      <c r="AA136">
        <f t="shared" si="89"/>
        <v>502.33578297888823</v>
      </c>
      <c r="AD136" t="b">
        <f t="shared" si="90"/>
        <v>1</v>
      </c>
      <c r="AE136" t="b">
        <f t="shared" si="91"/>
        <v>1</v>
      </c>
      <c r="AF136" t="b">
        <f t="shared" si="67"/>
        <v>1</v>
      </c>
      <c r="AG136" t="b">
        <f t="shared" si="92"/>
        <v>1</v>
      </c>
      <c r="AH136" t="b">
        <f t="shared" si="68"/>
        <v>1</v>
      </c>
    </row>
    <row r="137" spans="1:34" x14ac:dyDescent="0.35">
      <c r="A137">
        <v>135</v>
      </c>
      <c r="B137">
        <f t="shared" si="69"/>
        <v>90</v>
      </c>
      <c r="C137">
        <f t="shared" si="70"/>
        <v>2038</v>
      </c>
      <c r="D137">
        <f t="shared" si="71"/>
        <v>8.0722525504020634E-2</v>
      </c>
      <c r="E137">
        <f t="shared" si="72"/>
        <v>6.989399011052555E-3</v>
      </c>
      <c r="F137">
        <f t="shared" si="73"/>
        <v>0.3822729737326015</v>
      </c>
      <c r="G137">
        <f t="shared" si="74"/>
        <v>54.310980785009932</v>
      </c>
      <c r="H137" t="b">
        <f t="shared" si="75"/>
        <v>0</v>
      </c>
      <c r="I137">
        <f t="shared" si="76"/>
        <v>1</v>
      </c>
      <c r="J137">
        <f t="shared" si="77"/>
        <v>1000</v>
      </c>
      <c r="K137">
        <f t="shared" si="78"/>
        <v>7.3726714166580942</v>
      </c>
      <c r="L137">
        <f t="shared" si="79"/>
        <v>54693.253758742532</v>
      </c>
      <c r="M137">
        <f t="shared" si="80"/>
        <v>403.23538867110898</v>
      </c>
      <c r="N137">
        <f t="shared" si="62"/>
        <v>0.60186934258002611</v>
      </c>
      <c r="O137">
        <f t="shared" si="81"/>
        <v>0.99579296920909821</v>
      </c>
      <c r="P137">
        <f t="shared" si="82"/>
        <v>1007.3726714166581</v>
      </c>
      <c r="Q137">
        <f t="shared" si="83"/>
        <v>7.508108686844861E-2</v>
      </c>
      <c r="R137">
        <f t="shared" si="84"/>
        <v>6.4829946869250366E-3</v>
      </c>
      <c r="S137">
        <f t="shared" si="85"/>
        <v>1007.8477674280593</v>
      </c>
      <c r="T137">
        <f t="shared" si="86"/>
        <v>54693.253758742532</v>
      </c>
      <c r="U137">
        <f t="shared" si="63"/>
        <v>3355575.9890955696</v>
      </c>
      <c r="V137">
        <f t="shared" si="87"/>
        <v>419.15890487783389</v>
      </c>
      <c r="W137">
        <f t="shared" si="64"/>
        <v>61784.485210801533</v>
      </c>
      <c r="X137">
        <f t="shared" si="65"/>
        <v>64358.428141782701</v>
      </c>
      <c r="Y137">
        <f t="shared" si="66"/>
        <v>139793.36506623033</v>
      </c>
      <c r="Z137">
        <f t="shared" si="88"/>
        <v>33057.265617653393</v>
      </c>
      <c r="AA137">
        <f t="shared" si="89"/>
        <v>495.99925184753317</v>
      </c>
      <c r="AD137" t="b">
        <f t="shared" si="90"/>
        <v>1</v>
      </c>
      <c r="AE137" t="b">
        <f t="shared" si="91"/>
        <v>1</v>
      </c>
      <c r="AF137" t="b">
        <f t="shared" si="67"/>
        <v>1</v>
      </c>
      <c r="AG137" t="b">
        <f t="shared" si="92"/>
        <v>1</v>
      </c>
      <c r="AH137" t="b">
        <f t="shared" si="68"/>
        <v>1</v>
      </c>
    </row>
    <row r="138" spans="1:34" x14ac:dyDescent="0.35">
      <c r="A138">
        <v>136</v>
      </c>
      <c r="B138">
        <f t="shared" si="69"/>
        <v>90</v>
      </c>
      <c r="C138">
        <f t="shared" si="70"/>
        <v>2038</v>
      </c>
      <c r="D138">
        <f t="shared" si="71"/>
        <v>8.0722525504020634E-2</v>
      </c>
      <c r="E138">
        <f t="shared" si="72"/>
        <v>6.989399011052555E-3</v>
      </c>
      <c r="F138">
        <f t="shared" si="73"/>
        <v>0.37960111538804275</v>
      </c>
      <c r="G138">
        <f t="shared" si="74"/>
        <v>53.93137966962189</v>
      </c>
      <c r="H138" t="b">
        <f t="shared" si="75"/>
        <v>0</v>
      </c>
      <c r="I138">
        <f t="shared" si="76"/>
        <v>1</v>
      </c>
      <c r="J138">
        <f t="shared" si="77"/>
        <v>1000</v>
      </c>
      <c r="K138">
        <f t="shared" si="78"/>
        <v>7.3908544133141252</v>
      </c>
      <c r="L138">
        <f t="shared" si="79"/>
        <v>54310.980785009931</v>
      </c>
      <c r="M138">
        <f t="shared" si="80"/>
        <v>401.40455202630932</v>
      </c>
      <c r="N138">
        <f t="shared" si="62"/>
        <v>0.59933548621050936</v>
      </c>
      <c r="O138">
        <f t="shared" si="81"/>
        <v>0.99579002253436788</v>
      </c>
      <c r="P138">
        <f t="shared" si="82"/>
        <v>1007.3908544133142</v>
      </c>
      <c r="Q138">
        <f t="shared" si="83"/>
        <v>7.508108686844861E-2</v>
      </c>
      <c r="R138">
        <f t="shared" si="84"/>
        <v>6.4829946869250366E-3</v>
      </c>
      <c r="S138">
        <f t="shared" si="85"/>
        <v>1007.8671221396472</v>
      </c>
      <c r="T138">
        <f t="shared" si="86"/>
        <v>54310.980785009931</v>
      </c>
      <c r="U138">
        <f t="shared" si="63"/>
        <v>3314404.9006469185</v>
      </c>
      <c r="V138">
        <f t="shared" si="87"/>
        <v>414.01605357515297</v>
      </c>
      <c r="W138">
        <f t="shared" si="64"/>
        <v>61455.963503077917</v>
      </c>
      <c r="X138">
        <f t="shared" si="65"/>
        <v>64025.524309981723</v>
      </c>
      <c r="Y138">
        <f t="shared" si="66"/>
        <v>138579.95946130916</v>
      </c>
      <c r="Z138">
        <f t="shared" si="88"/>
        <v>32688.114299950357</v>
      </c>
      <c r="AA138">
        <f t="shared" si="89"/>
        <v>489.72760660512529</v>
      </c>
      <c r="AD138" t="b">
        <f t="shared" si="90"/>
        <v>1</v>
      </c>
      <c r="AE138" t="b">
        <f t="shared" si="91"/>
        <v>1</v>
      </c>
      <c r="AF138" t="b">
        <f t="shared" si="67"/>
        <v>1</v>
      </c>
      <c r="AG138" t="b">
        <f t="shared" si="92"/>
        <v>1</v>
      </c>
      <c r="AH138" t="b">
        <f t="shared" si="68"/>
        <v>1</v>
      </c>
    </row>
    <row r="139" spans="1:34" x14ac:dyDescent="0.35">
      <c r="A139">
        <v>137</v>
      </c>
      <c r="B139">
        <f t="shared" si="69"/>
        <v>90</v>
      </c>
      <c r="C139">
        <f t="shared" si="70"/>
        <v>2038</v>
      </c>
      <c r="D139">
        <f t="shared" si="71"/>
        <v>8.0722525504020634E-2</v>
      </c>
      <c r="E139">
        <f t="shared" si="72"/>
        <v>6.989399011052555E-3</v>
      </c>
      <c r="F139">
        <f t="shared" si="73"/>
        <v>0.37694793172755509</v>
      </c>
      <c r="G139">
        <f t="shared" si="74"/>
        <v>53.554431737894333</v>
      </c>
      <c r="H139" t="b">
        <f t="shared" si="75"/>
        <v>0</v>
      </c>
      <c r="I139">
        <f t="shared" si="76"/>
        <v>1</v>
      </c>
      <c r="J139">
        <f t="shared" si="77"/>
        <v>1000</v>
      </c>
      <c r="K139">
        <f t="shared" si="78"/>
        <v>7.4090822541451775</v>
      </c>
      <c r="L139">
        <f t="shared" si="79"/>
        <v>53931.379669621892</v>
      </c>
      <c r="M139">
        <f t="shared" si="80"/>
        <v>399.58202805176154</v>
      </c>
      <c r="N139">
        <f t="shared" si="62"/>
        <v>0.59681056261316201</v>
      </c>
      <c r="O139">
        <f t="shared" si="81"/>
        <v>0.99578712815202719</v>
      </c>
      <c r="P139">
        <f t="shared" si="82"/>
        <v>1007.4090822541452</v>
      </c>
      <c r="Q139">
        <f t="shared" si="83"/>
        <v>7.508108686844861E-2</v>
      </c>
      <c r="R139">
        <f t="shared" si="84"/>
        <v>6.4829946869250366E-3</v>
      </c>
      <c r="S139">
        <f t="shared" si="85"/>
        <v>1007.8865245851753</v>
      </c>
      <c r="T139">
        <f t="shared" si="86"/>
        <v>53931.379669621892</v>
      </c>
      <c r="U139">
        <f t="shared" si="63"/>
        <v>3273457.4170615133</v>
      </c>
      <c r="V139">
        <f t="shared" si="87"/>
        <v>408.90113368273006</v>
      </c>
      <c r="W139">
        <f t="shared" si="64"/>
        <v>61123.93149986997</v>
      </c>
      <c r="X139">
        <f t="shared" si="65"/>
        <v>63689.239093150798</v>
      </c>
      <c r="Y139">
        <f t="shared" si="66"/>
        <v>137383.5903910601</v>
      </c>
      <c r="Z139">
        <f t="shared" si="88"/>
        <v>32322.989656296417</v>
      </c>
      <c r="AA139">
        <f t="shared" si="89"/>
        <v>483.52020470973378</v>
      </c>
      <c r="AD139" t="b">
        <f t="shared" si="90"/>
        <v>1</v>
      </c>
      <c r="AE139" t="b">
        <f t="shared" si="91"/>
        <v>1</v>
      </c>
      <c r="AF139" t="b">
        <f t="shared" si="67"/>
        <v>1</v>
      </c>
      <c r="AG139" t="b">
        <f t="shared" si="92"/>
        <v>1</v>
      </c>
      <c r="AH139" t="b">
        <f t="shared" si="68"/>
        <v>1</v>
      </c>
    </row>
    <row r="140" spans="1:34" x14ac:dyDescent="0.35">
      <c r="A140">
        <v>138</v>
      </c>
      <c r="B140">
        <f t="shared" si="69"/>
        <v>90</v>
      </c>
      <c r="C140">
        <f t="shared" si="70"/>
        <v>2038</v>
      </c>
      <c r="D140">
        <f t="shared" si="71"/>
        <v>8.0722525504020634E-2</v>
      </c>
      <c r="E140">
        <f t="shared" si="72"/>
        <v>6.989399011052555E-3</v>
      </c>
      <c r="F140">
        <f t="shared" si="73"/>
        <v>0.3743132922263202</v>
      </c>
      <c r="G140">
        <f t="shared" si="74"/>
        <v>53.180118445668015</v>
      </c>
      <c r="H140" t="b">
        <f t="shared" si="75"/>
        <v>0</v>
      </c>
      <c r="I140">
        <f t="shared" si="76"/>
        <v>1</v>
      </c>
      <c r="J140">
        <f t="shared" si="77"/>
        <v>1000</v>
      </c>
      <c r="K140">
        <f t="shared" si="78"/>
        <v>7.427355049749087</v>
      </c>
      <c r="L140">
        <f t="shared" si="79"/>
        <v>53554.431737894331</v>
      </c>
      <c r="M140">
        <f t="shared" si="80"/>
        <v>397.76777900489225</v>
      </c>
      <c r="N140">
        <f t="shared" si="62"/>
        <v>0.5942945796089979</v>
      </c>
      <c r="O140">
        <f t="shared" si="81"/>
        <v>0.99578428539678021</v>
      </c>
      <c r="P140">
        <f t="shared" si="82"/>
        <v>1007.4273550497491</v>
      </c>
      <c r="Q140">
        <f t="shared" si="83"/>
        <v>7.508108686844861E-2</v>
      </c>
      <c r="R140">
        <f t="shared" si="84"/>
        <v>6.4829946869250366E-3</v>
      </c>
      <c r="S140">
        <f t="shared" si="85"/>
        <v>1007.9059748823681</v>
      </c>
      <c r="T140">
        <f t="shared" si="86"/>
        <v>53554.431737894331</v>
      </c>
      <c r="U140">
        <f t="shared" si="63"/>
        <v>3232731.3789155893</v>
      </c>
      <c r="V140">
        <f t="shared" si="87"/>
        <v>403.81387545799248</v>
      </c>
      <c r="W140">
        <f t="shared" si="64"/>
        <v>60788.344843916493</v>
      </c>
      <c r="X140">
        <f t="shared" si="65"/>
        <v>63349.531157059959</v>
      </c>
      <c r="Y140">
        <f t="shared" si="66"/>
        <v>136204.19149439328</v>
      </c>
      <c r="Z140">
        <f t="shared" si="88"/>
        <v>31961.850535920894</v>
      </c>
      <c r="AA140">
        <f t="shared" si="89"/>
        <v>477.37640933288549</v>
      </c>
      <c r="AD140" t="b">
        <f t="shared" si="90"/>
        <v>1</v>
      </c>
      <c r="AE140" t="b">
        <f t="shared" si="91"/>
        <v>1</v>
      </c>
      <c r="AF140" t="b">
        <f t="shared" si="67"/>
        <v>1</v>
      </c>
      <c r="AG140" t="b">
        <f t="shared" si="92"/>
        <v>1</v>
      </c>
      <c r="AH140" t="b">
        <f t="shared" si="68"/>
        <v>1</v>
      </c>
    </row>
    <row r="141" spans="1:34" x14ac:dyDescent="0.35">
      <c r="A141">
        <v>139</v>
      </c>
      <c r="B141">
        <f t="shared" si="69"/>
        <v>90</v>
      </c>
      <c r="C141">
        <f t="shared" si="70"/>
        <v>2038</v>
      </c>
      <c r="D141">
        <f t="shared" si="71"/>
        <v>8.0722525504020634E-2</v>
      </c>
      <c r="E141">
        <f t="shared" si="72"/>
        <v>6.989399011052555E-3</v>
      </c>
      <c r="F141">
        <f t="shared" si="73"/>
        <v>0.37169706727180973</v>
      </c>
      <c r="G141">
        <f t="shared" si="74"/>
        <v>52.808421378396204</v>
      </c>
      <c r="H141" t="b">
        <f t="shared" si="75"/>
        <v>0</v>
      </c>
      <c r="I141">
        <f t="shared" si="76"/>
        <v>1</v>
      </c>
      <c r="J141">
        <f t="shared" si="77"/>
        <v>1000</v>
      </c>
      <c r="K141">
        <f t="shared" si="78"/>
        <v>7.4456729109964508</v>
      </c>
      <c r="L141">
        <f t="shared" si="79"/>
        <v>53180.118445668013</v>
      </c>
      <c r="M141">
        <f t="shared" si="80"/>
        <v>395.96176731449299</v>
      </c>
      <c r="N141">
        <f t="shared" si="62"/>
        <v>0.5917875441278394</v>
      </c>
      <c r="O141">
        <f t="shared" si="81"/>
        <v>0.9957814936107815</v>
      </c>
      <c r="P141">
        <f t="shared" si="82"/>
        <v>1007.4456729109964</v>
      </c>
      <c r="Q141">
        <f t="shared" si="83"/>
        <v>7.508108686844861E-2</v>
      </c>
      <c r="R141">
        <f t="shared" si="84"/>
        <v>6.4829946869250366E-3</v>
      </c>
      <c r="S141">
        <f t="shared" si="85"/>
        <v>1007.9254731492412</v>
      </c>
      <c r="T141">
        <f t="shared" si="86"/>
        <v>53180.118445668013</v>
      </c>
      <c r="U141">
        <f t="shared" si="63"/>
        <v>3192224.6469060751</v>
      </c>
      <c r="V141">
        <f t="shared" si="87"/>
        <v>398.75401167172663</v>
      </c>
      <c r="W141">
        <f t="shared" si="64"/>
        <v>60449.158743684937</v>
      </c>
      <c r="X141">
        <f t="shared" si="65"/>
        <v>63006.358791757906</v>
      </c>
      <c r="Y141">
        <f t="shared" si="66"/>
        <v>135041.69768749239</v>
      </c>
      <c r="Z141">
        <f t="shared" si="88"/>
        <v>31604.656135224988</v>
      </c>
      <c r="AA141">
        <f t="shared" si="89"/>
        <v>471.29558932573735</v>
      </c>
      <c r="AD141" t="b">
        <f t="shared" si="90"/>
        <v>1</v>
      </c>
      <c r="AE141" t="b">
        <f t="shared" si="91"/>
        <v>1</v>
      </c>
      <c r="AF141" t="b">
        <f t="shared" si="67"/>
        <v>1</v>
      </c>
      <c r="AG141" t="b">
        <f t="shared" si="92"/>
        <v>1</v>
      </c>
      <c r="AH141" t="b">
        <f t="shared" si="68"/>
        <v>1</v>
      </c>
    </row>
    <row r="142" spans="1:34" x14ac:dyDescent="0.35">
      <c r="A142">
        <v>140</v>
      </c>
      <c r="B142">
        <f t="shared" si="69"/>
        <v>90</v>
      </c>
      <c r="C142">
        <f t="shared" si="70"/>
        <v>2038</v>
      </c>
      <c r="D142">
        <f t="shared" si="71"/>
        <v>8.0722525504020634E-2</v>
      </c>
      <c r="E142">
        <f t="shared" si="72"/>
        <v>6.989399011052555E-3</v>
      </c>
      <c r="F142">
        <f t="shared" si="73"/>
        <v>0.36909912815740903</v>
      </c>
      <c r="G142">
        <f t="shared" si="74"/>
        <v>52.439322250238796</v>
      </c>
      <c r="H142" t="b">
        <f t="shared" si="75"/>
        <v>0</v>
      </c>
      <c r="I142">
        <f t="shared" si="76"/>
        <v>1</v>
      </c>
      <c r="J142">
        <f t="shared" si="77"/>
        <v>1000</v>
      </c>
      <c r="K142">
        <f t="shared" si="78"/>
        <v>7.4640359490313006</v>
      </c>
      <c r="L142">
        <f t="shared" si="79"/>
        <v>52808.421378396204</v>
      </c>
      <c r="M142">
        <f t="shared" si="80"/>
        <v>394.16395557994235</v>
      </c>
      <c r="N142">
        <f t="shared" si="62"/>
        <v>0.5892894622257201</v>
      </c>
      <c r="O142">
        <f t="shared" si="81"/>
        <v>0.99577875214355704</v>
      </c>
      <c r="P142">
        <f t="shared" si="82"/>
        <v>1007.4640359490313</v>
      </c>
      <c r="Q142">
        <f t="shared" si="83"/>
        <v>7.508108686844861E-2</v>
      </c>
      <c r="R142">
        <f t="shared" si="84"/>
        <v>6.4829946869250366E-3</v>
      </c>
      <c r="S142">
        <f t="shared" si="85"/>
        <v>1007.9450195041003</v>
      </c>
      <c r="T142">
        <f t="shared" si="86"/>
        <v>52808.421378396204</v>
      </c>
      <c r="U142">
        <f t="shared" si="63"/>
        <v>3151935.1015808186</v>
      </c>
      <c r="V142">
        <f t="shared" si="87"/>
        <v>393.7212775743796</v>
      </c>
      <c r="W142">
        <f t="shared" si="64"/>
        <v>60106.327967777434</v>
      </c>
      <c r="X142">
        <f t="shared" si="65"/>
        <v>62659.67990679005</v>
      </c>
      <c r="Y142">
        <f t="shared" si="66"/>
        <v>133896.04514815469</v>
      </c>
      <c r="Z142">
        <f t="shared" si="88"/>
        <v>31251.36599678918</v>
      </c>
      <c r="AA142">
        <f t="shared" si="89"/>
        <v>465.27711918499847</v>
      </c>
      <c r="AD142" t="b">
        <f t="shared" si="90"/>
        <v>1</v>
      </c>
      <c r="AE142" t="b">
        <f t="shared" si="91"/>
        <v>1</v>
      </c>
      <c r="AF142" t="b">
        <f t="shared" si="67"/>
        <v>1</v>
      </c>
      <c r="AG142" t="b">
        <f t="shared" si="92"/>
        <v>1</v>
      </c>
      <c r="AH142" t="b">
        <f t="shared" si="68"/>
        <v>1</v>
      </c>
    </row>
    <row r="143" spans="1:34" x14ac:dyDescent="0.35">
      <c r="A143">
        <v>141</v>
      </c>
      <c r="B143">
        <f t="shared" si="69"/>
        <v>91</v>
      </c>
      <c r="C143">
        <f t="shared" si="70"/>
        <v>2038</v>
      </c>
      <c r="D143">
        <f t="shared" si="71"/>
        <v>9.0959134811567893E-2</v>
      </c>
      <c r="E143">
        <f t="shared" si="72"/>
        <v>7.9156077347193321E-3</v>
      </c>
      <c r="F143">
        <f t="shared" si="73"/>
        <v>0.41508910480742978</v>
      </c>
      <c r="G143">
        <f t="shared" si="74"/>
        <v>52.024233145431367</v>
      </c>
      <c r="H143" t="b">
        <f t="shared" si="75"/>
        <v>0</v>
      </c>
      <c r="I143">
        <f t="shared" si="76"/>
        <v>1</v>
      </c>
      <c r="J143">
        <f t="shared" si="77"/>
        <v>1000</v>
      </c>
      <c r="K143">
        <f t="shared" si="78"/>
        <v>7.4824442752717832</v>
      </c>
      <c r="L143">
        <f t="shared" si="79"/>
        <v>52439.322250238794</v>
      </c>
      <c r="M143">
        <f t="shared" si="80"/>
        <v>392.37430657043154</v>
      </c>
      <c r="N143">
        <f t="shared" si="62"/>
        <v>0.58680033910203244</v>
      </c>
      <c r="O143">
        <f t="shared" si="81"/>
        <v>0.99577606035192556</v>
      </c>
      <c r="P143">
        <f t="shared" si="82"/>
        <v>1007.4824442752717</v>
      </c>
      <c r="Q143">
        <f t="shared" si="83"/>
        <v>8.460229235427108E-2</v>
      </c>
      <c r="R143">
        <f t="shared" si="84"/>
        <v>7.3393225779285753E-3</v>
      </c>
      <c r="S143">
        <f t="shared" si="85"/>
        <v>1007.9646140655436</v>
      </c>
      <c r="T143">
        <f t="shared" si="86"/>
        <v>52439.322250238794</v>
      </c>
      <c r="U143">
        <f t="shared" si="63"/>
        <v>3111860.6430731416</v>
      </c>
      <c r="V143">
        <f t="shared" si="87"/>
        <v>388.71541086290108</v>
      </c>
      <c r="W143">
        <f t="shared" si="64"/>
        <v>59815.598518753373</v>
      </c>
      <c r="X143">
        <f t="shared" si="65"/>
        <v>62363.20384999254</v>
      </c>
      <c r="Y143">
        <f t="shared" si="66"/>
        <v>132537.21371493032</v>
      </c>
      <c r="Z143">
        <f t="shared" si="88"/>
        <v>30901.940008324458</v>
      </c>
      <c r="AA143">
        <f t="shared" si="89"/>
        <v>459.32037901861565</v>
      </c>
      <c r="AD143" t="b">
        <f t="shared" si="90"/>
        <v>1</v>
      </c>
      <c r="AE143" t="b">
        <f t="shared" si="91"/>
        <v>1</v>
      </c>
      <c r="AF143" t="b">
        <f t="shared" si="67"/>
        <v>1</v>
      </c>
      <c r="AG143" t="b">
        <f t="shared" si="92"/>
        <v>1</v>
      </c>
      <c r="AH143" t="b">
        <f t="shared" si="68"/>
        <v>1</v>
      </c>
    </row>
    <row r="144" spans="1:34" x14ac:dyDescent="0.35">
      <c r="A144">
        <v>142</v>
      </c>
      <c r="B144">
        <f t="shared" si="69"/>
        <v>91</v>
      </c>
      <c r="C144">
        <f t="shared" si="70"/>
        <v>2038</v>
      </c>
      <c r="D144">
        <f t="shared" si="71"/>
        <v>9.0959134811567893E-2</v>
      </c>
      <c r="E144">
        <f t="shared" si="72"/>
        <v>7.9156077347193321E-3</v>
      </c>
      <c r="F144">
        <f t="shared" si="73"/>
        <v>0.41180342227881839</v>
      </c>
      <c r="G144">
        <f t="shared" si="74"/>
        <v>51.612429723152552</v>
      </c>
      <c r="H144" t="b">
        <f t="shared" si="75"/>
        <v>0</v>
      </c>
      <c r="I144">
        <f t="shared" si="76"/>
        <v>1</v>
      </c>
      <c r="J144">
        <f t="shared" si="77"/>
        <v>1000</v>
      </c>
      <c r="K144">
        <f t="shared" si="78"/>
        <v>7.5008980014108335</v>
      </c>
      <c r="L144">
        <f t="shared" si="79"/>
        <v>52024.233145431368</v>
      </c>
      <c r="M144">
        <f t="shared" si="80"/>
        <v>390.2284664254974</v>
      </c>
      <c r="N144">
        <f t="shared" si="62"/>
        <v>0.58432017911642631</v>
      </c>
      <c r="O144">
        <f t="shared" si="81"/>
        <v>0.99577341759992599</v>
      </c>
      <c r="P144">
        <f t="shared" si="82"/>
        <v>1007.5008980014109</v>
      </c>
      <c r="Q144">
        <f t="shared" si="83"/>
        <v>8.460229235427108E-2</v>
      </c>
      <c r="R144">
        <f t="shared" si="84"/>
        <v>7.3393225779285753E-3</v>
      </c>
      <c r="S144">
        <f t="shared" si="85"/>
        <v>1007.9842569524616</v>
      </c>
      <c r="T144">
        <f t="shared" si="86"/>
        <v>52024.233145431368</v>
      </c>
      <c r="U144">
        <f t="shared" si="63"/>
        <v>3072048.3264791807</v>
      </c>
      <c r="V144">
        <f t="shared" si="87"/>
        <v>383.74228938438193</v>
      </c>
      <c r="W144">
        <f t="shared" si="64"/>
        <v>59521.482382394206</v>
      </c>
      <c r="X144">
        <f t="shared" si="65"/>
        <v>62063.451170468725</v>
      </c>
      <c r="Y144">
        <f t="shared" si="66"/>
        <v>131197.18543294337</v>
      </c>
      <c r="Z144">
        <f t="shared" si="88"/>
        <v>30527.837651262322</v>
      </c>
      <c r="AA144">
        <f t="shared" si="89"/>
        <v>453.21455969337751</v>
      </c>
      <c r="AD144" t="b">
        <f t="shared" si="90"/>
        <v>1</v>
      </c>
      <c r="AE144" t="b">
        <f t="shared" si="91"/>
        <v>1</v>
      </c>
      <c r="AF144" t="b">
        <f t="shared" si="67"/>
        <v>1</v>
      </c>
      <c r="AG144" t="b">
        <f t="shared" si="92"/>
        <v>1</v>
      </c>
      <c r="AH144" t="b">
        <f t="shared" si="68"/>
        <v>1</v>
      </c>
    </row>
    <row r="145" spans="1:34" x14ac:dyDescent="0.35">
      <c r="A145">
        <v>143</v>
      </c>
      <c r="B145">
        <f t="shared" si="69"/>
        <v>91</v>
      </c>
      <c r="C145">
        <f t="shared" si="70"/>
        <v>2038</v>
      </c>
      <c r="D145">
        <f t="shared" si="71"/>
        <v>9.0959134811567893E-2</v>
      </c>
      <c r="E145">
        <f t="shared" si="72"/>
        <v>7.9156077347193321E-3</v>
      </c>
      <c r="F145">
        <f t="shared" si="73"/>
        <v>0.4085437479242443</v>
      </c>
      <c r="G145">
        <f t="shared" si="74"/>
        <v>51.20388597522831</v>
      </c>
      <c r="H145" t="b">
        <f t="shared" si="75"/>
        <v>0</v>
      </c>
      <c r="I145">
        <f t="shared" si="76"/>
        <v>1</v>
      </c>
      <c r="J145">
        <f t="shared" si="77"/>
        <v>1000</v>
      </c>
      <c r="K145">
        <f t="shared" si="78"/>
        <v>7.5193972394168451</v>
      </c>
      <c r="L145">
        <f t="shared" si="79"/>
        <v>51612.429723152549</v>
      </c>
      <c r="M145">
        <f t="shared" si="80"/>
        <v>388.0943615798692</v>
      </c>
      <c r="N145">
        <f t="shared" si="62"/>
        <v>0.58184898580545719</v>
      </c>
      <c r="O145">
        <f t="shared" si="81"/>
        <v>0.99577082325873822</v>
      </c>
      <c r="P145">
        <f t="shared" si="82"/>
        <v>1007.5193972394169</v>
      </c>
      <c r="Q145">
        <f t="shared" si="83"/>
        <v>8.460229235427108E-2</v>
      </c>
      <c r="R145">
        <f t="shared" si="84"/>
        <v>7.3393225779285753E-3</v>
      </c>
      <c r="S145">
        <f t="shared" si="85"/>
        <v>1008.0039482840377</v>
      </c>
      <c r="T145">
        <f t="shared" si="86"/>
        <v>51612.429723152549</v>
      </c>
      <c r="U145">
        <f t="shared" si="63"/>
        <v>3032495.5625246279</v>
      </c>
      <c r="V145">
        <f t="shared" si="87"/>
        <v>378.80158970183641</v>
      </c>
      <c r="W145">
        <f t="shared" si="64"/>
        <v>59223.933980161346</v>
      </c>
      <c r="X145">
        <f t="shared" si="65"/>
        <v>61760.379394278316</v>
      </c>
      <c r="Y145">
        <f t="shared" si="66"/>
        <v>129875.86176683608</v>
      </c>
      <c r="Z145">
        <f t="shared" si="88"/>
        <v>30158.184180466462</v>
      </c>
      <c r="AA145">
        <f t="shared" si="89"/>
        <v>447.17668766193276</v>
      </c>
      <c r="AD145" t="b">
        <f t="shared" si="90"/>
        <v>1</v>
      </c>
      <c r="AE145" t="b">
        <f t="shared" si="91"/>
        <v>1</v>
      </c>
      <c r="AF145" t="b">
        <f t="shared" si="67"/>
        <v>1</v>
      </c>
      <c r="AG145" t="b">
        <f t="shared" si="92"/>
        <v>1</v>
      </c>
      <c r="AH145" t="b">
        <f t="shared" si="68"/>
        <v>1</v>
      </c>
    </row>
    <row r="146" spans="1:34" x14ac:dyDescent="0.35">
      <c r="A146">
        <v>144</v>
      </c>
      <c r="B146">
        <f t="shared" si="69"/>
        <v>91</v>
      </c>
      <c r="C146">
        <f t="shared" si="70"/>
        <v>2038</v>
      </c>
      <c r="D146">
        <f t="shared" si="71"/>
        <v>9.0959134811567893E-2</v>
      </c>
      <c r="E146">
        <f t="shared" si="72"/>
        <v>7.9156077347193321E-3</v>
      </c>
      <c r="F146">
        <f t="shared" si="73"/>
        <v>0.40530987587320394</v>
      </c>
      <c r="G146">
        <f t="shared" si="74"/>
        <v>50.79857609935511</v>
      </c>
      <c r="H146" t="b">
        <f t="shared" si="75"/>
        <v>0</v>
      </c>
      <c r="I146">
        <f t="shared" si="76"/>
        <v>1</v>
      </c>
      <c r="J146">
        <f t="shared" si="77"/>
        <v>1000</v>
      </c>
      <c r="K146">
        <f t="shared" si="78"/>
        <v>7.5379421015343615</v>
      </c>
      <c r="L146">
        <f t="shared" si="79"/>
        <v>51203.88597522831</v>
      </c>
      <c r="M146">
        <f t="shared" si="80"/>
        <v>385.97192785483833</v>
      </c>
      <c r="N146">
        <f t="shared" si="62"/>
        <v>0.57938676189898786</v>
      </c>
      <c r="O146">
        <f t="shared" si="81"/>
        <v>0.99576827670660828</v>
      </c>
      <c r="P146">
        <f t="shared" si="82"/>
        <v>1007.5379421015343</v>
      </c>
      <c r="Q146">
        <f t="shared" si="83"/>
        <v>8.460229235427108E-2</v>
      </c>
      <c r="R146">
        <f t="shared" si="84"/>
        <v>7.3393225779285753E-3</v>
      </c>
      <c r="S146">
        <f t="shared" si="85"/>
        <v>1008.0236881797497</v>
      </c>
      <c r="T146">
        <f t="shared" si="86"/>
        <v>51203.88597522831</v>
      </c>
      <c r="U146">
        <f t="shared" si="63"/>
        <v>2993199.7871025614</v>
      </c>
      <c r="V146">
        <f t="shared" si="87"/>
        <v>373.89299152204131</v>
      </c>
      <c r="W146">
        <f t="shared" si="64"/>
        <v>58922.907233625461</v>
      </c>
      <c r="X146">
        <f t="shared" si="65"/>
        <v>61453.945613488111</v>
      </c>
      <c r="Y146">
        <f t="shared" si="66"/>
        <v>128573.14574984129</v>
      </c>
      <c r="Z146">
        <f t="shared" si="88"/>
        <v>29792.929123984864</v>
      </c>
      <c r="AA146">
        <f t="shared" si="89"/>
        <v>441.20602442639597</v>
      </c>
      <c r="AD146" t="b">
        <f t="shared" si="90"/>
        <v>1</v>
      </c>
      <c r="AE146" t="b">
        <f t="shared" si="91"/>
        <v>1</v>
      </c>
      <c r="AF146" t="b">
        <f t="shared" si="67"/>
        <v>1</v>
      </c>
      <c r="AG146" t="b">
        <f t="shared" si="92"/>
        <v>1</v>
      </c>
      <c r="AH146" t="b">
        <f t="shared" si="68"/>
        <v>1</v>
      </c>
    </row>
    <row r="147" spans="1:34" x14ac:dyDescent="0.35">
      <c r="A147">
        <v>145</v>
      </c>
      <c r="B147">
        <f t="shared" si="69"/>
        <v>91</v>
      </c>
      <c r="C147">
        <f t="shared" si="70"/>
        <v>2039</v>
      </c>
      <c r="D147">
        <f t="shared" si="71"/>
        <v>9.0073074591627972E-2</v>
      </c>
      <c r="E147">
        <f t="shared" si="72"/>
        <v>7.8350600129591941E-3</v>
      </c>
      <c r="F147">
        <f t="shared" si="73"/>
        <v>0.39800989231132183</v>
      </c>
      <c r="G147">
        <f t="shared" si="74"/>
        <v>50.400566207043788</v>
      </c>
      <c r="H147" t="b">
        <f t="shared" si="75"/>
        <v>1</v>
      </c>
      <c r="I147">
        <f t="shared" si="76"/>
        <v>1</v>
      </c>
      <c r="J147">
        <f t="shared" si="77"/>
        <v>1000</v>
      </c>
      <c r="K147">
        <f t="shared" si="78"/>
        <v>7.5565327002847464</v>
      </c>
      <c r="L147">
        <f t="shared" si="79"/>
        <v>50798.576099355108</v>
      </c>
      <c r="M147">
        <f t="shared" si="80"/>
        <v>383.86110142268006</v>
      </c>
      <c r="N147">
        <f t="shared" si="62"/>
        <v>0.57693350933634857</v>
      </c>
      <c r="O147">
        <f t="shared" si="81"/>
        <v>0.9957657773287768</v>
      </c>
      <c r="P147">
        <f t="shared" si="82"/>
        <v>1007.5565327002847</v>
      </c>
      <c r="Q147">
        <f t="shared" si="83"/>
        <v>8.3778156043760432E-2</v>
      </c>
      <c r="R147">
        <f t="shared" si="84"/>
        <v>7.2648785848706821E-3</v>
      </c>
      <c r="S147">
        <f t="shared" si="85"/>
        <v>1008.0434767593698</v>
      </c>
      <c r="T147">
        <f t="shared" si="86"/>
        <v>50798.576099355108</v>
      </c>
      <c r="U147">
        <f t="shared" si="63"/>
        <v>2954158.4609505367</v>
      </c>
      <c r="V147">
        <f t="shared" si="87"/>
        <v>369.01617765520001</v>
      </c>
      <c r="W147">
        <f t="shared" si="64"/>
        <v>58613.596696810091</v>
      </c>
      <c r="X147">
        <f t="shared" si="65"/>
        <v>61139.521358701524</v>
      </c>
      <c r="Y147">
        <f t="shared" si="66"/>
        <v>127308.03315566387</v>
      </c>
      <c r="Z147">
        <f t="shared" si="88"/>
        <v>29432.022515284672</v>
      </c>
      <c r="AA147">
        <f t="shared" si="89"/>
        <v>435.30183894876552</v>
      </c>
      <c r="AD147" t="b">
        <f t="shared" si="90"/>
        <v>1</v>
      </c>
      <c r="AE147" t="b">
        <f t="shared" si="91"/>
        <v>1</v>
      </c>
      <c r="AF147" t="b">
        <f t="shared" si="67"/>
        <v>1</v>
      </c>
      <c r="AG147" t="b">
        <f t="shared" si="92"/>
        <v>1</v>
      </c>
      <c r="AH147" t="b">
        <f t="shared" si="68"/>
        <v>1</v>
      </c>
    </row>
    <row r="148" spans="1:34" x14ac:dyDescent="0.35">
      <c r="A148">
        <v>146</v>
      </c>
      <c r="B148">
        <f t="shared" si="69"/>
        <v>91</v>
      </c>
      <c r="C148">
        <f t="shared" si="70"/>
        <v>2039</v>
      </c>
      <c r="D148">
        <f t="shared" si="71"/>
        <v>9.0073074591627972E-2</v>
      </c>
      <c r="E148">
        <f t="shared" si="72"/>
        <v>7.8350600129591941E-3</v>
      </c>
      <c r="F148">
        <f t="shared" si="73"/>
        <v>0.39489146091931121</v>
      </c>
      <c r="G148">
        <f t="shared" si="74"/>
        <v>50.005674746124477</v>
      </c>
      <c r="H148" t="b">
        <f t="shared" si="75"/>
        <v>0</v>
      </c>
      <c r="I148">
        <f t="shared" si="76"/>
        <v>1</v>
      </c>
      <c r="J148">
        <f t="shared" si="77"/>
        <v>1000</v>
      </c>
      <c r="K148">
        <f t="shared" si="78"/>
        <v>7.5751691484668866</v>
      </c>
      <c r="L148">
        <f t="shared" si="79"/>
        <v>50400.56620704379</v>
      </c>
      <c r="M148">
        <f t="shared" si="80"/>
        <v>381.79281419686083</v>
      </c>
      <c r="N148">
        <f t="shared" si="62"/>
        <v>0.57448922928225554</v>
      </c>
      <c r="O148">
        <f t="shared" si="81"/>
        <v>0.99576332451740457</v>
      </c>
      <c r="P148">
        <f t="shared" si="82"/>
        <v>1007.5751691484669</v>
      </c>
      <c r="Q148">
        <f t="shared" si="83"/>
        <v>8.3778156043760432E-2</v>
      </c>
      <c r="R148">
        <f t="shared" si="84"/>
        <v>7.2648785848706821E-3</v>
      </c>
      <c r="S148">
        <f t="shared" si="85"/>
        <v>1008.0633141429657</v>
      </c>
      <c r="T148">
        <f t="shared" si="86"/>
        <v>50400.56620704379</v>
      </c>
      <c r="U148">
        <f t="shared" si="63"/>
        <v>2915364.9296039562</v>
      </c>
      <c r="V148">
        <f t="shared" si="87"/>
        <v>364.1703168645584</v>
      </c>
      <c r="W148">
        <f t="shared" si="64"/>
        <v>58300.681760721665</v>
      </c>
      <c r="X148">
        <f t="shared" si="65"/>
        <v>60821.618825917234</v>
      </c>
      <c r="Y148">
        <f t="shared" si="66"/>
        <v>126061.1589376192</v>
      </c>
      <c r="Z148">
        <f t="shared" si="88"/>
        <v>29077.775534368753</v>
      </c>
      <c r="AA148">
        <f t="shared" si="89"/>
        <v>429.48099279699034</v>
      </c>
      <c r="AD148" t="b">
        <f t="shared" si="90"/>
        <v>1</v>
      </c>
      <c r="AE148" t="b">
        <f t="shared" si="91"/>
        <v>1</v>
      </c>
      <c r="AF148" t="b">
        <f t="shared" si="67"/>
        <v>1</v>
      </c>
      <c r="AG148" t="b">
        <f t="shared" si="92"/>
        <v>1</v>
      </c>
      <c r="AH148" t="b">
        <f t="shared" si="68"/>
        <v>1</v>
      </c>
    </row>
    <row r="149" spans="1:34" x14ac:dyDescent="0.35">
      <c r="A149">
        <v>147</v>
      </c>
      <c r="B149">
        <f t="shared" si="69"/>
        <v>91</v>
      </c>
      <c r="C149">
        <f t="shared" si="70"/>
        <v>2039</v>
      </c>
      <c r="D149">
        <f t="shared" si="71"/>
        <v>9.0073074591627972E-2</v>
      </c>
      <c r="E149">
        <f t="shared" si="72"/>
        <v>7.8350600129591941E-3</v>
      </c>
      <c r="F149">
        <f t="shared" si="73"/>
        <v>0.39179746262440329</v>
      </c>
      <c r="G149">
        <f t="shared" si="74"/>
        <v>49.613877283500074</v>
      </c>
      <c r="H149" t="b">
        <f t="shared" si="75"/>
        <v>0</v>
      </c>
      <c r="I149">
        <f t="shared" si="76"/>
        <v>1</v>
      </c>
      <c r="J149">
        <f t="shared" si="77"/>
        <v>1000</v>
      </c>
      <c r="K149">
        <f t="shared" si="78"/>
        <v>7.5938515591578364</v>
      </c>
      <c r="L149">
        <f t="shared" si="79"/>
        <v>50005.674746124474</v>
      </c>
      <c r="M149">
        <f t="shared" si="80"/>
        <v>379.73567113759702</v>
      </c>
      <c r="N149">
        <f t="shared" si="62"/>
        <v>0.57205392214248929</v>
      </c>
      <c r="O149">
        <f t="shared" si="81"/>
        <v>0.9957609176714961</v>
      </c>
      <c r="P149">
        <f t="shared" si="82"/>
        <v>1007.5938515591579</v>
      </c>
      <c r="Q149">
        <f t="shared" si="83"/>
        <v>8.3778156043760432E-2</v>
      </c>
      <c r="R149">
        <f t="shared" si="84"/>
        <v>7.2648785848706821E-3</v>
      </c>
      <c r="S149">
        <f t="shared" si="85"/>
        <v>1008.083200450901</v>
      </c>
      <c r="T149">
        <f t="shared" si="86"/>
        <v>50005.674746124474</v>
      </c>
      <c r="U149">
        <f t="shared" si="63"/>
        <v>2876816.7504677819</v>
      </c>
      <c r="V149">
        <f t="shared" si="87"/>
        <v>359.35510403544635</v>
      </c>
      <c r="W149">
        <f t="shared" si="64"/>
        <v>57984.114686890614</v>
      </c>
      <c r="X149">
        <f t="shared" si="65"/>
        <v>60500.19367602592</v>
      </c>
      <c r="Y149">
        <f t="shared" si="66"/>
        <v>124832.43420255194</v>
      </c>
      <c r="Z149">
        <f t="shared" si="88"/>
        <v>28727.721544640197</v>
      </c>
      <c r="AA149">
        <f t="shared" si="89"/>
        <v>423.72454974821756</v>
      </c>
      <c r="AD149" t="b">
        <f t="shared" si="90"/>
        <v>1</v>
      </c>
      <c r="AE149" t="b">
        <f t="shared" si="91"/>
        <v>1</v>
      </c>
      <c r="AF149" t="b">
        <f t="shared" si="67"/>
        <v>1</v>
      </c>
      <c r="AG149" t="b">
        <f t="shared" si="92"/>
        <v>1</v>
      </c>
      <c r="AH149" t="b">
        <f t="shared" si="68"/>
        <v>1</v>
      </c>
    </row>
    <row r="150" spans="1:34" x14ac:dyDescent="0.35">
      <c r="A150">
        <v>148</v>
      </c>
      <c r="B150">
        <f t="shared" si="69"/>
        <v>91</v>
      </c>
      <c r="C150">
        <f t="shared" si="70"/>
        <v>2039</v>
      </c>
      <c r="D150">
        <f t="shared" si="71"/>
        <v>9.0073074591627972E-2</v>
      </c>
      <c r="E150">
        <f t="shared" si="72"/>
        <v>7.8350600129591941E-3</v>
      </c>
      <c r="F150">
        <f t="shared" si="73"/>
        <v>0.38872770599181594</v>
      </c>
      <c r="G150">
        <f t="shared" si="74"/>
        <v>49.225149577508255</v>
      </c>
      <c r="H150" t="b">
        <f t="shared" si="75"/>
        <v>0</v>
      </c>
      <c r="I150">
        <f t="shared" si="76"/>
        <v>1</v>
      </c>
      <c r="J150">
        <f t="shared" si="77"/>
        <v>1000</v>
      </c>
      <c r="K150">
        <f t="shared" si="78"/>
        <v>7.6125800457135488</v>
      </c>
      <c r="L150">
        <f t="shared" si="79"/>
        <v>49613.877283500071</v>
      </c>
      <c r="M150">
        <f t="shared" si="80"/>
        <v>377.68961219885341</v>
      </c>
      <c r="N150">
        <f t="shared" si="62"/>
        <v>0.56962758757934151</v>
      </c>
      <c r="O150">
        <f t="shared" si="81"/>
        <v>0.99575855619683451</v>
      </c>
      <c r="P150">
        <f t="shared" si="82"/>
        <v>1007.6125800457136</v>
      </c>
      <c r="Q150">
        <f t="shared" si="83"/>
        <v>8.3778156043760432E-2</v>
      </c>
      <c r="R150">
        <f t="shared" si="84"/>
        <v>7.2648785848706821E-3</v>
      </c>
      <c r="S150">
        <f t="shared" si="85"/>
        <v>1008.1031358038366</v>
      </c>
      <c r="T150">
        <f t="shared" si="86"/>
        <v>49613.877283500071</v>
      </c>
      <c r="U150">
        <f t="shared" si="63"/>
        <v>2838511.5042547882</v>
      </c>
      <c r="V150">
        <f t="shared" si="87"/>
        <v>354.57023696466911</v>
      </c>
      <c r="W150">
        <f t="shared" si="64"/>
        <v>57663.847212599467</v>
      </c>
      <c r="X150">
        <f t="shared" si="65"/>
        <v>60175.201115555996</v>
      </c>
      <c r="Y150">
        <f t="shared" si="66"/>
        <v>123621.7715150943</v>
      </c>
      <c r="Z150">
        <f t="shared" si="88"/>
        <v>28381.813092722368</v>
      </c>
      <c r="AA150">
        <f t="shared" si="89"/>
        <v>418.03181272044981</v>
      </c>
      <c r="AD150" t="b">
        <f t="shared" si="90"/>
        <v>1</v>
      </c>
      <c r="AE150" t="b">
        <f t="shared" si="91"/>
        <v>1</v>
      </c>
      <c r="AF150" t="b">
        <f t="shared" si="67"/>
        <v>1</v>
      </c>
      <c r="AG150" t="b">
        <f t="shared" si="92"/>
        <v>1</v>
      </c>
      <c r="AH150" t="b">
        <f t="shared" si="68"/>
        <v>1</v>
      </c>
    </row>
    <row r="151" spans="1:34" x14ac:dyDescent="0.35">
      <c r="A151">
        <v>149</v>
      </c>
      <c r="B151">
        <f t="shared" si="69"/>
        <v>91</v>
      </c>
      <c r="C151">
        <f t="shared" si="70"/>
        <v>2039</v>
      </c>
      <c r="D151">
        <f t="shared" si="71"/>
        <v>9.0073074591627972E-2</v>
      </c>
      <c r="E151">
        <f t="shared" si="72"/>
        <v>7.8350600129591941E-3</v>
      </c>
      <c r="F151">
        <f t="shared" si="73"/>
        <v>0.38568200108667011</v>
      </c>
      <c r="G151">
        <f t="shared" si="74"/>
        <v>48.839467576421583</v>
      </c>
      <c r="H151" t="b">
        <f t="shared" si="75"/>
        <v>0</v>
      </c>
      <c r="I151">
        <f t="shared" si="76"/>
        <v>1</v>
      </c>
      <c r="J151">
        <f t="shared" si="77"/>
        <v>1000</v>
      </c>
      <c r="K151">
        <f t="shared" si="78"/>
        <v>7.631354721769533</v>
      </c>
      <c r="L151">
        <f t="shared" si="79"/>
        <v>49225.149577508251</v>
      </c>
      <c r="M151">
        <f t="shared" si="80"/>
        <v>375.65457765812914</v>
      </c>
      <c r="N151">
        <f t="shared" si="62"/>
        <v>0.56721022452682512</v>
      </c>
      <c r="O151">
        <f t="shared" si="81"/>
        <v>0.99575623950590408</v>
      </c>
      <c r="P151">
        <f t="shared" si="82"/>
        <v>1007.6313547217695</v>
      </c>
      <c r="Q151">
        <f t="shared" si="83"/>
        <v>8.3778156043760432E-2</v>
      </c>
      <c r="R151">
        <f t="shared" si="84"/>
        <v>7.2648785848706821E-3</v>
      </c>
      <c r="S151">
        <f t="shared" si="85"/>
        <v>1008.1231203227305</v>
      </c>
      <c r="T151">
        <f t="shared" si="86"/>
        <v>49225.149577508251</v>
      </c>
      <c r="U151">
        <f t="shared" si="63"/>
        <v>2800446.7946892618</v>
      </c>
      <c r="V151">
        <f t="shared" si="87"/>
        <v>349.8154163234953</v>
      </c>
      <c r="W151">
        <f t="shared" si="64"/>
        <v>57339.830543960466</v>
      </c>
      <c r="X151">
        <f t="shared" si="65"/>
        <v>59846.595890827011</v>
      </c>
      <c r="Y151">
        <f t="shared" si="66"/>
        <v>122429.08487998582</v>
      </c>
      <c r="Z151">
        <f t="shared" si="88"/>
        <v>28040.003202068267</v>
      </c>
      <c r="AA151">
        <f t="shared" si="89"/>
        <v>412.40209167033106</v>
      </c>
      <c r="AD151" t="b">
        <f t="shared" si="90"/>
        <v>1</v>
      </c>
      <c r="AE151" t="b">
        <f t="shared" si="91"/>
        <v>1</v>
      </c>
      <c r="AF151" t="b">
        <f t="shared" si="67"/>
        <v>1</v>
      </c>
      <c r="AG151" t="b">
        <f t="shared" si="92"/>
        <v>1</v>
      </c>
      <c r="AH151" t="b">
        <f t="shared" si="68"/>
        <v>1</v>
      </c>
    </row>
    <row r="152" spans="1:34" x14ac:dyDescent="0.35">
      <c r="A152">
        <v>150</v>
      </c>
      <c r="B152">
        <f t="shared" si="69"/>
        <v>91</v>
      </c>
      <c r="C152">
        <f t="shared" si="70"/>
        <v>2039</v>
      </c>
      <c r="D152">
        <f t="shared" si="71"/>
        <v>9.0073074591627972E-2</v>
      </c>
      <c r="E152">
        <f t="shared" si="72"/>
        <v>7.8350600129591941E-3</v>
      </c>
      <c r="F152">
        <f t="shared" si="73"/>
        <v>0.3826601594622378</v>
      </c>
      <c r="G152">
        <f t="shared" si="74"/>
        <v>48.456807416959343</v>
      </c>
      <c r="H152" t="b">
        <f t="shared" si="75"/>
        <v>0</v>
      </c>
      <c r="I152">
        <f t="shared" si="76"/>
        <v>1</v>
      </c>
      <c r="J152">
        <f t="shared" si="77"/>
        <v>1000</v>
      </c>
      <c r="K152">
        <f t="shared" si="78"/>
        <v>7.6501757012415608</v>
      </c>
      <c r="L152">
        <f t="shared" si="79"/>
        <v>48839.467576421586</v>
      </c>
      <c r="M152">
        <f t="shared" si="80"/>
        <v>373.63050811471544</v>
      </c>
      <c r="N152">
        <f t="shared" si="62"/>
        <v>0.5648018312056563</v>
      </c>
      <c r="O152">
        <f t="shared" si="81"/>
        <v>0.99575396701782315</v>
      </c>
      <c r="P152">
        <f t="shared" si="82"/>
        <v>1007.6501757012416</v>
      </c>
      <c r="Q152">
        <f t="shared" si="83"/>
        <v>8.3778156043760432E-2</v>
      </c>
      <c r="R152">
        <f t="shared" si="84"/>
        <v>7.2648785848706821E-3</v>
      </c>
      <c r="S152">
        <f t="shared" si="85"/>
        <v>1008.1431541288392</v>
      </c>
      <c r="T152">
        <f t="shared" si="86"/>
        <v>48839.467576421586</v>
      </c>
      <c r="U152">
        <f t="shared" si="63"/>
        <v>2762620.2482152455</v>
      </c>
      <c r="V152">
        <f t="shared" si="87"/>
        <v>345.09034562121246</v>
      </c>
      <c r="W152">
        <f t="shared" si="64"/>
        <v>57012.015348917972</v>
      </c>
      <c r="X152">
        <f t="shared" si="65"/>
        <v>59514.33228204475</v>
      </c>
      <c r="Y152">
        <f t="shared" si="66"/>
        <v>121254.28972472063</v>
      </c>
      <c r="Z152">
        <f t="shared" si="88"/>
        <v>27702.245369792683</v>
      </c>
      <c r="AA152">
        <f t="shared" si="89"/>
        <v>406.83470353607316</v>
      </c>
      <c r="AD152" t="b">
        <f t="shared" si="90"/>
        <v>1</v>
      </c>
      <c r="AE152" t="b">
        <f t="shared" si="91"/>
        <v>1</v>
      </c>
      <c r="AF152" t="b">
        <f t="shared" si="67"/>
        <v>1</v>
      </c>
      <c r="AG152" t="b">
        <f t="shared" si="92"/>
        <v>1</v>
      </c>
      <c r="AH152" t="b">
        <f t="shared" si="68"/>
        <v>1</v>
      </c>
    </row>
    <row r="153" spans="1:34" x14ac:dyDescent="0.35">
      <c r="A153">
        <v>151</v>
      </c>
      <c r="B153">
        <f t="shared" si="69"/>
        <v>91</v>
      </c>
      <c r="C153">
        <f t="shared" si="70"/>
        <v>2039</v>
      </c>
      <c r="D153">
        <f t="shared" si="71"/>
        <v>9.0073074591627972E-2</v>
      </c>
      <c r="E153">
        <f t="shared" si="72"/>
        <v>7.8350600129591941E-3</v>
      </c>
      <c r="F153">
        <f t="shared" si="73"/>
        <v>0.37966199414828267</v>
      </c>
      <c r="G153">
        <f t="shared" si="74"/>
        <v>48.077145422811057</v>
      </c>
      <c r="H153" t="b">
        <f t="shared" si="75"/>
        <v>0</v>
      </c>
      <c r="I153">
        <f t="shared" si="76"/>
        <v>1</v>
      </c>
      <c r="J153">
        <f t="shared" si="77"/>
        <v>1000</v>
      </c>
      <c r="K153">
        <f t="shared" si="78"/>
        <v>7.6690430983263429</v>
      </c>
      <c r="L153">
        <f t="shared" si="79"/>
        <v>48456.807416959346</v>
      </c>
      <c r="M153">
        <f t="shared" si="80"/>
        <v>371.61734448796079</v>
      </c>
      <c r="N153">
        <f t="shared" si="62"/>
        <v>0.5624024051380081</v>
      </c>
      <c r="O153">
        <f t="shared" si="81"/>
        <v>0.99575173815827356</v>
      </c>
      <c r="P153">
        <f t="shared" si="82"/>
        <v>1007.6690430983264</v>
      </c>
      <c r="Q153">
        <f t="shared" si="83"/>
        <v>8.3778156043760432E-2</v>
      </c>
      <c r="R153">
        <f t="shared" si="84"/>
        <v>7.2648785848706821E-3</v>
      </c>
      <c r="S153">
        <f t="shared" si="85"/>
        <v>1008.1632373437184</v>
      </c>
      <c r="T153">
        <f t="shared" si="86"/>
        <v>48456.807416959346</v>
      </c>
      <c r="U153">
        <f t="shared" si="63"/>
        <v>2725029.5137092457</v>
      </c>
      <c r="V153">
        <f t="shared" si="87"/>
        <v>340.39473116924017</v>
      </c>
      <c r="W153">
        <f t="shared" si="64"/>
        <v>56680.351750175032</v>
      </c>
      <c r="X153">
        <f t="shared" si="65"/>
        <v>59178.364097337449</v>
      </c>
      <c r="Y153">
        <f t="shared" si="66"/>
        <v>120097.30288250512</v>
      </c>
      <c r="Z153">
        <f t="shared" si="88"/>
        <v>27368.493563478467</v>
      </c>
      <c r="AA153">
        <f t="shared" si="89"/>
        <v>401.3289721804698</v>
      </c>
      <c r="AD153" t="b">
        <f t="shared" si="90"/>
        <v>1</v>
      </c>
      <c r="AE153" t="b">
        <f t="shared" si="91"/>
        <v>1</v>
      </c>
      <c r="AF153" t="b">
        <f t="shared" si="67"/>
        <v>1</v>
      </c>
      <c r="AG153" t="b">
        <f t="shared" si="92"/>
        <v>1</v>
      </c>
      <c r="AH153" t="b">
        <f t="shared" si="68"/>
        <v>1</v>
      </c>
    </row>
    <row r="154" spans="1:34" x14ac:dyDescent="0.35">
      <c r="A154">
        <v>152</v>
      </c>
      <c r="B154">
        <f t="shared" si="69"/>
        <v>91</v>
      </c>
      <c r="C154">
        <f t="shared" si="70"/>
        <v>2039</v>
      </c>
      <c r="D154">
        <f t="shared" si="71"/>
        <v>9.0073074591627972E-2</v>
      </c>
      <c r="E154">
        <f t="shared" si="72"/>
        <v>7.8350600129591941E-3</v>
      </c>
      <c r="F154">
        <f t="shared" si="73"/>
        <v>0.37668731963949104</v>
      </c>
      <c r="G154">
        <f t="shared" si="74"/>
        <v>47.700458103171563</v>
      </c>
      <c r="H154" t="b">
        <f t="shared" si="75"/>
        <v>0</v>
      </c>
      <c r="I154">
        <f t="shared" si="76"/>
        <v>1</v>
      </c>
      <c r="J154">
        <f t="shared" si="77"/>
        <v>1000</v>
      </c>
      <c r="K154">
        <f t="shared" si="78"/>
        <v>7.6879570275022404</v>
      </c>
      <c r="L154">
        <f t="shared" si="79"/>
        <v>48077.14542281106</v>
      </c>
      <c r="M154">
        <f t="shared" si="80"/>
        <v>369.61502801554747</v>
      </c>
      <c r="N154">
        <f t="shared" si="62"/>
        <v>0.56001194316203906</v>
      </c>
      <c r="O154">
        <f t="shared" si="81"/>
        <v>0.9957495523594313</v>
      </c>
      <c r="P154">
        <f t="shared" si="82"/>
        <v>1007.6879570275022</v>
      </c>
      <c r="Q154">
        <f t="shared" si="83"/>
        <v>8.3778156043760432E-2</v>
      </c>
      <c r="R154">
        <f t="shared" si="84"/>
        <v>7.2648785848706821E-3</v>
      </c>
      <c r="S154">
        <f t="shared" si="85"/>
        <v>1008.1833700892233</v>
      </c>
      <c r="T154">
        <f t="shared" si="86"/>
        <v>48077.14542281106</v>
      </c>
      <c r="U154">
        <f t="shared" si="63"/>
        <v>2687672.2621973366</v>
      </c>
      <c r="V154">
        <f t="shared" si="87"/>
        <v>335.72828204579235</v>
      </c>
      <c r="W154">
        <f t="shared" si="64"/>
        <v>56344.789318042996</v>
      </c>
      <c r="X154">
        <f t="shared" si="65"/>
        <v>58838.64466673218</v>
      </c>
      <c r="Y154">
        <f t="shared" si="66"/>
        <v>118958.0425755187</v>
      </c>
      <c r="Z154">
        <f t="shared" si="88"/>
        <v>27038.702217958718</v>
      </c>
      <c r="AA154">
        <f t="shared" si="89"/>
        <v>395.88422833401341</v>
      </c>
      <c r="AD154" t="b">
        <f t="shared" si="90"/>
        <v>1</v>
      </c>
      <c r="AE154" t="b">
        <f t="shared" si="91"/>
        <v>1</v>
      </c>
      <c r="AF154" t="b">
        <f t="shared" si="67"/>
        <v>1</v>
      </c>
      <c r="AG154" t="b">
        <f t="shared" si="92"/>
        <v>1</v>
      </c>
      <c r="AH154" t="b">
        <f t="shared" si="68"/>
        <v>1</v>
      </c>
    </row>
    <row r="155" spans="1:34" x14ac:dyDescent="0.35">
      <c r="A155">
        <v>153</v>
      </c>
      <c r="B155">
        <f t="shared" si="69"/>
        <v>92</v>
      </c>
      <c r="C155">
        <f t="shared" si="70"/>
        <v>2039</v>
      </c>
      <c r="D155">
        <f t="shared" si="71"/>
        <v>0.10147033947322018</v>
      </c>
      <c r="E155">
        <f t="shared" si="72"/>
        <v>8.8766645491845653E-3</v>
      </c>
      <c r="F155">
        <f t="shared" si="73"/>
        <v>0.42342096542428664</v>
      </c>
      <c r="G155">
        <f t="shared" si="74"/>
        <v>47.277037137747278</v>
      </c>
      <c r="H155" t="b">
        <f t="shared" si="75"/>
        <v>0</v>
      </c>
      <c r="I155">
        <f t="shared" si="76"/>
        <v>1</v>
      </c>
      <c r="J155">
        <f t="shared" si="77"/>
        <v>1000</v>
      </c>
      <c r="K155">
        <f t="shared" si="78"/>
        <v>7.7069176035299378</v>
      </c>
      <c r="L155">
        <f t="shared" si="79"/>
        <v>47700.458103171564</v>
      </c>
      <c r="M155">
        <f t="shared" si="80"/>
        <v>367.62350025177517</v>
      </c>
      <c r="N155">
        <f t="shared" si="62"/>
        <v>0.55763044144619933</v>
      </c>
      <c r="O155">
        <f t="shared" si="81"/>
        <v>0.99574740905989811</v>
      </c>
      <c r="P155">
        <f t="shared" si="82"/>
        <v>1007.70691760353</v>
      </c>
      <c r="Q155">
        <f t="shared" si="83"/>
        <v>9.4378902604829326E-2</v>
      </c>
      <c r="R155">
        <f t="shared" si="84"/>
        <v>8.227159747603463E-3</v>
      </c>
      <c r="S155">
        <f t="shared" si="85"/>
        <v>1008.2035524875099</v>
      </c>
      <c r="T155">
        <f t="shared" si="86"/>
        <v>47700.458103171564</v>
      </c>
      <c r="U155">
        <f t="shared" si="63"/>
        <v>2650546.1865765634</v>
      </c>
      <c r="V155">
        <f t="shared" si="87"/>
        <v>331.09071006107644</v>
      </c>
      <c r="W155">
        <f t="shared" si="64"/>
        <v>56064.134874905198</v>
      </c>
      <c r="X155">
        <f t="shared" si="65"/>
        <v>58551.882532921409</v>
      </c>
      <c r="Y155">
        <f t="shared" si="66"/>
        <v>117613.33841737623</v>
      </c>
      <c r="Z155">
        <f t="shared" si="88"/>
        <v>26712.826232076539</v>
      </c>
      <c r="AA155">
        <f t="shared" si="89"/>
        <v>390.49980953812064</v>
      </c>
      <c r="AD155" t="b">
        <f t="shared" si="90"/>
        <v>1</v>
      </c>
      <c r="AE155" t="b">
        <f t="shared" si="91"/>
        <v>1</v>
      </c>
      <c r="AF155" t="b">
        <f t="shared" si="67"/>
        <v>1</v>
      </c>
      <c r="AG155" t="b">
        <f t="shared" si="92"/>
        <v>1</v>
      </c>
      <c r="AH155" t="b">
        <f t="shared" si="68"/>
        <v>1</v>
      </c>
    </row>
    <row r="156" spans="1:34" x14ac:dyDescent="0.35">
      <c r="A156">
        <v>154</v>
      </c>
      <c r="B156">
        <f t="shared" si="69"/>
        <v>92</v>
      </c>
      <c r="C156">
        <f t="shared" si="70"/>
        <v>2039</v>
      </c>
      <c r="D156">
        <f t="shared" si="71"/>
        <v>0.10147033947322018</v>
      </c>
      <c r="E156">
        <f t="shared" si="72"/>
        <v>8.8766645491845653E-3</v>
      </c>
      <c r="F156">
        <f t="shared" si="73"/>
        <v>0.41966239955112339</v>
      </c>
      <c r="G156">
        <f t="shared" si="74"/>
        <v>46.857374738196157</v>
      </c>
      <c r="H156" t="b">
        <f t="shared" si="75"/>
        <v>0</v>
      </c>
      <c r="I156">
        <f t="shared" si="76"/>
        <v>1</v>
      </c>
      <c r="J156">
        <f t="shared" si="77"/>
        <v>1000</v>
      </c>
      <c r="K156">
        <f t="shared" si="78"/>
        <v>7.7259249414531581</v>
      </c>
      <c r="L156">
        <f t="shared" si="79"/>
        <v>47277.037137747277</v>
      </c>
      <c r="M156">
        <f t="shared" si="80"/>
        <v>365.25884038052891</v>
      </c>
      <c r="N156">
        <f t="shared" si="62"/>
        <v>0.55525789550331661</v>
      </c>
      <c r="O156">
        <f t="shared" si="81"/>
        <v>0.99574530770463399</v>
      </c>
      <c r="P156">
        <f t="shared" si="82"/>
        <v>1007.7259249414532</v>
      </c>
      <c r="Q156">
        <f t="shared" si="83"/>
        <v>9.4378902604829326E-2</v>
      </c>
      <c r="R156">
        <f t="shared" si="84"/>
        <v>8.227159747603463E-3</v>
      </c>
      <c r="S156">
        <f t="shared" si="85"/>
        <v>1008.2237846610354</v>
      </c>
      <c r="T156">
        <f t="shared" si="86"/>
        <v>47277.037137747277</v>
      </c>
      <c r="U156">
        <f t="shared" si="63"/>
        <v>2613699.277874459</v>
      </c>
      <c r="V156">
        <f t="shared" si="87"/>
        <v>326.48800997325327</v>
      </c>
      <c r="W156">
        <f t="shared" si="64"/>
        <v>55779.891478723483</v>
      </c>
      <c r="X156">
        <f t="shared" si="65"/>
        <v>58261.645475142628</v>
      </c>
      <c r="Y156">
        <f t="shared" si="66"/>
        <v>116288.47701822783</v>
      </c>
      <c r="Z156">
        <f t="shared" si="88"/>
        <v>26363.115089390372</v>
      </c>
      <c r="AA156">
        <f t="shared" si="89"/>
        <v>384.9644937283357</v>
      </c>
      <c r="AD156" t="b">
        <f t="shared" si="90"/>
        <v>1</v>
      </c>
      <c r="AE156" t="b">
        <f t="shared" si="91"/>
        <v>1</v>
      </c>
      <c r="AF156" t="b">
        <f t="shared" si="67"/>
        <v>1</v>
      </c>
      <c r="AG156" t="b">
        <f t="shared" si="92"/>
        <v>1</v>
      </c>
      <c r="AH156" t="b">
        <f t="shared" si="68"/>
        <v>1</v>
      </c>
    </row>
    <row r="157" spans="1:34" x14ac:dyDescent="0.35">
      <c r="A157">
        <v>155</v>
      </c>
      <c r="B157">
        <f t="shared" si="69"/>
        <v>92</v>
      </c>
      <c r="C157">
        <f t="shared" si="70"/>
        <v>2039</v>
      </c>
      <c r="D157">
        <f t="shared" si="71"/>
        <v>0.10147033947322018</v>
      </c>
      <c r="E157">
        <f t="shared" si="72"/>
        <v>8.8766645491845653E-3</v>
      </c>
      <c r="F157">
        <f t="shared" si="73"/>
        <v>0.41593719720640221</v>
      </c>
      <c r="G157">
        <f t="shared" si="74"/>
        <v>46.441437540989753</v>
      </c>
      <c r="H157" t="b">
        <f t="shared" si="75"/>
        <v>0</v>
      </c>
      <c r="I157">
        <f t="shared" si="76"/>
        <v>1</v>
      </c>
      <c r="J157">
        <f t="shared" si="77"/>
        <v>1000</v>
      </c>
      <c r="K157">
        <f t="shared" si="78"/>
        <v>7.744979156599352</v>
      </c>
      <c r="L157">
        <f t="shared" si="79"/>
        <v>46857.374738196158</v>
      </c>
      <c r="M157">
        <f t="shared" si="80"/>
        <v>362.90939068029428</v>
      </c>
      <c r="N157">
        <f t="shared" si="62"/>
        <v>0.55289430020446528</v>
      </c>
      <c r="O157">
        <f t="shared" si="81"/>
        <v>0.99574324774489009</v>
      </c>
      <c r="P157">
        <f t="shared" si="82"/>
        <v>1007.7449791565994</v>
      </c>
      <c r="Q157">
        <f t="shared" si="83"/>
        <v>9.4378902604829326E-2</v>
      </c>
      <c r="R157">
        <f t="shared" si="84"/>
        <v>8.227159747603463E-3</v>
      </c>
      <c r="S157">
        <f t="shared" si="85"/>
        <v>1008.2440667325588</v>
      </c>
      <c r="T157">
        <f t="shared" si="86"/>
        <v>46857.374738196158</v>
      </c>
      <c r="U157">
        <f t="shared" si="63"/>
        <v>2577128.6424185052</v>
      </c>
      <c r="V157">
        <f t="shared" si="87"/>
        <v>321.91982032169489</v>
      </c>
      <c r="W157">
        <f t="shared" si="64"/>
        <v>55492.0084061546</v>
      </c>
      <c r="X157">
        <f t="shared" si="65"/>
        <v>57967.886443082592</v>
      </c>
      <c r="Y157">
        <f t="shared" si="66"/>
        <v>114983.33521109966</v>
      </c>
      <c r="Z157">
        <f t="shared" si="88"/>
        <v>26017.92728594107</v>
      </c>
      <c r="AA157">
        <f t="shared" si="89"/>
        <v>379.49593830624184</v>
      </c>
      <c r="AD157" t="b">
        <f t="shared" si="90"/>
        <v>1</v>
      </c>
      <c r="AE157" t="b">
        <f t="shared" si="91"/>
        <v>1</v>
      </c>
      <c r="AF157" t="b">
        <f t="shared" si="67"/>
        <v>1</v>
      </c>
      <c r="AG157" t="b">
        <f t="shared" si="92"/>
        <v>1</v>
      </c>
      <c r="AH157" t="b">
        <f t="shared" si="68"/>
        <v>1</v>
      </c>
    </row>
    <row r="158" spans="1:34" x14ac:dyDescent="0.35">
      <c r="A158">
        <v>156</v>
      </c>
      <c r="B158">
        <f t="shared" si="69"/>
        <v>92</v>
      </c>
      <c r="C158">
        <f t="shared" si="70"/>
        <v>2039</v>
      </c>
      <c r="D158">
        <f t="shared" si="71"/>
        <v>0.10147033947322018</v>
      </c>
      <c r="E158">
        <f t="shared" si="72"/>
        <v>8.8766645491845653E-3</v>
      </c>
      <c r="F158">
        <f t="shared" si="73"/>
        <v>0.41224506223327295</v>
      </c>
      <c r="G158">
        <f t="shared" si="74"/>
        <v>46.029192478756478</v>
      </c>
      <c r="H158" t="b">
        <f t="shared" si="75"/>
        <v>0</v>
      </c>
      <c r="I158">
        <f t="shared" si="76"/>
        <v>1</v>
      </c>
      <c r="J158">
        <f t="shared" si="77"/>
        <v>1000</v>
      </c>
      <c r="K158">
        <f t="shared" si="78"/>
        <v>7.7640803645803924</v>
      </c>
      <c r="L158">
        <f t="shared" si="79"/>
        <v>46441.437540989755</v>
      </c>
      <c r="M158">
        <f t="shared" si="80"/>
        <v>360.57505331488522</v>
      </c>
      <c r="N158">
        <f t="shared" si="62"/>
        <v>0.55053964979262038</v>
      </c>
      <c r="O158">
        <f t="shared" si="81"/>
        <v>0.99574122863814274</v>
      </c>
      <c r="P158">
        <f t="shared" si="82"/>
        <v>1007.7640803645804</v>
      </c>
      <c r="Q158">
        <f t="shared" si="83"/>
        <v>9.4378902604829326E-2</v>
      </c>
      <c r="R158">
        <f t="shared" si="84"/>
        <v>8.227159747603463E-3</v>
      </c>
      <c r="S158">
        <f t="shared" si="85"/>
        <v>1008.2643988251422</v>
      </c>
      <c r="T158">
        <f t="shared" si="86"/>
        <v>46441.437540989755</v>
      </c>
      <c r="U158">
        <f t="shared" si="63"/>
        <v>2540831.4157832311</v>
      </c>
      <c r="V158">
        <f t="shared" si="87"/>
        <v>317.38578329914344</v>
      </c>
      <c r="W158">
        <f t="shared" si="64"/>
        <v>55200.434310375626</v>
      </c>
      <c r="X158">
        <f t="shared" si="65"/>
        <v>57670.557845249656</v>
      </c>
      <c r="Y158">
        <f t="shared" si="66"/>
        <v>113697.79163302308</v>
      </c>
      <c r="Z158">
        <f t="shared" si="88"/>
        <v>25677.206109714913</v>
      </c>
      <c r="AA158">
        <f t="shared" si="89"/>
        <v>374.09334976038815</v>
      </c>
      <c r="AD158" t="b">
        <f t="shared" si="90"/>
        <v>1</v>
      </c>
      <c r="AE158" t="b">
        <f t="shared" si="91"/>
        <v>1</v>
      </c>
      <c r="AF158" t="b">
        <f t="shared" si="67"/>
        <v>1</v>
      </c>
      <c r="AG158" t="b">
        <f t="shared" si="92"/>
        <v>1</v>
      </c>
      <c r="AH158" t="b">
        <f t="shared" si="68"/>
        <v>1</v>
      </c>
    </row>
    <row r="159" spans="1:34" x14ac:dyDescent="0.35">
      <c r="A159">
        <v>157</v>
      </c>
      <c r="B159">
        <f t="shared" si="69"/>
        <v>92</v>
      </c>
      <c r="C159">
        <f t="shared" si="70"/>
        <v>2040</v>
      </c>
      <c r="D159">
        <f t="shared" si="71"/>
        <v>0.10058194635706424</v>
      </c>
      <c r="E159">
        <f t="shared" si="72"/>
        <v>8.7950396804350461E-3</v>
      </c>
      <c r="F159">
        <f t="shared" si="73"/>
        <v>0.40482857430904562</v>
      </c>
      <c r="G159">
        <f t="shared" si="74"/>
        <v>45.624363904447435</v>
      </c>
      <c r="H159" t="b">
        <f t="shared" si="75"/>
        <v>1</v>
      </c>
      <c r="I159">
        <f t="shared" si="76"/>
        <v>1</v>
      </c>
      <c r="J159">
        <f t="shared" si="77"/>
        <v>1000</v>
      </c>
      <c r="K159">
        <f t="shared" si="78"/>
        <v>7.7832286812932887</v>
      </c>
      <c r="L159">
        <f t="shared" si="79"/>
        <v>46029.192478756479</v>
      </c>
      <c r="M159">
        <f t="shared" si="80"/>
        <v>358.25573107742673</v>
      </c>
      <c r="N159">
        <f t="shared" si="62"/>
        <v>0.54819393789609905</v>
      </c>
      <c r="O159">
        <f t="shared" si="81"/>
        <v>0.99573924984802653</v>
      </c>
      <c r="P159">
        <f t="shared" si="82"/>
        <v>1007.7832286812933</v>
      </c>
      <c r="Q159">
        <f t="shared" si="83"/>
        <v>9.3552596436743532E-2</v>
      </c>
      <c r="R159">
        <f t="shared" si="84"/>
        <v>8.1517818747639526E-3</v>
      </c>
      <c r="S159">
        <f t="shared" si="85"/>
        <v>1008.284781062151</v>
      </c>
      <c r="T159">
        <f t="shared" si="86"/>
        <v>46029.192478756479</v>
      </c>
      <c r="U159">
        <f t="shared" si="63"/>
        <v>2504804.762428002</v>
      </c>
      <c r="V159">
        <f t="shared" si="87"/>
        <v>312.88554470646557</v>
      </c>
      <c r="W159">
        <f t="shared" si="64"/>
        <v>54900.595823623895</v>
      </c>
      <c r="X159">
        <f t="shared" si="65"/>
        <v>57365.251601139411</v>
      </c>
      <c r="Y159">
        <f t="shared" si="66"/>
        <v>112448.35209256674</v>
      </c>
      <c r="Z159">
        <f t="shared" si="88"/>
        <v>25340.895507491707</v>
      </c>
      <c r="AA159">
        <f t="shared" si="89"/>
        <v>368.75594358696901</v>
      </c>
      <c r="AD159" t="b">
        <f t="shared" si="90"/>
        <v>1</v>
      </c>
      <c r="AE159" t="b">
        <f t="shared" si="91"/>
        <v>1</v>
      </c>
      <c r="AF159" t="b">
        <f t="shared" si="67"/>
        <v>1</v>
      </c>
      <c r="AG159" t="b">
        <f t="shared" si="92"/>
        <v>1</v>
      </c>
      <c r="AH159" t="b">
        <f t="shared" si="68"/>
        <v>1</v>
      </c>
    </row>
    <row r="160" spans="1:34" x14ac:dyDescent="0.35">
      <c r="A160">
        <v>158</v>
      </c>
      <c r="B160">
        <f t="shared" si="69"/>
        <v>92</v>
      </c>
      <c r="C160">
        <f t="shared" si="70"/>
        <v>2040</v>
      </c>
      <c r="D160">
        <f t="shared" si="71"/>
        <v>0.10058194635706424</v>
      </c>
      <c r="E160">
        <f t="shared" si="72"/>
        <v>8.7950396804350461E-3</v>
      </c>
      <c r="F160">
        <f t="shared" si="73"/>
        <v>0.40126809093422361</v>
      </c>
      <c r="G160">
        <f t="shared" si="74"/>
        <v>45.223095813513211</v>
      </c>
      <c r="H160" t="b">
        <f t="shared" si="75"/>
        <v>0</v>
      </c>
      <c r="I160">
        <f t="shared" si="76"/>
        <v>1</v>
      </c>
      <c r="J160">
        <f t="shared" si="77"/>
        <v>1000</v>
      </c>
      <c r="K160">
        <f t="shared" si="78"/>
        <v>7.8024242229208953</v>
      </c>
      <c r="L160">
        <f t="shared" si="79"/>
        <v>45624.363904447433</v>
      </c>
      <c r="M160">
        <f t="shared" si="80"/>
        <v>355.98064208341845</v>
      </c>
      <c r="N160">
        <f t="shared" si="62"/>
        <v>0.54585715754179309</v>
      </c>
      <c r="O160">
        <f t="shared" si="81"/>
        <v>0.9957373108442712</v>
      </c>
      <c r="P160">
        <f t="shared" si="82"/>
        <v>1007.8024242229209</v>
      </c>
      <c r="Q160">
        <f t="shared" si="83"/>
        <v>9.3552596436743532E-2</v>
      </c>
      <c r="R160">
        <f t="shared" si="84"/>
        <v>8.1517818747639526E-3</v>
      </c>
      <c r="S160">
        <f t="shared" si="85"/>
        <v>1008.3052135672547</v>
      </c>
      <c r="T160">
        <f t="shared" si="86"/>
        <v>45624.363904447433</v>
      </c>
      <c r="U160">
        <f t="shared" si="63"/>
        <v>2469042.0731640765</v>
      </c>
      <c r="V160">
        <f t="shared" si="87"/>
        <v>308.41827896250197</v>
      </c>
      <c r="W160">
        <f t="shared" si="64"/>
        <v>54596.927272420355</v>
      </c>
      <c r="X160">
        <f t="shared" si="65"/>
        <v>57056.248005311521</v>
      </c>
      <c r="Y160">
        <f t="shared" si="66"/>
        <v>111218.09713969677</v>
      </c>
      <c r="Z160">
        <f t="shared" si="88"/>
        <v>25010.99971278368</v>
      </c>
      <c r="AA160">
        <f t="shared" si="89"/>
        <v>363.49875508689411</v>
      </c>
      <c r="AD160" t="b">
        <f t="shared" si="90"/>
        <v>1</v>
      </c>
      <c r="AE160" t="b">
        <f t="shared" si="91"/>
        <v>1</v>
      </c>
      <c r="AF160" t="b">
        <f t="shared" si="67"/>
        <v>1</v>
      </c>
      <c r="AG160" t="b">
        <f t="shared" si="92"/>
        <v>1</v>
      </c>
      <c r="AH160" t="b">
        <f t="shared" si="68"/>
        <v>1</v>
      </c>
    </row>
    <row r="161" spans="1:34" x14ac:dyDescent="0.35">
      <c r="A161">
        <v>159</v>
      </c>
      <c r="B161">
        <f t="shared" si="69"/>
        <v>92</v>
      </c>
      <c r="C161">
        <f t="shared" si="70"/>
        <v>2040</v>
      </c>
      <c r="D161">
        <f t="shared" si="71"/>
        <v>0.10058194635706424</v>
      </c>
      <c r="E161">
        <f t="shared" si="72"/>
        <v>8.7950396804350461E-3</v>
      </c>
      <c r="F161">
        <f t="shared" si="73"/>
        <v>0.39773892215196471</v>
      </c>
      <c r="G161">
        <f t="shared" si="74"/>
        <v>44.825356891361245</v>
      </c>
      <c r="H161" t="b">
        <f t="shared" si="75"/>
        <v>0</v>
      </c>
      <c r="I161">
        <f t="shared" si="76"/>
        <v>1</v>
      </c>
      <c r="J161">
        <f t="shared" si="77"/>
        <v>1000</v>
      </c>
      <c r="K161">
        <f t="shared" si="78"/>
        <v>7.8216671059325726</v>
      </c>
      <c r="L161">
        <f t="shared" si="79"/>
        <v>45223.09581351321</v>
      </c>
      <c r="M161">
        <f t="shared" si="80"/>
        <v>353.7200009529933</v>
      </c>
      <c r="N161">
        <f t="shared" si="62"/>
        <v>0.54352930116819342</v>
      </c>
      <c r="O161">
        <f t="shared" si="81"/>
        <v>0.99573541110263553</v>
      </c>
      <c r="P161">
        <f t="shared" si="82"/>
        <v>1007.8216671059325</v>
      </c>
      <c r="Q161">
        <f t="shared" si="83"/>
        <v>9.3552596436743532E-2</v>
      </c>
      <c r="R161">
        <f t="shared" si="84"/>
        <v>8.1517818747639526E-3</v>
      </c>
      <c r="S161">
        <f t="shared" si="85"/>
        <v>1008.3256964644281</v>
      </c>
      <c r="T161">
        <f t="shared" si="86"/>
        <v>45223.09581351321</v>
      </c>
      <c r="U161">
        <f t="shared" si="63"/>
        <v>2433540.6203804994</v>
      </c>
      <c r="V161">
        <f t="shared" si="87"/>
        <v>303.98364535006306</v>
      </c>
      <c r="W161">
        <f t="shared" si="64"/>
        <v>54289.375236396467</v>
      </c>
      <c r="X161">
        <f t="shared" si="65"/>
        <v>56743.497680241249</v>
      </c>
      <c r="Y161">
        <f t="shared" si="66"/>
        <v>110006.91440044202</v>
      </c>
      <c r="Z161">
        <f t="shared" si="88"/>
        <v>24685.350536004484</v>
      </c>
      <c r="AA161">
        <f t="shared" si="89"/>
        <v>358.30461260956099</v>
      </c>
      <c r="AD161" t="b">
        <f t="shared" si="90"/>
        <v>1</v>
      </c>
      <c r="AE161" t="b">
        <f t="shared" si="91"/>
        <v>1</v>
      </c>
      <c r="AF161" t="b">
        <f t="shared" si="67"/>
        <v>1</v>
      </c>
      <c r="AG161" t="b">
        <f t="shared" si="92"/>
        <v>1</v>
      </c>
      <c r="AH161" t="b">
        <f t="shared" si="68"/>
        <v>1</v>
      </c>
    </row>
    <row r="162" spans="1:34" x14ac:dyDescent="0.35">
      <c r="A162">
        <v>160</v>
      </c>
      <c r="B162">
        <f t="shared" si="69"/>
        <v>92</v>
      </c>
      <c r="C162">
        <f t="shared" si="70"/>
        <v>2040</v>
      </c>
      <c r="D162">
        <f t="shared" si="71"/>
        <v>0.10058194635706424</v>
      </c>
      <c r="E162">
        <f t="shared" si="72"/>
        <v>8.7950396804350461E-3</v>
      </c>
      <c r="F162">
        <f t="shared" si="73"/>
        <v>0.3942407925491847</v>
      </c>
      <c r="G162">
        <f t="shared" si="74"/>
        <v>44.431116098812062</v>
      </c>
      <c r="H162" t="b">
        <f t="shared" si="75"/>
        <v>0</v>
      </c>
      <c r="I162">
        <f t="shared" si="76"/>
        <v>1</v>
      </c>
      <c r="J162">
        <f t="shared" si="77"/>
        <v>1000</v>
      </c>
      <c r="K162">
        <f t="shared" si="78"/>
        <v>7.8409574470849561</v>
      </c>
      <c r="L162">
        <f t="shared" si="79"/>
        <v>44825.356891361247</v>
      </c>
      <c r="M162">
        <f t="shared" si="80"/>
        <v>351.47371593555994</v>
      </c>
      <c r="N162">
        <f t="shared" si="62"/>
        <v>0.54121036063821093</v>
      </c>
      <c r="O162">
        <f t="shared" si="81"/>
        <v>0.99573355010484543</v>
      </c>
      <c r="P162">
        <f t="shared" si="82"/>
        <v>1007.840957447085</v>
      </c>
      <c r="Q162">
        <f t="shared" si="83"/>
        <v>9.3552596436743532E-2</v>
      </c>
      <c r="R162">
        <f t="shared" si="84"/>
        <v>8.1517818747639526E-3</v>
      </c>
      <c r="S162">
        <f t="shared" si="85"/>
        <v>1008.3462298779517</v>
      </c>
      <c r="T162">
        <f t="shared" si="86"/>
        <v>44825.356891361247</v>
      </c>
      <c r="U162">
        <f t="shared" si="63"/>
        <v>2398297.7036013748</v>
      </c>
      <c r="V162">
        <f t="shared" si="87"/>
        <v>299.58130654151171</v>
      </c>
      <c r="W162">
        <f t="shared" si="64"/>
        <v>53977.885639147797</v>
      </c>
      <c r="X162">
        <f t="shared" si="65"/>
        <v>56426.950680311922</v>
      </c>
      <c r="Y162">
        <f t="shared" si="66"/>
        <v>108814.69317750519</v>
      </c>
      <c r="Z162">
        <f t="shared" si="88"/>
        <v>24363.89490577644</v>
      </c>
      <c r="AA162">
        <f t="shared" si="89"/>
        <v>353.17277015524098</v>
      </c>
      <c r="AD162" t="b">
        <f t="shared" si="90"/>
        <v>1</v>
      </c>
      <c r="AE162" t="b">
        <f t="shared" si="91"/>
        <v>1</v>
      </c>
      <c r="AF162" t="b">
        <f t="shared" si="67"/>
        <v>1</v>
      </c>
      <c r="AG162" t="b">
        <f t="shared" si="92"/>
        <v>1</v>
      </c>
      <c r="AH162" t="b">
        <f t="shared" si="68"/>
        <v>1</v>
      </c>
    </row>
    <row r="163" spans="1:34" x14ac:dyDescent="0.35">
      <c r="A163">
        <v>161</v>
      </c>
      <c r="B163">
        <f t="shared" si="69"/>
        <v>92</v>
      </c>
      <c r="C163">
        <f t="shared" si="70"/>
        <v>2040</v>
      </c>
      <c r="D163">
        <f t="shared" si="71"/>
        <v>0.10058194635706424</v>
      </c>
      <c r="E163">
        <f t="shared" si="72"/>
        <v>8.7950396804350461E-3</v>
      </c>
      <c r="F163">
        <f t="shared" si="73"/>
        <v>0.39077342913506846</v>
      </c>
      <c r="G163">
        <f t="shared" si="74"/>
        <v>44.040342669676996</v>
      </c>
      <c r="H163" t="b">
        <f t="shared" si="75"/>
        <v>0</v>
      </c>
      <c r="I163">
        <f t="shared" si="76"/>
        <v>1</v>
      </c>
      <c r="J163">
        <f t="shared" si="77"/>
        <v>1000</v>
      </c>
      <c r="K163">
        <f t="shared" si="78"/>
        <v>7.8602953634226207</v>
      </c>
      <c r="L163">
        <f t="shared" si="79"/>
        <v>44431.116098812061</v>
      </c>
      <c r="M163">
        <f t="shared" si="80"/>
        <v>349.24169586318459</v>
      </c>
      <c r="N163">
        <f t="shared" si="62"/>
        <v>0.5389003272517936</v>
      </c>
      <c r="O163">
        <f t="shared" si="81"/>
        <v>0.99573172733852822</v>
      </c>
      <c r="P163">
        <f t="shared" si="82"/>
        <v>1007.8602953634227</v>
      </c>
      <c r="Q163">
        <f t="shared" si="83"/>
        <v>9.3552596436743532E-2</v>
      </c>
      <c r="R163">
        <f t="shared" si="84"/>
        <v>8.1517818747639526E-3</v>
      </c>
      <c r="S163">
        <f t="shared" si="85"/>
        <v>1008.3668139324124</v>
      </c>
      <c r="T163">
        <f t="shared" si="86"/>
        <v>44431.116098812061</v>
      </c>
      <c r="U163">
        <f t="shared" si="63"/>
        <v>2363310.6491532237</v>
      </c>
      <c r="V163">
        <f t="shared" si="87"/>
        <v>295.21092855721196</v>
      </c>
      <c r="W163">
        <f t="shared" si="64"/>
        <v>53662.403739206835</v>
      </c>
      <c r="X163">
        <f t="shared" si="65"/>
        <v>56106.556484283639</v>
      </c>
      <c r="Y163">
        <f t="shared" si="66"/>
        <v>107641.32443021415</v>
      </c>
      <c r="Z163">
        <f t="shared" si="88"/>
        <v>24046.580367396295</v>
      </c>
      <c r="AA163">
        <f t="shared" si="89"/>
        <v>348.1024901758019</v>
      </c>
      <c r="AD163" t="b">
        <f t="shared" si="90"/>
        <v>1</v>
      </c>
      <c r="AE163" t="b">
        <f t="shared" si="91"/>
        <v>1</v>
      </c>
      <c r="AF163" t="b">
        <f t="shared" si="67"/>
        <v>1</v>
      </c>
      <c r="AG163" t="b">
        <f t="shared" si="92"/>
        <v>1</v>
      </c>
      <c r="AH163" t="b">
        <f t="shared" si="68"/>
        <v>1</v>
      </c>
    </row>
    <row r="164" spans="1:34" x14ac:dyDescent="0.35">
      <c r="A164">
        <v>162</v>
      </c>
      <c r="B164">
        <f t="shared" si="69"/>
        <v>92</v>
      </c>
      <c r="C164">
        <f t="shared" si="70"/>
        <v>2040</v>
      </c>
      <c r="D164">
        <f t="shared" si="71"/>
        <v>0.10058194635706424</v>
      </c>
      <c r="E164">
        <f t="shared" si="72"/>
        <v>8.7950396804350461E-3</v>
      </c>
      <c r="F164">
        <f t="shared" si="73"/>
        <v>0.3873365613197659</v>
      </c>
      <c r="G164">
        <f t="shared" si="74"/>
        <v>43.653006108357232</v>
      </c>
      <c r="H164" t="b">
        <f t="shared" si="75"/>
        <v>0</v>
      </c>
      <c r="I164">
        <f t="shared" si="76"/>
        <v>1</v>
      </c>
      <c r="J164">
        <f t="shared" si="77"/>
        <v>1000</v>
      </c>
      <c r="K164">
        <f t="shared" si="78"/>
        <v>7.8796809722788064</v>
      </c>
      <c r="L164">
        <f t="shared" si="79"/>
        <v>44040.342669676997</v>
      </c>
      <c r="M164">
        <f t="shared" si="80"/>
        <v>347.02385014689224</v>
      </c>
      <c r="N164">
        <f t="shared" si="62"/>
        <v>0.53659919175834536</v>
      </c>
      <c r="O164">
        <f t="shared" si="81"/>
        <v>0.99572994229715306</v>
      </c>
      <c r="P164">
        <f t="shared" si="82"/>
        <v>1007.8796809722788</v>
      </c>
      <c r="Q164">
        <f t="shared" si="83"/>
        <v>9.3552596436743532E-2</v>
      </c>
      <c r="R164">
        <f t="shared" si="84"/>
        <v>8.1517818747639526E-3</v>
      </c>
      <c r="S164">
        <f t="shared" si="85"/>
        <v>1008.3874487527044</v>
      </c>
      <c r="T164">
        <f t="shared" si="86"/>
        <v>44040.342669676997</v>
      </c>
      <c r="U164">
        <f t="shared" si="63"/>
        <v>2328576.8098371872</v>
      </c>
      <c r="V164">
        <f t="shared" si="87"/>
        <v>290.87218072458228</v>
      </c>
      <c r="W164">
        <f t="shared" si="64"/>
        <v>53342.874120904817</v>
      </c>
      <c r="X164">
        <f t="shared" si="65"/>
        <v>55782.263987675746</v>
      </c>
      <c r="Y164">
        <f t="shared" si="66"/>
        <v>106486.70075481611</v>
      </c>
      <c r="Z164">
        <f t="shared" si="88"/>
        <v>23733.355076970063</v>
      </c>
      <c r="AA164">
        <f t="shared" si="89"/>
        <v>343.09304349013581</v>
      </c>
      <c r="AD164" t="b">
        <f t="shared" si="90"/>
        <v>1</v>
      </c>
      <c r="AE164" t="b">
        <f t="shared" si="91"/>
        <v>1</v>
      </c>
      <c r="AF164" t="b">
        <f t="shared" si="67"/>
        <v>1</v>
      </c>
      <c r="AG164" t="b">
        <f t="shared" si="92"/>
        <v>1</v>
      </c>
      <c r="AH164" t="b">
        <f t="shared" si="68"/>
        <v>1</v>
      </c>
    </row>
    <row r="165" spans="1:34" x14ac:dyDescent="0.35">
      <c r="A165">
        <v>163</v>
      </c>
      <c r="B165">
        <f t="shared" si="69"/>
        <v>92</v>
      </c>
      <c r="C165">
        <f t="shared" si="70"/>
        <v>2040</v>
      </c>
      <c r="D165">
        <f t="shared" si="71"/>
        <v>0.10058194635706424</v>
      </c>
      <c r="E165">
        <f t="shared" si="72"/>
        <v>8.7950396804350461E-3</v>
      </c>
      <c r="F165">
        <f t="shared" si="73"/>
        <v>0.38392992089327532</v>
      </c>
      <c r="G165">
        <f t="shared" si="74"/>
        <v>43.269076187463959</v>
      </c>
      <c r="H165" t="b">
        <f t="shared" si="75"/>
        <v>0</v>
      </c>
      <c r="I165">
        <f t="shared" si="76"/>
        <v>1</v>
      </c>
      <c r="J165">
        <f t="shared" si="77"/>
        <v>1000</v>
      </c>
      <c r="K165">
        <f t="shared" si="78"/>
        <v>7.899114391276135</v>
      </c>
      <c r="L165">
        <f t="shared" si="79"/>
        <v>43653.006108357229</v>
      </c>
      <c r="M165">
        <f t="shared" si="80"/>
        <v>344.82008877298966</v>
      </c>
      <c r="N165">
        <f t="shared" si="62"/>
        <v>0.53430694436894743</v>
      </c>
      <c r="O165">
        <f t="shared" si="81"/>
        <v>0.99572819447996819</v>
      </c>
      <c r="P165">
        <f t="shared" si="82"/>
        <v>1007.8991143912762</v>
      </c>
      <c r="Q165">
        <f t="shared" si="83"/>
        <v>9.3552596436743532E-2</v>
      </c>
      <c r="R165">
        <f t="shared" si="84"/>
        <v>8.1517818747639526E-3</v>
      </c>
      <c r="S165">
        <f t="shared" si="85"/>
        <v>1008.4081344640299</v>
      </c>
      <c r="T165">
        <f t="shared" si="86"/>
        <v>43653.006108357229</v>
      </c>
      <c r="U165">
        <f t="shared" si="63"/>
        <v>2294093.5646059923</v>
      </c>
      <c r="V165">
        <f t="shared" si="87"/>
        <v>286.56473563774421</v>
      </c>
      <c r="W165">
        <f t="shared" si="64"/>
        <v>53019.240685121105</v>
      </c>
      <c r="X165">
        <f t="shared" si="65"/>
        <v>55454.021495062036</v>
      </c>
      <c r="Y165">
        <f t="shared" si="66"/>
        <v>105350.71636510931</v>
      </c>
      <c r="Z165">
        <f t="shared" si="88"/>
        <v>23424.167795566602</v>
      </c>
      <c r="AA165">
        <f t="shared" si="89"/>
        <v>338.1437092001255</v>
      </c>
      <c r="AD165" t="b">
        <f t="shared" si="90"/>
        <v>1</v>
      </c>
      <c r="AE165" t="b">
        <f t="shared" si="91"/>
        <v>1</v>
      </c>
      <c r="AF165" t="b">
        <f t="shared" si="67"/>
        <v>1</v>
      </c>
      <c r="AG165" t="b">
        <f t="shared" si="92"/>
        <v>1</v>
      </c>
      <c r="AH165" t="b">
        <f t="shared" si="68"/>
        <v>1</v>
      </c>
    </row>
    <row r="166" spans="1:34" x14ac:dyDescent="0.35">
      <c r="A166">
        <v>164</v>
      </c>
      <c r="B166">
        <f t="shared" si="69"/>
        <v>92</v>
      </c>
      <c r="C166">
        <f t="shared" si="70"/>
        <v>2040</v>
      </c>
      <c r="D166">
        <f t="shared" si="71"/>
        <v>0.10058194635706424</v>
      </c>
      <c r="E166">
        <f t="shared" si="72"/>
        <v>8.7950396804350461E-3</v>
      </c>
      <c r="F166">
        <f t="shared" si="73"/>
        <v>0.38055324200451268</v>
      </c>
      <c r="G166">
        <f t="shared" si="74"/>
        <v>42.888522945459449</v>
      </c>
      <c r="H166" t="b">
        <f t="shared" si="75"/>
        <v>0</v>
      </c>
      <c r="I166">
        <f t="shared" si="76"/>
        <v>1</v>
      </c>
      <c r="J166">
        <f t="shared" si="77"/>
        <v>1000</v>
      </c>
      <c r="K166">
        <f t="shared" si="78"/>
        <v>7.9185957383273067</v>
      </c>
      <c r="L166">
        <f t="shared" si="79"/>
        <v>43269.076187463957</v>
      </c>
      <c r="M166">
        <f t="shared" si="80"/>
        <v>342.63032229941166</v>
      </c>
      <c r="N166">
        <f t="shared" si="62"/>
        <v>0.53202357476838447</v>
      </c>
      <c r="O166">
        <f t="shared" si="81"/>
        <v>0.99572648339193914</v>
      </c>
      <c r="P166">
        <f t="shared" si="82"/>
        <v>1007.9185957383273</v>
      </c>
      <c r="Q166">
        <f t="shared" si="83"/>
        <v>9.3552596436743532E-2</v>
      </c>
      <c r="R166">
        <f t="shared" si="84"/>
        <v>8.1517818747639526E-3</v>
      </c>
      <c r="S166">
        <f t="shared" si="85"/>
        <v>1008.4288711919</v>
      </c>
      <c r="T166">
        <f t="shared" si="86"/>
        <v>43269.076187463957</v>
      </c>
      <c r="U166">
        <f t="shared" si="63"/>
        <v>2259858.3182456046</v>
      </c>
      <c r="V166">
        <f t="shared" si="87"/>
        <v>282.28826911775622</v>
      </c>
      <c r="W166">
        <f t="shared" si="64"/>
        <v>52691.446639918715</v>
      </c>
      <c r="X166">
        <f t="shared" si="65"/>
        <v>55121.776712277504</v>
      </c>
      <c r="Y166">
        <f t="shared" si="66"/>
        <v>104233.26707340004</v>
      </c>
      <c r="Z166">
        <f t="shared" si="88"/>
        <v>23118.967883391051</v>
      </c>
      <c r="AA166">
        <f t="shared" si="89"/>
        <v>333.2537746071547</v>
      </c>
      <c r="AD166" t="b">
        <f t="shared" si="90"/>
        <v>1</v>
      </c>
      <c r="AE166" t="b">
        <f t="shared" si="91"/>
        <v>1</v>
      </c>
      <c r="AF166" t="b">
        <f t="shared" si="67"/>
        <v>1</v>
      </c>
      <c r="AG166" t="b">
        <f t="shared" si="92"/>
        <v>1</v>
      </c>
      <c r="AH166" t="b">
        <f t="shared" si="68"/>
        <v>1</v>
      </c>
    </row>
    <row r="167" spans="1:34" x14ac:dyDescent="0.35">
      <c r="A167">
        <v>165</v>
      </c>
      <c r="B167">
        <f t="shared" si="69"/>
        <v>93</v>
      </c>
      <c r="C167">
        <f t="shared" si="70"/>
        <v>2040</v>
      </c>
      <c r="D167">
        <f t="shared" si="71"/>
        <v>0.11326700727048127</v>
      </c>
      <c r="E167">
        <f t="shared" si="72"/>
        <v>9.9676045744685471E-3</v>
      </c>
      <c r="F167">
        <f t="shared" si="73"/>
        <v>0.42749583750336084</v>
      </c>
      <c r="G167">
        <f t="shared" si="74"/>
        <v>42.461027107956092</v>
      </c>
      <c r="H167" t="b">
        <f t="shared" si="75"/>
        <v>0</v>
      </c>
      <c r="I167">
        <f t="shared" si="76"/>
        <v>1</v>
      </c>
      <c r="J167">
        <f t="shared" si="77"/>
        <v>1000</v>
      </c>
      <c r="K167">
        <f t="shared" si="78"/>
        <v>7.9381251316358368</v>
      </c>
      <c r="L167">
        <f t="shared" si="79"/>
        <v>42888.522945459452</v>
      </c>
      <c r="M167">
        <f t="shared" si="80"/>
        <v>340.45446185209192</v>
      </c>
      <c r="N167">
        <f t="shared" si="62"/>
        <v>0.52974907212697797</v>
      </c>
      <c r="O167">
        <f t="shared" si="81"/>
        <v>0.99572480854368772</v>
      </c>
      <c r="P167">
        <f t="shared" si="82"/>
        <v>1007.9381251316358</v>
      </c>
      <c r="Q167">
        <f t="shared" si="83"/>
        <v>0.10535113909166069</v>
      </c>
      <c r="R167">
        <f t="shared" si="84"/>
        <v>9.2340990723485117E-3</v>
      </c>
      <c r="S167">
        <f t="shared" si="85"/>
        <v>1008.4496590621352</v>
      </c>
      <c r="T167">
        <f t="shared" si="86"/>
        <v>42888.522945459452</v>
      </c>
      <c r="U167">
        <f t="shared" si="63"/>
        <v>2225868.5010614828</v>
      </c>
      <c r="V167">
        <f t="shared" si="87"/>
        <v>278.04246017342223</v>
      </c>
      <c r="W167">
        <f t="shared" si="64"/>
        <v>52421.447446437633</v>
      </c>
      <c r="X167">
        <f t="shared" si="65"/>
        <v>54845.324643672764</v>
      </c>
      <c r="Y167">
        <f t="shared" si="66"/>
        <v>102920.31537815755</v>
      </c>
      <c r="Z167">
        <f t="shared" si="88"/>
        <v>22817.705293979219</v>
      </c>
      <c r="AA167">
        <f t="shared" si="89"/>
        <v>328.4225351291692</v>
      </c>
      <c r="AD167" t="b">
        <f t="shared" si="90"/>
        <v>1</v>
      </c>
      <c r="AE167" t="b">
        <f t="shared" si="91"/>
        <v>1</v>
      </c>
      <c r="AF167" t="b">
        <f t="shared" si="67"/>
        <v>1</v>
      </c>
      <c r="AG167" t="b">
        <f t="shared" si="92"/>
        <v>1</v>
      </c>
      <c r="AH167" t="b">
        <f t="shared" si="68"/>
        <v>1</v>
      </c>
    </row>
    <row r="168" spans="1:34" x14ac:dyDescent="0.35">
      <c r="A168">
        <v>166</v>
      </c>
      <c r="B168">
        <f t="shared" si="69"/>
        <v>93</v>
      </c>
      <c r="C168">
        <f t="shared" si="70"/>
        <v>2040</v>
      </c>
      <c r="D168">
        <f t="shared" si="71"/>
        <v>0.11326700727048127</v>
      </c>
      <c r="E168">
        <f t="shared" si="72"/>
        <v>9.9676045744685471E-3</v>
      </c>
      <c r="F168">
        <f t="shared" si="73"/>
        <v>0.42323472803789614</v>
      </c>
      <c r="G168">
        <f t="shared" si="74"/>
        <v>42.037792379918194</v>
      </c>
      <c r="H168" t="b">
        <f t="shared" si="75"/>
        <v>0</v>
      </c>
      <c r="I168">
        <f t="shared" si="76"/>
        <v>1</v>
      </c>
      <c r="J168">
        <f t="shared" si="77"/>
        <v>1000</v>
      </c>
      <c r="K168">
        <f t="shared" si="78"/>
        <v>7.9577026896967533</v>
      </c>
      <c r="L168">
        <f t="shared" si="79"/>
        <v>42461.027107956092</v>
      </c>
      <c r="M168">
        <f t="shared" si="80"/>
        <v>337.89222962426896</v>
      </c>
      <c r="N168">
        <f t="shared" si="62"/>
        <v>0.52748342511223123</v>
      </c>
      <c r="O168">
        <f t="shared" si="81"/>
        <v>0.9957231694514348</v>
      </c>
      <c r="P168">
        <f t="shared" si="82"/>
        <v>1007.9577026896967</v>
      </c>
      <c r="Q168">
        <f t="shared" si="83"/>
        <v>0.10535113909166069</v>
      </c>
      <c r="R168">
        <f t="shared" si="84"/>
        <v>9.2340990723485117E-3</v>
      </c>
      <c r="S168">
        <f t="shared" si="85"/>
        <v>1008.4704982008665</v>
      </c>
      <c r="T168">
        <f t="shared" si="86"/>
        <v>42461.027107956092</v>
      </c>
      <c r="U168">
        <f t="shared" si="63"/>
        <v>2192172.4696996366</v>
      </c>
      <c r="V168">
        <f t="shared" si="87"/>
        <v>273.83334923382239</v>
      </c>
      <c r="W168">
        <f t="shared" si="64"/>
        <v>52147.659179811199</v>
      </c>
      <c r="X168">
        <f t="shared" si="65"/>
        <v>54565.201674510201</v>
      </c>
      <c r="Y168">
        <f t="shared" si="66"/>
        <v>101628.14946178615</v>
      </c>
      <c r="Z168">
        <f t="shared" si="88"/>
        <v>22493.689711998199</v>
      </c>
      <c r="AA168">
        <f t="shared" si="89"/>
        <v>323.4406480861827</v>
      </c>
      <c r="AD168" t="b">
        <f t="shared" si="90"/>
        <v>1</v>
      </c>
      <c r="AE168" t="b">
        <f t="shared" si="91"/>
        <v>1</v>
      </c>
      <c r="AF168" t="b">
        <f t="shared" si="67"/>
        <v>1</v>
      </c>
      <c r="AG168" t="b">
        <f t="shared" si="92"/>
        <v>1</v>
      </c>
      <c r="AH168" t="b">
        <f t="shared" si="68"/>
        <v>1</v>
      </c>
    </row>
    <row r="169" spans="1:34" x14ac:dyDescent="0.35">
      <c r="A169">
        <v>167</v>
      </c>
      <c r="B169">
        <f t="shared" si="69"/>
        <v>93</v>
      </c>
      <c r="C169">
        <f t="shared" si="70"/>
        <v>2040</v>
      </c>
      <c r="D169">
        <f t="shared" si="71"/>
        <v>0.11326700727048127</v>
      </c>
      <c r="E169">
        <f t="shared" si="72"/>
        <v>9.9676045744685471E-3</v>
      </c>
      <c r="F169">
        <f t="shared" si="73"/>
        <v>0.41901609162663161</v>
      </c>
      <c r="G169">
        <f t="shared" si="74"/>
        <v>41.618776288291564</v>
      </c>
      <c r="H169" t="b">
        <f t="shared" si="75"/>
        <v>0</v>
      </c>
      <c r="I169">
        <f t="shared" si="76"/>
        <v>1</v>
      </c>
      <c r="J169">
        <f t="shared" si="77"/>
        <v>1000</v>
      </c>
      <c r="K169">
        <f t="shared" si="78"/>
        <v>7.9773285312973305</v>
      </c>
      <c r="L169">
        <f t="shared" si="79"/>
        <v>42037.792379918195</v>
      </c>
      <c r="M169">
        <f t="shared" si="80"/>
        <v>335.34928054507492</v>
      </c>
      <c r="N169">
        <f t="shared" si="62"/>
        <v>0.52522662190028535</v>
      </c>
      <c r="O169">
        <f t="shared" si="81"/>
        <v>0.99572156563693792</v>
      </c>
      <c r="P169">
        <f t="shared" si="82"/>
        <v>1007.9773285312973</v>
      </c>
      <c r="Q169">
        <f t="shared" si="83"/>
        <v>0.10535113909166069</v>
      </c>
      <c r="R169">
        <f t="shared" si="84"/>
        <v>9.2340990723485117E-3</v>
      </c>
      <c r="S169">
        <f t="shared" si="85"/>
        <v>1008.4913887345356</v>
      </c>
      <c r="T169">
        <f t="shared" si="86"/>
        <v>42037.792379918195</v>
      </c>
      <c r="U169">
        <f t="shared" si="63"/>
        <v>2158766.9639955908</v>
      </c>
      <c r="V169">
        <f t="shared" si="87"/>
        <v>269.66052905829957</v>
      </c>
      <c r="W169">
        <f t="shared" si="64"/>
        <v>51870.024938789691</v>
      </c>
      <c r="X169">
        <f t="shared" si="65"/>
        <v>54281.355238336655</v>
      </c>
      <c r="Y169">
        <f t="shared" si="66"/>
        <v>100356.61629402418</v>
      </c>
      <c r="Z169">
        <f t="shared" si="88"/>
        <v>22174.238708716104</v>
      </c>
      <c r="AA169">
        <f t="shared" si="89"/>
        <v>318.52407584797305</v>
      </c>
      <c r="AD169" t="b">
        <f t="shared" si="90"/>
        <v>1</v>
      </c>
      <c r="AE169" t="b">
        <f t="shared" si="91"/>
        <v>1</v>
      </c>
      <c r="AF169" t="b">
        <f t="shared" si="67"/>
        <v>1</v>
      </c>
      <c r="AG169" t="b">
        <f t="shared" si="92"/>
        <v>1</v>
      </c>
      <c r="AH169" t="b">
        <f t="shared" si="68"/>
        <v>1</v>
      </c>
    </row>
    <row r="170" spans="1:34" x14ac:dyDescent="0.35">
      <c r="A170">
        <v>168</v>
      </c>
      <c r="B170">
        <f t="shared" si="69"/>
        <v>93</v>
      </c>
      <c r="C170">
        <f t="shared" si="70"/>
        <v>2040</v>
      </c>
      <c r="D170">
        <f t="shared" si="71"/>
        <v>0.11326700727048127</v>
      </c>
      <c r="E170">
        <f t="shared" si="72"/>
        <v>9.9676045744685471E-3</v>
      </c>
      <c r="F170">
        <f t="shared" si="73"/>
        <v>0.41483950491495808</v>
      </c>
      <c r="G170">
        <f t="shared" si="74"/>
        <v>41.203936783376605</v>
      </c>
      <c r="H170" t="b">
        <f t="shared" si="75"/>
        <v>0</v>
      </c>
      <c r="I170">
        <f t="shared" si="76"/>
        <v>1</v>
      </c>
      <c r="J170">
        <f t="shared" si="77"/>
        <v>1000</v>
      </c>
      <c r="K170">
        <f t="shared" si="78"/>
        <v>7.9970027755178039</v>
      </c>
      <c r="L170">
        <f t="shared" si="79"/>
        <v>41618.776288291563</v>
      </c>
      <c r="M170">
        <f t="shared" si="80"/>
        <v>332.82546949112219</v>
      </c>
      <c r="N170">
        <f t="shared" si="62"/>
        <v>0.52297865018719059</v>
      </c>
      <c r="O170">
        <f t="shared" si="81"/>
        <v>0.99571999662743382</v>
      </c>
      <c r="P170">
        <f t="shared" si="82"/>
        <v>1007.9970027755178</v>
      </c>
      <c r="Q170">
        <f t="shared" si="83"/>
        <v>0.10535113909166069</v>
      </c>
      <c r="R170">
        <f t="shared" si="84"/>
        <v>9.2340990723485117E-3</v>
      </c>
      <c r="S170">
        <f t="shared" si="85"/>
        <v>1008.5123307898965</v>
      </c>
      <c r="T170">
        <f t="shared" si="86"/>
        <v>41618.776288291563</v>
      </c>
      <c r="U170">
        <f t="shared" si="63"/>
        <v>2125648.758940055</v>
      </c>
      <c r="V170">
        <f t="shared" si="87"/>
        <v>265.52359679757626</v>
      </c>
      <c r="W170">
        <f t="shared" si="64"/>
        <v>51588.487044704721</v>
      </c>
      <c r="X170">
        <f t="shared" si="65"/>
        <v>53993.732095053478</v>
      </c>
      <c r="Y170">
        <f t="shared" si="66"/>
        <v>99105.565003099633</v>
      </c>
      <c r="Z170">
        <f t="shared" si="88"/>
        <v>21859.289277523076</v>
      </c>
      <c r="AA170">
        <f t="shared" si="89"/>
        <v>313.67196926924288</v>
      </c>
      <c r="AD170" t="b">
        <f t="shared" si="90"/>
        <v>1</v>
      </c>
      <c r="AE170" t="b">
        <f t="shared" si="91"/>
        <v>1</v>
      </c>
      <c r="AF170" t="b">
        <f t="shared" si="67"/>
        <v>1</v>
      </c>
      <c r="AG170" t="b">
        <f t="shared" si="92"/>
        <v>1</v>
      </c>
      <c r="AH170" t="b">
        <f t="shared" si="68"/>
        <v>1</v>
      </c>
    </row>
    <row r="171" spans="1:34" x14ac:dyDescent="0.35">
      <c r="A171">
        <v>169</v>
      </c>
      <c r="B171">
        <f t="shared" si="69"/>
        <v>93</v>
      </c>
      <c r="C171">
        <f t="shared" si="70"/>
        <v>2041</v>
      </c>
      <c r="D171">
        <f t="shared" si="71"/>
        <v>0.11237644542581711</v>
      </c>
      <c r="E171">
        <f t="shared" si="72"/>
        <v>9.8847837504215663E-3</v>
      </c>
      <c r="F171">
        <f t="shared" si="73"/>
        <v>0.40729200476971855</v>
      </c>
      <c r="G171">
        <f t="shared" si="74"/>
        <v>40.79664477860689</v>
      </c>
      <c r="H171" t="b">
        <f t="shared" si="75"/>
        <v>1</v>
      </c>
      <c r="I171">
        <f t="shared" si="76"/>
        <v>1</v>
      </c>
      <c r="J171">
        <f t="shared" si="77"/>
        <v>1000</v>
      </c>
      <c r="K171">
        <f t="shared" si="78"/>
        <v>8.0167255417320895</v>
      </c>
      <c r="L171">
        <f t="shared" si="79"/>
        <v>41203.936783376608</v>
      </c>
      <c r="M171">
        <f t="shared" si="80"/>
        <v>330.32065243120957</v>
      </c>
      <c r="N171">
        <f t="shared" si="62"/>
        <v>0.52073949719999557</v>
      </c>
      <c r="O171">
        <f t="shared" si="81"/>
        <v>0.99571846195558167</v>
      </c>
      <c r="P171">
        <f t="shared" si="82"/>
        <v>1008.0167255417321</v>
      </c>
      <c r="Q171">
        <f t="shared" si="83"/>
        <v>0.1045228157605525</v>
      </c>
      <c r="R171">
        <f t="shared" si="84"/>
        <v>9.1576886041133676E-3</v>
      </c>
      <c r="S171">
        <f t="shared" si="85"/>
        <v>1008.5333244940155</v>
      </c>
      <c r="T171">
        <f t="shared" si="86"/>
        <v>41203.936783376608</v>
      </c>
      <c r="U171">
        <f t="shared" si="63"/>
        <v>2092814.6642440832</v>
      </c>
      <c r="V171">
        <f t="shared" si="87"/>
        <v>261.42215393943729</v>
      </c>
      <c r="W171">
        <f t="shared" si="64"/>
        <v>51298.695655029042</v>
      </c>
      <c r="X171">
        <f t="shared" si="65"/>
        <v>53698.136980070689</v>
      </c>
      <c r="Y171">
        <f t="shared" si="66"/>
        <v>97889.155404833917</v>
      </c>
      <c r="Z171">
        <f t="shared" si="88"/>
        <v>21548.779241368629</v>
      </c>
      <c r="AA171">
        <f t="shared" si="89"/>
        <v>308.88348993678858</v>
      </c>
      <c r="AD171" t="b">
        <f t="shared" si="90"/>
        <v>1</v>
      </c>
      <c r="AE171" t="b">
        <f t="shared" si="91"/>
        <v>1</v>
      </c>
      <c r="AF171" t="b">
        <f t="shared" si="67"/>
        <v>1</v>
      </c>
      <c r="AG171" t="b">
        <f t="shared" si="92"/>
        <v>1</v>
      </c>
      <c r="AH171" t="b">
        <f t="shared" si="68"/>
        <v>1</v>
      </c>
    </row>
    <row r="172" spans="1:34" x14ac:dyDescent="0.35">
      <c r="A172">
        <v>170</v>
      </c>
      <c r="B172">
        <f t="shared" si="69"/>
        <v>93</v>
      </c>
      <c r="C172">
        <f t="shared" si="70"/>
        <v>2041</v>
      </c>
      <c r="D172">
        <f t="shared" si="71"/>
        <v>0.11237644542581711</v>
      </c>
      <c r="E172">
        <f t="shared" si="72"/>
        <v>9.8847837504215663E-3</v>
      </c>
      <c r="F172">
        <f t="shared" si="73"/>
        <v>0.40326601137929424</v>
      </c>
      <c r="G172">
        <f t="shared" si="74"/>
        <v>40.393378767227595</v>
      </c>
      <c r="H172" t="b">
        <f t="shared" si="75"/>
        <v>0</v>
      </c>
      <c r="I172">
        <f t="shared" si="76"/>
        <v>1</v>
      </c>
      <c r="J172">
        <f t="shared" si="77"/>
        <v>1000</v>
      </c>
      <c r="K172">
        <f t="shared" si="78"/>
        <v>8.0364969496085195</v>
      </c>
      <c r="L172">
        <f t="shared" si="79"/>
        <v>40796.644778606889</v>
      </c>
      <c r="M172">
        <f t="shared" si="80"/>
        <v>327.86211131753663</v>
      </c>
      <c r="N172">
        <f t="shared" si="62"/>
        <v>0.51850914970765483</v>
      </c>
      <c r="O172">
        <f t="shared" si="81"/>
        <v>0.99571696115940256</v>
      </c>
      <c r="P172">
        <f t="shared" si="82"/>
        <v>1008.0364969496085</v>
      </c>
      <c r="Q172">
        <f t="shared" si="83"/>
        <v>0.1045228157605525</v>
      </c>
      <c r="R172">
        <f t="shared" si="84"/>
        <v>9.1576886041133676E-3</v>
      </c>
      <c r="S172">
        <f t="shared" si="85"/>
        <v>1008.5543699742723</v>
      </c>
      <c r="T172">
        <f t="shared" si="86"/>
        <v>40796.644778606889</v>
      </c>
      <c r="U172">
        <f t="shared" si="63"/>
        <v>2060258.0695761137</v>
      </c>
      <c r="V172">
        <f t="shared" si="87"/>
        <v>257.35537475996898</v>
      </c>
      <c r="W172">
        <f t="shared" si="64"/>
        <v>51004.846151856604</v>
      </c>
      <c r="X172">
        <f t="shared" si="65"/>
        <v>53398.623664467093</v>
      </c>
      <c r="Y172">
        <f t="shared" si="66"/>
        <v>96692.76175134744</v>
      </c>
      <c r="Z172">
        <f t="shared" si="88"/>
        <v>21244.424289458577</v>
      </c>
      <c r="AA172">
        <f t="shared" si="89"/>
        <v>304.17186753790935</v>
      </c>
      <c r="AD172" t="b">
        <f t="shared" si="90"/>
        <v>1</v>
      </c>
      <c r="AE172" t="b">
        <f t="shared" si="91"/>
        <v>1</v>
      </c>
      <c r="AF172" t="b">
        <f t="shared" si="67"/>
        <v>1</v>
      </c>
      <c r="AG172" t="b">
        <f t="shared" si="92"/>
        <v>1</v>
      </c>
      <c r="AH172" t="b">
        <f t="shared" si="68"/>
        <v>1</v>
      </c>
    </row>
    <row r="173" spans="1:34" x14ac:dyDescent="0.35">
      <c r="A173">
        <v>171</v>
      </c>
      <c r="B173">
        <f t="shared" si="69"/>
        <v>93</v>
      </c>
      <c r="C173">
        <f t="shared" si="70"/>
        <v>2041</v>
      </c>
      <c r="D173">
        <f t="shared" si="71"/>
        <v>0.11237644542581711</v>
      </c>
      <c r="E173">
        <f t="shared" si="72"/>
        <v>9.8847837504215663E-3</v>
      </c>
      <c r="F173">
        <f t="shared" si="73"/>
        <v>0.39927981406291485</v>
      </c>
      <c r="G173">
        <f t="shared" si="74"/>
        <v>39.994098953164681</v>
      </c>
      <c r="H173" t="b">
        <f t="shared" si="75"/>
        <v>0</v>
      </c>
      <c r="I173">
        <f t="shared" si="76"/>
        <v>1</v>
      </c>
      <c r="J173">
        <f t="shared" si="77"/>
        <v>1000</v>
      </c>
      <c r="K173">
        <f t="shared" si="78"/>
        <v>8.0563171191105489</v>
      </c>
      <c r="L173">
        <f t="shared" si="79"/>
        <v>40393.378767227594</v>
      </c>
      <c r="M173">
        <f t="shared" si="80"/>
        <v>325.42186886113222</v>
      </c>
      <c r="N173">
        <f t="shared" si="62"/>
        <v>0.51628759403175906</v>
      </c>
      <c r="O173">
        <f t="shared" si="81"/>
        <v>0.99571549378222479</v>
      </c>
      <c r="P173">
        <f t="shared" si="82"/>
        <v>1008.0563171191105</v>
      </c>
      <c r="Q173">
        <f t="shared" si="83"/>
        <v>0.1045228157605525</v>
      </c>
      <c r="R173">
        <f t="shared" si="84"/>
        <v>9.1576886041133676E-3</v>
      </c>
      <c r="S173">
        <f t="shared" si="85"/>
        <v>1008.5754673583609</v>
      </c>
      <c r="T173">
        <f t="shared" si="86"/>
        <v>40393.378767227594</v>
      </c>
      <c r="U173">
        <f t="shared" si="63"/>
        <v>2027975.9068096799</v>
      </c>
      <c r="V173">
        <f t="shared" si="87"/>
        <v>253.32287600677773</v>
      </c>
      <c r="W173">
        <f t="shared" si="64"/>
        <v>50706.878261829421</v>
      </c>
      <c r="X173">
        <f t="shared" si="65"/>
        <v>53095.136677720162</v>
      </c>
      <c r="Y173">
        <f t="shared" si="66"/>
        <v>95516.243410862633</v>
      </c>
      <c r="Z173">
        <f t="shared" si="88"/>
        <v>20944.336478414418</v>
      </c>
      <c r="AA173">
        <f t="shared" si="89"/>
        <v>299.52167468620655</v>
      </c>
      <c r="AD173" t="b">
        <f t="shared" si="90"/>
        <v>1</v>
      </c>
      <c r="AE173" t="b">
        <f t="shared" si="91"/>
        <v>1</v>
      </c>
      <c r="AF173" t="b">
        <f t="shared" si="67"/>
        <v>1</v>
      </c>
      <c r="AG173" t="b">
        <f t="shared" si="92"/>
        <v>1</v>
      </c>
      <c r="AH173" t="b">
        <f t="shared" si="68"/>
        <v>1</v>
      </c>
    </row>
    <row r="174" spans="1:34" x14ac:dyDescent="0.35">
      <c r="A174">
        <v>172</v>
      </c>
      <c r="B174">
        <f t="shared" si="69"/>
        <v>93</v>
      </c>
      <c r="C174">
        <f t="shared" si="70"/>
        <v>2041</v>
      </c>
      <c r="D174">
        <f t="shared" si="71"/>
        <v>0.11237644542581711</v>
      </c>
      <c r="E174">
        <f t="shared" si="72"/>
        <v>9.8847837504215663E-3</v>
      </c>
      <c r="F174">
        <f t="shared" si="73"/>
        <v>0.39533301944499444</v>
      </c>
      <c r="G174">
        <f t="shared" si="74"/>
        <v>39.598765933719683</v>
      </c>
      <c r="H174" t="b">
        <f t="shared" si="75"/>
        <v>0</v>
      </c>
      <c r="I174">
        <f t="shared" si="76"/>
        <v>1</v>
      </c>
      <c r="J174">
        <f t="shared" si="77"/>
        <v>1000</v>
      </c>
      <c r="K174">
        <f t="shared" si="78"/>
        <v>8.076186170497504</v>
      </c>
      <c r="L174">
        <f t="shared" si="79"/>
        <v>39994.098953164677</v>
      </c>
      <c r="M174">
        <f t="shared" si="80"/>
        <v>322.9997888670573</v>
      </c>
      <c r="N174">
        <f t="shared" si="62"/>
        <v>0.51407481605709038</v>
      </c>
      <c r="O174">
        <f t="shared" si="81"/>
        <v>0.99571405937262836</v>
      </c>
      <c r="P174">
        <f t="shared" si="82"/>
        <v>1008.0761861704975</v>
      </c>
      <c r="Q174">
        <f t="shared" si="83"/>
        <v>0.1045228157605525</v>
      </c>
      <c r="R174">
        <f t="shared" si="84"/>
        <v>9.1576886041133676E-3</v>
      </c>
      <c r="S174">
        <f t="shared" si="85"/>
        <v>1008.5966167742903</v>
      </c>
      <c r="T174">
        <f t="shared" si="86"/>
        <v>39994.098953164677</v>
      </c>
      <c r="U174">
        <f t="shared" si="63"/>
        <v>1995965.140464532</v>
      </c>
      <c r="V174">
        <f t="shared" si="87"/>
        <v>249.32427850544417</v>
      </c>
      <c r="W174">
        <f t="shared" si="64"/>
        <v>50404.730889982136</v>
      </c>
      <c r="X174">
        <f t="shared" si="65"/>
        <v>52787.619839471525</v>
      </c>
      <c r="Y174">
        <f t="shared" si="66"/>
        <v>94359.46175687747</v>
      </c>
      <c r="Z174">
        <f t="shared" si="88"/>
        <v>20648.457123997483</v>
      </c>
      <c r="AA174">
        <f t="shared" si="89"/>
        <v>294.93211647819214</v>
      </c>
      <c r="AD174" t="b">
        <f t="shared" si="90"/>
        <v>1</v>
      </c>
      <c r="AE174" t="b">
        <f t="shared" si="91"/>
        <v>1</v>
      </c>
      <c r="AF174" t="b">
        <f t="shared" si="67"/>
        <v>1</v>
      </c>
      <c r="AG174" t="b">
        <f t="shared" si="92"/>
        <v>1</v>
      </c>
      <c r="AH174" t="b">
        <f t="shared" si="68"/>
        <v>1</v>
      </c>
    </row>
    <row r="175" spans="1:34" x14ac:dyDescent="0.35">
      <c r="A175">
        <v>173</v>
      </c>
      <c r="B175">
        <f t="shared" si="69"/>
        <v>93</v>
      </c>
      <c r="C175">
        <f t="shared" si="70"/>
        <v>2041</v>
      </c>
      <c r="D175">
        <f t="shared" si="71"/>
        <v>0.11237644542581711</v>
      </c>
      <c r="E175">
        <f t="shared" si="72"/>
        <v>9.8847837504215663E-3</v>
      </c>
      <c r="F175">
        <f t="shared" si="73"/>
        <v>0.39142523803837942</v>
      </c>
      <c r="G175">
        <f t="shared" si="74"/>
        <v>39.207340695681303</v>
      </c>
      <c r="H175" t="b">
        <f t="shared" si="75"/>
        <v>0</v>
      </c>
      <c r="I175">
        <f t="shared" si="76"/>
        <v>1</v>
      </c>
      <c r="J175">
        <f t="shared" si="77"/>
        <v>1000</v>
      </c>
      <c r="K175">
        <f t="shared" si="78"/>
        <v>8.0961042243253001</v>
      </c>
      <c r="L175">
        <f t="shared" si="79"/>
        <v>39598.765933719682</v>
      </c>
      <c r="M175">
        <f t="shared" si="80"/>
        <v>320.59573615405674</v>
      </c>
      <c r="N175">
        <f t="shared" si="62"/>
        <v>0.51187080124200235</v>
      </c>
      <c r="O175">
        <f t="shared" si="81"/>
        <v>0.99571265748438598</v>
      </c>
      <c r="P175">
        <f t="shared" si="82"/>
        <v>1008.0961042243252</v>
      </c>
      <c r="Q175">
        <f t="shared" si="83"/>
        <v>0.1045228157605525</v>
      </c>
      <c r="R175">
        <f t="shared" si="84"/>
        <v>9.1576886041133676E-3</v>
      </c>
      <c r="S175">
        <f t="shared" si="85"/>
        <v>1008.6178183503847</v>
      </c>
      <c r="T175">
        <f t="shared" si="86"/>
        <v>39598.765933719682</v>
      </c>
      <c r="U175">
        <f t="shared" si="63"/>
        <v>1964222.7673069208</v>
      </c>
      <c r="V175">
        <f t="shared" si="87"/>
        <v>245.359207109593</v>
      </c>
      <c r="W175">
        <f t="shared" si="64"/>
        <v>50098.342107739052</v>
      </c>
      <c r="X175">
        <f t="shared" si="65"/>
        <v>52476.016249616659</v>
      </c>
      <c r="Y175">
        <f t="shared" si="66"/>
        <v>93222.280143907032</v>
      </c>
      <c r="Z175">
        <f t="shared" si="88"/>
        <v>20356.728313464722</v>
      </c>
      <c r="AA175">
        <f t="shared" si="89"/>
        <v>290.40240802737395</v>
      </c>
      <c r="AD175" t="b">
        <f t="shared" si="90"/>
        <v>1</v>
      </c>
      <c r="AE175" t="b">
        <f t="shared" si="91"/>
        <v>1</v>
      </c>
      <c r="AF175" t="b">
        <f t="shared" si="67"/>
        <v>1</v>
      </c>
      <c r="AG175" t="b">
        <f t="shared" si="92"/>
        <v>1</v>
      </c>
      <c r="AH175" t="b">
        <f t="shared" si="68"/>
        <v>1</v>
      </c>
    </row>
    <row r="176" spans="1:34" x14ac:dyDescent="0.35">
      <c r="A176">
        <v>174</v>
      </c>
      <c r="B176">
        <f t="shared" si="69"/>
        <v>93</v>
      </c>
      <c r="C176">
        <f t="shared" si="70"/>
        <v>2041</v>
      </c>
      <c r="D176">
        <f t="shared" si="71"/>
        <v>0.11237644542581711</v>
      </c>
      <c r="E176">
        <f t="shared" si="72"/>
        <v>9.8847837504215663E-3</v>
      </c>
      <c r="F176">
        <f t="shared" si="73"/>
        <v>0.38755608420591275</v>
      </c>
      <c r="G176">
        <f t="shared" si="74"/>
        <v>38.819784611475392</v>
      </c>
      <c r="H176" t="b">
        <f t="shared" si="75"/>
        <v>0</v>
      </c>
      <c r="I176">
        <f t="shared" si="76"/>
        <v>1</v>
      </c>
      <c r="J176">
        <f t="shared" si="77"/>
        <v>1000</v>
      </c>
      <c r="K176">
        <f t="shared" si="78"/>
        <v>8.1160714014471704</v>
      </c>
      <c r="L176">
        <f t="shared" si="79"/>
        <v>39207.340695681305</v>
      </c>
      <c r="M176">
        <f t="shared" si="80"/>
        <v>318.20957654701482</v>
      </c>
      <c r="N176">
        <f t="shared" si="62"/>
        <v>0.50967553462862969</v>
      </c>
      <c r="O176">
        <f t="shared" si="81"/>
        <v>0.9957112876764096</v>
      </c>
      <c r="P176">
        <f t="shared" si="82"/>
        <v>1008.1160714014471</v>
      </c>
      <c r="Q176">
        <f t="shared" si="83"/>
        <v>0.1045228157605525</v>
      </c>
      <c r="R176">
        <f t="shared" si="84"/>
        <v>9.1576886041133676E-3</v>
      </c>
      <c r="S176">
        <f t="shared" si="85"/>
        <v>1008.6390722152855</v>
      </c>
      <c r="T176">
        <f t="shared" si="86"/>
        <v>39207.340695681305</v>
      </c>
      <c r="U176">
        <f t="shared" si="63"/>
        <v>1932745.8159554936</v>
      </c>
      <c r="V176">
        <f t="shared" si="87"/>
        <v>241.42729065166375</v>
      </c>
      <c r="W176">
        <f t="shared" si="64"/>
        <v>49787.649140746689</v>
      </c>
      <c r="X176">
        <f t="shared" si="65"/>
        <v>52160.268278267395</v>
      </c>
      <c r="Y176">
        <f t="shared" si="66"/>
        <v>92104.563883618292</v>
      </c>
      <c r="Z176">
        <f t="shared" si="88"/>
        <v>20069.092896466555</v>
      </c>
      <c r="AA176">
        <f t="shared" si="89"/>
        <v>285.93177434682707</v>
      </c>
      <c r="AD176" t="b">
        <f t="shared" si="90"/>
        <v>1</v>
      </c>
      <c r="AE176" t="b">
        <f t="shared" si="91"/>
        <v>1</v>
      </c>
      <c r="AF176" t="b">
        <f t="shared" si="67"/>
        <v>1</v>
      </c>
      <c r="AG176" t="b">
        <f t="shared" si="92"/>
        <v>1</v>
      </c>
      <c r="AH176" t="b">
        <f t="shared" si="68"/>
        <v>1</v>
      </c>
    </row>
    <row r="177" spans="1:34" x14ac:dyDescent="0.35">
      <c r="A177">
        <v>175</v>
      </c>
      <c r="B177">
        <f t="shared" si="69"/>
        <v>93</v>
      </c>
      <c r="C177">
        <f t="shared" si="70"/>
        <v>2041</v>
      </c>
      <c r="D177">
        <f t="shared" si="71"/>
        <v>0.11237644542581711</v>
      </c>
      <c r="E177">
        <f t="shared" si="72"/>
        <v>9.8847837504215663E-3</v>
      </c>
      <c r="F177">
        <f t="shared" si="73"/>
        <v>0.38372517612237711</v>
      </c>
      <c r="G177">
        <f t="shared" si="74"/>
        <v>38.436059435353016</v>
      </c>
      <c r="H177" t="b">
        <f t="shared" si="75"/>
        <v>0</v>
      </c>
      <c r="I177">
        <f t="shared" si="76"/>
        <v>1</v>
      </c>
      <c r="J177">
        <f t="shared" si="77"/>
        <v>1000</v>
      </c>
      <c r="K177">
        <f t="shared" si="78"/>
        <v>8.1360878230144191</v>
      </c>
      <c r="L177">
        <f t="shared" si="79"/>
        <v>38819.784611475392</v>
      </c>
      <c r="M177">
        <f t="shared" si="80"/>
        <v>315.84117686946746</v>
      </c>
      <c r="N177">
        <f t="shared" si="62"/>
        <v>0.50748900085292992</v>
      </c>
      <c r="O177">
        <f t="shared" si="81"/>
        <v>0.99570994951269742</v>
      </c>
      <c r="P177">
        <f t="shared" si="82"/>
        <v>1008.1360878230145</v>
      </c>
      <c r="Q177">
        <f t="shared" si="83"/>
        <v>0.1045228157605525</v>
      </c>
      <c r="R177">
        <f t="shared" si="84"/>
        <v>9.1576886041133676E-3</v>
      </c>
      <c r="S177">
        <f t="shared" si="85"/>
        <v>1008.6603784979508</v>
      </c>
      <c r="T177">
        <f t="shared" si="86"/>
        <v>38819.784611475392</v>
      </c>
      <c r="U177">
        <f t="shared" si="63"/>
        <v>1901531.3464927031</v>
      </c>
      <c r="V177">
        <f t="shared" si="87"/>
        <v>237.52816189437033</v>
      </c>
      <c r="W177">
        <f t="shared" si="64"/>
        <v>49472.588356539462</v>
      </c>
      <c r="X177">
        <f t="shared" si="65"/>
        <v>51840.317555585309</v>
      </c>
      <c r="Y177">
        <f t="shared" si="66"/>
        <v>91006.180221346964</v>
      </c>
      <c r="Z177">
        <f t="shared" si="88"/>
        <v>19785.494476021973</v>
      </c>
      <c r="AA177">
        <f t="shared" si="89"/>
        <v>281.5194502328884</v>
      </c>
      <c r="AD177" t="b">
        <f t="shared" si="90"/>
        <v>1</v>
      </c>
      <c r="AE177" t="b">
        <f t="shared" si="91"/>
        <v>1</v>
      </c>
      <c r="AF177" t="b">
        <f t="shared" si="67"/>
        <v>1</v>
      </c>
      <c r="AG177" t="b">
        <f t="shared" si="92"/>
        <v>1</v>
      </c>
      <c r="AH177" t="b">
        <f t="shared" si="68"/>
        <v>1</v>
      </c>
    </row>
    <row r="178" spans="1:34" x14ac:dyDescent="0.35">
      <c r="A178">
        <v>176</v>
      </c>
      <c r="B178">
        <f t="shared" si="69"/>
        <v>93</v>
      </c>
      <c r="C178">
        <f t="shared" si="70"/>
        <v>2041</v>
      </c>
      <c r="D178">
        <f t="shared" si="71"/>
        <v>0.11237644542581711</v>
      </c>
      <c r="E178">
        <f t="shared" si="72"/>
        <v>9.8847837504215663E-3</v>
      </c>
      <c r="F178">
        <f t="shared" si="73"/>
        <v>0.379932135736815</v>
      </c>
      <c r="G178">
        <f t="shared" si="74"/>
        <v>38.0561272996162</v>
      </c>
      <c r="H178" t="b">
        <f t="shared" si="75"/>
        <v>0</v>
      </c>
      <c r="I178">
        <f t="shared" si="76"/>
        <v>1</v>
      </c>
      <c r="J178">
        <f t="shared" si="77"/>
        <v>1000</v>
      </c>
      <c r="K178">
        <f t="shared" si="78"/>
        <v>8.1561536104771264</v>
      </c>
      <c r="L178">
        <f t="shared" si="79"/>
        <v>38436.059435353018</v>
      </c>
      <c r="M178">
        <f t="shared" si="80"/>
        <v>313.49040493616792</v>
      </c>
      <c r="N178">
        <f t="shared" si="62"/>
        <v>0.50531118415455711</v>
      </c>
      <c r="O178">
        <f t="shared" si="81"/>
        <v>0.99570864256227709</v>
      </c>
      <c r="P178">
        <f t="shared" si="82"/>
        <v>1008.1561536104771</v>
      </c>
      <c r="Q178">
        <f t="shared" si="83"/>
        <v>0.1045228157605525</v>
      </c>
      <c r="R178">
        <f t="shared" si="84"/>
        <v>9.1576886041133676E-3</v>
      </c>
      <c r="S178">
        <f t="shared" si="85"/>
        <v>1008.6817373276571</v>
      </c>
      <c r="T178">
        <f t="shared" si="86"/>
        <v>38436.059435353018</v>
      </c>
      <c r="U178">
        <f t="shared" si="63"/>
        <v>1870576.4500816518</v>
      </c>
      <c r="V178">
        <f t="shared" si="87"/>
        <v>233.66145748283944</v>
      </c>
      <c r="W178">
        <f t="shared" si="64"/>
        <v>49153.095252036277</v>
      </c>
      <c r="X178">
        <f t="shared" si="65"/>
        <v>51516.104961484627</v>
      </c>
      <c r="Y178">
        <f t="shared" si="66"/>
        <v>89926.998312995493</v>
      </c>
      <c r="Z178">
        <f t="shared" si="88"/>
        <v>19505.877399571131</v>
      </c>
      <c r="AA178">
        <f t="shared" si="89"/>
        <v>277.16468014996957</v>
      </c>
      <c r="AD178" t="b">
        <f t="shared" si="90"/>
        <v>1</v>
      </c>
      <c r="AE178" t="b">
        <f t="shared" si="91"/>
        <v>1</v>
      </c>
      <c r="AF178" t="b">
        <f t="shared" si="67"/>
        <v>1</v>
      </c>
      <c r="AG178" t="b">
        <f t="shared" si="92"/>
        <v>1</v>
      </c>
      <c r="AH178" t="b">
        <f t="shared" si="68"/>
        <v>1</v>
      </c>
    </row>
    <row r="179" spans="1:34" x14ac:dyDescent="0.35">
      <c r="A179">
        <v>177</v>
      </c>
      <c r="B179">
        <f t="shared" si="69"/>
        <v>94</v>
      </c>
      <c r="C179">
        <f t="shared" si="70"/>
        <v>2041</v>
      </c>
      <c r="D179">
        <f t="shared" si="71"/>
        <v>0.12648570000945586</v>
      </c>
      <c r="E179">
        <f t="shared" si="72"/>
        <v>1.1205971615995569E-2</v>
      </c>
      <c r="F179">
        <f t="shared" si="73"/>
        <v>0.42645588233421322</v>
      </c>
      <c r="G179">
        <f t="shared" si="74"/>
        <v>37.62967141728199</v>
      </c>
      <c r="H179" t="b">
        <f t="shared" si="75"/>
        <v>0</v>
      </c>
      <c r="I179">
        <f t="shared" si="76"/>
        <v>1</v>
      </c>
      <c r="J179">
        <f t="shared" si="77"/>
        <v>1000</v>
      </c>
      <c r="K179">
        <f t="shared" si="78"/>
        <v>8.1762688855849106</v>
      </c>
      <c r="L179">
        <f t="shared" si="79"/>
        <v>38056.127299616201</v>
      </c>
      <c r="M179">
        <f t="shared" si="80"/>
        <v>311.15712954571046</v>
      </c>
      <c r="N179">
        <f t="shared" si="62"/>
        <v>0.50314206838657138</v>
      </c>
      <c r="O179">
        <f t="shared" si="81"/>
        <v>0.9957073663991528</v>
      </c>
      <c r="P179">
        <f t="shared" si="82"/>
        <v>1008.1762688855849</v>
      </c>
      <c r="Q179">
        <f t="shared" si="83"/>
        <v>0.11764601975384771</v>
      </c>
      <c r="R179">
        <f t="shared" si="84"/>
        <v>1.0375958241541694E-2</v>
      </c>
      <c r="S179">
        <f t="shared" si="85"/>
        <v>1008.7031488339993</v>
      </c>
      <c r="T179">
        <f t="shared" si="86"/>
        <v>38056.127299616201</v>
      </c>
      <c r="U179">
        <f t="shared" si="63"/>
        <v>1839878.2485882712</v>
      </c>
      <c r="V179">
        <f t="shared" si="87"/>
        <v>229.82681789741534</v>
      </c>
      <c r="W179">
        <f t="shared" si="64"/>
        <v>48894.347978369035</v>
      </c>
      <c r="X179">
        <f t="shared" si="65"/>
        <v>51250.584709912044</v>
      </c>
      <c r="Y179">
        <f t="shared" si="66"/>
        <v>88664.413989293913</v>
      </c>
      <c r="Z179">
        <f t="shared" si="88"/>
        <v>19230.186750105629</v>
      </c>
      <c r="AA179">
        <f t="shared" si="89"/>
        <v>272.86671811648534</v>
      </c>
      <c r="AD179" t="b">
        <f t="shared" si="90"/>
        <v>1</v>
      </c>
      <c r="AE179" t="b">
        <f t="shared" si="91"/>
        <v>1</v>
      </c>
      <c r="AF179" t="b">
        <f t="shared" si="67"/>
        <v>1</v>
      </c>
      <c r="AG179" t="b">
        <f t="shared" si="92"/>
        <v>1</v>
      </c>
      <c r="AH179" t="b">
        <f t="shared" si="68"/>
        <v>1</v>
      </c>
    </row>
    <row r="180" spans="1:34" x14ac:dyDescent="0.35">
      <c r="A180">
        <v>178</v>
      </c>
      <c r="B180">
        <f t="shared" si="69"/>
        <v>94</v>
      </c>
      <c r="C180">
        <f t="shared" si="70"/>
        <v>2041</v>
      </c>
      <c r="D180">
        <f t="shared" si="71"/>
        <v>0.12648570000945586</v>
      </c>
      <c r="E180">
        <f t="shared" si="72"/>
        <v>1.1205971615995569E-2</v>
      </c>
      <c r="F180">
        <f t="shared" si="73"/>
        <v>0.42167702982130173</v>
      </c>
      <c r="G180">
        <f t="shared" si="74"/>
        <v>37.207994387460687</v>
      </c>
      <c r="H180" t="b">
        <f t="shared" si="75"/>
        <v>0</v>
      </c>
      <c r="I180">
        <f t="shared" si="76"/>
        <v>1</v>
      </c>
      <c r="J180">
        <f t="shared" si="77"/>
        <v>1000</v>
      </c>
      <c r="K180">
        <f t="shared" si="78"/>
        <v>8.1964337703876566</v>
      </c>
      <c r="L180">
        <f t="shared" si="79"/>
        <v>37629.671417281992</v>
      </c>
      <c r="M180">
        <f t="shared" si="80"/>
        <v>308.42910957320129</v>
      </c>
      <c r="N180">
        <f t="shared" si="62"/>
        <v>0.50098163702498666</v>
      </c>
      <c r="O180">
        <f t="shared" si="81"/>
        <v>0.99570612060225339</v>
      </c>
      <c r="P180">
        <f t="shared" si="82"/>
        <v>1008.1964337703877</v>
      </c>
      <c r="Q180">
        <f t="shared" si="83"/>
        <v>0.11764601975384771</v>
      </c>
      <c r="R180">
        <f t="shared" si="84"/>
        <v>1.0375958241541694E-2</v>
      </c>
      <c r="S180">
        <f t="shared" si="85"/>
        <v>1008.7246131468925</v>
      </c>
      <c r="T180">
        <f t="shared" si="86"/>
        <v>37629.671417281992</v>
      </c>
      <c r="U180">
        <f t="shared" si="63"/>
        <v>1809484.7978560897</v>
      </c>
      <c r="V180">
        <f t="shared" si="87"/>
        <v>226.03024599269344</v>
      </c>
      <c r="W180">
        <f t="shared" si="64"/>
        <v>48631.613384297285</v>
      </c>
      <c r="X180">
        <f t="shared" si="65"/>
        <v>50981.199509940576</v>
      </c>
      <c r="Y180">
        <f t="shared" si="66"/>
        <v>87423.387375791062</v>
      </c>
      <c r="Z180">
        <f t="shared" si="88"/>
        <v>18933.070709598305</v>
      </c>
      <c r="AA180">
        <f t="shared" si="89"/>
        <v>268.42066279586896</v>
      </c>
      <c r="AD180" t="b">
        <f t="shared" si="90"/>
        <v>1</v>
      </c>
      <c r="AE180" t="b">
        <f t="shared" si="91"/>
        <v>1</v>
      </c>
      <c r="AF180" t="b">
        <f t="shared" si="67"/>
        <v>1</v>
      </c>
      <c r="AG180" t="b">
        <f t="shared" si="92"/>
        <v>1</v>
      </c>
      <c r="AH180" t="b">
        <f t="shared" si="68"/>
        <v>1</v>
      </c>
    </row>
    <row r="181" spans="1:34" x14ac:dyDescent="0.35">
      <c r="A181">
        <v>179</v>
      </c>
      <c r="B181">
        <f t="shared" si="69"/>
        <v>94</v>
      </c>
      <c r="C181">
        <f t="shared" si="70"/>
        <v>2041</v>
      </c>
      <c r="D181">
        <f t="shared" si="71"/>
        <v>0.12648570000945586</v>
      </c>
      <c r="E181">
        <f t="shared" si="72"/>
        <v>1.1205971615995569E-2</v>
      </c>
      <c r="F181">
        <f t="shared" si="73"/>
        <v>0.4169517289940069</v>
      </c>
      <c r="G181">
        <f t="shared" si="74"/>
        <v>36.791042658466679</v>
      </c>
      <c r="H181" t="b">
        <f t="shared" si="75"/>
        <v>0</v>
      </c>
      <c r="I181">
        <f t="shared" si="76"/>
        <v>1</v>
      </c>
      <c r="J181">
        <f t="shared" si="77"/>
        <v>1000</v>
      </c>
      <c r="K181">
        <f t="shared" si="78"/>
        <v>8.2166483872362512</v>
      </c>
      <c r="L181">
        <f t="shared" si="79"/>
        <v>37207.994387460683</v>
      </c>
      <c r="M181">
        <f t="shared" si="80"/>
        <v>305.72500707602433</v>
      </c>
      <c r="N181">
        <f t="shared" si="62"/>
        <v>0.49882987317815869</v>
      </c>
      <c r="O181">
        <f t="shared" si="81"/>
        <v>0.99570490475537998</v>
      </c>
      <c r="P181">
        <f t="shared" si="82"/>
        <v>1008.2166483872362</v>
      </c>
      <c r="Q181">
        <f t="shared" si="83"/>
        <v>0.11764601975384771</v>
      </c>
      <c r="R181">
        <f t="shared" si="84"/>
        <v>1.0375958241541694E-2</v>
      </c>
      <c r="S181">
        <f t="shared" si="85"/>
        <v>1008.7461303965716</v>
      </c>
      <c r="T181">
        <f t="shared" si="86"/>
        <v>37207.994387460683</v>
      </c>
      <c r="U181">
        <f t="shared" si="63"/>
        <v>1779392.4217844293</v>
      </c>
      <c r="V181">
        <f t="shared" si="87"/>
        <v>222.27128257170151</v>
      </c>
      <c r="W181">
        <f t="shared" si="64"/>
        <v>48364.827229894814</v>
      </c>
      <c r="X181">
        <f t="shared" si="65"/>
        <v>50707.890228542434</v>
      </c>
      <c r="Y181">
        <f t="shared" si="66"/>
        <v>86203.730734719429</v>
      </c>
      <c r="Z181">
        <f t="shared" si="88"/>
        <v>18640.521938646569</v>
      </c>
      <c r="AA181">
        <f t="shared" si="89"/>
        <v>264.03817022081085</v>
      </c>
      <c r="AD181" t="b">
        <f t="shared" si="90"/>
        <v>1</v>
      </c>
      <c r="AE181" t="b">
        <f t="shared" si="91"/>
        <v>1</v>
      </c>
      <c r="AF181" t="b">
        <f t="shared" si="67"/>
        <v>1</v>
      </c>
      <c r="AG181" t="b">
        <f t="shared" si="92"/>
        <v>1</v>
      </c>
      <c r="AH181" t="b">
        <f t="shared" si="68"/>
        <v>1</v>
      </c>
    </row>
    <row r="182" spans="1:34" x14ac:dyDescent="0.35">
      <c r="A182">
        <v>180</v>
      </c>
      <c r="B182">
        <f t="shared" si="69"/>
        <v>94</v>
      </c>
      <c r="C182">
        <f t="shared" si="70"/>
        <v>2041</v>
      </c>
      <c r="D182">
        <f t="shared" si="71"/>
        <v>0.12648570000945586</v>
      </c>
      <c r="E182">
        <f t="shared" si="72"/>
        <v>1.1205971615995569E-2</v>
      </c>
      <c r="F182">
        <f t="shared" si="73"/>
        <v>0.4122793797536598</v>
      </c>
      <c r="G182">
        <f t="shared" si="74"/>
        <v>36.378763278713016</v>
      </c>
      <c r="H182" t="b">
        <f t="shared" si="75"/>
        <v>0</v>
      </c>
      <c r="I182">
        <f t="shared" si="76"/>
        <v>1</v>
      </c>
      <c r="J182">
        <f t="shared" si="77"/>
        <v>1000</v>
      </c>
      <c r="K182">
        <f t="shared" si="78"/>
        <v>8.236912858783338</v>
      </c>
      <c r="L182">
        <f t="shared" si="79"/>
        <v>36791.042658466678</v>
      </c>
      <c r="M182">
        <f t="shared" si="80"/>
        <v>303.0446123615705</v>
      </c>
      <c r="N182">
        <f t="shared" si="62"/>
        <v>0.49668675959601327</v>
      </c>
      <c r="O182">
        <f t="shared" si="81"/>
        <v>0.99570371844715078</v>
      </c>
      <c r="P182">
        <f t="shared" si="82"/>
        <v>1008.2369128587833</v>
      </c>
      <c r="Q182">
        <f t="shared" si="83"/>
        <v>0.11764601975384771</v>
      </c>
      <c r="R182">
        <f t="shared" si="84"/>
        <v>1.0375958241541694E-2</v>
      </c>
      <c r="S182">
        <f t="shared" si="85"/>
        <v>1008.7677007135934</v>
      </c>
      <c r="T182">
        <f t="shared" si="86"/>
        <v>36791.042658466678</v>
      </c>
      <c r="U182">
        <f t="shared" si="63"/>
        <v>1749597.4873998766</v>
      </c>
      <c r="V182">
        <f t="shared" si="87"/>
        <v>218.54947382467259</v>
      </c>
      <c r="W182">
        <f t="shared" si="64"/>
        <v>48093.924304008775</v>
      </c>
      <c r="X182">
        <f t="shared" si="65"/>
        <v>50430.596893357811</v>
      </c>
      <c r="Y182">
        <f t="shared" si="66"/>
        <v>85005.258987785986</v>
      </c>
      <c r="Z182">
        <f t="shared" si="88"/>
        <v>18352.471143415158</v>
      </c>
      <c r="AA182">
        <f t="shared" si="89"/>
        <v>259.71833551703679</v>
      </c>
      <c r="AD182" t="b">
        <f t="shared" si="90"/>
        <v>1</v>
      </c>
      <c r="AE182" t="b">
        <f t="shared" si="91"/>
        <v>1</v>
      </c>
      <c r="AF182" t="b">
        <f t="shared" si="67"/>
        <v>1</v>
      </c>
      <c r="AG182" t="b">
        <f t="shared" si="92"/>
        <v>1</v>
      </c>
      <c r="AH182" t="b">
        <f t="shared" si="68"/>
        <v>1</v>
      </c>
    </row>
    <row r="183" spans="1:34" x14ac:dyDescent="0.35">
      <c r="A183">
        <v>181</v>
      </c>
      <c r="B183">
        <f t="shared" si="69"/>
        <v>94</v>
      </c>
      <c r="C183">
        <f t="shared" si="70"/>
        <v>2042</v>
      </c>
      <c r="D183">
        <f t="shared" si="71"/>
        <v>0.12559200264746906</v>
      </c>
      <c r="E183">
        <f t="shared" si="72"/>
        <v>1.1121707730644692E-2</v>
      </c>
      <c r="F183">
        <f t="shared" si="73"/>
        <v>0.40459397278815579</v>
      </c>
      <c r="G183">
        <f t="shared" si="74"/>
        <v>35.97416930592486</v>
      </c>
      <c r="H183" t="b">
        <f t="shared" si="75"/>
        <v>1</v>
      </c>
      <c r="I183">
        <f t="shared" si="76"/>
        <v>1</v>
      </c>
      <c r="J183">
        <f t="shared" si="77"/>
        <v>1000</v>
      </c>
      <c r="K183">
        <f t="shared" si="78"/>
        <v>8.257227307984051</v>
      </c>
      <c r="L183">
        <f t="shared" si="79"/>
        <v>36378.763278713013</v>
      </c>
      <c r="M183">
        <f t="shared" si="80"/>
        <v>300.3877175756765</v>
      </c>
      <c r="N183">
        <f t="shared" si="62"/>
        <v>0.49455227867912133</v>
      </c>
      <c r="O183">
        <f t="shared" si="81"/>
        <v>0.99570256127095469</v>
      </c>
      <c r="P183">
        <f t="shared" si="82"/>
        <v>1008.2572273079841</v>
      </c>
      <c r="Q183">
        <f t="shared" si="83"/>
        <v>0.11681478003667493</v>
      </c>
      <c r="R183">
        <f t="shared" si="84"/>
        <v>1.029830046000213E-2</v>
      </c>
      <c r="S183">
        <f t="shared" si="85"/>
        <v>1008.7893242288359</v>
      </c>
      <c r="T183">
        <f t="shared" si="86"/>
        <v>36378.763278713013</v>
      </c>
      <c r="U183">
        <f t="shared" si="63"/>
        <v>1720096.4043043475</v>
      </c>
      <c r="V183">
        <f t="shared" si="87"/>
        <v>214.86437126010071</v>
      </c>
      <c r="W183">
        <f t="shared" si="64"/>
        <v>47814.763689930507</v>
      </c>
      <c r="X183">
        <f t="shared" si="65"/>
        <v>50145.323676036031</v>
      </c>
      <c r="Y183">
        <f t="shared" si="66"/>
        <v>83839.959517773983</v>
      </c>
      <c r="Z183">
        <f t="shared" si="88"/>
        <v>18068.850051014408</v>
      </c>
      <c r="AA183">
        <f t="shared" si="89"/>
        <v>255.4602664787447</v>
      </c>
      <c r="AD183" t="b">
        <f t="shared" si="90"/>
        <v>1</v>
      </c>
      <c r="AE183" t="b">
        <f t="shared" si="91"/>
        <v>1</v>
      </c>
      <c r="AF183" t="b">
        <f t="shared" si="67"/>
        <v>1</v>
      </c>
      <c r="AG183" t="b">
        <f t="shared" si="92"/>
        <v>1</v>
      </c>
      <c r="AH183" t="b">
        <f t="shared" si="68"/>
        <v>1</v>
      </c>
    </row>
    <row r="184" spans="1:34" x14ac:dyDescent="0.35">
      <c r="A184">
        <v>182</v>
      </c>
      <c r="B184">
        <f t="shared" si="69"/>
        <v>94</v>
      </c>
      <c r="C184">
        <f t="shared" si="70"/>
        <v>2042</v>
      </c>
      <c r="D184">
        <f t="shared" si="71"/>
        <v>0.12559200264746906</v>
      </c>
      <c r="E184">
        <f t="shared" si="72"/>
        <v>1.1121707730644692E-2</v>
      </c>
      <c r="F184">
        <f t="shared" si="73"/>
        <v>0.4000941968732255</v>
      </c>
      <c r="G184">
        <f t="shared" si="74"/>
        <v>35.574075109051634</v>
      </c>
      <c r="H184" t="b">
        <f t="shared" si="75"/>
        <v>0</v>
      </c>
      <c r="I184">
        <f t="shared" si="76"/>
        <v>1</v>
      </c>
      <c r="J184">
        <f t="shared" si="77"/>
        <v>1000</v>
      </c>
      <c r="K184">
        <f t="shared" si="78"/>
        <v>8.2775918580967751</v>
      </c>
      <c r="L184">
        <f t="shared" si="79"/>
        <v>35974.169305924857</v>
      </c>
      <c r="M184">
        <f t="shared" si="80"/>
        <v>297.77949094851851</v>
      </c>
      <c r="N184">
        <f t="shared" si="62"/>
        <v>0.49242641248761876</v>
      </c>
      <c r="O184">
        <f t="shared" si="81"/>
        <v>0.99570143282489676</v>
      </c>
      <c r="P184">
        <f t="shared" si="82"/>
        <v>1008.2775918580968</v>
      </c>
      <c r="Q184">
        <f t="shared" si="83"/>
        <v>0.11681478003667493</v>
      </c>
      <c r="R184">
        <f t="shared" si="84"/>
        <v>1.029830046000213E-2</v>
      </c>
      <c r="S184">
        <f t="shared" si="85"/>
        <v>1008.8110010735005</v>
      </c>
      <c r="T184">
        <f t="shared" si="86"/>
        <v>35974.169305924857</v>
      </c>
      <c r="U184">
        <f t="shared" si="63"/>
        <v>1690882.5203851068</v>
      </c>
      <c r="V184">
        <f t="shared" si="87"/>
        <v>211.21514393501261</v>
      </c>
      <c r="W184">
        <f t="shared" si="64"/>
        <v>47531.313609749253</v>
      </c>
      <c r="X184">
        <f t="shared" si="65"/>
        <v>49855.908677719075</v>
      </c>
      <c r="Y184">
        <f t="shared" si="66"/>
        <v>82695.31954608942</v>
      </c>
      <c r="Z184">
        <f t="shared" si="88"/>
        <v>17791.107403833641</v>
      </c>
      <c r="AA184">
        <f t="shared" si="89"/>
        <v>251.2754413834729</v>
      </c>
      <c r="AD184" t="b">
        <f t="shared" si="90"/>
        <v>1</v>
      </c>
      <c r="AE184" t="b">
        <f t="shared" si="91"/>
        <v>1</v>
      </c>
      <c r="AF184" t="b">
        <f t="shared" si="67"/>
        <v>1</v>
      </c>
      <c r="AG184" t="b">
        <f t="shared" si="92"/>
        <v>1</v>
      </c>
      <c r="AH184" t="b">
        <f t="shared" si="68"/>
        <v>1</v>
      </c>
    </row>
    <row r="185" spans="1:34" x14ac:dyDescent="0.35">
      <c r="A185">
        <v>183</v>
      </c>
      <c r="B185">
        <f t="shared" si="69"/>
        <v>94</v>
      </c>
      <c r="C185">
        <f t="shared" si="70"/>
        <v>2042</v>
      </c>
      <c r="D185">
        <f t="shared" si="71"/>
        <v>0.12559200264746906</v>
      </c>
      <c r="E185">
        <f t="shared" si="72"/>
        <v>1.1121707730644692E-2</v>
      </c>
      <c r="F185">
        <f t="shared" si="73"/>
        <v>0.39564446615087445</v>
      </c>
      <c r="G185">
        <f t="shared" si="74"/>
        <v>35.178430642900757</v>
      </c>
      <c r="H185" t="b">
        <f t="shared" si="75"/>
        <v>0</v>
      </c>
      <c r="I185">
        <f t="shared" si="76"/>
        <v>1</v>
      </c>
      <c r="J185">
        <f t="shared" si="77"/>
        <v>1000</v>
      </c>
      <c r="K185">
        <f t="shared" si="78"/>
        <v>8.2980066326838671</v>
      </c>
      <c r="L185">
        <f t="shared" si="79"/>
        <v>35574.075109051635</v>
      </c>
      <c r="M185">
        <f t="shared" si="80"/>
        <v>295.19391120650454</v>
      </c>
      <c r="N185">
        <f t="shared" si="62"/>
        <v>0.49030914274997439</v>
      </c>
      <c r="O185">
        <f t="shared" si="81"/>
        <v>0.99570033271174785</v>
      </c>
      <c r="P185">
        <f t="shared" si="82"/>
        <v>1008.2980066326838</v>
      </c>
      <c r="Q185">
        <f t="shared" si="83"/>
        <v>0.11681478003667493</v>
      </c>
      <c r="R185">
        <f t="shared" si="84"/>
        <v>1.029830046000213E-2</v>
      </c>
      <c r="S185">
        <f t="shared" si="85"/>
        <v>1008.8327313791118</v>
      </c>
      <c r="T185">
        <f t="shared" si="86"/>
        <v>35574.075109051635</v>
      </c>
      <c r="U185">
        <f t="shared" si="63"/>
        <v>1661952.384924917</v>
      </c>
      <c r="V185">
        <f t="shared" si="87"/>
        <v>207.60136080601575</v>
      </c>
      <c r="W185">
        <f t="shared" si="64"/>
        <v>47243.505595674185</v>
      </c>
      <c r="X185">
        <f t="shared" si="65"/>
        <v>49562.289134262734</v>
      </c>
      <c r="Y185">
        <f t="shared" si="66"/>
        <v>81571.165888137242</v>
      </c>
      <c r="Z185">
        <f t="shared" si="88"/>
        <v>17517.61418351539</v>
      </c>
      <c r="AA185">
        <f t="shared" si="89"/>
        <v>247.15012393413343</v>
      </c>
      <c r="AD185" t="b">
        <f t="shared" si="90"/>
        <v>1</v>
      </c>
      <c r="AE185" t="b">
        <f t="shared" si="91"/>
        <v>1</v>
      </c>
      <c r="AF185" t="b">
        <f t="shared" si="67"/>
        <v>1</v>
      </c>
      <c r="AG185" t="b">
        <f t="shared" si="92"/>
        <v>1</v>
      </c>
      <c r="AH185" t="b">
        <f t="shared" si="68"/>
        <v>1</v>
      </c>
    </row>
    <row r="186" spans="1:34" x14ac:dyDescent="0.35">
      <c r="A186">
        <v>184</v>
      </c>
      <c r="B186">
        <f t="shared" si="69"/>
        <v>94</v>
      </c>
      <c r="C186">
        <f t="shared" si="70"/>
        <v>2042</v>
      </c>
      <c r="D186">
        <f t="shared" si="71"/>
        <v>0.12559200264746906</v>
      </c>
      <c r="E186">
        <f t="shared" si="72"/>
        <v>1.1121707730644692E-2</v>
      </c>
      <c r="F186">
        <f t="shared" si="73"/>
        <v>0.3912442240330975</v>
      </c>
      <c r="G186">
        <f t="shared" si="74"/>
        <v>34.787186418867662</v>
      </c>
      <c r="H186" t="b">
        <f t="shared" si="75"/>
        <v>0</v>
      </c>
      <c r="I186">
        <f t="shared" si="76"/>
        <v>1</v>
      </c>
      <c r="J186">
        <f t="shared" si="77"/>
        <v>1000</v>
      </c>
      <c r="K186">
        <f t="shared" si="78"/>
        <v>8.3184717556124301</v>
      </c>
      <c r="L186">
        <f t="shared" si="79"/>
        <v>35178.430642900756</v>
      </c>
      <c r="M186">
        <f t="shared" si="80"/>
        <v>292.63078170974075</v>
      </c>
      <c r="N186">
        <f t="shared" si="62"/>
        <v>0.48820045087161074</v>
      </c>
      <c r="O186">
        <f t="shared" si="81"/>
        <v>0.99569926053889857</v>
      </c>
      <c r="P186">
        <f t="shared" si="82"/>
        <v>1008.3184717556124</v>
      </c>
      <c r="Q186">
        <f t="shared" si="83"/>
        <v>0.11681478003667493</v>
      </c>
      <c r="R186">
        <f t="shared" si="84"/>
        <v>1.029830046000213E-2</v>
      </c>
      <c r="S186">
        <f t="shared" si="85"/>
        <v>1008.854515277519</v>
      </c>
      <c r="T186">
        <f t="shared" si="86"/>
        <v>35178.430642900756</v>
      </c>
      <c r="U186">
        <f t="shared" si="63"/>
        <v>1633302.5872413728</v>
      </c>
      <c r="V186">
        <f t="shared" si="87"/>
        <v>204.02259583063437</v>
      </c>
      <c r="W186">
        <f t="shared" si="64"/>
        <v>46951.270148008094</v>
      </c>
      <c r="X186">
        <f t="shared" si="65"/>
        <v>49264.4013928891</v>
      </c>
      <c r="Y186">
        <f t="shared" si="66"/>
        <v>80467.327826982975</v>
      </c>
      <c r="Z186">
        <f t="shared" si="88"/>
        <v>17248.306171810102</v>
      </c>
      <c r="AA186">
        <f t="shared" si="89"/>
        <v>243.08347099486997</v>
      </c>
      <c r="AD186" t="b">
        <f t="shared" si="90"/>
        <v>1</v>
      </c>
      <c r="AE186" t="b">
        <f t="shared" si="91"/>
        <v>1</v>
      </c>
      <c r="AF186" t="b">
        <f t="shared" si="67"/>
        <v>1</v>
      </c>
      <c r="AG186" t="b">
        <f t="shared" si="92"/>
        <v>1</v>
      </c>
      <c r="AH186" t="b">
        <f t="shared" si="68"/>
        <v>1</v>
      </c>
    </row>
    <row r="187" spans="1:34" x14ac:dyDescent="0.35">
      <c r="A187">
        <v>185</v>
      </c>
      <c r="B187">
        <f t="shared" si="69"/>
        <v>94</v>
      </c>
      <c r="C187">
        <f t="shared" si="70"/>
        <v>2042</v>
      </c>
      <c r="D187">
        <f t="shared" si="71"/>
        <v>0.12559200264746906</v>
      </c>
      <c r="E187">
        <f t="shared" si="72"/>
        <v>1.1121707730644692E-2</v>
      </c>
      <c r="F187">
        <f t="shared" si="73"/>
        <v>0.38689292012209853</v>
      </c>
      <c r="G187">
        <f t="shared" si="74"/>
        <v>34.400293498745562</v>
      </c>
      <c r="H187" t="b">
        <f t="shared" si="75"/>
        <v>0</v>
      </c>
      <c r="I187">
        <f t="shared" si="76"/>
        <v>1</v>
      </c>
      <c r="J187">
        <f t="shared" si="77"/>
        <v>1000</v>
      </c>
      <c r="K187">
        <f t="shared" si="78"/>
        <v>8.3389873510550583</v>
      </c>
      <c r="L187">
        <f t="shared" si="79"/>
        <v>34787.186418867663</v>
      </c>
      <c r="M187">
        <f t="shared" si="80"/>
        <v>290.08990752573175</v>
      </c>
      <c r="N187">
        <f t="shared" si="62"/>
        <v>0.48610031794337472</v>
      </c>
      <c r="O187">
        <f t="shared" si="81"/>
        <v>0.99569821591830454</v>
      </c>
      <c r="P187">
        <f t="shared" si="82"/>
        <v>1008.338987351055</v>
      </c>
      <c r="Q187">
        <f t="shared" si="83"/>
        <v>0.11681478003667493</v>
      </c>
      <c r="R187">
        <f t="shared" si="84"/>
        <v>1.029830046000213E-2</v>
      </c>
      <c r="S187">
        <f t="shared" si="85"/>
        <v>1008.8763529008963</v>
      </c>
      <c r="T187">
        <f t="shared" si="86"/>
        <v>34787.186418867663</v>
      </c>
      <c r="U187">
        <f t="shared" si="63"/>
        <v>1604929.7561793572</v>
      </c>
      <c r="V187">
        <f t="shared" si="87"/>
        <v>200.47842790391022</v>
      </c>
      <c r="W187">
        <f t="shared" si="64"/>
        <v>46654.536718934774</v>
      </c>
      <c r="X187">
        <f t="shared" si="65"/>
        <v>48962.180898922954</v>
      </c>
      <c r="Y187">
        <f t="shared" si="66"/>
        <v>79383.637082265399</v>
      </c>
      <c r="Z187">
        <f t="shared" si="88"/>
        <v>16983.120094245965</v>
      </c>
      <c r="AA187">
        <f t="shared" si="89"/>
        <v>239.07465119224477</v>
      </c>
      <c r="AD187" t="b">
        <f t="shared" si="90"/>
        <v>1</v>
      </c>
      <c r="AE187" t="b">
        <f t="shared" si="91"/>
        <v>1</v>
      </c>
      <c r="AF187" t="b">
        <f t="shared" si="67"/>
        <v>1</v>
      </c>
      <c r="AG187" t="b">
        <f t="shared" si="92"/>
        <v>1</v>
      </c>
      <c r="AH187" t="b">
        <f t="shared" si="68"/>
        <v>1</v>
      </c>
    </row>
    <row r="188" spans="1:34" x14ac:dyDescent="0.35">
      <c r="A188">
        <v>186</v>
      </c>
      <c r="B188">
        <f t="shared" si="69"/>
        <v>94</v>
      </c>
      <c r="C188">
        <f t="shared" si="70"/>
        <v>2042</v>
      </c>
      <c r="D188">
        <f t="shared" si="71"/>
        <v>0.12559200264746906</v>
      </c>
      <c r="E188">
        <f t="shared" si="72"/>
        <v>1.1121707730644692E-2</v>
      </c>
      <c r="F188">
        <f t="shared" si="73"/>
        <v>0.38259001014144484</v>
      </c>
      <c r="G188">
        <f t="shared" si="74"/>
        <v>34.01770348860412</v>
      </c>
      <c r="H188" t="b">
        <f t="shared" si="75"/>
        <v>0</v>
      </c>
      <c r="I188">
        <f t="shared" si="76"/>
        <v>1</v>
      </c>
      <c r="J188">
        <f t="shared" si="77"/>
        <v>1000</v>
      </c>
      <c r="K188">
        <f t="shared" si="78"/>
        <v>8.3595535434905877</v>
      </c>
      <c r="L188">
        <f t="shared" si="79"/>
        <v>34400.293498745559</v>
      </c>
      <c r="M188">
        <f t="shared" si="80"/>
        <v>287.57109541455469</v>
      </c>
      <c r="N188">
        <f t="shared" si="62"/>
        <v>0.48400872474986467</v>
      </c>
      <c r="O188">
        <f t="shared" si="81"/>
        <v>0.99569719846644145</v>
      </c>
      <c r="P188">
        <f t="shared" si="82"/>
        <v>1008.3595535434906</v>
      </c>
      <c r="Q188">
        <f t="shared" si="83"/>
        <v>0.11681478003667493</v>
      </c>
      <c r="R188">
        <f t="shared" si="84"/>
        <v>1.029830046000213E-2</v>
      </c>
      <c r="S188">
        <f t="shared" si="85"/>
        <v>1008.8982443817441</v>
      </c>
      <c r="T188">
        <f t="shared" si="86"/>
        <v>34400.293498745559</v>
      </c>
      <c r="U188">
        <f t="shared" si="63"/>
        <v>1576830.5596105647</v>
      </c>
      <c r="V188">
        <f t="shared" si="87"/>
        <v>196.9684407958857</v>
      </c>
      <c r="W188">
        <f t="shared" si="64"/>
        <v>46353.233696060684</v>
      </c>
      <c r="X188">
        <f t="shared" si="65"/>
        <v>48655.562182339272</v>
      </c>
      <c r="Y188">
        <f t="shared" si="66"/>
        <v>78319.927779591759</v>
      </c>
      <c r="Z188">
        <f t="shared" si="88"/>
        <v>16721.993607085624</v>
      </c>
      <c r="AA188">
        <f t="shared" si="89"/>
        <v>235.12284475792541</v>
      </c>
      <c r="AD188" t="b">
        <f t="shared" si="90"/>
        <v>1</v>
      </c>
      <c r="AE188" t="b">
        <f t="shared" si="91"/>
        <v>1</v>
      </c>
      <c r="AF188" t="b">
        <f t="shared" si="67"/>
        <v>1</v>
      </c>
      <c r="AG188" t="b">
        <f t="shared" si="92"/>
        <v>1</v>
      </c>
      <c r="AH188" t="b">
        <f t="shared" si="68"/>
        <v>1</v>
      </c>
    </row>
    <row r="189" spans="1:34" x14ac:dyDescent="0.35">
      <c r="A189">
        <v>187</v>
      </c>
      <c r="B189">
        <f t="shared" si="69"/>
        <v>94</v>
      </c>
      <c r="C189">
        <f t="shared" si="70"/>
        <v>2042</v>
      </c>
      <c r="D189">
        <f t="shared" si="71"/>
        <v>0.12559200264746906</v>
      </c>
      <c r="E189">
        <f t="shared" si="72"/>
        <v>1.1121707730644692E-2</v>
      </c>
      <c r="F189">
        <f t="shared" si="73"/>
        <v>0.37833495586798738</v>
      </c>
      <c r="G189">
        <f t="shared" si="74"/>
        <v>33.639368532736135</v>
      </c>
      <c r="H189" t="b">
        <f t="shared" si="75"/>
        <v>0</v>
      </c>
      <c r="I189">
        <f t="shared" si="76"/>
        <v>1</v>
      </c>
      <c r="J189">
        <f t="shared" si="77"/>
        <v>1000</v>
      </c>
      <c r="K189">
        <f t="shared" si="78"/>
        <v>8.3801704577048515</v>
      </c>
      <c r="L189">
        <f t="shared" si="79"/>
        <v>34017.703488604122</v>
      </c>
      <c r="M189">
        <f t="shared" si="80"/>
        <v>285.07415381416354</v>
      </c>
      <c r="N189">
        <f t="shared" si="62"/>
        <v>0.48192565177761382</v>
      </c>
      <c r="O189">
        <f t="shared" si="81"/>
        <v>0.99569620780425516</v>
      </c>
      <c r="P189">
        <f t="shared" si="82"/>
        <v>1008.3801704577048</v>
      </c>
      <c r="Q189">
        <f t="shared" si="83"/>
        <v>0.11681478003667493</v>
      </c>
      <c r="R189">
        <f t="shared" si="84"/>
        <v>1.029830046000213E-2</v>
      </c>
      <c r="S189">
        <f t="shared" si="85"/>
        <v>1008.9201898528894</v>
      </c>
      <c r="T189">
        <f t="shared" si="86"/>
        <v>34017.703488604122</v>
      </c>
      <c r="U189">
        <f t="shared" si="63"/>
        <v>1549001.7039399887</v>
      </c>
      <c r="V189">
        <f t="shared" si="87"/>
        <v>193.49222308995738</v>
      </c>
      <c r="W189">
        <f t="shared" si="64"/>
        <v>46047.288385707332</v>
      </c>
      <c r="X189">
        <f t="shared" si="65"/>
        <v>48344.47884411941</v>
      </c>
      <c r="Y189">
        <f t="shared" si="66"/>
        <v>77276.036420408971</v>
      </c>
      <c r="Z189">
        <f t="shared" si="88"/>
        <v>16464.865284438303</v>
      </c>
      <c r="AA189">
        <f t="shared" si="89"/>
        <v>231.22724337326724</v>
      </c>
      <c r="AD189" t="b">
        <f t="shared" si="90"/>
        <v>1</v>
      </c>
      <c r="AE189" t="b">
        <f t="shared" si="91"/>
        <v>1</v>
      </c>
      <c r="AF189" t="b">
        <f t="shared" si="67"/>
        <v>1</v>
      </c>
      <c r="AG189" t="b">
        <f t="shared" si="92"/>
        <v>1</v>
      </c>
      <c r="AH189" t="b">
        <f t="shared" si="68"/>
        <v>1</v>
      </c>
    </row>
    <row r="190" spans="1:34" x14ac:dyDescent="0.35">
      <c r="A190">
        <v>188</v>
      </c>
      <c r="B190">
        <f t="shared" si="69"/>
        <v>94</v>
      </c>
      <c r="C190">
        <f t="shared" si="70"/>
        <v>2042</v>
      </c>
      <c r="D190">
        <f t="shared" si="71"/>
        <v>0.12559200264746906</v>
      </c>
      <c r="E190">
        <f t="shared" si="72"/>
        <v>1.1121707730644692E-2</v>
      </c>
      <c r="F190">
        <f t="shared" si="73"/>
        <v>0.37412722506453727</v>
      </c>
      <c r="G190">
        <f t="shared" si="74"/>
        <v>33.265241307671602</v>
      </c>
      <c r="H190" t="b">
        <f t="shared" si="75"/>
        <v>0</v>
      </c>
      <c r="I190">
        <f t="shared" si="76"/>
        <v>1</v>
      </c>
      <c r="J190">
        <f t="shared" si="77"/>
        <v>1000</v>
      </c>
      <c r="K190">
        <f t="shared" si="78"/>
        <v>8.4008382187914403</v>
      </c>
      <c r="L190">
        <f t="shared" si="79"/>
        <v>33639.368532736138</v>
      </c>
      <c r="M190">
        <f t="shared" si="80"/>
        <v>282.59889282581986</v>
      </c>
      <c r="N190">
        <f t="shared" si="62"/>
        <v>0.47985107922313258</v>
      </c>
      <c r="O190">
        <f t="shared" si="81"/>
        <v>0.99569524355711503</v>
      </c>
      <c r="P190">
        <f t="shared" si="82"/>
        <v>1008.4008382187915</v>
      </c>
      <c r="Q190">
        <f t="shared" si="83"/>
        <v>0.11681478003667493</v>
      </c>
      <c r="R190">
        <f t="shared" si="84"/>
        <v>1.029830046000213E-2</v>
      </c>
      <c r="S190">
        <f t="shared" si="85"/>
        <v>1008.9421894474867</v>
      </c>
      <c r="T190">
        <f t="shared" si="86"/>
        <v>33639.368532736138</v>
      </c>
      <c r="U190">
        <f t="shared" si="63"/>
        <v>1521439.9336192566</v>
      </c>
      <c r="V190">
        <f t="shared" si="87"/>
        <v>190.04936812208456</v>
      </c>
      <c r="W190">
        <f t="shared" si="64"/>
        <v>45736.626995950406</v>
      </c>
      <c r="X190">
        <f t="shared" si="65"/>
        <v>48028.863542412866</v>
      </c>
      <c r="Y190">
        <f t="shared" si="66"/>
        <v>76251.801852337521</v>
      </c>
      <c r="Z190">
        <f t="shared" si="88"/>
        <v>16211.674605526216</v>
      </c>
      <c r="AA190">
        <f t="shared" si="89"/>
        <v>227.38705001577196</v>
      </c>
      <c r="AD190" t="b">
        <f t="shared" si="90"/>
        <v>1</v>
      </c>
      <c r="AE190" t="b">
        <f t="shared" si="91"/>
        <v>1</v>
      </c>
      <c r="AF190" t="b">
        <f t="shared" si="67"/>
        <v>1</v>
      </c>
      <c r="AG190" t="b">
        <f t="shared" si="92"/>
        <v>1</v>
      </c>
      <c r="AH190" t="b">
        <f t="shared" si="68"/>
        <v>1</v>
      </c>
    </row>
    <row r="191" spans="1:34" x14ac:dyDescent="0.35">
      <c r="A191">
        <v>189</v>
      </c>
      <c r="B191">
        <f t="shared" si="69"/>
        <v>95</v>
      </c>
      <c r="C191">
        <f t="shared" si="70"/>
        <v>2042</v>
      </c>
      <c r="D191">
        <f t="shared" si="71"/>
        <v>0.14127032373016818</v>
      </c>
      <c r="E191">
        <f t="shared" si="72"/>
        <v>1.2611557818043795E-2</v>
      </c>
      <c r="F191">
        <f t="shared" si="73"/>
        <v>0.41952651408287917</v>
      </c>
      <c r="G191">
        <f t="shared" si="74"/>
        <v>32.845714793588719</v>
      </c>
      <c r="H191" t="b">
        <f t="shared" si="75"/>
        <v>0</v>
      </c>
      <c r="I191">
        <f t="shared" si="76"/>
        <v>1</v>
      </c>
      <c r="J191">
        <f t="shared" si="77"/>
        <v>1000</v>
      </c>
      <c r="K191">
        <f t="shared" si="78"/>
        <v>8.4215569521524589</v>
      </c>
      <c r="L191">
        <f t="shared" si="79"/>
        <v>33265.241307671604</v>
      </c>
      <c r="M191">
        <f t="shared" si="80"/>
        <v>280.14512419965092</v>
      </c>
      <c r="N191">
        <f t="shared" si="62"/>
        <v>0.47778498700081051</v>
      </c>
      <c r="O191">
        <f t="shared" si="81"/>
        <v>0.99569430535476333</v>
      </c>
      <c r="P191">
        <f t="shared" si="82"/>
        <v>1008.4215569521525</v>
      </c>
      <c r="Q191">
        <f t="shared" si="83"/>
        <v>0.13139739349941812</v>
      </c>
      <c r="R191">
        <f t="shared" si="84"/>
        <v>1.1670495088525801E-2</v>
      </c>
      <c r="S191">
        <f t="shared" si="85"/>
        <v>1008.9642432990192</v>
      </c>
      <c r="T191">
        <f t="shared" si="86"/>
        <v>33265.241307671604</v>
      </c>
      <c r="U191">
        <f t="shared" si="63"/>
        <v>1494142.0306667127</v>
      </c>
      <c r="V191">
        <f t="shared" si="87"/>
        <v>186.63947392084083</v>
      </c>
      <c r="W191">
        <f t="shared" si="64"/>
        <v>45489.709694439676</v>
      </c>
      <c r="X191">
        <f t="shared" si="65"/>
        <v>47774.886566103618</v>
      </c>
      <c r="Y191">
        <f t="shared" si="66"/>
        <v>75058.267779579124</v>
      </c>
      <c r="Z191">
        <f t="shared" si="88"/>
        <v>15962.361942104149</v>
      </c>
      <c r="AA191">
        <f t="shared" si="89"/>
        <v>223.60147880740806</v>
      </c>
      <c r="AD191" t="b">
        <f t="shared" si="90"/>
        <v>1</v>
      </c>
      <c r="AE191" t="b">
        <f t="shared" si="91"/>
        <v>1</v>
      </c>
      <c r="AF191" t="b">
        <f t="shared" si="67"/>
        <v>1</v>
      </c>
      <c r="AG191" t="b">
        <f t="shared" si="92"/>
        <v>1</v>
      </c>
      <c r="AH191" t="b">
        <f t="shared" si="68"/>
        <v>1</v>
      </c>
    </row>
    <row r="192" spans="1:34" x14ac:dyDescent="0.35">
      <c r="A192">
        <v>190</v>
      </c>
      <c r="B192">
        <f t="shared" si="69"/>
        <v>95</v>
      </c>
      <c r="C192">
        <f t="shared" si="70"/>
        <v>2042</v>
      </c>
      <c r="D192">
        <f t="shared" si="71"/>
        <v>0.14127032373016818</v>
      </c>
      <c r="E192">
        <f t="shared" si="72"/>
        <v>1.2611557818043795E-2</v>
      </c>
      <c r="F192">
        <f t="shared" si="73"/>
        <v>0.41423563119432055</v>
      </c>
      <c r="G192">
        <f t="shared" si="74"/>
        <v>32.431479162394396</v>
      </c>
      <c r="H192" t="b">
        <f t="shared" si="75"/>
        <v>0</v>
      </c>
      <c r="I192">
        <f t="shared" si="76"/>
        <v>1</v>
      </c>
      <c r="J192">
        <f t="shared" si="77"/>
        <v>1000</v>
      </c>
      <c r="K192">
        <f t="shared" si="78"/>
        <v>8.4423267834992863</v>
      </c>
      <c r="L192">
        <f t="shared" si="79"/>
        <v>32845.714793588719</v>
      </c>
      <c r="M192">
        <f t="shared" si="80"/>
        <v>277.29425772509279</v>
      </c>
      <c r="N192">
        <f t="shared" si="62"/>
        <v>0.47572735475068312</v>
      </c>
      <c r="O192">
        <f t="shared" si="81"/>
        <v>0.99569339283127389</v>
      </c>
      <c r="P192">
        <f t="shared" si="82"/>
        <v>1008.4423267834993</v>
      </c>
      <c r="Q192">
        <f t="shared" si="83"/>
        <v>0.13139739349941812</v>
      </c>
      <c r="R192">
        <f t="shared" si="84"/>
        <v>1.1670495088525801E-2</v>
      </c>
      <c r="S192">
        <f t="shared" si="85"/>
        <v>1008.9863515412992</v>
      </c>
      <c r="T192">
        <f t="shared" si="86"/>
        <v>32845.714793588719</v>
      </c>
      <c r="U192">
        <f t="shared" si="63"/>
        <v>1467155.0027204005</v>
      </c>
      <c r="V192">
        <f t="shared" si="87"/>
        <v>183.26841240512988</v>
      </c>
      <c r="W192">
        <f t="shared" si="64"/>
        <v>45238.60892603462</v>
      </c>
      <c r="X192">
        <f t="shared" si="65"/>
        <v>47516.852626803549</v>
      </c>
      <c r="Y192">
        <f t="shared" si="66"/>
        <v>73886.813108343835</v>
      </c>
      <c r="Z192">
        <f t="shared" si="88"/>
        <v>15693.189415687115</v>
      </c>
      <c r="AA192">
        <f t="shared" si="89"/>
        <v>219.67283036543256</v>
      </c>
      <c r="AD192" t="b">
        <f t="shared" si="90"/>
        <v>1</v>
      </c>
      <c r="AE192" t="b">
        <f t="shared" si="91"/>
        <v>1</v>
      </c>
      <c r="AF192" t="b">
        <f t="shared" si="67"/>
        <v>1</v>
      </c>
      <c r="AG192" t="b">
        <f t="shared" si="92"/>
        <v>1</v>
      </c>
      <c r="AH192" t="b">
        <f t="shared" si="68"/>
        <v>1</v>
      </c>
    </row>
    <row r="193" spans="1:34" x14ac:dyDescent="0.35">
      <c r="A193">
        <v>191</v>
      </c>
      <c r="B193">
        <f t="shared" si="69"/>
        <v>95</v>
      </c>
      <c r="C193">
        <f t="shared" si="70"/>
        <v>2042</v>
      </c>
      <c r="D193">
        <f t="shared" si="71"/>
        <v>0.14127032373016818</v>
      </c>
      <c r="E193">
        <f t="shared" si="72"/>
        <v>1.2611557818043795E-2</v>
      </c>
      <c r="F193">
        <f t="shared" si="73"/>
        <v>0.40901147458121945</v>
      </c>
      <c r="G193">
        <f t="shared" si="74"/>
        <v>32.022467687813176</v>
      </c>
      <c r="H193" t="b">
        <f t="shared" si="75"/>
        <v>0</v>
      </c>
      <c r="I193">
        <f t="shared" si="76"/>
        <v>1</v>
      </c>
      <c r="J193">
        <f t="shared" si="77"/>
        <v>1000</v>
      </c>
      <c r="K193">
        <f t="shared" si="78"/>
        <v>8.4631478388533399</v>
      </c>
      <c r="L193">
        <f t="shared" si="79"/>
        <v>32431.479162394397</v>
      </c>
      <c r="M193">
        <f t="shared" si="80"/>
        <v>274.47240278403524</v>
      </c>
      <c r="N193">
        <f t="shared" si="62"/>
        <v>0.4736781618460611</v>
      </c>
      <c r="O193">
        <f t="shared" si="81"/>
        <v>0.99569250562500033</v>
      </c>
      <c r="P193">
        <f t="shared" si="82"/>
        <v>1008.4631478388534</v>
      </c>
      <c r="Q193">
        <f t="shared" si="83"/>
        <v>0.13139739349941812</v>
      </c>
      <c r="R193">
        <f t="shared" si="84"/>
        <v>1.1670495088525801E-2</v>
      </c>
      <c r="S193">
        <f t="shared" si="85"/>
        <v>1009.0085143084689</v>
      </c>
      <c r="T193">
        <f t="shared" si="86"/>
        <v>32431.479162394397</v>
      </c>
      <c r="U193">
        <f t="shared" si="63"/>
        <v>1440474.727343841</v>
      </c>
      <c r="V193">
        <f t="shared" si="87"/>
        <v>179.93566862432462</v>
      </c>
      <c r="W193">
        <f t="shared" si="64"/>
        <v>44983.251802672414</v>
      </c>
      <c r="X193">
        <f t="shared" si="65"/>
        <v>47254.694845378763</v>
      </c>
      <c r="Y193">
        <f t="shared" si="66"/>
        <v>72737.211439772102</v>
      </c>
      <c r="Z193">
        <f t="shared" si="88"/>
        <v>15428.541792577786</v>
      </c>
      <c r="AA193">
        <f t="shared" si="89"/>
        <v>215.80562689302519</v>
      </c>
      <c r="AD193" t="b">
        <f t="shared" si="90"/>
        <v>1</v>
      </c>
      <c r="AE193" t="b">
        <f t="shared" si="91"/>
        <v>1</v>
      </c>
      <c r="AF193" t="b">
        <f t="shared" si="67"/>
        <v>1</v>
      </c>
      <c r="AG193" t="b">
        <f t="shared" si="92"/>
        <v>1</v>
      </c>
      <c r="AH193" t="b">
        <f t="shared" si="68"/>
        <v>1</v>
      </c>
    </row>
    <row r="194" spans="1:34" x14ac:dyDescent="0.35">
      <c r="A194">
        <v>192</v>
      </c>
      <c r="B194">
        <f t="shared" si="69"/>
        <v>95</v>
      </c>
      <c r="C194">
        <f t="shared" si="70"/>
        <v>2042</v>
      </c>
      <c r="D194">
        <f t="shared" si="71"/>
        <v>0.14127032373016818</v>
      </c>
      <c r="E194">
        <f t="shared" si="72"/>
        <v>1.2611557818043795E-2</v>
      </c>
      <c r="F194">
        <f t="shared" si="73"/>
        <v>0.40385320272129505</v>
      </c>
      <c r="G194">
        <f t="shared" si="74"/>
        <v>31.618614485091882</v>
      </c>
      <c r="H194" t="b">
        <f t="shared" si="75"/>
        <v>0</v>
      </c>
      <c r="I194">
        <f t="shared" si="76"/>
        <v>1</v>
      </c>
      <c r="J194">
        <f t="shared" si="77"/>
        <v>1000</v>
      </c>
      <c r="K194">
        <f t="shared" si="78"/>
        <v>8.4840202445468371</v>
      </c>
      <c r="L194">
        <f t="shared" si="79"/>
        <v>32022.467687813176</v>
      </c>
      <c r="M194">
        <f t="shared" si="80"/>
        <v>271.67926414375393</v>
      </c>
      <c r="N194">
        <f t="shared" ref="N194:N257" si="93">INDEX(P_cur,MATCH(A194,curve_t,0))</f>
        <v>0.47163738740102712</v>
      </c>
      <c r="O194">
        <f t="shared" si="81"/>
        <v>0.99569164337853266</v>
      </c>
      <c r="P194">
        <f t="shared" si="82"/>
        <v>1008.4840202445469</v>
      </c>
      <c r="Q194">
        <f t="shared" si="83"/>
        <v>0.13139739349941812</v>
      </c>
      <c r="R194">
        <f t="shared" si="84"/>
        <v>1.1670495088525801E-2</v>
      </c>
      <c r="S194">
        <f t="shared" si="85"/>
        <v>1009.0307317350012</v>
      </c>
      <c r="T194">
        <f t="shared" si="86"/>
        <v>32022.467687813176</v>
      </c>
      <c r="U194">
        <f t="shared" ref="U194:U257" si="94">L195+M195+V195*O195+O195*U195</f>
        <v>1414097.1354457657</v>
      </c>
      <c r="V194">
        <f t="shared" si="87"/>
        <v>176.64073429136926</v>
      </c>
      <c r="W194">
        <f t="shared" ref="W194:W257" si="95">P195+(1-E195)*(O195*(W195+$AL$14*W195))</f>
        <v>44723.564219188353</v>
      </c>
      <c r="X194">
        <f t="shared" ref="X194:X257" si="96">S195+(1-R195)*(O195*(X195+$AL$14*X195))</f>
        <v>46988.34529435548</v>
      </c>
      <c r="Y194">
        <f t="shared" ref="Y194:Y257" si="97">G194*(X194-W194)</f>
        <v>71609.239708841313</v>
      </c>
      <c r="Z194">
        <f t="shared" si="88"/>
        <v>15168.343632138231</v>
      </c>
      <c r="AA194">
        <f t="shared" si="89"/>
        <v>211.99890888108428</v>
      </c>
      <c r="AD194" t="b">
        <f t="shared" si="90"/>
        <v>1</v>
      </c>
      <c r="AE194" t="b">
        <f t="shared" si="91"/>
        <v>1</v>
      </c>
      <c r="AF194" t="b">
        <f t="shared" ref="AF194:AF257" si="98">IF(A194&gt;$AL$11,AND(G194=0,U194=0,Y194=0),TRUE)</f>
        <v>1</v>
      </c>
      <c r="AG194" t="b">
        <f t="shared" si="92"/>
        <v>1</v>
      </c>
      <c r="AH194" t="b">
        <f t="shared" ref="AH194:AH257" si="99">Y194&gt;=0</f>
        <v>1</v>
      </c>
    </row>
    <row r="195" spans="1:34" x14ac:dyDescent="0.35">
      <c r="A195">
        <v>193</v>
      </c>
      <c r="B195">
        <f t="shared" ref="B195:B258" si="100">MIN(120,INT(($AL$9+A195-1)/12))</f>
        <v>95</v>
      </c>
      <c r="C195">
        <f t="shared" ref="C195:C258" si="101">INT(($AL$8+A195)/12)</f>
        <v>2043</v>
      </c>
      <c r="D195">
        <f t="shared" ref="D195:D258" si="102">IF(B195&gt;=120,1,INDEX(mort_v2_M,MATCH(B195,mort_age,0))*INDEX(cif,MATCH(B195,cif_age,0),MATCH(C195,cif_year,0)))</f>
        <v>0.14037120875478754</v>
      </c>
      <c r="E195">
        <f t="shared" ref="E195:E258" si="103">1-(1-D195)^(1/12)</f>
        <v>1.2525447096304987E-2</v>
      </c>
      <c r="F195">
        <f t="shared" ref="F195:F258" si="104">G194*E195</f>
        <v>0.39603728299148089</v>
      </c>
      <c r="G195">
        <f t="shared" ref="G195:G258" si="105">G194-F195</f>
        <v>31.2225772021004</v>
      </c>
      <c r="H195" t="b">
        <f t="shared" ref="H195:H258" si="106">AND(A195-$AL$10&gt;0,MOD(A195-$AL$10,12)=0)</f>
        <v>1</v>
      </c>
      <c r="I195">
        <f t="shared" ref="I195:I258" si="107">IF($AL$4="CPI",IF(H195,INDEX(I_cur,MATCH(A195-$AL$13,cpi_u,0))/INDEX(I_cur,MATCH(A195-$AL$13-12,cpi_u,0)),1),1)</f>
        <v>1</v>
      </c>
      <c r="J195">
        <f t="shared" ref="J195:J258" si="108">J194*I195</f>
        <v>1000</v>
      </c>
      <c r="K195">
        <f t="shared" ref="K195:K258" si="109">$AL$17*(INDEX(I_cur,MATCH(A195-1,cpi_u,0))/$AL$18)</f>
        <v>8.5049441272235704</v>
      </c>
      <c r="L195">
        <f t="shared" ref="L195:L258" si="110">G194*J195</f>
        <v>31618.614485091883</v>
      </c>
      <c r="M195">
        <f t="shared" ref="M195:M258" si="111">G194*K195</f>
        <v>268.91454957592833</v>
      </c>
      <c r="N195">
        <f t="shared" si="93"/>
        <v>0.46960501027780144</v>
      </c>
      <c r="O195">
        <f t="shared" ref="O195:O258" si="112">N195/N194</f>
        <v>0.99569080573865199</v>
      </c>
      <c r="P195">
        <f t="shared" ref="P195:P258" si="113">J195+K195</f>
        <v>1008.5049441272236</v>
      </c>
      <c r="Q195">
        <f t="shared" ref="Q195:Q258" si="114">IF(B195&gt;=120,1,D195*$AL$15)</f>
        <v>0.13056111478849108</v>
      </c>
      <c r="R195">
        <f t="shared" ref="R195:R258" si="115">1-(1-Q195)^(1/12)</f>
        <v>1.1591234214172408E-2</v>
      </c>
      <c r="S195">
        <f t="shared" ref="S195:S258" si="116">J195+K195*$AL$16</f>
        <v>1009.053003955701</v>
      </c>
      <c r="T195">
        <f t="shared" ref="T195:T258" si="117">L195</f>
        <v>31618.614485091883</v>
      </c>
      <c r="U195">
        <f t="shared" si="94"/>
        <v>1388018.2105524577</v>
      </c>
      <c r="V195">
        <f t="shared" ref="V195:V258" si="118">$AL$14*U195</f>
        <v>173.38310769188445</v>
      </c>
      <c r="W195">
        <f t="shared" si="95"/>
        <v>44455.593834165731</v>
      </c>
      <c r="X195">
        <f t="shared" si="96"/>
        <v>46713.98866798589</v>
      </c>
      <c r="Y195">
        <f t="shared" si="97"/>
        <v>70512.907051774615</v>
      </c>
      <c r="Z195">
        <f t="shared" ref="Z195:Z258" si="119">N194*L195</f>
        <v>14912.520728989008</v>
      </c>
      <c r="AA195">
        <f t="shared" ref="AA195:AA258" si="120">N194*M195+N195*V195</f>
        <v>208.25173166575937</v>
      </c>
      <c r="AD195" t="b">
        <f t="shared" ref="AD195:AD258" si="121">AND(G195&gt;=0,G195&lt;=G194)</f>
        <v>1</v>
      </c>
      <c r="AE195" t="b">
        <f t="shared" ref="AE195:AE258" si="122">AND(D195&gt;=0,D195&lt;=1,E195&gt;=0,E195&lt;=1,Q195&gt;=0,Q195&lt;=1,R195&gt;=0,R195&lt;=1,F195&lt;=G194)</f>
        <v>1</v>
      </c>
      <c r="AF195" t="b">
        <f t="shared" si="98"/>
        <v>1</v>
      </c>
      <c r="AG195" t="b">
        <f t="shared" ref="AG195:AG258" si="123">ABS(U195-((U194-L195-M195)/O195-V195))&lt;=0.000000000001*((ABS(U194)+ABS(L195)+ABS(M195))/O195+ABS(V195))</f>
        <v>1</v>
      </c>
      <c r="AH195" t="b">
        <f t="shared" si="99"/>
        <v>1</v>
      </c>
    </row>
    <row r="196" spans="1:34" x14ac:dyDescent="0.35">
      <c r="A196">
        <v>194</v>
      </c>
      <c r="B196">
        <f t="shared" si="100"/>
        <v>95</v>
      </c>
      <c r="C196">
        <f t="shared" si="101"/>
        <v>2043</v>
      </c>
      <c r="D196">
        <f t="shared" si="102"/>
        <v>0.14037120875478754</v>
      </c>
      <c r="E196">
        <f t="shared" si="103"/>
        <v>1.2525447096304987E-2</v>
      </c>
      <c r="F196">
        <f t="shared" si="104"/>
        <v>0.39107673895520673</v>
      </c>
      <c r="G196">
        <f t="shared" si="105"/>
        <v>30.831500463145193</v>
      </c>
      <c r="H196" t="b">
        <f t="shared" si="106"/>
        <v>0</v>
      </c>
      <c r="I196">
        <f t="shared" si="107"/>
        <v>1</v>
      </c>
      <c r="J196">
        <f t="shared" si="108"/>
        <v>1000</v>
      </c>
      <c r="K196">
        <f t="shared" si="109"/>
        <v>8.5259196138396796</v>
      </c>
      <c r="L196">
        <f t="shared" si="110"/>
        <v>31222.577202100401</v>
      </c>
      <c r="M196">
        <f t="shared" si="111"/>
        <v>266.20118336201142</v>
      </c>
      <c r="N196">
        <f t="shared" si="93"/>
        <v>0.46758100909397704</v>
      </c>
      <c r="O196">
        <f t="shared" si="112"/>
        <v>0.99568999235628453</v>
      </c>
      <c r="P196">
        <f t="shared" si="113"/>
        <v>1008.5259196138397</v>
      </c>
      <c r="Q196">
        <f t="shared" si="114"/>
        <v>0.13056111478849108</v>
      </c>
      <c r="R196">
        <f t="shared" si="115"/>
        <v>1.1591234214172408E-2</v>
      </c>
      <c r="S196">
        <f t="shared" si="116"/>
        <v>1009.0753311057055</v>
      </c>
      <c r="T196">
        <f t="shared" si="117"/>
        <v>31222.577202100401</v>
      </c>
      <c r="U196">
        <f t="shared" si="94"/>
        <v>1362231.2306336868</v>
      </c>
      <c r="V196">
        <f t="shared" si="118"/>
        <v>170.16194914921292</v>
      </c>
      <c r="W196">
        <f t="shared" si="95"/>
        <v>44183.09878437627</v>
      </c>
      <c r="X196">
        <f t="shared" si="96"/>
        <v>46435.263386437822</v>
      </c>
      <c r="Y196">
        <f t="shared" si="97"/>
        <v>69437.613971539948</v>
      </c>
      <c r="Z196">
        <f t="shared" si="119"/>
        <v>14662.278687891809</v>
      </c>
      <c r="AA196">
        <f t="shared" si="120"/>
        <v>204.57390534126728</v>
      </c>
      <c r="AD196" t="b">
        <f t="shared" si="121"/>
        <v>1</v>
      </c>
      <c r="AE196" t="b">
        <f t="shared" si="122"/>
        <v>1</v>
      </c>
      <c r="AF196" t="b">
        <f t="shared" si="98"/>
        <v>1</v>
      </c>
      <c r="AG196" t="b">
        <f t="shared" si="123"/>
        <v>1</v>
      </c>
      <c r="AH196" t="b">
        <f t="shared" si="99"/>
        <v>1</v>
      </c>
    </row>
    <row r="197" spans="1:34" x14ac:dyDescent="0.35">
      <c r="A197">
        <v>195</v>
      </c>
      <c r="B197">
        <f t="shared" si="100"/>
        <v>95</v>
      </c>
      <c r="C197">
        <f t="shared" si="101"/>
        <v>2043</v>
      </c>
      <c r="D197">
        <f t="shared" si="102"/>
        <v>0.14037120875478754</v>
      </c>
      <c r="E197">
        <f t="shared" si="103"/>
        <v>1.2525447096304987E-2</v>
      </c>
      <c r="F197">
        <f t="shared" si="104"/>
        <v>0.38617832795082779</v>
      </c>
      <c r="G197">
        <f t="shared" si="105"/>
        <v>30.445322135194367</v>
      </c>
      <c r="H197" t="b">
        <f t="shared" si="106"/>
        <v>0</v>
      </c>
      <c r="I197">
        <f t="shared" si="107"/>
        <v>1</v>
      </c>
      <c r="J197">
        <f t="shared" si="108"/>
        <v>1000</v>
      </c>
      <c r="K197">
        <f t="shared" si="109"/>
        <v>8.5469468316643837</v>
      </c>
      <c r="L197">
        <f t="shared" si="110"/>
        <v>30831.500463145192</v>
      </c>
      <c r="M197">
        <f t="shared" si="111"/>
        <v>263.51519519893782</v>
      </c>
      <c r="N197">
        <f t="shared" si="93"/>
        <v>0.46556536222962785</v>
      </c>
      <c r="O197">
        <f t="shared" si="112"/>
        <v>0.99568920288645835</v>
      </c>
      <c r="P197">
        <f t="shared" si="113"/>
        <v>1008.5469468316644</v>
      </c>
      <c r="Q197">
        <f t="shared" si="114"/>
        <v>0.13056111478849108</v>
      </c>
      <c r="R197">
        <f t="shared" si="115"/>
        <v>1.1591234214172408E-2</v>
      </c>
      <c r="S197">
        <f t="shared" si="116"/>
        <v>1009.0977133204851</v>
      </c>
      <c r="T197">
        <f t="shared" si="117"/>
        <v>30831.500463145192</v>
      </c>
      <c r="U197">
        <f t="shared" si="94"/>
        <v>1336732.3399138069</v>
      </c>
      <c r="V197">
        <f t="shared" si="118"/>
        <v>166.97677702243737</v>
      </c>
      <c r="W197">
        <f t="shared" si="95"/>
        <v>43906.000862068824</v>
      </c>
      <c r="X197">
        <f t="shared" si="96"/>
        <v>46152.098016638098</v>
      </c>
      <c r="Y197">
        <f t="shared" si="97"/>
        <v>68383.151417804998</v>
      </c>
      <c r="Z197">
        <f t="shared" si="119"/>
        <v>14416.22409843885</v>
      </c>
      <c r="AA197">
        <f t="shared" si="120"/>
        <v>200.95330456110253</v>
      </c>
      <c r="AD197" t="b">
        <f t="shared" si="121"/>
        <v>1</v>
      </c>
      <c r="AE197" t="b">
        <f t="shared" si="122"/>
        <v>1</v>
      </c>
      <c r="AF197" t="b">
        <f t="shared" si="98"/>
        <v>1</v>
      </c>
      <c r="AG197" t="b">
        <f t="shared" si="123"/>
        <v>1</v>
      </c>
      <c r="AH197" t="b">
        <f t="shared" si="99"/>
        <v>1</v>
      </c>
    </row>
    <row r="198" spans="1:34" x14ac:dyDescent="0.35">
      <c r="A198">
        <v>196</v>
      </c>
      <c r="B198">
        <f t="shared" si="100"/>
        <v>95</v>
      </c>
      <c r="C198">
        <f t="shared" si="101"/>
        <v>2043</v>
      </c>
      <c r="D198">
        <f t="shared" si="102"/>
        <v>0.14037120875478754</v>
      </c>
      <c r="E198">
        <f t="shared" si="103"/>
        <v>1.2525447096304987E-2</v>
      </c>
      <c r="F198">
        <f t="shared" si="104"/>
        <v>0.38134127173434024</v>
      </c>
      <c r="G198">
        <f t="shared" si="105"/>
        <v>30.063980863460028</v>
      </c>
      <c r="H198" t="b">
        <f t="shared" si="106"/>
        <v>0</v>
      </c>
      <c r="I198">
        <f t="shared" si="107"/>
        <v>1</v>
      </c>
      <c r="J198">
        <f t="shared" si="108"/>
        <v>1000</v>
      </c>
      <c r="K198">
        <f t="shared" si="109"/>
        <v>8.5680259082808039</v>
      </c>
      <c r="L198">
        <f t="shared" si="110"/>
        <v>30445.322135194368</v>
      </c>
      <c r="M198">
        <f t="shared" si="111"/>
        <v>260.85630884030036</v>
      </c>
      <c r="N198">
        <f t="shared" si="93"/>
        <v>0.46355804783428989</v>
      </c>
      <c r="O198">
        <f t="shared" si="112"/>
        <v>0.99568843698825704</v>
      </c>
      <c r="P198">
        <f t="shared" si="113"/>
        <v>1008.5680259082808</v>
      </c>
      <c r="Q198">
        <f t="shared" si="114"/>
        <v>0.13056111478849108</v>
      </c>
      <c r="R198">
        <f t="shared" si="115"/>
        <v>1.1591234214172408E-2</v>
      </c>
      <c r="S198">
        <f t="shared" si="116"/>
        <v>1009.1201507358445</v>
      </c>
      <c r="T198">
        <f t="shared" si="117"/>
        <v>30445.322135194368</v>
      </c>
      <c r="U198">
        <f t="shared" si="94"/>
        <v>1311517.7320476016</v>
      </c>
      <c r="V198">
        <f t="shared" si="118"/>
        <v>163.8271158452005</v>
      </c>
      <c r="W198">
        <f t="shared" si="95"/>
        <v>43624.220558283727</v>
      </c>
      <c r="X198">
        <f t="shared" si="96"/>
        <v>45864.42000932806</v>
      </c>
      <c r="Y198">
        <f t="shared" si="97"/>
        <v>67349.313426530483</v>
      </c>
      <c r="Z198">
        <f t="shared" si="119"/>
        <v>14174.287428069472</v>
      </c>
      <c r="AA198">
        <f t="shared" si="120"/>
        <v>197.38903991864132</v>
      </c>
      <c r="AD198" t="b">
        <f t="shared" si="121"/>
        <v>1</v>
      </c>
      <c r="AE198" t="b">
        <f t="shared" si="122"/>
        <v>1</v>
      </c>
      <c r="AF198" t="b">
        <f t="shared" si="98"/>
        <v>1</v>
      </c>
      <c r="AG198" t="b">
        <f t="shared" si="123"/>
        <v>1</v>
      </c>
      <c r="AH198" t="b">
        <f t="shared" si="99"/>
        <v>1</v>
      </c>
    </row>
    <row r="199" spans="1:34" x14ac:dyDescent="0.35">
      <c r="A199">
        <v>197</v>
      </c>
      <c r="B199">
        <f t="shared" si="100"/>
        <v>95</v>
      </c>
      <c r="C199">
        <f t="shared" si="101"/>
        <v>2043</v>
      </c>
      <c r="D199">
        <f t="shared" si="102"/>
        <v>0.14037120875478754</v>
      </c>
      <c r="E199">
        <f t="shared" si="103"/>
        <v>1.2525447096304987E-2</v>
      </c>
      <c r="F199">
        <f t="shared" si="104"/>
        <v>0.37656480180959412</v>
      </c>
      <c r="G199">
        <f t="shared" si="105"/>
        <v>29.687416061650435</v>
      </c>
      <c r="H199" t="b">
        <f t="shared" si="106"/>
        <v>0</v>
      </c>
      <c r="I199">
        <f t="shared" si="107"/>
        <v>1</v>
      </c>
      <c r="J199">
        <f t="shared" si="108"/>
        <v>1000</v>
      </c>
      <c r="K199">
        <f t="shared" si="109"/>
        <v>8.5891569715867107</v>
      </c>
      <c r="L199">
        <f t="shared" si="110"/>
        <v>30063.980863460027</v>
      </c>
      <c r="M199">
        <f t="shared" si="111"/>
        <v>258.22425082703717</v>
      </c>
      <c r="N199">
        <f t="shared" si="93"/>
        <v>0.46155904383381974</v>
      </c>
      <c r="O199">
        <f t="shared" si="112"/>
        <v>0.9956876943247791</v>
      </c>
      <c r="P199">
        <f t="shared" si="113"/>
        <v>1008.5891569715867</v>
      </c>
      <c r="Q199">
        <f t="shared" si="114"/>
        <v>0.13056111478849108</v>
      </c>
      <c r="R199">
        <f t="shared" si="115"/>
        <v>1.1591234214172408E-2</v>
      </c>
      <c r="S199">
        <f t="shared" si="116"/>
        <v>1009.1426434879232</v>
      </c>
      <c r="T199">
        <f t="shared" si="117"/>
        <v>30063.980863460027</v>
      </c>
      <c r="U199">
        <f t="shared" si="94"/>
        <v>1286583.6494516588</v>
      </c>
      <c r="V199">
        <f t="shared" si="118"/>
        <v>160.7124962421839</v>
      </c>
      <c r="W199">
        <f t="shared" si="95"/>
        <v>43337.677040665039</v>
      </c>
      <c r="X199">
        <f t="shared" si="96"/>
        <v>45572.155681063901</v>
      </c>
      <c r="Y199">
        <f t="shared" si="97"/>
        <v>66335.897078391994</v>
      </c>
      <c r="Z199">
        <f t="shared" si="119"/>
        <v>13936.40027919298</v>
      </c>
      <c r="AA199">
        <f t="shared" si="120"/>
        <v>193.8802357145421</v>
      </c>
      <c r="AD199" t="b">
        <f t="shared" si="121"/>
        <v>1</v>
      </c>
      <c r="AE199" t="b">
        <f t="shared" si="122"/>
        <v>1</v>
      </c>
      <c r="AF199" t="b">
        <f t="shared" si="98"/>
        <v>1</v>
      </c>
      <c r="AG199" t="b">
        <f t="shared" si="123"/>
        <v>1</v>
      </c>
      <c r="AH199" t="b">
        <f t="shared" si="99"/>
        <v>1</v>
      </c>
    </row>
    <row r="200" spans="1:34" x14ac:dyDescent="0.35">
      <c r="A200">
        <v>198</v>
      </c>
      <c r="B200">
        <f t="shared" si="100"/>
        <v>95</v>
      </c>
      <c r="C200">
        <f t="shared" si="101"/>
        <v>2043</v>
      </c>
      <c r="D200">
        <f t="shared" si="102"/>
        <v>0.14037120875478754</v>
      </c>
      <c r="E200">
        <f t="shared" si="103"/>
        <v>1.2525447096304987E-2</v>
      </c>
      <c r="F200">
        <f t="shared" si="104"/>
        <v>0.37184815930619747</v>
      </c>
      <c r="G200">
        <f t="shared" si="105"/>
        <v>29.315567902344238</v>
      </c>
      <c r="H200" t="b">
        <f t="shared" si="106"/>
        <v>0</v>
      </c>
      <c r="I200">
        <f t="shared" si="107"/>
        <v>1</v>
      </c>
      <c r="J200">
        <f t="shared" si="108"/>
        <v>1000</v>
      </c>
      <c r="K200">
        <f t="shared" si="109"/>
        <v>8.610340149795304</v>
      </c>
      <c r="L200">
        <f t="shared" si="110"/>
        <v>29687.416061650434</v>
      </c>
      <c r="M200">
        <f t="shared" si="111"/>
        <v>255.61875045930671</v>
      </c>
      <c r="N200">
        <f t="shared" si="93"/>
        <v>0.45956832793712959</v>
      </c>
      <c r="O200">
        <f t="shared" si="112"/>
        <v>0.99568697456309208</v>
      </c>
      <c r="P200">
        <f t="shared" si="113"/>
        <v>1008.6103401497953</v>
      </c>
      <c r="Q200">
        <f t="shared" si="114"/>
        <v>0.13056111478849108</v>
      </c>
      <c r="R200">
        <f t="shared" si="115"/>
        <v>1.1591234214172408E-2</v>
      </c>
      <c r="S200">
        <f t="shared" si="116"/>
        <v>1009.1651917131964</v>
      </c>
      <c r="T200">
        <f t="shared" si="117"/>
        <v>29687.416061650434</v>
      </c>
      <c r="U200">
        <f t="shared" si="94"/>
        <v>1261926.3826453441</v>
      </c>
      <c r="V200">
        <f t="shared" si="118"/>
        <v>157.63245484678666</v>
      </c>
      <c r="W200">
        <f t="shared" si="95"/>
        <v>43046.288130902394</v>
      </c>
      <c r="X200">
        <f t="shared" si="96"/>
        <v>45275.230195934826</v>
      </c>
      <c r="Y200">
        <f t="shared" si="97"/>
        <v>65342.702457849642</v>
      </c>
      <c r="Z200">
        <f t="shared" si="119"/>
        <v>13702.495371312158</v>
      </c>
      <c r="AA200">
        <f t="shared" si="120"/>
        <v>190.42602975055621</v>
      </c>
      <c r="AD200" t="b">
        <f t="shared" si="121"/>
        <v>1</v>
      </c>
      <c r="AE200" t="b">
        <f t="shared" si="122"/>
        <v>1</v>
      </c>
      <c r="AF200" t="b">
        <f t="shared" si="98"/>
        <v>1</v>
      </c>
      <c r="AG200" t="b">
        <f t="shared" si="123"/>
        <v>1</v>
      </c>
      <c r="AH200" t="b">
        <f t="shared" si="99"/>
        <v>1</v>
      </c>
    </row>
    <row r="201" spans="1:34" x14ac:dyDescent="0.35">
      <c r="A201">
        <v>199</v>
      </c>
      <c r="B201">
        <f t="shared" si="100"/>
        <v>95</v>
      </c>
      <c r="C201">
        <f t="shared" si="101"/>
        <v>2043</v>
      </c>
      <c r="D201">
        <f t="shared" si="102"/>
        <v>0.14037120875478754</v>
      </c>
      <c r="E201">
        <f t="shared" si="103"/>
        <v>1.2525447096304987E-2</v>
      </c>
      <c r="F201">
        <f t="shared" si="104"/>
        <v>0.36719059485894934</v>
      </c>
      <c r="G201">
        <f t="shared" si="105"/>
        <v>28.948377307485288</v>
      </c>
      <c r="H201" t="b">
        <f t="shared" si="106"/>
        <v>0</v>
      </c>
      <c r="I201">
        <f t="shared" si="107"/>
        <v>1</v>
      </c>
      <c r="J201">
        <f t="shared" si="108"/>
        <v>1000</v>
      </c>
      <c r="K201">
        <f t="shared" si="109"/>
        <v>8.631575571435997</v>
      </c>
      <c r="L201">
        <f t="shared" si="110"/>
        <v>29315.567902344239</v>
      </c>
      <c r="M201">
        <f t="shared" si="111"/>
        <v>253.03953976864773</v>
      </c>
      <c r="N201">
        <f t="shared" si="93"/>
        <v>0.45758587764280212</v>
      </c>
      <c r="O201">
        <f t="shared" si="112"/>
        <v>0.99568627737419124</v>
      </c>
      <c r="P201">
        <f t="shared" si="113"/>
        <v>1008.631575571436</v>
      </c>
      <c r="Q201">
        <f t="shared" si="114"/>
        <v>0.13056111478849108</v>
      </c>
      <c r="R201">
        <f t="shared" si="115"/>
        <v>1.1591234214172408E-2</v>
      </c>
      <c r="S201">
        <f t="shared" si="116"/>
        <v>1009.1877955484761</v>
      </c>
      <c r="T201">
        <f t="shared" si="117"/>
        <v>29315.567902344239</v>
      </c>
      <c r="U201">
        <f t="shared" si="94"/>
        <v>1237542.2696012151</v>
      </c>
      <c r="V201">
        <f t="shared" si="118"/>
        <v>154.58653421998264</v>
      </c>
      <c r="W201">
        <f t="shared" si="95"/>
        <v>42749.970281796035</v>
      </c>
      <c r="X201">
        <f t="shared" si="96"/>
        <v>44973.567546994236</v>
      </c>
      <c r="Y201">
        <f t="shared" si="97"/>
        <v>64369.532612849951</v>
      </c>
      <c r="Z201">
        <f t="shared" si="119"/>
        <v>13472.506523407728</v>
      </c>
      <c r="AA201">
        <f t="shared" si="120"/>
        <v>187.02557312626806</v>
      </c>
      <c r="AD201" t="b">
        <f t="shared" si="121"/>
        <v>1</v>
      </c>
      <c r="AE201" t="b">
        <f t="shared" si="122"/>
        <v>1</v>
      </c>
      <c r="AF201" t="b">
        <f t="shared" si="98"/>
        <v>1</v>
      </c>
      <c r="AG201" t="b">
        <f t="shared" si="123"/>
        <v>1</v>
      </c>
      <c r="AH201" t="b">
        <f t="shared" si="99"/>
        <v>1</v>
      </c>
    </row>
    <row r="202" spans="1:34" x14ac:dyDescent="0.35">
      <c r="A202">
        <v>200</v>
      </c>
      <c r="B202">
        <f t="shared" si="100"/>
        <v>95</v>
      </c>
      <c r="C202">
        <f t="shared" si="101"/>
        <v>2043</v>
      </c>
      <c r="D202">
        <f t="shared" si="102"/>
        <v>0.14037120875478754</v>
      </c>
      <c r="E202">
        <f t="shared" si="103"/>
        <v>1.2525447096304987E-2</v>
      </c>
      <c r="F202">
        <f t="shared" si="104"/>
        <v>0.36259136848878276</v>
      </c>
      <c r="G202">
        <f t="shared" si="105"/>
        <v>28.585785938996505</v>
      </c>
      <c r="H202" t="b">
        <f t="shared" si="106"/>
        <v>0</v>
      </c>
      <c r="I202">
        <f t="shared" si="107"/>
        <v>1</v>
      </c>
      <c r="J202">
        <f t="shared" si="108"/>
        <v>1000</v>
      </c>
      <c r="K202">
        <f t="shared" si="109"/>
        <v>8.6528633653551843</v>
      </c>
      <c r="L202">
        <f t="shared" si="110"/>
        <v>28948.377307485287</v>
      </c>
      <c r="M202">
        <f t="shared" si="111"/>
        <v>250.48635349041879</v>
      </c>
      <c r="N202">
        <f t="shared" si="93"/>
        <v>0.45561167024558691</v>
      </c>
      <c r="O202">
        <f t="shared" si="112"/>
        <v>0.99568560243295734</v>
      </c>
      <c r="P202">
        <f t="shared" si="113"/>
        <v>1008.6528633653552</v>
      </c>
      <c r="Q202">
        <f t="shared" si="114"/>
        <v>0.13056111478849108</v>
      </c>
      <c r="R202">
        <f t="shared" si="115"/>
        <v>1.1591234214172408E-2</v>
      </c>
      <c r="S202">
        <f t="shared" si="116"/>
        <v>1009.2104551309113</v>
      </c>
      <c r="T202">
        <f t="shared" si="117"/>
        <v>28948.377307485287</v>
      </c>
      <c r="U202">
        <f t="shared" si="94"/>
        <v>1213427.695104728</v>
      </c>
      <c r="V202">
        <f t="shared" si="118"/>
        <v>151.57428277033901</v>
      </c>
      <c r="W202">
        <f t="shared" si="95"/>
        <v>42448.638553938763</v>
      </c>
      <c r="X202">
        <f t="shared" si="96"/>
        <v>44667.090537399425</v>
      </c>
      <c r="Y202">
        <f t="shared" si="97"/>
        <v>63416.19351514869</v>
      </c>
      <c r="Z202">
        <f t="shared" si="119"/>
        <v>13246.368636580632</v>
      </c>
      <c r="AA202">
        <f t="shared" si="120"/>
        <v>183.6780300387295</v>
      </c>
      <c r="AD202" t="b">
        <f t="shared" si="121"/>
        <v>1</v>
      </c>
      <c r="AE202" t="b">
        <f t="shared" si="122"/>
        <v>1</v>
      </c>
      <c r="AF202" t="b">
        <f t="shared" si="98"/>
        <v>1</v>
      </c>
      <c r="AG202" t="b">
        <f t="shared" si="123"/>
        <v>1</v>
      </c>
      <c r="AH202" t="b">
        <f t="shared" si="99"/>
        <v>1</v>
      </c>
    </row>
    <row r="203" spans="1:34" x14ac:dyDescent="0.35">
      <c r="A203">
        <v>201</v>
      </c>
      <c r="B203">
        <f t="shared" si="100"/>
        <v>96</v>
      </c>
      <c r="C203">
        <f t="shared" si="101"/>
        <v>2043</v>
      </c>
      <c r="D203">
        <f t="shared" si="102"/>
        <v>0.15777067155503766</v>
      </c>
      <c r="E203">
        <f t="shared" si="103"/>
        <v>1.4206697150814906E-2</v>
      </c>
      <c r="F203">
        <f t="shared" si="104"/>
        <v>0.40610960365334647</v>
      </c>
      <c r="G203">
        <f t="shared" si="105"/>
        <v>28.17967633534316</v>
      </c>
      <c r="H203" t="b">
        <f t="shared" si="106"/>
        <v>0</v>
      </c>
      <c r="I203">
        <f t="shared" si="107"/>
        <v>1</v>
      </c>
      <c r="J203">
        <f t="shared" si="108"/>
        <v>1000</v>
      </c>
      <c r="K203">
        <f t="shared" si="109"/>
        <v>8.6742036607170352</v>
      </c>
      <c r="L203">
        <f t="shared" si="110"/>
        <v>28585.785938996505</v>
      </c>
      <c r="M203">
        <f t="shared" si="111"/>
        <v>247.95892903651705</v>
      </c>
      <c r="N203">
        <f t="shared" si="93"/>
        <v>0.45364568284277951</v>
      </c>
      <c r="O203">
        <f t="shared" si="112"/>
        <v>0.9956849494181137</v>
      </c>
      <c r="P203">
        <f t="shared" si="113"/>
        <v>1008.674203660717</v>
      </c>
      <c r="Q203">
        <f t="shared" si="114"/>
        <v>0.14674458488947117</v>
      </c>
      <c r="R203">
        <f t="shared" si="115"/>
        <v>1.313763332512774E-2</v>
      </c>
      <c r="S203">
        <f t="shared" si="116"/>
        <v>1009.2331705979899</v>
      </c>
      <c r="T203">
        <f t="shared" si="117"/>
        <v>28585.785938996505</v>
      </c>
      <c r="U203">
        <f t="shared" si="94"/>
        <v>1189579.0901230953</v>
      </c>
      <c r="V203">
        <f t="shared" si="118"/>
        <v>148.59525467517747</v>
      </c>
      <c r="W203">
        <f t="shared" si="95"/>
        <v>42214.079252255855</v>
      </c>
      <c r="X203">
        <f t="shared" si="96"/>
        <v>44425.225536659862</v>
      </c>
      <c r="Y203">
        <f t="shared" si="97"/>
        <v>62309.386624601553</v>
      </c>
      <c r="Z203">
        <f t="shared" si="119"/>
        <v>13024.01767694901</v>
      </c>
      <c r="AA203">
        <f t="shared" si="120"/>
        <v>180.38257758495212</v>
      </c>
      <c r="AD203" t="b">
        <f t="shared" si="121"/>
        <v>1</v>
      </c>
      <c r="AE203" t="b">
        <f t="shared" si="122"/>
        <v>1</v>
      </c>
      <c r="AF203" t="b">
        <f t="shared" si="98"/>
        <v>1</v>
      </c>
      <c r="AG203" t="b">
        <f t="shared" si="123"/>
        <v>1</v>
      </c>
      <c r="AH203" t="b">
        <f t="shared" si="99"/>
        <v>1</v>
      </c>
    </row>
    <row r="204" spans="1:34" x14ac:dyDescent="0.35">
      <c r="A204">
        <v>202</v>
      </c>
      <c r="B204">
        <f t="shared" si="100"/>
        <v>96</v>
      </c>
      <c r="C204">
        <f t="shared" si="101"/>
        <v>2043</v>
      </c>
      <c r="D204">
        <f t="shared" si="102"/>
        <v>0.15777067155503766</v>
      </c>
      <c r="E204">
        <f t="shared" si="103"/>
        <v>1.4206697150814906E-2</v>
      </c>
      <c r="F204">
        <f t="shared" si="104"/>
        <v>0.40034012750420594</v>
      </c>
      <c r="G204">
        <f t="shared" si="105"/>
        <v>27.779336207838956</v>
      </c>
      <c r="H204" t="b">
        <f t="shared" si="106"/>
        <v>0</v>
      </c>
      <c r="I204">
        <f t="shared" si="107"/>
        <v>1</v>
      </c>
      <c r="J204">
        <f t="shared" si="108"/>
        <v>1000</v>
      </c>
      <c r="K204">
        <f t="shared" si="109"/>
        <v>8.695596587004264</v>
      </c>
      <c r="L204">
        <f t="shared" si="110"/>
        <v>28179.67633534316</v>
      </c>
      <c r="M204">
        <f t="shared" si="111"/>
        <v>245.03909736449481</v>
      </c>
      <c r="N204">
        <f t="shared" si="93"/>
        <v>0.45168789234048534</v>
      </c>
      <c r="O204">
        <f t="shared" si="112"/>
        <v>0.99568431801218604</v>
      </c>
      <c r="P204">
        <f t="shared" si="113"/>
        <v>1008.6955965870043</v>
      </c>
      <c r="Q204">
        <f t="shared" si="114"/>
        <v>0.14674458488947117</v>
      </c>
      <c r="R204">
        <f t="shared" si="115"/>
        <v>1.313763332512774E-2</v>
      </c>
      <c r="S204">
        <f t="shared" si="116"/>
        <v>1009.2559420875382</v>
      </c>
      <c r="T204">
        <f t="shared" si="117"/>
        <v>28179.67633534316</v>
      </c>
      <c r="U204">
        <f t="shared" si="94"/>
        <v>1166041.6129867998</v>
      </c>
      <c r="V204">
        <f t="shared" si="118"/>
        <v>145.65509084872934</v>
      </c>
      <c r="W204">
        <f t="shared" si="95"/>
        <v>41975.143115830033</v>
      </c>
      <c r="X204">
        <f t="shared" si="96"/>
        <v>44179.114152085305</v>
      </c>
      <c r="Y204">
        <f t="shared" si="97"/>
        <v>61224.852408474428</v>
      </c>
      <c r="Z204">
        <f t="shared" si="119"/>
        <v>12783.588513435263</v>
      </c>
      <c r="AA204">
        <f t="shared" si="120"/>
        <v>176.95156964121907</v>
      </c>
      <c r="AD204" t="b">
        <f t="shared" si="121"/>
        <v>1</v>
      </c>
      <c r="AE204" t="b">
        <f t="shared" si="122"/>
        <v>1</v>
      </c>
      <c r="AF204" t="b">
        <f t="shared" si="98"/>
        <v>1</v>
      </c>
      <c r="AG204" t="b">
        <f t="shared" si="123"/>
        <v>1</v>
      </c>
      <c r="AH204" t="b">
        <f t="shared" si="99"/>
        <v>1</v>
      </c>
    </row>
    <row r="205" spans="1:34" x14ac:dyDescent="0.35">
      <c r="A205">
        <v>203</v>
      </c>
      <c r="B205">
        <f t="shared" si="100"/>
        <v>96</v>
      </c>
      <c r="C205">
        <f t="shared" si="101"/>
        <v>2043</v>
      </c>
      <c r="D205">
        <f t="shared" si="102"/>
        <v>0.15777067155503766</v>
      </c>
      <c r="E205">
        <f t="shared" si="103"/>
        <v>1.4206697150814906E-2</v>
      </c>
      <c r="F205">
        <f t="shared" si="104"/>
        <v>0.39465261655543504</v>
      </c>
      <c r="G205">
        <f t="shared" si="105"/>
        <v>27.384683591283519</v>
      </c>
      <c r="H205" t="b">
        <f t="shared" si="106"/>
        <v>0</v>
      </c>
      <c r="I205">
        <f t="shared" si="107"/>
        <v>1</v>
      </c>
      <c r="J205">
        <f t="shared" si="108"/>
        <v>1000</v>
      </c>
      <c r="K205">
        <f t="shared" si="109"/>
        <v>8.7170422740189384</v>
      </c>
      <c r="L205">
        <f t="shared" si="110"/>
        <v>27779.336207838955</v>
      </c>
      <c r="M205">
        <f t="shared" si="111"/>
        <v>242.15364806791712</v>
      </c>
      <c r="N205">
        <f t="shared" si="93"/>
        <v>0.44973827545976991</v>
      </c>
      <c r="O205">
        <f t="shared" si="112"/>
        <v>0.99568370790145999</v>
      </c>
      <c r="P205">
        <f t="shared" si="113"/>
        <v>1008.7170422740189</v>
      </c>
      <c r="Q205">
        <f t="shared" si="114"/>
        <v>0.14674458488947117</v>
      </c>
      <c r="R205">
        <f t="shared" si="115"/>
        <v>1.313763332512774E-2</v>
      </c>
      <c r="S205">
        <f t="shared" si="116"/>
        <v>1009.2787697377229</v>
      </c>
      <c r="T205">
        <f t="shared" si="117"/>
        <v>27779.336207838955</v>
      </c>
      <c r="U205">
        <f t="shared" si="94"/>
        <v>1142810.6908303716</v>
      </c>
      <c r="V205">
        <f t="shared" si="118"/>
        <v>142.75322007541533</v>
      </c>
      <c r="W205">
        <f t="shared" si="95"/>
        <v>41731.747128680538</v>
      </c>
      <c r="X205">
        <f t="shared" si="96"/>
        <v>43928.680431276414</v>
      </c>
      <c r="Y205">
        <f t="shared" si="97"/>
        <v>60162.323362741612</v>
      </c>
      <c r="Z205">
        <f t="shared" si="119"/>
        <v>12547.589822336507</v>
      </c>
      <c r="AA205">
        <f t="shared" si="120"/>
        <v>173.5794579314034</v>
      </c>
      <c r="AD205" t="b">
        <f t="shared" si="121"/>
        <v>1</v>
      </c>
      <c r="AE205" t="b">
        <f t="shared" si="122"/>
        <v>1</v>
      </c>
      <c r="AF205" t="b">
        <f t="shared" si="98"/>
        <v>1</v>
      </c>
      <c r="AG205" t="b">
        <f t="shared" si="123"/>
        <v>1</v>
      </c>
      <c r="AH205" t="b">
        <f t="shared" si="99"/>
        <v>1</v>
      </c>
    </row>
    <row r="206" spans="1:34" x14ac:dyDescent="0.35">
      <c r="A206">
        <v>204</v>
      </c>
      <c r="B206">
        <f t="shared" si="100"/>
        <v>96</v>
      </c>
      <c r="C206">
        <f t="shared" si="101"/>
        <v>2043</v>
      </c>
      <c r="D206">
        <f t="shared" si="102"/>
        <v>0.15777067155503766</v>
      </c>
      <c r="E206">
        <f t="shared" si="103"/>
        <v>1.4206697150814906E-2</v>
      </c>
      <c r="F206">
        <f t="shared" si="104"/>
        <v>0.38904590635225528</v>
      </c>
      <c r="G206">
        <f t="shared" si="105"/>
        <v>26.995637684931264</v>
      </c>
      <c r="H206" t="b">
        <f t="shared" si="106"/>
        <v>0</v>
      </c>
      <c r="I206">
        <f t="shared" si="107"/>
        <v>1</v>
      </c>
      <c r="J206">
        <f t="shared" si="108"/>
        <v>1000</v>
      </c>
      <c r="K206">
        <f t="shared" si="109"/>
        <v>8.7385408518832435</v>
      </c>
      <c r="L206">
        <f t="shared" si="110"/>
        <v>27384.683591283519</v>
      </c>
      <c r="M206">
        <f t="shared" si="111"/>
        <v>239.30217627832775</v>
      </c>
      <c r="N206">
        <f t="shared" si="93"/>
        <v>0.44779680874269778</v>
      </c>
      <c r="O206">
        <f t="shared" si="112"/>
        <v>0.99568311877594284</v>
      </c>
      <c r="P206">
        <f t="shared" si="113"/>
        <v>1008.7385408518833</v>
      </c>
      <c r="Q206">
        <f t="shared" si="114"/>
        <v>0.14674458488947117</v>
      </c>
      <c r="R206">
        <f t="shared" si="115"/>
        <v>1.313763332512774E-2</v>
      </c>
      <c r="S206">
        <f t="shared" si="116"/>
        <v>1009.3016536870512</v>
      </c>
      <c r="T206">
        <f t="shared" si="117"/>
        <v>27384.683591283519</v>
      </c>
      <c r="U206">
        <f t="shared" si="94"/>
        <v>1119881.8166554656</v>
      </c>
      <c r="V206">
        <f t="shared" si="118"/>
        <v>139.88907936739173</v>
      </c>
      <c r="W206">
        <f t="shared" si="95"/>
        <v>41483.806744101232</v>
      </c>
      <c r="X206">
        <f t="shared" si="96"/>
        <v>43673.847108266084</v>
      </c>
      <c r="Y206">
        <f t="shared" si="97"/>
        <v>59121.53618636926</v>
      </c>
      <c r="Z206">
        <f t="shared" si="119"/>
        <v>12315.940372355308</v>
      </c>
      <c r="AA206">
        <f t="shared" si="120"/>
        <v>170.26523139185696</v>
      </c>
      <c r="AD206" t="b">
        <f t="shared" si="121"/>
        <v>1</v>
      </c>
      <c r="AE206" t="b">
        <f t="shared" si="122"/>
        <v>1</v>
      </c>
      <c r="AF206" t="b">
        <f t="shared" si="98"/>
        <v>1</v>
      </c>
      <c r="AG206" t="b">
        <f t="shared" si="123"/>
        <v>1</v>
      </c>
      <c r="AH206" t="b">
        <f t="shared" si="99"/>
        <v>1</v>
      </c>
    </row>
    <row r="207" spans="1:34" x14ac:dyDescent="0.35">
      <c r="A207">
        <v>205</v>
      </c>
      <c r="B207">
        <f t="shared" si="100"/>
        <v>96</v>
      </c>
      <c r="C207">
        <f t="shared" si="101"/>
        <v>2044</v>
      </c>
      <c r="D207">
        <f t="shared" si="102"/>
        <v>0.15686241735302961</v>
      </c>
      <c r="E207">
        <f t="shared" si="103"/>
        <v>1.4118151525054579E-2</v>
      </c>
      <c r="F207">
        <f t="shared" si="104"/>
        <v>0.38112850335133319</v>
      </c>
      <c r="G207">
        <f t="shared" si="105"/>
        <v>26.61450918157993</v>
      </c>
      <c r="H207" t="b">
        <f t="shared" si="106"/>
        <v>1</v>
      </c>
      <c r="I207">
        <f t="shared" si="107"/>
        <v>1</v>
      </c>
      <c r="J207">
        <f t="shared" si="108"/>
        <v>1000</v>
      </c>
      <c r="K207">
        <f t="shared" si="109"/>
        <v>8.7600924510402773</v>
      </c>
      <c r="L207">
        <f t="shared" si="110"/>
        <v>26995.637684931266</v>
      </c>
      <c r="M207">
        <f t="shared" si="111"/>
        <v>236.4842818947848</v>
      </c>
      <c r="N207">
        <f t="shared" si="93"/>
        <v>0.44586346855826015</v>
      </c>
      <c r="O207">
        <f t="shared" si="112"/>
        <v>0.99568255032932018</v>
      </c>
      <c r="P207">
        <f t="shared" si="113"/>
        <v>1008.7600924510402</v>
      </c>
      <c r="Q207">
        <f t="shared" si="114"/>
        <v>0.14589980566317945</v>
      </c>
      <c r="R207">
        <f t="shared" si="115"/>
        <v>1.3056248671421411E-2</v>
      </c>
      <c r="S207">
        <f t="shared" si="116"/>
        <v>1009.324594074372</v>
      </c>
      <c r="T207">
        <f t="shared" si="117"/>
        <v>26995.637684931266</v>
      </c>
      <c r="U207">
        <f t="shared" si="94"/>
        <v>1097250.5483522119</v>
      </c>
      <c r="V207">
        <f t="shared" si="118"/>
        <v>137.06211384230312</v>
      </c>
      <c r="W207">
        <f t="shared" si="95"/>
        <v>41227.532729088438</v>
      </c>
      <c r="X207">
        <f t="shared" si="96"/>
        <v>43410.955561766088</v>
      </c>
      <c r="Y207">
        <f t="shared" si="97"/>
        <v>58110.727027570581</v>
      </c>
      <c r="Z207">
        <f t="shared" si="119"/>
        <v>12088.560405286331</v>
      </c>
      <c r="AA207">
        <f t="shared" si="120"/>
        <v>167.00789623594957</v>
      </c>
      <c r="AD207" t="b">
        <f t="shared" si="121"/>
        <v>1</v>
      </c>
      <c r="AE207" t="b">
        <f t="shared" si="122"/>
        <v>1</v>
      </c>
      <c r="AF207" t="b">
        <f t="shared" si="98"/>
        <v>1</v>
      </c>
      <c r="AG207" t="b">
        <f t="shared" si="123"/>
        <v>1</v>
      </c>
      <c r="AH207" t="b">
        <f t="shared" si="99"/>
        <v>1</v>
      </c>
    </row>
    <row r="208" spans="1:34" x14ac:dyDescent="0.35">
      <c r="A208">
        <v>206</v>
      </c>
      <c r="B208">
        <f t="shared" si="100"/>
        <v>96</v>
      </c>
      <c r="C208">
        <f t="shared" si="101"/>
        <v>2044</v>
      </c>
      <c r="D208">
        <f t="shared" si="102"/>
        <v>0.15686241735302961</v>
      </c>
      <c r="E208">
        <f t="shared" si="103"/>
        <v>1.4118151525054579E-2</v>
      </c>
      <c r="F208">
        <f t="shared" si="104"/>
        <v>0.37574767339050175</v>
      </c>
      <c r="G208">
        <f t="shared" si="105"/>
        <v>26.238761508189427</v>
      </c>
      <c r="H208" t="b">
        <f t="shared" si="106"/>
        <v>0</v>
      </c>
      <c r="I208">
        <f t="shared" si="107"/>
        <v>1</v>
      </c>
      <c r="J208">
        <f t="shared" si="108"/>
        <v>1000</v>
      </c>
      <c r="K208">
        <f t="shared" si="109"/>
        <v>8.78169720225487</v>
      </c>
      <c r="L208">
        <f t="shared" si="110"/>
        <v>26614.509181579931</v>
      </c>
      <c r="M208">
        <f t="shared" si="111"/>
        <v>233.72056081926701</v>
      </c>
      <c r="N208">
        <f t="shared" si="93"/>
        <v>0.44393823110819464</v>
      </c>
      <c r="O208">
        <f t="shared" si="112"/>
        <v>0.99568200225891812</v>
      </c>
      <c r="P208">
        <f t="shared" si="113"/>
        <v>1008.7816972022549</v>
      </c>
      <c r="Q208">
        <f t="shared" si="114"/>
        <v>0.14589980566317945</v>
      </c>
      <c r="R208">
        <f t="shared" si="115"/>
        <v>1.3056248671421411E-2</v>
      </c>
      <c r="S208">
        <f t="shared" si="116"/>
        <v>1009.3475910388767</v>
      </c>
      <c r="T208">
        <f t="shared" si="117"/>
        <v>26614.509181579931</v>
      </c>
      <c r="U208">
        <f t="shared" si="94"/>
        <v>1074910.0862438777</v>
      </c>
      <c r="V208">
        <f t="shared" si="118"/>
        <v>134.27147412434576</v>
      </c>
      <c r="W208">
        <f t="shared" si="95"/>
        <v>40966.494775616025</v>
      </c>
      <c r="X208">
        <f t="shared" si="96"/>
        <v>43143.464970397348</v>
      </c>
      <c r="Y208">
        <f t="shared" si="97"/>
        <v>57121.001751303811</v>
      </c>
      <c r="Z208">
        <f t="shared" si="119"/>
        <v>11866.437377674889</v>
      </c>
      <c r="AA208">
        <f t="shared" si="120"/>
        <v>163.81570063131196</v>
      </c>
      <c r="AD208" t="b">
        <f t="shared" si="121"/>
        <v>1</v>
      </c>
      <c r="AE208" t="b">
        <f t="shared" si="122"/>
        <v>1</v>
      </c>
      <c r="AF208" t="b">
        <f t="shared" si="98"/>
        <v>1</v>
      </c>
      <c r="AG208" t="b">
        <f t="shared" si="123"/>
        <v>1</v>
      </c>
      <c r="AH208" t="b">
        <f t="shared" si="99"/>
        <v>1</v>
      </c>
    </row>
    <row r="209" spans="1:34" x14ac:dyDescent="0.35">
      <c r="A209">
        <v>207</v>
      </c>
      <c r="B209">
        <f t="shared" si="100"/>
        <v>96</v>
      </c>
      <c r="C209">
        <f t="shared" si="101"/>
        <v>2044</v>
      </c>
      <c r="D209">
        <f t="shared" si="102"/>
        <v>0.15686241735302961</v>
      </c>
      <c r="E209">
        <f t="shared" si="103"/>
        <v>1.4118151525054579E-2</v>
      </c>
      <c r="F209">
        <f t="shared" si="104"/>
        <v>0.37044281080238795</v>
      </c>
      <c r="G209">
        <f t="shared" si="105"/>
        <v>25.868318697387039</v>
      </c>
      <c r="H209" t="b">
        <f t="shared" si="106"/>
        <v>0</v>
      </c>
      <c r="I209">
        <f t="shared" si="107"/>
        <v>1</v>
      </c>
      <c r="J209">
        <f t="shared" si="108"/>
        <v>1000</v>
      </c>
      <c r="K209">
        <f t="shared" si="109"/>
        <v>8.8033552366143155</v>
      </c>
      <c r="L209">
        <f t="shared" si="110"/>
        <v>26238.761508189426</v>
      </c>
      <c r="M209">
        <f t="shared" si="111"/>
        <v>230.98913852539351</v>
      </c>
      <c r="N209">
        <f t="shared" si="93"/>
        <v>0.44202107243269906</v>
      </c>
      <c r="O209">
        <f t="shared" si="112"/>
        <v>0.99568147426566567</v>
      </c>
      <c r="P209">
        <f t="shared" si="113"/>
        <v>1008.8033552366143</v>
      </c>
      <c r="Q209">
        <f t="shared" si="114"/>
        <v>0.14589980566317945</v>
      </c>
      <c r="R209">
        <f t="shared" si="115"/>
        <v>1.3056248671421411E-2</v>
      </c>
      <c r="S209">
        <f t="shared" si="116"/>
        <v>1009.3706447200997</v>
      </c>
      <c r="T209">
        <f t="shared" si="117"/>
        <v>26238.761508189426</v>
      </c>
      <c r="U209">
        <f t="shared" si="94"/>
        <v>1052856.1734060505</v>
      </c>
      <c r="V209">
        <f t="shared" si="118"/>
        <v>131.51662846344738</v>
      </c>
      <c r="W209">
        <f t="shared" si="95"/>
        <v>40700.603147911548</v>
      </c>
      <c r="X209">
        <f t="shared" si="96"/>
        <v>42871.293650206564</v>
      </c>
      <c r="Y209">
        <f t="shared" si="97"/>
        <v>56152.113706758624</v>
      </c>
      <c r="Z209">
        <f t="shared" si="119"/>
        <v>11648.389370415398</v>
      </c>
      <c r="AA209">
        <f t="shared" si="120"/>
        <v>160.67803071831477</v>
      </c>
      <c r="AD209" t="b">
        <f t="shared" si="121"/>
        <v>1</v>
      </c>
      <c r="AE209" t="b">
        <f t="shared" si="122"/>
        <v>1</v>
      </c>
      <c r="AF209" t="b">
        <f t="shared" si="98"/>
        <v>1</v>
      </c>
      <c r="AG209" t="b">
        <f t="shared" si="123"/>
        <v>1</v>
      </c>
      <c r="AH209" t="b">
        <f t="shared" si="99"/>
        <v>1</v>
      </c>
    </row>
    <row r="210" spans="1:34" x14ac:dyDescent="0.35">
      <c r="A210">
        <v>208</v>
      </c>
      <c r="B210">
        <f t="shared" si="100"/>
        <v>96</v>
      </c>
      <c r="C210">
        <f t="shared" si="101"/>
        <v>2044</v>
      </c>
      <c r="D210">
        <f t="shared" si="102"/>
        <v>0.15686241735302961</v>
      </c>
      <c r="E210">
        <f t="shared" si="103"/>
        <v>1.4118151525054579E-2</v>
      </c>
      <c r="F210">
        <f t="shared" si="104"/>
        <v>0.36521284306811269</v>
      </c>
      <c r="G210">
        <f t="shared" si="105"/>
        <v>25.503105854318928</v>
      </c>
      <c r="H210" t="b">
        <f t="shared" si="106"/>
        <v>0</v>
      </c>
      <c r="I210">
        <f t="shared" si="107"/>
        <v>1</v>
      </c>
      <c r="J210">
        <f t="shared" si="108"/>
        <v>1000</v>
      </c>
      <c r="K210">
        <f t="shared" si="109"/>
        <v>8.8250666855292277</v>
      </c>
      <c r="L210">
        <f t="shared" si="110"/>
        <v>25868.31869738704</v>
      </c>
      <c r="M210">
        <f t="shared" si="111"/>
        <v>228.28963754696318</v>
      </c>
      <c r="N210">
        <f t="shared" si="93"/>
        <v>0.44011196841603728</v>
      </c>
      <c r="O210">
        <f t="shared" si="112"/>
        <v>0.99568096605405065</v>
      </c>
      <c r="P210">
        <f t="shared" si="113"/>
        <v>1008.8250666855292</v>
      </c>
      <c r="Q210">
        <f t="shared" si="114"/>
        <v>0.14589980566317945</v>
      </c>
      <c r="R210">
        <f t="shared" si="115"/>
        <v>1.3056248671421411E-2</v>
      </c>
      <c r="S210">
        <f t="shared" si="116"/>
        <v>1009.3937552579199</v>
      </c>
      <c r="T210">
        <f t="shared" si="117"/>
        <v>25868.31869738704</v>
      </c>
      <c r="U210">
        <f t="shared" si="94"/>
        <v>1031084.6137451626</v>
      </c>
      <c r="V210">
        <f t="shared" si="118"/>
        <v>128.79705270816851</v>
      </c>
      <c r="W210">
        <f t="shared" si="95"/>
        <v>40429.7664619758</v>
      </c>
      <c r="X210">
        <f t="shared" si="96"/>
        <v>42594.358509531958</v>
      </c>
      <c r="Y210">
        <f t="shared" si="97"/>
        <v>55203.820120241646</v>
      </c>
      <c r="Z210">
        <f t="shared" si="119"/>
        <v>11434.34197264986</v>
      </c>
      <c r="AA210">
        <f t="shared" si="120"/>
        <v>157.59395480735697</v>
      </c>
      <c r="AD210" t="b">
        <f t="shared" si="121"/>
        <v>1</v>
      </c>
      <c r="AE210" t="b">
        <f t="shared" si="122"/>
        <v>1</v>
      </c>
      <c r="AF210" t="b">
        <f t="shared" si="98"/>
        <v>1</v>
      </c>
      <c r="AG210" t="b">
        <f t="shared" si="123"/>
        <v>1</v>
      </c>
      <c r="AH210" t="b">
        <f t="shared" si="99"/>
        <v>1</v>
      </c>
    </row>
    <row r="211" spans="1:34" x14ac:dyDescent="0.35">
      <c r="A211">
        <v>209</v>
      </c>
      <c r="B211">
        <f t="shared" si="100"/>
        <v>96</v>
      </c>
      <c r="C211">
        <f t="shared" si="101"/>
        <v>2044</v>
      </c>
      <c r="D211">
        <f t="shared" si="102"/>
        <v>0.15686241735302961</v>
      </c>
      <c r="E211">
        <f t="shared" si="103"/>
        <v>1.4118151525054579E-2</v>
      </c>
      <c r="F211">
        <f t="shared" si="104"/>
        <v>0.36005671281078111</v>
      </c>
      <c r="G211">
        <f t="shared" si="105"/>
        <v>25.143049141508147</v>
      </c>
      <c r="H211" t="b">
        <f t="shared" si="106"/>
        <v>0</v>
      </c>
      <c r="I211">
        <f t="shared" si="107"/>
        <v>1</v>
      </c>
      <c r="J211">
        <f t="shared" si="108"/>
        <v>1000</v>
      </c>
      <c r="K211">
        <f t="shared" si="109"/>
        <v>8.8468316807343115</v>
      </c>
      <c r="L211">
        <f t="shared" si="110"/>
        <v>25503.105854318928</v>
      </c>
      <c r="M211">
        <f t="shared" si="111"/>
        <v>225.62168482910937</v>
      </c>
      <c r="N211">
        <f t="shared" si="93"/>
        <v>0.43821089479204367</v>
      </c>
      <c r="O211">
        <f t="shared" si="112"/>
        <v>0.99568047733208531</v>
      </c>
      <c r="P211">
        <f t="shared" si="113"/>
        <v>1008.8468316807343</v>
      </c>
      <c r="Q211">
        <f t="shared" si="114"/>
        <v>0.14589980566317945</v>
      </c>
      <c r="R211">
        <f t="shared" si="115"/>
        <v>1.3056248671421411E-2</v>
      </c>
      <c r="S211">
        <f t="shared" si="116"/>
        <v>1009.4169227925609</v>
      </c>
      <c r="T211">
        <f t="shared" si="117"/>
        <v>25503.105854318928</v>
      </c>
      <c r="U211">
        <f t="shared" si="94"/>
        <v>1009591.2711013089</v>
      </c>
      <c r="V211">
        <f t="shared" si="118"/>
        <v>126.11223019363203</v>
      </c>
      <c r="W211">
        <f t="shared" si="95"/>
        <v>40153.8916548747</v>
      </c>
      <c r="X211">
        <f t="shared" si="96"/>
        <v>42312.575024290658</v>
      </c>
      <c r="Y211">
        <f t="shared" si="97"/>
        <v>54275.882038181808</v>
      </c>
      <c r="Z211">
        <f t="shared" si="119"/>
        <v>11224.222118266867</v>
      </c>
      <c r="AA211">
        <f t="shared" si="120"/>
        <v>154.56255706485379</v>
      </c>
      <c r="AD211" t="b">
        <f t="shared" si="121"/>
        <v>1</v>
      </c>
      <c r="AE211" t="b">
        <f t="shared" si="122"/>
        <v>1</v>
      </c>
      <c r="AF211" t="b">
        <f t="shared" si="98"/>
        <v>1</v>
      </c>
      <c r="AG211" t="b">
        <f t="shared" si="123"/>
        <v>1</v>
      </c>
      <c r="AH211" t="b">
        <f t="shared" si="99"/>
        <v>1</v>
      </c>
    </row>
    <row r="212" spans="1:34" x14ac:dyDescent="0.35">
      <c r="A212">
        <v>210</v>
      </c>
      <c r="B212">
        <f t="shared" si="100"/>
        <v>96</v>
      </c>
      <c r="C212">
        <f t="shared" si="101"/>
        <v>2044</v>
      </c>
      <c r="D212">
        <f t="shared" si="102"/>
        <v>0.15686241735302961</v>
      </c>
      <c r="E212">
        <f t="shared" si="103"/>
        <v>1.4118151525054579E-2</v>
      </c>
      <c r="F212">
        <f t="shared" si="104"/>
        <v>0.35497337758170544</v>
      </c>
      <c r="G212">
        <f t="shared" si="105"/>
        <v>24.788075763926443</v>
      </c>
      <c r="H212" t="b">
        <f t="shared" si="106"/>
        <v>0</v>
      </c>
      <c r="I212">
        <f t="shared" si="107"/>
        <v>1</v>
      </c>
      <c r="J212">
        <f t="shared" si="108"/>
        <v>1000</v>
      </c>
      <c r="K212">
        <f t="shared" si="109"/>
        <v>8.8686503542891657</v>
      </c>
      <c r="L212">
        <f t="shared" si="110"/>
        <v>25143.049141508149</v>
      </c>
      <c r="M212">
        <f t="shared" si="111"/>
        <v>222.98491167674612</v>
      </c>
      <c r="N212">
        <f t="shared" si="93"/>
        <v>0.43631782714952516</v>
      </c>
      <c r="O212">
        <f t="shared" si="112"/>
        <v>0.99568000781126886</v>
      </c>
      <c r="P212">
        <f t="shared" si="113"/>
        <v>1008.8686503542891</v>
      </c>
      <c r="Q212">
        <f t="shared" si="114"/>
        <v>0.14589980566317945</v>
      </c>
      <c r="R212">
        <f t="shared" si="115"/>
        <v>1.3056248671421411E-2</v>
      </c>
      <c r="S212">
        <f t="shared" si="116"/>
        <v>1009.4401474645923</v>
      </c>
      <c r="T212">
        <f t="shared" si="117"/>
        <v>25143.049141508149</v>
      </c>
      <c r="U212">
        <f t="shared" si="94"/>
        <v>988372.06836475921</v>
      </c>
      <c r="V212">
        <f t="shared" si="118"/>
        <v>123.46165163116288</v>
      </c>
      <c r="W212">
        <f t="shared" si="95"/>
        <v>39872.883953465869</v>
      </c>
      <c r="X212">
        <f t="shared" si="96"/>
        <v>42025.857212839059</v>
      </c>
      <c r="Y212">
        <f t="shared" si="97"/>
        <v>53368.06427105028</v>
      </c>
      <c r="Z212">
        <f t="shared" si="119"/>
        <v>11017.958062100612</v>
      </c>
      <c r="AA212">
        <f t="shared" si="120"/>
        <v>151.58293724699237</v>
      </c>
      <c r="AD212" t="b">
        <f t="shared" si="121"/>
        <v>1</v>
      </c>
      <c r="AE212" t="b">
        <f t="shared" si="122"/>
        <v>1</v>
      </c>
      <c r="AF212" t="b">
        <f t="shared" si="98"/>
        <v>1</v>
      </c>
      <c r="AG212" t="b">
        <f t="shared" si="123"/>
        <v>1</v>
      </c>
      <c r="AH212" t="b">
        <f t="shared" si="99"/>
        <v>1</v>
      </c>
    </row>
    <row r="213" spans="1:34" x14ac:dyDescent="0.35">
      <c r="A213">
        <v>211</v>
      </c>
      <c r="B213">
        <f t="shared" si="100"/>
        <v>96</v>
      </c>
      <c r="C213">
        <f t="shared" si="101"/>
        <v>2044</v>
      </c>
      <c r="D213">
        <f t="shared" si="102"/>
        <v>0.15686241735302961</v>
      </c>
      <c r="E213">
        <f t="shared" si="103"/>
        <v>1.4118151525054579E-2</v>
      </c>
      <c r="F213">
        <f t="shared" si="104"/>
        <v>0.34996180964964657</v>
      </c>
      <c r="G213">
        <f t="shared" si="105"/>
        <v>24.438113954276798</v>
      </c>
      <c r="H213" t="b">
        <f t="shared" si="106"/>
        <v>0</v>
      </c>
      <c r="I213">
        <f t="shared" si="107"/>
        <v>1</v>
      </c>
      <c r="J213">
        <f t="shared" si="108"/>
        <v>1000</v>
      </c>
      <c r="K213">
        <f t="shared" si="109"/>
        <v>8.8905228385790771</v>
      </c>
      <c r="L213">
        <f t="shared" si="110"/>
        <v>24788.075763926445</v>
      </c>
      <c r="M213">
        <f t="shared" si="111"/>
        <v>220.37895370361656</v>
      </c>
      <c r="N213">
        <f t="shared" si="93"/>
        <v>0.43443274093756118</v>
      </c>
      <c r="O213">
        <f t="shared" si="112"/>
        <v>0.99567955720654533</v>
      </c>
      <c r="P213">
        <f t="shared" si="113"/>
        <v>1008.890522838579</v>
      </c>
      <c r="Q213">
        <f t="shared" si="114"/>
        <v>0.14589980566317945</v>
      </c>
      <c r="R213">
        <f t="shared" si="115"/>
        <v>1.3056248671421411E-2</v>
      </c>
      <c r="S213">
        <f t="shared" si="116"/>
        <v>1009.4634294149303</v>
      </c>
      <c r="T213">
        <f t="shared" si="117"/>
        <v>24788.075763926445</v>
      </c>
      <c r="U213">
        <f t="shared" si="94"/>
        <v>967422.98660594365</v>
      </c>
      <c r="V213">
        <f t="shared" si="118"/>
        <v>120.84481499961097</v>
      </c>
      <c r="W213">
        <f t="shared" si="95"/>
        <v>39586.646842549781</v>
      </c>
      <c r="X213">
        <f t="shared" si="96"/>
        <v>41734.117610398935</v>
      </c>
      <c r="Y213">
        <f t="shared" si="97"/>
        <v>52480.135338175918</v>
      </c>
      <c r="Z213">
        <f t="shared" si="119"/>
        <v>10815.479356534192</v>
      </c>
      <c r="AA213">
        <f t="shared" si="120"/>
        <v>148.65421043782129</v>
      </c>
      <c r="AD213" t="b">
        <f t="shared" si="121"/>
        <v>1</v>
      </c>
      <c r="AE213" t="b">
        <f t="shared" si="122"/>
        <v>1</v>
      </c>
      <c r="AF213" t="b">
        <f t="shared" si="98"/>
        <v>1</v>
      </c>
      <c r="AG213" t="b">
        <f t="shared" si="123"/>
        <v>1</v>
      </c>
      <c r="AH213" t="b">
        <f t="shared" si="99"/>
        <v>1</v>
      </c>
    </row>
    <row r="214" spans="1:34" x14ac:dyDescent="0.35">
      <c r="A214">
        <v>212</v>
      </c>
      <c r="B214">
        <f t="shared" si="100"/>
        <v>96</v>
      </c>
      <c r="C214">
        <f t="shared" si="101"/>
        <v>2044</v>
      </c>
      <c r="D214">
        <f t="shared" si="102"/>
        <v>0.15686241735302961</v>
      </c>
      <c r="E214">
        <f t="shared" si="103"/>
        <v>1.4118151525054579E-2</v>
      </c>
      <c r="F214">
        <f t="shared" si="104"/>
        <v>0.34502099579303053</v>
      </c>
      <c r="G214">
        <f t="shared" si="105"/>
        <v>24.093092958483766</v>
      </c>
      <c r="H214" t="b">
        <f t="shared" si="106"/>
        <v>0</v>
      </c>
      <c r="I214">
        <f t="shared" si="107"/>
        <v>1</v>
      </c>
      <c r="J214">
        <f t="shared" si="108"/>
        <v>1000</v>
      </c>
      <c r="K214">
        <f t="shared" si="109"/>
        <v>8.912449266315841</v>
      </c>
      <c r="L214">
        <f t="shared" si="110"/>
        <v>24438.113954276796</v>
      </c>
      <c r="M214">
        <f t="shared" si="111"/>
        <v>217.80345078193716</v>
      </c>
      <c r="N214">
        <f t="shared" si="93"/>
        <v>0.43255561147070587</v>
      </c>
      <c r="O214">
        <f t="shared" si="112"/>
        <v>0.99567912523626967</v>
      </c>
      <c r="P214">
        <f t="shared" si="113"/>
        <v>1008.9124492663159</v>
      </c>
      <c r="Q214">
        <f t="shared" si="114"/>
        <v>0.14589980566317945</v>
      </c>
      <c r="R214">
        <f t="shared" si="115"/>
        <v>1.3056248671421411E-2</v>
      </c>
      <c r="S214">
        <f t="shared" si="116"/>
        <v>1009.4867687848387</v>
      </c>
      <c r="T214">
        <f t="shared" si="117"/>
        <v>24438.113954276796</v>
      </c>
      <c r="U214">
        <f t="shared" si="94"/>
        <v>946740.06421868608</v>
      </c>
      <c r="V214">
        <f t="shared" si="118"/>
        <v>118.26122543832889</v>
      </c>
      <c r="W214">
        <f t="shared" si="95"/>
        <v>39295.082032434337</v>
      </c>
      <c r="X214">
        <f t="shared" si="96"/>
        <v>41437.267243041446</v>
      </c>
      <c r="Y214">
        <f t="shared" si="97"/>
        <v>51611.867413446205</v>
      </c>
      <c r="Z214">
        <f t="shared" si="119"/>
        <v>10616.71682850093</v>
      </c>
      <c r="AA214">
        <f t="shared" si="120"/>
        <v>145.77550679160751</v>
      </c>
      <c r="AD214" t="b">
        <f t="shared" si="121"/>
        <v>1</v>
      </c>
      <c r="AE214" t="b">
        <f t="shared" si="122"/>
        <v>1</v>
      </c>
      <c r="AF214" t="b">
        <f t="shared" si="98"/>
        <v>1</v>
      </c>
      <c r="AG214" t="b">
        <f t="shared" si="123"/>
        <v>1</v>
      </c>
      <c r="AH214" t="b">
        <f t="shared" si="99"/>
        <v>1</v>
      </c>
    </row>
    <row r="215" spans="1:34" x14ac:dyDescent="0.35">
      <c r="A215">
        <v>213</v>
      </c>
      <c r="B215">
        <f t="shared" si="100"/>
        <v>97</v>
      </c>
      <c r="C215">
        <f t="shared" si="101"/>
        <v>2044</v>
      </c>
      <c r="D215">
        <f t="shared" si="102"/>
        <v>0.17614043770458573</v>
      </c>
      <c r="E215">
        <f t="shared" si="103"/>
        <v>1.6016614252600703E-2</v>
      </c>
      <c r="F215">
        <f t="shared" si="104"/>
        <v>0.38588977606808472</v>
      </c>
      <c r="G215">
        <f t="shared" si="105"/>
        <v>23.707203182415682</v>
      </c>
      <c r="H215" t="b">
        <f t="shared" si="106"/>
        <v>0</v>
      </c>
      <c r="I215">
        <f t="shared" si="107"/>
        <v>1</v>
      </c>
      <c r="J215">
        <f t="shared" si="108"/>
        <v>1000</v>
      </c>
      <c r="K215">
        <f t="shared" si="109"/>
        <v>8.9344297705385429</v>
      </c>
      <c r="L215">
        <f t="shared" si="110"/>
        <v>24093.092958483765</v>
      </c>
      <c r="M215">
        <f t="shared" si="111"/>
        <v>215.25804699262989</v>
      </c>
      <c r="N215">
        <f t="shared" si="93"/>
        <v>0.43068641393409246</v>
      </c>
      <c r="O215">
        <f t="shared" si="112"/>
        <v>0.99567871162217025</v>
      </c>
      <c r="P215">
        <f t="shared" si="113"/>
        <v>1008.9344297705386</v>
      </c>
      <c r="Q215">
        <f t="shared" si="114"/>
        <v>0.16383054694796262</v>
      </c>
      <c r="R215">
        <f t="shared" si="115"/>
        <v>1.4799724026552274E-2</v>
      </c>
      <c r="S215">
        <f t="shared" si="116"/>
        <v>1009.5101657159296</v>
      </c>
      <c r="T215">
        <f t="shared" si="117"/>
        <v>24093.092958483765</v>
      </c>
      <c r="U215">
        <f t="shared" si="94"/>
        <v>926319.39607647713</v>
      </c>
      <c r="V215">
        <f t="shared" si="118"/>
        <v>115.71039514177851</v>
      </c>
      <c r="W215">
        <f t="shared" si="95"/>
        <v>39073.330959746221</v>
      </c>
      <c r="X215">
        <f t="shared" si="96"/>
        <v>41208.011190481513</v>
      </c>
      <c r="Y215">
        <f t="shared" si="97"/>
        <v>50607.297959527554</v>
      </c>
      <c r="Z215">
        <f t="shared" si="119"/>
        <v>10421.602556877502</v>
      </c>
      <c r="AA215">
        <f t="shared" si="120"/>
        <v>142.94597127939639</v>
      </c>
      <c r="AD215" t="b">
        <f t="shared" si="121"/>
        <v>1</v>
      </c>
      <c r="AE215" t="b">
        <f t="shared" si="122"/>
        <v>1</v>
      </c>
      <c r="AF215" t="b">
        <f t="shared" si="98"/>
        <v>1</v>
      </c>
      <c r="AG215" t="b">
        <f t="shared" si="123"/>
        <v>1</v>
      </c>
      <c r="AH215" t="b">
        <f t="shared" si="99"/>
        <v>1</v>
      </c>
    </row>
    <row r="216" spans="1:34" x14ac:dyDescent="0.35">
      <c r="A216">
        <v>214</v>
      </c>
      <c r="B216">
        <f t="shared" si="100"/>
        <v>97</v>
      </c>
      <c r="C216">
        <f t="shared" si="101"/>
        <v>2044</v>
      </c>
      <c r="D216">
        <f t="shared" si="102"/>
        <v>0.17614043770458573</v>
      </c>
      <c r="E216">
        <f t="shared" si="103"/>
        <v>1.6016614252600703E-2</v>
      </c>
      <c r="F216">
        <f t="shared" si="104"/>
        <v>0.37970912838077975</v>
      </c>
      <c r="G216">
        <f t="shared" si="105"/>
        <v>23.327494054034904</v>
      </c>
      <c r="H216" t="b">
        <f t="shared" si="106"/>
        <v>0</v>
      </c>
      <c r="I216">
        <f t="shared" si="107"/>
        <v>1</v>
      </c>
      <c r="J216">
        <f t="shared" si="108"/>
        <v>1000</v>
      </c>
      <c r="K216">
        <f t="shared" si="109"/>
        <v>8.9564644846143917</v>
      </c>
      <c r="L216">
        <f t="shared" si="110"/>
        <v>23707.203182415684</v>
      </c>
      <c r="M216">
        <f t="shared" si="111"/>
        <v>212.33272333284333</v>
      </c>
      <c r="N216">
        <f t="shared" si="93"/>
        <v>0.42882512338844153</v>
      </c>
      <c r="O216">
        <f t="shared" si="112"/>
        <v>0.9956783160893119</v>
      </c>
      <c r="P216">
        <f t="shared" si="113"/>
        <v>1008.9564644846143</v>
      </c>
      <c r="Q216">
        <f t="shared" si="114"/>
        <v>0.16383054694796262</v>
      </c>
      <c r="R216">
        <f t="shared" si="115"/>
        <v>1.4799724026552274E-2</v>
      </c>
      <c r="S216">
        <f t="shared" si="116"/>
        <v>1009.5336203501644</v>
      </c>
      <c r="T216">
        <f t="shared" si="117"/>
        <v>23707.203182415684</v>
      </c>
      <c r="U216">
        <f t="shared" si="94"/>
        <v>906203.47672801965</v>
      </c>
      <c r="V216">
        <f t="shared" si="118"/>
        <v>113.19763228016831</v>
      </c>
      <c r="W216">
        <f t="shared" si="95"/>
        <v>38847.01351242121</v>
      </c>
      <c r="X216">
        <f t="shared" si="96"/>
        <v>40974.322874892561</v>
      </c>
      <c r="Y216">
        <f t="shared" si="97"/>
        <v>49624.796504143225</v>
      </c>
      <c r="Z216">
        <f t="shared" si="119"/>
        <v>10210.370323041516</v>
      </c>
      <c r="AA216">
        <f t="shared" si="120"/>
        <v>139.9908078029047</v>
      </c>
      <c r="AD216" t="b">
        <f t="shared" si="121"/>
        <v>1</v>
      </c>
      <c r="AE216" t="b">
        <f t="shared" si="122"/>
        <v>1</v>
      </c>
      <c r="AF216" t="b">
        <f t="shared" si="98"/>
        <v>1</v>
      </c>
      <c r="AG216" t="b">
        <f t="shared" si="123"/>
        <v>1</v>
      </c>
      <c r="AH216" t="b">
        <f t="shared" si="99"/>
        <v>1</v>
      </c>
    </row>
    <row r="217" spans="1:34" x14ac:dyDescent="0.35">
      <c r="A217">
        <v>215</v>
      </c>
      <c r="B217">
        <f t="shared" si="100"/>
        <v>97</v>
      </c>
      <c r="C217">
        <f t="shared" si="101"/>
        <v>2044</v>
      </c>
      <c r="D217">
        <f t="shared" si="102"/>
        <v>0.17614043770458573</v>
      </c>
      <c r="E217">
        <f t="shared" si="103"/>
        <v>1.6016614252600703E-2</v>
      </c>
      <c r="F217">
        <f t="shared" si="104"/>
        <v>0.37362747374331362</v>
      </c>
      <c r="G217">
        <f t="shared" si="105"/>
        <v>22.953866580291592</v>
      </c>
      <c r="H217" t="b">
        <f t="shared" si="106"/>
        <v>0</v>
      </c>
      <c r="I217">
        <f t="shared" si="107"/>
        <v>1</v>
      </c>
      <c r="J217">
        <f t="shared" si="108"/>
        <v>1000</v>
      </c>
      <c r="K217">
        <f t="shared" si="109"/>
        <v>8.9785535422395082</v>
      </c>
      <c r="L217">
        <f t="shared" si="110"/>
        <v>23327.494054034905</v>
      </c>
      <c r="M217">
        <f t="shared" si="111"/>
        <v>209.44715437042615</v>
      </c>
      <c r="N217">
        <f t="shared" si="93"/>
        <v>0.42697171477497403</v>
      </c>
      <c r="O217">
        <f t="shared" si="112"/>
        <v>0.99567793836605833</v>
      </c>
      <c r="P217">
        <f t="shared" si="113"/>
        <v>1008.9785535422395</v>
      </c>
      <c r="Q217">
        <f t="shared" si="114"/>
        <v>0.16383054694796262</v>
      </c>
      <c r="R217">
        <f t="shared" si="115"/>
        <v>1.4799724026552274E-2</v>
      </c>
      <c r="S217">
        <f t="shared" si="116"/>
        <v>1009.5571328298546</v>
      </c>
      <c r="T217">
        <f t="shared" si="117"/>
        <v>23327.494054034905</v>
      </c>
      <c r="U217">
        <f t="shared" si="94"/>
        <v>886387.31235074508</v>
      </c>
      <c r="V217">
        <f t="shared" si="118"/>
        <v>110.72231305442301</v>
      </c>
      <c r="W217">
        <f t="shared" si="95"/>
        <v>38616.034873697718</v>
      </c>
      <c r="X217">
        <f t="shared" si="96"/>
        <v>40736.115776913401</v>
      </c>
      <c r="Y217">
        <f t="shared" si="97"/>
        <v>48664.054191836884</v>
      </c>
      <c r="Z217">
        <f t="shared" si="119"/>
        <v>10003.415516064655</v>
      </c>
      <c r="AA217">
        <f t="shared" si="120"/>
        <v>137.09149768495445</v>
      </c>
      <c r="AD217" t="b">
        <f t="shared" si="121"/>
        <v>1</v>
      </c>
      <c r="AE217" t="b">
        <f t="shared" si="122"/>
        <v>1</v>
      </c>
      <c r="AF217" t="b">
        <f t="shared" si="98"/>
        <v>1</v>
      </c>
      <c r="AG217" t="b">
        <f t="shared" si="123"/>
        <v>1</v>
      </c>
      <c r="AH217" t="b">
        <f t="shared" si="99"/>
        <v>1</v>
      </c>
    </row>
    <row r="218" spans="1:34" x14ac:dyDescent="0.35">
      <c r="A218">
        <v>216</v>
      </c>
      <c r="B218">
        <f t="shared" si="100"/>
        <v>97</v>
      </c>
      <c r="C218">
        <f t="shared" si="101"/>
        <v>2044</v>
      </c>
      <c r="D218">
        <f t="shared" si="102"/>
        <v>0.17614043770458573</v>
      </c>
      <c r="E218">
        <f t="shared" si="103"/>
        <v>1.6016614252600703E-2</v>
      </c>
      <c r="F218">
        <f t="shared" si="104"/>
        <v>0.36764322662219329</v>
      </c>
      <c r="G218">
        <f t="shared" si="105"/>
        <v>22.5862233536694</v>
      </c>
      <c r="H218" t="b">
        <f t="shared" si="106"/>
        <v>0</v>
      </c>
      <c r="I218">
        <f t="shared" si="107"/>
        <v>1</v>
      </c>
      <c r="J218">
        <f t="shared" si="108"/>
        <v>1000</v>
      </c>
      <c r="K218">
        <f t="shared" si="109"/>
        <v>9.0006970774397423</v>
      </c>
      <c r="L218">
        <f t="shared" si="110"/>
        <v>22953.866580291593</v>
      </c>
      <c r="M218">
        <f t="shared" si="111"/>
        <v>206.6007998451723</v>
      </c>
      <c r="N218">
        <f t="shared" si="93"/>
        <v>0.42512616292023242</v>
      </c>
      <c r="O218">
        <f t="shared" si="112"/>
        <v>0.99567757818403901</v>
      </c>
      <c r="P218">
        <f t="shared" si="113"/>
        <v>1009.0006970774398</v>
      </c>
      <c r="Q218">
        <f t="shared" si="114"/>
        <v>0.16383054694796262</v>
      </c>
      <c r="R218">
        <f t="shared" si="115"/>
        <v>1.4799724026552274E-2</v>
      </c>
      <c r="S218">
        <f t="shared" si="116"/>
        <v>1009.5807032976627</v>
      </c>
      <c r="T218">
        <f t="shared" si="117"/>
        <v>22953.866580291593</v>
      </c>
      <c r="U218">
        <f t="shared" si="94"/>
        <v>866865.98966046749</v>
      </c>
      <c r="V218">
        <f t="shared" si="118"/>
        <v>108.28382372585054</v>
      </c>
      <c r="W218">
        <f t="shared" si="95"/>
        <v>38380.298294519191</v>
      </c>
      <c r="X218">
        <f t="shared" si="96"/>
        <v>40493.301725670797</v>
      </c>
      <c r="Y218">
        <f t="shared" si="97"/>
        <v>47724.767443059987</v>
      </c>
      <c r="Z218">
        <f t="shared" si="119"/>
        <v>9800.6517745030706</v>
      </c>
      <c r="AA218">
        <f t="shared" si="120"/>
        <v>134.24698427067608</v>
      </c>
      <c r="AD218" t="b">
        <f t="shared" si="121"/>
        <v>1</v>
      </c>
      <c r="AE218" t="b">
        <f t="shared" si="122"/>
        <v>1</v>
      </c>
      <c r="AF218" t="b">
        <f t="shared" si="98"/>
        <v>1</v>
      </c>
      <c r="AG218" t="b">
        <f t="shared" si="123"/>
        <v>1</v>
      </c>
      <c r="AH218" t="b">
        <f t="shared" si="99"/>
        <v>1</v>
      </c>
    </row>
    <row r="219" spans="1:34" x14ac:dyDescent="0.35">
      <c r="A219">
        <v>217</v>
      </c>
      <c r="B219">
        <f t="shared" si="100"/>
        <v>97</v>
      </c>
      <c r="C219">
        <f t="shared" si="101"/>
        <v>2045</v>
      </c>
      <c r="D219">
        <f t="shared" si="102"/>
        <v>0.17521786693402044</v>
      </c>
      <c r="E219">
        <f t="shared" si="103"/>
        <v>1.5924838020273113E-2</v>
      </c>
      <c r="F219">
        <f t="shared" si="104"/>
        <v>0.35968194839689499</v>
      </c>
      <c r="G219">
        <f t="shared" si="105"/>
        <v>22.226541405272506</v>
      </c>
      <c r="H219" t="b">
        <f t="shared" si="106"/>
        <v>1</v>
      </c>
      <c r="I219">
        <f t="shared" si="107"/>
        <v>1</v>
      </c>
      <c r="J219">
        <f t="shared" si="108"/>
        <v>1000</v>
      </c>
      <c r="K219">
        <f t="shared" si="109"/>
        <v>9.0228952245714868</v>
      </c>
      <c r="L219">
        <f t="shared" si="110"/>
        <v>22586.2233536694</v>
      </c>
      <c r="M219">
        <f t="shared" si="111"/>
        <v>203.79312683892863</v>
      </c>
      <c r="N219">
        <f t="shared" si="93"/>
        <v>0.42328844254080883</v>
      </c>
      <c r="O219">
        <f t="shared" si="112"/>
        <v>0.99567723527811103</v>
      </c>
      <c r="P219">
        <f t="shared" si="113"/>
        <v>1009.0228952245715</v>
      </c>
      <c r="Q219">
        <f t="shared" si="114"/>
        <v>0.1629724516922133</v>
      </c>
      <c r="R219">
        <f t="shared" si="115"/>
        <v>1.4715510802090659E-2</v>
      </c>
      <c r="S219">
        <f t="shared" si="116"/>
        <v>1009.6043318966032</v>
      </c>
      <c r="T219">
        <f t="shared" si="117"/>
        <v>22586.2233536694</v>
      </c>
      <c r="U219">
        <f t="shared" si="94"/>
        <v>847634.67458894535</v>
      </c>
      <c r="V219">
        <f t="shared" si="118"/>
        <v>105.88156045095076</v>
      </c>
      <c r="W219">
        <f t="shared" si="95"/>
        <v>38136.14809130277</v>
      </c>
      <c r="X219">
        <f t="shared" si="96"/>
        <v>40242.351019944486</v>
      </c>
      <c r="Y219">
        <f t="shared" si="97"/>
        <v>46813.606601361324</v>
      </c>
      <c r="Z219">
        <f t="shared" si="119"/>
        <v>9601.9944692048157</v>
      </c>
      <c r="AA219">
        <f t="shared" si="120"/>
        <v>131.45623085962342</v>
      </c>
      <c r="AD219" t="b">
        <f t="shared" si="121"/>
        <v>1</v>
      </c>
      <c r="AE219" t="b">
        <f t="shared" si="122"/>
        <v>1</v>
      </c>
      <c r="AF219" t="b">
        <f t="shared" si="98"/>
        <v>1</v>
      </c>
      <c r="AG219" t="b">
        <f t="shared" si="123"/>
        <v>1</v>
      </c>
      <c r="AH219" t="b">
        <f t="shared" si="99"/>
        <v>1</v>
      </c>
    </row>
    <row r="220" spans="1:34" x14ac:dyDescent="0.35">
      <c r="A220">
        <v>218</v>
      </c>
      <c r="B220">
        <f t="shared" si="100"/>
        <v>97</v>
      </c>
      <c r="C220">
        <f t="shared" si="101"/>
        <v>2045</v>
      </c>
      <c r="D220">
        <f t="shared" si="102"/>
        <v>0.17521786693402044</v>
      </c>
      <c r="E220">
        <f t="shared" si="103"/>
        <v>1.5924838020273113E-2</v>
      </c>
      <c r="F220">
        <f t="shared" si="104"/>
        <v>0.3539540716298582</v>
      </c>
      <c r="G220">
        <f t="shared" si="105"/>
        <v>21.872587333642649</v>
      </c>
      <c r="H220" t="b">
        <f t="shared" si="106"/>
        <v>0</v>
      </c>
      <c r="I220">
        <f t="shared" si="107"/>
        <v>1</v>
      </c>
      <c r="J220">
        <f t="shared" si="108"/>
        <v>1000</v>
      </c>
      <c r="K220">
        <f t="shared" si="109"/>
        <v>9.0451481183225155</v>
      </c>
      <c r="L220">
        <f t="shared" si="110"/>
        <v>22226.541405272506</v>
      </c>
      <c r="M220">
        <f t="shared" si="111"/>
        <v>201.04235916871809</v>
      </c>
      <c r="N220">
        <f t="shared" si="93"/>
        <v>0.4214585282479838</v>
      </c>
      <c r="O220">
        <f t="shared" si="112"/>
        <v>0.99567690938632558</v>
      </c>
      <c r="P220">
        <f t="shared" si="113"/>
        <v>1009.0451481183225</v>
      </c>
      <c r="Q220">
        <f t="shared" si="114"/>
        <v>0.1629724516922133</v>
      </c>
      <c r="R220">
        <f t="shared" si="115"/>
        <v>1.4715510802090659E-2</v>
      </c>
      <c r="S220">
        <f t="shared" si="116"/>
        <v>1009.6280187700429</v>
      </c>
      <c r="T220">
        <f t="shared" si="117"/>
        <v>22226.541405272506</v>
      </c>
      <c r="U220">
        <f t="shared" si="94"/>
        <v>828686.51053642354</v>
      </c>
      <c r="V220">
        <f t="shared" si="118"/>
        <v>103.51466674342925</v>
      </c>
      <c r="W220">
        <f t="shared" si="95"/>
        <v>37886.990592183152</v>
      </c>
      <c r="X220">
        <f t="shared" si="96"/>
        <v>39986.567405106915</v>
      </c>
      <c r="Y220">
        <f t="shared" si="97"/>
        <v>45923.177204366082</v>
      </c>
      <c r="Z220">
        <f t="shared" si="119"/>
        <v>9408.2380945065997</v>
      </c>
      <c r="AA220">
        <f t="shared" si="120"/>
        <v>128.72604619502278</v>
      </c>
      <c r="AD220" t="b">
        <f t="shared" si="121"/>
        <v>1</v>
      </c>
      <c r="AE220" t="b">
        <f t="shared" si="122"/>
        <v>1</v>
      </c>
      <c r="AF220" t="b">
        <f t="shared" si="98"/>
        <v>1</v>
      </c>
      <c r="AG220" t="b">
        <f t="shared" si="123"/>
        <v>1</v>
      </c>
      <c r="AH220" t="b">
        <f t="shared" si="99"/>
        <v>1</v>
      </c>
    </row>
    <row r="221" spans="1:34" x14ac:dyDescent="0.35">
      <c r="A221">
        <v>219</v>
      </c>
      <c r="B221">
        <f t="shared" si="100"/>
        <v>97</v>
      </c>
      <c r="C221">
        <f t="shared" si="101"/>
        <v>2045</v>
      </c>
      <c r="D221">
        <f t="shared" si="102"/>
        <v>0.17521786693402044</v>
      </c>
      <c r="E221">
        <f t="shared" si="103"/>
        <v>1.5924838020273113E-2</v>
      </c>
      <c r="F221">
        <f t="shared" si="104"/>
        <v>0.34831741037253655</v>
      </c>
      <c r="G221">
        <f t="shared" si="105"/>
        <v>21.524269923270111</v>
      </c>
      <c r="H221" t="b">
        <f t="shared" si="106"/>
        <v>0</v>
      </c>
      <c r="I221">
        <f t="shared" si="107"/>
        <v>1</v>
      </c>
      <c r="J221">
        <f t="shared" si="108"/>
        <v>1000</v>
      </c>
      <c r="K221">
        <f t="shared" si="109"/>
        <v>9.0674558937127454</v>
      </c>
      <c r="L221">
        <f t="shared" si="110"/>
        <v>21872.587333642648</v>
      </c>
      <c r="M221">
        <f t="shared" si="111"/>
        <v>198.32872092918478</v>
      </c>
      <c r="N221">
        <f t="shared" si="93"/>
        <v>0.41963639455227592</v>
      </c>
      <c r="O221">
        <f t="shared" si="112"/>
        <v>0.9956766002498928</v>
      </c>
      <c r="P221">
        <f t="shared" si="113"/>
        <v>1009.0674558937127</v>
      </c>
      <c r="Q221">
        <f t="shared" si="114"/>
        <v>0.1629724516922133</v>
      </c>
      <c r="R221">
        <f t="shared" si="115"/>
        <v>1.4715510802090659E-2</v>
      </c>
      <c r="S221">
        <f t="shared" si="116"/>
        <v>1009.6517640617027</v>
      </c>
      <c r="T221">
        <f t="shared" si="117"/>
        <v>21872.587333642648</v>
      </c>
      <c r="U221">
        <f t="shared" si="94"/>
        <v>810016.87612903991</v>
      </c>
      <c r="V221">
        <f t="shared" si="118"/>
        <v>101.18256532832237</v>
      </c>
      <c r="W221">
        <f t="shared" si="95"/>
        <v>37632.722457792741</v>
      </c>
      <c r="X221">
        <f t="shared" si="96"/>
        <v>39725.857121229696</v>
      </c>
      <c r="Y221">
        <f t="shared" si="97"/>
        <v>45053.195481570154</v>
      </c>
      <c r="Z221">
        <f t="shared" si="119"/>
        <v>9218.3884666125232</v>
      </c>
      <c r="AA221">
        <f t="shared" si="120"/>
        <v>126.04721773804664</v>
      </c>
      <c r="AD221" t="b">
        <f t="shared" si="121"/>
        <v>1</v>
      </c>
      <c r="AE221" t="b">
        <f t="shared" si="122"/>
        <v>1</v>
      </c>
      <c r="AF221" t="b">
        <f t="shared" si="98"/>
        <v>1</v>
      </c>
      <c r="AG221" t="b">
        <f t="shared" si="123"/>
        <v>1</v>
      </c>
      <c r="AH221" t="b">
        <f t="shared" si="99"/>
        <v>1</v>
      </c>
    </row>
    <row r="222" spans="1:34" x14ac:dyDescent="0.35">
      <c r="A222">
        <v>220</v>
      </c>
      <c r="B222">
        <f t="shared" si="100"/>
        <v>97</v>
      </c>
      <c r="C222">
        <f t="shared" si="101"/>
        <v>2045</v>
      </c>
      <c r="D222">
        <f t="shared" si="102"/>
        <v>0.17521786693402044</v>
      </c>
      <c r="E222">
        <f t="shared" si="103"/>
        <v>1.5924838020273113E-2</v>
      </c>
      <c r="F222">
        <f t="shared" si="104"/>
        <v>0.34277051203271292</v>
      </c>
      <c r="G222">
        <f t="shared" si="105"/>
        <v>21.181499411237397</v>
      </c>
      <c r="H222" t="b">
        <f t="shared" si="106"/>
        <v>0</v>
      </c>
      <c r="I222">
        <f t="shared" si="107"/>
        <v>1</v>
      </c>
      <c r="J222">
        <f t="shared" si="108"/>
        <v>1000</v>
      </c>
      <c r="K222">
        <f t="shared" si="109"/>
        <v>9.0898186860951036</v>
      </c>
      <c r="L222">
        <f t="shared" si="110"/>
        <v>21524.269923270112</v>
      </c>
      <c r="M222">
        <f t="shared" si="111"/>
        <v>195.65171095309549</v>
      </c>
      <c r="N222">
        <f t="shared" si="93"/>
        <v>0.41782201586790391</v>
      </c>
      <c r="O222">
        <f t="shared" si="112"/>
        <v>0.99567630761314729</v>
      </c>
      <c r="P222">
        <f t="shared" si="113"/>
        <v>1009.0898186860951</v>
      </c>
      <c r="Q222">
        <f t="shared" si="114"/>
        <v>0.1629724516922133</v>
      </c>
      <c r="R222">
        <f t="shared" si="115"/>
        <v>1.4715510802090659E-2</v>
      </c>
      <c r="S222">
        <f t="shared" si="116"/>
        <v>1009.6755679156574</v>
      </c>
      <c r="T222">
        <f t="shared" si="117"/>
        <v>21524.269923270112</v>
      </c>
      <c r="U222">
        <f t="shared" si="94"/>
        <v>791621.22401314997</v>
      </c>
      <c r="V222">
        <f t="shared" si="118"/>
        <v>98.884688176838665</v>
      </c>
      <c r="W222">
        <f t="shared" si="95"/>
        <v>37373.238251167997</v>
      </c>
      <c r="X222">
        <f t="shared" si="96"/>
        <v>39460.124625317716</v>
      </c>
      <c r="Y222">
        <f t="shared" si="97"/>
        <v>44203.382505371614</v>
      </c>
      <c r="Z222">
        <f t="shared" si="119"/>
        <v>9032.3670259710634</v>
      </c>
      <c r="AA222">
        <f t="shared" si="120"/>
        <v>123.41877832485683</v>
      </c>
      <c r="AD222" t="b">
        <f t="shared" si="121"/>
        <v>1</v>
      </c>
      <c r="AE222" t="b">
        <f t="shared" si="122"/>
        <v>1</v>
      </c>
      <c r="AF222" t="b">
        <f t="shared" si="98"/>
        <v>1</v>
      </c>
      <c r="AG222" t="b">
        <f t="shared" si="123"/>
        <v>1</v>
      </c>
      <c r="AH222" t="b">
        <f t="shared" si="99"/>
        <v>1</v>
      </c>
    </row>
    <row r="223" spans="1:34" x14ac:dyDescent="0.35">
      <c r="A223">
        <v>221</v>
      </c>
      <c r="B223">
        <f t="shared" si="100"/>
        <v>97</v>
      </c>
      <c r="C223">
        <f t="shared" si="101"/>
        <v>2045</v>
      </c>
      <c r="D223">
        <f t="shared" si="102"/>
        <v>0.17521786693402044</v>
      </c>
      <c r="E223">
        <f t="shared" si="103"/>
        <v>1.5924838020273113E-2</v>
      </c>
      <c r="F223">
        <f t="shared" si="104"/>
        <v>0.33731194715046586</v>
      </c>
      <c r="G223">
        <f t="shared" si="105"/>
        <v>20.844187464086932</v>
      </c>
      <c r="H223" t="b">
        <f t="shared" si="106"/>
        <v>0</v>
      </c>
      <c r="I223">
        <f t="shared" si="107"/>
        <v>1</v>
      </c>
      <c r="J223">
        <f t="shared" si="108"/>
        <v>1000</v>
      </c>
      <c r="K223">
        <f t="shared" si="109"/>
        <v>9.1122366311563407</v>
      </c>
      <c r="L223">
        <f t="shared" si="110"/>
        <v>21181.499411237397</v>
      </c>
      <c r="M223">
        <f t="shared" si="111"/>
        <v>193.01083483789387</v>
      </c>
      <c r="N223">
        <f t="shared" si="93"/>
        <v>0.41601536651716231</v>
      </c>
      <c r="O223">
        <f t="shared" si="112"/>
        <v>0.99567603122351322</v>
      </c>
      <c r="P223">
        <f t="shared" si="113"/>
        <v>1009.1122366311563</v>
      </c>
      <c r="Q223">
        <f t="shared" si="114"/>
        <v>0.1629724516922133</v>
      </c>
      <c r="R223">
        <f t="shared" si="115"/>
        <v>1.4715510802090659E-2</v>
      </c>
      <c r="S223">
        <f t="shared" si="116"/>
        <v>1009.6994304763377</v>
      </c>
      <c r="T223">
        <f t="shared" si="117"/>
        <v>21181.499411237397</v>
      </c>
      <c r="U223">
        <f t="shared" si="94"/>
        <v>773495.07964780531</v>
      </c>
      <c r="V223">
        <f t="shared" si="118"/>
        <v>96.620476355522342</v>
      </c>
      <c r="W223">
        <f t="shared" si="95"/>
        <v>37108.430394827476</v>
      </c>
      <c r="X223">
        <f t="shared" si="96"/>
        <v>39189.272557037941</v>
      </c>
      <c r="Y223">
        <f t="shared" si="97"/>
        <v>43373.464112290923</v>
      </c>
      <c r="Z223">
        <f t="shared" si="119"/>
        <v>8850.0967831080288</v>
      </c>
      <c r="AA223">
        <f t="shared" si="120"/>
        <v>120.83977898042131</v>
      </c>
      <c r="AD223" t="b">
        <f t="shared" si="121"/>
        <v>1</v>
      </c>
      <c r="AE223" t="b">
        <f t="shared" si="122"/>
        <v>1</v>
      </c>
      <c r="AF223" t="b">
        <f t="shared" si="98"/>
        <v>1</v>
      </c>
      <c r="AG223" t="b">
        <f t="shared" si="123"/>
        <v>1</v>
      </c>
      <c r="AH223" t="b">
        <f t="shared" si="99"/>
        <v>1</v>
      </c>
    </row>
    <row r="224" spans="1:34" x14ac:dyDescent="0.35">
      <c r="A224">
        <v>222</v>
      </c>
      <c r="B224">
        <f t="shared" si="100"/>
        <v>97</v>
      </c>
      <c r="C224">
        <f t="shared" si="101"/>
        <v>2045</v>
      </c>
      <c r="D224">
        <f t="shared" si="102"/>
        <v>0.17521786693402044</v>
      </c>
      <c r="E224">
        <f t="shared" si="103"/>
        <v>1.5924838020273113E-2</v>
      </c>
      <c r="F224">
        <f t="shared" si="104"/>
        <v>0.33194030902979177</v>
      </c>
      <c r="G224">
        <f t="shared" si="105"/>
        <v>20.512247155057139</v>
      </c>
      <c r="H224" t="b">
        <f t="shared" si="106"/>
        <v>0</v>
      </c>
      <c r="I224">
        <f t="shared" si="107"/>
        <v>1</v>
      </c>
      <c r="J224">
        <f t="shared" si="108"/>
        <v>1000</v>
      </c>
      <c r="K224">
        <f t="shared" si="109"/>
        <v>9.1347098649178395</v>
      </c>
      <c r="L224">
        <f t="shared" si="110"/>
        <v>20844.187464086932</v>
      </c>
      <c r="M224">
        <f t="shared" si="111"/>
        <v>190.40560485439167</v>
      </c>
      <c r="N224">
        <f t="shared" si="93"/>
        <v>0.41421642073471304</v>
      </c>
      <c r="O224">
        <f t="shared" si="112"/>
        <v>0.9956757708314723</v>
      </c>
      <c r="P224">
        <f t="shared" si="113"/>
        <v>1009.1347098649178</v>
      </c>
      <c r="Q224">
        <f t="shared" si="114"/>
        <v>0.1629724516922133</v>
      </c>
      <c r="R224">
        <f t="shared" si="115"/>
        <v>1.4715510802090659E-2</v>
      </c>
      <c r="S224">
        <f t="shared" si="116"/>
        <v>1009.72335188853</v>
      </c>
      <c r="T224">
        <f t="shared" si="117"/>
        <v>20844.187464086932</v>
      </c>
      <c r="U224">
        <f t="shared" si="94"/>
        <v>755634.04011730349</v>
      </c>
      <c r="V224">
        <f t="shared" si="118"/>
        <v>94.389379877923957</v>
      </c>
      <c r="W224">
        <f t="shared" si="95"/>
        <v>36838.18912697761</v>
      </c>
      <c r="X224">
        <f t="shared" si="96"/>
        <v>38913.201703795552</v>
      </c>
      <c r="Y224">
        <f t="shared" si="97"/>
        <v>42563.170825541623</v>
      </c>
      <c r="Z224">
        <f t="shared" si="119"/>
        <v>8671.5022876245657</v>
      </c>
      <c r="AA224">
        <f t="shared" si="120"/>
        <v>118.30928857882454</v>
      </c>
      <c r="AD224" t="b">
        <f t="shared" si="121"/>
        <v>1</v>
      </c>
      <c r="AE224" t="b">
        <f t="shared" si="122"/>
        <v>1</v>
      </c>
      <c r="AF224" t="b">
        <f t="shared" si="98"/>
        <v>1</v>
      </c>
      <c r="AG224" t="b">
        <f t="shared" si="123"/>
        <v>1</v>
      </c>
      <c r="AH224" t="b">
        <f t="shared" si="99"/>
        <v>1</v>
      </c>
    </row>
    <row r="225" spans="1:34" x14ac:dyDescent="0.35">
      <c r="A225">
        <v>223</v>
      </c>
      <c r="B225">
        <f t="shared" si="100"/>
        <v>97</v>
      </c>
      <c r="C225">
        <f t="shared" si="101"/>
        <v>2045</v>
      </c>
      <c r="D225">
        <f t="shared" si="102"/>
        <v>0.17521786693402044</v>
      </c>
      <c r="E225">
        <f t="shared" si="103"/>
        <v>1.5924838020273113E-2</v>
      </c>
      <c r="F225">
        <f t="shared" si="104"/>
        <v>0.32665421337609291</v>
      </c>
      <c r="G225">
        <f t="shared" si="105"/>
        <v>20.185592941681048</v>
      </c>
      <c r="H225" t="b">
        <f t="shared" si="106"/>
        <v>0</v>
      </c>
      <c r="I225">
        <f t="shared" si="107"/>
        <v>1</v>
      </c>
      <c r="J225">
        <f t="shared" si="108"/>
        <v>1000</v>
      </c>
      <c r="K225">
        <f t="shared" si="109"/>
        <v>9.1572385237364493</v>
      </c>
      <c r="L225">
        <f t="shared" si="110"/>
        <v>20512.247155057139</v>
      </c>
      <c r="M225">
        <f t="shared" si="111"/>
        <v>187.83553985669261</v>
      </c>
      <c r="N225">
        <f t="shared" si="93"/>
        <v>0.41242515267179303</v>
      </c>
      <c r="O225">
        <f t="shared" si="112"/>
        <v>0.99567552619052913</v>
      </c>
      <c r="P225">
        <f t="shared" si="113"/>
        <v>1009.1572385237364</v>
      </c>
      <c r="Q225">
        <f t="shared" si="114"/>
        <v>0.1629724516922133</v>
      </c>
      <c r="R225">
        <f t="shared" si="115"/>
        <v>1.4715510802090659E-2</v>
      </c>
      <c r="S225">
        <f t="shared" si="116"/>
        <v>1009.7473322973782</v>
      </c>
      <c r="T225">
        <f t="shared" si="117"/>
        <v>20512.247155057139</v>
      </c>
      <c r="U225">
        <f t="shared" si="94"/>
        <v>738033.77296346531</v>
      </c>
      <c r="V225">
        <f t="shared" si="118"/>
        <v>92.190857558735317</v>
      </c>
      <c r="W225">
        <f t="shared" si="95"/>
        <v>36562.4024568288</v>
      </c>
      <c r="X225">
        <f t="shared" si="96"/>
        <v>38631.810965144985</v>
      </c>
      <c r="Y225">
        <f t="shared" si="97"/>
        <v>41772.237778921881</v>
      </c>
      <c r="Z225">
        <f t="shared" si="119"/>
        <v>8496.5095977935689</v>
      </c>
      <c r="AA225">
        <f t="shared" si="120"/>
        <v>115.82639350981668</v>
      </c>
      <c r="AD225" t="b">
        <f t="shared" si="121"/>
        <v>1</v>
      </c>
      <c r="AE225" t="b">
        <f t="shared" si="122"/>
        <v>1</v>
      </c>
      <c r="AF225" t="b">
        <f t="shared" si="98"/>
        <v>1</v>
      </c>
      <c r="AG225" t="b">
        <f t="shared" si="123"/>
        <v>1</v>
      </c>
      <c r="AH225" t="b">
        <f t="shared" si="99"/>
        <v>1</v>
      </c>
    </row>
    <row r="226" spans="1:34" x14ac:dyDescent="0.35">
      <c r="A226">
        <v>224</v>
      </c>
      <c r="B226">
        <f t="shared" si="100"/>
        <v>97</v>
      </c>
      <c r="C226">
        <f t="shared" si="101"/>
        <v>2045</v>
      </c>
      <c r="D226">
        <f t="shared" si="102"/>
        <v>0.17521786693402044</v>
      </c>
      <c r="E226">
        <f t="shared" si="103"/>
        <v>1.5924838020273113E-2</v>
      </c>
      <c r="F226">
        <f t="shared" si="104"/>
        <v>0.32145229793943897</v>
      </c>
      <c r="G226">
        <f t="shared" si="105"/>
        <v>19.86414064374161</v>
      </c>
      <c r="H226" t="b">
        <f t="shared" si="106"/>
        <v>0</v>
      </c>
      <c r="I226">
        <f t="shared" si="107"/>
        <v>1</v>
      </c>
      <c r="J226">
        <f t="shared" si="108"/>
        <v>1000</v>
      </c>
      <c r="K226">
        <f t="shared" si="109"/>
        <v>9.1798227443053158</v>
      </c>
      <c r="L226">
        <f t="shared" si="110"/>
        <v>20185.592941681047</v>
      </c>
      <c r="M226">
        <f t="shared" si="111"/>
        <v>185.30016519333253</v>
      </c>
      <c r="N226">
        <f t="shared" si="93"/>
        <v>0.41064153640033974</v>
      </c>
      <c r="O226">
        <f t="shared" si="112"/>
        <v>0.9956752970571785</v>
      </c>
      <c r="P226">
        <f t="shared" si="113"/>
        <v>1009.1798227443053</v>
      </c>
      <c r="Q226">
        <f t="shared" si="114"/>
        <v>0.1629724516922133</v>
      </c>
      <c r="R226">
        <f t="shared" si="115"/>
        <v>1.4715510802090659E-2</v>
      </c>
      <c r="S226">
        <f t="shared" si="116"/>
        <v>1009.7713718483839</v>
      </c>
      <c r="T226">
        <f t="shared" si="117"/>
        <v>20185.592941681047</v>
      </c>
      <c r="U226">
        <f t="shared" si="94"/>
        <v>720690.01503730204</v>
      </c>
      <c r="V226">
        <f t="shared" si="118"/>
        <v>90.024376870346472</v>
      </c>
      <c r="W226">
        <f t="shared" si="95"/>
        <v>36280.956119003436</v>
      </c>
      <c r="X226">
        <f t="shared" si="96"/>
        <v>38344.997316523157</v>
      </c>
      <c r="Y226">
        <f t="shared" si="97"/>
        <v>41000.40464200858</v>
      </c>
      <c r="Z226">
        <f t="shared" si="119"/>
        <v>8325.0462507434731</v>
      </c>
      <c r="AA226">
        <f t="shared" si="120"/>
        <v>113.39019735149093</v>
      </c>
      <c r="AD226" t="b">
        <f t="shared" si="121"/>
        <v>1</v>
      </c>
      <c r="AE226" t="b">
        <f t="shared" si="122"/>
        <v>1</v>
      </c>
      <c r="AF226" t="b">
        <f t="shared" si="98"/>
        <v>1</v>
      </c>
      <c r="AG226" t="b">
        <f t="shared" si="123"/>
        <v>1</v>
      </c>
      <c r="AH226" t="b">
        <f t="shared" si="99"/>
        <v>1</v>
      </c>
    </row>
    <row r="227" spans="1:34" x14ac:dyDescent="0.35">
      <c r="A227">
        <v>225</v>
      </c>
      <c r="B227">
        <f t="shared" si="100"/>
        <v>98</v>
      </c>
      <c r="C227">
        <f t="shared" si="101"/>
        <v>2045</v>
      </c>
      <c r="D227">
        <f t="shared" si="102"/>
        <v>0.19653465214070692</v>
      </c>
      <c r="E227">
        <f t="shared" si="103"/>
        <v>1.8069848296888402E-2</v>
      </c>
      <c r="F227">
        <f t="shared" si="104"/>
        <v>0.35894200798046605</v>
      </c>
      <c r="G227">
        <f t="shared" si="105"/>
        <v>19.505198635761143</v>
      </c>
      <c r="H227" t="b">
        <f t="shared" si="106"/>
        <v>0</v>
      </c>
      <c r="I227">
        <f t="shared" si="107"/>
        <v>1</v>
      </c>
      <c r="J227">
        <f t="shared" si="108"/>
        <v>1000</v>
      </c>
      <c r="K227">
        <f t="shared" si="109"/>
        <v>9.2024626636547033</v>
      </c>
      <c r="L227">
        <f t="shared" si="110"/>
        <v>19864.140643741612</v>
      </c>
      <c r="M227">
        <f t="shared" si="111"/>
        <v>182.79901261961808</v>
      </c>
      <c r="N227">
        <f t="shared" si="93"/>
        <v>0.40886554591703628</v>
      </c>
      <c r="O227">
        <f t="shared" si="112"/>
        <v>0.99567508319087328</v>
      </c>
      <c r="P227">
        <f t="shared" si="113"/>
        <v>1009.2024626636547</v>
      </c>
      <c r="Q227">
        <f t="shared" si="114"/>
        <v>0.18279947508953714</v>
      </c>
      <c r="R227">
        <f t="shared" si="115"/>
        <v>1.6681855272894452E-2</v>
      </c>
      <c r="S227">
        <f t="shared" si="116"/>
        <v>1009.7954706874075</v>
      </c>
      <c r="T227">
        <f t="shared" si="117"/>
        <v>19864.140643741612</v>
      </c>
      <c r="U227">
        <f t="shared" si="94"/>
        <v>703598.57136973669</v>
      </c>
      <c r="V227">
        <f t="shared" si="118"/>
        <v>87.889413801782851</v>
      </c>
      <c r="W227">
        <f t="shared" si="95"/>
        <v>36072.361246285778</v>
      </c>
      <c r="X227">
        <f t="shared" si="96"/>
        <v>38128.749790975999</v>
      </c>
      <c r="Y227">
        <f t="shared" si="97"/>
        <v>40110.267036486533</v>
      </c>
      <c r="Z227">
        <f t="shared" si="119"/>
        <v>8157.0412332184887</v>
      </c>
      <c r="AA227">
        <f t="shared" si="120"/>
        <v>110.99982054897932</v>
      </c>
      <c r="AD227" t="b">
        <f t="shared" si="121"/>
        <v>1</v>
      </c>
      <c r="AE227" t="b">
        <f t="shared" si="122"/>
        <v>1</v>
      </c>
      <c r="AF227" t="b">
        <f t="shared" si="98"/>
        <v>1</v>
      </c>
      <c r="AG227" t="b">
        <f t="shared" si="123"/>
        <v>1</v>
      </c>
      <c r="AH227" t="b">
        <f t="shared" si="99"/>
        <v>1</v>
      </c>
    </row>
    <row r="228" spans="1:34" x14ac:dyDescent="0.35">
      <c r="A228">
        <v>226</v>
      </c>
      <c r="B228">
        <f t="shared" si="100"/>
        <v>98</v>
      </c>
      <c r="C228">
        <f t="shared" si="101"/>
        <v>2045</v>
      </c>
      <c r="D228">
        <f t="shared" si="102"/>
        <v>0.19653465214070692</v>
      </c>
      <c r="E228">
        <f t="shared" si="103"/>
        <v>1.8069848296888402E-2</v>
      </c>
      <c r="F228">
        <f t="shared" si="104"/>
        <v>0.35245598034887848</v>
      </c>
      <c r="G228">
        <f t="shared" si="105"/>
        <v>19.152742655412265</v>
      </c>
      <c r="H228" t="b">
        <f t="shared" si="106"/>
        <v>0</v>
      </c>
      <c r="I228">
        <f t="shared" si="107"/>
        <v>1</v>
      </c>
      <c r="J228">
        <f t="shared" si="108"/>
        <v>1000</v>
      </c>
      <c r="K228">
        <f t="shared" si="109"/>
        <v>9.2251584191528249</v>
      </c>
      <c r="L228">
        <f t="shared" si="110"/>
        <v>19505.198635761142</v>
      </c>
      <c r="M228">
        <f t="shared" si="111"/>
        <v>179.93854741194011</v>
      </c>
      <c r="N228">
        <f t="shared" si="93"/>
        <v>0.40709715514727618</v>
      </c>
      <c r="O228">
        <f t="shared" si="112"/>
        <v>0.99567488435399021</v>
      </c>
      <c r="P228">
        <f t="shared" si="113"/>
        <v>1009.2251584191529</v>
      </c>
      <c r="Q228">
        <f t="shared" si="114"/>
        <v>0.18279947508953714</v>
      </c>
      <c r="R228">
        <f t="shared" si="115"/>
        <v>1.6681855272894452E-2</v>
      </c>
      <c r="S228">
        <f t="shared" si="116"/>
        <v>1009.8196289606693</v>
      </c>
      <c r="T228">
        <f t="shared" si="117"/>
        <v>19505.198635761142</v>
      </c>
      <c r="U228">
        <f t="shared" si="94"/>
        <v>686798.49732139858</v>
      </c>
      <c r="V228">
        <f t="shared" si="118"/>
        <v>85.790846920016023</v>
      </c>
      <c r="W228">
        <f t="shared" si="95"/>
        <v>35859.015582153188</v>
      </c>
      <c r="X228">
        <f t="shared" si="96"/>
        <v>37907.888890923678</v>
      </c>
      <c r="Y228">
        <f t="shared" si="97"/>
        <v>39241.543216424216</v>
      </c>
      <c r="Z228">
        <f t="shared" si="119"/>
        <v>7975.003688430711</v>
      </c>
      <c r="AA228">
        <f t="shared" si="120"/>
        <v>108.4958821379154</v>
      </c>
      <c r="AD228" t="b">
        <f t="shared" si="121"/>
        <v>1</v>
      </c>
      <c r="AE228" t="b">
        <f t="shared" si="122"/>
        <v>1</v>
      </c>
      <c r="AF228" t="b">
        <f t="shared" si="98"/>
        <v>1</v>
      </c>
      <c r="AG228" t="b">
        <f t="shared" si="123"/>
        <v>1</v>
      </c>
      <c r="AH228" t="b">
        <f t="shared" si="99"/>
        <v>1</v>
      </c>
    </row>
    <row r="229" spans="1:34" x14ac:dyDescent="0.35">
      <c r="A229">
        <v>227</v>
      </c>
      <c r="B229">
        <f t="shared" si="100"/>
        <v>98</v>
      </c>
      <c r="C229">
        <f t="shared" si="101"/>
        <v>2045</v>
      </c>
      <c r="D229">
        <f t="shared" si="102"/>
        <v>0.19653465214070692</v>
      </c>
      <c r="E229">
        <f t="shared" si="103"/>
        <v>1.8069848296888402E-2</v>
      </c>
      <c r="F229">
        <f t="shared" si="104"/>
        <v>0.34608715425264319</v>
      </c>
      <c r="G229">
        <f t="shared" si="105"/>
        <v>18.806655501159621</v>
      </c>
      <c r="H229" t="b">
        <f t="shared" si="106"/>
        <v>0</v>
      </c>
      <c r="I229">
        <f t="shared" si="107"/>
        <v>1</v>
      </c>
      <c r="J229">
        <f t="shared" si="108"/>
        <v>1000</v>
      </c>
      <c r="K229">
        <f t="shared" si="109"/>
        <v>9.2479101485066924</v>
      </c>
      <c r="L229">
        <f t="shared" si="110"/>
        <v>19152.742655412265</v>
      </c>
      <c r="M229">
        <f t="shared" si="111"/>
        <v>177.1228431747241</v>
      </c>
      <c r="N229">
        <f t="shared" si="93"/>
        <v>0.40533633794905105</v>
      </c>
      <c r="O229">
        <f t="shared" si="112"/>
        <v>0.99567470031180116</v>
      </c>
      <c r="P229">
        <f t="shared" si="113"/>
        <v>1009.2479101485067</v>
      </c>
      <c r="Q229">
        <f t="shared" si="114"/>
        <v>0.18279947508953714</v>
      </c>
      <c r="R229">
        <f t="shared" si="115"/>
        <v>1.6681855272894452E-2</v>
      </c>
      <c r="S229">
        <f t="shared" si="116"/>
        <v>1009.8438468147502</v>
      </c>
      <c r="T229">
        <f t="shared" si="117"/>
        <v>19152.742655412265</v>
      </c>
      <c r="U229">
        <f t="shared" si="94"/>
        <v>670284.44707301329</v>
      </c>
      <c r="V229">
        <f t="shared" si="118"/>
        <v>83.728008456603249</v>
      </c>
      <c r="W229">
        <f t="shared" si="95"/>
        <v>35640.810617905096</v>
      </c>
      <c r="X229">
        <f t="shared" si="96"/>
        <v>37682.315849684215</v>
      </c>
      <c r="Y229">
        <f t="shared" si="97"/>
        <v>38393.885597884931</v>
      </c>
      <c r="Z229">
        <f t="shared" si="119"/>
        <v>7797.0270482862215</v>
      </c>
      <c r="AA229">
        <f t="shared" si="120"/>
        <v>106.04420989959405</v>
      </c>
      <c r="AD229" t="b">
        <f t="shared" si="121"/>
        <v>1</v>
      </c>
      <c r="AE229" t="b">
        <f t="shared" si="122"/>
        <v>1</v>
      </c>
      <c r="AF229" t="b">
        <f t="shared" si="98"/>
        <v>1</v>
      </c>
      <c r="AG229" t="b">
        <f t="shared" si="123"/>
        <v>1</v>
      </c>
      <c r="AH229" t="b">
        <f t="shared" si="99"/>
        <v>1</v>
      </c>
    </row>
    <row r="230" spans="1:34" x14ac:dyDescent="0.35">
      <c r="A230">
        <v>228</v>
      </c>
      <c r="B230">
        <f t="shared" si="100"/>
        <v>98</v>
      </c>
      <c r="C230">
        <f t="shared" si="101"/>
        <v>2045</v>
      </c>
      <c r="D230">
        <f t="shared" si="102"/>
        <v>0.19653465214070692</v>
      </c>
      <c r="E230">
        <f t="shared" si="103"/>
        <v>1.8069848296888402E-2</v>
      </c>
      <c r="F230">
        <f t="shared" si="104"/>
        <v>0.33983341187779609</v>
      </c>
      <c r="G230">
        <f t="shared" si="105"/>
        <v>18.466822089281827</v>
      </c>
      <c r="H230" t="b">
        <f t="shared" si="106"/>
        <v>0</v>
      </c>
      <c r="I230">
        <f t="shared" si="107"/>
        <v>1</v>
      </c>
      <c r="J230">
        <f t="shared" si="108"/>
        <v>1000</v>
      </c>
      <c r="K230">
        <f t="shared" si="109"/>
        <v>9.2707179897629359</v>
      </c>
      <c r="L230">
        <f t="shared" si="110"/>
        <v>18806.655501159621</v>
      </c>
      <c r="M230">
        <f t="shared" si="111"/>
        <v>174.35119948187457</v>
      </c>
      <c r="N230">
        <f t="shared" si="93"/>
        <v>0.40358306811676004</v>
      </c>
      <c r="O230">
        <f t="shared" si="112"/>
        <v>0.99567453083243829</v>
      </c>
      <c r="P230">
        <f t="shared" si="113"/>
        <v>1009.2707179897629</v>
      </c>
      <c r="Q230">
        <f t="shared" si="114"/>
        <v>0.18279947508953714</v>
      </c>
      <c r="R230">
        <f t="shared" si="115"/>
        <v>1.6681855272894452E-2</v>
      </c>
      <c r="S230">
        <f t="shared" si="116"/>
        <v>1009.8681243965926</v>
      </c>
      <c r="T230">
        <f t="shared" si="117"/>
        <v>18806.655501159621</v>
      </c>
      <c r="U230">
        <f t="shared" si="94"/>
        <v>654051.17169869656</v>
      </c>
      <c r="V230">
        <f t="shared" si="118"/>
        <v>81.700242746456752</v>
      </c>
      <c r="W230">
        <f t="shared" si="95"/>
        <v>35417.635396959224</v>
      </c>
      <c r="X230">
        <f t="shared" si="96"/>
        <v>37451.929817278928</v>
      </c>
      <c r="Y230">
        <f t="shared" si="97"/>
        <v>37566.953137262681</v>
      </c>
      <c r="Z230">
        <f t="shared" si="119"/>
        <v>7623.0208699094164</v>
      </c>
      <c r="AA230">
        <f t="shared" si="120"/>
        <v>103.6437113485066</v>
      </c>
      <c r="AD230" t="b">
        <f t="shared" si="121"/>
        <v>1</v>
      </c>
      <c r="AE230" t="b">
        <f t="shared" si="122"/>
        <v>1</v>
      </c>
      <c r="AF230" t="b">
        <f t="shared" si="98"/>
        <v>1</v>
      </c>
      <c r="AG230" t="b">
        <f t="shared" si="123"/>
        <v>1</v>
      </c>
      <c r="AH230" t="b">
        <f t="shared" si="99"/>
        <v>1</v>
      </c>
    </row>
    <row r="231" spans="1:34" x14ac:dyDescent="0.35">
      <c r="A231">
        <v>229</v>
      </c>
      <c r="B231">
        <f t="shared" si="100"/>
        <v>98</v>
      </c>
      <c r="C231">
        <f t="shared" si="101"/>
        <v>2046</v>
      </c>
      <c r="D231">
        <f t="shared" si="102"/>
        <v>0.1955912858104315</v>
      </c>
      <c r="E231">
        <f t="shared" si="103"/>
        <v>1.797382447843543E-2</v>
      </c>
      <c r="F231">
        <f t="shared" si="104"/>
        <v>0.3319194189072458</v>
      </c>
      <c r="G231">
        <f t="shared" si="105"/>
        <v>18.134902670374583</v>
      </c>
      <c r="H231" t="b">
        <f t="shared" si="106"/>
        <v>1</v>
      </c>
      <c r="I231">
        <f t="shared" si="107"/>
        <v>1</v>
      </c>
      <c r="J231">
        <f t="shared" si="108"/>
        <v>1000</v>
      </c>
      <c r="K231">
        <f t="shared" si="109"/>
        <v>9.2935820813086316</v>
      </c>
      <c r="L231">
        <f t="shared" si="110"/>
        <v>18466.822089281828</v>
      </c>
      <c r="M231">
        <f t="shared" si="111"/>
        <v>171.62292686766401</v>
      </c>
      <c r="N231">
        <f t="shared" si="93"/>
        <v>0.40183731938494416</v>
      </c>
      <c r="O231">
        <f t="shared" si="112"/>
        <v>0.99567437568686401</v>
      </c>
      <c r="P231">
        <f t="shared" si="113"/>
        <v>1009.2935820813086</v>
      </c>
      <c r="Q231">
        <f t="shared" si="114"/>
        <v>0.18192203760910736</v>
      </c>
      <c r="R231">
        <f t="shared" si="115"/>
        <v>1.659391522015019E-2</v>
      </c>
      <c r="S231">
        <f t="shared" si="116"/>
        <v>1009.8924618535012</v>
      </c>
      <c r="T231">
        <f t="shared" si="117"/>
        <v>18466.822089281828</v>
      </c>
      <c r="U231">
        <f t="shared" si="94"/>
        <v>638093.51739155478</v>
      </c>
      <c r="V231">
        <f t="shared" si="118"/>
        <v>79.706906006196121</v>
      </c>
      <c r="W231">
        <f t="shared" si="95"/>
        <v>35185.935595560317</v>
      </c>
      <c r="X231">
        <f t="shared" si="96"/>
        <v>37213.299758462454</v>
      </c>
      <c r="Y231">
        <f t="shared" si="97"/>
        <v>36766.051771635692</v>
      </c>
      <c r="Z231">
        <f t="shared" si="119"/>
        <v>7452.8967171587165</v>
      </c>
      <c r="AA231">
        <f t="shared" si="120"/>
        <v>101.29331683042771</v>
      </c>
      <c r="AD231" t="b">
        <f t="shared" si="121"/>
        <v>1</v>
      </c>
      <c r="AE231" t="b">
        <f t="shared" si="122"/>
        <v>1</v>
      </c>
      <c r="AF231" t="b">
        <f t="shared" si="98"/>
        <v>1</v>
      </c>
      <c r="AG231" t="b">
        <f t="shared" si="123"/>
        <v>1</v>
      </c>
      <c r="AH231" t="b">
        <f t="shared" si="99"/>
        <v>1</v>
      </c>
    </row>
    <row r="232" spans="1:34" x14ac:dyDescent="0.35">
      <c r="A232">
        <v>230</v>
      </c>
      <c r="B232">
        <f t="shared" si="100"/>
        <v>98</v>
      </c>
      <c r="C232">
        <f t="shared" si="101"/>
        <v>2046</v>
      </c>
      <c r="D232">
        <f t="shared" si="102"/>
        <v>0.1955912858104315</v>
      </c>
      <c r="E232">
        <f t="shared" si="103"/>
        <v>1.797382447843543E-2</v>
      </c>
      <c r="F232">
        <f t="shared" si="104"/>
        <v>0.32595355753082272</v>
      </c>
      <c r="G232">
        <f t="shared" si="105"/>
        <v>17.808949112843759</v>
      </c>
      <c r="H232" t="b">
        <f t="shared" si="106"/>
        <v>0</v>
      </c>
      <c r="I232">
        <f t="shared" si="107"/>
        <v>1</v>
      </c>
      <c r="J232">
        <f t="shared" si="108"/>
        <v>1000</v>
      </c>
      <c r="K232">
        <f t="shared" si="109"/>
        <v>9.3165025618721913</v>
      </c>
      <c r="L232">
        <f t="shared" si="110"/>
        <v>18134.902670374584</v>
      </c>
      <c r="M232">
        <f t="shared" si="111"/>
        <v>168.95386718784764</v>
      </c>
      <c r="N232">
        <f t="shared" si="93"/>
        <v>0.40009906543194568</v>
      </c>
      <c r="O232">
        <f t="shared" si="112"/>
        <v>0.99567423464883986</v>
      </c>
      <c r="P232">
        <f t="shared" si="113"/>
        <v>1009.3165025618722</v>
      </c>
      <c r="Q232">
        <f t="shared" si="114"/>
        <v>0.18192203760910736</v>
      </c>
      <c r="R232">
        <f t="shared" si="115"/>
        <v>1.659391522015019E-2</v>
      </c>
      <c r="S232">
        <f t="shared" si="116"/>
        <v>1009.9168593331442</v>
      </c>
      <c r="T232">
        <f t="shared" si="117"/>
        <v>18134.902670374584</v>
      </c>
      <c r="U232">
        <f t="shared" si="94"/>
        <v>622404.62639554217</v>
      </c>
      <c r="V232">
        <f t="shared" si="118"/>
        <v>77.74714160508988</v>
      </c>
      <c r="W232">
        <f t="shared" si="95"/>
        <v>34948.981124701284</v>
      </c>
      <c r="X232">
        <f t="shared" si="96"/>
        <v>36969.59963556326</v>
      </c>
      <c r="Y232">
        <f t="shared" si="97"/>
        <v>35985.092236411059</v>
      </c>
      <c r="Z232">
        <f t="shared" si="119"/>
        <v>7287.2806763701883</v>
      </c>
      <c r="AA232">
        <f t="shared" si="120"/>
        <v>98.998527786686168</v>
      </c>
      <c r="AD232" t="b">
        <f t="shared" si="121"/>
        <v>1</v>
      </c>
      <c r="AE232" t="b">
        <f t="shared" si="122"/>
        <v>1</v>
      </c>
      <c r="AF232" t="b">
        <f t="shared" si="98"/>
        <v>1</v>
      </c>
      <c r="AG232" t="b">
        <f t="shared" si="123"/>
        <v>1</v>
      </c>
      <c r="AH232" t="b">
        <f t="shared" si="99"/>
        <v>1</v>
      </c>
    </row>
    <row r="233" spans="1:34" x14ac:dyDescent="0.35">
      <c r="A233">
        <v>231</v>
      </c>
      <c r="B233">
        <f t="shared" si="100"/>
        <v>98</v>
      </c>
      <c r="C233">
        <f t="shared" si="101"/>
        <v>2046</v>
      </c>
      <c r="D233">
        <f t="shared" si="102"/>
        <v>0.1955912858104315</v>
      </c>
      <c r="E233">
        <f t="shared" si="103"/>
        <v>1.797382447843543E-2</v>
      </c>
      <c r="F233">
        <f t="shared" si="104"/>
        <v>0.32009492549964208</v>
      </c>
      <c r="G233">
        <f t="shared" si="105"/>
        <v>17.488854187344117</v>
      </c>
      <c r="H233" t="b">
        <f t="shared" si="106"/>
        <v>0</v>
      </c>
      <c r="I233">
        <f t="shared" si="107"/>
        <v>1</v>
      </c>
      <c r="J233">
        <f t="shared" si="108"/>
        <v>1000</v>
      </c>
      <c r="K233">
        <f t="shared" si="109"/>
        <v>9.3394795705241265</v>
      </c>
      <c r="L233">
        <f t="shared" si="110"/>
        <v>17808.949112843758</v>
      </c>
      <c r="M233">
        <f t="shared" si="111"/>
        <v>166.32631641190807</v>
      </c>
      <c r="N233">
        <f t="shared" si="93"/>
        <v>0.39836827988349482</v>
      </c>
      <c r="O233">
        <f t="shared" si="112"/>
        <v>0.99567410749489682</v>
      </c>
      <c r="P233">
        <f t="shared" si="113"/>
        <v>1009.3394795705241</v>
      </c>
      <c r="Q233">
        <f t="shared" si="114"/>
        <v>0.18192203760910736</v>
      </c>
      <c r="R233">
        <f t="shared" si="115"/>
        <v>1.659391522015019E-2</v>
      </c>
      <c r="S233">
        <f t="shared" si="116"/>
        <v>1009.9413169835537</v>
      </c>
      <c r="T233">
        <f t="shared" si="117"/>
        <v>17808.949112843758</v>
      </c>
      <c r="U233">
        <f t="shared" si="94"/>
        <v>606979.58706734551</v>
      </c>
      <c r="V233">
        <f t="shared" si="118"/>
        <v>75.820336009414163</v>
      </c>
      <c r="W233">
        <f t="shared" si="95"/>
        <v>34706.652623737296</v>
      </c>
      <c r="X233">
        <f t="shared" si="96"/>
        <v>36720.721501310218</v>
      </c>
      <c r="Y233">
        <f t="shared" si="97"/>
        <v>35223.756923140652</v>
      </c>
      <c r="Z233">
        <f t="shared" si="119"/>
        <v>7125.3438963738663</v>
      </c>
      <c r="AA233">
        <f t="shared" si="120"/>
        <v>96.75142058940142</v>
      </c>
      <c r="AD233" t="b">
        <f t="shared" si="121"/>
        <v>1</v>
      </c>
      <c r="AE233" t="b">
        <f t="shared" si="122"/>
        <v>1</v>
      </c>
      <c r="AF233" t="b">
        <f t="shared" si="98"/>
        <v>1</v>
      </c>
      <c r="AG233" t="b">
        <f t="shared" si="123"/>
        <v>1</v>
      </c>
      <c r="AH233" t="b">
        <f t="shared" si="99"/>
        <v>1</v>
      </c>
    </row>
    <row r="234" spans="1:34" x14ac:dyDescent="0.35">
      <c r="A234">
        <v>232</v>
      </c>
      <c r="B234">
        <f t="shared" si="100"/>
        <v>98</v>
      </c>
      <c r="C234">
        <f t="shared" si="101"/>
        <v>2046</v>
      </c>
      <c r="D234">
        <f t="shared" si="102"/>
        <v>0.1955912858104315</v>
      </c>
      <c r="E234">
        <f t="shared" si="103"/>
        <v>1.797382447843543E-2</v>
      </c>
      <c r="F234">
        <f t="shared" si="104"/>
        <v>0.31434159549227364</v>
      </c>
      <c r="G234">
        <f t="shared" si="105"/>
        <v>17.174512591851844</v>
      </c>
      <c r="H234" t="b">
        <f t="shared" si="106"/>
        <v>0</v>
      </c>
      <c r="I234">
        <f t="shared" si="107"/>
        <v>1</v>
      </c>
      <c r="J234">
        <f t="shared" si="108"/>
        <v>1000</v>
      </c>
      <c r="K234">
        <f t="shared" si="109"/>
        <v>9.3625132466779579</v>
      </c>
      <c r="L234">
        <f t="shared" si="110"/>
        <v>17488.854187344117</v>
      </c>
      <c r="M234">
        <f t="shared" si="111"/>
        <v>163.73962899822857</v>
      </c>
      <c r="N234">
        <f t="shared" si="93"/>
        <v>0.39664493631622316</v>
      </c>
      <c r="O234">
        <f t="shared" si="112"/>
        <v>0.99567399400430256</v>
      </c>
      <c r="P234">
        <f t="shared" si="113"/>
        <v>1009.362513246678</v>
      </c>
      <c r="Q234">
        <f t="shared" si="114"/>
        <v>0.18192203760910736</v>
      </c>
      <c r="R234">
        <f t="shared" si="115"/>
        <v>1.659391522015019E-2</v>
      </c>
      <c r="S234">
        <f t="shared" si="116"/>
        <v>1009.9658349531272</v>
      </c>
      <c r="T234">
        <f t="shared" si="117"/>
        <v>17488.854187344117</v>
      </c>
      <c r="U234">
        <f t="shared" si="94"/>
        <v>591813.57624727499</v>
      </c>
      <c r="V234">
        <f t="shared" si="118"/>
        <v>73.925886738301244</v>
      </c>
      <c r="W234">
        <f t="shared" si="95"/>
        <v>34458.828050121847</v>
      </c>
      <c r="X234">
        <f t="shared" si="96"/>
        <v>36466.555140145043</v>
      </c>
      <c r="Y234">
        <f t="shared" si="97"/>
        <v>34481.734188605442</v>
      </c>
      <c r="Z234">
        <f t="shared" si="119"/>
        <v>6967.0047597455314</v>
      </c>
      <c r="AA234">
        <f t="shared" si="120"/>
        <v>94.551002990219757</v>
      </c>
      <c r="AD234" t="b">
        <f t="shared" si="121"/>
        <v>1</v>
      </c>
      <c r="AE234" t="b">
        <f t="shared" si="122"/>
        <v>1</v>
      </c>
      <c r="AF234" t="b">
        <f t="shared" si="98"/>
        <v>1</v>
      </c>
      <c r="AG234" t="b">
        <f t="shared" si="123"/>
        <v>1</v>
      </c>
      <c r="AH234" t="b">
        <f t="shared" si="99"/>
        <v>1</v>
      </c>
    </row>
    <row r="235" spans="1:34" x14ac:dyDescent="0.35">
      <c r="A235">
        <v>233</v>
      </c>
      <c r="B235">
        <f t="shared" si="100"/>
        <v>98</v>
      </c>
      <c r="C235">
        <f t="shared" si="101"/>
        <v>2046</v>
      </c>
      <c r="D235">
        <f t="shared" si="102"/>
        <v>0.1955912858104315</v>
      </c>
      <c r="E235">
        <f t="shared" si="103"/>
        <v>1.797382447843543E-2</v>
      </c>
      <c r="F235">
        <f t="shared" si="104"/>
        <v>0.3086916748286242</v>
      </c>
      <c r="G235">
        <f t="shared" si="105"/>
        <v>16.865820917023221</v>
      </c>
      <c r="H235" t="b">
        <f t="shared" si="106"/>
        <v>0</v>
      </c>
      <c r="I235">
        <f t="shared" si="107"/>
        <v>1</v>
      </c>
      <c r="J235">
        <f t="shared" si="108"/>
        <v>1000</v>
      </c>
      <c r="K235">
        <f t="shared" si="109"/>
        <v>9.3856037300910309</v>
      </c>
      <c r="L235">
        <f t="shared" si="110"/>
        <v>17174.512591851842</v>
      </c>
      <c r="M235">
        <f t="shared" si="111"/>
        <v>161.19316944458004</v>
      </c>
      <c r="N235">
        <f t="shared" si="93"/>
        <v>0.39492900826110666</v>
      </c>
      <c r="O235">
        <f t="shared" si="112"/>
        <v>0.99567389395903316</v>
      </c>
      <c r="P235">
        <f t="shared" si="113"/>
        <v>1009.385603730091</v>
      </c>
      <c r="Q235">
        <f t="shared" si="114"/>
        <v>0.18192203760910736</v>
      </c>
      <c r="R235">
        <f t="shared" si="115"/>
        <v>1.659391522015019E-2</v>
      </c>
      <c r="S235">
        <f t="shared" si="116"/>
        <v>1009.9904133906279</v>
      </c>
      <c r="T235">
        <f t="shared" si="117"/>
        <v>17174.512591851842</v>
      </c>
      <c r="U235">
        <f t="shared" si="94"/>
        <v>576901.85764828755</v>
      </c>
      <c r="V235">
        <f t="shared" si="118"/>
        <v>72.063202162505746</v>
      </c>
      <c r="W235">
        <f t="shared" si="95"/>
        <v>34205.382618879936</v>
      </c>
      <c r="X235">
        <f t="shared" si="96"/>
        <v>36206.988020275094</v>
      </c>
      <c r="Y235">
        <f t="shared" si="97"/>
        <v>33758.718246477118</v>
      </c>
      <c r="Z235">
        <f t="shared" si="119"/>
        <v>6812.1834532572466</v>
      </c>
      <c r="AA235">
        <f t="shared" si="120"/>
        <v>92.396303391113648</v>
      </c>
      <c r="AD235" t="b">
        <f t="shared" si="121"/>
        <v>1</v>
      </c>
      <c r="AE235" t="b">
        <f t="shared" si="122"/>
        <v>1</v>
      </c>
      <c r="AF235" t="b">
        <f t="shared" si="98"/>
        <v>1</v>
      </c>
      <c r="AG235" t="b">
        <f t="shared" si="123"/>
        <v>1</v>
      </c>
      <c r="AH235" t="b">
        <f t="shared" si="99"/>
        <v>1</v>
      </c>
    </row>
    <row r="236" spans="1:34" x14ac:dyDescent="0.35">
      <c r="A236">
        <v>234</v>
      </c>
      <c r="B236">
        <f t="shared" si="100"/>
        <v>98</v>
      </c>
      <c r="C236">
        <f t="shared" si="101"/>
        <v>2046</v>
      </c>
      <c r="D236">
        <f t="shared" si="102"/>
        <v>0.1955912858104315</v>
      </c>
      <c r="E236">
        <f t="shared" si="103"/>
        <v>1.797382447843543E-2</v>
      </c>
      <c r="F236">
        <f t="shared" si="104"/>
        <v>0.30314330484730023</v>
      </c>
      <c r="G236">
        <f t="shared" si="105"/>
        <v>16.562677612175921</v>
      </c>
      <c r="H236" t="b">
        <f t="shared" si="106"/>
        <v>0</v>
      </c>
      <c r="I236">
        <f t="shared" si="107"/>
        <v>1</v>
      </c>
      <c r="J236">
        <f t="shared" si="108"/>
        <v>1000</v>
      </c>
      <c r="K236">
        <f t="shared" si="109"/>
        <v>9.4087511608653749</v>
      </c>
      <c r="L236">
        <f t="shared" si="110"/>
        <v>16865.820917023222</v>
      </c>
      <c r="M236">
        <f t="shared" si="111"/>
        <v>158.68631213198975</v>
      </c>
      <c r="N236">
        <f t="shared" si="93"/>
        <v>0.39322046920683923</v>
      </c>
      <c r="O236">
        <f t="shared" si="112"/>
        <v>0.99567380714374409</v>
      </c>
      <c r="P236">
        <f t="shared" si="113"/>
        <v>1009.4087511608653</v>
      </c>
      <c r="Q236">
        <f t="shared" si="114"/>
        <v>0.18192203760910736</v>
      </c>
      <c r="R236">
        <f t="shared" si="115"/>
        <v>1.659391522015019E-2</v>
      </c>
      <c r="S236">
        <f t="shared" si="116"/>
        <v>1010.0150524451859</v>
      </c>
      <c r="T236">
        <f t="shared" si="117"/>
        <v>16865.820917023222</v>
      </c>
      <c r="U236">
        <f t="shared" si="94"/>
        <v>562239.78027463693</v>
      </c>
      <c r="V236">
        <f t="shared" si="118"/>
        <v>70.231701306871742</v>
      </c>
      <c r="W236">
        <f t="shared" si="95"/>
        <v>33946.188740720943</v>
      </c>
      <c r="X236">
        <f t="shared" si="96"/>
        <v>35941.905244718262</v>
      </c>
      <c r="Y236">
        <f t="shared" si="97"/>
        <v>33054.409061006387</v>
      </c>
      <c r="Z236">
        <f t="shared" si="119"/>
        <v>6660.8019282694095</v>
      </c>
      <c r="AA236">
        <f t="shared" si="120"/>
        <v>90.286370415981821</v>
      </c>
      <c r="AD236" t="b">
        <f t="shared" si="121"/>
        <v>1</v>
      </c>
      <c r="AE236" t="b">
        <f t="shared" si="122"/>
        <v>1</v>
      </c>
      <c r="AF236" t="b">
        <f t="shared" si="98"/>
        <v>1</v>
      </c>
      <c r="AG236" t="b">
        <f t="shared" si="123"/>
        <v>1</v>
      </c>
      <c r="AH236" t="b">
        <f t="shared" si="99"/>
        <v>1</v>
      </c>
    </row>
    <row r="237" spans="1:34" x14ac:dyDescent="0.35">
      <c r="A237">
        <v>235</v>
      </c>
      <c r="B237">
        <f t="shared" si="100"/>
        <v>98</v>
      </c>
      <c r="C237">
        <f t="shared" si="101"/>
        <v>2046</v>
      </c>
      <c r="D237">
        <f t="shared" si="102"/>
        <v>0.1955912858104315</v>
      </c>
      <c r="E237">
        <f t="shared" si="103"/>
        <v>1.797382447843543E-2</v>
      </c>
      <c r="F237">
        <f t="shared" si="104"/>
        <v>0.29769466029416203</v>
      </c>
      <c r="G237">
        <f t="shared" si="105"/>
        <v>16.264982951881759</v>
      </c>
      <c r="H237" t="b">
        <f t="shared" si="106"/>
        <v>0</v>
      </c>
      <c r="I237">
        <f t="shared" si="107"/>
        <v>1</v>
      </c>
      <c r="J237">
        <f t="shared" si="108"/>
        <v>1000</v>
      </c>
      <c r="K237">
        <f t="shared" si="109"/>
        <v>9.4319556794485422</v>
      </c>
      <c r="L237">
        <f t="shared" si="110"/>
        <v>16562.677612175921</v>
      </c>
      <c r="M237">
        <f t="shared" si="111"/>
        <v>156.21844117103791</v>
      </c>
      <c r="N237">
        <f t="shared" si="93"/>
        <v>0.39151929260313617</v>
      </c>
      <c r="O237">
        <f t="shared" si="112"/>
        <v>0.99567373334573739</v>
      </c>
      <c r="P237">
        <f t="shared" si="113"/>
        <v>1009.4319556794485</v>
      </c>
      <c r="Q237">
        <f t="shared" si="114"/>
        <v>0.18192203760910736</v>
      </c>
      <c r="R237">
        <f t="shared" si="115"/>
        <v>1.659391522015019E-2</v>
      </c>
      <c r="S237">
        <f t="shared" si="116"/>
        <v>1010.0397522662996</v>
      </c>
      <c r="T237">
        <f t="shared" si="117"/>
        <v>16562.677612175921</v>
      </c>
      <c r="U237">
        <f t="shared" si="94"/>
        <v>547822.77686959726</v>
      </c>
      <c r="V237">
        <f t="shared" si="118"/>
        <v>68.430813656431383</v>
      </c>
      <c r="W237">
        <f t="shared" si="95"/>
        <v>33681.11595876082</v>
      </c>
      <c r="X237">
        <f t="shared" si="96"/>
        <v>35671.189501318746</v>
      </c>
      <c r="Y237">
        <f t="shared" si="97"/>
        <v>32368.512242695604</v>
      </c>
      <c r="Z237">
        <f t="shared" si="119"/>
        <v>6512.7838619814274</v>
      </c>
      <c r="AA237">
        <f t="shared" si="120"/>
        <v>88.220272491059575</v>
      </c>
      <c r="AD237" t="b">
        <f t="shared" si="121"/>
        <v>1</v>
      </c>
      <c r="AE237" t="b">
        <f t="shared" si="122"/>
        <v>1</v>
      </c>
      <c r="AF237" t="b">
        <f t="shared" si="98"/>
        <v>1</v>
      </c>
      <c r="AG237" t="b">
        <f t="shared" si="123"/>
        <v>1</v>
      </c>
      <c r="AH237" t="b">
        <f t="shared" si="99"/>
        <v>1</v>
      </c>
    </row>
    <row r="238" spans="1:34" x14ac:dyDescent="0.35">
      <c r="A238">
        <v>236</v>
      </c>
      <c r="B238">
        <f t="shared" si="100"/>
        <v>98</v>
      </c>
      <c r="C238">
        <f t="shared" si="101"/>
        <v>2046</v>
      </c>
      <c r="D238">
        <f t="shared" si="102"/>
        <v>0.1955912858104315</v>
      </c>
      <c r="E238">
        <f t="shared" si="103"/>
        <v>1.797382447843543E-2</v>
      </c>
      <c r="F238">
        <f t="shared" si="104"/>
        <v>0.29234394872186731</v>
      </c>
      <c r="G238">
        <f t="shared" si="105"/>
        <v>15.972639003159891</v>
      </c>
      <c r="H238" t="b">
        <f t="shared" si="106"/>
        <v>0</v>
      </c>
      <c r="I238">
        <f t="shared" si="107"/>
        <v>1</v>
      </c>
      <c r="J238">
        <f t="shared" si="108"/>
        <v>1000</v>
      </c>
      <c r="K238">
        <f t="shared" si="109"/>
        <v>9.4552174266344746</v>
      </c>
      <c r="L238">
        <f t="shared" si="110"/>
        <v>16264.982951881759</v>
      </c>
      <c r="M238">
        <f t="shared" si="111"/>
        <v>153.78895025054504</v>
      </c>
      <c r="N238">
        <f t="shared" si="93"/>
        <v>0.38982545186397161</v>
      </c>
      <c r="O238">
        <f t="shared" si="112"/>
        <v>0.99567367235493676</v>
      </c>
      <c r="P238">
        <f t="shared" si="113"/>
        <v>1009.4552174266345</v>
      </c>
      <c r="Q238">
        <f t="shared" si="114"/>
        <v>0.18192203760910736</v>
      </c>
      <c r="R238">
        <f t="shared" si="115"/>
        <v>1.659391522015019E-2</v>
      </c>
      <c r="S238">
        <f t="shared" si="116"/>
        <v>1010.0645130038354</v>
      </c>
      <c r="T238">
        <f t="shared" si="117"/>
        <v>16264.982951881759</v>
      </c>
      <c r="U238">
        <f t="shared" si="94"/>
        <v>533646.36239171145</v>
      </c>
      <c r="V238">
        <f t="shared" si="118"/>
        <v>66.659978966066802</v>
      </c>
      <c r="W238">
        <f t="shared" si="95"/>
        <v>33410.030883821979</v>
      </c>
      <c r="X238">
        <f t="shared" si="96"/>
        <v>35394.721011711845</v>
      </c>
      <c r="Y238">
        <f t="shared" si="97"/>
        <v>31700.738945920064</v>
      </c>
      <c r="Z238">
        <f t="shared" si="119"/>
        <v>6368.0546195228162</v>
      </c>
      <c r="AA238">
        <f t="shared" si="120"/>
        <v>86.197097433962142</v>
      </c>
      <c r="AD238" t="b">
        <f t="shared" si="121"/>
        <v>1</v>
      </c>
      <c r="AE238" t="b">
        <f t="shared" si="122"/>
        <v>1</v>
      </c>
      <c r="AF238" t="b">
        <f t="shared" si="98"/>
        <v>1</v>
      </c>
      <c r="AG238" t="b">
        <f t="shared" si="123"/>
        <v>1</v>
      </c>
      <c r="AH238" t="b">
        <f t="shared" si="99"/>
        <v>1</v>
      </c>
    </row>
    <row r="239" spans="1:34" x14ac:dyDescent="0.35">
      <c r="A239">
        <v>237</v>
      </c>
      <c r="B239">
        <f t="shared" si="100"/>
        <v>99</v>
      </c>
      <c r="C239">
        <f t="shared" si="101"/>
        <v>2046</v>
      </c>
      <c r="D239">
        <f t="shared" si="102"/>
        <v>0.21910650708432194</v>
      </c>
      <c r="E239">
        <f t="shared" si="103"/>
        <v>2.0398780748244971E-2</v>
      </c>
      <c r="F239">
        <f t="shared" si="104"/>
        <v>0.32582236099632472</v>
      </c>
      <c r="G239">
        <f t="shared" si="105"/>
        <v>15.646816642163566</v>
      </c>
      <c r="H239" t="b">
        <f t="shared" si="106"/>
        <v>0</v>
      </c>
      <c r="I239">
        <f t="shared" si="107"/>
        <v>1</v>
      </c>
      <c r="J239">
        <f t="shared" si="108"/>
        <v>1000</v>
      </c>
      <c r="K239">
        <f t="shared" si="109"/>
        <v>9.4785365435643403</v>
      </c>
      <c r="L239">
        <f t="shared" si="110"/>
        <v>15972.639003159891</v>
      </c>
      <c r="M239">
        <f t="shared" si="111"/>
        <v>151.39724248861214</v>
      </c>
      <c r="N239">
        <f t="shared" si="93"/>
        <v>0.38813892037074799</v>
      </c>
      <c r="O239">
        <f t="shared" si="112"/>
        <v>0.99567362396385517</v>
      </c>
      <c r="P239">
        <f t="shared" si="113"/>
        <v>1009.4785365435644</v>
      </c>
      <c r="Q239">
        <f t="shared" si="114"/>
        <v>0.20379385542169326</v>
      </c>
      <c r="R239">
        <f t="shared" si="115"/>
        <v>1.8812228283473287E-2</v>
      </c>
      <c r="S239">
        <f t="shared" si="116"/>
        <v>1010.0893348080297</v>
      </c>
      <c r="T239">
        <f t="shared" si="117"/>
        <v>15972.639003159891</v>
      </c>
      <c r="U239">
        <f t="shared" si="94"/>
        <v>519706.13251903612</v>
      </c>
      <c r="V239">
        <f t="shared" si="118"/>
        <v>64.918647073669163</v>
      </c>
      <c r="W239">
        <f t="shared" si="95"/>
        <v>33214.815793174253</v>
      </c>
      <c r="X239">
        <f t="shared" si="96"/>
        <v>35191.761107805374</v>
      </c>
      <c r="Y239">
        <f t="shared" si="97"/>
        <v>30932.900849617508</v>
      </c>
      <c r="Z239">
        <f t="shared" si="119"/>
        <v>6226.5412168669018</v>
      </c>
      <c r="AA239">
        <f t="shared" si="120"/>
        <v>84.215952051186065</v>
      </c>
      <c r="AD239" t="b">
        <f t="shared" si="121"/>
        <v>1</v>
      </c>
      <c r="AE239" t="b">
        <f t="shared" si="122"/>
        <v>1</v>
      </c>
      <c r="AF239" t="b">
        <f t="shared" si="98"/>
        <v>1</v>
      </c>
      <c r="AG239" t="b">
        <f t="shared" si="123"/>
        <v>1</v>
      </c>
      <c r="AH239" t="b">
        <f t="shared" si="99"/>
        <v>1</v>
      </c>
    </row>
    <row r="240" spans="1:34" x14ac:dyDescent="0.35">
      <c r="A240">
        <v>238</v>
      </c>
      <c r="B240">
        <f t="shared" si="100"/>
        <v>99</v>
      </c>
      <c r="C240">
        <f t="shared" si="101"/>
        <v>2046</v>
      </c>
      <c r="D240">
        <f t="shared" si="102"/>
        <v>0.21910650708432194</v>
      </c>
      <c r="E240">
        <f t="shared" si="103"/>
        <v>2.0398780748244971E-2</v>
      </c>
      <c r="F240">
        <f t="shared" si="104"/>
        <v>0.31917598209148518</v>
      </c>
      <c r="G240">
        <f t="shared" si="105"/>
        <v>15.327640660072081</v>
      </c>
      <c r="H240" t="b">
        <f t="shared" si="106"/>
        <v>0</v>
      </c>
      <c r="I240">
        <f t="shared" si="107"/>
        <v>1</v>
      </c>
      <c r="J240">
        <f t="shared" si="108"/>
        <v>1000</v>
      </c>
      <c r="K240">
        <f t="shared" si="109"/>
        <v>9.5019131717274092</v>
      </c>
      <c r="L240">
        <f t="shared" si="110"/>
        <v>15646.816642163567</v>
      </c>
      <c r="M240">
        <f t="shared" si="111"/>
        <v>148.67469314777762</v>
      </c>
      <c r="N240">
        <f t="shared" si="93"/>
        <v>0.38645967147540117</v>
      </c>
      <c r="O240">
        <f t="shared" si="112"/>
        <v>0.99567358796756888</v>
      </c>
      <c r="P240">
        <f t="shared" si="113"/>
        <v>1009.5019131717274</v>
      </c>
      <c r="Q240">
        <f t="shared" si="114"/>
        <v>0.20379385542169326</v>
      </c>
      <c r="R240">
        <f t="shared" si="115"/>
        <v>1.8812228283473287E-2</v>
      </c>
      <c r="S240">
        <f t="shared" si="116"/>
        <v>1010.1142178294893</v>
      </c>
      <c r="T240">
        <f t="shared" si="117"/>
        <v>15646.816642163567</v>
      </c>
      <c r="U240">
        <f t="shared" si="94"/>
        <v>506037.02816626622</v>
      </c>
      <c r="V240">
        <f t="shared" si="118"/>
        <v>63.211182593714959</v>
      </c>
      <c r="W240">
        <f t="shared" si="95"/>
        <v>33014.671950424396</v>
      </c>
      <c r="X240">
        <f t="shared" si="96"/>
        <v>34984.012811744433</v>
      </c>
      <c r="Y240">
        <f t="shared" si="97"/>
        <v>30185.349059510376</v>
      </c>
      <c r="Z240">
        <f t="shared" si="119"/>
        <v>6073.1385187284195</v>
      </c>
      <c r="AA240">
        <f t="shared" si="120"/>
        <v>82.135007743569332</v>
      </c>
      <c r="AD240" t="b">
        <f t="shared" si="121"/>
        <v>1</v>
      </c>
      <c r="AE240" t="b">
        <f t="shared" si="122"/>
        <v>1</v>
      </c>
      <c r="AF240" t="b">
        <f t="shared" si="98"/>
        <v>1</v>
      </c>
      <c r="AG240" t="b">
        <f t="shared" si="123"/>
        <v>1</v>
      </c>
      <c r="AH240" t="b">
        <f t="shared" si="99"/>
        <v>1</v>
      </c>
    </row>
    <row r="241" spans="1:34" x14ac:dyDescent="0.35">
      <c r="A241">
        <v>239</v>
      </c>
      <c r="B241">
        <f t="shared" si="100"/>
        <v>99</v>
      </c>
      <c r="C241">
        <f t="shared" si="101"/>
        <v>2046</v>
      </c>
      <c r="D241">
        <f t="shared" si="102"/>
        <v>0.21910650708432194</v>
      </c>
      <c r="E241">
        <f t="shared" si="103"/>
        <v>2.0398780748244971E-2</v>
      </c>
      <c r="F241">
        <f t="shared" si="104"/>
        <v>0.31266518121269521</v>
      </c>
      <c r="G241">
        <f t="shared" si="105"/>
        <v>15.014975478859386</v>
      </c>
      <c r="H241" t="b">
        <f t="shared" si="106"/>
        <v>0</v>
      </c>
      <c r="I241">
        <f t="shared" si="107"/>
        <v>1</v>
      </c>
      <c r="J241">
        <f t="shared" si="108"/>
        <v>1000</v>
      </c>
      <c r="K241">
        <f t="shared" si="109"/>
        <v>9.5253474529618938</v>
      </c>
      <c r="L241">
        <f t="shared" si="110"/>
        <v>15327.640660072082</v>
      </c>
      <c r="M241">
        <f t="shared" si="111"/>
        <v>146.00110292133274</v>
      </c>
      <c r="N241">
        <f t="shared" si="93"/>
        <v>0.38478767850344042</v>
      </c>
      <c r="O241">
        <f t="shared" si="112"/>
        <v>0.99567356416368746</v>
      </c>
      <c r="P241">
        <f t="shared" si="113"/>
        <v>1009.5253474529619</v>
      </c>
      <c r="Q241">
        <f t="shared" si="114"/>
        <v>0.20379385542169326</v>
      </c>
      <c r="R241">
        <f t="shared" si="115"/>
        <v>1.8812228283473287E-2</v>
      </c>
      <c r="S241">
        <f t="shared" si="116"/>
        <v>1010.1391622191927</v>
      </c>
      <c r="T241">
        <f t="shared" si="117"/>
        <v>15327.640660072082</v>
      </c>
      <c r="U241">
        <f t="shared" si="94"/>
        <v>492633.46281868295</v>
      </c>
      <c r="V241">
        <f t="shared" si="118"/>
        <v>61.53688769149587</v>
      </c>
      <c r="W241">
        <f t="shared" si="95"/>
        <v>32809.475014614269</v>
      </c>
      <c r="X241">
        <f t="shared" si="96"/>
        <v>34771.363218984858</v>
      </c>
      <c r="Y241">
        <f t="shared" si="97"/>
        <v>29457.703280887865</v>
      </c>
      <c r="Z241">
        <f t="shared" si="119"/>
        <v>5923.5149739844583</v>
      </c>
      <c r="AA241">
        <f t="shared" si="120"/>
        <v>80.102174427162112</v>
      </c>
      <c r="AD241" t="b">
        <f t="shared" si="121"/>
        <v>1</v>
      </c>
      <c r="AE241" t="b">
        <f t="shared" si="122"/>
        <v>1</v>
      </c>
      <c r="AF241" t="b">
        <f t="shared" si="98"/>
        <v>1</v>
      </c>
      <c r="AG241" t="b">
        <f t="shared" si="123"/>
        <v>1</v>
      </c>
      <c r="AH241" t="b">
        <f t="shared" si="99"/>
        <v>1</v>
      </c>
    </row>
    <row r="242" spans="1:34" x14ac:dyDescent="0.35">
      <c r="A242">
        <v>240</v>
      </c>
      <c r="B242">
        <f t="shared" si="100"/>
        <v>99</v>
      </c>
      <c r="C242">
        <f t="shared" si="101"/>
        <v>2046</v>
      </c>
      <c r="D242">
        <f t="shared" si="102"/>
        <v>0.21910650708432194</v>
      </c>
      <c r="E242">
        <f t="shared" si="103"/>
        <v>2.0398780748244971E-2</v>
      </c>
      <c r="F242">
        <f t="shared" si="104"/>
        <v>0.30628719273352717</v>
      </c>
      <c r="G242">
        <f t="shared" si="105"/>
        <v>14.708688286125858</v>
      </c>
      <c r="H242" t="b">
        <f t="shared" si="106"/>
        <v>0</v>
      </c>
      <c r="I242">
        <f t="shared" si="107"/>
        <v>1</v>
      </c>
      <c r="J242">
        <f t="shared" si="108"/>
        <v>1000</v>
      </c>
      <c r="K242">
        <f t="shared" si="109"/>
        <v>9.5488395294558224</v>
      </c>
      <c r="L242">
        <f t="shared" si="110"/>
        <v>15014.975478859385</v>
      </c>
      <c r="M242">
        <f t="shared" si="111"/>
        <v>143.37559138634236</v>
      </c>
      <c r="N242">
        <f t="shared" si="93"/>
        <v>0.38312291475692561</v>
      </c>
      <c r="O242">
        <f t="shared" si="112"/>
        <v>0.99567355235232691</v>
      </c>
      <c r="P242">
        <f t="shared" si="113"/>
        <v>1009.5488395294558</v>
      </c>
      <c r="Q242">
        <f t="shared" si="114"/>
        <v>0.20379385542169326</v>
      </c>
      <c r="R242">
        <f t="shared" si="115"/>
        <v>1.8812228283473287E-2</v>
      </c>
      <c r="S242">
        <f t="shared" si="116"/>
        <v>1010.1641681284904</v>
      </c>
      <c r="T242">
        <f t="shared" si="117"/>
        <v>15014.975478859385</v>
      </c>
      <c r="U242">
        <f t="shared" si="94"/>
        <v>479489.96402953734</v>
      </c>
      <c r="V242">
        <f t="shared" si="118"/>
        <v>59.895078781006468</v>
      </c>
      <c r="W242">
        <f t="shared" si="95"/>
        <v>32599.097533518459</v>
      </c>
      <c r="X242">
        <f t="shared" si="96"/>
        <v>34553.696788945788</v>
      </c>
      <c r="Y242">
        <f t="shared" si="97"/>
        <v>28749.591172374276</v>
      </c>
      <c r="Z242">
        <f t="shared" si="119"/>
        <v>5777.5775572963867</v>
      </c>
      <c r="AA242">
        <f t="shared" si="120"/>
        <v>78.116338125783429</v>
      </c>
      <c r="AD242" t="b">
        <f t="shared" si="121"/>
        <v>1</v>
      </c>
      <c r="AE242" t="b">
        <f t="shared" si="122"/>
        <v>1</v>
      </c>
      <c r="AF242" t="b">
        <f t="shared" si="98"/>
        <v>1</v>
      </c>
      <c r="AG242" t="b">
        <f t="shared" si="123"/>
        <v>1</v>
      </c>
      <c r="AH242" t="b">
        <f t="shared" si="99"/>
        <v>1</v>
      </c>
    </row>
    <row r="243" spans="1:34" x14ac:dyDescent="0.35">
      <c r="A243">
        <v>241</v>
      </c>
      <c r="B243">
        <f t="shared" si="100"/>
        <v>99</v>
      </c>
      <c r="C243">
        <f t="shared" si="101"/>
        <v>2047</v>
      </c>
      <c r="D243">
        <f t="shared" si="102"/>
        <v>0.21814243845315096</v>
      </c>
      <c r="E243">
        <f t="shared" si="103"/>
        <v>2.0298055441221652E-2</v>
      </c>
      <c r="F243">
        <f t="shared" si="104"/>
        <v>0.29855777029943015</v>
      </c>
      <c r="G243">
        <f t="shared" si="105"/>
        <v>14.410130515826427</v>
      </c>
      <c r="H243" t="b">
        <f t="shared" si="106"/>
        <v>1</v>
      </c>
      <c r="I243">
        <f t="shared" si="107"/>
        <v>1</v>
      </c>
      <c r="J243">
        <f t="shared" si="108"/>
        <v>1000</v>
      </c>
      <c r="K243">
        <f t="shared" si="109"/>
        <v>9.5723895437478905</v>
      </c>
      <c r="L243">
        <f t="shared" si="110"/>
        <v>14708.688286125858</v>
      </c>
      <c r="M243">
        <f t="shared" si="111"/>
        <v>140.79729395235825</v>
      </c>
      <c r="N243">
        <f t="shared" si="93"/>
        <v>0.38146535351738159</v>
      </c>
      <c r="O243">
        <f t="shared" si="112"/>
        <v>0.99567355233608079</v>
      </c>
      <c r="P243">
        <f t="shared" si="113"/>
        <v>1009.5723895437479</v>
      </c>
      <c r="Q243">
        <f t="shared" si="114"/>
        <v>0.20289716245783784</v>
      </c>
      <c r="R243">
        <f t="shared" si="115"/>
        <v>1.8720190733741648E-2</v>
      </c>
      <c r="S243">
        <f t="shared" si="116"/>
        <v>1010.1892357091064</v>
      </c>
      <c r="T243">
        <f t="shared" si="117"/>
        <v>14708.688286125858</v>
      </c>
      <c r="U243">
        <f t="shared" si="94"/>
        <v>466601.1710771909</v>
      </c>
      <c r="V243">
        <f t="shared" si="118"/>
        <v>58.285086232287938</v>
      </c>
      <c r="W243">
        <f t="shared" si="95"/>
        <v>32380.079456236006</v>
      </c>
      <c r="X243">
        <f t="shared" si="96"/>
        <v>34327.675272531589</v>
      </c>
      <c r="Y243">
        <f t="shared" si="97"/>
        <v>28065.109904896861</v>
      </c>
      <c r="Z243">
        <f t="shared" si="119"/>
        <v>5635.2355284315872</v>
      </c>
      <c r="AA243">
        <f t="shared" si="120"/>
        <v>76.176410673305938</v>
      </c>
      <c r="AD243" t="b">
        <f t="shared" si="121"/>
        <v>1</v>
      </c>
      <c r="AE243" t="b">
        <f t="shared" si="122"/>
        <v>1</v>
      </c>
      <c r="AF243" t="b">
        <f t="shared" si="98"/>
        <v>1</v>
      </c>
      <c r="AG243" t="b">
        <f t="shared" si="123"/>
        <v>1</v>
      </c>
      <c r="AH243" t="b">
        <f t="shared" si="99"/>
        <v>1</v>
      </c>
    </row>
    <row r="244" spans="1:34" x14ac:dyDescent="0.35">
      <c r="A244">
        <v>242</v>
      </c>
      <c r="B244">
        <f t="shared" si="100"/>
        <v>99</v>
      </c>
      <c r="C244">
        <f t="shared" si="101"/>
        <v>2047</v>
      </c>
      <c r="D244">
        <f t="shared" si="102"/>
        <v>0.21814243845315096</v>
      </c>
      <c r="E244">
        <f t="shared" si="103"/>
        <v>2.0298055441221652E-2</v>
      </c>
      <c r="F244">
        <f t="shared" si="104"/>
        <v>0.2924976281254848</v>
      </c>
      <c r="G244">
        <f t="shared" si="105"/>
        <v>14.117632887700942</v>
      </c>
      <c r="H244" t="b">
        <f t="shared" si="106"/>
        <v>0</v>
      </c>
      <c r="I244">
        <f t="shared" si="107"/>
        <v>1</v>
      </c>
      <c r="J244">
        <f t="shared" si="108"/>
        <v>1000</v>
      </c>
      <c r="K244">
        <f t="shared" si="109"/>
        <v>9.5959976387283579</v>
      </c>
      <c r="L244">
        <f t="shared" si="110"/>
        <v>14410.130515826428</v>
      </c>
      <c r="M244">
        <f t="shared" si="111"/>
        <v>138.27957840363786</v>
      </c>
      <c r="N244">
        <f t="shared" si="93"/>
        <v>0.379814968048652</v>
      </c>
      <c r="O244">
        <f t="shared" si="112"/>
        <v>0.99567356391999462</v>
      </c>
      <c r="P244">
        <f t="shared" si="113"/>
        <v>1009.5959976387284</v>
      </c>
      <c r="Q244">
        <f t="shared" si="114"/>
        <v>0.20289716245783784</v>
      </c>
      <c r="R244">
        <f t="shared" si="115"/>
        <v>1.8720190733741648E-2</v>
      </c>
      <c r="S244">
        <f t="shared" si="116"/>
        <v>1010.2143651131386</v>
      </c>
      <c r="T244">
        <f t="shared" si="117"/>
        <v>14410.130515826428</v>
      </c>
      <c r="U244">
        <f t="shared" si="94"/>
        <v>453960.33060489735</v>
      </c>
      <c r="V244">
        <f t="shared" si="118"/>
        <v>56.706066455558016</v>
      </c>
      <c r="W244">
        <f t="shared" si="95"/>
        <v>32155.555695203009</v>
      </c>
      <c r="X244">
        <f t="shared" si="96"/>
        <v>34096.34379510647</v>
      </c>
      <c r="Y244">
        <f t="shared" si="97"/>
        <v>27399.333907255717</v>
      </c>
      <c r="Z244">
        <f t="shared" si="119"/>
        <v>5496.9655314513366</v>
      </c>
      <c r="AA244">
        <f t="shared" si="120"/>
        <v>74.286681078960711</v>
      </c>
      <c r="AD244" t="b">
        <f t="shared" si="121"/>
        <v>1</v>
      </c>
      <c r="AE244" t="b">
        <f t="shared" si="122"/>
        <v>1</v>
      </c>
      <c r="AF244" t="b">
        <f t="shared" si="98"/>
        <v>1</v>
      </c>
      <c r="AG244" t="b">
        <f t="shared" si="123"/>
        <v>1</v>
      </c>
      <c r="AH244" t="b">
        <f t="shared" si="99"/>
        <v>1</v>
      </c>
    </row>
    <row r="245" spans="1:34" x14ac:dyDescent="0.35">
      <c r="A245">
        <v>243</v>
      </c>
      <c r="B245">
        <f t="shared" si="100"/>
        <v>99</v>
      </c>
      <c r="C245">
        <f t="shared" si="101"/>
        <v>2047</v>
      </c>
      <c r="D245">
        <f t="shared" si="102"/>
        <v>0.21814243845315096</v>
      </c>
      <c r="E245">
        <f t="shared" si="103"/>
        <v>2.0298055441221652E-2</v>
      </c>
      <c r="F245">
        <f t="shared" si="104"/>
        <v>0.28656049505336784</v>
      </c>
      <c r="G245">
        <f t="shared" si="105"/>
        <v>13.831072392647574</v>
      </c>
      <c r="H245" t="b">
        <f t="shared" si="106"/>
        <v>0</v>
      </c>
      <c r="I245">
        <f t="shared" si="107"/>
        <v>1</v>
      </c>
      <c r="J245">
        <f t="shared" si="108"/>
        <v>1000</v>
      </c>
      <c r="K245">
        <f t="shared" si="109"/>
        <v>9.6196639576398528</v>
      </c>
      <c r="L245">
        <f t="shared" si="110"/>
        <v>14117.632887700942</v>
      </c>
      <c r="M245">
        <f t="shared" si="111"/>
        <v>135.80688425700779</v>
      </c>
      <c r="N245">
        <f t="shared" si="93"/>
        <v>0.37817173159969225</v>
      </c>
      <c r="O245">
        <f t="shared" si="112"/>
        <v>0.99567358691153729</v>
      </c>
      <c r="P245">
        <f t="shared" si="113"/>
        <v>1009.6196639576399</v>
      </c>
      <c r="Q245">
        <f t="shared" si="114"/>
        <v>0.20289716245783784</v>
      </c>
      <c r="R245">
        <f t="shared" si="115"/>
        <v>1.8720190733741648E-2</v>
      </c>
      <c r="S245">
        <f t="shared" si="116"/>
        <v>1010.2395564930604</v>
      </c>
      <c r="T245">
        <f t="shared" si="117"/>
        <v>14117.632887700942</v>
      </c>
      <c r="U245">
        <f t="shared" si="94"/>
        <v>441562.3532272263</v>
      </c>
      <c r="V245">
        <f t="shared" si="118"/>
        <v>55.157383714588285</v>
      </c>
      <c r="W245">
        <f t="shared" si="95"/>
        <v>31925.388045973596</v>
      </c>
      <c r="X245">
        <f t="shared" si="96"/>
        <v>33859.577776513448</v>
      </c>
      <c r="Y245">
        <f t="shared" si="97"/>
        <v>26751.918184212202</v>
      </c>
      <c r="Z245">
        <f t="shared" si="119"/>
        <v>5362.0882841647317</v>
      </c>
      <c r="AA245">
        <f t="shared" si="120"/>
        <v>72.440450714716917</v>
      </c>
      <c r="AD245" t="b">
        <f t="shared" si="121"/>
        <v>1</v>
      </c>
      <c r="AE245" t="b">
        <f t="shared" si="122"/>
        <v>1</v>
      </c>
      <c r="AF245" t="b">
        <f t="shared" si="98"/>
        <v>1</v>
      </c>
      <c r="AG245" t="b">
        <f t="shared" si="123"/>
        <v>1</v>
      </c>
      <c r="AH245" t="b">
        <f t="shared" si="99"/>
        <v>1</v>
      </c>
    </row>
    <row r="246" spans="1:34" x14ac:dyDescent="0.35">
      <c r="A246">
        <v>244</v>
      </c>
      <c r="B246">
        <f t="shared" si="100"/>
        <v>99</v>
      </c>
      <c r="C246">
        <f t="shared" si="101"/>
        <v>2047</v>
      </c>
      <c r="D246">
        <f t="shared" si="102"/>
        <v>0.21814243845315096</v>
      </c>
      <c r="E246">
        <f t="shared" si="103"/>
        <v>2.0298055441221652E-2</v>
      </c>
      <c r="F246">
        <f t="shared" si="104"/>
        <v>0.28074387423751068</v>
      </c>
      <c r="G246">
        <f t="shared" si="105"/>
        <v>13.550328518410064</v>
      </c>
      <c r="H246" t="b">
        <f t="shared" si="106"/>
        <v>0</v>
      </c>
      <c r="I246">
        <f t="shared" si="107"/>
        <v>1</v>
      </c>
      <c r="J246">
        <f t="shared" si="108"/>
        <v>1000</v>
      </c>
      <c r="K246">
        <f t="shared" si="109"/>
        <v>9.6433886440782963</v>
      </c>
      <c r="L246">
        <f t="shared" si="110"/>
        <v>13831.072392647573</v>
      </c>
      <c r="M246">
        <f t="shared" si="111"/>
        <v>133.37840644668245</v>
      </c>
      <c r="N246">
        <f t="shared" si="93"/>
        <v>0.37653561740730346</v>
      </c>
      <c r="O246">
        <f t="shared" si="112"/>
        <v>0.99567362112057423</v>
      </c>
      <c r="P246">
        <f t="shared" si="113"/>
        <v>1009.6433886440783</v>
      </c>
      <c r="Q246">
        <f t="shared" si="114"/>
        <v>0.20289716245783784</v>
      </c>
      <c r="R246">
        <f t="shared" si="115"/>
        <v>1.8720190733741648E-2</v>
      </c>
      <c r="S246">
        <f t="shared" si="116"/>
        <v>1010.264810001721</v>
      </c>
      <c r="T246">
        <f t="shared" si="117"/>
        <v>13831.072392647573</v>
      </c>
      <c r="U246">
        <f t="shared" si="94"/>
        <v>429402.25291082653</v>
      </c>
      <c r="V246">
        <f t="shared" si="118"/>
        <v>53.638415183286888</v>
      </c>
      <c r="W246">
        <f t="shared" si="95"/>
        <v>31689.434859636211</v>
      </c>
      <c r="X246">
        <f t="shared" si="96"/>
        <v>33617.249738993196</v>
      </c>
      <c r="Y246">
        <f t="shared" si="97"/>
        <v>26122.524937966216</v>
      </c>
      <c r="Z246">
        <f t="shared" si="119"/>
        <v>5230.5205966082312</v>
      </c>
      <c r="AA246">
        <f t="shared" si="120"/>
        <v>70.636716701737669</v>
      </c>
      <c r="AD246" t="b">
        <f t="shared" si="121"/>
        <v>1</v>
      </c>
      <c r="AE246" t="b">
        <f t="shared" si="122"/>
        <v>1</v>
      </c>
      <c r="AF246" t="b">
        <f t="shared" si="98"/>
        <v>1</v>
      </c>
      <c r="AG246" t="b">
        <f t="shared" si="123"/>
        <v>1</v>
      </c>
      <c r="AH246" t="b">
        <f t="shared" si="99"/>
        <v>1</v>
      </c>
    </row>
    <row r="247" spans="1:34" x14ac:dyDescent="0.35">
      <c r="A247">
        <v>245</v>
      </c>
      <c r="B247">
        <f t="shared" si="100"/>
        <v>99</v>
      </c>
      <c r="C247">
        <f t="shared" si="101"/>
        <v>2047</v>
      </c>
      <c r="D247">
        <f t="shared" si="102"/>
        <v>0.21814243845315096</v>
      </c>
      <c r="E247">
        <f t="shared" si="103"/>
        <v>2.0298055441221652E-2</v>
      </c>
      <c r="F247">
        <f t="shared" si="104"/>
        <v>0.27504531951345434</v>
      </c>
      <c r="G247">
        <f t="shared" si="105"/>
        <v>13.275283198896609</v>
      </c>
      <c r="H247" t="b">
        <f t="shared" si="106"/>
        <v>0</v>
      </c>
      <c r="I247">
        <f t="shared" si="107"/>
        <v>1</v>
      </c>
      <c r="J247">
        <f t="shared" si="108"/>
        <v>1000</v>
      </c>
      <c r="K247">
        <f t="shared" si="109"/>
        <v>9.6671718419937633</v>
      </c>
      <c r="L247">
        <f t="shared" si="110"/>
        <v>13550.328518410064</v>
      </c>
      <c r="M247">
        <f t="shared" si="111"/>
        <v>130.99335430293883</v>
      </c>
      <c r="N247">
        <f t="shared" si="93"/>
        <v>0.37490659869880827</v>
      </c>
      <c r="O247">
        <f t="shared" si="112"/>
        <v>0.99567366635934185</v>
      </c>
      <c r="P247">
        <f t="shared" si="113"/>
        <v>1009.6671718419938</v>
      </c>
      <c r="Q247">
        <f t="shared" si="114"/>
        <v>0.20289716245783784</v>
      </c>
      <c r="R247">
        <f t="shared" si="115"/>
        <v>1.8720190733741648E-2</v>
      </c>
      <c r="S247">
        <f t="shared" si="116"/>
        <v>1010.2901257923467</v>
      </c>
      <c r="T247">
        <f t="shared" si="117"/>
        <v>13550.328518410064</v>
      </c>
      <c r="U247">
        <f t="shared" si="94"/>
        <v>417475.1448628194</v>
      </c>
      <c r="V247">
        <f t="shared" si="118"/>
        <v>52.148550681929031</v>
      </c>
      <c r="W247">
        <f t="shared" si="95"/>
        <v>31447.550956767413</v>
      </c>
      <c r="X247">
        <f t="shared" si="96"/>
        <v>33369.229239572996</v>
      </c>
      <c r="Y247">
        <f t="shared" si="97"/>
        <v>25510.823421413454</v>
      </c>
      <c r="Z247">
        <f t="shared" si="119"/>
        <v>5102.1813147513249</v>
      </c>
      <c r="AA247">
        <f t="shared" si="120"/>
        <v>68.87449930194515</v>
      </c>
      <c r="AD247" t="b">
        <f t="shared" si="121"/>
        <v>1</v>
      </c>
      <c r="AE247" t="b">
        <f t="shared" si="122"/>
        <v>1</v>
      </c>
      <c r="AF247" t="b">
        <f t="shared" si="98"/>
        <v>1</v>
      </c>
      <c r="AG247" t="b">
        <f t="shared" si="123"/>
        <v>1</v>
      </c>
      <c r="AH247" t="b">
        <f t="shared" si="99"/>
        <v>1</v>
      </c>
    </row>
    <row r="248" spans="1:34" x14ac:dyDescent="0.35">
      <c r="A248">
        <v>246</v>
      </c>
      <c r="B248">
        <f t="shared" si="100"/>
        <v>99</v>
      </c>
      <c r="C248">
        <f t="shared" si="101"/>
        <v>2047</v>
      </c>
      <c r="D248">
        <f t="shared" si="102"/>
        <v>0.21814243845315096</v>
      </c>
      <c r="E248">
        <f t="shared" si="103"/>
        <v>2.0298055441221652E-2</v>
      </c>
      <c r="F248">
        <f t="shared" si="104"/>
        <v>0.26946243436912171</v>
      </c>
      <c r="G248">
        <f t="shared" si="105"/>
        <v>13.005820764527488</v>
      </c>
      <c r="H248" t="b">
        <f t="shared" si="106"/>
        <v>0</v>
      </c>
      <c r="I248">
        <f t="shared" si="107"/>
        <v>1</v>
      </c>
      <c r="J248">
        <f t="shared" si="108"/>
        <v>1000</v>
      </c>
      <c r="K248">
        <f t="shared" si="109"/>
        <v>9.6910136956913373</v>
      </c>
      <c r="L248">
        <f t="shared" si="110"/>
        <v>13275.28319889661</v>
      </c>
      <c r="M248">
        <f t="shared" si="111"/>
        <v>128.65095129468816</v>
      </c>
      <c r="N248">
        <f t="shared" si="93"/>
        <v>0.37328464869466943</v>
      </c>
      <c r="O248">
        <f t="shared" si="112"/>
        <v>0.99567372244242125</v>
      </c>
      <c r="P248">
        <f t="shared" si="113"/>
        <v>1009.6910136956914</v>
      </c>
      <c r="Q248">
        <f t="shared" si="114"/>
        <v>0.20289716245783784</v>
      </c>
      <c r="R248">
        <f t="shared" si="115"/>
        <v>1.8720190733741648E-2</v>
      </c>
      <c r="S248">
        <f t="shared" si="116"/>
        <v>1010.3155040185416</v>
      </c>
      <c r="T248">
        <f t="shared" si="117"/>
        <v>13275.28319889661</v>
      </c>
      <c r="U248">
        <f t="shared" si="94"/>
        <v>405776.24346256297</v>
      </c>
      <c r="V248">
        <f t="shared" si="118"/>
        <v>50.687192418805047</v>
      </c>
      <c r="W248">
        <f t="shared" si="95"/>
        <v>31199.587539241726</v>
      </c>
      <c r="X248">
        <f t="shared" si="96"/>
        <v>33115.382800883483</v>
      </c>
      <c r="Y248">
        <f t="shared" si="97"/>
        <v>24916.489794443736</v>
      </c>
      <c r="Z248">
        <f t="shared" si="119"/>
        <v>4976.991270861763</v>
      </c>
      <c r="AA248">
        <f t="shared" si="120"/>
        <v>67.152841384630335</v>
      </c>
      <c r="AD248" t="b">
        <f t="shared" si="121"/>
        <v>1</v>
      </c>
      <c r="AE248" t="b">
        <f t="shared" si="122"/>
        <v>1</v>
      </c>
      <c r="AF248" t="b">
        <f t="shared" si="98"/>
        <v>1</v>
      </c>
      <c r="AG248" t="b">
        <f t="shared" si="123"/>
        <v>1</v>
      </c>
      <c r="AH248" t="b">
        <f t="shared" si="99"/>
        <v>1</v>
      </c>
    </row>
    <row r="249" spans="1:34" x14ac:dyDescent="0.35">
      <c r="A249">
        <v>247</v>
      </c>
      <c r="B249">
        <f t="shared" si="100"/>
        <v>99</v>
      </c>
      <c r="C249">
        <f t="shared" si="101"/>
        <v>2047</v>
      </c>
      <c r="D249">
        <f t="shared" si="102"/>
        <v>0.21814243845315096</v>
      </c>
      <c r="E249">
        <f t="shared" si="103"/>
        <v>2.0298055441221652E-2</v>
      </c>
      <c r="F249">
        <f t="shared" si="104"/>
        <v>0.26399287093697071</v>
      </c>
      <c r="G249">
        <f t="shared" si="105"/>
        <v>12.741827893590518</v>
      </c>
      <c r="H249" t="b">
        <f t="shared" si="106"/>
        <v>0</v>
      </c>
      <c r="I249">
        <f t="shared" si="107"/>
        <v>1</v>
      </c>
      <c r="J249">
        <f t="shared" si="108"/>
        <v>1000</v>
      </c>
      <c r="K249">
        <f t="shared" si="109"/>
        <v>9.7149143498320001</v>
      </c>
      <c r="L249">
        <f t="shared" si="110"/>
        <v>13005.820764527489</v>
      </c>
      <c r="M249">
        <f t="shared" si="111"/>
        <v>126.35043477665108</v>
      </c>
      <c r="N249">
        <f t="shared" si="93"/>
        <v>0.37166974061105162</v>
      </c>
      <c r="O249">
        <f t="shared" si="112"/>
        <v>0.99567378918671057</v>
      </c>
      <c r="P249">
        <f t="shared" si="113"/>
        <v>1009.714914349832</v>
      </c>
      <c r="Q249">
        <f t="shared" si="114"/>
        <v>0.20289716245783784</v>
      </c>
      <c r="R249">
        <f t="shared" si="115"/>
        <v>1.8720190733741648E-2</v>
      </c>
      <c r="S249">
        <f t="shared" si="116"/>
        <v>1010.3409448342885</v>
      </c>
      <c r="T249">
        <f t="shared" si="117"/>
        <v>13005.820764527489</v>
      </c>
      <c r="U249">
        <f t="shared" si="94"/>
        <v>394300.86023588985</v>
      </c>
      <c r="V249">
        <f t="shared" si="118"/>
        <v>49.253754737174056</v>
      </c>
      <c r="W249">
        <f t="shared" si="95"/>
        <v>30945.392099844161</v>
      </c>
      <c r="X249">
        <f t="shared" si="96"/>
        <v>32855.573840366385</v>
      </c>
      <c r="Y249">
        <f t="shared" si="97"/>
        <v>24339.206983213367</v>
      </c>
      <c r="Z249">
        <f t="shared" si="119"/>
        <v>4854.8732350724804</v>
      </c>
      <c r="AA249">
        <f t="shared" si="120"/>
        <v>65.470807905306771</v>
      </c>
      <c r="AD249" t="b">
        <f t="shared" si="121"/>
        <v>1</v>
      </c>
      <c r="AE249" t="b">
        <f t="shared" si="122"/>
        <v>1</v>
      </c>
      <c r="AF249" t="b">
        <f t="shared" si="98"/>
        <v>1</v>
      </c>
      <c r="AG249" t="b">
        <f t="shared" si="123"/>
        <v>1</v>
      </c>
      <c r="AH249" t="b">
        <f t="shared" si="99"/>
        <v>1</v>
      </c>
    </row>
    <row r="250" spans="1:34" x14ac:dyDescent="0.35">
      <c r="A250">
        <v>248</v>
      </c>
      <c r="B250">
        <f t="shared" si="100"/>
        <v>99</v>
      </c>
      <c r="C250">
        <f t="shared" si="101"/>
        <v>2047</v>
      </c>
      <c r="D250">
        <f t="shared" si="102"/>
        <v>0.21814243845315096</v>
      </c>
      <c r="E250">
        <f t="shared" si="103"/>
        <v>2.0298055441221652E-2</v>
      </c>
      <c r="F250">
        <f t="shared" si="104"/>
        <v>0.25863432900660482</v>
      </c>
      <c r="G250">
        <f t="shared" si="105"/>
        <v>12.483193564583914</v>
      </c>
      <c r="H250" t="b">
        <f t="shared" si="106"/>
        <v>0</v>
      </c>
      <c r="I250">
        <f t="shared" si="107"/>
        <v>1</v>
      </c>
      <c r="J250">
        <f t="shared" si="108"/>
        <v>1000</v>
      </c>
      <c r="K250">
        <f t="shared" si="109"/>
        <v>9.7388739494335077</v>
      </c>
      <c r="L250">
        <f t="shared" si="110"/>
        <v>12741.827893590518</v>
      </c>
      <c r="M250">
        <f t="shared" si="111"/>
        <v>124.09105574105392</v>
      </c>
      <c r="N250">
        <f t="shared" si="93"/>
        <v>0.37006184766232847</v>
      </c>
      <c r="O250">
        <f t="shared" si="112"/>
        <v>0.99567386641140154</v>
      </c>
      <c r="P250">
        <f t="shared" si="113"/>
        <v>1009.7388739494335</v>
      </c>
      <c r="Q250">
        <f t="shared" si="114"/>
        <v>0.20289716245783784</v>
      </c>
      <c r="R250">
        <f t="shared" si="115"/>
        <v>1.8720190733741648E-2</v>
      </c>
      <c r="S250">
        <f t="shared" si="116"/>
        <v>1010.3664483939505</v>
      </c>
      <c r="T250">
        <f t="shared" si="117"/>
        <v>12741.827893590518</v>
      </c>
      <c r="U250">
        <f t="shared" si="94"/>
        <v>383044.40187093511</v>
      </c>
      <c r="V250">
        <f t="shared" si="118"/>
        <v>47.847663867412805</v>
      </c>
      <c r="W250">
        <f t="shared" si="95"/>
        <v>30684.808329630574</v>
      </c>
      <c r="X250">
        <f t="shared" si="96"/>
        <v>32589.662597835919</v>
      </c>
      <c r="Y250">
        <f t="shared" si="97"/>
        <v>23778.66454233116</v>
      </c>
      <c r="Z250">
        <f t="shared" si="119"/>
        <v>4735.7518681214506</v>
      </c>
      <c r="AA250">
        <f t="shared" si="120"/>
        <v>63.82748539652988</v>
      </c>
      <c r="AD250" t="b">
        <f t="shared" si="121"/>
        <v>1</v>
      </c>
      <c r="AE250" t="b">
        <f t="shared" si="122"/>
        <v>1</v>
      </c>
      <c r="AF250" t="b">
        <f t="shared" si="98"/>
        <v>1</v>
      </c>
      <c r="AG250" t="b">
        <f t="shared" si="123"/>
        <v>1</v>
      </c>
      <c r="AH250" t="b">
        <f t="shared" si="99"/>
        <v>1</v>
      </c>
    </row>
    <row r="251" spans="1:34" x14ac:dyDescent="0.35">
      <c r="A251">
        <v>249</v>
      </c>
      <c r="B251">
        <f t="shared" si="100"/>
        <v>100</v>
      </c>
      <c r="C251">
        <f t="shared" si="101"/>
        <v>2047</v>
      </c>
      <c r="D251">
        <f t="shared" si="102"/>
        <v>0.24401117507785741</v>
      </c>
      <c r="E251">
        <f t="shared" si="103"/>
        <v>2.3041127698853914E-2</v>
      </c>
      <c r="F251">
        <f t="shared" si="104"/>
        <v>0.28762685701108937</v>
      </c>
      <c r="G251">
        <f t="shared" si="105"/>
        <v>12.195566707572825</v>
      </c>
      <c r="H251" t="b">
        <f t="shared" si="106"/>
        <v>0</v>
      </c>
      <c r="I251">
        <f t="shared" si="107"/>
        <v>1</v>
      </c>
      <c r="J251">
        <f t="shared" si="108"/>
        <v>1000</v>
      </c>
      <c r="K251">
        <f t="shared" si="109"/>
        <v>9.7628926398712714</v>
      </c>
      <c r="L251">
        <f t="shared" si="110"/>
        <v>12483.193564583913</v>
      </c>
      <c r="M251">
        <f t="shared" si="111"/>
        <v>121.87207857376471</v>
      </c>
      <c r="N251">
        <f t="shared" si="93"/>
        <v>0.36846094306353477</v>
      </c>
      <c r="O251">
        <f t="shared" si="112"/>
        <v>0.99567395393795233</v>
      </c>
      <c r="P251">
        <f t="shared" si="113"/>
        <v>1009.7628926398713</v>
      </c>
      <c r="Q251">
        <f t="shared" si="114"/>
        <v>0.2269580159751112</v>
      </c>
      <c r="R251">
        <f t="shared" si="115"/>
        <v>2.1223372633611959E-2</v>
      </c>
      <c r="S251">
        <f t="shared" si="116"/>
        <v>1010.3920148522706</v>
      </c>
      <c r="T251">
        <f t="shared" si="117"/>
        <v>12483.193564583913</v>
      </c>
      <c r="U251">
        <f t="shared" si="94"/>
        <v>372002.36827469605</v>
      </c>
      <c r="V251">
        <f t="shared" si="118"/>
        <v>46.468357684252489</v>
      </c>
      <c r="W251">
        <f t="shared" si="95"/>
        <v>30503.081750493951</v>
      </c>
      <c r="X251">
        <f t="shared" si="96"/>
        <v>32400.156784676805</v>
      </c>
      <c r="Y251">
        <f t="shared" si="97"/>
        <v>23135.905128647984</v>
      </c>
      <c r="Z251">
        <f t="shared" si="119"/>
        <v>4619.5536752364114</v>
      </c>
      <c r="AA251">
        <f t="shared" si="120"/>
        <v>62.221981470409169</v>
      </c>
      <c r="AD251" t="b">
        <f t="shared" si="121"/>
        <v>1</v>
      </c>
      <c r="AE251" t="b">
        <f t="shared" si="122"/>
        <v>1</v>
      </c>
      <c r="AF251" t="b">
        <f t="shared" si="98"/>
        <v>1</v>
      </c>
      <c r="AG251" t="b">
        <f t="shared" si="123"/>
        <v>1</v>
      </c>
      <c r="AH251" t="b">
        <f t="shared" si="99"/>
        <v>1</v>
      </c>
    </row>
    <row r="252" spans="1:34" x14ac:dyDescent="0.35">
      <c r="A252">
        <v>250</v>
      </c>
      <c r="B252">
        <f t="shared" si="100"/>
        <v>100</v>
      </c>
      <c r="C252">
        <f t="shared" si="101"/>
        <v>2047</v>
      </c>
      <c r="D252">
        <f t="shared" si="102"/>
        <v>0.24401117507785741</v>
      </c>
      <c r="E252">
        <f t="shared" si="103"/>
        <v>2.3041127698853914E-2</v>
      </c>
      <c r="F252">
        <f t="shared" si="104"/>
        <v>0.28099960986907685</v>
      </c>
      <c r="G252">
        <f t="shared" si="105"/>
        <v>11.914567097703747</v>
      </c>
      <c r="H252" t="b">
        <f t="shared" si="106"/>
        <v>0</v>
      </c>
      <c r="I252">
        <f t="shared" si="107"/>
        <v>1</v>
      </c>
      <c r="J252">
        <f t="shared" si="108"/>
        <v>1000</v>
      </c>
      <c r="K252">
        <f t="shared" si="109"/>
        <v>9.7869705668792317</v>
      </c>
      <c r="L252">
        <f t="shared" si="110"/>
        <v>12195.566707572825</v>
      </c>
      <c r="M252">
        <f t="shared" si="111"/>
        <v>119.35765241342749</v>
      </c>
      <c r="N252">
        <f t="shared" si="93"/>
        <v>0.36686700003276534</v>
      </c>
      <c r="O252">
        <f t="shared" si="112"/>
        <v>0.99567405159006339</v>
      </c>
      <c r="P252">
        <f t="shared" si="113"/>
        <v>1009.7869705668792</v>
      </c>
      <c r="Q252">
        <f t="shared" si="114"/>
        <v>0.2269580159751112</v>
      </c>
      <c r="R252">
        <f t="shared" si="115"/>
        <v>2.1223372633611959E-2</v>
      </c>
      <c r="S252">
        <f t="shared" si="116"/>
        <v>1010.417644364374</v>
      </c>
      <c r="T252">
        <f t="shared" si="117"/>
        <v>12195.566707572825</v>
      </c>
      <c r="U252">
        <f t="shared" si="94"/>
        <v>361205.07399246632</v>
      </c>
      <c r="V252">
        <f t="shared" si="118"/>
        <v>45.119622903192457</v>
      </c>
      <c r="W252">
        <f t="shared" si="95"/>
        <v>30316.256648727107</v>
      </c>
      <c r="X252">
        <f t="shared" si="96"/>
        <v>32205.695415187482</v>
      </c>
      <c r="Y252">
        <f t="shared" si="97"/>
        <v>22511.844959994734</v>
      </c>
      <c r="Z252">
        <f t="shared" si="119"/>
        <v>4493.590010266531</v>
      </c>
      <c r="AA252">
        <f t="shared" si="120"/>
        <v>60.531533867204942</v>
      </c>
      <c r="AD252" t="b">
        <f t="shared" si="121"/>
        <v>1</v>
      </c>
      <c r="AE252" t="b">
        <f t="shared" si="122"/>
        <v>1</v>
      </c>
      <c r="AF252" t="b">
        <f t="shared" si="98"/>
        <v>1</v>
      </c>
      <c r="AG252" t="b">
        <f t="shared" si="123"/>
        <v>1</v>
      </c>
      <c r="AH252" t="b">
        <f t="shared" si="99"/>
        <v>1</v>
      </c>
    </row>
    <row r="253" spans="1:34" x14ac:dyDescent="0.35">
      <c r="A253">
        <v>251</v>
      </c>
      <c r="B253">
        <f t="shared" si="100"/>
        <v>100</v>
      </c>
      <c r="C253">
        <f t="shared" si="101"/>
        <v>2047</v>
      </c>
      <c r="D253">
        <f t="shared" si="102"/>
        <v>0.24401117507785741</v>
      </c>
      <c r="E253">
        <f t="shared" si="103"/>
        <v>2.3041127698853914E-2</v>
      </c>
      <c r="F253">
        <f t="shared" si="104"/>
        <v>0.27452506197475529</v>
      </c>
      <c r="G253">
        <f t="shared" si="105"/>
        <v>11.640042035728992</v>
      </c>
      <c r="H253" t="b">
        <f t="shared" si="106"/>
        <v>0</v>
      </c>
      <c r="I253">
        <f t="shared" si="107"/>
        <v>1</v>
      </c>
      <c r="J253">
        <f t="shared" si="108"/>
        <v>1000</v>
      </c>
      <c r="K253">
        <f t="shared" si="109"/>
        <v>9.8111078765507518</v>
      </c>
      <c r="L253">
        <f t="shared" si="110"/>
        <v>11914.567097703748</v>
      </c>
      <c r="M253">
        <f t="shared" si="111"/>
        <v>116.89510309797366</v>
      </c>
      <c r="N253">
        <f t="shared" si="93"/>
        <v>0.36527999179352089</v>
      </c>
      <c r="O253">
        <f t="shared" si="112"/>
        <v>0.99567415919365132</v>
      </c>
      <c r="P253">
        <f t="shared" si="113"/>
        <v>1009.8111078765508</v>
      </c>
      <c r="Q253">
        <f t="shared" si="114"/>
        <v>0.2269580159751112</v>
      </c>
      <c r="R253">
        <f t="shared" si="115"/>
        <v>2.1223372633611959E-2</v>
      </c>
      <c r="S253">
        <f t="shared" si="116"/>
        <v>1010.4433370857685</v>
      </c>
      <c r="T253">
        <f t="shared" si="117"/>
        <v>11914.567097703748</v>
      </c>
      <c r="U253">
        <f t="shared" si="94"/>
        <v>350646.84293803637</v>
      </c>
      <c r="V253">
        <f t="shared" si="118"/>
        <v>43.800750500778221</v>
      </c>
      <c r="W253">
        <f t="shared" si="95"/>
        <v>30124.190433482076</v>
      </c>
      <c r="X253">
        <f t="shared" si="96"/>
        <v>32006.149326735798</v>
      </c>
      <c r="Y253">
        <f t="shared" si="97"/>
        <v>21906.080626987343</v>
      </c>
      <c r="Z253">
        <f t="shared" si="119"/>
        <v>4371.0614878236656</v>
      </c>
      <c r="AA253">
        <f t="shared" si="120"/>
        <v>58.884493575548731</v>
      </c>
      <c r="AD253" t="b">
        <f t="shared" si="121"/>
        <v>1</v>
      </c>
      <c r="AE253" t="b">
        <f t="shared" si="122"/>
        <v>1</v>
      </c>
      <c r="AF253" t="b">
        <f t="shared" si="98"/>
        <v>1</v>
      </c>
      <c r="AG253" t="b">
        <f t="shared" si="123"/>
        <v>1</v>
      </c>
      <c r="AH253" t="b">
        <f t="shared" si="99"/>
        <v>1</v>
      </c>
    </row>
    <row r="254" spans="1:34" x14ac:dyDescent="0.35">
      <c r="A254">
        <v>252</v>
      </c>
      <c r="B254">
        <f t="shared" si="100"/>
        <v>100</v>
      </c>
      <c r="C254">
        <f t="shared" si="101"/>
        <v>2047</v>
      </c>
      <c r="D254">
        <f t="shared" si="102"/>
        <v>0.24401117507785741</v>
      </c>
      <c r="E254">
        <f t="shared" si="103"/>
        <v>2.3041127698853914E-2</v>
      </c>
      <c r="F254">
        <f t="shared" si="104"/>
        <v>0.26819969496525919</v>
      </c>
      <c r="G254">
        <f t="shared" si="105"/>
        <v>11.371842340763733</v>
      </c>
      <c r="H254" t="b">
        <f t="shared" si="106"/>
        <v>0</v>
      </c>
      <c r="I254">
        <f t="shared" si="107"/>
        <v>1</v>
      </c>
      <c r="J254">
        <f t="shared" si="108"/>
        <v>1000</v>
      </c>
      <c r="K254">
        <f t="shared" si="109"/>
        <v>9.8353047153394986</v>
      </c>
      <c r="L254">
        <f t="shared" si="110"/>
        <v>11640.042035728993</v>
      </c>
      <c r="M254">
        <f t="shared" si="111"/>
        <v>114.48336032075534</v>
      </c>
      <c r="N254">
        <f t="shared" si="93"/>
        <v>0.36369989157700294</v>
      </c>
      <c r="O254">
        <f t="shared" si="112"/>
        <v>0.99567427657682628</v>
      </c>
      <c r="P254">
        <f t="shared" si="113"/>
        <v>1009.8353047153395</v>
      </c>
      <c r="Q254">
        <f t="shared" si="114"/>
        <v>0.2269580159751112</v>
      </c>
      <c r="R254">
        <f t="shared" si="115"/>
        <v>2.1223372633611959E-2</v>
      </c>
      <c r="S254">
        <f t="shared" si="116"/>
        <v>1010.4690931723451</v>
      </c>
      <c r="T254">
        <f t="shared" si="117"/>
        <v>11640.042035728993</v>
      </c>
      <c r="U254">
        <f t="shared" si="94"/>
        <v>340322.12979350553</v>
      </c>
      <c r="V254">
        <f t="shared" si="118"/>
        <v>42.51104778836676</v>
      </c>
      <c r="W254">
        <f t="shared" si="95"/>
        <v>29926.736547655099</v>
      </c>
      <c r="X254">
        <f t="shared" si="96"/>
        <v>31801.386012181134</v>
      </c>
      <c r="Y254">
        <f t="shared" si="97"/>
        <v>21318.218154787228</v>
      </c>
      <c r="Z254">
        <f t="shared" si="119"/>
        <v>4251.8744592873245</v>
      </c>
      <c r="AA254">
        <f t="shared" si="120"/>
        <v>57.279744389913986</v>
      </c>
      <c r="AD254" t="b">
        <f t="shared" si="121"/>
        <v>1</v>
      </c>
      <c r="AE254" t="b">
        <f t="shared" si="122"/>
        <v>1</v>
      </c>
      <c r="AF254" t="b">
        <f t="shared" si="98"/>
        <v>1</v>
      </c>
      <c r="AG254" t="b">
        <f t="shared" si="123"/>
        <v>1</v>
      </c>
      <c r="AH254" t="b">
        <f t="shared" si="99"/>
        <v>1</v>
      </c>
    </row>
    <row r="255" spans="1:34" x14ac:dyDescent="0.35">
      <c r="A255">
        <v>253</v>
      </c>
      <c r="B255">
        <f t="shared" si="100"/>
        <v>100</v>
      </c>
      <c r="C255">
        <f t="shared" si="101"/>
        <v>2048</v>
      </c>
      <c r="D255">
        <f t="shared" si="102"/>
        <v>0.24303513037754601</v>
      </c>
      <c r="E255">
        <f t="shared" si="103"/>
        <v>2.2936078556584083E-2</v>
      </c>
      <c r="F255">
        <f t="shared" si="104"/>
        <v>0.26082546926084599</v>
      </c>
      <c r="G255">
        <f t="shared" si="105"/>
        <v>11.111016871502887</v>
      </c>
      <c r="H255" t="b">
        <f t="shared" si="106"/>
        <v>1</v>
      </c>
      <c r="I255">
        <f t="shared" si="107"/>
        <v>1</v>
      </c>
      <c r="J255">
        <f t="shared" si="108"/>
        <v>1000</v>
      </c>
      <c r="K255">
        <f t="shared" si="109"/>
        <v>9.8595612300603257</v>
      </c>
      <c r="L255">
        <f t="shared" si="110"/>
        <v>11371.842340763733</v>
      </c>
      <c r="M255">
        <f t="shared" si="111"/>
        <v>112.12137585735256</v>
      </c>
      <c r="N255">
        <f t="shared" si="93"/>
        <v>0.36212667262435683</v>
      </c>
      <c r="O255">
        <f t="shared" si="112"/>
        <v>0.99567440356986459</v>
      </c>
      <c r="P255">
        <f t="shared" si="113"/>
        <v>1009.8595612300603</v>
      </c>
      <c r="Q255">
        <f t="shared" si="114"/>
        <v>0.22605018391121079</v>
      </c>
      <c r="R255">
        <f t="shared" si="115"/>
        <v>2.1127637547121103E-2</v>
      </c>
      <c r="S255">
        <f t="shared" si="116"/>
        <v>1010.4949127803795</v>
      </c>
      <c r="T255">
        <f t="shared" si="117"/>
        <v>11371.842340763733</v>
      </c>
      <c r="U255">
        <f t="shared" si="94"/>
        <v>330225.51698641811</v>
      </c>
      <c r="V255">
        <f t="shared" si="118"/>
        <v>41.249838034528061</v>
      </c>
      <c r="W255">
        <f t="shared" si="95"/>
        <v>29720.548605534761</v>
      </c>
      <c r="X255">
        <f t="shared" si="96"/>
        <v>31588.179862739231</v>
      </c>
      <c r="Y255">
        <f t="shared" si="97"/>
        <v>20751.282408545012</v>
      </c>
      <c r="Z255">
        <f t="shared" si="119"/>
        <v>4135.9378263665412</v>
      </c>
      <c r="AA255">
        <f t="shared" si="120"/>
        <v>55.716198836520803</v>
      </c>
      <c r="AD255" t="b">
        <f t="shared" si="121"/>
        <v>1</v>
      </c>
      <c r="AE255" t="b">
        <f t="shared" si="122"/>
        <v>1</v>
      </c>
      <c r="AF255" t="b">
        <f t="shared" si="98"/>
        <v>1</v>
      </c>
      <c r="AG255" t="b">
        <f t="shared" si="123"/>
        <v>1</v>
      </c>
      <c r="AH255" t="b">
        <f t="shared" si="99"/>
        <v>1</v>
      </c>
    </row>
    <row r="256" spans="1:34" x14ac:dyDescent="0.35">
      <c r="A256">
        <v>254</v>
      </c>
      <c r="B256">
        <f t="shared" si="100"/>
        <v>100</v>
      </c>
      <c r="C256">
        <f t="shared" si="101"/>
        <v>2048</v>
      </c>
      <c r="D256">
        <f t="shared" si="102"/>
        <v>0.24303513037754601</v>
      </c>
      <c r="E256">
        <f t="shared" si="103"/>
        <v>2.2936078556584083E-2</v>
      </c>
      <c r="F256">
        <f t="shared" si="104"/>
        <v>0.25484315580832134</v>
      </c>
      <c r="G256">
        <f t="shared" si="105"/>
        <v>10.856173715694565</v>
      </c>
      <c r="H256" t="b">
        <f t="shared" si="106"/>
        <v>0</v>
      </c>
      <c r="I256">
        <f t="shared" si="107"/>
        <v>1</v>
      </c>
      <c r="J256">
        <f t="shared" si="108"/>
        <v>1000</v>
      </c>
      <c r="K256">
        <f t="shared" si="109"/>
        <v>9.8838775678902078</v>
      </c>
      <c r="L256">
        <f t="shared" si="110"/>
        <v>11111.016871502887</v>
      </c>
      <c r="M256">
        <f t="shared" si="111"/>
        <v>109.81993041269702</v>
      </c>
      <c r="N256">
        <f t="shared" si="93"/>
        <v>0.36056030818886586</v>
      </c>
      <c r="O256">
        <f t="shared" si="112"/>
        <v>0.99567454000518818</v>
      </c>
      <c r="P256">
        <f t="shared" si="113"/>
        <v>1009.8838775678902</v>
      </c>
      <c r="Q256">
        <f t="shared" si="114"/>
        <v>0.22605018391121079</v>
      </c>
      <c r="R256">
        <f t="shared" si="115"/>
        <v>2.1127637547121103E-2</v>
      </c>
      <c r="S256">
        <f t="shared" si="116"/>
        <v>1010.5207960665327</v>
      </c>
      <c r="T256">
        <f t="shared" si="117"/>
        <v>11111.016871502887</v>
      </c>
      <c r="U256">
        <f t="shared" si="94"/>
        <v>320350.50023777888</v>
      </c>
      <c r="V256">
        <f t="shared" si="118"/>
        <v>40.016308762814106</v>
      </c>
      <c r="W256">
        <f t="shared" si="95"/>
        <v>29508.601154258839</v>
      </c>
      <c r="X256">
        <f t="shared" si="96"/>
        <v>31369.42217446939</v>
      </c>
      <c r="Y256">
        <f t="shared" si="97"/>
        <v>20201.396249221729</v>
      </c>
      <c r="Z256">
        <f t="shared" si="119"/>
        <v>4023.5955691504314</v>
      </c>
      <c r="AA256">
        <f t="shared" si="120"/>
        <v>54.197018608289447</v>
      </c>
      <c r="AD256" t="b">
        <f t="shared" si="121"/>
        <v>1</v>
      </c>
      <c r="AE256" t="b">
        <f t="shared" si="122"/>
        <v>1</v>
      </c>
      <c r="AF256" t="b">
        <f t="shared" si="98"/>
        <v>1</v>
      </c>
      <c r="AG256" t="b">
        <f t="shared" si="123"/>
        <v>1</v>
      </c>
      <c r="AH256" t="b">
        <f t="shared" si="99"/>
        <v>1</v>
      </c>
    </row>
    <row r="257" spans="1:34" x14ac:dyDescent="0.35">
      <c r="A257">
        <v>255</v>
      </c>
      <c r="B257">
        <f t="shared" si="100"/>
        <v>100</v>
      </c>
      <c r="C257">
        <f t="shared" si="101"/>
        <v>2048</v>
      </c>
      <c r="D257">
        <f t="shared" si="102"/>
        <v>0.24303513037754601</v>
      </c>
      <c r="E257">
        <f t="shared" si="103"/>
        <v>2.2936078556584083E-2</v>
      </c>
      <c r="F257">
        <f t="shared" si="104"/>
        <v>0.24899805316709386</v>
      </c>
      <c r="G257">
        <f t="shared" si="105"/>
        <v>10.607175662527471</v>
      </c>
      <c r="H257" t="b">
        <f t="shared" si="106"/>
        <v>0</v>
      </c>
      <c r="I257">
        <f t="shared" si="107"/>
        <v>1</v>
      </c>
      <c r="J257">
        <f t="shared" si="108"/>
        <v>1000</v>
      </c>
      <c r="K257">
        <f t="shared" si="109"/>
        <v>9.9082538763690469</v>
      </c>
      <c r="L257">
        <f t="shared" si="110"/>
        <v>10856.173715694566</v>
      </c>
      <c r="M257">
        <f t="shared" si="111"/>
        <v>107.56572530106644</v>
      </c>
      <c r="N257">
        <f t="shared" si="93"/>
        <v>0.35900077153809518</v>
      </c>
      <c r="O257">
        <f t="shared" si="112"/>
        <v>0.99567468571733697</v>
      </c>
      <c r="P257">
        <f t="shared" si="113"/>
        <v>1009.908253876369</v>
      </c>
      <c r="Q257">
        <f t="shared" si="114"/>
        <v>0.22605018391121079</v>
      </c>
      <c r="R257">
        <f t="shared" si="115"/>
        <v>2.1127637547121103E-2</v>
      </c>
      <c r="S257">
        <f t="shared" si="116"/>
        <v>1010.5467431878521</v>
      </c>
      <c r="T257">
        <f t="shared" si="117"/>
        <v>10856.173715694566</v>
      </c>
      <c r="U257">
        <f t="shared" si="94"/>
        <v>310691.95920976158</v>
      </c>
      <c r="V257">
        <f t="shared" si="118"/>
        <v>38.80982037060442</v>
      </c>
      <c r="W257">
        <f t="shared" si="95"/>
        <v>29290.733847970449</v>
      </c>
      <c r="X257">
        <f t="shared" si="96"/>
        <v>31144.968903574139</v>
      </c>
      <c r="Y257">
        <f t="shared" si="97"/>
        <v>19668.196954404742</v>
      </c>
      <c r="Z257">
        <f t="shared" si="119"/>
        <v>3914.3053406826975</v>
      </c>
      <c r="AA257">
        <f t="shared" si="120"/>
        <v>52.716686521413273</v>
      </c>
      <c r="AD257" t="b">
        <f t="shared" si="121"/>
        <v>1</v>
      </c>
      <c r="AE257" t="b">
        <f t="shared" si="122"/>
        <v>1</v>
      </c>
      <c r="AF257" t="b">
        <f t="shared" si="98"/>
        <v>1</v>
      </c>
      <c r="AG257" t="b">
        <f t="shared" si="123"/>
        <v>1</v>
      </c>
      <c r="AH257" t="b">
        <f t="shared" si="99"/>
        <v>1</v>
      </c>
    </row>
    <row r="258" spans="1:34" x14ac:dyDescent="0.35">
      <c r="A258">
        <v>256</v>
      </c>
      <c r="B258">
        <f t="shared" si="100"/>
        <v>100</v>
      </c>
      <c r="C258">
        <f t="shared" si="101"/>
        <v>2048</v>
      </c>
      <c r="D258">
        <f t="shared" si="102"/>
        <v>0.24303513037754601</v>
      </c>
      <c r="E258">
        <f t="shared" si="103"/>
        <v>2.2936078556584083E-2</v>
      </c>
      <c r="F258">
        <f t="shared" si="104"/>
        <v>0.24328701425921689</v>
      </c>
      <c r="G258">
        <f t="shared" si="105"/>
        <v>10.363888648268254</v>
      </c>
      <c r="H258" t="b">
        <f t="shared" si="106"/>
        <v>0</v>
      </c>
      <c r="I258">
        <f t="shared" si="107"/>
        <v>1</v>
      </c>
      <c r="J258">
        <f t="shared" si="108"/>
        <v>1000</v>
      </c>
      <c r="K258">
        <f t="shared" si="109"/>
        <v>9.9326903034006442</v>
      </c>
      <c r="L258">
        <f t="shared" si="110"/>
        <v>10607.17566252747</v>
      </c>
      <c r="M258">
        <f t="shared" si="111"/>
        <v>105.35779084965391</v>
      </c>
      <c r="N258">
        <f t="shared" ref="N258:N321" si="124">INDEX(P_cur,MATCH(A258,curve_t,0))</f>
        <v>0.35744803595598856</v>
      </c>
      <c r="O258">
        <f t="shared" si="112"/>
        <v>0.99567484054294897</v>
      </c>
      <c r="P258">
        <f t="shared" si="113"/>
        <v>1009.9326903034006</v>
      </c>
      <c r="Q258">
        <f t="shared" si="114"/>
        <v>0.22605018391121079</v>
      </c>
      <c r="R258">
        <f t="shared" si="115"/>
        <v>2.1127637547121103E-2</v>
      </c>
      <c r="S258">
        <f t="shared" si="116"/>
        <v>1010.5727543017726</v>
      </c>
      <c r="T258">
        <f t="shared" si="117"/>
        <v>10607.17566252747</v>
      </c>
      <c r="U258">
        <f t="shared" ref="U258:U321" si="125">L259+M259+V259*O259+O259*U259</f>
        <v>301244.8909521157</v>
      </c>
      <c r="V258">
        <f t="shared" si="118"/>
        <v>37.629747918647134</v>
      </c>
      <c r="W258">
        <f t="shared" ref="W258:W321" si="126">P259+(1-E259)*(O259*(W259+$AL$14*W259))</f>
        <v>29066.781897782374</v>
      </c>
      <c r="X258">
        <f t="shared" ref="X258:X321" si="127">S259+(1-R259)*(O259*(X259+$AL$14*X259))</f>
        <v>30914.67229018531</v>
      </c>
      <c r="Y258">
        <f t="shared" ref="Y258:Y321" si="128">G258*(X258-W258)</f>
        <v>19151.330261068764</v>
      </c>
      <c r="Z258">
        <f t="shared" si="119"/>
        <v>3807.9842466874675</v>
      </c>
      <c r="AA258">
        <f t="shared" si="120"/>
        <v>51.274207689614386</v>
      </c>
      <c r="AD258" t="b">
        <f t="shared" si="121"/>
        <v>1</v>
      </c>
      <c r="AE258" t="b">
        <f t="shared" si="122"/>
        <v>1</v>
      </c>
      <c r="AF258" t="b">
        <f t="shared" ref="AF258:AF321" si="129">IF(A258&gt;$AL$11,AND(G258=0,U258=0,Y258=0),TRUE)</f>
        <v>1</v>
      </c>
      <c r="AG258" t="b">
        <f t="shared" si="123"/>
        <v>1</v>
      </c>
      <c r="AH258" t="b">
        <f t="shared" ref="AH258:AH321" si="130">Y258&gt;=0</f>
        <v>1</v>
      </c>
    </row>
    <row r="259" spans="1:34" x14ac:dyDescent="0.35">
      <c r="A259">
        <v>257</v>
      </c>
      <c r="B259">
        <f t="shared" ref="B259:B322" si="131">MIN(120,INT(($AL$9+A259-1)/12))</f>
        <v>100</v>
      </c>
      <c r="C259">
        <f t="shared" ref="C259:C322" si="132">INT(($AL$8+A259)/12)</f>
        <v>2048</v>
      </c>
      <c r="D259">
        <f t="shared" ref="D259:D322" si="133">IF(B259&gt;=120,1,INDEX(mort_v2_M,MATCH(B259,mort_age,0))*INDEX(cif,MATCH(B259,cif_age,0),MATCH(C259,cif_year,0)))</f>
        <v>0.24303513037754601</v>
      </c>
      <c r="E259">
        <f t="shared" ref="E259:E322" si="134">1-(1-D259)^(1/12)</f>
        <v>2.2936078556584083E-2</v>
      </c>
      <c r="F259">
        <f t="shared" ref="F259:F322" si="135">G258*E259</f>
        <v>0.2377069641883707</v>
      </c>
      <c r="G259">
        <f t="shared" ref="G259:G322" si="136">G258-F259</f>
        <v>10.126181684079883</v>
      </c>
      <c r="H259" t="b">
        <f t="shared" ref="H259:H322" si="137">AND(A259-$AL$10&gt;0,MOD(A259-$AL$10,12)=0)</f>
        <v>0</v>
      </c>
      <c r="I259">
        <f t="shared" ref="I259:I322" si="138">IF($AL$4="CPI",IF(H259,INDEX(I_cur,MATCH(A259-$AL$13,cpi_u,0))/INDEX(I_cur,MATCH(A259-$AL$13-12,cpi_u,0)),1),1)</f>
        <v>1</v>
      </c>
      <c r="J259">
        <f t="shared" ref="J259:J322" si="139">J258*I259</f>
        <v>1000</v>
      </c>
      <c r="K259">
        <f t="shared" ref="K259:K322" si="140">$AL$17*(INDEX(I_cur,MATCH(A259-1,cpi_u,0))/$AL$18)</f>
        <v>9.9571869972535758</v>
      </c>
      <c r="L259">
        <f t="shared" ref="L259:L322" si="141">G258*J259</f>
        <v>10363.888648268254</v>
      </c>
      <c r="M259">
        <f t="shared" ref="M259:M322" si="142">G258*K259</f>
        <v>103.1951772895206</v>
      </c>
      <c r="N259">
        <f t="shared" si="124"/>
        <v>0.35590207474491631</v>
      </c>
      <c r="O259">
        <f t="shared" ref="O259:O322" si="143">N259/N258</f>
        <v>0.99567500432073264</v>
      </c>
      <c r="P259">
        <f t="shared" ref="P259:P322" si="144">J259+K259</f>
        <v>1009.9571869972535</v>
      </c>
      <c r="Q259">
        <f t="shared" ref="Q259:Q322" si="145">IF(B259&gt;=120,1,D259*$AL$15)</f>
        <v>0.22605018391121079</v>
      </c>
      <c r="R259">
        <f t="shared" ref="R259:R322" si="146">1-(1-Q259)^(1/12)</f>
        <v>2.1127637547121103E-2</v>
      </c>
      <c r="S259">
        <f t="shared" ref="S259:S322" si="147">J259+K259*$AL$16</f>
        <v>1010.598829566117</v>
      </c>
      <c r="T259">
        <f t="shared" ref="T259:T322" si="148">L259</f>
        <v>10363.888648268254</v>
      </c>
      <c r="U259">
        <f t="shared" si="125"/>
        <v>292004.40720153472</v>
      </c>
      <c r="V259">
        <f t="shared" ref="V259:V322" si="149">$AL$14*U259</f>
        <v>36.475480793711931</v>
      </c>
      <c r="W259">
        <f t="shared" si="126"/>
        <v>28836.575948525253</v>
      </c>
      <c r="X259">
        <f t="shared" si="127"/>
        <v>30678.380762340294</v>
      </c>
      <c r="Y259">
        <f t="shared" si="128"/>
        <v>18650.450171304026</v>
      </c>
      <c r="Z259">
        <f t="shared" ref="Z259:Z322" si="150">N258*L259</f>
        <v>3704.5516421900525</v>
      </c>
      <c r="AA259">
        <f t="shared" ref="AA259:AA322" si="151">N258*M259+N259*V259</f>
        <v>49.8686127340696</v>
      </c>
      <c r="AD259" t="b">
        <f t="shared" ref="AD259:AD322" si="152">AND(G259&gt;=0,G259&lt;=G258)</f>
        <v>1</v>
      </c>
      <c r="AE259" t="b">
        <f t="shared" ref="AE259:AE322" si="153">AND(D259&gt;=0,D259&lt;=1,E259&gt;=0,E259&lt;=1,Q259&gt;=0,Q259&lt;=1,R259&gt;=0,R259&lt;=1,F259&lt;=G258)</f>
        <v>1</v>
      </c>
      <c r="AF259" t="b">
        <f t="shared" si="129"/>
        <v>1</v>
      </c>
      <c r="AG259" t="b">
        <f t="shared" ref="AG259:AG322" si="154">ABS(U259-((U258-L259-M259)/O259-V259))&lt;=0.000000000001*((ABS(U258)+ABS(L259)+ABS(M259))/O259+ABS(V259))</f>
        <v>1</v>
      </c>
      <c r="AH259" t="b">
        <f t="shared" si="130"/>
        <v>1</v>
      </c>
    </row>
    <row r="260" spans="1:34" x14ac:dyDescent="0.35">
      <c r="A260">
        <v>258</v>
      </c>
      <c r="B260">
        <f t="shared" si="131"/>
        <v>100</v>
      </c>
      <c r="C260">
        <f t="shared" si="132"/>
        <v>2048</v>
      </c>
      <c r="D260">
        <f t="shared" si="133"/>
        <v>0.24303513037754601</v>
      </c>
      <c r="E260">
        <f t="shared" si="134"/>
        <v>2.2936078556584083E-2</v>
      </c>
      <c r="F260">
        <f t="shared" si="135"/>
        <v>0.2322548985842991</v>
      </c>
      <c r="G260">
        <f t="shared" si="136"/>
        <v>9.8939267854955837</v>
      </c>
      <c r="H260" t="b">
        <f t="shared" si="137"/>
        <v>0</v>
      </c>
      <c r="I260">
        <f t="shared" si="138"/>
        <v>1</v>
      </c>
      <c r="J260">
        <f t="shared" si="139"/>
        <v>1000</v>
      </c>
      <c r="K260">
        <f t="shared" si="140"/>
        <v>9.9817441065620773</v>
      </c>
      <c r="L260">
        <f t="shared" si="141"/>
        <v>10126.181684079884</v>
      </c>
      <c r="M260">
        <f t="shared" si="142"/>
        <v>101.07695434704122</v>
      </c>
      <c r="N260">
        <f t="shared" si="124"/>
        <v>0.35436286122767796</v>
      </c>
      <c r="O260">
        <f t="shared" si="143"/>
        <v>0.99567517689144824</v>
      </c>
      <c r="P260">
        <f t="shared" si="144"/>
        <v>1009.9817441065621</v>
      </c>
      <c r="Q260">
        <f t="shared" si="145"/>
        <v>0.22605018391121079</v>
      </c>
      <c r="R260">
        <f t="shared" si="146"/>
        <v>2.1127637547121103E-2</v>
      </c>
      <c r="S260">
        <f t="shared" si="147"/>
        <v>1010.6249691390977</v>
      </c>
      <c r="T260">
        <f t="shared" si="148"/>
        <v>10126.181684079884</v>
      </c>
      <c r="U260">
        <f t="shared" si="125"/>
        <v>282965.7317433249</v>
      </c>
      <c r="V260">
        <f t="shared" si="149"/>
        <v>35.346422379025114</v>
      </c>
      <c r="W260">
        <f t="shared" si="126"/>
        <v>28599.941952082212</v>
      </c>
      <c r="X260">
        <f t="shared" si="127"/>
        <v>30435.938837482092</v>
      </c>
      <c r="Y260">
        <f t="shared" si="128"/>
        <v>18165.218762544337</v>
      </c>
      <c r="Z260">
        <f t="shared" si="150"/>
        <v>3603.9290706080014</v>
      </c>
      <c r="AA260">
        <f t="shared" si="151"/>
        <v>48.498957129402527</v>
      </c>
      <c r="AD260" t="b">
        <f t="shared" si="152"/>
        <v>1</v>
      </c>
      <c r="AE260" t="b">
        <f t="shared" si="153"/>
        <v>1</v>
      </c>
      <c r="AF260" t="b">
        <f t="shared" si="129"/>
        <v>1</v>
      </c>
      <c r="AG260" t="b">
        <f t="shared" si="154"/>
        <v>1</v>
      </c>
      <c r="AH260" t="b">
        <f t="shared" si="130"/>
        <v>1</v>
      </c>
    </row>
    <row r="261" spans="1:34" x14ac:dyDescent="0.35">
      <c r="A261">
        <v>259</v>
      </c>
      <c r="B261">
        <f t="shared" si="131"/>
        <v>100</v>
      </c>
      <c r="C261">
        <f t="shared" si="132"/>
        <v>2048</v>
      </c>
      <c r="D261">
        <f t="shared" si="133"/>
        <v>0.24303513037754601</v>
      </c>
      <c r="E261">
        <f t="shared" si="134"/>
        <v>2.2936078556584083E-2</v>
      </c>
      <c r="F261">
        <f t="shared" si="135"/>
        <v>0.22692788198521816</v>
      </c>
      <c r="G261">
        <f t="shared" si="136"/>
        <v>9.6669989035103647</v>
      </c>
      <c r="H261" t="b">
        <f t="shared" si="137"/>
        <v>0</v>
      </c>
      <c r="I261">
        <f t="shared" si="138"/>
        <v>1</v>
      </c>
      <c r="J261">
        <f t="shared" si="139"/>
        <v>1000</v>
      </c>
      <c r="K261">
        <f t="shared" si="140"/>
        <v>10.00636178032696</v>
      </c>
      <c r="L261">
        <f t="shared" si="141"/>
        <v>9893.9267854955833</v>
      </c>
      <c r="M261">
        <f t="shared" si="142"/>
        <v>99.002210843736194</v>
      </c>
      <c r="N261">
        <f t="shared" si="124"/>
        <v>0.35283036874945795</v>
      </c>
      <c r="O261">
        <f t="shared" si="143"/>
        <v>0.99567535809788099</v>
      </c>
      <c r="P261">
        <f t="shared" si="144"/>
        <v>1010.006361780327</v>
      </c>
      <c r="Q261">
        <f t="shared" si="145"/>
        <v>0.22605018391121079</v>
      </c>
      <c r="R261">
        <f t="shared" si="146"/>
        <v>2.1127637547121103E-2</v>
      </c>
      <c r="S261">
        <f t="shared" si="147"/>
        <v>1010.6511731793172</v>
      </c>
      <c r="T261">
        <f t="shared" si="148"/>
        <v>9893.9267854955833</v>
      </c>
      <c r="U261">
        <f t="shared" si="125"/>
        <v>274124.19783393427</v>
      </c>
      <c r="V261">
        <f t="shared" si="149"/>
        <v>34.241989732307054</v>
      </c>
      <c r="W261">
        <f t="shared" si="126"/>
        <v>28356.701037215593</v>
      </c>
      <c r="X261">
        <f t="shared" si="127"/>
        <v>30187.187021419548</v>
      </c>
      <c r="Y261">
        <f t="shared" si="128"/>
        <v>17695.306002190722</v>
      </c>
      <c r="Z261">
        <f t="shared" si="150"/>
        <v>3506.0402044853772</v>
      </c>
      <c r="AA261">
        <f t="shared" si="151"/>
        <v>47.164320566417253</v>
      </c>
      <c r="AD261" t="b">
        <f t="shared" si="152"/>
        <v>1</v>
      </c>
      <c r="AE261" t="b">
        <f t="shared" si="153"/>
        <v>1</v>
      </c>
      <c r="AF261" t="b">
        <f t="shared" si="129"/>
        <v>1</v>
      </c>
      <c r="AG261" t="b">
        <f t="shared" si="154"/>
        <v>1</v>
      </c>
      <c r="AH261" t="b">
        <f t="shared" si="130"/>
        <v>1</v>
      </c>
    </row>
    <row r="262" spans="1:34" x14ac:dyDescent="0.35">
      <c r="A262">
        <v>260</v>
      </c>
      <c r="B262">
        <f t="shared" si="131"/>
        <v>100</v>
      </c>
      <c r="C262">
        <f t="shared" si="132"/>
        <v>2048</v>
      </c>
      <c r="D262">
        <f t="shared" si="133"/>
        <v>0.24303513037754601</v>
      </c>
      <c r="E262">
        <f t="shared" si="134"/>
        <v>2.2936078556584083E-2</v>
      </c>
      <c r="F262">
        <f t="shared" si="135"/>
        <v>0.22172304625732592</v>
      </c>
      <c r="G262">
        <f t="shared" si="136"/>
        <v>9.4452758572530389</v>
      </c>
      <c r="H262" t="b">
        <f t="shared" si="137"/>
        <v>0</v>
      </c>
      <c r="I262">
        <f t="shared" si="138"/>
        <v>1</v>
      </c>
      <c r="J262">
        <f t="shared" si="139"/>
        <v>1000</v>
      </c>
      <c r="K262">
        <f t="shared" si="140"/>
        <v>10.031040167916515</v>
      </c>
      <c r="L262">
        <f t="shared" si="141"/>
        <v>9666.9989035103645</v>
      </c>
      <c r="M262">
        <f t="shared" si="142"/>
        <v>96.970054304317372</v>
      </c>
      <c r="N262">
        <f t="shared" si="124"/>
        <v>0.35130457067973681</v>
      </c>
      <c r="O262">
        <f t="shared" si="143"/>
        <v>0.9956755477848207</v>
      </c>
      <c r="P262">
        <f t="shared" si="144"/>
        <v>1010.0310401679166</v>
      </c>
      <c r="Q262">
        <f t="shared" si="145"/>
        <v>0.22605018391121079</v>
      </c>
      <c r="R262">
        <f t="shared" si="146"/>
        <v>2.1127637547121103E-2</v>
      </c>
      <c r="S262">
        <f t="shared" si="147"/>
        <v>1010.677441845769</v>
      </c>
      <c r="T262">
        <f t="shared" si="148"/>
        <v>9666.9989035103645</v>
      </c>
      <c r="U262">
        <f t="shared" si="125"/>
        <v>265475.24568292918</v>
      </c>
      <c r="V262">
        <f t="shared" si="149"/>
        <v>33.161613271235403</v>
      </c>
      <c r="W262">
        <f t="shared" si="126"/>
        <v>28106.669375788581</v>
      </c>
      <c r="X262">
        <f t="shared" si="127"/>
        <v>29931.961704682068</v>
      </c>
      <c r="Y262">
        <f t="shared" si="128"/>
        <v>17240.389566526828</v>
      </c>
      <c r="Z262">
        <f t="shared" si="150"/>
        <v>3410.8107878261676</v>
      </c>
      <c r="AA262">
        <f t="shared" si="151"/>
        <v>45.86380633114608</v>
      </c>
      <c r="AD262" t="b">
        <f t="shared" si="152"/>
        <v>1</v>
      </c>
      <c r="AE262" t="b">
        <f t="shared" si="153"/>
        <v>1</v>
      </c>
      <c r="AF262" t="b">
        <f t="shared" si="129"/>
        <v>1</v>
      </c>
      <c r="AG262" t="b">
        <f t="shared" si="154"/>
        <v>1</v>
      </c>
      <c r="AH262" t="b">
        <f t="shared" si="130"/>
        <v>1</v>
      </c>
    </row>
    <row r="263" spans="1:34" x14ac:dyDescent="0.35">
      <c r="A263">
        <v>261</v>
      </c>
      <c r="B263">
        <f t="shared" si="131"/>
        <v>101</v>
      </c>
      <c r="C263">
        <f t="shared" si="132"/>
        <v>2048</v>
      </c>
      <c r="D263">
        <f t="shared" si="133"/>
        <v>0.27140248594614358</v>
      </c>
      <c r="E263">
        <f t="shared" si="134"/>
        <v>2.6041077769424104E-2</v>
      </c>
      <c r="F263">
        <f t="shared" si="135"/>
        <v>0.24596516315239031</v>
      </c>
      <c r="G263">
        <f t="shared" si="136"/>
        <v>9.1993106941006477</v>
      </c>
      <c r="H263" t="b">
        <f t="shared" si="137"/>
        <v>0</v>
      </c>
      <c r="I263">
        <f t="shared" si="138"/>
        <v>1</v>
      </c>
      <c r="J263">
        <f t="shared" si="139"/>
        <v>1000</v>
      </c>
      <c r="K263">
        <f t="shared" si="140"/>
        <v>10.055779419067411</v>
      </c>
      <c r="L263">
        <f t="shared" si="141"/>
        <v>9445.2758572530383</v>
      </c>
      <c r="M263">
        <f t="shared" si="142"/>
        <v>94.979610572779407</v>
      </c>
      <c r="N263">
        <f t="shared" si="124"/>
        <v>0.34978544041415854</v>
      </c>
      <c r="O263">
        <f t="shared" si="143"/>
        <v>0.99567574579904017</v>
      </c>
      <c r="P263">
        <f t="shared" si="144"/>
        <v>1010.0557794190674</v>
      </c>
      <c r="Q263">
        <f t="shared" si="145"/>
        <v>0.252435035901105</v>
      </c>
      <c r="R263">
        <f t="shared" si="146"/>
        <v>2.3952968531482544E-2</v>
      </c>
      <c r="S263">
        <f t="shared" si="147"/>
        <v>1010.7037752978387</v>
      </c>
      <c r="T263">
        <f t="shared" si="148"/>
        <v>9445.2758572530383</v>
      </c>
      <c r="U263">
        <f t="shared" si="125"/>
        <v>257014.41999304091</v>
      </c>
      <c r="V263">
        <f t="shared" si="149"/>
        <v>32.104736466162159</v>
      </c>
      <c r="W263">
        <f t="shared" si="126"/>
        <v>27938.443274653138</v>
      </c>
      <c r="X263">
        <f t="shared" si="127"/>
        <v>29755.980096746436</v>
      </c>
      <c r="Y263">
        <f t="shared" si="128"/>
        <v>16720.085924404582</v>
      </c>
      <c r="Z263">
        <f t="shared" si="150"/>
        <v>3318.1685799839615</v>
      </c>
      <c r="AA263">
        <f t="shared" si="151"/>
        <v>44.596540699795888</v>
      </c>
      <c r="AD263" t="b">
        <f t="shared" si="152"/>
        <v>1</v>
      </c>
      <c r="AE263" t="b">
        <f t="shared" si="153"/>
        <v>1</v>
      </c>
      <c r="AF263" t="b">
        <f t="shared" si="129"/>
        <v>1</v>
      </c>
      <c r="AG263" t="b">
        <f t="shared" si="154"/>
        <v>1</v>
      </c>
      <c r="AH263" t="b">
        <f t="shared" si="130"/>
        <v>1</v>
      </c>
    </row>
    <row r="264" spans="1:34" x14ac:dyDescent="0.35">
      <c r="A264">
        <v>262</v>
      </c>
      <c r="B264">
        <f t="shared" si="131"/>
        <v>101</v>
      </c>
      <c r="C264">
        <f t="shared" si="132"/>
        <v>2048</v>
      </c>
      <c r="D264">
        <f t="shared" si="133"/>
        <v>0.27140248594614358</v>
      </c>
      <c r="E264">
        <f t="shared" si="134"/>
        <v>2.6041077769424104E-2</v>
      </c>
      <c r="F264">
        <f t="shared" si="135"/>
        <v>0.23955996521016978</v>
      </c>
      <c r="G264">
        <f t="shared" si="136"/>
        <v>8.9597507288904783</v>
      </c>
      <c r="H264" t="b">
        <f t="shared" si="137"/>
        <v>0</v>
      </c>
      <c r="I264">
        <f t="shared" si="138"/>
        <v>1</v>
      </c>
      <c r="J264">
        <f t="shared" si="139"/>
        <v>1000</v>
      </c>
      <c r="K264">
        <f t="shared" si="140"/>
        <v>10.08057968388561</v>
      </c>
      <c r="L264">
        <f t="shared" si="141"/>
        <v>9199.3106941006481</v>
      </c>
      <c r="M264">
        <f t="shared" si="142"/>
        <v>92.734384488702617</v>
      </c>
      <c r="N264">
        <f t="shared" si="124"/>
        <v>0.34827295137635267</v>
      </c>
      <c r="O264">
        <f t="shared" si="143"/>
        <v>0.99567595198926795</v>
      </c>
      <c r="P264">
        <f t="shared" si="144"/>
        <v>1010.0805796838856</v>
      </c>
      <c r="Q264">
        <f t="shared" si="145"/>
        <v>0.252435035901105</v>
      </c>
      <c r="R264">
        <f t="shared" si="146"/>
        <v>2.3952968531482544E-2</v>
      </c>
      <c r="S264">
        <f t="shared" si="147"/>
        <v>1010.7301736953053</v>
      </c>
      <c r="T264">
        <f t="shared" si="148"/>
        <v>9199.3106941006481</v>
      </c>
      <c r="U264">
        <f t="shared" si="125"/>
        <v>248767.11570250258</v>
      </c>
      <c r="V264">
        <f t="shared" si="149"/>
        <v>31.07453150407812</v>
      </c>
      <c r="W264">
        <f t="shared" si="126"/>
        <v>27764.959453655294</v>
      </c>
      <c r="X264">
        <f t="shared" si="127"/>
        <v>29574.886042144637</v>
      </c>
      <c r="Y264">
        <f t="shared" si="128"/>
        <v>16216.491070455648</v>
      </c>
      <c r="Z264">
        <f t="shared" si="150"/>
        <v>3217.7849426426737</v>
      </c>
      <c r="AA264">
        <f t="shared" si="151"/>
        <v>43.259556319479501</v>
      </c>
      <c r="AD264" t="b">
        <f t="shared" si="152"/>
        <v>1</v>
      </c>
      <c r="AE264" t="b">
        <f t="shared" si="153"/>
        <v>1</v>
      </c>
      <c r="AF264" t="b">
        <f t="shared" si="129"/>
        <v>1</v>
      </c>
      <c r="AG264" t="b">
        <f t="shared" si="154"/>
        <v>1</v>
      </c>
      <c r="AH264" t="b">
        <f t="shared" si="130"/>
        <v>1</v>
      </c>
    </row>
    <row r="265" spans="1:34" x14ac:dyDescent="0.35">
      <c r="A265">
        <v>263</v>
      </c>
      <c r="B265">
        <f t="shared" si="131"/>
        <v>101</v>
      </c>
      <c r="C265">
        <f t="shared" si="132"/>
        <v>2048</v>
      </c>
      <c r="D265">
        <f t="shared" si="133"/>
        <v>0.27140248594614358</v>
      </c>
      <c r="E265">
        <f t="shared" si="134"/>
        <v>2.6041077769424104E-2</v>
      </c>
      <c r="F265">
        <f t="shared" si="135"/>
        <v>0.23332156552569125</v>
      </c>
      <c r="G265">
        <f t="shared" si="136"/>
        <v>8.7264291633647879</v>
      </c>
      <c r="H265" t="b">
        <f t="shared" si="137"/>
        <v>0</v>
      </c>
      <c r="I265">
        <f t="shared" si="138"/>
        <v>1</v>
      </c>
      <c r="J265">
        <f t="shared" si="139"/>
        <v>1000</v>
      </c>
      <c r="K265">
        <f t="shared" si="140"/>
        <v>10.105441112847274</v>
      </c>
      <c r="L265">
        <f t="shared" si="141"/>
        <v>8959.7507288904781</v>
      </c>
      <c r="M265">
        <f t="shared" si="142"/>
        <v>90.54223337659316</v>
      </c>
      <c r="N265">
        <f t="shared" si="124"/>
        <v>0.34676707701971621</v>
      </c>
      <c r="O265">
        <f t="shared" si="143"/>
        <v>0.99567616620617438</v>
      </c>
      <c r="P265">
        <f t="shared" si="144"/>
        <v>1010.1054411128473</v>
      </c>
      <c r="Q265">
        <f t="shared" si="145"/>
        <v>0.252435035901105</v>
      </c>
      <c r="R265">
        <f t="shared" si="146"/>
        <v>2.3952968531482544E-2</v>
      </c>
      <c r="S265">
        <f t="shared" si="147"/>
        <v>1010.7566371983415</v>
      </c>
      <c r="T265">
        <f t="shared" si="148"/>
        <v>8959.7507288904781</v>
      </c>
      <c r="U265">
        <f t="shared" si="125"/>
        <v>240727.74923555768</v>
      </c>
      <c r="V265">
        <f t="shared" si="149"/>
        <v>30.070300917392924</v>
      </c>
      <c r="W265">
        <f t="shared" si="126"/>
        <v>27586.054356136723</v>
      </c>
      <c r="X265">
        <f t="shared" si="127"/>
        <v>29388.531759284135</v>
      </c>
      <c r="Y265">
        <f t="shared" si="128"/>
        <v>15729.191377131603</v>
      </c>
      <c r="Z265">
        <f t="shared" si="150"/>
        <v>3120.4388299471138</v>
      </c>
      <c r="AA265">
        <f t="shared" si="151"/>
        <v>41.960801196500242</v>
      </c>
      <c r="AD265" t="b">
        <f t="shared" si="152"/>
        <v>1</v>
      </c>
      <c r="AE265" t="b">
        <f t="shared" si="153"/>
        <v>1</v>
      </c>
      <c r="AF265" t="b">
        <f t="shared" si="129"/>
        <v>1</v>
      </c>
      <c r="AG265" t="b">
        <f t="shared" si="154"/>
        <v>1</v>
      </c>
      <c r="AH265" t="b">
        <f t="shared" si="130"/>
        <v>1</v>
      </c>
    </row>
    <row r="266" spans="1:34" x14ac:dyDescent="0.35">
      <c r="A266">
        <v>264</v>
      </c>
      <c r="B266">
        <f t="shared" si="131"/>
        <v>101</v>
      </c>
      <c r="C266">
        <f t="shared" si="132"/>
        <v>2048</v>
      </c>
      <c r="D266">
        <f t="shared" si="133"/>
        <v>0.27140248594614358</v>
      </c>
      <c r="E266">
        <f t="shared" si="134"/>
        <v>2.6041077769424104E-2</v>
      </c>
      <c r="F266">
        <f t="shared" si="135"/>
        <v>0.22724562049255295</v>
      </c>
      <c r="G266">
        <f t="shared" si="136"/>
        <v>8.4991835428722347</v>
      </c>
      <c r="H266" t="b">
        <f t="shared" si="137"/>
        <v>0</v>
      </c>
      <c r="I266">
        <f t="shared" si="138"/>
        <v>1</v>
      </c>
      <c r="J266">
        <f t="shared" si="139"/>
        <v>1000</v>
      </c>
      <c r="K266">
        <f t="shared" si="140"/>
        <v>10.130363856799685</v>
      </c>
      <c r="L266">
        <f t="shared" si="141"/>
        <v>8726.4291633647881</v>
      </c>
      <c r="M266">
        <f t="shared" si="142"/>
        <v>88.401902595473359</v>
      </c>
      <c r="N266">
        <f t="shared" si="124"/>
        <v>0.34526779082915104</v>
      </c>
      <c r="O266">
        <f t="shared" si="143"/>
        <v>0.99567638830234184</v>
      </c>
      <c r="P266">
        <f t="shared" si="144"/>
        <v>1010.1303638567997</v>
      </c>
      <c r="Q266">
        <f t="shared" si="145"/>
        <v>0.252435035901105</v>
      </c>
      <c r="R266">
        <f t="shared" si="146"/>
        <v>2.3952968531482544E-2</v>
      </c>
      <c r="S266">
        <f t="shared" si="147"/>
        <v>1010.7831659675155</v>
      </c>
      <c r="T266">
        <f t="shared" si="148"/>
        <v>8726.4291633647881</v>
      </c>
      <c r="U266">
        <f t="shared" si="125"/>
        <v>232890.88232708254</v>
      </c>
      <c r="V266">
        <f t="shared" si="149"/>
        <v>29.091365389869626</v>
      </c>
      <c r="W266">
        <f t="shared" si="126"/>
        <v>27401.559355944781</v>
      </c>
      <c r="X266">
        <f t="shared" si="127"/>
        <v>29196.765213474137</v>
      </c>
      <c r="Y266">
        <f t="shared" si="128"/>
        <v>15257.78408038134</v>
      </c>
      <c r="Z266">
        <f t="shared" si="150"/>
        <v>3026.038333799615</v>
      </c>
      <c r="AA266">
        <f t="shared" si="151"/>
        <v>40.699180826377869</v>
      </c>
      <c r="AD266" t="b">
        <f t="shared" si="152"/>
        <v>1</v>
      </c>
      <c r="AE266" t="b">
        <f t="shared" si="153"/>
        <v>1</v>
      </c>
      <c r="AF266" t="b">
        <f t="shared" si="129"/>
        <v>1</v>
      </c>
      <c r="AG266" t="b">
        <f t="shared" si="154"/>
        <v>1</v>
      </c>
      <c r="AH266" t="b">
        <f t="shared" si="130"/>
        <v>1</v>
      </c>
    </row>
    <row r="267" spans="1:34" x14ac:dyDescent="0.35">
      <c r="A267">
        <v>265</v>
      </c>
      <c r="B267">
        <f t="shared" si="131"/>
        <v>101</v>
      </c>
      <c r="C267">
        <f t="shared" si="132"/>
        <v>2049</v>
      </c>
      <c r="D267">
        <f t="shared" si="133"/>
        <v>0.27042543699673743</v>
      </c>
      <c r="E267">
        <f t="shared" si="134"/>
        <v>2.5932304733599976E-2</v>
      </c>
      <c r="F267">
        <f t="shared" si="135"/>
        <v>0.22040341762056065</v>
      </c>
      <c r="G267">
        <f t="shared" si="136"/>
        <v>8.2787801252516733</v>
      </c>
      <c r="H267" t="b">
        <f t="shared" si="137"/>
        <v>1</v>
      </c>
      <c r="I267">
        <f t="shared" si="138"/>
        <v>1</v>
      </c>
      <c r="J267">
        <f t="shared" si="139"/>
        <v>1000</v>
      </c>
      <c r="K267">
        <f t="shared" si="140"/>
        <v>10.155348066962135</v>
      </c>
      <c r="L267">
        <f t="shared" si="141"/>
        <v>8499.1835428722352</v>
      </c>
      <c r="M267">
        <f t="shared" si="142"/>
        <v>86.312167162863943</v>
      </c>
      <c r="N267">
        <f t="shared" si="124"/>
        <v>0.34377506632276167</v>
      </c>
      <c r="O267">
        <f t="shared" si="143"/>
        <v>0.9956766181322485</v>
      </c>
      <c r="P267">
        <f t="shared" si="144"/>
        <v>1010.1553480669621</v>
      </c>
      <c r="Q267">
        <f t="shared" si="145"/>
        <v>0.25152626977186099</v>
      </c>
      <c r="R267">
        <f t="shared" si="146"/>
        <v>2.3854147168860917E-2</v>
      </c>
      <c r="S267">
        <f t="shared" si="147"/>
        <v>1010.8097601637909</v>
      </c>
      <c r="T267">
        <f t="shared" si="148"/>
        <v>8499.1835428722352</v>
      </c>
      <c r="U267">
        <f t="shared" si="125"/>
        <v>225251.21823363355</v>
      </c>
      <c r="V267">
        <f t="shared" si="149"/>
        <v>28.137063283330928</v>
      </c>
      <c r="W267">
        <f t="shared" si="126"/>
        <v>27208.261945087714</v>
      </c>
      <c r="X267">
        <f t="shared" si="127"/>
        <v>28996.494200348909</v>
      </c>
      <c r="Y267">
        <f t="shared" si="128"/>
        <v>14804.381654190358</v>
      </c>
      <c r="Z267">
        <f t="shared" si="150"/>
        <v>2934.4943256989736</v>
      </c>
      <c r="AA267">
        <f t="shared" si="151"/>
        <v>39.473632074353262</v>
      </c>
      <c r="AD267" t="b">
        <f t="shared" si="152"/>
        <v>1</v>
      </c>
      <c r="AE267" t="b">
        <f t="shared" si="153"/>
        <v>1</v>
      </c>
      <c r="AF267" t="b">
        <f t="shared" si="129"/>
        <v>1</v>
      </c>
      <c r="AG267" t="b">
        <f t="shared" si="154"/>
        <v>1</v>
      </c>
      <c r="AH267" t="b">
        <f t="shared" si="130"/>
        <v>1</v>
      </c>
    </row>
    <row r="268" spans="1:34" x14ac:dyDescent="0.35">
      <c r="A268">
        <v>266</v>
      </c>
      <c r="B268">
        <f t="shared" si="131"/>
        <v>101</v>
      </c>
      <c r="C268">
        <f t="shared" si="132"/>
        <v>2049</v>
      </c>
      <c r="D268">
        <f t="shared" si="133"/>
        <v>0.27042543699673743</v>
      </c>
      <c r="E268">
        <f t="shared" si="134"/>
        <v>2.5932304733599976E-2</v>
      </c>
      <c r="F268">
        <f t="shared" si="135"/>
        <v>0.21468784903049737</v>
      </c>
      <c r="G268">
        <f t="shared" si="136"/>
        <v>8.0640922762211762</v>
      </c>
      <c r="H268" t="b">
        <f t="shared" si="137"/>
        <v>0</v>
      </c>
      <c r="I268">
        <f t="shared" si="138"/>
        <v>1</v>
      </c>
      <c r="J268">
        <f t="shared" si="139"/>
        <v>1000</v>
      </c>
      <c r="K268">
        <f t="shared" si="140"/>
        <v>10.180393894926917</v>
      </c>
      <c r="L268">
        <f t="shared" si="141"/>
        <v>8278.7801252516729</v>
      </c>
      <c r="M268">
        <f t="shared" si="142"/>
        <v>84.281242644554439</v>
      </c>
      <c r="N268">
        <f t="shared" si="124"/>
        <v>0.34228887705351174</v>
      </c>
      <c r="O268">
        <f t="shared" si="143"/>
        <v>0.99567685555224483</v>
      </c>
      <c r="P268">
        <f t="shared" si="144"/>
        <v>1010.180393894927</v>
      </c>
      <c r="Q268">
        <f t="shared" si="145"/>
        <v>0.25152626977186099</v>
      </c>
      <c r="R268">
        <f t="shared" si="146"/>
        <v>2.3854147168860917E-2</v>
      </c>
      <c r="S268">
        <f t="shared" si="147"/>
        <v>1010.8364199485287</v>
      </c>
      <c r="T268">
        <f t="shared" si="148"/>
        <v>8278.7801252516729</v>
      </c>
      <c r="U268">
        <f t="shared" si="125"/>
        <v>217802.66021211585</v>
      </c>
      <c r="V268">
        <f t="shared" si="149"/>
        <v>27.206633028327261</v>
      </c>
      <c r="W268">
        <f t="shared" si="126"/>
        <v>27008.949395873969</v>
      </c>
      <c r="X268">
        <f t="shared" si="127"/>
        <v>28790.429736079848</v>
      </c>
      <c r="Y268">
        <f t="shared" si="128"/>
        <v>14366.0218516941</v>
      </c>
      <c r="Z268">
        <f t="shared" si="150"/>
        <v>2846.0381866299549</v>
      </c>
      <c r="AA268">
        <f t="shared" si="151"/>
        <v>38.286317647569589</v>
      </c>
      <c r="AD268" t="b">
        <f t="shared" si="152"/>
        <v>1</v>
      </c>
      <c r="AE268" t="b">
        <f t="shared" si="153"/>
        <v>1</v>
      </c>
      <c r="AF268" t="b">
        <f t="shared" si="129"/>
        <v>1</v>
      </c>
      <c r="AG268" t="b">
        <f t="shared" si="154"/>
        <v>1</v>
      </c>
      <c r="AH268" t="b">
        <f t="shared" si="130"/>
        <v>1</v>
      </c>
    </row>
    <row r="269" spans="1:34" x14ac:dyDescent="0.35">
      <c r="A269">
        <v>267</v>
      </c>
      <c r="B269">
        <f t="shared" si="131"/>
        <v>101</v>
      </c>
      <c r="C269">
        <f t="shared" si="132"/>
        <v>2049</v>
      </c>
      <c r="D269">
        <f t="shared" si="133"/>
        <v>0.27042543699673743</v>
      </c>
      <c r="E269">
        <f t="shared" si="134"/>
        <v>2.5932304733599976E-2</v>
      </c>
      <c r="F269">
        <f t="shared" si="135"/>
        <v>0.2091204983068374</v>
      </c>
      <c r="G269">
        <f t="shared" si="136"/>
        <v>7.8549717779143391</v>
      </c>
      <c r="H269" t="b">
        <f t="shared" si="137"/>
        <v>0</v>
      </c>
      <c r="I269">
        <f t="shared" si="138"/>
        <v>1</v>
      </c>
      <c r="J269">
        <f t="shared" si="139"/>
        <v>1000</v>
      </c>
      <c r="K269">
        <f t="shared" si="140"/>
        <v>10.205501492660117</v>
      </c>
      <c r="L269">
        <f t="shared" si="141"/>
        <v>8064.0922762211758</v>
      </c>
      <c r="M269">
        <f t="shared" si="142"/>
        <v>82.298105761924134</v>
      </c>
      <c r="N269">
        <f t="shared" si="124"/>
        <v>0.34080919661084103</v>
      </c>
      <c r="O269">
        <f t="shared" si="143"/>
        <v>0.99567710042053337</v>
      </c>
      <c r="P269">
        <f t="shared" si="144"/>
        <v>1010.2055014926601</v>
      </c>
      <c r="Q269">
        <f t="shared" si="145"/>
        <v>0.25152626977186099</v>
      </c>
      <c r="R269">
        <f t="shared" si="146"/>
        <v>2.3854147168860917E-2</v>
      </c>
      <c r="S269">
        <f t="shared" si="147"/>
        <v>1010.8631454834878</v>
      </c>
      <c r="T269">
        <f t="shared" si="148"/>
        <v>8064.0922762211758</v>
      </c>
      <c r="U269">
        <f t="shared" si="125"/>
        <v>210540.2283319812</v>
      </c>
      <c r="V269">
        <f t="shared" si="149"/>
        <v>26.299452561093204</v>
      </c>
      <c r="W269">
        <f t="shared" si="126"/>
        <v>26803.435363568438</v>
      </c>
      <c r="X269">
        <f t="shared" si="127"/>
        <v>28578.405039063055</v>
      </c>
      <c r="Y269">
        <f t="shared" si="128"/>
        <v>13942.336707663982</v>
      </c>
      <c r="Z269">
        <f t="shared" si="150"/>
        <v>2760.2490896836439</v>
      </c>
      <c r="AA269">
        <f t="shared" si="151"/>
        <v>37.132821503531261</v>
      </c>
      <c r="AD269" t="b">
        <f t="shared" si="152"/>
        <v>1</v>
      </c>
      <c r="AE269" t="b">
        <f t="shared" si="153"/>
        <v>1</v>
      </c>
      <c r="AF269" t="b">
        <f t="shared" si="129"/>
        <v>1</v>
      </c>
      <c r="AG269" t="b">
        <f t="shared" si="154"/>
        <v>1</v>
      </c>
      <c r="AH269" t="b">
        <f t="shared" si="130"/>
        <v>1</v>
      </c>
    </row>
    <row r="270" spans="1:34" x14ac:dyDescent="0.35">
      <c r="A270">
        <v>268</v>
      </c>
      <c r="B270">
        <f t="shared" si="131"/>
        <v>101</v>
      </c>
      <c r="C270">
        <f t="shared" si="132"/>
        <v>2049</v>
      </c>
      <c r="D270">
        <f t="shared" si="133"/>
        <v>0.27042543699673743</v>
      </c>
      <c r="E270">
        <f t="shared" si="134"/>
        <v>2.5932304733599976E-2</v>
      </c>
      <c r="F270">
        <f t="shared" si="135"/>
        <v>0.20369752181870224</v>
      </c>
      <c r="G270">
        <f t="shared" si="136"/>
        <v>7.651274256095637</v>
      </c>
      <c r="H270" t="b">
        <f t="shared" si="137"/>
        <v>0</v>
      </c>
      <c r="I270">
        <f t="shared" si="138"/>
        <v>1</v>
      </c>
      <c r="J270">
        <f t="shared" si="139"/>
        <v>1000</v>
      </c>
      <c r="K270">
        <f t="shared" si="140"/>
        <v>10.230671012502665</v>
      </c>
      <c r="L270">
        <f t="shared" si="141"/>
        <v>7854.9717779143393</v>
      </c>
      <c r="M270">
        <f t="shared" si="142"/>
        <v>80.361632072334743</v>
      </c>
      <c r="N270">
        <f t="shared" si="124"/>
        <v>0.33933599862224301</v>
      </c>
      <c r="O270">
        <f t="shared" si="143"/>
        <v>0.99567735259714774</v>
      </c>
      <c r="P270">
        <f t="shared" si="144"/>
        <v>1010.2306710125026</v>
      </c>
      <c r="Q270">
        <f t="shared" si="145"/>
        <v>0.25152626977186099</v>
      </c>
      <c r="R270">
        <f t="shared" si="146"/>
        <v>2.3854147168860917E-2</v>
      </c>
      <c r="S270">
        <f t="shared" si="147"/>
        <v>1010.8899369308258</v>
      </c>
      <c r="T270">
        <f t="shared" si="148"/>
        <v>7854.9717779143393</v>
      </c>
      <c r="U270">
        <f t="shared" si="125"/>
        <v>203459.07169362242</v>
      </c>
      <c r="V270">
        <f t="shared" si="149"/>
        <v>25.414915935652971</v>
      </c>
      <c r="W270">
        <f t="shared" si="126"/>
        <v>26591.527748666198</v>
      </c>
      <c r="X270">
        <f t="shared" si="127"/>
        <v>28360.24854468643</v>
      </c>
      <c r="Y270">
        <f t="shared" si="128"/>
        <v>13532.967892810586</v>
      </c>
      <c r="Z270">
        <f t="shared" si="150"/>
        <v>2677.0466210318154</v>
      </c>
      <c r="AA270">
        <f t="shared" si="151"/>
        <v>36.012179143833556</v>
      </c>
      <c r="AD270" t="b">
        <f t="shared" si="152"/>
        <v>1</v>
      </c>
      <c r="AE270" t="b">
        <f t="shared" si="153"/>
        <v>1</v>
      </c>
      <c r="AF270" t="b">
        <f t="shared" si="129"/>
        <v>1</v>
      </c>
      <c r="AG270" t="b">
        <f t="shared" si="154"/>
        <v>1</v>
      </c>
      <c r="AH270" t="b">
        <f t="shared" si="130"/>
        <v>1</v>
      </c>
    </row>
    <row r="271" spans="1:34" x14ac:dyDescent="0.35">
      <c r="A271">
        <v>269</v>
      </c>
      <c r="B271">
        <f t="shared" si="131"/>
        <v>101</v>
      </c>
      <c r="C271">
        <f t="shared" si="132"/>
        <v>2049</v>
      </c>
      <c r="D271">
        <f t="shared" si="133"/>
        <v>0.27042543699673743</v>
      </c>
      <c r="E271">
        <f t="shared" si="134"/>
        <v>2.5932304733599976E-2</v>
      </c>
      <c r="F271">
        <f t="shared" si="135"/>
        <v>0.19841517560942051</v>
      </c>
      <c r="G271">
        <f t="shared" si="136"/>
        <v>7.4528590804862169</v>
      </c>
      <c r="H271" t="b">
        <f t="shared" si="137"/>
        <v>0</v>
      </c>
      <c r="I271">
        <f t="shared" si="138"/>
        <v>1</v>
      </c>
      <c r="J271">
        <f t="shared" si="139"/>
        <v>1000</v>
      </c>
      <c r="K271">
        <f t="shared" si="140"/>
        <v>10.255902607171183</v>
      </c>
      <c r="L271">
        <f t="shared" si="141"/>
        <v>7651.2742560956367</v>
      </c>
      <c r="M271">
        <f t="shared" si="142"/>
        <v>78.470723591273</v>
      </c>
      <c r="N271">
        <f t="shared" si="124"/>
        <v>0.33786925675480373</v>
      </c>
      <c r="O271">
        <f t="shared" si="143"/>
        <v>0.99567761194393023</v>
      </c>
      <c r="P271">
        <f t="shared" si="144"/>
        <v>1010.2559026071712</v>
      </c>
      <c r="Q271">
        <f t="shared" si="145"/>
        <v>0.25152626977186099</v>
      </c>
      <c r="R271">
        <f t="shared" si="146"/>
        <v>2.3854147168860917E-2</v>
      </c>
      <c r="S271">
        <f t="shared" si="147"/>
        <v>1010.9167944531006</v>
      </c>
      <c r="T271">
        <f t="shared" si="148"/>
        <v>7651.2742560956367</v>
      </c>
      <c r="U271">
        <f t="shared" si="125"/>
        <v>196554.46507839492</v>
      </c>
      <c r="V271">
        <f t="shared" si="149"/>
        <v>24.552432905360735</v>
      </c>
      <c r="W271">
        <f t="shared" si="126"/>
        <v>26373.028519086391</v>
      </c>
      <c r="X271">
        <f t="shared" si="127"/>
        <v>28135.783768059271</v>
      </c>
      <c r="Y271">
        <f t="shared" si="128"/>
        <v>13137.566463982275</v>
      </c>
      <c r="Z271">
        <f t="shared" si="150"/>
        <v>2596.3527904248722</v>
      </c>
      <c r="AA271">
        <f t="shared" si="151"/>
        <v>34.923453609711046</v>
      </c>
      <c r="AD271" t="b">
        <f t="shared" si="152"/>
        <v>1</v>
      </c>
      <c r="AE271" t="b">
        <f t="shared" si="153"/>
        <v>1</v>
      </c>
      <c r="AF271" t="b">
        <f t="shared" si="129"/>
        <v>1</v>
      </c>
      <c r="AG271" t="b">
        <f t="shared" si="154"/>
        <v>1</v>
      </c>
      <c r="AH271" t="b">
        <f t="shared" si="130"/>
        <v>1</v>
      </c>
    </row>
    <row r="272" spans="1:34" x14ac:dyDescent="0.35">
      <c r="A272">
        <v>270</v>
      </c>
      <c r="B272">
        <f t="shared" si="131"/>
        <v>101</v>
      </c>
      <c r="C272">
        <f t="shared" si="132"/>
        <v>2049</v>
      </c>
      <c r="D272">
        <f t="shared" si="133"/>
        <v>0.27042543699673743</v>
      </c>
      <c r="E272">
        <f t="shared" si="134"/>
        <v>2.5932304733599976E-2</v>
      </c>
      <c r="F272">
        <f t="shared" si="135"/>
        <v>0.19326981281174629</v>
      </c>
      <c r="G272">
        <f t="shared" si="136"/>
        <v>7.2595892676744702</v>
      </c>
      <c r="H272" t="b">
        <f t="shared" si="137"/>
        <v>0</v>
      </c>
      <c r="I272">
        <f t="shared" si="138"/>
        <v>1</v>
      </c>
      <c r="J272">
        <f t="shared" si="139"/>
        <v>1000</v>
      </c>
      <c r="K272">
        <f t="shared" si="140"/>
        <v>10.281196429758939</v>
      </c>
      <c r="L272">
        <f t="shared" si="141"/>
        <v>7452.859080486217</v>
      </c>
      <c r="M272">
        <f t="shared" si="142"/>
        <v>76.624308169791377</v>
      </c>
      <c r="N272">
        <f t="shared" si="124"/>
        <v>0.33640894471670407</v>
      </c>
      <c r="O272">
        <f t="shared" si="143"/>
        <v>0.99567787832451582</v>
      </c>
      <c r="P272">
        <f t="shared" si="144"/>
        <v>1010.2811964297589</v>
      </c>
      <c r="Q272">
        <f t="shared" si="145"/>
        <v>0.25152626977186099</v>
      </c>
      <c r="R272">
        <f t="shared" si="146"/>
        <v>2.3854147168860917E-2</v>
      </c>
      <c r="S272">
        <f t="shared" si="147"/>
        <v>1010.9437182132707</v>
      </c>
      <c r="T272">
        <f t="shared" si="148"/>
        <v>7452.859080486217</v>
      </c>
      <c r="U272">
        <f t="shared" si="125"/>
        <v>189821.80568573662</v>
      </c>
      <c r="V272">
        <f t="shared" si="149"/>
        <v>23.711428515320758</v>
      </c>
      <c r="W272">
        <f t="shared" si="126"/>
        <v>26147.733526878164</v>
      </c>
      <c r="X272">
        <f t="shared" si="127"/>
        <v>27904.829162807404</v>
      </c>
      <c r="Y272">
        <f t="shared" si="128"/>
        <v>12755.792620869555</v>
      </c>
      <c r="Z272">
        <f t="shared" si="150"/>
        <v>2518.0919582221682</v>
      </c>
      <c r="AA272">
        <f t="shared" si="151"/>
        <v>33.86573469524307</v>
      </c>
      <c r="AD272" t="b">
        <f t="shared" si="152"/>
        <v>1</v>
      </c>
      <c r="AE272" t="b">
        <f t="shared" si="153"/>
        <v>1</v>
      </c>
      <c r="AF272" t="b">
        <f t="shared" si="129"/>
        <v>1</v>
      </c>
      <c r="AG272" t="b">
        <f t="shared" si="154"/>
        <v>1</v>
      </c>
      <c r="AH272" t="b">
        <f t="shared" si="130"/>
        <v>1</v>
      </c>
    </row>
    <row r="273" spans="1:34" x14ac:dyDescent="0.35">
      <c r="A273">
        <v>271</v>
      </c>
      <c r="B273">
        <f t="shared" si="131"/>
        <v>101</v>
      </c>
      <c r="C273">
        <f t="shared" si="132"/>
        <v>2049</v>
      </c>
      <c r="D273">
        <f t="shared" si="133"/>
        <v>0.27042543699673743</v>
      </c>
      <c r="E273">
        <f t="shared" si="134"/>
        <v>2.5932304733599976E-2</v>
      </c>
      <c r="F273">
        <f t="shared" si="135"/>
        <v>0.18825788113010625</v>
      </c>
      <c r="G273">
        <f t="shared" si="136"/>
        <v>7.0713313865443643</v>
      </c>
      <c r="H273" t="b">
        <f t="shared" si="137"/>
        <v>0</v>
      </c>
      <c r="I273">
        <f t="shared" si="138"/>
        <v>1</v>
      </c>
      <c r="J273">
        <f t="shared" si="139"/>
        <v>1000</v>
      </c>
      <c r="K273">
        <f t="shared" si="140"/>
        <v>10.306552633736771</v>
      </c>
      <c r="L273">
        <f t="shared" si="141"/>
        <v>7259.5892676744706</v>
      </c>
      <c r="M273">
        <f t="shared" si="142"/>
        <v>74.821338886597516</v>
      </c>
      <c r="N273">
        <f t="shared" si="124"/>
        <v>0.334955036258683</v>
      </c>
      <c r="O273">
        <f t="shared" si="143"/>
        <v>0.99567815160430584</v>
      </c>
      <c r="P273">
        <f t="shared" si="144"/>
        <v>1010.3065526337368</v>
      </c>
      <c r="Q273">
        <f t="shared" si="145"/>
        <v>0.25152626977186099</v>
      </c>
      <c r="R273">
        <f t="shared" si="146"/>
        <v>2.3854147168860917E-2</v>
      </c>
      <c r="S273">
        <f t="shared" si="147"/>
        <v>1010.9707083746968</v>
      </c>
      <c r="T273">
        <f t="shared" si="148"/>
        <v>7259.5892676744706</v>
      </c>
      <c r="U273">
        <f t="shared" si="125"/>
        <v>183256.60995511778</v>
      </c>
      <c r="V273">
        <f t="shared" si="149"/>
        <v>22.891342705403954</v>
      </c>
      <c r="W273">
        <f t="shared" si="126"/>
        <v>25915.432319269665</v>
      </c>
      <c r="X273">
        <f t="shared" si="127"/>
        <v>27667.197975821491</v>
      </c>
      <c r="Y273">
        <f t="shared" si="128"/>
        <v>12387.315469045425</v>
      </c>
      <c r="Z273">
        <f t="shared" si="150"/>
        <v>2442.1907646150794</v>
      </c>
      <c r="AA273">
        <f t="shared" si="151"/>
        <v>32.838138183029685</v>
      </c>
      <c r="AD273" t="b">
        <f t="shared" si="152"/>
        <v>1</v>
      </c>
      <c r="AE273" t="b">
        <f t="shared" si="153"/>
        <v>1</v>
      </c>
      <c r="AF273" t="b">
        <f t="shared" si="129"/>
        <v>1</v>
      </c>
      <c r="AG273" t="b">
        <f t="shared" si="154"/>
        <v>1</v>
      </c>
      <c r="AH273" t="b">
        <f t="shared" si="130"/>
        <v>1</v>
      </c>
    </row>
    <row r="274" spans="1:34" x14ac:dyDescent="0.35">
      <c r="A274">
        <v>272</v>
      </c>
      <c r="B274">
        <f t="shared" si="131"/>
        <v>101</v>
      </c>
      <c r="C274">
        <f t="shared" si="132"/>
        <v>2049</v>
      </c>
      <c r="D274">
        <f t="shared" si="133"/>
        <v>0.27042543699673743</v>
      </c>
      <c r="E274">
        <f t="shared" si="134"/>
        <v>2.5932304733599976E-2</v>
      </c>
      <c r="F274">
        <f t="shared" si="135"/>
        <v>0.18337592038813849</v>
      </c>
      <c r="G274">
        <f t="shared" si="136"/>
        <v>6.8879554661562254</v>
      </c>
      <c r="H274" t="b">
        <f t="shared" si="137"/>
        <v>0</v>
      </c>
      <c r="I274">
        <f t="shared" si="138"/>
        <v>1</v>
      </c>
      <c r="J274">
        <f t="shared" si="139"/>
        <v>1000</v>
      </c>
      <c r="K274">
        <f t="shared" si="140"/>
        <v>10.33197137295401</v>
      </c>
      <c r="L274">
        <f t="shared" si="141"/>
        <v>7071.3313865443642</v>
      </c>
      <c r="M274">
        <f t="shared" si="142"/>
        <v>73.060793454447563</v>
      </c>
      <c r="N274">
        <f t="shared" si="124"/>
        <v>0.33350750517546646</v>
      </c>
      <c r="O274">
        <f t="shared" si="143"/>
        <v>0.995678431650454</v>
      </c>
      <c r="P274">
        <f t="shared" si="144"/>
        <v>1010.3319713729541</v>
      </c>
      <c r="Q274">
        <f t="shared" si="145"/>
        <v>0.25152626977186099</v>
      </c>
      <c r="R274">
        <f t="shared" si="146"/>
        <v>2.3854147168860917E-2</v>
      </c>
      <c r="S274">
        <f t="shared" si="147"/>
        <v>1010.997765101142</v>
      </c>
      <c r="T274">
        <f t="shared" si="148"/>
        <v>7071.3313865443642</v>
      </c>
      <c r="U274">
        <f t="shared" si="125"/>
        <v>176854.51047060828</v>
      </c>
      <c r="V274">
        <f t="shared" si="149"/>
        <v>22.09162992358457</v>
      </c>
      <c r="W274">
        <f t="shared" si="126"/>
        <v>25675.907943885224</v>
      </c>
      <c r="X274">
        <f t="shared" si="127"/>
        <v>27422.698097842196</v>
      </c>
      <c r="Y274">
        <f t="shared" si="128"/>
        <v>12031.812789175799</v>
      </c>
      <c r="Z274">
        <f t="shared" si="150"/>
        <v>2368.5780609771305</v>
      </c>
      <c r="AA274">
        <f t="shared" si="151"/>
        <v>31.839805101697003</v>
      </c>
      <c r="AD274" t="b">
        <f t="shared" si="152"/>
        <v>1</v>
      </c>
      <c r="AE274" t="b">
        <f t="shared" si="153"/>
        <v>1</v>
      </c>
      <c r="AF274" t="b">
        <f t="shared" si="129"/>
        <v>1</v>
      </c>
      <c r="AG274" t="b">
        <f t="shared" si="154"/>
        <v>1</v>
      </c>
      <c r="AH274" t="b">
        <f t="shared" si="130"/>
        <v>1</v>
      </c>
    </row>
    <row r="275" spans="1:34" x14ac:dyDescent="0.35">
      <c r="A275">
        <v>273</v>
      </c>
      <c r="B275">
        <f t="shared" si="131"/>
        <v>102</v>
      </c>
      <c r="C275">
        <f t="shared" si="132"/>
        <v>2049</v>
      </c>
      <c r="D275">
        <f t="shared" si="133"/>
        <v>0.30141953189228476</v>
      </c>
      <c r="E275">
        <f t="shared" si="134"/>
        <v>2.9449725919902359E-2</v>
      </c>
      <c r="F275">
        <f t="shared" si="135"/>
        <v>0.20284840062679413</v>
      </c>
      <c r="G275">
        <f t="shared" si="136"/>
        <v>6.6851070655294311</v>
      </c>
      <c r="H275" t="b">
        <f t="shared" si="137"/>
        <v>0</v>
      </c>
      <c r="I275">
        <f t="shared" si="138"/>
        <v>1</v>
      </c>
      <c r="J275">
        <f t="shared" si="139"/>
        <v>1000</v>
      </c>
      <c r="K275">
        <f t="shared" si="140"/>
        <v>10.357452801639432</v>
      </c>
      <c r="L275">
        <f t="shared" si="141"/>
        <v>6887.9554661562252</v>
      </c>
      <c r="M275">
        <f t="shared" si="142"/>
        <v>71.341673640507437</v>
      </c>
      <c r="N275">
        <f t="shared" si="124"/>
        <v>0.33206632530715874</v>
      </c>
      <c r="O275">
        <f t="shared" si="143"/>
        <v>0.99567871833184241</v>
      </c>
      <c r="P275">
        <f t="shared" si="144"/>
        <v>1010.3574528016394</v>
      </c>
      <c r="Q275">
        <f t="shared" si="145"/>
        <v>0.28035428669441897</v>
      </c>
      <c r="R275">
        <f t="shared" si="146"/>
        <v>2.7043937366965309E-2</v>
      </c>
      <c r="S275">
        <f t="shared" si="147"/>
        <v>1011.0248885567738</v>
      </c>
      <c r="T275">
        <f t="shared" si="148"/>
        <v>6887.9554661562252</v>
      </c>
      <c r="U275">
        <f t="shared" si="125"/>
        <v>170611.25294591117</v>
      </c>
      <c r="V275">
        <f t="shared" si="149"/>
        <v>21.311758749328231</v>
      </c>
      <c r="W275">
        <f t="shared" si="126"/>
        <v>25521.09506602188</v>
      </c>
      <c r="X275">
        <f t="shared" si="127"/>
        <v>27260.211174044282</v>
      </c>
      <c r="Y275">
        <f t="shared" si="128"/>
        <v>11626.177381516598</v>
      </c>
      <c r="Z275">
        <f t="shared" si="150"/>
        <v>2297.1848432774796</v>
      </c>
      <c r="AA275">
        <f t="shared" si="151"/>
        <v>30.869901004610089</v>
      </c>
      <c r="AD275" t="b">
        <f t="shared" si="152"/>
        <v>1</v>
      </c>
      <c r="AE275" t="b">
        <f t="shared" si="153"/>
        <v>1</v>
      </c>
      <c r="AF275" t="b">
        <f t="shared" si="129"/>
        <v>1</v>
      </c>
      <c r="AG275" t="b">
        <f t="shared" si="154"/>
        <v>1</v>
      </c>
      <c r="AH275" t="b">
        <f t="shared" si="130"/>
        <v>1</v>
      </c>
    </row>
    <row r="276" spans="1:34" x14ac:dyDescent="0.35">
      <c r="A276">
        <v>274</v>
      </c>
      <c r="B276">
        <f t="shared" si="131"/>
        <v>102</v>
      </c>
      <c r="C276">
        <f t="shared" si="132"/>
        <v>2049</v>
      </c>
      <c r="D276">
        <f t="shared" si="133"/>
        <v>0.30141953189228476</v>
      </c>
      <c r="E276">
        <f t="shared" si="134"/>
        <v>2.9449725919902359E-2</v>
      </c>
      <c r="F276">
        <f t="shared" si="135"/>
        <v>0.19687457082504448</v>
      </c>
      <c r="G276">
        <f t="shared" si="136"/>
        <v>6.4882324947043868</v>
      </c>
      <c r="H276" t="b">
        <f t="shared" si="137"/>
        <v>0</v>
      </c>
      <c r="I276">
        <f t="shared" si="138"/>
        <v>1</v>
      </c>
      <c r="J276">
        <f t="shared" si="139"/>
        <v>1000</v>
      </c>
      <c r="K276">
        <f t="shared" si="140"/>
        <v>10.382997074402178</v>
      </c>
      <c r="L276">
        <f t="shared" si="141"/>
        <v>6685.1070655294316</v>
      </c>
      <c r="M276">
        <f t="shared" si="142"/>
        <v>69.411447103457419</v>
      </c>
      <c r="N276">
        <f t="shared" si="124"/>
        <v>0.33063147054059966</v>
      </c>
      <c r="O276">
        <f t="shared" si="143"/>
        <v>0.99567901151906368</v>
      </c>
      <c r="P276">
        <f t="shared" si="144"/>
        <v>1010.3829970744022</v>
      </c>
      <c r="Q276">
        <f t="shared" si="145"/>
        <v>0.28035428669441897</v>
      </c>
      <c r="R276">
        <f t="shared" si="146"/>
        <v>2.7043937366965309E-2</v>
      </c>
      <c r="S276">
        <f t="shared" si="147"/>
        <v>1011.0520789061644</v>
      </c>
      <c r="T276">
        <f t="shared" si="148"/>
        <v>6685.1070655294316</v>
      </c>
      <c r="U276">
        <f t="shared" si="125"/>
        <v>164547.2758493732</v>
      </c>
      <c r="V276">
        <f t="shared" si="149"/>
        <v>20.554282236428815</v>
      </c>
      <c r="W276">
        <f t="shared" si="126"/>
        <v>25360.87848018311</v>
      </c>
      <c r="X276">
        <f t="shared" si="127"/>
        <v>27092.46792892283</v>
      </c>
      <c r="Y276">
        <f t="shared" si="128"/>
        <v>11234.954928800307</v>
      </c>
      <c r="Z276">
        <f t="shared" si="150"/>
        <v>2219.8989375352817</v>
      </c>
      <c r="AA276">
        <f t="shared" si="151"/>
        <v>29.845096735634318</v>
      </c>
      <c r="AD276" t="b">
        <f t="shared" si="152"/>
        <v>1</v>
      </c>
      <c r="AE276" t="b">
        <f t="shared" si="153"/>
        <v>1</v>
      </c>
      <c r="AF276" t="b">
        <f t="shared" si="129"/>
        <v>1</v>
      </c>
      <c r="AG276" t="b">
        <f t="shared" si="154"/>
        <v>1</v>
      </c>
      <c r="AH276" t="b">
        <f t="shared" si="130"/>
        <v>1</v>
      </c>
    </row>
    <row r="277" spans="1:34" x14ac:dyDescent="0.35">
      <c r="A277">
        <v>275</v>
      </c>
      <c r="B277">
        <f t="shared" si="131"/>
        <v>102</v>
      </c>
      <c r="C277">
        <f t="shared" si="132"/>
        <v>2049</v>
      </c>
      <c r="D277">
        <f t="shared" si="133"/>
        <v>0.30141953189228476</v>
      </c>
      <c r="E277">
        <f t="shared" si="134"/>
        <v>2.9449725919902359E-2</v>
      </c>
      <c r="F277">
        <f t="shared" si="135"/>
        <v>0.19107666867364853</v>
      </c>
      <c r="G277">
        <f t="shared" si="136"/>
        <v>6.2971558260307381</v>
      </c>
      <c r="H277" t="b">
        <f t="shared" si="137"/>
        <v>0</v>
      </c>
      <c r="I277">
        <f t="shared" si="138"/>
        <v>1</v>
      </c>
      <c r="J277">
        <f t="shared" si="139"/>
        <v>1000</v>
      </c>
      <c r="K277">
        <f t="shared" si="140"/>
        <v>10.408604346232693</v>
      </c>
      <c r="L277">
        <f t="shared" si="141"/>
        <v>6488.2324947043871</v>
      </c>
      <c r="M277">
        <f t="shared" si="142"/>
        <v>67.533444943748265</v>
      </c>
      <c r="N277">
        <f t="shared" si="124"/>
        <v>0.32920291481068692</v>
      </c>
      <c r="O277">
        <f t="shared" si="143"/>
        <v>0.99567931108440166</v>
      </c>
      <c r="P277">
        <f t="shared" si="144"/>
        <v>1010.4086043462327</v>
      </c>
      <c r="Q277">
        <f t="shared" si="145"/>
        <v>0.28035428669441897</v>
      </c>
      <c r="R277">
        <f t="shared" si="146"/>
        <v>2.7043937366965309E-2</v>
      </c>
      <c r="S277">
        <f t="shared" si="147"/>
        <v>1011.0793363142918</v>
      </c>
      <c r="T277">
        <f t="shared" si="148"/>
        <v>6488.2324947043871</v>
      </c>
      <c r="U277">
        <f t="shared" si="125"/>
        <v>158657.28577633653</v>
      </c>
      <c r="V277">
        <f t="shared" si="149"/>
        <v>19.818539163770581</v>
      </c>
      <c r="W277">
        <f t="shared" si="126"/>
        <v>25195.070625454475</v>
      </c>
      <c r="X277">
        <f t="shared" si="127"/>
        <v>26919.299350954316</v>
      </c>
      <c r="Y277">
        <f t="shared" si="128"/>
        <v>10857.736964190877</v>
      </c>
      <c r="Z277">
        <f t="shared" si="150"/>
        <v>2145.213850933415</v>
      </c>
      <c r="AA277">
        <f t="shared" si="151"/>
        <v>28.853003072427143</v>
      </c>
      <c r="AD277" t="b">
        <f t="shared" si="152"/>
        <v>1</v>
      </c>
      <c r="AE277" t="b">
        <f t="shared" si="153"/>
        <v>1</v>
      </c>
      <c r="AF277" t="b">
        <f t="shared" si="129"/>
        <v>1</v>
      </c>
      <c r="AG277" t="b">
        <f t="shared" si="154"/>
        <v>1</v>
      </c>
      <c r="AH277" t="b">
        <f t="shared" si="130"/>
        <v>1</v>
      </c>
    </row>
    <row r="278" spans="1:34" x14ac:dyDescent="0.35">
      <c r="A278">
        <v>276</v>
      </c>
      <c r="B278">
        <f t="shared" si="131"/>
        <v>102</v>
      </c>
      <c r="C278">
        <f t="shared" si="132"/>
        <v>2049</v>
      </c>
      <c r="D278">
        <f t="shared" si="133"/>
        <v>0.30141953189228476</v>
      </c>
      <c r="E278">
        <f t="shared" si="134"/>
        <v>2.9449725919902359E-2</v>
      </c>
      <c r="F278">
        <f t="shared" si="135"/>
        <v>0.18544951315152158</v>
      </c>
      <c r="G278">
        <f t="shared" si="136"/>
        <v>6.1117063128792166</v>
      </c>
      <c r="H278" t="b">
        <f t="shared" si="137"/>
        <v>0</v>
      </c>
      <c r="I278">
        <f t="shared" si="138"/>
        <v>1</v>
      </c>
      <c r="J278">
        <f t="shared" si="139"/>
        <v>1000</v>
      </c>
      <c r="K278">
        <f t="shared" si="140"/>
        <v>10.434274772503674</v>
      </c>
      <c r="L278">
        <f t="shared" si="141"/>
        <v>6297.1558260307384</v>
      </c>
      <c r="M278">
        <f t="shared" si="142"/>
        <v>65.70625417407706</v>
      </c>
      <c r="N278">
        <f t="shared" si="124"/>
        <v>0.32778063210166475</v>
      </c>
      <c r="O278">
        <f t="shared" si="143"/>
        <v>0.99567961690181239</v>
      </c>
      <c r="P278">
        <f t="shared" si="144"/>
        <v>1010.4342747725037</v>
      </c>
      <c r="Q278">
        <f t="shared" si="145"/>
        <v>0.28035428669441897</v>
      </c>
      <c r="R278">
        <f t="shared" si="146"/>
        <v>2.7043937366965309E-2</v>
      </c>
      <c r="S278">
        <f t="shared" si="147"/>
        <v>1011.106660946541</v>
      </c>
      <c r="T278">
        <f t="shared" si="148"/>
        <v>6297.1558260307384</v>
      </c>
      <c r="U278">
        <f t="shared" si="125"/>
        <v>152936.14508078786</v>
      </c>
      <c r="V278">
        <f t="shared" si="149"/>
        <v>19.103887766695667</v>
      </c>
      <c r="W278">
        <f t="shared" si="126"/>
        <v>25023.477446634679</v>
      </c>
      <c r="X278">
        <f t="shared" si="127"/>
        <v>26740.531010313716</v>
      </c>
      <c r="Y278">
        <f t="shared" si="128"/>
        <v>10494.127104688929</v>
      </c>
      <c r="Z278">
        <f t="shared" si="150"/>
        <v>2073.0420529464182</v>
      </c>
      <c r="AA278">
        <f t="shared" si="151"/>
        <v>27.892574803164798</v>
      </c>
      <c r="AD278" t="b">
        <f t="shared" si="152"/>
        <v>1</v>
      </c>
      <c r="AE278" t="b">
        <f t="shared" si="153"/>
        <v>1</v>
      </c>
      <c r="AF278" t="b">
        <f t="shared" si="129"/>
        <v>1</v>
      </c>
      <c r="AG278" t="b">
        <f t="shared" si="154"/>
        <v>1</v>
      </c>
      <c r="AH278" t="b">
        <f t="shared" si="130"/>
        <v>1</v>
      </c>
    </row>
    <row r="279" spans="1:34" x14ac:dyDescent="0.35">
      <c r="A279">
        <v>277</v>
      </c>
      <c r="B279">
        <f t="shared" si="131"/>
        <v>102</v>
      </c>
      <c r="C279">
        <f t="shared" si="132"/>
        <v>2050</v>
      </c>
      <c r="D279">
        <f t="shared" si="133"/>
        <v>0.30045498939022947</v>
      </c>
      <c r="E279">
        <f t="shared" si="134"/>
        <v>2.9338125188148934E-2</v>
      </c>
      <c r="F279">
        <f t="shared" si="135"/>
        <v>0.1793060049204506</v>
      </c>
      <c r="G279">
        <f t="shared" si="136"/>
        <v>5.9324003079587664</v>
      </c>
      <c r="H279" t="b">
        <f t="shared" si="137"/>
        <v>1</v>
      </c>
      <c r="I279">
        <f t="shared" si="138"/>
        <v>1</v>
      </c>
      <c r="J279">
        <f t="shared" si="139"/>
        <v>1000</v>
      </c>
      <c r="K279">
        <f t="shared" si="140"/>
        <v>10.460008508971001</v>
      </c>
      <c r="L279">
        <f t="shared" si="141"/>
        <v>6111.706312879217</v>
      </c>
      <c r="M279">
        <f t="shared" si="142"/>
        <v>63.928500037048387</v>
      </c>
      <c r="N279">
        <f t="shared" si="124"/>
        <v>0.32636459644837845</v>
      </c>
      <c r="O279">
        <f t="shared" si="143"/>
        <v>0.99567992884690304</v>
      </c>
      <c r="P279">
        <f t="shared" si="144"/>
        <v>1010.460008508971</v>
      </c>
      <c r="Q279">
        <f t="shared" si="145"/>
        <v>0.27945715297699686</v>
      </c>
      <c r="R279">
        <f t="shared" si="146"/>
        <v>2.6942918521327686E-2</v>
      </c>
      <c r="S279">
        <f t="shared" si="147"/>
        <v>1011.1340529687046</v>
      </c>
      <c r="T279">
        <f t="shared" si="148"/>
        <v>6111.706312879217</v>
      </c>
      <c r="U279">
        <f t="shared" si="125"/>
        <v>147378.86728708699</v>
      </c>
      <c r="V279">
        <f t="shared" si="149"/>
        <v>18.409705163864071</v>
      </c>
      <c r="W279">
        <f t="shared" si="126"/>
        <v>24843.041540768423</v>
      </c>
      <c r="X279">
        <f t="shared" si="127"/>
        <v>26553.225950494787</v>
      </c>
      <c r="Y279">
        <f t="shared" si="128"/>
        <v>10145.498518926961</v>
      </c>
      <c r="Z279">
        <f t="shared" si="150"/>
        <v>2003.2989584552845</v>
      </c>
      <c r="AA279">
        <f t="shared" si="151"/>
        <v>26.962800147993146</v>
      </c>
      <c r="AD279" t="b">
        <f t="shared" si="152"/>
        <v>1</v>
      </c>
      <c r="AE279" t="b">
        <f t="shared" si="153"/>
        <v>1</v>
      </c>
      <c r="AF279" t="b">
        <f t="shared" si="129"/>
        <v>1</v>
      </c>
      <c r="AG279" t="b">
        <f t="shared" si="154"/>
        <v>1</v>
      </c>
      <c r="AH279" t="b">
        <f t="shared" si="130"/>
        <v>1</v>
      </c>
    </row>
    <row r="280" spans="1:34" x14ac:dyDescent="0.35">
      <c r="A280">
        <v>278</v>
      </c>
      <c r="B280">
        <f t="shared" si="131"/>
        <v>102</v>
      </c>
      <c r="C280">
        <f t="shared" si="132"/>
        <v>2050</v>
      </c>
      <c r="D280">
        <f t="shared" si="133"/>
        <v>0.30045498939022947</v>
      </c>
      <c r="E280">
        <f t="shared" si="134"/>
        <v>2.9338125188148934E-2</v>
      </c>
      <c r="F280">
        <f t="shared" si="135"/>
        <v>0.17404550290110757</v>
      </c>
      <c r="G280">
        <f t="shared" si="136"/>
        <v>5.7583548050576585</v>
      </c>
      <c r="H280" t="b">
        <f t="shared" si="137"/>
        <v>0</v>
      </c>
      <c r="I280">
        <f t="shared" si="138"/>
        <v>1</v>
      </c>
      <c r="J280">
        <f t="shared" si="139"/>
        <v>1000</v>
      </c>
      <c r="K280">
        <f t="shared" si="140"/>
        <v>10.485805711774724</v>
      </c>
      <c r="L280">
        <f t="shared" si="141"/>
        <v>5932.4003079587665</v>
      </c>
      <c r="M280">
        <f t="shared" si="142"/>
        <v>62.20599703372816</v>
      </c>
      <c r="N280">
        <f t="shared" si="124"/>
        <v>0.32495478193749772</v>
      </c>
      <c r="O280">
        <f t="shared" si="143"/>
        <v>0.99568024679691713</v>
      </c>
      <c r="P280">
        <f t="shared" si="144"/>
        <v>1010.4858057117747</v>
      </c>
      <c r="Q280">
        <f t="shared" si="145"/>
        <v>0.27945715297699686</v>
      </c>
      <c r="R280">
        <f t="shared" si="146"/>
        <v>2.6942918521327686E-2</v>
      </c>
      <c r="S280">
        <f t="shared" si="147"/>
        <v>1011.1615125469846</v>
      </c>
      <c r="T280">
        <f t="shared" si="148"/>
        <v>5932.4003079587665</v>
      </c>
      <c r="U280">
        <f t="shared" si="125"/>
        <v>141979.92051026807</v>
      </c>
      <c r="V280">
        <f t="shared" si="149"/>
        <v>17.735300344596343</v>
      </c>
      <c r="W280">
        <f t="shared" si="126"/>
        <v>24656.334199060595</v>
      </c>
      <c r="X280">
        <f t="shared" si="127"/>
        <v>26359.886817804188</v>
      </c>
      <c r="Y280">
        <f t="shared" si="128"/>
        <v>9809.6604078107284</v>
      </c>
      <c r="Z280">
        <f t="shared" si="150"/>
        <v>1936.125432477199</v>
      </c>
      <c r="AA280">
        <f t="shared" si="151"/>
        <v>26.065005774656051</v>
      </c>
      <c r="AD280" t="b">
        <f t="shared" si="152"/>
        <v>1</v>
      </c>
      <c r="AE280" t="b">
        <f t="shared" si="153"/>
        <v>1</v>
      </c>
      <c r="AF280" t="b">
        <f t="shared" si="129"/>
        <v>1</v>
      </c>
      <c r="AG280" t="b">
        <f t="shared" si="154"/>
        <v>1</v>
      </c>
      <c r="AH280" t="b">
        <f t="shared" si="130"/>
        <v>1</v>
      </c>
    </row>
    <row r="281" spans="1:34" x14ac:dyDescent="0.35">
      <c r="A281">
        <v>279</v>
      </c>
      <c r="B281">
        <f t="shared" si="131"/>
        <v>102</v>
      </c>
      <c r="C281">
        <f t="shared" si="132"/>
        <v>2050</v>
      </c>
      <c r="D281">
        <f t="shared" si="133"/>
        <v>0.30045498939022947</v>
      </c>
      <c r="E281">
        <f t="shared" si="134"/>
        <v>2.9338125188148934E-2</v>
      </c>
      <c r="F281">
        <f t="shared" si="135"/>
        <v>0.16893933414856052</v>
      </c>
      <c r="G281">
        <f t="shared" si="136"/>
        <v>5.5894154709090982</v>
      </c>
      <c r="H281" t="b">
        <f t="shared" si="137"/>
        <v>0</v>
      </c>
      <c r="I281">
        <f t="shared" si="138"/>
        <v>1</v>
      </c>
      <c r="J281">
        <f t="shared" si="139"/>
        <v>1000</v>
      </c>
      <c r="K281">
        <f t="shared" si="140"/>
        <v>10.511666537439922</v>
      </c>
      <c r="L281">
        <f t="shared" si="141"/>
        <v>5758.3548050576583</v>
      </c>
      <c r="M281">
        <f t="shared" si="142"/>
        <v>60.529905515030975</v>
      </c>
      <c r="N281">
        <f t="shared" si="124"/>
        <v>0.32355116270870654</v>
      </c>
      <c r="O281">
        <f t="shared" si="143"/>
        <v>0.99568057063071269</v>
      </c>
      <c r="P281">
        <f t="shared" si="144"/>
        <v>1010.51166653744</v>
      </c>
      <c r="Q281">
        <f t="shared" si="145"/>
        <v>0.27945715297699686</v>
      </c>
      <c r="R281">
        <f t="shared" si="146"/>
        <v>2.6942918521327686E-2</v>
      </c>
      <c r="S281">
        <f t="shared" si="147"/>
        <v>1011.1890398479924</v>
      </c>
      <c r="T281">
        <f t="shared" si="148"/>
        <v>5758.3548050576583</v>
      </c>
      <c r="U281">
        <f t="shared" si="125"/>
        <v>136734.64512664633</v>
      </c>
      <c r="V281">
        <f t="shared" si="149"/>
        <v>17.080091255984961</v>
      </c>
      <c r="W281">
        <f t="shared" si="126"/>
        <v>24463.138558638388</v>
      </c>
      <c r="X281">
        <f t="shared" si="127"/>
        <v>26160.32031037024</v>
      </c>
      <c r="Y281">
        <f t="shared" si="128"/>
        <v>9486.2539400746191</v>
      </c>
      <c r="Z281">
        <f t="shared" si="150"/>
        <v>1871.2049299962534</v>
      </c>
      <c r="AA281">
        <f t="shared" si="151"/>
        <v>25.195765632378976</v>
      </c>
      <c r="AD281" t="b">
        <f t="shared" si="152"/>
        <v>1</v>
      </c>
      <c r="AE281" t="b">
        <f t="shared" si="153"/>
        <v>1</v>
      </c>
      <c r="AF281" t="b">
        <f t="shared" si="129"/>
        <v>1</v>
      </c>
      <c r="AG281" t="b">
        <f t="shared" si="154"/>
        <v>1</v>
      </c>
      <c r="AH281" t="b">
        <f t="shared" si="130"/>
        <v>1</v>
      </c>
    </row>
    <row r="282" spans="1:34" x14ac:dyDescent="0.35">
      <c r="A282">
        <v>280</v>
      </c>
      <c r="B282">
        <f t="shared" si="131"/>
        <v>102</v>
      </c>
      <c r="C282">
        <f t="shared" si="132"/>
        <v>2050</v>
      </c>
      <c r="D282">
        <f t="shared" si="133"/>
        <v>0.30045498939022947</v>
      </c>
      <c r="E282">
        <f t="shared" si="134"/>
        <v>2.9338125188148934E-2</v>
      </c>
      <c r="F282">
        <f t="shared" si="135"/>
        <v>0.16398297081410754</v>
      </c>
      <c r="G282">
        <f t="shared" si="136"/>
        <v>5.425432500094991</v>
      </c>
      <c r="H282" t="b">
        <f t="shared" si="137"/>
        <v>0</v>
      </c>
      <c r="I282">
        <f t="shared" si="138"/>
        <v>1</v>
      </c>
      <c r="J282">
        <f t="shared" si="139"/>
        <v>1000</v>
      </c>
      <c r="K282">
        <f t="shared" si="140"/>
        <v>10.537591142877746</v>
      </c>
      <c r="L282">
        <f t="shared" si="141"/>
        <v>5589.4154709090981</v>
      </c>
      <c r="M282">
        <f t="shared" si="142"/>
        <v>58.898974960115559</v>
      </c>
      <c r="N282">
        <f t="shared" si="124"/>
        <v>0.32215371295586143</v>
      </c>
      <c r="O282">
        <f t="shared" si="143"/>
        <v>0.995680900228743</v>
      </c>
      <c r="P282">
        <f t="shared" si="144"/>
        <v>1010.5375911428778</v>
      </c>
      <c r="Q282">
        <f t="shared" si="145"/>
        <v>0.27945715297699686</v>
      </c>
      <c r="R282">
        <f t="shared" si="146"/>
        <v>2.6942918521327686E-2</v>
      </c>
      <c r="S282">
        <f t="shared" si="147"/>
        <v>1011.2166350387506</v>
      </c>
      <c r="T282">
        <f t="shared" si="148"/>
        <v>5589.4154709090981</v>
      </c>
      <c r="U282">
        <f t="shared" si="125"/>
        <v>131638.51808238353</v>
      </c>
      <c r="V282">
        <f t="shared" si="149"/>
        <v>16.443512904627983</v>
      </c>
      <c r="W282">
        <f t="shared" si="126"/>
        <v>24263.23027336138</v>
      </c>
      <c r="X282">
        <f t="shared" si="127"/>
        <v>25954.326949745424</v>
      </c>
      <c r="Y282">
        <f t="shared" si="128"/>
        <v>9174.9308688566143</v>
      </c>
      <c r="Z282">
        <f t="shared" si="150"/>
        <v>1808.4618744746713</v>
      </c>
      <c r="AA282">
        <f t="shared" si="151"/>
        <v>24.354170566959908</v>
      </c>
      <c r="AD282" t="b">
        <f t="shared" si="152"/>
        <v>1</v>
      </c>
      <c r="AE282" t="b">
        <f t="shared" si="153"/>
        <v>1</v>
      </c>
      <c r="AF282" t="b">
        <f t="shared" si="129"/>
        <v>1</v>
      </c>
      <c r="AG282" t="b">
        <f t="shared" si="154"/>
        <v>1</v>
      </c>
      <c r="AH282" t="b">
        <f t="shared" si="130"/>
        <v>1</v>
      </c>
    </row>
    <row r="283" spans="1:34" x14ac:dyDescent="0.35">
      <c r="A283">
        <v>281</v>
      </c>
      <c r="B283">
        <f t="shared" si="131"/>
        <v>102</v>
      </c>
      <c r="C283">
        <f t="shared" si="132"/>
        <v>2050</v>
      </c>
      <c r="D283">
        <f t="shared" si="133"/>
        <v>0.30045498939022947</v>
      </c>
      <c r="E283">
        <f t="shared" si="134"/>
        <v>2.9338125188148934E-2</v>
      </c>
      <c r="F283">
        <f t="shared" si="135"/>
        <v>0.15917201788763868</v>
      </c>
      <c r="G283">
        <f t="shared" si="136"/>
        <v>5.2662604822073522</v>
      </c>
      <c r="H283" t="b">
        <f t="shared" si="137"/>
        <v>0</v>
      </c>
      <c r="I283">
        <f t="shared" si="138"/>
        <v>1</v>
      </c>
      <c r="J283">
        <f t="shared" si="139"/>
        <v>1000</v>
      </c>
      <c r="K283">
        <f t="shared" si="140"/>
        <v>10.563579685386319</v>
      </c>
      <c r="L283">
        <f t="shared" si="141"/>
        <v>5425.4325000949912</v>
      </c>
      <c r="M283">
        <f t="shared" si="142"/>
        <v>57.311988542438158</v>
      </c>
      <c r="N283">
        <f t="shared" si="124"/>
        <v>0.32076240692812064</v>
      </c>
      <c r="O283">
        <f t="shared" si="143"/>
        <v>0.99568123547304443</v>
      </c>
      <c r="P283">
        <f t="shared" si="144"/>
        <v>1010.5635796853863</v>
      </c>
      <c r="Q283">
        <f t="shared" si="145"/>
        <v>0.27945715297699686</v>
      </c>
      <c r="R283">
        <f t="shared" si="146"/>
        <v>2.6942918521327686E-2</v>
      </c>
      <c r="S283">
        <f t="shared" si="147"/>
        <v>1011.2442982866936</v>
      </c>
      <c r="T283">
        <f t="shared" si="148"/>
        <v>5425.4325000949912</v>
      </c>
      <c r="U283">
        <f t="shared" si="125"/>
        <v>126687.14888604166</v>
      </c>
      <c r="V283">
        <f t="shared" si="149"/>
        <v>15.825016856042334</v>
      </c>
      <c r="W283">
        <f t="shared" si="126"/>
        <v>24056.377255562707</v>
      </c>
      <c r="X283">
        <f t="shared" si="127"/>
        <v>25741.700883493388</v>
      </c>
      <c r="Y283">
        <f t="shared" si="128"/>
        <v>8875.3532215016676</v>
      </c>
      <c r="Z283">
        <f t="shared" si="150"/>
        <v>1747.8232242970034</v>
      </c>
      <c r="AA283">
        <f t="shared" si="151"/>
        <v>23.53934040225246</v>
      </c>
      <c r="AD283" t="b">
        <f t="shared" si="152"/>
        <v>1</v>
      </c>
      <c r="AE283" t="b">
        <f t="shared" si="153"/>
        <v>1</v>
      </c>
      <c r="AF283" t="b">
        <f t="shared" si="129"/>
        <v>1</v>
      </c>
      <c r="AG283" t="b">
        <f t="shared" si="154"/>
        <v>1</v>
      </c>
      <c r="AH283" t="b">
        <f t="shared" si="130"/>
        <v>1</v>
      </c>
    </row>
    <row r="284" spans="1:34" x14ac:dyDescent="0.35">
      <c r="A284">
        <v>282</v>
      </c>
      <c r="B284">
        <f t="shared" si="131"/>
        <v>102</v>
      </c>
      <c r="C284">
        <f t="shared" si="132"/>
        <v>2050</v>
      </c>
      <c r="D284">
        <f t="shared" si="133"/>
        <v>0.30045498939022947</v>
      </c>
      <c r="E284">
        <f t="shared" si="134"/>
        <v>2.9338125188148934E-2</v>
      </c>
      <c r="F284">
        <f t="shared" si="135"/>
        <v>0.15450220930040087</v>
      </c>
      <c r="G284">
        <f t="shared" si="136"/>
        <v>5.1117582729069513</v>
      </c>
      <c r="H284" t="b">
        <f t="shared" si="137"/>
        <v>0</v>
      </c>
      <c r="I284">
        <f t="shared" si="138"/>
        <v>1</v>
      </c>
      <c r="J284">
        <f t="shared" si="139"/>
        <v>1000</v>
      </c>
      <c r="K284">
        <f t="shared" si="140"/>
        <v>10.589632322651708</v>
      </c>
      <c r="L284">
        <f t="shared" si="141"/>
        <v>5266.2604822073527</v>
      </c>
      <c r="M284">
        <f t="shared" si="142"/>
        <v>55.767762221886343</v>
      </c>
      <c r="N284">
        <f t="shared" si="124"/>
        <v>0.31937721893104032</v>
      </c>
      <c r="O284">
        <f t="shared" si="143"/>
        <v>0.99568157624721054</v>
      </c>
      <c r="P284">
        <f t="shared" si="144"/>
        <v>1010.5896323226517</v>
      </c>
      <c r="Q284">
        <f t="shared" si="145"/>
        <v>0.27945715297699686</v>
      </c>
      <c r="R284">
        <f t="shared" si="146"/>
        <v>2.6942918521327686E-2</v>
      </c>
      <c r="S284">
        <f t="shared" si="147"/>
        <v>1011.2720297596688</v>
      </c>
      <c r="T284">
        <f t="shared" si="148"/>
        <v>5266.2604822073527</v>
      </c>
      <c r="U284">
        <f t="shared" si="125"/>
        <v>121876.27571881804</v>
      </c>
      <c r="V284">
        <f t="shared" si="149"/>
        <v>15.224070748777118</v>
      </c>
      <c r="W284">
        <f t="shared" si="126"/>
        <v>23842.33940888396</v>
      </c>
      <c r="X284">
        <f t="shared" si="127"/>
        <v>25522.229681472229</v>
      </c>
      <c r="Y284">
        <f t="shared" si="128"/>
        <v>8587.1929984789967</v>
      </c>
      <c r="Z284">
        <f t="shared" si="150"/>
        <v>1689.2183877832756</v>
      </c>
      <c r="AA284">
        <f t="shared" si="151"/>
        <v>22.750423015841218</v>
      </c>
      <c r="AD284" t="b">
        <f t="shared" si="152"/>
        <v>1</v>
      </c>
      <c r="AE284" t="b">
        <f t="shared" si="153"/>
        <v>1</v>
      </c>
      <c r="AF284" t="b">
        <f t="shared" si="129"/>
        <v>1</v>
      </c>
      <c r="AG284" t="b">
        <f t="shared" si="154"/>
        <v>1</v>
      </c>
      <c r="AH284" t="b">
        <f t="shared" si="130"/>
        <v>1</v>
      </c>
    </row>
    <row r="285" spans="1:34" x14ac:dyDescent="0.35">
      <c r="A285">
        <v>283</v>
      </c>
      <c r="B285">
        <f t="shared" si="131"/>
        <v>102</v>
      </c>
      <c r="C285">
        <f t="shared" si="132"/>
        <v>2050</v>
      </c>
      <c r="D285">
        <f t="shared" si="133"/>
        <v>0.30045498939022947</v>
      </c>
      <c r="E285">
        <f t="shared" si="134"/>
        <v>2.9338125188148934E-2</v>
      </c>
      <c r="F285">
        <f t="shared" si="135"/>
        <v>0.14996940414210011</v>
      </c>
      <c r="G285">
        <f t="shared" si="136"/>
        <v>4.9617888687648515</v>
      </c>
      <c r="H285" t="b">
        <f t="shared" si="137"/>
        <v>0</v>
      </c>
      <c r="I285">
        <f t="shared" si="138"/>
        <v>1</v>
      </c>
      <c r="J285">
        <f t="shared" si="139"/>
        <v>1000</v>
      </c>
      <c r="K285">
        <f t="shared" si="140"/>
        <v>10.615749212748874</v>
      </c>
      <c r="L285">
        <f t="shared" si="141"/>
        <v>5111.7582729069509</v>
      </c>
      <c r="M285">
        <f t="shared" si="142"/>
        <v>54.265143861374511</v>
      </c>
      <c r="N285">
        <f t="shared" si="124"/>
        <v>0.31799812332764293</v>
      </c>
      <c r="O285">
        <f t="shared" si="143"/>
        <v>0.99568192243638032</v>
      </c>
      <c r="P285">
        <f t="shared" si="144"/>
        <v>1010.6157492127488</v>
      </c>
      <c r="Q285">
        <f t="shared" si="145"/>
        <v>0.27945715297699686</v>
      </c>
      <c r="R285">
        <f t="shared" si="146"/>
        <v>2.6942918521327686E-2</v>
      </c>
      <c r="S285">
        <f t="shared" si="147"/>
        <v>1011.2998296259376</v>
      </c>
      <c r="T285">
        <f t="shared" si="148"/>
        <v>5111.7582729069509</v>
      </c>
      <c r="U285">
        <f t="shared" si="125"/>
        <v>117201.76165900037</v>
      </c>
      <c r="V285">
        <f t="shared" si="149"/>
        <v>14.640157822794679</v>
      </c>
      <c r="W285">
        <f t="shared" si="126"/>
        <v>23620.868351896563</v>
      </c>
      <c r="X285">
        <f t="shared" si="127"/>
        <v>25295.694125612441</v>
      </c>
      <c r="Y285">
        <f t="shared" si="128"/>
        <v>8310.1318811439251</v>
      </c>
      <c r="Z285">
        <f t="shared" si="150"/>
        <v>1632.5791410487598</v>
      </c>
      <c r="AA285">
        <f t="shared" si="151"/>
        <v>21.986593444207827</v>
      </c>
      <c r="AD285" t="b">
        <f t="shared" si="152"/>
        <v>1</v>
      </c>
      <c r="AE285" t="b">
        <f t="shared" si="153"/>
        <v>1</v>
      </c>
      <c r="AF285" t="b">
        <f t="shared" si="129"/>
        <v>1</v>
      </c>
      <c r="AG285" t="b">
        <f t="shared" si="154"/>
        <v>1</v>
      </c>
      <c r="AH285" t="b">
        <f t="shared" si="130"/>
        <v>1</v>
      </c>
    </row>
    <row r="286" spans="1:34" x14ac:dyDescent="0.35">
      <c r="A286">
        <v>284</v>
      </c>
      <c r="B286">
        <f t="shared" si="131"/>
        <v>102</v>
      </c>
      <c r="C286">
        <f t="shared" si="132"/>
        <v>2050</v>
      </c>
      <c r="D286">
        <f t="shared" si="133"/>
        <v>0.30045498939022947</v>
      </c>
      <c r="E286">
        <f t="shared" si="134"/>
        <v>2.9338125188148934E-2</v>
      </c>
      <c r="F286">
        <f t="shared" si="135"/>
        <v>0.14556958298898709</v>
      </c>
      <c r="G286">
        <f t="shared" si="136"/>
        <v>4.8162192857758646</v>
      </c>
      <c r="H286" t="b">
        <f t="shared" si="137"/>
        <v>0</v>
      </c>
      <c r="I286">
        <f t="shared" si="138"/>
        <v>1</v>
      </c>
      <c r="J286">
        <f t="shared" si="139"/>
        <v>1000</v>
      </c>
      <c r="K286">
        <f t="shared" si="140"/>
        <v>10.641930514142633</v>
      </c>
      <c r="L286">
        <f t="shared" si="141"/>
        <v>4961.788868764851</v>
      </c>
      <c r="M286">
        <f t="shared" si="142"/>
        <v>52.803012367241926</v>
      </c>
      <c r="N286">
        <f t="shared" si="124"/>
        <v>0.31662509453945509</v>
      </c>
      <c r="O286">
        <f t="shared" si="143"/>
        <v>0.99568227392721698</v>
      </c>
      <c r="P286">
        <f t="shared" si="144"/>
        <v>1010.6419305141426</v>
      </c>
      <c r="Q286">
        <f t="shared" si="145"/>
        <v>0.27945715297699686</v>
      </c>
      <c r="R286">
        <f t="shared" si="146"/>
        <v>2.6942918521327686E-2</v>
      </c>
      <c r="S286">
        <f t="shared" si="147"/>
        <v>1011.3276980541763</v>
      </c>
      <c r="T286">
        <f t="shared" si="148"/>
        <v>4961.788868764851</v>
      </c>
      <c r="U286">
        <f t="shared" si="125"/>
        <v>112659.59101728482</v>
      </c>
      <c r="V286">
        <f t="shared" si="149"/>
        <v>14.072776461699979</v>
      </c>
      <c r="W286">
        <f t="shared" si="126"/>
        <v>23391.707132192176</v>
      </c>
      <c r="X286">
        <f t="shared" si="127"/>
        <v>25061.867992982196</v>
      </c>
      <c r="Y286">
        <f t="shared" si="128"/>
        <v>8043.8609480849127</v>
      </c>
      <c r="Z286">
        <f t="shared" si="150"/>
        <v>1577.839548615211</v>
      </c>
      <c r="AA286">
        <f t="shared" si="151"/>
        <v>21.24705301644763</v>
      </c>
      <c r="AD286" t="b">
        <f t="shared" si="152"/>
        <v>1</v>
      </c>
      <c r="AE286" t="b">
        <f t="shared" si="153"/>
        <v>1</v>
      </c>
      <c r="AF286" t="b">
        <f t="shared" si="129"/>
        <v>1</v>
      </c>
      <c r="AG286" t="b">
        <f t="shared" si="154"/>
        <v>1</v>
      </c>
      <c r="AH286" t="b">
        <f t="shared" si="130"/>
        <v>1</v>
      </c>
    </row>
    <row r="287" spans="1:34" x14ac:dyDescent="0.35">
      <c r="A287">
        <v>285</v>
      </c>
      <c r="B287">
        <f t="shared" si="131"/>
        <v>103</v>
      </c>
      <c r="C287">
        <f t="shared" si="132"/>
        <v>2050</v>
      </c>
      <c r="D287">
        <f t="shared" si="133"/>
        <v>0.33417853631129996</v>
      </c>
      <c r="E287">
        <f t="shared" si="134"/>
        <v>3.3326493885573738E-2</v>
      </c>
      <c r="F287">
        <f t="shared" si="135"/>
        <v>0.16050770257899166</v>
      </c>
      <c r="G287">
        <f t="shared" si="136"/>
        <v>4.6557115831968732</v>
      </c>
      <c r="H287" t="b">
        <f t="shared" si="137"/>
        <v>0</v>
      </c>
      <c r="I287">
        <f t="shared" si="138"/>
        <v>1</v>
      </c>
      <c r="J287">
        <f t="shared" si="139"/>
        <v>1000</v>
      </c>
      <c r="K287">
        <f t="shared" si="140"/>
        <v>10.668176385688618</v>
      </c>
      <c r="L287">
        <f t="shared" si="141"/>
        <v>4816.2192857758646</v>
      </c>
      <c r="M287">
        <f t="shared" si="142"/>
        <v>51.38027685281218</v>
      </c>
      <c r="N287">
        <f t="shared" si="124"/>
        <v>0.3152581070475175</v>
      </c>
      <c r="O287">
        <f t="shared" si="143"/>
        <v>0.99568263060789308</v>
      </c>
      <c r="P287">
        <f t="shared" si="144"/>
        <v>1010.6681763856886</v>
      </c>
      <c r="Q287">
        <f t="shared" si="145"/>
        <v>0.31082386926942729</v>
      </c>
      <c r="R287">
        <f t="shared" si="146"/>
        <v>3.0545303404506119E-2</v>
      </c>
      <c r="S287">
        <f t="shared" si="147"/>
        <v>1011.3556352134771</v>
      </c>
      <c r="T287">
        <f t="shared" si="148"/>
        <v>4816.2192857758646</v>
      </c>
      <c r="U287">
        <f t="shared" si="125"/>
        <v>108245.86577969721</v>
      </c>
      <c r="V287">
        <f t="shared" si="149"/>
        <v>13.521439748411145</v>
      </c>
      <c r="W287">
        <f t="shared" si="126"/>
        <v>23250.122746085035</v>
      </c>
      <c r="X287">
        <f t="shared" si="127"/>
        <v>24912.74809141504</v>
      </c>
      <c r="Y287">
        <f t="shared" si="128"/>
        <v>7740.704078769606</v>
      </c>
      <c r="Z287">
        <f t="shared" si="150"/>
        <v>1524.9358866815301</v>
      </c>
      <c r="AA287">
        <f t="shared" si="151"/>
        <v>20.53102851562619</v>
      </c>
      <c r="AD287" t="b">
        <f t="shared" si="152"/>
        <v>1</v>
      </c>
      <c r="AE287" t="b">
        <f t="shared" si="153"/>
        <v>1</v>
      </c>
      <c r="AF287" t="b">
        <f t="shared" si="129"/>
        <v>1</v>
      </c>
      <c r="AG287" t="b">
        <f t="shared" si="154"/>
        <v>1</v>
      </c>
      <c r="AH287" t="b">
        <f t="shared" si="130"/>
        <v>1</v>
      </c>
    </row>
    <row r="288" spans="1:34" x14ac:dyDescent="0.35">
      <c r="A288">
        <v>286</v>
      </c>
      <c r="B288">
        <f t="shared" si="131"/>
        <v>103</v>
      </c>
      <c r="C288">
        <f t="shared" si="132"/>
        <v>2050</v>
      </c>
      <c r="D288">
        <f t="shared" si="133"/>
        <v>0.33417853631129996</v>
      </c>
      <c r="E288">
        <f t="shared" si="134"/>
        <v>3.3326493885573738E-2</v>
      </c>
      <c r="F288">
        <f t="shared" si="135"/>
        <v>0.15515854361040543</v>
      </c>
      <c r="G288">
        <f t="shared" si="136"/>
        <v>4.5005530395864675</v>
      </c>
      <c r="H288" t="b">
        <f t="shared" si="137"/>
        <v>0</v>
      </c>
      <c r="I288">
        <f t="shared" si="138"/>
        <v>1</v>
      </c>
      <c r="J288">
        <f t="shared" si="139"/>
        <v>1000</v>
      </c>
      <c r="K288">
        <f t="shared" si="140"/>
        <v>10.694486986634244</v>
      </c>
      <c r="L288">
        <f t="shared" si="141"/>
        <v>4655.7115831968731</v>
      </c>
      <c r="M288">
        <f t="shared" si="142"/>
        <v>49.790446940021276</v>
      </c>
      <c r="N288">
        <f t="shared" si="124"/>
        <v>0.313897135393366</v>
      </c>
      <c r="O288">
        <f t="shared" si="143"/>
        <v>0.99568299236807134</v>
      </c>
      <c r="P288">
        <f t="shared" si="144"/>
        <v>1010.6944869866343</v>
      </c>
      <c r="Q288">
        <f t="shared" si="145"/>
        <v>0.31082386926942729</v>
      </c>
      <c r="R288">
        <f t="shared" si="146"/>
        <v>3.0545303404506119E-2</v>
      </c>
      <c r="S288">
        <f t="shared" si="147"/>
        <v>1011.3836412733493</v>
      </c>
      <c r="T288">
        <f t="shared" si="148"/>
        <v>4655.7115831968731</v>
      </c>
      <c r="U288">
        <f t="shared" si="125"/>
        <v>103976.29818175883</v>
      </c>
      <c r="V288">
        <f t="shared" si="149"/>
        <v>12.988110363390692</v>
      </c>
      <c r="W288">
        <f t="shared" si="126"/>
        <v>23103.004734572056</v>
      </c>
      <c r="X288">
        <f t="shared" si="127"/>
        <v>24758.244081713641</v>
      </c>
      <c r="Y288">
        <f t="shared" si="128"/>
        <v>7449.4924750211821</v>
      </c>
      <c r="Z288">
        <f t="shared" si="150"/>
        <v>1467.7508206778471</v>
      </c>
      <c r="AA288">
        <f t="shared" si="151"/>
        <v>19.773772688602197</v>
      </c>
      <c r="AD288" t="b">
        <f t="shared" si="152"/>
        <v>1</v>
      </c>
      <c r="AE288" t="b">
        <f t="shared" si="153"/>
        <v>1</v>
      </c>
      <c r="AF288" t="b">
        <f t="shared" si="129"/>
        <v>1</v>
      </c>
      <c r="AG288" t="b">
        <f t="shared" si="154"/>
        <v>1</v>
      </c>
      <c r="AH288" t="b">
        <f t="shared" si="130"/>
        <v>1</v>
      </c>
    </row>
    <row r="289" spans="1:34" x14ac:dyDescent="0.35">
      <c r="A289">
        <v>287</v>
      </c>
      <c r="B289">
        <f t="shared" si="131"/>
        <v>103</v>
      </c>
      <c r="C289">
        <f t="shared" si="132"/>
        <v>2050</v>
      </c>
      <c r="D289">
        <f t="shared" si="133"/>
        <v>0.33417853631129996</v>
      </c>
      <c r="E289">
        <f t="shared" si="134"/>
        <v>3.3326493885573738E-2</v>
      </c>
      <c r="F289">
        <f t="shared" si="135"/>
        <v>0.1499876533554787</v>
      </c>
      <c r="G289">
        <f t="shared" si="136"/>
        <v>4.350565386230989</v>
      </c>
      <c r="H289" t="b">
        <f t="shared" si="137"/>
        <v>0</v>
      </c>
      <c r="I289">
        <f t="shared" si="138"/>
        <v>1</v>
      </c>
      <c r="J289">
        <f t="shared" si="139"/>
        <v>1000</v>
      </c>
      <c r="K289">
        <f t="shared" si="140"/>
        <v>10.720862476619672</v>
      </c>
      <c r="L289">
        <f t="shared" si="141"/>
        <v>4500.5530395864671</v>
      </c>
      <c r="M289">
        <f t="shared" si="142"/>
        <v>48.249810206139166</v>
      </c>
      <c r="N289">
        <f t="shared" si="124"/>
        <v>0.31254215417998521</v>
      </c>
      <c r="O289">
        <f t="shared" si="143"/>
        <v>0.99568335909888839</v>
      </c>
      <c r="P289">
        <f t="shared" si="144"/>
        <v>1010.7208624766197</v>
      </c>
      <c r="Q289">
        <f t="shared" si="145"/>
        <v>0.31082386926942729</v>
      </c>
      <c r="R289">
        <f t="shared" si="146"/>
        <v>3.0545303404506119E-2</v>
      </c>
      <c r="S289">
        <f t="shared" si="147"/>
        <v>1011.4117164037206</v>
      </c>
      <c r="T289">
        <f t="shared" si="148"/>
        <v>4500.5530395864671</v>
      </c>
      <c r="U289">
        <f t="shared" si="125"/>
        <v>99846.07664089161</v>
      </c>
      <c r="V289">
        <f t="shared" si="149"/>
        <v>12.472187271915908</v>
      </c>
      <c r="W289">
        <f t="shared" si="126"/>
        <v>22950.138149145463</v>
      </c>
      <c r="X289">
        <f t="shared" si="127"/>
        <v>24598.162860013552</v>
      </c>
      <c r="Y289">
        <f t="shared" si="128"/>
        <v>7169.8392627560406</v>
      </c>
      <c r="Z289">
        <f t="shared" si="150"/>
        <v>1412.7107068120981</v>
      </c>
      <c r="AA289">
        <f t="shared" si="151"/>
        <v>19.043561484281469</v>
      </c>
      <c r="AD289" t="b">
        <f t="shared" si="152"/>
        <v>1</v>
      </c>
      <c r="AE289" t="b">
        <f t="shared" si="153"/>
        <v>1</v>
      </c>
      <c r="AF289" t="b">
        <f t="shared" si="129"/>
        <v>1</v>
      </c>
      <c r="AG289" t="b">
        <f t="shared" si="154"/>
        <v>1</v>
      </c>
      <c r="AH289" t="b">
        <f t="shared" si="130"/>
        <v>1</v>
      </c>
    </row>
    <row r="290" spans="1:34" x14ac:dyDescent="0.35">
      <c r="A290">
        <v>288</v>
      </c>
      <c r="B290">
        <f t="shared" si="131"/>
        <v>103</v>
      </c>
      <c r="C290">
        <f t="shared" si="132"/>
        <v>2050</v>
      </c>
      <c r="D290">
        <f t="shared" si="133"/>
        <v>0.33417853631129996</v>
      </c>
      <c r="E290">
        <f t="shared" si="134"/>
        <v>3.3326493885573738E-2</v>
      </c>
      <c r="F290">
        <f t="shared" si="135"/>
        <v>0.1449890907430158</v>
      </c>
      <c r="G290">
        <f t="shared" si="136"/>
        <v>4.2055762954879734</v>
      </c>
      <c r="H290" t="b">
        <f t="shared" si="137"/>
        <v>0</v>
      </c>
      <c r="I290">
        <f t="shared" si="138"/>
        <v>1</v>
      </c>
      <c r="J290">
        <f t="shared" si="139"/>
        <v>1000</v>
      </c>
      <c r="K290">
        <f t="shared" si="140"/>
        <v>10.747303015678783</v>
      </c>
      <c r="L290">
        <f t="shared" si="141"/>
        <v>4350.5653862309891</v>
      </c>
      <c r="M290">
        <f t="shared" si="142"/>
        <v>46.756844495348041</v>
      </c>
      <c r="N290">
        <f t="shared" si="124"/>
        <v>0.31119313807273563</v>
      </c>
      <c r="O290">
        <f t="shared" si="143"/>
        <v>0.99568373069293969</v>
      </c>
      <c r="P290">
        <f t="shared" si="144"/>
        <v>1010.7473030156788</v>
      </c>
      <c r="Q290">
        <f t="shared" si="145"/>
        <v>0.31082386926942729</v>
      </c>
      <c r="R290">
        <f t="shared" si="146"/>
        <v>3.0545303404506119E-2</v>
      </c>
      <c r="S290">
        <f t="shared" si="147"/>
        <v>1011.4398607749372</v>
      </c>
      <c r="T290">
        <f t="shared" si="148"/>
        <v>4350.5653862309891</v>
      </c>
      <c r="U290">
        <f t="shared" si="125"/>
        <v>95850.549785897572</v>
      </c>
      <c r="V290">
        <f t="shared" si="149"/>
        <v>11.973089451931603</v>
      </c>
      <c r="W290">
        <f t="shared" si="126"/>
        <v>22791.299705757927</v>
      </c>
      <c r="X290">
        <f t="shared" si="127"/>
        <v>24432.304410717272</v>
      </c>
      <c r="Y290">
        <f t="shared" si="128"/>
        <v>6901.3704879612569</v>
      </c>
      <c r="Z290">
        <f t="shared" si="150"/>
        <v>1359.7350777135127</v>
      </c>
      <c r="AA290">
        <f t="shared" si="151"/>
        <v>18.339428180206827</v>
      </c>
      <c r="AD290" t="b">
        <f t="shared" si="152"/>
        <v>1</v>
      </c>
      <c r="AE290" t="b">
        <f t="shared" si="153"/>
        <v>1</v>
      </c>
      <c r="AF290" t="b">
        <f t="shared" si="129"/>
        <v>1</v>
      </c>
      <c r="AG290" t="b">
        <f t="shared" si="154"/>
        <v>1</v>
      </c>
      <c r="AH290" t="b">
        <f t="shared" si="130"/>
        <v>1</v>
      </c>
    </row>
    <row r="291" spans="1:34" x14ac:dyDescent="0.35">
      <c r="A291">
        <v>289</v>
      </c>
      <c r="B291">
        <f t="shared" si="131"/>
        <v>103</v>
      </c>
      <c r="C291">
        <f t="shared" si="132"/>
        <v>2051</v>
      </c>
      <c r="D291">
        <f t="shared" si="133"/>
        <v>0.33324283640962826</v>
      </c>
      <c r="E291">
        <f t="shared" si="134"/>
        <v>3.3213358674882953E-2</v>
      </c>
      <c r="F291">
        <f t="shared" si="135"/>
        <v>0.13968131393662761</v>
      </c>
      <c r="G291">
        <f t="shared" si="136"/>
        <v>4.0658949815513461</v>
      </c>
      <c r="H291" t="b">
        <f t="shared" si="137"/>
        <v>1</v>
      </c>
      <c r="I291">
        <f t="shared" si="138"/>
        <v>1</v>
      </c>
      <c r="J291">
        <f t="shared" si="139"/>
        <v>1000</v>
      </c>
      <c r="K291">
        <f t="shared" si="140"/>
        <v>10.77380876424013</v>
      </c>
      <c r="L291">
        <f t="shared" si="141"/>
        <v>4205.5762954879738</v>
      </c>
      <c r="M291">
        <f t="shared" si="142"/>
        <v>45.310074751008862</v>
      </c>
      <c r="N291">
        <f t="shared" si="124"/>
        <v>0.30985006180025215</v>
      </c>
      <c r="O291">
        <f t="shared" si="143"/>
        <v>0.99568410704425769</v>
      </c>
      <c r="P291">
        <f t="shared" si="144"/>
        <v>1010.7738087642401</v>
      </c>
      <c r="Q291">
        <f t="shared" si="145"/>
        <v>0.30995356243547284</v>
      </c>
      <c r="R291">
        <f t="shared" si="146"/>
        <v>3.0443341672916624E-2</v>
      </c>
      <c r="S291">
        <f t="shared" si="147"/>
        <v>1011.4680745577657</v>
      </c>
      <c r="T291">
        <f t="shared" si="148"/>
        <v>4205.5762954879738</v>
      </c>
      <c r="U291">
        <f t="shared" si="125"/>
        <v>91985.221119002832</v>
      </c>
      <c r="V291">
        <f t="shared" si="149"/>
        <v>11.490255227263907</v>
      </c>
      <c r="W291">
        <f t="shared" si="126"/>
        <v>22623.609693899616</v>
      </c>
      <c r="X291">
        <f t="shared" si="127"/>
        <v>24257.910250029636</v>
      </c>
      <c r="Y291">
        <f t="shared" si="128"/>
        <v>6644.8944295156207</v>
      </c>
      <c r="Z291">
        <f t="shared" si="150"/>
        <v>1308.746484797213</v>
      </c>
      <c r="AA291">
        <f t="shared" si="151"/>
        <v>17.660440640345065</v>
      </c>
      <c r="AD291" t="b">
        <f t="shared" si="152"/>
        <v>1</v>
      </c>
      <c r="AE291" t="b">
        <f t="shared" si="153"/>
        <v>1</v>
      </c>
      <c r="AF291" t="b">
        <f t="shared" si="129"/>
        <v>1</v>
      </c>
      <c r="AG291" t="b">
        <f t="shared" si="154"/>
        <v>1</v>
      </c>
      <c r="AH291" t="b">
        <f t="shared" si="130"/>
        <v>1</v>
      </c>
    </row>
    <row r="292" spans="1:34" x14ac:dyDescent="0.35">
      <c r="A292">
        <v>290</v>
      </c>
      <c r="B292">
        <f t="shared" si="131"/>
        <v>103</v>
      </c>
      <c r="C292">
        <f t="shared" si="132"/>
        <v>2051</v>
      </c>
      <c r="D292">
        <f t="shared" si="133"/>
        <v>0.33324283640962826</v>
      </c>
      <c r="E292">
        <f t="shared" si="134"/>
        <v>3.3213358674882953E-2</v>
      </c>
      <c r="F292">
        <f t="shared" si="135"/>
        <v>0.13504202835667148</v>
      </c>
      <c r="G292">
        <f t="shared" si="136"/>
        <v>3.9308529531946745</v>
      </c>
      <c r="H292" t="b">
        <f t="shared" si="137"/>
        <v>0</v>
      </c>
      <c r="I292">
        <f t="shared" si="138"/>
        <v>1</v>
      </c>
      <c r="J292">
        <f t="shared" si="139"/>
        <v>1000</v>
      </c>
      <c r="K292">
        <f t="shared" si="140"/>
        <v>10.800379883127965</v>
      </c>
      <c r="L292">
        <f t="shared" si="141"/>
        <v>4065.8949815513461</v>
      </c>
      <c r="M292">
        <f t="shared" si="142"/>
        <v>43.913210365658109</v>
      </c>
      <c r="N292">
        <f t="shared" si="124"/>
        <v>0.30851290015531851</v>
      </c>
      <c r="O292">
        <f t="shared" si="143"/>
        <v>0.99568448804830112</v>
      </c>
      <c r="P292">
        <f t="shared" si="144"/>
        <v>1010.800379883128</v>
      </c>
      <c r="Q292">
        <f t="shared" si="145"/>
        <v>0.30995356243547284</v>
      </c>
      <c r="R292">
        <f t="shared" si="146"/>
        <v>3.0443341672916624E-2</v>
      </c>
      <c r="S292">
        <f t="shared" si="147"/>
        <v>1011.496357923394</v>
      </c>
      <c r="T292">
        <f t="shared" si="148"/>
        <v>4065.8949815513461</v>
      </c>
      <c r="U292">
        <f t="shared" si="125"/>
        <v>88245.260894099862</v>
      </c>
      <c r="V292">
        <f t="shared" si="149"/>
        <v>11.023081294308358</v>
      </c>
      <c r="W292">
        <f t="shared" si="126"/>
        <v>22449.392522399336</v>
      </c>
      <c r="X292">
        <f t="shared" si="127"/>
        <v>24077.244636057258</v>
      </c>
      <c r="Y292">
        <f t="shared" si="128"/>
        <v>6398.8472883364357</v>
      </c>
      <c r="Z292">
        <f t="shared" si="150"/>
        <v>1259.8178113070196</v>
      </c>
      <c r="AA292">
        <f t="shared" si="151"/>
        <v>17.007273724401553</v>
      </c>
      <c r="AD292" t="b">
        <f t="shared" si="152"/>
        <v>1</v>
      </c>
      <c r="AE292" t="b">
        <f t="shared" si="153"/>
        <v>1</v>
      </c>
      <c r="AF292" t="b">
        <f t="shared" si="129"/>
        <v>1</v>
      </c>
      <c r="AG292" t="b">
        <f t="shared" si="154"/>
        <v>1</v>
      </c>
      <c r="AH292" t="b">
        <f t="shared" si="130"/>
        <v>1</v>
      </c>
    </row>
    <row r="293" spans="1:34" x14ac:dyDescent="0.35">
      <c r="A293">
        <v>291</v>
      </c>
      <c r="B293">
        <f t="shared" si="131"/>
        <v>103</v>
      </c>
      <c r="C293">
        <f t="shared" si="132"/>
        <v>2051</v>
      </c>
      <c r="D293">
        <f t="shared" si="133"/>
        <v>0.33324283640962826</v>
      </c>
      <c r="E293">
        <f t="shared" si="134"/>
        <v>3.3213358674882953E-2</v>
      </c>
      <c r="F293">
        <f t="shared" si="135"/>
        <v>0.13055682903267762</v>
      </c>
      <c r="G293">
        <f t="shared" si="136"/>
        <v>3.800296124161997</v>
      </c>
      <c r="H293" t="b">
        <f t="shared" si="137"/>
        <v>0</v>
      </c>
      <c r="I293">
        <f t="shared" si="138"/>
        <v>1</v>
      </c>
      <c r="J293">
        <f t="shared" si="139"/>
        <v>1000</v>
      </c>
      <c r="K293">
        <f t="shared" si="140"/>
        <v>10.827016533563119</v>
      </c>
      <c r="L293">
        <f t="shared" si="141"/>
        <v>3930.8529531946747</v>
      </c>
      <c r="M293">
        <f t="shared" si="142"/>
        <v>42.559409915244153</v>
      </c>
      <c r="N293">
        <f t="shared" si="124"/>
        <v>0.30718162799571508</v>
      </c>
      <c r="O293">
        <f t="shared" si="143"/>
        <v>0.99568487360193625</v>
      </c>
      <c r="P293">
        <f t="shared" si="144"/>
        <v>1010.8270165335631</v>
      </c>
      <c r="Q293">
        <f t="shared" si="145"/>
        <v>0.30995356243547284</v>
      </c>
      <c r="R293">
        <f t="shared" si="146"/>
        <v>3.0443341672916624E-2</v>
      </c>
      <c r="S293">
        <f t="shared" si="147"/>
        <v>1011.5247110434321</v>
      </c>
      <c r="T293">
        <f t="shared" si="148"/>
        <v>3930.8529531946747</v>
      </c>
      <c r="U293">
        <f t="shared" si="125"/>
        <v>84626.497131626355</v>
      </c>
      <c r="V293">
        <f t="shared" si="149"/>
        <v>10.571046513805944</v>
      </c>
      <c r="W293">
        <f t="shared" si="126"/>
        <v>22268.395505702163</v>
      </c>
      <c r="X293">
        <f t="shared" si="127"/>
        <v>23890.083385346785</v>
      </c>
      <c r="Y293">
        <f t="shared" si="128"/>
        <v>6162.8941636139434</v>
      </c>
      <c r="Z293">
        <f t="shared" si="150"/>
        <v>1212.7188446741875</v>
      </c>
      <c r="AA293">
        <f t="shared" si="151"/>
        <v>16.37735825958033</v>
      </c>
      <c r="AD293" t="b">
        <f t="shared" si="152"/>
        <v>1</v>
      </c>
      <c r="AE293" t="b">
        <f t="shared" si="153"/>
        <v>1</v>
      </c>
      <c r="AF293" t="b">
        <f t="shared" si="129"/>
        <v>1</v>
      </c>
      <c r="AG293" t="b">
        <f t="shared" si="154"/>
        <v>1</v>
      </c>
      <c r="AH293" t="b">
        <f t="shared" si="130"/>
        <v>1</v>
      </c>
    </row>
    <row r="294" spans="1:34" x14ac:dyDescent="0.35">
      <c r="A294">
        <v>292</v>
      </c>
      <c r="B294">
        <f t="shared" si="131"/>
        <v>103</v>
      </c>
      <c r="C294">
        <f t="shared" si="132"/>
        <v>2051</v>
      </c>
      <c r="D294">
        <f t="shared" si="133"/>
        <v>0.33324283640962826</v>
      </c>
      <c r="E294">
        <f t="shared" si="134"/>
        <v>3.3213358674882953E-2</v>
      </c>
      <c r="F294">
        <f t="shared" si="135"/>
        <v>0.12622059824255993</v>
      </c>
      <c r="G294">
        <f t="shared" si="136"/>
        <v>3.6740755259194371</v>
      </c>
      <c r="H294" t="b">
        <f t="shared" si="137"/>
        <v>0</v>
      </c>
      <c r="I294">
        <f t="shared" si="138"/>
        <v>1</v>
      </c>
      <c r="J294">
        <f t="shared" si="139"/>
        <v>1000</v>
      </c>
      <c r="K294">
        <f t="shared" si="140"/>
        <v>10.853718877164077</v>
      </c>
      <c r="L294">
        <f t="shared" si="141"/>
        <v>3800.2961241619969</v>
      </c>
      <c r="M294">
        <f t="shared" si="142"/>
        <v>41.247345781630543</v>
      </c>
      <c r="N294">
        <f t="shared" si="124"/>
        <v>0.30585622024504117</v>
      </c>
      <c r="O294">
        <f t="shared" si="143"/>
        <v>0.99568526360341969</v>
      </c>
      <c r="P294">
        <f t="shared" si="144"/>
        <v>1010.8537188771641</v>
      </c>
      <c r="Q294">
        <f t="shared" si="145"/>
        <v>0.30995356243547284</v>
      </c>
      <c r="R294">
        <f t="shared" si="146"/>
        <v>3.0443341672916624E-2</v>
      </c>
      <c r="S294">
        <f t="shared" si="147"/>
        <v>1011.5531340899131</v>
      </c>
      <c r="T294">
        <f t="shared" si="148"/>
        <v>3800.2961241619969</v>
      </c>
      <c r="U294">
        <f t="shared" si="125"/>
        <v>81124.896281313951</v>
      </c>
      <c r="V294">
        <f t="shared" si="149"/>
        <v>10.133647038274521</v>
      </c>
      <c r="W294">
        <f t="shared" si="126"/>
        <v>22080.356190013939</v>
      </c>
      <c r="X294">
        <f t="shared" si="127"/>
        <v>23696.194314626006</v>
      </c>
      <c r="Y294">
        <f t="shared" si="128"/>
        <v>5936.7113074847539</v>
      </c>
      <c r="Z294">
        <f t="shared" si="150"/>
        <v>1167.3811502858885</v>
      </c>
      <c r="AA294">
        <f t="shared" si="151"/>
        <v>15.769865808127461</v>
      </c>
      <c r="AD294" t="b">
        <f t="shared" si="152"/>
        <v>1</v>
      </c>
      <c r="AE294" t="b">
        <f t="shared" si="153"/>
        <v>1</v>
      </c>
      <c r="AF294" t="b">
        <f t="shared" si="129"/>
        <v>1</v>
      </c>
      <c r="AG294" t="b">
        <f t="shared" si="154"/>
        <v>1</v>
      </c>
      <c r="AH294" t="b">
        <f t="shared" si="130"/>
        <v>1</v>
      </c>
    </row>
    <row r="295" spans="1:34" x14ac:dyDescent="0.35">
      <c r="A295">
        <v>293</v>
      </c>
      <c r="B295">
        <f t="shared" si="131"/>
        <v>103</v>
      </c>
      <c r="C295">
        <f t="shared" si="132"/>
        <v>2051</v>
      </c>
      <c r="D295">
        <f t="shared" si="133"/>
        <v>0.33324283640962826</v>
      </c>
      <c r="E295">
        <f t="shared" si="134"/>
        <v>3.3213358674882953E-2</v>
      </c>
      <c r="F295">
        <f t="shared" si="135"/>
        <v>0.12202838824097148</v>
      </c>
      <c r="G295">
        <f t="shared" si="136"/>
        <v>3.5520471376784655</v>
      </c>
      <c r="H295" t="b">
        <f t="shared" si="137"/>
        <v>0</v>
      </c>
      <c r="I295">
        <f t="shared" si="138"/>
        <v>1</v>
      </c>
      <c r="J295">
        <f t="shared" si="139"/>
        <v>1000</v>
      </c>
      <c r="K295">
        <f t="shared" si="140"/>
        <v>10.880487075947908</v>
      </c>
      <c r="L295">
        <f t="shared" si="141"/>
        <v>3674.075525919437</v>
      </c>
      <c r="M295">
        <f t="shared" si="142"/>
        <v>39.975731275822952</v>
      </c>
      <c r="N295">
        <f t="shared" si="124"/>
        <v>0.30453665189351287</v>
      </c>
      <c r="O295">
        <f t="shared" si="143"/>
        <v>0.99568565795238329</v>
      </c>
      <c r="P295">
        <f t="shared" si="144"/>
        <v>1010.8804870759479</v>
      </c>
      <c r="Q295">
        <f t="shared" si="145"/>
        <v>0.30995356243547284</v>
      </c>
      <c r="R295">
        <f t="shared" si="146"/>
        <v>3.0443341672916624E-2</v>
      </c>
      <c r="S295">
        <f t="shared" si="147"/>
        <v>1011.5816272352944</v>
      </c>
      <c r="T295">
        <f t="shared" si="148"/>
        <v>3674.075525919437</v>
      </c>
      <c r="U295">
        <f t="shared" si="125"/>
        <v>77736.558625866048</v>
      </c>
      <c r="V295">
        <f t="shared" si="149"/>
        <v>9.7103957378631502</v>
      </c>
      <c r="W295">
        <f t="shared" si="126"/>
        <v>21885.001975698116</v>
      </c>
      <c r="X295">
        <f t="shared" si="127"/>
        <v>23495.336955329913</v>
      </c>
      <c r="Y295">
        <f t="shared" si="128"/>
        <v>5719.9857551046316</v>
      </c>
      <c r="Z295">
        <f t="shared" si="150"/>
        <v>1123.7388532525308</v>
      </c>
      <c r="AA295">
        <f t="shared" si="151"/>
        <v>15.183997476124565</v>
      </c>
      <c r="AD295" t="b">
        <f t="shared" si="152"/>
        <v>1</v>
      </c>
      <c r="AE295" t="b">
        <f t="shared" si="153"/>
        <v>1</v>
      </c>
      <c r="AF295" t="b">
        <f t="shared" si="129"/>
        <v>1</v>
      </c>
      <c r="AG295" t="b">
        <f t="shared" si="154"/>
        <v>1</v>
      </c>
      <c r="AH295" t="b">
        <f t="shared" si="130"/>
        <v>1</v>
      </c>
    </row>
    <row r="296" spans="1:34" x14ac:dyDescent="0.35">
      <c r="A296">
        <v>294</v>
      </c>
      <c r="B296">
        <f t="shared" si="131"/>
        <v>103</v>
      </c>
      <c r="C296">
        <f t="shared" si="132"/>
        <v>2051</v>
      </c>
      <c r="D296">
        <f t="shared" si="133"/>
        <v>0.33324283640962826</v>
      </c>
      <c r="E296">
        <f t="shared" si="134"/>
        <v>3.3213358674882953E-2</v>
      </c>
      <c r="F296">
        <f t="shared" si="135"/>
        <v>0.11797541561380623</v>
      </c>
      <c r="G296">
        <f t="shared" si="136"/>
        <v>3.434071722064659</v>
      </c>
      <c r="H296" t="b">
        <f t="shared" si="137"/>
        <v>0</v>
      </c>
      <c r="I296">
        <f t="shared" si="138"/>
        <v>1</v>
      </c>
      <c r="J296">
        <f t="shared" si="139"/>
        <v>1000</v>
      </c>
      <c r="K296">
        <f t="shared" si="140"/>
        <v>10.907321292331259</v>
      </c>
      <c r="L296">
        <f t="shared" si="141"/>
        <v>3552.0471376784653</v>
      </c>
      <c r="M296">
        <f t="shared" si="142"/>
        <v>38.743319376164628</v>
      </c>
      <c r="N296">
        <f t="shared" si="124"/>
        <v>0.30322289799873714</v>
      </c>
      <c r="O296">
        <f t="shared" si="143"/>
        <v>0.99568605654982012</v>
      </c>
      <c r="P296">
        <f t="shared" si="144"/>
        <v>1010.9073212923313</v>
      </c>
      <c r="Q296">
        <f t="shared" si="145"/>
        <v>0.30995356243547284</v>
      </c>
      <c r="R296">
        <f t="shared" si="146"/>
        <v>3.0443341672916624E-2</v>
      </c>
      <c r="S296">
        <f t="shared" si="147"/>
        <v>1011.6101906524589</v>
      </c>
      <c r="T296">
        <f t="shared" si="148"/>
        <v>3552.0471376784653</v>
      </c>
      <c r="U296">
        <f t="shared" si="125"/>
        <v>74457.713837308591</v>
      </c>
      <c r="V296">
        <f t="shared" si="149"/>
        <v>9.3008216452774644</v>
      </c>
      <c r="W296">
        <f t="shared" si="126"/>
        <v>21682.049725083361</v>
      </c>
      <c r="X296">
        <f t="shared" si="127"/>
        <v>23287.262257945982</v>
      </c>
      <c r="Y296">
        <f t="shared" si="128"/>
        <v>5512.414967007313</v>
      </c>
      <c r="Z296">
        <f t="shared" si="150"/>
        <v>1081.7285426765357</v>
      </c>
      <c r="AA296">
        <f t="shared" si="151"/>
        <v>14.618982859108653</v>
      </c>
      <c r="AD296" t="b">
        <f t="shared" si="152"/>
        <v>1</v>
      </c>
      <c r="AE296" t="b">
        <f t="shared" si="153"/>
        <v>1</v>
      </c>
      <c r="AF296" t="b">
        <f t="shared" si="129"/>
        <v>1</v>
      </c>
      <c r="AG296" t="b">
        <f t="shared" si="154"/>
        <v>1</v>
      </c>
      <c r="AH296" t="b">
        <f t="shared" si="130"/>
        <v>1</v>
      </c>
    </row>
    <row r="297" spans="1:34" x14ac:dyDescent="0.35">
      <c r="A297">
        <v>295</v>
      </c>
      <c r="B297">
        <f t="shared" si="131"/>
        <v>103</v>
      </c>
      <c r="C297">
        <f t="shared" si="132"/>
        <v>2051</v>
      </c>
      <c r="D297">
        <f t="shared" si="133"/>
        <v>0.33324283640962826</v>
      </c>
      <c r="E297">
        <f t="shared" si="134"/>
        <v>3.3213358674882953E-2</v>
      </c>
      <c r="F297">
        <f t="shared" si="135"/>
        <v>0.11405705582020649</v>
      </c>
      <c r="G297">
        <f t="shared" si="136"/>
        <v>3.3200146662444525</v>
      </c>
      <c r="H297" t="b">
        <f t="shared" si="137"/>
        <v>0</v>
      </c>
      <c r="I297">
        <f t="shared" si="138"/>
        <v>1</v>
      </c>
      <c r="J297">
        <f t="shared" si="139"/>
        <v>1000</v>
      </c>
      <c r="K297">
        <f t="shared" si="140"/>
        <v>10.93422168913134</v>
      </c>
      <c r="L297">
        <f t="shared" si="141"/>
        <v>3434.0717220646588</v>
      </c>
      <c r="M297">
        <f t="shared" si="142"/>
        <v>37.548901505432006</v>
      </c>
      <c r="N297">
        <f t="shared" si="124"/>
        <v>0.30191493368646072</v>
      </c>
      <c r="O297">
        <f t="shared" si="143"/>
        <v>0.99568645929806443</v>
      </c>
      <c r="P297">
        <f t="shared" si="144"/>
        <v>1010.9342216891314</v>
      </c>
      <c r="Q297">
        <f t="shared" si="145"/>
        <v>0.30995356243547284</v>
      </c>
      <c r="R297">
        <f t="shared" si="146"/>
        <v>3.0443341672916624E-2</v>
      </c>
      <c r="S297">
        <f t="shared" si="147"/>
        <v>1011.6388245147158</v>
      </c>
      <c r="T297">
        <f t="shared" si="148"/>
        <v>3434.0717220646588</v>
      </c>
      <c r="U297">
        <f t="shared" si="125"/>
        <v>71284.716680939804</v>
      </c>
      <c r="V297">
        <f t="shared" si="149"/>
        <v>8.9044694191422131</v>
      </c>
      <c r="W297">
        <f t="shared" si="126"/>
        <v>21471.205355118487</v>
      </c>
      <c r="X297">
        <f t="shared" si="127"/>
        <v>23071.7122858158</v>
      </c>
      <c r="Y297">
        <f t="shared" si="128"/>
        <v>5313.7064833409722</v>
      </c>
      <c r="Z297">
        <f t="shared" si="150"/>
        <v>1041.2891794999596</v>
      </c>
      <c r="AA297">
        <f t="shared" si="151"/>
        <v>14.074079025339675</v>
      </c>
      <c r="AD297" t="b">
        <f t="shared" si="152"/>
        <v>1</v>
      </c>
      <c r="AE297" t="b">
        <f t="shared" si="153"/>
        <v>1</v>
      </c>
      <c r="AF297" t="b">
        <f t="shared" si="129"/>
        <v>1</v>
      </c>
      <c r="AG297" t="b">
        <f t="shared" si="154"/>
        <v>1</v>
      </c>
      <c r="AH297" t="b">
        <f t="shared" si="130"/>
        <v>1</v>
      </c>
    </row>
    <row r="298" spans="1:34" x14ac:dyDescent="0.35">
      <c r="A298">
        <v>296</v>
      </c>
      <c r="B298">
        <f t="shared" si="131"/>
        <v>103</v>
      </c>
      <c r="C298">
        <f t="shared" si="132"/>
        <v>2051</v>
      </c>
      <c r="D298">
        <f t="shared" si="133"/>
        <v>0.33324283640962826</v>
      </c>
      <c r="E298">
        <f t="shared" si="134"/>
        <v>3.3213358674882953E-2</v>
      </c>
      <c r="F298">
        <f t="shared" si="135"/>
        <v>0.11026883791584882</v>
      </c>
      <c r="G298">
        <f t="shared" si="136"/>
        <v>3.2097458283286038</v>
      </c>
      <c r="H298" t="b">
        <f t="shared" si="137"/>
        <v>0</v>
      </c>
      <c r="I298">
        <f t="shared" si="138"/>
        <v>1</v>
      </c>
      <c r="J298">
        <f t="shared" si="139"/>
        <v>1000</v>
      </c>
      <c r="K298">
        <f t="shared" si="140"/>
        <v>10.961188429566912</v>
      </c>
      <c r="L298">
        <f t="shared" si="141"/>
        <v>3320.0146662444527</v>
      </c>
      <c r="M298">
        <f t="shared" si="142"/>
        <v>36.391306345631143</v>
      </c>
      <c r="N298">
        <f t="shared" si="124"/>
        <v>0.30061273415129741</v>
      </c>
      <c r="O298">
        <f t="shared" si="143"/>
        <v>0.99568686610078172</v>
      </c>
      <c r="P298">
        <f t="shared" si="144"/>
        <v>1010.961188429567</v>
      </c>
      <c r="Q298">
        <f t="shared" si="145"/>
        <v>0.30995356243547284</v>
      </c>
      <c r="R298">
        <f t="shared" si="146"/>
        <v>3.0443341672916624E-2</v>
      </c>
      <c r="S298">
        <f t="shared" si="147"/>
        <v>1011.6675289958016</v>
      </c>
      <c r="T298">
        <f t="shared" si="148"/>
        <v>3320.0146662444527</v>
      </c>
      <c r="U298">
        <f t="shared" si="125"/>
        <v>68214.042861972805</v>
      </c>
      <c r="V298">
        <f t="shared" si="149"/>
        <v>8.5208988251881923</v>
      </c>
      <c r="W298">
        <f t="shared" si="126"/>
        <v>21252.163414289291</v>
      </c>
      <c r="X298">
        <f t="shared" si="127"/>
        <v>22848.419898016993</v>
      </c>
      <c r="Y298">
        <f t="shared" si="128"/>
        <v>5123.5775895874785</v>
      </c>
      <c r="Z298">
        <f t="shared" si="150"/>
        <v>1002.362007797271</v>
      </c>
      <c r="AA298">
        <f t="shared" si="151"/>
        <v>13.548569535371303</v>
      </c>
      <c r="AD298" t="b">
        <f t="shared" si="152"/>
        <v>1</v>
      </c>
      <c r="AE298" t="b">
        <f t="shared" si="153"/>
        <v>1</v>
      </c>
      <c r="AF298" t="b">
        <f t="shared" si="129"/>
        <v>1</v>
      </c>
      <c r="AG298" t="b">
        <f t="shared" si="154"/>
        <v>1</v>
      </c>
      <c r="AH298" t="b">
        <f t="shared" si="130"/>
        <v>1</v>
      </c>
    </row>
    <row r="299" spans="1:34" x14ac:dyDescent="0.35">
      <c r="A299">
        <v>297</v>
      </c>
      <c r="B299">
        <f t="shared" si="131"/>
        <v>104</v>
      </c>
      <c r="C299">
        <f t="shared" si="132"/>
        <v>2051</v>
      </c>
      <c r="D299">
        <f t="shared" si="133"/>
        <v>0.3697633332316097</v>
      </c>
      <c r="E299">
        <f t="shared" si="134"/>
        <v>3.7741021105784922E-2</v>
      </c>
      <c r="F299">
        <f t="shared" si="135"/>
        <v>0.12113908505115495</v>
      </c>
      <c r="G299">
        <f t="shared" si="136"/>
        <v>3.0886067432774489</v>
      </c>
      <c r="H299" t="b">
        <f t="shared" si="137"/>
        <v>0</v>
      </c>
      <c r="I299">
        <f t="shared" si="138"/>
        <v>1</v>
      </c>
      <c r="J299">
        <f t="shared" si="139"/>
        <v>1000</v>
      </c>
      <c r="K299">
        <f t="shared" si="140"/>
        <v>10.988221677259276</v>
      </c>
      <c r="L299">
        <f t="shared" si="141"/>
        <v>3209.7458283286037</v>
      </c>
      <c r="M299">
        <f t="shared" si="142"/>
        <v>35.269398689332895</v>
      </c>
      <c r="N299">
        <f t="shared" si="124"/>
        <v>0.29931627465743077</v>
      </c>
      <c r="O299">
        <f t="shared" si="143"/>
        <v>0.99568727686294844</v>
      </c>
      <c r="P299">
        <f t="shared" si="144"/>
        <v>1010.9882216772593</v>
      </c>
      <c r="Q299">
        <f t="shared" si="145"/>
        <v>0.34392175876294673</v>
      </c>
      <c r="R299">
        <f t="shared" si="146"/>
        <v>3.4513283708902387E-2</v>
      </c>
      <c r="S299">
        <f t="shared" si="147"/>
        <v>1011.6963042698814</v>
      </c>
      <c r="T299">
        <f t="shared" si="148"/>
        <v>3209.7458283286037</v>
      </c>
      <c r="U299">
        <f t="shared" si="125"/>
        <v>65242.28501012925</v>
      </c>
      <c r="V299">
        <f t="shared" si="149"/>
        <v>8.1496842346711738</v>
      </c>
      <c r="W299">
        <f t="shared" si="126"/>
        <v>21123.532528747241</v>
      </c>
      <c r="X299">
        <f t="shared" si="127"/>
        <v>22712.449266896838</v>
      </c>
      <c r="Y299">
        <f t="shared" si="128"/>
        <v>4907.5389519552546</v>
      </c>
      <c r="Z299">
        <f t="shared" si="150"/>
        <v>964.89046938458239</v>
      </c>
      <c r="AA299">
        <f t="shared" si="151"/>
        <v>13.041763496628718</v>
      </c>
      <c r="AD299" t="b">
        <f t="shared" si="152"/>
        <v>1</v>
      </c>
      <c r="AE299" t="b">
        <f t="shared" si="153"/>
        <v>1</v>
      </c>
      <c r="AF299" t="b">
        <f t="shared" si="129"/>
        <v>1</v>
      </c>
      <c r="AG299" t="b">
        <f t="shared" si="154"/>
        <v>1</v>
      </c>
      <c r="AH299" t="b">
        <f t="shared" si="130"/>
        <v>1</v>
      </c>
    </row>
    <row r="300" spans="1:34" x14ac:dyDescent="0.35">
      <c r="A300">
        <v>298</v>
      </c>
      <c r="B300">
        <f t="shared" si="131"/>
        <v>104</v>
      </c>
      <c r="C300">
        <f t="shared" si="132"/>
        <v>2051</v>
      </c>
      <c r="D300">
        <f t="shared" si="133"/>
        <v>0.3697633332316097</v>
      </c>
      <c r="E300">
        <f t="shared" si="134"/>
        <v>3.7741021105784922E-2</v>
      </c>
      <c r="F300">
        <f t="shared" si="135"/>
        <v>0.11656717228550383</v>
      </c>
      <c r="G300">
        <f t="shared" si="136"/>
        <v>2.9720395709919449</v>
      </c>
      <c r="H300" t="b">
        <f t="shared" si="137"/>
        <v>0</v>
      </c>
      <c r="I300">
        <f t="shared" si="138"/>
        <v>1</v>
      </c>
      <c r="J300">
        <f t="shared" si="139"/>
        <v>1000</v>
      </c>
      <c r="K300">
        <f t="shared" si="140"/>
        <v>11.015321596233273</v>
      </c>
      <c r="L300">
        <f t="shared" si="141"/>
        <v>3088.6067432774489</v>
      </c>
      <c r="M300">
        <f t="shared" si="142"/>
        <v>34.021996561495797</v>
      </c>
      <c r="N300">
        <f t="shared" si="124"/>
        <v>0.29802553053929531</v>
      </c>
      <c r="O300">
        <f t="shared" si="143"/>
        <v>0.99568769149083947</v>
      </c>
      <c r="P300">
        <f t="shared" si="144"/>
        <v>1011.0153215962333</v>
      </c>
      <c r="Q300">
        <f t="shared" si="145"/>
        <v>0.34392175876294673</v>
      </c>
      <c r="R300">
        <f t="shared" si="146"/>
        <v>3.4513283708902387E-2</v>
      </c>
      <c r="S300">
        <f t="shared" si="147"/>
        <v>1011.7251505115498</v>
      </c>
      <c r="T300">
        <f t="shared" si="148"/>
        <v>3088.6067432774489</v>
      </c>
      <c r="U300">
        <f t="shared" si="125"/>
        <v>62380.903315898067</v>
      </c>
      <c r="V300">
        <f t="shared" si="149"/>
        <v>7.7922571874849496</v>
      </c>
      <c r="W300">
        <f t="shared" si="126"/>
        <v>20989.25731835996</v>
      </c>
      <c r="X300">
        <f t="shared" si="127"/>
        <v>22570.986356396174</v>
      </c>
      <c r="Y300">
        <f t="shared" si="128"/>
        <v>4700.9612916306505</v>
      </c>
      <c r="Z300">
        <f t="shared" si="150"/>
        <v>924.47026427962567</v>
      </c>
      <c r="AA300">
        <f t="shared" si="151"/>
        <v>12.50562884959368</v>
      </c>
      <c r="AD300" t="b">
        <f t="shared" si="152"/>
        <v>1</v>
      </c>
      <c r="AE300" t="b">
        <f t="shared" si="153"/>
        <v>1</v>
      </c>
      <c r="AF300" t="b">
        <f t="shared" si="129"/>
        <v>1</v>
      </c>
      <c r="AG300" t="b">
        <f t="shared" si="154"/>
        <v>1</v>
      </c>
      <c r="AH300" t="b">
        <f t="shared" si="130"/>
        <v>1</v>
      </c>
    </row>
    <row r="301" spans="1:34" x14ac:dyDescent="0.35">
      <c r="A301">
        <v>299</v>
      </c>
      <c r="B301">
        <f t="shared" si="131"/>
        <v>104</v>
      </c>
      <c r="C301">
        <f t="shared" si="132"/>
        <v>2051</v>
      </c>
      <c r="D301">
        <f t="shared" si="133"/>
        <v>0.3697633332316097</v>
      </c>
      <c r="E301">
        <f t="shared" si="134"/>
        <v>3.7741021105784922E-2</v>
      </c>
      <c r="F301">
        <f t="shared" si="135"/>
        <v>0.11216780817603496</v>
      </c>
      <c r="G301">
        <f t="shared" si="136"/>
        <v>2.85987176281591</v>
      </c>
      <c r="H301" t="b">
        <f t="shared" si="137"/>
        <v>0</v>
      </c>
      <c r="I301">
        <f t="shared" si="138"/>
        <v>1</v>
      </c>
      <c r="J301">
        <f t="shared" si="139"/>
        <v>1000</v>
      </c>
      <c r="K301">
        <f t="shared" si="140"/>
        <v>11.042488350918264</v>
      </c>
      <c r="L301">
        <f t="shared" si="141"/>
        <v>2972.0395709919449</v>
      </c>
      <c r="M301">
        <f t="shared" si="142"/>
        <v>32.818712341146664</v>
      </c>
      <c r="N301">
        <f t="shared" si="124"/>
        <v>0.29674047720223534</v>
      </c>
      <c r="O301">
        <f t="shared" si="143"/>
        <v>0.99568810989201295</v>
      </c>
      <c r="P301">
        <f t="shared" si="144"/>
        <v>1011.0424883509182</v>
      </c>
      <c r="Q301">
        <f t="shared" si="145"/>
        <v>0.34392175876294673</v>
      </c>
      <c r="R301">
        <f t="shared" si="146"/>
        <v>3.4513283708902387E-2</v>
      </c>
      <c r="S301">
        <f t="shared" si="147"/>
        <v>1011.7540678958322</v>
      </c>
      <c r="T301">
        <f t="shared" si="148"/>
        <v>2972.0395709919449</v>
      </c>
      <c r="U301">
        <f t="shared" si="125"/>
        <v>59625.728640547786</v>
      </c>
      <c r="V301">
        <f t="shared" si="149"/>
        <v>7.448096899230463</v>
      </c>
      <c r="W301">
        <f t="shared" si="126"/>
        <v>20849.091702572929</v>
      </c>
      <c r="X301">
        <f t="shared" si="127"/>
        <v>22423.810871338072</v>
      </c>
      <c r="Y301">
        <f t="shared" si="128"/>
        <v>4503.4948851163736</v>
      </c>
      <c r="Z301">
        <f t="shared" si="150"/>
        <v>885.74366992865396</v>
      </c>
      <c r="AA301">
        <f t="shared" si="151"/>
        <v>11.99096598521289</v>
      </c>
      <c r="AD301" t="b">
        <f t="shared" si="152"/>
        <v>1</v>
      </c>
      <c r="AE301" t="b">
        <f t="shared" si="153"/>
        <v>1</v>
      </c>
      <c r="AF301" t="b">
        <f t="shared" si="129"/>
        <v>1</v>
      </c>
      <c r="AG301" t="b">
        <f t="shared" si="154"/>
        <v>1</v>
      </c>
      <c r="AH301" t="b">
        <f t="shared" si="130"/>
        <v>1</v>
      </c>
    </row>
    <row r="302" spans="1:34" x14ac:dyDescent="0.35">
      <c r="A302">
        <v>300</v>
      </c>
      <c r="B302">
        <f t="shared" si="131"/>
        <v>104</v>
      </c>
      <c r="C302">
        <f t="shared" si="132"/>
        <v>2051</v>
      </c>
      <c r="D302">
        <f t="shared" si="133"/>
        <v>0.3697633332316097</v>
      </c>
      <c r="E302">
        <f t="shared" si="134"/>
        <v>3.7741021105784922E-2</v>
      </c>
      <c r="F302">
        <f t="shared" si="135"/>
        <v>0.10793448056027359</v>
      </c>
      <c r="G302">
        <f t="shared" si="136"/>
        <v>2.7519372822556365</v>
      </c>
      <c r="H302" t="b">
        <f t="shared" si="137"/>
        <v>0</v>
      </c>
      <c r="I302">
        <f t="shared" si="138"/>
        <v>1</v>
      </c>
      <c r="J302">
        <f t="shared" si="139"/>
        <v>1000</v>
      </c>
      <c r="K302">
        <f t="shared" si="140"/>
        <v>11.069722106149149</v>
      </c>
      <c r="L302">
        <f t="shared" si="141"/>
        <v>2859.8717628159102</v>
      </c>
      <c r="M302">
        <f t="shared" si="142"/>
        <v>31.657985673595014</v>
      </c>
      <c r="N302">
        <f t="shared" si="124"/>
        <v>0.29546109012314242</v>
      </c>
      <c r="O302">
        <f t="shared" si="143"/>
        <v>0.99568853197529572</v>
      </c>
      <c r="P302">
        <f t="shared" si="144"/>
        <v>1011.0697221061491</v>
      </c>
      <c r="Q302">
        <f t="shared" si="145"/>
        <v>0.34392175876294673</v>
      </c>
      <c r="R302">
        <f t="shared" si="146"/>
        <v>3.4513283708902387E-2</v>
      </c>
      <c r="S302">
        <f t="shared" si="147"/>
        <v>1011.7830565981853</v>
      </c>
      <c r="T302">
        <f t="shared" si="148"/>
        <v>2859.8717628159102</v>
      </c>
      <c r="U302">
        <f t="shared" si="125"/>
        <v>56972.749059116511</v>
      </c>
      <c r="V302">
        <f t="shared" si="149"/>
        <v>7.1167022237322302</v>
      </c>
      <c r="W302">
        <f t="shared" si="126"/>
        <v>20702.778884705756</v>
      </c>
      <c r="X302">
        <f t="shared" si="127"/>
        <v>22270.693692992336</v>
      </c>
      <c r="Y302">
        <f t="shared" si="128"/>
        <v>4314.8032163245371</v>
      </c>
      <c r="Z302">
        <f t="shared" si="150"/>
        <v>848.63971163519125</v>
      </c>
      <c r="AA302">
        <f t="shared" si="151"/>
        <v>11.496914373149831</v>
      </c>
      <c r="AD302" t="b">
        <f t="shared" si="152"/>
        <v>1</v>
      </c>
      <c r="AE302" t="b">
        <f t="shared" si="153"/>
        <v>1</v>
      </c>
      <c r="AF302" t="b">
        <f t="shared" si="129"/>
        <v>1</v>
      </c>
      <c r="AG302" t="b">
        <f t="shared" si="154"/>
        <v>1</v>
      </c>
      <c r="AH302" t="b">
        <f t="shared" si="130"/>
        <v>1</v>
      </c>
    </row>
    <row r="303" spans="1:34" x14ac:dyDescent="0.35">
      <c r="A303">
        <v>301</v>
      </c>
      <c r="B303">
        <f t="shared" si="131"/>
        <v>104</v>
      </c>
      <c r="C303">
        <f t="shared" si="132"/>
        <v>2052</v>
      </c>
      <c r="D303">
        <f t="shared" si="133"/>
        <v>0.36887590123185382</v>
      </c>
      <c r="E303">
        <f t="shared" si="134"/>
        <v>3.7628181379835368E-2</v>
      </c>
      <c r="F303">
        <f t="shared" si="135"/>
        <v>0.10355039520264629</v>
      </c>
      <c r="G303">
        <f t="shared" si="136"/>
        <v>2.6483868870529901</v>
      </c>
      <c r="H303" t="b">
        <f t="shared" si="137"/>
        <v>1</v>
      </c>
      <c r="I303">
        <f t="shared" si="138"/>
        <v>1</v>
      </c>
      <c r="J303">
        <f t="shared" si="139"/>
        <v>1000</v>
      </c>
      <c r="K303">
        <f t="shared" si="140"/>
        <v>11.097023027167333</v>
      </c>
      <c r="L303">
        <f t="shared" si="141"/>
        <v>2751.9372822556365</v>
      </c>
      <c r="M303">
        <f t="shared" si="142"/>
        <v>30.538311390511087</v>
      </c>
      <c r="N303">
        <f t="shared" si="124"/>
        <v>0.29418734485107062</v>
      </c>
      <c r="O303">
        <f t="shared" si="143"/>
        <v>0.9956889576507657</v>
      </c>
      <c r="P303">
        <f t="shared" si="144"/>
        <v>1011.0970230271673</v>
      </c>
      <c r="Q303">
        <f t="shared" si="145"/>
        <v>0.34309634654191568</v>
      </c>
      <c r="R303">
        <f t="shared" si="146"/>
        <v>3.44121187710692E-2</v>
      </c>
      <c r="S303">
        <f t="shared" si="147"/>
        <v>1011.8121167944987</v>
      </c>
      <c r="T303">
        <f t="shared" si="148"/>
        <v>2751.9372822556365</v>
      </c>
      <c r="U303">
        <f t="shared" si="125"/>
        <v>54418.103929867117</v>
      </c>
      <c r="V303">
        <f t="shared" si="149"/>
        <v>6.7975909122294071</v>
      </c>
      <c r="W303">
        <f t="shared" si="126"/>
        <v>20547.641357045552</v>
      </c>
      <c r="X303">
        <f t="shared" si="127"/>
        <v>22109.07990789121</v>
      </c>
      <c r="Y303">
        <f t="shared" si="128"/>
        <v>4135.2933829986641</v>
      </c>
      <c r="Z303">
        <f t="shared" si="150"/>
        <v>813.09038936576826</v>
      </c>
      <c r="AA303">
        <f t="shared" si="151"/>
        <v>11.022647995812919</v>
      </c>
      <c r="AD303" t="b">
        <f t="shared" si="152"/>
        <v>1</v>
      </c>
      <c r="AE303" t="b">
        <f t="shared" si="153"/>
        <v>1</v>
      </c>
      <c r="AF303" t="b">
        <f t="shared" si="129"/>
        <v>1</v>
      </c>
      <c r="AG303" t="b">
        <f t="shared" si="154"/>
        <v>1</v>
      </c>
      <c r="AH303" t="b">
        <f t="shared" si="130"/>
        <v>1</v>
      </c>
    </row>
    <row r="304" spans="1:34" x14ac:dyDescent="0.35">
      <c r="A304">
        <v>302</v>
      </c>
      <c r="B304">
        <f t="shared" si="131"/>
        <v>104</v>
      </c>
      <c r="C304">
        <f t="shared" si="132"/>
        <v>2052</v>
      </c>
      <c r="D304">
        <f t="shared" si="133"/>
        <v>0.36887590123185382</v>
      </c>
      <c r="E304">
        <f t="shared" si="134"/>
        <v>3.7628181379835368E-2</v>
      </c>
      <c r="F304">
        <f t="shared" si="135"/>
        <v>9.9653982150007481E-2</v>
      </c>
      <c r="G304">
        <f t="shared" si="136"/>
        <v>2.5487329049029825</v>
      </c>
      <c r="H304" t="b">
        <f t="shared" si="137"/>
        <v>0</v>
      </c>
      <c r="I304">
        <f t="shared" si="138"/>
        <v>1</v>
      </c>
      <c r="J304">
        <f t="shared" si="139"/>
        <v>1000</v>
      </c>
      <c r="K304">
        <f t="shared" si="140"/>
        <v>11.124391279621804</v>
      </c>
      <c r="L304">
        <f t="shared" si="141"/>
        <v>2648.38688705299</v>
      </c>
      <c r="M304">
        <f t="shared" si="142"/>
        <v>29.461691991397018</v>
      </c>
      <c r="N304">
        <f t="shared" si="124"/>
        <v>0.29291921700783247</v>
      </c>
      <c r="O304">
        <f t="shared" si="143"/>
        <v>0.9956893868297424</v>
      </c>
      <c r="P304">
        <f t="shared" si="144"/>
        <v>1011.1243912796218</v>
      </c>
      <c r="Q304">
        <f t="shared" si="145"/>
        <v>0.34309634654191568</v>
      </c>
      <c r="R304">
        <f t="shared" si="146"/>
        <v>3.44121187710692E-2</v>
      </c>
      <c r="S304">
        <f t="shared" si="147"/>
        <v>1011.841248661096</v>
      </c>
      <c r="T304">
        <f t="shared" si="148"/>
        <v>2648.38688705299</v>
      </c>
      <c r="U304">
        <f t="shared" si="125"/>
        <v>51957.762885296543</v>
      </c>
      <c r="V304">
        <f t="shared" si="149"/>
        <v>6.4902595148122542</v>
      </c>
      <c r="W304">
        <f t="shared" si="126"/>
        <v>20385.72295486346</v>
      </c>
      <c r="X304">
        <f t="shared" si="127"/>
        <v>21940.963010108619</v>
      </c>
      <c r="Y304">
        <f t="shared" si="128"/>
        <v>3963.8915038264668</v>
      </c>
      <c r="Z304">
        <f t="shared" si="150"/>
        <v>779.12190644051134</v>
      </c>
      <c r="AA304">
        <f t="shared" si="151"/>
        <v>10.56837867702558</v>
      </c>
      <c r="AD304" t="b">
        <f t="shared" si="152"/>
        <v>1</v>
      </c>
      <c r="AE304" t="b">
        <f t="shared" si="153"/>
        <v>1</v>
      </c>
      <c r="AF304" t="b">
        <f t="shared" si="129"/>
        <v>1</v>
      </c>
      <c r="AG304" t="b">
        <f t="shared" si="154"/>
        <v>1</v>
      </c>
      <c r="AH304" t="b">
        <f t="shared" si="130"/>
        <v>1</v>
      </c>
    </row>
    <row r="305" spans="1:34" x14ac:dyDescent="0.35">
      <c r="A305">
        <v>303</v>
      </c>
      <c r="B305">
        <f t="shared" si="131"/>
        <v>104</v>
      </c>
      <c r="C305">
        <f t="shared" si="132"/>
        <v>2052</v>
      </c>
      <c r="D305">
        <f t="shared" si="133"/>
        <v>0.36887590123185382</v>
      </c>
      <c r="E305">
        <f t="shared" si="134"/>
        <v>3.7628181379835368E-2</v>
      </c>
      <c r="F305">
        <f t="shared" si="135"/>
        <v>9.5904184034444118E-2</v>
      </c>
      <c r="G305">
        <f t="shared" si="136"/>
        <v>2.4528287208685384</v>
      </c>
      <c r="H305" t="b">
        <f t="shared" si="137"/>
        <v>0</v>
      </c>
      <c r="I305">
        <f t="shared" si="138"/>
        <v>1</v>
      </c>
      <c r="J305">
        <f t="shared" si="139"/>
        <v>1000</v>
      </c>
      <c r="K305">
        <f t="shared" si="140"/>
        <v>11.151827029570013</v>
      </c>
      <c r="L305">
        <f t="shared" si="141"/>
        <v>2548.7329049029827</v>
      </c>
      <c r="M305">
        <f t="shared" si="142"/>
        <v>28.423028500051579</v>
      </c>
      <c r="N305">
        <f t="shared" si="124"/>
        <v>0.29165668228857311</v>
      </c>
      <c r="O305">
        <f t="shared" si="143"/>
        <v>0.99568981942476786</v>
      </c>
      <c r="P305">
        <f t="shared" si="144"/>
        <v>1011.15182702957</v>
      </c>
      <c r="Q305">
        <f t="shared" si="145"/>
        <v>0.34309634654191568</v>
      </c>
      <c r="R305">
        <f t="shared" si="146"/>
        <v>3.44121187710692E-2</v>
      </c>
      <c r="S305">
        <f t="shared" si="147"/>
        <v>1011.8704523747351</v>
      </c>
      <c r="T305">
        <f t="shared" si="148"/>
        <v>2548.7329049029827</v>
      </c>
      <c r="U305">
        <f t="shared" si="125"/>
        <v>49588.173367634685</v>
      </c>
      <c r="V305">
        <f t="shared" si="149"/>
        <v>6.1942642667651828</v>
      </c>
      <c r="W305">
        <f t="shared" si="126"/>
        <v>20216.728932493785</v>
      </c>
      <c r="X305">
        <f t="shared" si="127"/>
        <v>21766.082924506067</v>
      </c>
      <c r="Y305">
        <f t="shared" si="128"/>
        <v>3800.2999704000495</v>
      </c>
      <c r="Z305">
        <f t="shared" si="150"/>
        <v>746.57284686627997</v>
      </c>
      <c r="AA305">
        <f t="shared" si="151"/>
        <v>10.132249818489809</v>
      </c>
      <c r="AD305" t="b">
        <f t="shared" si="152"/>
        <v>1</v>
      </c>
      <c r="AE305" t="b">
        <f t="shared" si="153"/>
        <v>1</v>
      </c>
      <c r="AF305" t="b">
        <f t="shared" si="129"/>
        <v>1</v>
      </c>
      <c r="AG305" t="b">
        <f t="shared" si="154"/>
        <v>1</v>
      </c>
      <c r="AH305" t="b">
        <f t="shared" si="130"/>
        <v>1</v>
      </c>
    </row>
    <row r="306" spans="1:34" x14ac:dyDescent="0.35">
      <c r="A306">
        <v>304</v>
      </c>
      <c r="B306">
        <f t="shared" si="131"/>
        <v>104</v>
      </c>
      <c r="C306">
        <f t="shared" si="132"/>
        <v>2052</v>
      </c>
      <c r="D306">
        <f t="shared" si="133"/>
        <v>0.36887590123185382</v>
      </c>
      <c r="E306">
        <f t="shared" si="134"/>
        <v>3.7628181379835368E-2</v>
      </c>
      <c r="F306">
        <f t="shared" si="135"/>
        <v>9.2295484002510947E-2</v>
      </c>
      <c r="G306">
        <f t="shared" si="136"/>
        <v>2.3605332368660275</v>
      </c>
      <c r="H306" t="b">
        <f t="shared" si="137"/>
        <v>0</v>
      </c>
      <c r="I306">
        <f t="shared" si="138"/>
        <v>1</v>
      </c>
      <c r="J306">
        <f t="shared" si="139"/>
        <v>1000</v>
      </c>
      <c r="K306">
        <f t="shared" si="140"/>
        <v>11.179330443479001</v>
      </c>
      <c r="L306">
        <f t="shared" si="141"/>
        <v>2452.8287208685383</v>
      </c>
      <c r="M306">
        <f t="shared" si="142"/>
        <v>27.420982791845308</v>
      </c>
      <c r="N306">
        <f t="shared" si="124"/>
        <v>0.29039971646232499</v>
      </c>
      <c r="O306">
        <f t="shared" si="143"/>
        <v>0.99569025534959477</v>
      </c>
      <c r="P306">
        <f t="shared" si="144"/>
        <v>1011.179330443479</v>
      </c>
      <c r="Q306">
        <f t="shared" si="145"/>
        <v>0.34309634654191568</v>
      </c>
      <c r="R306">
        <f t="shared" si="146"/>
        <v>3.44121187710692E-2</v>
      </c>
      <c r="S306">
        <f t="shared" si="147"/>
        <v>1011.8997281126105</v>
      </c>
      <c r="T306">
        <f t="shared" si="148"/>
        <v>2452.8287208685383</v>
      </c>
      <c r="U306">
        <f t="shared" si="125"/>
        <v>47305.916372957683</v>
      </c>
      <c r="V306">
        <f t="shared" si="149"/>
        <v>5.9091780861370911</v>
      </c>
      <c r="W306">
        <f t="shared" si="126"/>
        <v>20040.351745169071</v>
      </c>
      <c r="X306">
        <f t="shared" si="127"/>
        <v>21584.169187512394</v>
      </c>
      <c r="Y306">
        <f t="shared" si="128"/>
        <v>3644.2323843049157</v>
      </c>
      <c r="Z306">
        <f t="shared" si="150"/>
        <v>715.38388695064248</v>
      </c>
      <c r="AA306">
        <f t="shared" si="151"/>
        <v>9.7135365069012529</v>
      </c>
      <c r="AD306" t="b">
        <f t="shared" si="152"/>
        <v>1</v>
      </c>
      <c r="AE306" t="b">
        <f t="shared" si="153"/>
        <v>1</v>
      </c>
      <c r="AF306" t="b">
        <f t="shared" si="129"/>
        <v>1</v>
      </c>
      <c r="AG306" t="b">
        <f t="shared" si="154"/>
        <v>1</v>
      </c>
      <c r="AH306" t="b">
        <f t="shared" si="130"/>
        <v>1</v>
      </c>
    </row>
    <row r="307" spans="1:34" x14ac:dyDescent="0.35">
      <c r="A307">
        <v>305</v>
      </c>
      <c r="B307">
        <f t="shared" si="131"/>
        <v>104</v>
      </c>
      <c r="C307">
        <f t="shared" si="132"/>
        <v>2052</v>
      </c>
      <c r="D307">
        <f t="shared" si="133"/>
        <v>0.36887590123185382</v>
      </c>
      <c r="E307">
        <f t="shared" si="134"/>
        <v>3.7628181379835368E-2</v>
      </c>
      <c r="F307">
        <f t="shared" si="135"/>
        <v>8.8822572789924767E-2</v>
      </c>
      <c r="G307">
        <f t="shared" si="136"/>
        <v>2.2717106640761027</v>
      </c>
      <c r="H307" t="b">
        <f t="shared" si="137"/>
        <v>0</v>
      </c>
      <c r="I307">
        <f t="shared" si="138"/>
        <v>1</v>
      </c>
      <c r="J307">
        <f t="shared" si="139"/>
        <v>1000</v>
      </c>
      <c r="K307">
        <f t="shared" si="140"/>
        <v>11.206901688226345</v>
      </c>
      <c r="L307">
        <f t="shared" si="141"/>
        <v>2360.5332368660274</v>
      </c>
      <c r="M307">
        <f t="shared" si="142"/>
        <v>26.454263917348282</v>
      </c>
      <c r="N307">
        <f t="shared" si="124"/>
        <v>0.28914829537254333</v>
      </c>
      <c r="O307">
        <f t="shared" si="143"/>
        <v>0.99569069451917314</v>
      </c>
      <c r="P307">
        <f t="shared" si="144"/>
        <v>1011.2069016882264</v>
      </c>
      <c r="Q307">
        <f t="shared" si="145"/>
        <v>0.34309634654191568</v>
      </c>
      <c r="R307">
        <f t="shared" si="146"/>
        <v>3.44121187710692E-2</v>
      </c>
      <c r="S307">
        <f t="shared" si="147"/>
        <v>1011.9290760523533</v>
      </c>
      <c r="T307">
        <f t="shared" si="148"/>
        <v>2360.5332368660274</v>
      </c>
      <c r="U307">
        <f t="shared" si="125"/>
        <v>45107.701428390181</v>
      </c>
      <c r="V307">
        <f t="shared" si="149"/>
        <v>5.6345899463228744</v>
      </c>
      <c r="W307">
        <f t="shared" si="126"/>
        <v>19856.270493291602</v>
      </c>
      <c r="X307">
        <f t="shared" si="127"/>
        <v>21394.940532206903</v>
      </c>
      <c r="Y307">
        <f t="shared" si="128"/>
        <v>3495.4131358982813</v>
      </c>
      <c r="Z307">
        <f t="shared" si="150"/>
        <v>685.49818268578861</v>
      </c>
      <c r="AA307">
        <f t="shared" si="151"/>
        <v>9.3115428189199854</v>
      </c>
      <c r="AD307" t="b">
        <f t="shared" si="152"/>
        <v>1</v>
      </c>
      <c r="AE307" t="b">
        <f t="shared" si="153"/>
        <v>1</v>
      </c>
      <c r="AF307" t="b">
        <f t="shared" si="129"/>
        <v>1</v>
      </c>
      <c r="AG307" t="b">
        <f t="shared" si="154"/>
        <v>1</v>
      </c>
      <c r="AH307" t="b">
        <f t="shared" si="130"/>
        <v>1</v>
      </c>
    </row>
    <row r="308" spans="1:34" x14ac:dyDescent="0.35">
      <c r="A308">
        <v>306</v>
      </c>
      <c r="B308">
        <f t="shared" si="131"/>
        <v>104</v>
      </c>
      <c r="C308">
        <f t="shared" si="132"/>
        <v>2052</v>
      </c>
      <c r="D308">
        <f t="shared" si="133"/>
        <v>0.36887590123185382</v>
      </c>
      <c r="E308">
        <f t="shared" si="134"/>
        <v>3.7628181379835368E-2</v>
      </c>
      <c r="F308">
        <f t="shared" si="135"/>
        <v>8.5480340910361843E-2</v>
      </c>
      <c r="G308">
        <f t="shared" si="136"/>
        <v>2.186230323165741</v>
      </c>
      <c r="H308" t="b">
        <f t="shared" si="137"/>
        <v>0</v>
      </c>
      <c r="I308">
        <f t="shared" si="138"/>
        <v>1</v>
      </c>
      <c r="J308">
        <f t="shared" si="139"/>
        <v>1000</v>
      </c>
      <c r="K308">
        <f t="shared" si="140"/>
        <v>11.234540931101199</v>
      </c>
      <c r="L308">
        <f t="shared" si="141"/>
        <v>2271.7106640761026</v>
      </c>
      <c r="M308">
        <f t="shared" si="142"/>
        <v>25.521626439182061</v>
      </c>
      <c r="N308">
        <f t="shared" si="124"/>
        <v>0.28790239493762132</v>
      </c>
      <c r="O308">
        <f t="shared" si="143"/>
        <v>0.99569113684963362</v>
      </c>
      <c r="P308">
        <f t="shared" si="144"/>
        <v>1011.2345409311012</v>
      </c>
      <c r="Q308">
        <f t="shared" si="145"/>
        <v>0.34309634654191568</v>
      </c>
      <c r="R308">
        <f t="shared" si="146"/>
        <v>3.44121187710692E-2</v>
      </c>
      <c r="S308">
        <f t="shared" si="147"/>
        <v>1011.9584963720326</v>
      </c>
      <c r="T308">
        <f t="shared" si="148"/>
        <v>2271.7106640761026</v>
      </c>
      <c r="U308">
        <f t="shared" si="125"/>
        <v>42990.361758248095</v>
      </c>
      <c r="V308">
        <f t="shared" si="149"/>
        <v>5.3701042722462882</v>
      </c>
      <c r="W308">
        <f t="shared" si="126"/>
        <v>19664.150342584446</v>
      </c>
      <c r="X308">
        <f t="shared" si="127"/>
        <v>21198.104456838118</v>
      </c>
      <c r="Y308">
        <f t="shared" si="128"/>
        <v>3353.5769989262249</v>
      </c>
      <c r="Z308">
        <f t="shared" si="150"/>
        <v>656.86126609723351</v>
      </c>
      <c r="AA308">
        <f t="shared" si="151"/>
        <v>8.9256006610687848</v>
      </c>
      <c r="AD308" t="b">
        <f t="shared" si="152"/>
        <v>1</v>
      </c>
      <c r="AE308" t="b">
        <f t="shared" si="153"/>
        <v>1</v>
      </c>
      <c r="AF308" t="b">
        <f t="shared" si="129"/>
        <v>1</v>
      </c>
      <c r="AG308" t="b">
        <f t="shared" si="154"/>
        <v>1</v>
      </c>
      <c r="AH308" t="b">
        <f t="shared" si="130"/>
        <v>1</v>
      </c>
    </row>
    <row r="309" spans="1:34" x14ac:dyDescent="0.35">
      <c r="A309">
        <v>307</v>
      </c>
      <c r="B309">
        <f t="shared" si="131"/>
        <v>104</v>
      </c>
      <c r="C309">
        <f t="shared" si="132"/>
        <v>2052</v>
      </c>
      <c r="D309">
        <f t="shared" si="133"/>
        <v>0.36887590123185382</v>
      </c>
      <c r="E309">
        <f t="shared" si="134"/>
        <v>3.7628181379835368E-2</v>
      </c>
      <c r="F309">
        <f t="shared" si="135"/>
        <v>8.2263871138176597E-2</v>
      </c>
      <c r="G309">
        <f t="shared" si="136"/>
        <v>2.1039664520275645</v>
      </c>
      <c r="H309" t="b">
        <f t="shared" si="137"/>
        <v>0</v>
      </c>
      <c r="I309">
        <f t="shared" si="138"/>
        <v>1</v>
      </c>
      <c r="J309">
        <f t="shared" si="139"/>
        <v>1000</v>
      </c>
      <c r="K309">
        <f t="shared" si="140"/>
        <v>11.26224833980528</v>
      </c>
      <c r="L309">
        <f t="shared" si="141"/>
        <v>2186.2303231657411</v>
      </c>
      <c r="M309">
        <f t="shared" si="142"/>
        <v>24.621868827505327</v>
      </c>
      <c r="N309">
        <f t="shared" si="124"/>
        <v>0.28666199115138741</v>
      </c>
      <c r="O309">
        <f t="shared" si="143"/>
        <v>0.99569158225827659</v>
      </c>
      <c r="P309">
        <f t="shared" si="144"/>
        <v>1011.2622483398053</v>
      </c>
      <c r="Q309">
        <f t="shared" si="145"/>
        <v>0.34309634654191568</v>
      </c>
      <c r="R309">
        <f t="shared" si="146"/>
        <v>3.44121187710692E-2</v>
      </c>
      <c r="S309">
        <f t="shared" si="147"/>
        <v>1011.9879892501573</v>
      </c>
      <c r="T309">
        <f t="shared" si="148"/>
        <v>2186.2303231657411</v>
      </c>
      <c r="U309">
        <f t="shared" si="125"/>
        <v>40950.849632011959</v>
      </c>
      <c r="V309">
        <f t="shared" si="149"/>
        <v>5.1153403592560123</v>
      </c>
      <c r="W309">
        <f t="shared" si="126"/>
        <v>19463.641919075366</v>
      </c>
      <c r="X309">
        <f t="shared" si="127"/>
        <v>20993.356776116878</v>
      </c>
      <c r="Y309">
        <f t="shared" si="128"/>
        <v>3218.4687403834832</v>
      </c>
      <c r="Z309">
        <f t="shared" si="150"/>
        <v>629.42094592466663</v>
      </c>
      <c r="AA309">
        <f t="shared" si="151"/>
        <v>8.5550686560801275</v>
      </c>
      <c r="AD309" t="b">
        <f t="shared" si="152"/>
        <v>1</v>
      </c>
      <c r="AE309" t="b">
        <f t="shared" si="153"/>
        <v>1</v>
      </c>
      <c r="AF309" t="b">
        <f t="shared" si="129"/>
        <v>1</v>
      </c>
      <c r="AG309" t="b">
        <f t="shared" si="154"/>
        <v>1</v>
      </c>
      <c r="AH309" t="b">
        <f t="shared" si="130"/>
        <v>1</v>
      </c>
    </row>
    <row r="310" spans="1:34" x14ac:dyDescent="0.35">
      <c r="A310">
        <v>308</v>
      </c>
      <c r="B310">
        <f t="shared" si="131"/>
        <v>104</v>
      </c>
      <c r="C310">
        <f t="shared" si="132"/>
        <v>2052</v>
      </c>
      <c r="D310">
        <f t="shared" si="133"/>
        <v>0.36887590123185382</v>
      </c>
      <c r="E310">
        <f t="shared" si="134"/>
        <v>3.7628181379835368E-2</v>
      </c>
      <c r="F310">
        <f t="shared" si="135"/>
        <v>7.916843127398189E-2</v>
      </c>
      <c r="G310">
        <f t="shared" si="136"/>
        <v>2.0247980207535825</v>
      </c>
      <c r="H310" t="b">
        <f t="shared" si="137"/>
        <v>0</v>
      </c>
      <c r="I310">
        <f t="shared" si="138"/>
        <v>1</v>
      </c>
      <c r="J310">
        <f t="shared" si="139"/>
        <v>1000</v>
      </c>
      <c r="K310">
        <f t="shared" si="140"/>
        <v>11.290024082453918</v>
      </c>
      <c r="L310">
        <f t="shared" si="141"/>
        <v>2103.9664520275646</v>
      </c>
      <c r="M310">
        <f t="shared" si="142"/>
        <v>23.753831912066328</v>
      </c>
      <c r="N310">
        <f t="shared" si="124"/>
        <v>0.28542706008358337</v>
      </c>
      <c r="O310">
        <f t="shared" si="143"/>
        <v>0.99569203066355638</v>
      </c>
      <c r="P310">
        <f t="shared" si="144"/>
        <v>1011.2900240824539</v>
      </c>
      <c r="Q310">
        <f t="shared" si="145"/>
        <v>0.34309634654191568</v>
      </c>
      <c r="R310">
        <f t="shared" si="146"/>
        <v>3.44121187710692E-2</v>
      </c>
      <c r="S310">
        <f t="shared" si="147"/>
        <v>1012.0175548656756</v>
      </c>
      <c r="T310">
        <f t="shared" si="148"/>
        <v>2103.9664520275646</v>
      </c>
      <c r="U310">
        <f t="shared" si="125"/>
        <v>38986.231887289294</v>
      </c>
      <c r="V310">
        <f t="shared" si="149"/>
        <v>4.8699318138803296</v>
      </c>
      <c r="W310">
        <f t="shared" si="126"/>
        <v>19254.380677821657</v>
      </c>
      <c r="X310">
        <f t="shared" si="127"/>
        <v>20780.381154596453</v>
      </c>
      <c r="Y310">
        <f t="shared" si="128"/>
        <v>3089.8427450426302</v>
      </c>
      <c r="Z310">
        <f t="shared" si="150"/>
        <v>603.12721245394164</v>
      </c>
      <c r="AA310">
        <f t="shared" si="151"/>
        <v>8.1993310738316758</v>
      </c>
      <c r="AD310" t="b">
        <f t="shared" si="152"/>
        <v>1</v>
      </c>
      <c r="AE310" t="b">
        <f t="shared" si="153"/>
        <v>1</v>
      </c>
      <c r="AF310" t="b">
        <f t="shared" si="129"/>
        <v>1</v>
      </c>
      <c r="AG310" t="b">
        <f t="shared" si="154"/>
        <v>1</v>
      </c>
      <c r="AH310" t="b">
        <f t="shared" si="130"/>
        <v>1</v>
      </c>
    </row>
    <row r="311" spans="1:34" x14ac:dyDescent="0.35">
      <c r="A311">
        <v>309</v>
      </c>
      <c r="B311">
        <f t="shared" si="131"/>
        <v>105</v>
      </c>
      <c r="C311">
        <f t="shared" si="132"/>
        <v>2052</v>
      </c>
      <c r="D311">
        <f t="shared" si="133"/>
        <v>0.40821462282438381</v>
      </c>
      <c r="E311">
        <f t="shared" si="134"/>
        <v>4.2775764427020024E-2</v>
      </c>
      <c r="F311">
        <f t="shared" si="135"/>
        <v>8.6612283148051653E-2</v>
      </c>
      <c r="G311">
        <f t="shared" si="136"/>
        <v>1.9381857376055309</v>
      </c>
      <c r="H311" t="b">
        <f t="shared" si="137"/>
        <v>0</v>
      </c>
      <c r="I311">
        <f t="shared" si="138"/>
        <v>1</v>
      </c>
      <c r="J311">
        <f t="shared" si="139"/>
        <v>1000</v>
      </c>
      <c r="K311">
        <f t="shared" si="140"/>
        <v>11.317868327577054</v>
      </c>
      <c r="L311">
        <f t="shared" si="141"/>
        <v>2024.7980207535825</v>
      </c>
      <c r="M311">
        <f t="shared" si="142"/>
        <v>22.916397388827679</v>
      </c>
      <c r="N311">
        <f t="shared" si="124"/>
        <v>0.2841975778803249</v>
      </c>
      <c r="O311">
        <f t="shared" si="143"/>
        <v>0.99569248198507021</v>
      </c>
      <c r="P311">
        <f t="shared" si="144"/>
        <v>1011.317868327577</v>
      </c>
      <c r="Q311">
        <f t="shared" si="145"/>
        <v>0.37968581094160603</v>
      </c>
      <c r="R311">
        <f t="shared" si="146"/>
        <v>3.9012711752668183E-2</v>
      </c>
      <c r="S311">
        <f t="shared" si="147"/>
        <v>1012.0471933979778</v>
      </c>
      <c r="T311">
        <f t="shared" si="148"/>
        <v>2024.7980207535825</v>
      </c>
      <c r="U311">
        <f t="shared" si="125"/>
        <v>37093.68562118143</v>
      </c>
      <c r="V311">
        <f t="shared" si="149"/>
        <v>4.6335260156178917</v>
      </c>
      <c r="W311">
        <f t="shared" si="126"/>
        <v>19138.35444223609</v>
      </c>
      <c r="X311">
        <f t="shared" si="127"/>
        <v>20657.271249730147</v>
      </c>
      <c r="Y311">
        <f t="shared" si="128"/>
        <v>2943.9428928943075</v>
      </c>
      <c r="Z311">
        <f t="shared" si="150"/>
        <v>577.93214632675347</v>
      </c>
      <c r="AA311">
        <f t="shared" si="151"/>
        <v>7.8577968050842681</v>
      </c>
      <c r="AD311" t="b">
        <f t="shared" si="152"/>
        <v>1</v>
      </c>
      <c r="AE311" t="b">
        <f t="shared" si="153"/>
        <v>1</v>
      </c>
      <c r="AF311" t="b">
        <f t="shared" si="129"/>
        <v>1</v>
      </c>
      <c r="AG311" t="b">
        <f t="shared" si="154"/>
        <v>1</v>
      </c>
      <c r="AH311" t="b">
        <f t="shared" si="130"/>
        <v>1</v>
      </c>
    </row>
    <row r="312" spans="1:34" x14ac:dyDescent="0.35">
      <c r="A312">
        <v>310</v>
      </c>
      <c r="B312">
        <f t="shared" si="131"/>
        <v>105</v>
      </c>
      <c r="C312">
        <f t="shared" si="132"/>
        <v>2052</v>
      </c>
      <c r="D312">
        <f t="shared" si="133"/>
        <v>0.40821462282438381</v>
      </c>
      <c r="E312">
        <f t="shared" si="134"/>
        <v>4.2775764427020024E-2</v>
      </c>
      <c r="F312">
        <f t="shared" si="135"/>
        <v>8.2907376527624241E-2</v>
      </c>
      <c r="G312">
        <f t="shared" si="136"/>
        <v>1.8552783610779067</v>
      </c>
      <c r="H312" t="b">
        <f t="shared" si="137"/>
        <v>0</v>
      </c>
      <c r="I312">
        <f t="shared" si="138"/>
        <v>1</v>
      </c>
      <c r="J312">
        <f t="shared" si="139"/>
        <v>1000</v>
      </c>
      <c r="K312">
        <f t="shared" si="140"/>
        <v>11.345781244120269</v>
      </c>
      <c r="L312">
        <f t="shared" si="141"/>
        <v>1938.1857376055309</v>
      </c>
      <c r="M312">
        <f t="shared" si="142"/>
        <v>21.990231389346242</v>
      </c>
      <c r="N312">
        <f t="shared" si="124"/>
        <v>0.28297352076454341</v>
      </c>
      <c r="O312">
        <f t="shared" si="143"/>
        <v>0.99569293614354115</v>
      </c>
      <c r="P312">
        <f t="shared" si="144"/>
        <v>1011.3457812441203</v>
      </c>
      <c r="Q312">
        <f t="shared" si="145"/>
        <v>0.37968581094160603</v>
      </c>
      <c r="R312">
        <f t="shared" si="146"/>
        <v>3.9012711752668183E-2</v>
      </c>
      <c r="S312">
        <f t="shared" si="147"/>
        <v>1012.0769050268964</v>
      </c>
      <c r="T312">
        <f t="shared" si="148"/>
        <v>1938.1857376055309</v>
      </c>
      <c r="U312">
        <f t="shared" si="125"/>
        <v>35281.079389871447</v>
      </c>
      <c r="V312">
        <f t="shared" si="149"/>
        <v>4.4071058584348588</v>
      </c>
      <c r="W312">
        <f t="shared" si="126"/>
        <v>19016.596177714993</v>
      </c>
      <c r="X312">
        <f t="shared" si="127"/>
        <v>20528.584959494845</v>
      </c>
      <c r="Y312">
        <f t="shared" si="128"/>
        <v>2805.1600690287041</v>
      </c>
      <c r="Z312">
        <f t="shared" si="150"/>
        <v>550.82769210968286</v>
      </c>
      <c r="AA312">
        <f t="shared" si="151"/>
        <v>7.4966647590234512</v>
      </c>
      <c r="AD312" t="b">
        <f t="shared" si="152"/>
        <v>1</v>
      </c>
      <c r="AE312" t="b">
        <f t="shared" si="153"/>
        <v>1</v>
      </c>
      <c r="AF312" t="b">
        <f t="shared" si="129"/>
        <v>1</v>
      </c>
      <c r="AG312" t="b">
        <f t="shared" si="154"/>
        <v>1</v>
      </c>
      <c r="AH312" t="b">
        <f t="shared" si="130"/>
        <v>1</v>
      </c>
    </row>
    <row r="313" spans="1:34" x14ac:dyDescent="0.35">
      <c r="A313">
        <v>311</v>
      </c>
      <c r="B313">
        <f t="shared" si="131"/>
        <v>105</v>
      </c>
      <c r="C313">
        <f t="shared" si="132"/>
        <v>2052</v>
      </c>
      <c r="D313">
        <f t="shared" si="133"/>
        <v>0.40821462282438381</v>
      </c>
      <c r="E313">
        <f t="shared" si="134"/>
        <v>4.2775764427020024E-2</v>
      </c>
      <c r="F313">
        <f t="shared" si="135"/>
        <v>7.936095012001633E-2</v>
      </c>
      <c r="G313">
        <f t="shared" si="136"/>
        <v>1.7759174109578904</v>
      </c>
      <c r="H313" t="b">
        <f t="shared" si="137"/>
        <v>0</v>
      </c>
      <c r="I313">
        <f t="shared" si="138"/>
        <v>1</v>
      </c>
      <c r="J313">
        <f t="shared" si="139"/>
        <v>1000</v>
      </c>
      <c r="K313">
        <f t="shared" si="140"/>
        <v>11.373763001445813</v>
      </c>
      <c r="L313">
        <f t="shared" si="141"/>
        <v>1855.2783610779068</v>
      </c>
      <c r="M313">
        <f t="shared" si="142"/>
        <v>21.101496380610921</v>
      </c>
      <c r="N313">
        <f t="shared" si="124"/>
        <v>0.28175486503641145</v>
      </c>
      <c r="O313">
        <f t="shared" si="143"/>
        <v>0.99569339306080873</v>
      </c>
      <c r="P313">
        <f t="shared" si="144"/>
        <v>1011.3737630014458</v>
      </c>
      <c r="Q313">
        <f t="shared" si="145"/>
        <v>0.37968581094160603</v>
      </c>
      <c r="R313">
        <f t="shared" si="146"/>
        <v>3.9012711752668183E-2</v>
      </c>
      <c r="S313">
        <f t="shared" si="147"/>
        <v>1012.1066899327071</v>
      </c>
      <c r="T313">
        <f t="shared" si="148"/>
        <v>1855.2783610779068</v>
      </c>
      <c r="U313">
        <f t="shared" si="125"/>
        <v>33544.992431285922</v>
      </c>
      <c r="V313">
        <f t="shared" si="149"/>
        <v>4.1902440407623782</v>
      </c>
      <c r="W313">
        <f t="shared" si="126"/>
        <v>18888.824572755617</v>
      </c>
      <c r="X313">
        <f t="shared" si="127"/>
        <v>20394.071516077795</v>
      </c>
      <c r="Y313">
        <f t="shared" si="128"/>
        <v>2673.1942544369999</v>
      </c>
      <c r="Z313">
        <f t="shared" si="150"/>
        <v>524.99464983248708</v>
      </c>
      <c r="AA313">
        <f t="shared" si="151"/>
        <v>7.1517863683963734</v>
      </c>
      <c r="AD313" t="b">
        <f t="shared" si="152"/>
        <v>1</v>
      </c>
      <c r="AE313" t="b">
        <f t="shared" si="153"/>
        <v>1</v>
      </c>
      <c r="AF313" t="b">
        <f t="shared" si="129"/>
        <v>1</v>
      </c>
      <c r="AG313" t="b">
        <f t="shared" si="154"/>
        <v>1</v>
      </c>
      <c r="AH313" t="b">
        <f t="shared" si="130"/>
        <v>1</v>
      </c>
    </row>
    <row r="314" spans="1:34" x14ac:dyDescent="0.35">
      <c r="A314">
        <v>312</v>
      </c>
      <c r="B314">
        <f t="shared" si="131"/>
        <v>105</v>
      </c>
      <c r="C314">
        <f t="shared" si="132"/>
        <v>2052</v>
      </c>
      <c r="D314">
        <f t="shared" si="133"/>
        <v>0.40821462282438381</v>
      </c>
      <c r="E314">
        <f t="shared" si="134"/>
        <v>4.2775764427020024E-2</v>
      </c>
      <c r="F314">
        <f t="shared" si="135"/>
        <v>7.5966224812978031E-2</v>
      </c>
      <c r="G314">
        <f t="shared" si="136"/>
        <v>1.6999511861449124</v>
      </c>
      <c r="H314" t="b">
        <f t="shared" si="137"/>
        <v>0</v>
      </c>
      <c r="I314">
        <f t="shared" si="138"/>
        <v>1</v>
      </c>
      <c r="J314">
        <f t="shared" si="139"/>
        <v>1000</v>
      </c>
      <c r="K314">
        <f t="shared" si="140"/>
        <v>11.401813769333623</v>
      </c>
      <c r="L314">
        <f t="shared" si="141"/>
        <v>1775.9174109578903</v>
      </c>
      <c r="M314">
        <f t="shared" si="142"/>
        <v>20.248679589458995</v>
      </c>
      <c r="N314">
        <f t="shared" si="124"/>
        <v>0.28054158707375065</v>
      </c>
      <c r="O314">
        <f t="shared" si="143"/>
        <v>0.9956938526598148</v>
      </c>
      <c r="P314">
        <f t="shared" si="144"/>
        <v>1011.4018137693337</v>
      </c>
      <c r="Q314">
        <f t="shared" si="145"/>
        <v>0.37968581094160603</v>
      </c>
      <c r="R314">
        <f t="shared" si="146"/>
        <v>3.9012711752668183E-2</v>
      </c>
      <c r="S314">
        <f t="shared" si="147"/>
        <v>1012.1365482961309</v>
      </c>
      <c r="T314">
        <f t="shared" si="148"/>
        <v>1775.9174109578903</v>
      </c>
      <c r="U314">
        <f t="shared" si="125"/>
        <v>31882.150194842099</v>
      </c>
      <c r="V314">
        <f t="shared" si="149"/>
        <v>3.9825315249149091</v>
      </c>
      <c r="W314">
        <f t="shared" si="126"/>
        <v>18754.744521307868</v>
      </c>
      <c r="X314">
        <f t="shared" si="127"/>
        <v>20253.468886084189</v>
      </c>
      <c r="Y314">
        <f t="shared" si="128"/>
        <v>2547.7582616057866</v>
      </c>
      <c r="Z314">
        <f t="shared" si="150"/>
        <v>500.37337044025361</v>
      </c>
      <c r="AA314">
        <f t="shared" si="151"/>
        <v>6.8224296994644309</v>
      </c>
      <c r="AD314" t="b">
        <f t="shared" si="152"/>
        <v>1</v>
      </c>
      <c r="AE314" t="b">
        <f t="shared" si="153"/>
        <v>1</v>
      </c>
      <c r="AF314" t="b">
        <f t="shared" si="129"/>
        <v>1</v>
      </c>
      <c r="AG314" t="b">
        <f t="shared" si="154"/>
        <v>1</v>
      </c>
      <c r="AH314" t="b">
        <f t="shared" si="130"/>
        <v>1</v>
      </c>
    </row>
    <row r="315" spans="1:34" x14ac:dyDescent="0.35">
      <c r="A315">
        <v>313</v>
      </c>
      <c r="B315">
        <f t="shared" si="131"/>
        <v>105</v>
      </c>
      <c r="C315">
        <f t="shared" si="132"/>
        <v>2053</v>
      </c>
      <c r="D315">
        <f t="shared" si="133"/>
        <v>0.40739819357873502</v>
      </c>
      <c r="E315">
        <f t="shared" si="134"/>
        <v>4.2665784783873728E-2</v>
      </c>
      <c r="F315">
        <f t="shared" si="135"/>
        <v>7.2529751451149704E-2</v>
      </c>
      <c r="G315">
        <f t="shared" si="136"/>
        <v>1.6274214346937628</v>
      </c>
      <c r="H315" t="b">
        <f t="shared" si="137"/>
        <v>1</v>
      </c>
      <c r="I315">
        <f t="shared" si="138"/>
        <v>1</v>
      </c>
      <c r="J315">
        <f t="shared" si="139"/>
        <v>1000</v>
      </c>
      <c r="K315">
        <f t="shared" si="140"/>
        <v>11.429933717982355</v>
      </c>
      <c r="L315">
        <f t="shared" si="141"/>
        <v>1699.9511861449123</v>
      </c>
      <c r="M315">
        <f t="shared" si="142"/>
        <v>19.430329381441833</v>
      </c>
      <c r="N315">
        <f t="shared" si="124"/>
        <v>0.27933366333242243</v>
      </c>
      <c r="O315">
        <f t="shared" si="143"/>
        <v>0.99569431486458837</v>
      </c>
      <c r="P315">
        <f t="shared" si="144"/>
        <v>1011.4299337179824</v>
      </c>
      <c r="Q315">
        <f t="shared" si="145"/>
        <v>0.37892643931972275</v>
      </c>
      <c r="R315">
        <f t="shared" si="146"/>
        <v>3.891473219072461E-2</v>
      </c>
      <c r="S315">
        <f t="shared" si="147"/>
        <v>1012.1664802983337</v>
      </c>
      <c r="T315">
        <f t="shared" si="148"/>
        <v>1699.9511861449123</v>
      </c>
      <c r="U315">
        <f t="shared" si="125"/>
        <v>30289.418090682982</v>
      </c>
      <c r="V315">
        <f t="shared" si="149"/>
        <v>3.7835767562812701</v>
      </c>
      <c r="W315">
        <f t="shared" si="126"/>
        <v>18611.908043587155</v>
      </c>
      <c r="X315">
        <f t="shared" si="127"/>
        <v>20104.453470937751</v>
      </c>
      <c r="Y315">
        <f t="shared" si="128"/>
        <v>2429.0004207245233</v>
      </c>
      <c r="Z315">
        <f t="shared" si="150"/>
        <v>476.90700370899862</v>
      </c>
      <c r="AA315">
        <f t="shared" si="151"/>
        <v>6.5078957978668708</v>
      </c>
      <c r="AD315" t="b">
        <f t="shared" si="152"/>
        <v>1</v>
      </c>
      <c r="AE315" t="b">
        <f t="shared" si="153"/>
        <v>1</v>
      </c>
      <c r="AF315" t="b">
        <f t="shared" si="129"/>
        <v>1</v>
      </c>
      <c r="AG315" t="b">
        <f t="shared" si="154"/>
        <v>1</v>
      </c>
      <c r="AH315" t="b">
        <f t="shared" si="130"/>
        <v>1</v>
      </c>
    </row>
    <row r="316" spans="1:34" x14ac:dyDescent="0.35">
      <c r="A316">
        <v>314</v>
      </c>
      <c r="B316">
        <f t="shared" si="131"/>
        <v>105</v>
      </c>
      <c r="C316">
        <f t="shared" si="132"/>
        <v>2053</v>
      </c>
      <c r="D316">
        <f t="shared" si="133"/>
        <v>0.40739819357873502</v>
      </c>
      <c r="E316">
        <f t="shared" si="134"/>
        <v>4.2665784783873728E-2</v>
      </c>
      <c r="F316">
        <f t="shared" si="135"/>
        <v>6.9435212685307099E-2</v>
      </c>
      <c r="G316">
        <f t="shared" si="136"/>
        <v>1.5579862220084557</v>
      </c>
      <c r="H316" t="b">
        <f t="shared" si="137"/>
        <v>0</v>
      </c>
      <c r="I316">
        <f t="shared" si="138"/>
        <v>1</v>
      </c>
      <c r="J316">
        <f t="shared" si="139"/>
        <v>1000</v>
      </c>
      <c r="K316">
        <f t="shared" si="140"/>
        <v>11.458123018010458</v>
      </c>
      <c r="L316">
        <f t="shared" si="141"/>
        <v>1627.4214346937629</v>
      </c>
      <c r="M316">
        <f t="shared" si="142"/>
        <v>18.647195000868205</v>
      </c>
      <c r="N316">
        <f t="shared" si="124"/>
        <v>0.27813107034670292</v>
      </c>
      <c r="O316">
        <f t="shared" si="143"/>
        <v>0.99569477960023611</v>
      </c>
      <c r="P316">
        <f t="shared" si="144"/>
        <v>1011.4581230180105</v>
      </c>
      <c r="Q316">
        <f t="shared" si="145"/>
        <v>0.37892643931972275</v>
      </c>
      <c r="R316">
        <f t="shared" si="146"/>
        <v>3.891473219072461E-2</v>
      </c>
      <c r="S316">
        <f t="shared" si="147"/>
        <v>1012.1964861209289</v>
      </c>
      <c r="T316">
        <f t="shared" si="148"/>
        <v>1627.4214346937629</v>
      </c>
      <c r="U316">
        <f t="shared" si="125"/>
        <v>28763.605610012091</v>
      </c>
      <c r="V316">
        <f t="shared" si="149"/>
        <v>3.592981195183778</v>
      </c>
      <c r="W316">
        <f t="shared" si="126"/>
        <v>18462.041065377271</v>
      </c>
      <c r="X316">
        <f t="shared" si="127"/>
        <v>19948.712668008622</v>
      </c>
      <c r="Y316">
        <f t="shared" si="128"/>
        <v>2316.2138735508756</v>
      </c>
      <c r="Z316">
        <f t="shared" si="150"/>
        <v>454.59359113871545</v>
      </c>
      <c r="AA316">
        <f t="shared" si="151"/>
        <v>6.2081089960185896</v>
      </c>
      <c r="AD316" t="b">
        <f t="shared" si="152"/>
        <v>1</v>
      </c>
      <c r="AE316" t="b">
        <f t="shared" si="153"/>
        <v>1</v>
      </c>
      <c r="AF316" t="b">
        <f t="shared" si="129"/>
        <v>1</v>
      </c>
      <c r="AG316" t="b">
        <f t="shared" si="154"/>
        <v>1</v>
      </c>
      <c r="AH316" t="b">
        <f t="shared" si="130"/>
        <v>1</v>
      </c>
    </row>
    <row r="317" spans="1:34" x14ac:dyDescent="0.35">
      <c r="A317">
        <v>315</v>
      </c>
      <c r="B317">
        <f t="shared" si="131"/>
        <v>105</v>
      </c>
      <c r="C317">
        <f t="shared" si="132"/>
        <v>2053</v>
      </c>
      <c r="D317">
        <f t="shared" si="133"/>
        <v>0.40739819357873502</v>
      </c>
      <c r="E317">
        <f t="shared" si="134"/>
        <v>4.2665784783873728E-2</v>
      </c>
      <c r="F317">
        <f t="shared" si="135"/>
        <v>6.6472704844453293E-2</v>
      </c>
      <c r="G317">
        <f t="shared" si="136"/>
        <v>1.4915135171640024</v>
      </c>
      <c r="H317" t="b">
        <f t="shared" si="137"/>
        <v>0</v>
      </c>
      <c r="I317">
        <f t="shared" si="138"/>
        <v>1</v>
      </c>
      <c r="J317">
        <f t="shared" si="139"/>
        <v>1000</v>
      </c>
      <c r="K317">
        <f t="shared" si="140"/>
        <v>11.486381840457115</v>
      </c>
      <c r="L317">
        <f t="shared" si="141"/>
        <v>1557.9862220084558</v>
      </c>
      <c r="M317">
        <f t="shared" si="142"/>
        <v>17.895624648160315</v>
      </c>
      <c r="N317">
        <f t="shared" si="124"/>
        <v>0.27693378472964153</v>
      </c>
      <c r="O317">
        <f t="shared" si="143"/>
        <v>0.99569524679292776</v>
      </c>
      <c r="P317">
        <f t="shared" si="144"/>
        <v>1011.4863818404572</v>
      </c>
      <c r="Q317">
        <f t="shared" si="145"/>
        <v>0.37892643931972275</v>
      </c>
      <c r="R317">
        <f t="shared" si="146"/>
        <v>3.891473219072461E-2</v>
      </c>
      <c r="S317">
        <f t="shared" si="147"/>
        <v>1012.2265659459772</v>
      </c>
      <c r="T317">
        <f t="shared" si="148"/>
        <v>1557.9862220084558</v>
      </c>
      <c r="U317">
        <f t="shared" si="125"/>
        <v>27301.855807612108</v>
      </c>
      <c r="V317">
        <f t="shared" si="149"/>
        <v>3.410387968753966</v>
      </c>
      <c r="W317">
        <f t="shared" si="126"/>
        <v>18304.799449303337</v>
      </c>
      <c r="X317">
        <f t="shared" si="127"/>
        <v>19785.944807005617</v>
      </c>
      <c r="Y317">
        <f t="shared" si="128"/>
        <v>2209.1483218976623</v>
      </c>
      <c r="Z317">
        <f t="shared" si="150"/>
        <v>433.32437551262774</v>
      </c>
      <c r="AA317">
        <f t="shared" si="151"/>
        <v>5.9217808854991372</v>
      </c>
      <c r="AD317" t="b">
        <f t="shared" si="152"/>
        <v>1</v>
      </c>
      <c r="AE317" t="b">
        <f t="shared" si="153"/>
        <v>1</v>
      </c>
      <c r="AF317" t="b">
        <f t="shared" si="129"/>
        <v>1</v>
      </c>
      <c r="AG317" t="b">
        <f t="shared" si="154"/>
        <v>1</v>
      </c>
      <c r="AH317" t="b">
        <f t="shared" si="130"/>
        <v>1</v>
      </c>
    </row>
    <row r="318" spans="1:34" x14ac:dyDescent="0.35">
      <c r="A318">
        <v>316</v>
      </c>
      <c r="B318">
        <f t="shared" si="131"/>
        <v>105</v>
      </c>
      <c r="C318">
        <f t="shared" si="132"/>
        <v>2053</v>
      </c>
      <c r="D318">
        <f t="shared" si="133"/>
        <v>0.40739819357873502</v>
      </c>
      <c r="E318">
        <f t="shared" si="134"/>
        <v>4.2665784783873728E-2</v>
      </c>
      <c r="F318">
        <f t="shared" si="135"/>
        <v>6.3636594725557882E-2</v>
      </c>
      <c r="G318">
        <f t="shared" si="136"/>
        <v>1.4278769224384444</v>
      </c>
      <c r="H318" t="b">
        <f t="shared" si="137"/>
        <v>0</v>
      </c>
      <c r="I318">
        <f t="shared" si="138"/>
        <v>1</v>
      </c>
      <c r="J318">
        <f t="shared" si="139"/>
        <v>1000</v>
      </c>
      <c r="K318">
        <f t="shared" si="140"/>
        <v>11.514710356783372</v>
      </c>
      <c r="L318">
        <f t="shared" si="141"/>
        <v>1491.5135171640025</v>
      </c>
      <c r="M318">
        <f t="shared" si="142"/>
        <v>17.17434614337073</v>
      </c>
      <c r="N318">
        <f t="shared" si="124"/>
        <v>0.2757417831734037</v>
      </c>
      <c r="O318">
        <f t="shared" si="143"/>
        <v>0.99569571636988408</v>
      </c>
      <c r="P318">
        <f t="shared" si="144"/>
        <v>1011.5147103567833</v>
      </c>
      <c r="Q318">
        <f t="shared" si="145"/>
        <v>0.37892643931972275</v>
      </c>
      <c r="R318">
        <f t="shared" si="146"/>
        <v>3.891473219072461E-2</v>
      </c>
      <c r="S318">
        <f t="shared" si="147"/>
        <v>1012.2567199559888</v>
      </c>
      <c r="T318">
        <f t="shared" si="148"/>
        <v>1491.5135171640025</v>
      </c>
      <c r="U318">
        <f t="shared" si="125"/>
        <v>25901.433531551087</v>
      </c>
      <c r="V318">
        <f t="shared" si="149"/>
        <v>3.2354554178274482</v>
      </c>
      <c r="W318">
        <f t="shared" si="126"/>
        <v>18139.822224536092</v>
      </c>
      <c r="X318">
        <f t="shared" si="127"/>
        <v>19615.834697707338</v>
      </c>
      <c r="Y318">
        <f t="shared" si="128"/>
        <v>2107.5641476725154</v>
      </c>
      <c r="Z318">
        <f t="shared" si="150"/>
        <v>413.05048328364637</v>
      </c>
      <c r="AA318">
        <f t="shared" si="151"/>
        <v>5.6483069240303694</v>
      </c>
      <c r="AD318" t="b">
        <f t="shared" si="152"/>
        <v>1</v>
      </c>
      <c r="AE318" t="b">
        <f t="shared" si="153"/>
        <v>1</v>
      </c>
      <c r="AF318" t="b">
        <f t="shared" si="129"/>
        <v>1</v>
      </c>
      <c r="AG318" t="b">
        <f t="shared" si="154"/>
        <v>1</v>
      </c>
      <c r="AH318" t="b">
        <f t="shared" si="130"/>
        <v>1</v>
      </c>
    </row>
    <row r="319" spans="1:34" x14ac:dyDescent="0.35">
      <c r="A319">
        <v>317</v>
      </c>
      <c r="B319">
        <f t="shared" si="131"/>
        <v>105</v>
      </c>
      <c r="C319">
        <f t="shared" si="132"/>
        <v>2053</v>
      </c>
      <c r="D319">
        <f t="shared" si="133"/>
        <v>0.40739819357873502</v>
      </c>
      <c r="E319">
        <f t="shared" si="134"/>
        <v>4.2665784783873728E-2</v>
      </c>
      <c r="F319">
        <f t="shared" si="135"/>
        <v>6.092148947061863E-2</v>
      </c>
      <c r="G319">
        <f t="shared" si="136"/>
        <v>1.3669554329678257</v>
      </c>
      <c r="H319" t="b">
        <f t="shared" si="137"/>
        <v>0</v>
      </c>
      <c r="I319">
        <f t="shared" si="138"/>
        <v>1</v>
      </c>
      <c r="J319">
        <f t="shared" si="139"/>
        <v>1000</v>
      </c>
      <c r="K319">
        <f t="shared" si="140"/>
        <v>11.543108738873137</v>
      </c>
      <c r="L319">
        <f t="shared" si="141"/>
        <v>1427.8769224384444</v>
      </c>
      <c r="M319">
        <f t="shared" si="142"/>
        <v>16.482138581434487</v>
      </c>
      <c r="N319">
        <f t="shared" si="124"/>
        <v>0.27455504244959816</v>
      </c>
      <c r="O319">
        <f t="shared" si="143"/>
        <v>0.99569618825936423</v>
      </c>
      <c r="P319">
        <f t="shared" si="144"/>
        <v>1011.5431087388731</v>
      </c>
      <c r="Q319">
        <f t="shared" si="145"/>
        <v>0.37892643931972275</v>
      </c>
      <c r="R319">
        <f t="shared" si="146"/>
        <v>3.891473219072461E-2</v>
      </c>
      <c r="S319">
        <f t="shared" si="147"/>
        <v>1012.2869483339239</v>
      </c>
      <c r="T319">
        <f t="shared" si="148"/>
        <v>1427.8769224384444</v>
      </c>
      <c r="U319">
        <f t="shared" si="125"/>
        <v>24559.720229831466</v>
      </c>
      <c r="V319">
        <f t="shared" si="149"/>
        <v>3.0678564482209216</v>
      </c>
      <c r="W319">
        <f t="shared" si="126"/>
        <v>17966.730763496325</v>
      </c>
      <c r="X319">
        <f t="shared" si="127"/>
        <v>19438.053024123466</v>
      </c>
      <c r="Y319">
        <f t="shared" si="128"/>
        <v>2011.2319578107738</v>
      </c>
      <c r="Z319">
        <f t="shared" si="150"/>
        <v>393.72532874532851</v>
      </c>
      <c r="AA319">
        <f t="shared" si="151"/>
        <v>5.3871097403264692</v>
      </c>
      <c r="AD319" t="b">
        <f t="shared" si="152"/>
        <v>1</v>
      </c>
      <c r="AE319" t="b">
        <f t="shared" si="153"/>
        <v>1</v>
      </c>
      <c r="AF319" t="b">
        <f t="shared" si="129"/>
        <v>1</v>
      </c>
      <c r="AG319" t="b">
        <f t="shared" si="154"/>
        <v>1</v>
      </c>
      <c r="AH319" t="b">
        <f t="shared" si="130"/>
        <v>1</v>
      </c>
    </row>
    <row r="320" spans="1:34" x14ac:dyDescent="0.35">
      <c r="A320">
        <v>318</v>
      </c>
      <c r="B320">
        <f t="shared" si="131"/>
        <v>105</v>
      </c>
      <c r="C320">
        <f t="shared" si="132"/>
        <v>2053</v>
      </c>
      <c r="D320">
        <f t="shared" si="133"/>
        <v>0.40739819357873502</v>
      </c>
      <c r="E320">
        <f t="shared" si="134"/>
        <v>4.2665784783873728E-2</v>
      </c>
      <c r="F320">
        <f t="shared" si="135"/>
        <v>5.8322226312152184E-2</v>
      </c>
      <c r="G320">
        <f t="shared" si="136"/>
        <v>1.3086332066556736</v>
      </c>
      <c r="H320" t="b">
        <f t="shared" si="137"/>
        <v>0</v>
      </c>
      <c r="I320">
        <f t="shared" si="138"/>
        <v>1</v>
      </c>
      <c r="J320">
        <f t="shared" si="139"/>
        <v>1000</v>
      </c>
      <c r="K320">
        <f t="shared" si="140"/>
        <v>11.571577159034234</v>
      </c>
      <c r="L320">
        <f t="shared" si="141"/>
        <v>1366.9554329678258</v>
      </c>
      <c r="M320">
        <f t="shared" si="142"/>
        <v>15.817830265548244</v>
      </c>
      <c r="N320">
        <f t="shared" si="124"/>
        <v>0.27337353940958931</v>
      </c>
      <c r="O320">
        <f t="shared" si="143"/>
        <v>0.99569666239065435</v>
      </c>
      <c r="P320">
        <f t="shared" si="144"/>
        <v>1011.5715771590342</v>
      </c>
      <c r="Q320">
        <f t="shared" si="145"/>
        <v>0.37892643931972275</v>
      </c>
      <c r="R320">
        <f t="shared" si="146"/>
        <v>3.891473219072461E-2</v>
      </c>
      <c r="S320">
        <f t="shared" si="147"/>
        <v>1012.3172512631936</v>
      </c>
      <c r="T320">
        <f t="shared" si="148"/>
        <v>1366.9554329678258</v>
      </c>
      <c r="U320">
        <f t="shared" si="125"/>
        <v>23274.208978511786</v>
      </c>
      <c r="V320">
        <f t="shared" si="149"/>
        <v>2.9072779096742432</v>
      </c>
      <c r="W320">
        <f t="shared" si="126"/>
        <v>17785.127918304221</v>
      </c>
      <c r="X320">
        <f t="shared" si="127"/>
        <v>19252.255711516835</v>
      </c>
      <c r="Y320">
        <f t="shared" si="128"/>
        <v>1919.9321486054851</v>
      </c>
      <c r="Z320">
        <f t="shared" si="150"/>
        <v>375.30450692519025</v>
      </c>
      <c r="AA320">
        <f t="shared" si="151"/>
        <v>5.1376379122330968</v>
      </c>
      <c r="AD320" t="b">
        <f t="shared" si="152"/>
        <v>1</v>
      </c>
      <c r="AE320" t="b">
        <f t="shared" si="153"/>
        <v>1</v>
      </c>
      <c r="AF320" t="b">
        <f t="shared" si="129"/>
        <v>1</v>
      </c>
      <c r="AG320" t="b">
        <f t="shared" si="154"/>
        <v>1</v>
      </c>
      <c r="AH320" t="b">
        <f t="shared" si="130"/>
        <v>1</v>
      </c>
    </row>
    <row r="321" spans="1:34" x14ac:dyDescent="0.35">
      <c r="A321">
        <v>319</v>
      </c>
      <c r="B321">
        <f t="shared" si="131"/>
        <v>105</v>
      </c>
      <c r="C321">
        <f t="shared" si="132"/>
        <v>2053</v>
      </c>
      <c r="D321">
        <f t="shared" si="133"/>
        <v>0.40739819357873502</v>
      </c>
      <c r="E321">
        <f t="shared" si="134"/>
        <v>4.2665784783873728E-2</v>
      </c>
      <c r="F321">
        <f t="shared" si="135"/>
        <v>5.5833862756201523E-2</v>
      </c>
      <c r="G321">
        <f t="shared" si="136"/>
        <v>1.252799343899472</v>
      </c>
      <c r="H321" t="b">
        <f t="shared" si="137"/>
        <v>0</v>
      </c>
      <c r="I321">
        <f t="shared" si="138"/>
        <v>1</v>
      </c>
      <c r="J321">
        <f t="shared" si="139"/>
        <v>1000</v>
      </c>
      <c r="K321">
        <f t="shared" si="140"/>
        <v>11.600115789999441</v>
      </c>
      <c r="L321">
        <f t="shared" si="141"/>
        <v>1308.6332066556736</v>
      </c>
      <c r="M321">
        <f t="shared" si="142"/>
        <v>15.18029672384408</v>
      </c>
      <c r="N321">
        <f t="shared" si="124"/>
        <v>0.27219725098479447</v>
      </c>
      <c r="O321">
        <f t="shared" si="143"/>
        <v>0.99569713869405474</v>
      </c>
      <c r="P321">
        <f t="shared" si="144"/>
        <v>1011.6001157899994</v>
      </c>
      <c r="Q321">
        <f t="shared" si="145"/>
        <v>0.37892643931972275</v>
      </c>
      <c r="R321">
        <f t="shared" si="146"/>
        <v>3.891473219072461E-2</v>
      </c>
      <c r="S321">
        <f t="shared" si="147"/>
        <v>1012.347628927662</v>
      </c>
      <c r="T321">
        <f t="shared" si="148"/>
        <v>1308.6332066556736</v>
      </c>
      <c r="U321">
        <f t="shared" si="125"/>
        <v>22042.499721854852</v>
      </c>
      <c r="V321">
        <f t="shared" si="149"/>
        <v>2.7534200012776093</v>
      </c>
      <c r="W321">
        <f t="shared" si="126"/>
        <v>17594.597115005843</v>
      </c>
      <c r="X321">
        <f t="shared" si="127"/>
        <v>19058.08326507084</v>
      </c>
      <c r="Y321">
        <f t="shared" si="128"/>
        <v>1833.4544886073922</v>
      </c>
      <c r="Z321">
        <f t="shared" si="150"/>
        <v>357.74569149238198</v>
      </c>
      <c r="AA321">
        <f t="shared" si="151"/>
        <v>4.8993647998393639</v>
      </c>
      <c r="AD321" t="b">
        <f t="shared" si="152"/>
        <v>1</v>
      </c>
      <c r="AE321" t="b">
        <f t="shared" si="153"/>
        <v>1</v>
      </c>
      <c r="AF321" t="b">
        <f t="shared" si="129"/>
        <v>1</v>
      </c>
      <c r="AG321" t="b">
        <f t="shared" si="154"/>
        <v>1</v>
      </c>
      <c r="AH321" t="b">
        <f t="shared" si="130"/>
        <v>1</v>
      </c>
    </row>
    <row r="322" spans="1:34" x14ac:dyDescent="0.35">
      <c r="A322">
        <v>320</v>
      </c>
      <c r="B322">
        <f t="shared" si="131"/>
        <v>105</v>
      </c>
      <c r="C322">
        <f t="shared" si="132"/>
        <v>2053</v>
      </c>
      <c r="D322">
        <f t="shared" si="133"/>
        <v>0.40739819357873502</v>
      </c>
      <c r="E322">
        <f t="shared" si="134"/>
        <v>4.2665784783873728E-2</v>
      </c>
      <c r="F322">
        <f t="shared" si="135"/>
        <v>5.3451667184193086E-2</v>
      </c>
      <c r="G322">
        <f t="shared" si="136"/>
        <v>1.1993476767152789</v>
      </c>
      <c r="H322" t="b">
        <f t="shared" si="137"/>
        <v>0</v>
      </c>
      <c r="I322">
        <f t="shared" si="138"/>
        <v>1</v>
      </c>
      <c r="J322">
        <f t="shared" si="139"/>
        <v>1000</v>
      </c>
      <c r="K322">
        <f t="shared" si="140"/>
        <v>11.628724804927536</v>
      </c>
      <c r="L322">
        <f t="shared" si="141"/>
        <v>1252.799343899472</v>
      </c>
      <c r="M322">
        <f t="shared" si="142"/>
        <v>14.568458806000733</v>
      </c>
      <c r="N322">
        <f t="shared" ref="N322:N385" si="155">INDEX(P_cur,MATCH(A322,curve_t,0))</f>
        <v>0.27102615418696657</v>
      </c>
      <c r="O322">
        <f t="shared" si="143"/>
        <v>0.99569761710086735</v>
      </c>
      <c r="P322">
        <f t="shared" si="144"/>
        <v>1011.6287248049275</v>
      </c>
      <c r="Q322">
        <f t="shared" si="145"/>
        <v>0.37892643931972275</v>
      </c>
      <c r="R322">
        <f t="shared" si="146"/>
        <v>3.891473219072461E-2</v>
      </c>
      <c r="S322">
        <f t="shared" si="147"/>
        <v>1012.3780815116459</v>
      </c>
      <c r="T322">
        <f t="shared" si="148"/>
        <v>1252.799343899472</v>
      </c>
      <c r="U322">
        <f t="shared" ref="U322:U385" si="156">L323+M323+V323*O323+O323*U323</f>
        <v>20862.294715458927</v>
      </c>
      <c r="V322">
        <f t="shared" si="149"/>
        <v>2.6059957022541833</v>
      </c>
      <c r="W322">
        <f t="shared" ref="W322:W385" si="157">P323+(1-E323)*(O323*(W323+$AL$14*W323))</f>
        <v>17394.701403512685</v>
      </c>
      <c r="X322">
        <f t="shared" ref="X322:X385" si="158">S323+(1-R323)*(O323*(X323+$AL$14*X323))</f>
        <v>18855.160078932393</v>
      </c>
      <c r="Y322">
        <f t="shared" ref="Y322:Y385" si="159">G322*(X322-W322)</f>
        <v>1751.5977193033004</v>
      </c>
      <c r="Z322">
        <f t="shared" si="150"/>
        <v>341.0085374449904</v>
      </c>
      <c r="AA322">
        <f t="shared" si="151"/>
        <v>4.6717874310883349</v>
      </c>
      <c r="AD322" t="b">
        <f t="shared" si="152"/>
        <v>1</v>
      </c>
      <c r="AE322" t="b">
        <f t="shared" si="153"/>
        <v>1</v>
      </c>
      <c r="AF322" t="b">
        <f t="shared" ref="AF322:AF385" si="160">IF(A322&gt;$AL$11,AND(G322=0,U322=0,Y322=0),TRUE)</f>
        <v>1</v>
      </c>
      <c r="AG322" t="b">
        <f t="shared" si="154"/>
        <v>1</v>
      </c>
      <c r="AH322" t="b">
        <f t="shared" ref="AH322:AH385" si="161">Y322&gt;=0</f>
        <v>1</v>
      </c>
    </row>
    <row r="323" spans="1:34" x14ac:dyDescent="0.35">
      <c r="A323">
        <v>321</v>
      </c>
      <c r="B323">
        <f t="shared" ref="B323:B386" si="162">MIN(120,INT(($AL$9+A323-1)/12))</f>
        <v>106</v>
      </c>
      <c r="C323">
        <f t="shared" ref="C323:C386" si="163">INT(($AL$8+A323)/12)</f>
        <v>2053</v>
      </c>
      <c r="D323">
        <f t="shared" ref="D323:D386" si="164">IF(B323&gt;=120,1,INDEX(mort_v2_M,MATCH(B323,mort_age,0))*INDEX(cif,MATCH(B323,cif_age,0),MATCH(C323,cif_year,0)))</f>
        <v>0.4495183690545369</v>
      </c>
      <c r="E323">
        <f t="shared" ref="E323:E386" si="165">1-(1-D323)^(1/12)</f>
        <v>4.852970095555087E-2</v>
      </c>
      <c r="F323">
        <f t="shared" ref="F323:F386" si="166">G322*E323</f>
        <v>5.8203984092727187E-2</v>
      </c>
      <c r="G323">
        <f t="shared" ref="G323:G386" si="167">G322-F323</f>
        <v>1.1411436926225518</v>
      </c>
      <c r="H323" t="b">
        <f t="shared" ref="H323:H386" si="168">AND(A323-$AL$10&gt;0,MOD(A323-$AL$10,12)=0)</f>
        <v>0</v>
      </c>
      <c r="I323">
        <f t="shared" ref="I323:I386" si="169">IF($AL$4="CPI",IF(H323,INDEX(I_cur,MATCH(A323-$AL$13,cpi_u,0))/INDEX(I_cur,MATCH(A323-$AL$13-12,cpi_u,0)),1),1)</f>
        <v>1</v>
      </c>
      <c r="J323">
        <f t="shared" ref="J323:J386" si="170">J322*I323</f>
        <v>1000</v>
      </c>
      <c r="K323">
        <f t="shared" ref="K323:K386" si="171">$AL$17*(INDEX(I_cur,MATCH(A323-1,cpi_u,0))/$AL$18)</f>
        <v>11.657404377404367</v>
      </c>
      <c r="L323">
        <f t="shared" ref="L323:L386" si="172">G322*J323</f>
        <v>1199.3476767152788</v>
      </c>
      <c r="M323">
        <f t="shared" ref="M323:M386" si="173">G322*K323</f>
        <v>13.98128085657045</v>
      </c>
      <c r="N323">
        <f t="shared" si="155"/>
        <v>0.26986022610846316</v>
      </c>
      <c r="O323">
        <f t="shared" ref="O323:O386" si="174">N323/N322</f>
        <v>0.99569809754338656</v>
      </c>
      <c r="P323">
        <f t="shared" ref="P323:P386" si="175">J323+K323</f>
        <v>1011.6574043774044</v>
      </c>
      <c r="Q323">
        <f t="shared" ref="Q323:Q386" si="176">IF(B323&gt;=120,1,D323*$AL$15)</f>
        <v>0.41810297070383395</v>
      </c>
      <c r="R323">
        <f t="shared" ref="R323:R386" si="177">1-(1-Q323)^(1/12)</f>
        <v>4.4118965310982583E-2</v>
      </c>
      <c r="S323">
        <f t="shared" ref="S323:S386" si="178">J323+K323*$AL$16</f>
        <v>1012.4086091999171</v>
      </c>
      <c r="T323">
        <f t="shared" ref="T323:T386" si="179">L323</f>
        <v>1199.3476767152788</v>
      </c>
      <c r="U323">
        <f t="shared" si="156"/>
        <v>19731.394163714373</v>
      </c>
      <c r="V323">
        <f t="shared" ref="V323:V386" si="180">$AL$14*U323</f>
        <v>2.4647302270167266</v>
      </c>
      <c r="W323">
        <f t="shared" si="157"/>
        <v>17290.893593223234</v>
      </c>
      <c r="X323">
        <f t="shared" si="158"/>
        <v>18744.594844937092</v>
      </c>
      <c r="Y323">
        <f t="shared" si="159"/>
        <v>1658.8820143507769</v>
      </c>
      <c r="Z323">
        <f t="shared" ref="Z323:Z386" si="181">N322*L323</f>
        <v>325.05458835321531</v>
      </c>
      <c r="AA323">
        <f t="shared" ref="AA323:AA386" si="182">N322*M323+N323*V323</f>
        <v>4.4544254375232448</v>
      </c>
      <c r="AD323" t="b">
        <f t="shared" ref="AD323:AD386" si="183">AND(G323&gt;=0,G323&lt;=G322)</f>
        <v>1</v>
      </c>
      <c r="AE323" t="b">
        <f t="shared" ref="AE323:AE386" si="184">AND(D323&gt;=0,D323&lt;=1,E323&gt;=0,E323&lt;=1,Q323&gt;=0,Q323&lt;=1,R323&gt;=0,R323&lt;=1,F323&lt;=G322)</f>
        <v>1</v>
      </c>
      <c r="AF323" t="b">
        <f t="shared" si="160"/>
        <v>1</v>
      </c>
      <c r="AG323" t="b">
        <f t="shared" ref="AG323:AG386" si="185">ABS(U323-((U322-L323-M323)/O323-V323))&lt;=0.000000000001*((ABS(U322)+ABS(L323)+ABS(M323))/O323+ABS(V323))</f>
        <v>1</v>
      </c>
      <c r="AH323" t="b">
        <f t="shared" si="161"/>
        <v>1</v>
      </c>
    </row>
    <row r="324" spans="1:34" x14ac:dyDescent="0.35">
      <c r="A324">
        <v>322</v>
      </c>
      <c r="B324">
        <f t="shared" si="162"/>
        <v>106</v>
      </c>
      <c r="C324">
        <f t="shared" si="163"/>
        <v>2053</v>
      </c>
      <c r="D324">
        <f t="shared" si="164"/>
        <v>0.4495183690545369</v>
      </c>
      <c r="E324">
        <f t="shared" si="165"/>
        <v>4.852970095555087E-2</v>
      </c>
      <c r="F324">
        <f t="shared" si="166"/>
        <v>5.5379362150285501E-2</v>
      </c>
      <c r="G324">
        <f t="shared" si="167"/>
        <v>1.0857643304722662</v>
      </c>
      <c r="H324" t="b">
        <f t="shared" si="168"/>
        <v>0</v>
      </c>
      <c r="I324">
        <f t="shared" si="169"/>
        <v>1</v>
      </c>
      <c r="J324">
        <f t="shared" si="170"/>
        <v>1000</v>
      </c>
      <c r="K324">
        <f t="shared" si="171"/>
        <v>11.686154681443877</v>
      </c>
      <c r="L324">
        <f t="shared" si="172"/>
        <v>1141.1436926225517</v>
      </c>
      <c r="M324">
        <f t="shared" si="173"/>
        <v>13.335581705741186</v>
      </c>
      <c r="N324">
        <f t="shared" si="155"/>
        <v>0.26869944392250067</v>
      </c>
      <c r="O324">
        <f t="shared" si="174"/>
        <v>0.99569857995488398</v>
      </c>
      <c r="P324">
        <f t="shared" si="175"/>
        <v>1011.6861546814439</v>
      </c>
      <c r="Q324">
        <f t="shared" si="176"/>
        <v>0.41810297070383395</v>
      </c>
      <c r="R324">
        <f t="shared" si="177"/>
        <v>4.4118965310982583E-2</v>
      </c>
      <c r="S324">
        <f t="shared" si="178"/>
        <v>1012.4392121777032</v>
      </c>
      <c r="T324">
        <f t="shared" si="179"/>
        <v>1141.1436926225517</v>
      </c>
      <c r="U324">
        <f t="shared" si="156"/>
        <v>18654.836949372162</v>
      </c>
      <c r="V324">
        <f t="shared" si="180"/>
        <v>2.330253003294656</v>
      </c>
      <c r="W324">
        <f t="shared" si="157"/>
        <v>17181.29471177049</v>
      </c>
      <c r="X324">
        <f t="shared" si="158"/>
        <v>18628.400030659806</v>
      </c>
      <c r="Y324">
        <f t="shared" si="159"/>
        <v>1571.2153376867141</v>
      </c>
      <c r="Z324">
        <f t="shared" si="181"/>
        <v>307.94929491336842</v>
      </c>
      <c r="AA324">
        <f t="shared" si="182"/>
        <v>4.224880780583212</v>
      </c>
      <c r="AD324" t="b">
        <f t="shared" si="183"/>
        <v>1</v>
      </c>
      <c r="AE324" t="b">
        <f t="shared" si="184"/>
        <v>1</v>
      </c>
      <c r="AF324" t="b">
        <f t="shared" si="160"/>
        <v>1</v>
      </c>
      <c r="AG324" t="b">
        <f t="shared" si="185"/>
        <v>1</v>
      </c>
      <c r="AH324" t="b">
        <f t="shared" si="161"/>
        <v>1</v>
      </c>
    </row>
    <row r="325" spans="1:34" x14ac:dyDescent="0.35">
      <c r="A325">
        <v>323</v>
      </c>
      <c r="B325">
        <f t="shared" si="162"/>
        <v>106</v>
      </c>
      <c r="C325">
        <f t="shared" si="163"/>
        <v>2053</v>
      </c>
      <c r="D325">
        <f t="shared" si="164"/>
        <v>0.4495183690545369</v>
      </c>
      <c r="E325">
        <f t="shared" si="165"/>
        <v>4.852970095555087E-2</v>
      </c>
      <c r="F325">
        <f t="shared" si="166"/>
        <v>5.2691818266022983E-2</v>
      </c>
      <c r="G325">
        <f t="shared" si="167"/>
        <v>1.0330725122062432</v>
      </c>
      <c r="H325" t="b">
        <f t="shared" si="168"/>
        <v>0</v>
      </c>
      <c r="I325">
        <f t="shared" si="169"/>
        <v>1</v>
      </c>
      <c r="J325">
        <f t="shared" si="170"/>
        <v>1000</v>
      </c>
      <c r="K325">
        <f t="shared" si="171"/>
        <v>11.714975891489185</v>
      </c>
      <c r="L325">
        <f t="shared" si="172"/>
        <v>1085.7643304722662</v>
      </c>
      <c r="M325">
        <f t="shared" si="173"/>
        <v>12.719702955321495</v>
      </c>
      <c r="N325">
        <f t="shared" si="155"/>
        <v>0.26754378488339536</v>
      </c>
      <c r="O325">
        <f t="shared" si="174"/>
        <v>0.99569906426959842</v>
      </c>
      <c r="P325">
        <f t="shared" si="175"/>
        <v>1011.7149758914892</v>
      </c>
      <c r="Q325">
        <f t="shared" si="176"/>
        <v>0.41810297070383395</v>
      </c>
      <c r="R325">
        <f t="shared" si="177"/>
        <v>4.4118965310982583E-2</v>
      </c>
      <c r="S325">
        <f t="shared" si="178"/>
        <v>1012.4698906306884</v>
      </c>
      <c r="T325">
        <f t="shared" si="179"/>
        <v>1085.7643304722662</v>
      </c>
      <c r="U325">
        <f t="shared" si="156"/>
        <v>17629.985587983781</v>
      </c>
      <c r="V325">
        <f t="shared" si="180"/>
        <v>2.2022345719737504</v>
      </c>
      <c r="W325">
        <f t="shared" si="157"/>
        <v>17065.583857548358</v>
      </c>
      <c r="X325">
        <f t="shared" si="158"/>
        <v>18506.291098460297</v>
      </c>
      <c r="Y325">
        <f t="shared" si="159"/>
        <v>1488.3550487226223</v>
      </c>
      <c r="Z325">
        <f t="shared" si="181"/>
        <v>291.74427182878418</v>
      </c>
      <c r="AA325">
        <f t="shared" si="182"/>
        <v>4.006971283541195</v>
      </c>
      <c r="AD325" t="b">
        <f t="shared" si="183"/>
        <v>1</v>
      </c>
      <c r="AE325" t="b">
        <f t="shared" si="184"/>
        <v>1</v>
      </c>
      <c r="AF325" t="b">
        <f t="shared" si="160"/>
        <v>1</v>
      </c>
      <c r="AG325" t="b">
        <f t="shared" si="185"/>
        <v>1</v>
      </c>
      <c r="AH325" t="b">
        <f t="shared" si="161"/>
        <v>1</v>
      </c>
    </row>
    <row r="326" spans="1:34" x14ac:dyDescent="0.35">
      <c r="A326">
        <v>324</v>
      </c>
      <c r="B326">
        <f t="shared" si="162"/>
        <v>106</v>
      </c>
      <c r="C326">
        <f t="shared" si="163"/>
        <v>2053</v>
      </c>
      <c r="D326">
        <f t="shared" si="164"/>
        <v>0.4495183690545369</v>
      </c>
      <c r="E326">
        <f t="shared" si="165"/>
        <v>4.852970095555087E-2</v>
      </c>
      <c r="F326">
        <f t="shared" si="166"/>
        <v>5.0134700082768657E-2</v>
      </c>
      <c r="G326">
        <f t="shared" si="167"/>
        <v>0.98293781212347453</v>
      </c>
      <c r="H326" t="b">
        <f t="shared" si="168"/>
        <v>0</v>
      </c>
      <c r="I326">
        <f t="shared" si="169"/>
        <v>1</v>
      </c>
      <c r="J326">
        <f t="shared" si="170"/>
        <v>1000</v>
      </c>
      <c r="K326">
        <f t="shared" si="171"/>
        <v>11.743868182413634</v>
      </c>
      <c r="L326">
        <f t="shared" si="172"/>
        <v>1033.0725122062431</v>
      </c>
      <c r="M326">
        <f t="shared" si="173"/>
        <v>12.132267406225019</v>
      </c>
      <c r="N326">
        <f t="shared" si="155"/>
        <v>0.26639322632679119</v>
      </c>
      <c r="O326">
        <f t="shared" si="174"/>
        <v>0.99569955042272562</v>
      </c>
      <c r="P326">
        <f t="shared" si="175"/>
        <v>1011.7438681824136</v>
      </c>
      <c r="Q326">
        <f t="shared" si="176"/>
        <v>0.41810297070383395</v>
      </c>
      <c r="R326">
        <f t="shared" si="177"/>
        <v>4.4118965310982583E-2</v>
      </c>
      <c r="S326">
        <f t="shared" si="178"/>
        <v>1012.5006447450148</v>
      </c>
      <c r="T326">
        <f t="shared" si="179"/>
        <v>1033.0725122062431</v>
      </c>
      <c r="U326">
        <f t="shared" si="156"/>
        <v>16654.330501976532</v>
      </c>
      <c r="V326">
        <f t="shared" si="180"/>
        <v>2.0803614513177902</v>
      </c>
      <c r="W326">
        <f t="shared" si="157"/>
        <v>16943.422357511728</v>
      </c>
      <c r="X326">
        <f t="shared" si="158"/>
        <v>18377.969139805227</v>
      </c>
      <c r="Y326">
        <f t="shared" si="159"/>
        <v>1410.0702755763421</v>
      </c>
      <c r="Z326">
        <f t="shared" si="181"/>
        <v>276.39212997465592</v>
      </c>
      <c r="AA326">
        <f t="shared" si="182"/>
        <v>3.800106940021327</v>
      </c>
      <c r="AD326" t="b">
        <f t="shared" si="183"/>
        <v>1</v>
      </c>
      <c r="AE326" t="b">
        <f t="shared" si="184"/>
        <v>1</v>
      </c>
      <c r="AF326" t="b">
        <f t="shared" si="160"/>
        <v>1</v>
      </c>
      <c r="AG326" t="b">
        <f t="shared" si="185"/>
        <v>1</v>
      </c>
      <c r="AH326" t="b">
        <f t="shared" si="161"/>
        <v>1</v>
      </c>
    </row>
    <row r="327" spans="1:34" x14ac:dyDescent="0.35">
      <c r="A327">
        <v>325</v>
      </c>
      <c r="B327">
        <f t="shared" si="162"/>
        <v>106</v>
      </c>
      <c r="C327">
        <f t="shared" si="163"/>
        <v>2054</v>
      </c>
      <c r="D327">
        <f t="shared" si="164"/>
        <v>0.44879913966404961</v>
      </c>
      <c r="E327">
        <f t="shared" si="165"/>
        <v>4.8426167990110569E-2</v>
      </c>
      <c r="F327">
        <f t="shared" si="166"/>
        <v>4.7599911613723116E-2</v>
      </c>
      <c r="G327">
        <f t="shared" si="167"/>
        <v>0.93533790050975141</v>
      </c>
      <c r="H327" t="b">
        <f t="shared" si="168"/>
        <v>1</v>
      </c>
      <c r="I327">
        <f t="shared" si="169"/>
        <v>1</v>
      </c>
      <c r="J327">
        <f t="shared" si="170"/>
        <v>1000</v>
      </c>
      <c r="K327">
        <f t="shared" si="171"/>
        <v>11.772831729521824</v>
      </c>
      <c r="L327">
        <f t="shared" si="172"/>
        <v>982.93781212347449</v>
      </c>
      <c r="M327">
        <f t="shared" si="173"/>
        <v>11.571961462714002</v>
      </c>
      <c r="N327">
        <f t="shared" si="155"/>
        <v>0.26524774566987419</v>
      </c>
      <c r="O327">
        <f t="shared" si="174"/>
        <v>0.99570003835040533</v>
      </c>
      <c r="P327">
        <f t="shared" si="175"/>
        <v>1011.7728317295218</v>
      </c>
      <c r="Q327">
        <f t="shared" si="176"/>
        <v>0.41743400595070779</v>
      </c>
      <c r="R327">
        <f t="shared" si="177"/>
        <v>4.4027437944330838E-2</v>
      </c>
      <c r="S327">
        <f t="shared" si="178"/>
        <v>1012.5314747072837</v>
      </c>
      <c r="T327">
        <f t="shared" si="179"/>
        <v>982.93781212347449</v>
      </c>
      <c r="U327">
        <f t="shared" si="156"/>
        <v>15725.483816929151</v>
      </c>
      <c r="V327">
        <f t="shared" si="180"/>
        <v>1.9643353620356327</v>
      </c>
      <c r="W327">
        <f t="shared" si="157"/>
        <v>16812.623340034545</v>
      </c>
      <c r="X327">
        <f t="shared" si="158"/>
        <v>18241.373504483297</v>
      </c>
      <c r="Y327">
        <f t="shared" si="159"/>
        <v>1336.3641791684586</v>
      </c>
      <c r="Z327">
        <f t="shared" si="181"/>
        <v>261.84797505016968</v>
      </c>
      <c r="AA327">
        <f t="shared" si="182"/>
        <v>3.6037276755012448</v>
      </c>
      <c r="AD327" t="b">
        <f t="shared" si="183"/>
        <v>1</v>
      </c>
      <c r="AE327" t="b">
        <f t="shared" si="184"/>
        <v>1</v>
      </c>
      <c r="AF327" t="b">
        <f t="shared" si="160"/>
        <v>1</v>
      </c>
      <c r="AG327" t="b">
        <f t="shared" si="185"/>
        <v>1</v>
      </c>
      <c r="AH327" t="b">
        <f t="shared" si="161"/>
        <v>1</v>
      </c>
    </row>
    <row r="328" spans="1:34" x14ac:dyDescent="0.35">
      <c r="A328">
        <v>326</v>
      </c>
      <c r="B328">
        <f t="shared" si="162"/>
        <v>106</v>
      </c>
      <c r="C328">
        <f t="shared" si="163"/>
        <v>2054</v>
      </c>
      <c r="D328">
        <f t="shared" si="164"/>
        <v>0.44879913966404961</v>
      </c>
      <c r="E328">
        <f t="shared" si="165"/>
        <v>4.8426167990110569E-2</v>
      </c>
      <c r="F328">
        <f t="shared" si="166"/>
        <v>4.5294830297602548E-2</v>
      </c>
      <c r="G328">
        <f t="shared" si="167"/>
        <v>0.8900430702121489</v>
      </c>
      <c r="H328" t="b">
        <f t="shared" si="168"/>
        <v>0</v>
      </c>
      <c r="I328">
        <f t="shared" si="169"/>
        <v>1</v>
      </c>
      <c r="J328">
        <f t="shared" si="170"/>
        <v>1000</v>
      </c>
      <c r="K328">
        <f t="shared" si="171"/>
        <v>11.801866708550774</v>
      </c>
      <c r="L328">
        <f t="shared" si="172"/>
        <v>935.33790050975142</v>
      </c>
      <c r="M328">
        <f t="shared" si="173"/>
        <v>11.038733229271811</v>
      </c>
      <c r="N328">
        <f t="shared" si="155"/>
        <v>0.26410732041157392</v>
      </c>
      <c r="O328">
        <f t="shared" si="174"/>
        <v>0.99570052798970954</v>
      </c>
      <c r="P328">
        <f t="shared" si="175"/>
        <v>1011.8018667085507</v>
      </c>
      <c r="Q328">
        <f t="shared" si="176"/>
        <v>0.41743400595070779</v>
      </c>
      <c r="R328">
        <f t="shared" si="177"/>
        <v>4.4027437944330838E-2</v>
      </c>
      <c r="S328">
        <f t="shared" si="178"/>
        <v>1012.5623807045566</v>
      </c>
      <c r="T328">
        <f t="shared" si="179"/>
        <v>935.33790050975142</v>
      </c>
      <c r="U328">
        <f t="shared" si="156"/>
        <v>14841.070059557391</v>
      </c>
      <c r="V328">
        <f t="shared" si="180"/>
        <v>1.8538595739135599</v>
      </c>
      <c r="W328">
        <f t="shared" si="157"/>
        <v>16674.552677568638</v>
      </c>
      <c r="X328">
        <f t="shared" si="158"/>
        <v>18097.846438490142</v>
      </c>
      <c r="Y328">
        <f t="shared" si="159"/>
        <v>1266.7927487843717</v>
      </c>
      <c r="Z328">
        <f t="shared" si="181"/>
        <v>248.09626954980465</v>
      </c>
      <c r="AA328">
        <f t="shared" si="182"/>
        <v>3.4176169886011305</v>
      </c>
      <c r="AD328" t="b">
        <f t="shared" si="183"/>
        <v>1</v>
      </c>
      <c r="AE328" t="b">
        <f t="shared" si="184"/>
        <v>1</v>
      </c>
      <c r="AF328" t="b">
        <f t="shared" si="160"/>
        <v>1</v>
      </c>
      <c r="AG328" t="b">
        <f t="shared" si="185"/>
        <v>1</v>
      </c>
      <c r="AH328" t="b">
        <f t="shared" si="161"/>
        <v>1</v>
      </c>
    </row>
    <row r="329" spans="1:34" x14ac:dyDescent="0.35">
      <c r="A329">
        <v>327</v>
      </c>
      <c r="B329">
        <f t="shared" si="162"/>
        <v>106</v>
      </c>
      <c r="C329">
        <f t="shared" si="163"/>
        <v>2054</v>
      </c>
      <c r="D329">
        <f t="shared" si="164"/>
        <v>0.44879913966404961</v>
      </c>
      <c r="E329">
        <f t="shared" si="165"/>
        <v>4.8426167990110569E-2</v>
      </c>
      <c r="F329">
        <f t="shared" si="166"/>
        <v>4.3101375236527302E-2</v>
      </c>
      <c r="G329">
        <f t="shared" si="167"/>
        <v>0.84694169497562155</v>
      </c>
      <c r="H329" t="b">
        <f t="shared" si="168"/>
        <v>0</v>
      </c>
      <c r="I329">
        <f t="shared" si="169"/>
        <v>1</v>
      </c>
      <c r="J329">
        <f t="shared" si="170"/>
        <v>1000</v>
      </c>
      <c r="K329">
        <f t="shared" si="171"/>
        <v>11.830973295670828</v>
      </c>
      <c r="L329">
        <f t="shared" si="172"/>
        <v>890.0430702121489</v>
      </c>
      <c r="M329">
        <f t="shared" si="173"/>
        <v>10.53007579567681</v>
      </c>
      <c r="N329">
        <f t="shared" si="155"/>
        <v>0.26297192813275305</v>
      </c>
      <c r="O329">
        <f t="shared" si="174"/>
        <v>0.99570101927863441</v>
      </c>
      <c r="P329">
        <f t="shared" si="175"/>
        <v>1011.8309732956708</v>
      </c>
      <c r="Q329">
        <f t="shared" si="176"/>
        <v>0.41743400595070779</v>
      </c>
      <c r="R329">
        <f t="shared" si="177"/>
        <v>4.4027437944330838E-2</v>
      </c>
      <c r="S329">
        <f t="shared" si="178"/>
        <v>1012.5933629243565</v>
      </c>
      <c r="T329">
        <f t="shared" si="179"/>
        <v>890.0430702121489</v>
      </c>
      <c r="U329">
        <f t="shared" si="156"/>
        <v>13998.936925757413</v>
      </c>
      <c r="V329">
        <f t="shared" si="180"/>
        <v>1.7486652337251625</v>
      </c>
      <c r="W329">
        <f t="shared" si="157"/>
        <v>16528.808309715303</v>
      </c>
      <c r="X329">
        <f t="shared" si="158"/>
        <v>17947.0383497369</v>
      </c>
      <c r="Y329">
        <f t="shared" si="159"/>
        <v>1201.1581539612353</v>
      </c>
      <c r="Z329">
        <f t="shared" si="181"/>
        <v>235.066890324621</v>
      </c>
      <c r="AA329">
        <f t="shared" si="182"/>
        <v>3.2409199702983917</v>
      </c>
      <c r="AD329" t="b">
        <f t="shared" si="183"/>
        <v>1</v>
      </c>
      <c r="AE329" t="b">
        <f t="shared" si="184"/>
        <v>1</v>
      </c>
      <c r="AF329" t="b">
        <f t="shared" si="160"/>
        <v>1</v>
      </c>
      <c r="AG329" t="b">
        <f t="shared" si="185"/>
        <v>1</v>
      </c>
      <c r="AH329" t="b">
        <f t="shared" si="161"/>
        <v>1</v>
      </c>
    </row>
    <row r="330" spans="1:34" x14ac:dyDescent="0.35">
      <c r="A330">
        <v>328</v>
      </c>
      <c r="B330">
        <f t="shared" si="162"/>
        <v>106</v>
      </c>
      <c r="C330">
        <f t="shared" si="163"/>
        <v>2054</v>
      </c>
      <c r="D330">
        <f t="shared" si="164"/>
        <v>0.44879913966404961</v>
      </c>
      <c r="E330">
        <f t="shared" si="165"/>
        <v>4.8426167990110569E-2</v>
      </c>
      <c r="F330">
        <f t="shared" si="166"/>
        <v>4.1014140798718436E-2</v>
      </c>
      <c r="G330">
        <f t="shared" si="167"/>
        <v>0.80592755417690309</v>
      </c>
      <c r="H330" t="b">
        <f t="shared" si="168"/>
        <v>0</v>
      </c>
      <c r="I330">
        <f t="shared" si="169"/>
        <v>1</v>
      </c>
      <c r="J330">
        <f t="shared" si="170"/>
        <v>1000</v>
      </c>
      <c r="K330">
        <f t="shared" si="171"/>
        <v>11.860151667486873</v>
      </c>
      <c r="L330">
        <f t="shared" si="172"/>
        <v>846.94169497562154</v>
      </c>
      <c r="M330">
        <f t="shared" si="173"/>
        <v>10.044856955929276</v>
      </c>
      <c r="N330">
        <f t="shared" si="155"/>
        <v>0.26184154649638347</v>
      </c>
      <c r="O330">
        <f t="shared" si="174"/>
        <v>0.99570151215608482</v>
      </c>
      <c r="P330">
        <f t="shared" si="175"/>
        <v>1011.8601516674869</v>
      </c>
      <c r="Q330">
        <f t="shared" si="176"/>
        <v>0.41743400595070779</v>
      </c>
      <c r="R330">
        <f t="shared" si="177"/>
        <v>4.4027437944330838E-2</v>
      </c>
      <c r="S330">
        <f t="shared" si="178"/>
        <v>1012.6244215546685</v>
      </c>
      <c r="T330">
        <f t="shared" si="179"/>
        <v>846.94169497562154</v>
      </c>
      <c r="U330">
        <f t="shared" si="156"/>
        <v>13197.036263323334</v>
      </c>
      <c r="V330">
        <f t="shared" si="180"/>
        <v>1.6484964982892909</v>
      </c>
      <c r="W330">
        <f t="shared" si="157"/>
        <v>16374.965956836557</v>
      </c>
      <c r="X330">
        <f t="shared" si="158"/>
        <v>17788.582025208176</v>
      </c>
      <c r="Y330">
        <f t="shared" si="159"/>
        <v>1139.2721405279087</v>
      </c>
      <c r="Z330">
        <f t="shared" si="181"/>
        <v>222.72189054376122</v>
      </c>
      <c r="AA330">
        <f t="shared" si="182"/>
        <v>3.0731602740243589</v>
      </c>
      <c r="AD330" t="b">
        <f t="shared" si="183"/>
        <v>1</v>
      </c>
      <c r="AE330" t="b">
        <f t="shared" si="184"/>
        <v>1</v>
      </c>
      <c r="AF330" t="b">
        <f t="shared" si="160"/>
        <v>1</v>
      </c>
      <c r="AG330" t="b">
        <f t="shared" si="185"/>
        <v>1</v>
      </c>
      <c r="AH330" t="b">
        <f t="shared" si="161"/>
        <v>1</v>
      </c>
    </row>
    <row r="331" spans="1:34" x14ac:dyDescent="0.35">
      <c r="A331">
        <v>329</v>
      </c>
      <c r="B331">
        <f t="shared" si="162"/>
        <v>106</v>
      </c>
      <c r="C331">
        <f t="shared" si="163"/>
        <v>2054</v>
      </c>
      <c r="D331">
        <f t="shared" si="164"/>
        <v>0.44879913966404961</v>
      </c>
      <c r="E331">
        <f t="shared" si="165"/>
        <v>4.8426167990110569E-2</v>
      </c>
      <c r="F331">
        <f t="shared" si="166"/>
        <v>3.9027983126429647E-2</v>
      </c>
      <c r="G331">
        <f t="shared" si="167"/>
        <v>0.76689957105047346</v>
      </c>
      <c r="H331" t="b">
        <f t="shared" si="168"/>
        <v>0</v>
      </c>
      <c r="I331">
        <f t="shared" si="169"/>
        <v>1</v>
      </c>
      <c r="J331">
        <f t="shared" si="170"/>
        <v>1000</v>
      </c>
      <c r="K331">
        <f t="shared" si="171"/>
        <v>11.889402001039331</v>
      </c>
      <c r="L331">
        <f t="shared" si="172"/>
        <v>805.92755417690307</v>
      </c>
      <c r="M331">
        <f t="shared" si="173"/>
        <v>9.5819966753236052</v>
      </c>
      <c r="N331">
        <f t="shared" si="155"/>
        <v>0.26071615324771186</v>
      </c>
      <c r="O331">
        <f t="shared" si="174"/>
        <v>0.99570200656186869</v>
      </c>
      <c r="P331">
        <f t="shared" si="175"/>
        <v>1011.8894020010393</v>
      </c>
      <c r="Q331">
        <f t="shared" si="176"/>
        <v>0.41743400595070779</v>
      </c>
      <c r="R331">
        <f t="shared" si="177"/>
        <v>4.4027437944330838E-2</v>
      </c>
      <c r="S331">
        <f t="shared" si="178"/>
        <v>1012.6555567839416</v>
      </c>
      <c r="T331">
        <f t="shared" si="179"/>
        <v>805.92755417690307</v>
      </c>
      <c r="U331">
        <f t="shared" si="156"/>
        <v>12433.419031232248</v>
      </c>
      <c r="V331">
        <f t="shared" si="180"/>
        <v>1.5531099048134527</v>
      </c>
      <c r="W331">
        <f t="shared" si="157"/>
        <v>16212.577892306508</v>
      </c>
      <c r="X331">
        <f t="shared" si="158"/>
        <v>17622.091742920235</v>
      </c>
      <c r="Y331">
        <f t="shared" si="159"/>
        <v>1080.9555674253679</v>
      </c>
      <c r="Z331">
        <f t="shared" si="181"/>
        <v>211.02531714972818</v>
      </c>
      <c r="AA331">
        <f t="shared" si="182"/>
        <v>2.9138856679438208</v>
      </c>
      <c r="AD331" t="b">
        <f t="shared" si="183"/>
        <v>1</v>
      </c>
      <c r="AE331" t="b">
        <f t="shared" si="184"/>
        <v>1</v>
      </c>
      <c r="AF331" t="b">
        <f t="shared" si="160"/>
        <v>1</v>
      </c>
      <c r="AG331" t="b">
        <f t="shared" si="185"/>
        <v>1</v>
      </c>
      <c r="AH331" t="b">
        <f t="shared" si="161"/>
        <v>1</v>
      </c>
    </row>
    <row r="332" spans="1:34" x14ac:dyDescent="0.35">
      <c r="A332">
        <v>330</v>
      </c>
      <c r="B332">
        <f t="shared" si="162"/>
        <v>106</v>
      </c>
      <c r="C332">
        <f t="shared" si="163"/>
        <v>2054</v>
      </c>
      <c r="D332">
        <f t="shared" si="164"/>
        <v>0.44879913966404961</v>
      </c>
      <c r="E332">
        <f t="shared" si="165"/>
        <v>4.8426167990110569E-2</v>
      </c>
      <c r="F332">
        <f t="shared" si="166"/>
        <v>3.7138007459233964E-2</v>
      </c>
      <c r="G332">
        <f t="shared" si="167"/>
        <v>0.72976156359123945</v>
      </c>
      <c r="H332" t="b">
        <f t="shared" si="168"/>
        <v>0</v>
      </c>
      <c r="I332">
        <f t="shared" si="169"/>
        <v>1</v>
      </c>
      <c r="J332">
        <f t="shared" si="170"/>
        <v>1000</v>
      </c>
      <c r="K332">
        <f t="shared" si="171"/>
        <v>11.918724473805263</v>
      </c>
      <c r="L332">
        <f t="shared" si="172"/>
        <v>766.89957105047347</v>
      </c>
      <c r="M332">
        <f t="shared" si="173"/>
        <v>9.1404646864300361</v>
      </c>
      <c r="N332">
        <f t="shared" si="155"/>
        <v>0.2595957262144119</v>
      </c>
      <c r="O332">
        <f t="shared" si="174"/>
        <v>0.99570250243668101</v>
      </c>
      <c r="P332">
        <f t="shared" si="175"/>
        <v>1011.9187244738052</v>
      </c>
      <c r="Q332">
        <f t="shared" si="176"/>
        <v>0.41743400595070779</v>
      </c>
      <c r="R332">
        <f t="shared" si="177"/>
        <v>4.4027437944330838E-2</v>
      </c>
      <c r="S332">
        <f t="shared" si="178"/>
        <v>1012.6867688010894</v>
      </c>
      <c r="T332">
        <f t="shared" si="179"/>
        <v>766.89957105047347</v>
      </c>
      <c r="U332">
        <f t="shared" si="156"/>
        <v>11706.23050290348</v>
      </c>
      <c r="V332">
        <f t="shared" si="180"/>
        <v>1.4622737717130472</v>
      </c>
      <c r="W332">
        <f t="shared" si="157"/>
        <v>16041.171646936013</v>
      </c>
      <c r="X332">
        <f t="shared" si="158"/>
        <v>17447.162339135615</v>
      </c>
      <c r="Y332">
        <f t="shared" si="159"/>
        <v>1026.0379659343109</v>
      </c>
      <c r="Z332">
        <f t="shared" si="181"/>
        <v>199.94310609159973</v>
      </c>
      <c r="AA332">
        <f t="shared" si="182"/>
        <v>2.7626668136347274</v>
      </c>
      <c r="AD332" t="b">
        <f t="shared" si="183"/>
        <v>1</v>
      </c>
      <c r="AE332" t="b">
        <f t="shared" si="184"/>
        <v>1</v>
      </c>
      <c r="AF332" t="b">
        <f t="shared" si="160"/>
        <v>1</v>
      </c>
      <c r="AG332" t="b">
        <f t="shared" si="185"/>
        <v>1</v>
      </c>
      <c r="AH332" t="b">
        <f t="shared" si="161"/>
        <v>1</v>
      </c>
    </row>
    <row r="333" spans="1:34" x14ac:dyDescent="0.35">
      <c r="A333">
        <v>331</v>
      </c>
      <c r="B333">
        <f t="shared" si="162"/>
        <v>106</v>
      </c>
      <c r="C333">
        <f t="shared" si="163"/>
        <v>2054</v>
      </c>
      <c r="D333">
        <f t="shared" si="164"/>
        <v>0.44879913966404961</v>
      </c>
      <c r="E333">
        <f t="shared" si="165"/>
        <v>4.8426167990110569E-2</v>
      </c>
      <c r="F333">
        <f t="shared" si="166"/>
        <v>3.533955607119512E-2</v>
      </c>
      <c r="G333">
        <f t="shared" si="167"/>
        <v>0.69442200752004435</v>
      </c>
      <c r="H333" t="b">
        <f t="shared" si="168"/>
        <v>0</v>
      </c>
      <c r="I333">
        <f t="shared" si="169"/>
        <v>1</v>
      </c>
      <c r="J333">
        <f t="shared" si="170"/>
        <v>1000</v>
      </c>
      <c r="K333">
        <f t="shared" si="171"/>
        <v>11.948119263699422</v>
      </c>
      <c r="L333">
        <f t="shared" si="172"/>
        <v>729.76156359123945</v>
      </c>
      <c r="M333">
        <f t="shared" si="173"/>
        <v>8.7192781958518992</v>
      </c>
      <c r="N333">
        <f t="shared" si="155"/>
        <v>0.25848024330672636</v>
      </c>
      <c r="O333">
        <f t="shared" si="174"/>
        <v>0.99570299972209786</v>
      </c>
      <c r="P333">
        <f t="shared" si="175"/>
        <v>1011.9481192636994</v>
      </c>
      <c r="Q333">
        <f t="shared" si="176"/>
        <v>0.41743400595070779</v>
      </c>
      <c r="R333">
        <f t="shared" si="177"/>
        <v>4.4027437944330838E-2</v>
      </c>
      <c r="S333">
        <f t="shared" si="178"/>
        <v>1012.7180577954919</v>
      </c>
      <c r="T333">
        <f t="shared" si="179"/>
        <v>729.76156359123945</v>
      </c>
      <c r="U333">
        <f t="shared" si="156"/>
        <v>11013.705701622444</v>
      </c>
      <c r="V333">
        <f t="shared" si="180"/>
        <v>1.3757676284312383</v>
      </c>
      <c r="W333">
        <f t="shared" si="157"/>
        <v>15860.248641823953</v>
      </c>
      <c r="X333">
        <f t="shared" si="158"/>
        <v>17263.368228580017</v>
      </c>
      <c r="Y333">
        <f t="shared" si="159"/>
        <v>974.35712022584073</v>
      </c>
      <c r="Z333">
        <f t="shared" si="181"/>
        <v>189.44298306383254</v>
      </c>
      <c r="AA333">
        <f t="shared" si="182"/>
        <v>2.6190961066480853</v>
      </c>
      <c r="AD333" t="b">
        <f t="shared" si="183"/>
        <v>1</v>
      </c>
      <c r="AE333" t="b">
        <f t="shared" si="184"/>
        <v>1</v>
      </c>
      <c r="AF333" t="b">
        <f t="shared" si="160"/>
        <v>1</v>
      </c>
      <c r="AG333" t="b">
        <f t="shared" si="185"/>
        <v>1</v>
      </c>
      <c r="AH333" t="b">
        <f t="shared" si="161"/>
        <v>1</v>
      </c>
    </row>
    <row r="334" spans="1:34" x14ac:dyDescent="0.35">
      <c r="A334">
        <v>332</v>
      </c>
      <c r="B334">
        <f t="shared" si="162"/>
        <v>106</v>
      </c>
      <c r="C334">
        <f t="shared" si="163"/>
        <v>2054</v>
      </c>
      <c r="D334">
        <f t="shared" si="164"/>
        <v>0.44879913966404961</v>
      </c>
      <c r="E334">
        <f t="shared" si="165"/>
        <v>4.8426167990110569E-2</v>
      </c>
      <c r="F334">
        <f t="shared" si="166"/>
        <v>3.3628196792195496E-2</v>
      </c>
      <c r="G334">
        <f t="shared" si="167"/>
        <v>0.66079381072784882</v>
      </c>
      <c r="H334" t="b">
        <f t="shared" si="168"/>
        <v>0</v>
      </c>
      <c r="I334">
        <f t="shared" si="169"/>
        <v>1</v>
      </c>
      <c r="J334">
        <f t="shared" si="170"/>
        <v>1000</v>
      </c>
      <c r="K334">
        <f t="shared" si="171"/>
        <v>11.977586549075363</v>
      </c>
      <c r="L334">
        <f t="shared" si="172"/>
        <v>694.4220075200443</v>
      </c>
      <c r="M334">
        <f t="shared" si="173"/>
        <v>8.3174996966539947</v>
      </c>
      <c r="N334">
        <f t="shared" si="155"/>
        <v>0.25736968251759673</v>
      </c>
      <c r="O334">
        <f t="shared" si="174"/>
        <v>0.99570349836056216</v>
      </c>
      <c r="P334">
        <f t="shared" si="175"/>
        <v>1011.9775865490753</v>
      </c>
      <c r="Q334">
        <f t="shared" si="176"/>
        <v>0.41743400595070779</v>
      </c>
      <c r="R334">
        <f t="shared" si="177"/>
        <v>4.4027437944330838E-2</v>
      </c>
      <c r="S334">
        <f t="shared" si="178"/>
        <v>1012.7494239569952</v>
      </c>
      <c r="T334">
        <f t="shared" si="179"/>
        <v>694.4220075200443</v>
      </c>
      <c r="U334">
        <f t="shared" si="156"/>
        <v>10354.165056891312</v>
      </c>
      <c r="V334">
        <f t="shared" si="180"/>
        <v>1.2933816728557146</v>
      </c>
      <c r="W334">
        <f t="shared" si="157"/>
        <v>15669.282745681961</v>
      </c>
      <c r="X334">
        <f t="shared" si="158"/>
        <v>17070.262375294133</v>
      </c>
      <c r="Y334">
        <f t="shared" si="159"/>
        <v>925.75866820351689</v>
      </c>
      <c r="Z334">
        <f t="shared" si="181"/>
        <v>179.49436946132641</v>
      </c>
      <c r="AA334">
        <f t="shared" si="182"/>
        <v>2.4827865758117005</v>
      </c>
      <c r="AD334" t="b">
        <f t="shared" si="183"/>
        <v>1</v>
      </c>
      <c r="AE334" t="b">
        <f t="shared" si="184"/>
        <v>1</v>
      </c>
      <c r="AF334" t="b">
        <f t="shared" si="160"/>
        <v>1</v>
      </c>
      <c r="AG334" t="b">
        <f t="shared" si="185"/>
        <v>1</v>
      </c>
      <c r="AH334" t="b">
        <f t="shared" si="161"/>
        <v>1</v>
      </c>
    </row>
    <row r="335" spans="1:34" x14ac:dyDescent="0.35">
      <c r="A335">
        <v>333</v>
      </c>
      <c r="B335">
        <f t="shared" si="162"/>
        <v>107</v>
      </c>
      <c r="C335">
        <f t="shared" si="163"/>
        <v>2054</v>
      </c>
      <c r="D335">
        <f t="shared" si="164"/>
        <v>0.49359396755159612</v>
      </c>
      <c r="E335">
        <f t="shared" si="165"/>
        <v>5.5123808777046035E-2</v>
      </c>
      <c r="F335">
        <f t="shared" si="166"/>
        <v>3.6425471663617488E-2</v>
      </c>
      <c r="G335">
        <f t="shared" si="167"/>
        <v>0.62436833906423128</v>
      </c>
      <c r="H335" t="b">
        <f t="shared" si="168"/>
        <v>0</v>
      </c>
      <c r="I335">
        <f t="shared" si="169"/>
        <v>1</v>
      </c>
      <c r="J335">
        <f t="shared" si="170"/>
        <v>1000</v>
      </c>
      <c r="K335">
        <f t="shared" si="171"/>
        <v>12.007126508726499</v>
      </c>
      <c r="L335">
        <f t="shared" si="172"/>
        <v>660.79381072784884</v>
      </c>
      <c r="M335">
        <f t="shared" si="173"/>
        <v>7.9342348815927544</v>
      </c>
      <c r="N335">
        <f t="shared" si="155"/>
        <v>0.25626402192278264</v>
      </c>
      <c r="O335">
        <f t="shared" si="174"/>
        <v>0.99570399829537615</v>
      </c>
      <c r="P335">
        <f t="shared" si="175"/>
        <v>1012.0071265087265</v>
      </c>
      <c r="Q335">
        <f t="shared" si="176"/>
        <v>0.45909826686031679</v>
      </c>
      <c r="R335">
        <f t="shared" si="177"/>
        <v>4.9920681448700988E-2</v>
      </c>
      <c r="S335">
        <f t="shared" si="178"/>
        <v>1012.7808674759146</v>
      </c>
      <c r="T335">
        <f t="shared" si="179"/>
        <v>660.79381072784884</v>
      </c>
      <c r="U335">
        <f t="shared" si="156"/>
        <v>9726.0102710126357</v>
      </c>
      <c r="V335">
        <f t="shared" si="180"/>
        <v>1.2149162549965165</v>
      </c>
      <c r="W335">
        <f t="shared" si="157"/>
        <v>15577.359809098332</v>
      </c>
      <c r="X335">
        <f t="shared" si="158"/>
        <v>16972.001791184157</v>
      </c>
      <c r="Y335">
        <f t="shared" si="159"/>
        <v>870.77029794417365</v>
      </c>
      <c r="Z335">
        <f t="shared" si="181"/>
        <v>170.06829327661936</v>
      </c>
      <c r="AA335">
        <f t="shared" si="182"/>
        <v>2.3533708383003411</v>
      </c>
      <c r="AD335" t="b">
        <f t="shared" si="183"/>
        <v>1</v>
      </c>
      <c r="AE335" t="b">
        <f t="shared" si="184"/>
        <v>1</v>
      </c>
      <c r="AF335" t="b">
        <f t="shared" si="160"/>
        <v>1</v>
      </c>
      <c r="AG335" t="b">
        <f t="shared" si="185"/>
        <v>1</v>
      </c>
      <c r="AH335" t="b">
        <f t="shared" si="161"/>
        <v>1</v>
      </c>
    </row>
    <row r="336" spans="1:34" x14ac:dyDescent="0.35">
      <c r="A336">
        <v>334</v>
      </c>
      <c r="B336">
        <f t="shared" si="162"/>
        <v>107</v>
      </c>
      <c r="C336">
        <f t="shared" si="163"/>
        <v>2054</v>
      </c>
      <c r="D336">
        <f t="shared" si="164"/>
        <v>0.49359396755159612</v>
      </c>
      <c r="E336">
        <f t="shared" si="165"/>
        <v>5.5123808777046035E-2</v>
      </c>
      <c r="F336">
        <f t="shared" si="166"/>
        <v>3.4417560929018529E-2</v>
      </c>
      <c r="G336">
        <f t="shared" si="167"/>
        <v>0.58995077813521279</v>
      </c>
      <c r="H336" t="b">
        <f t="shared" si="168"/>
        <v>0</v>
      </c>
      <c r="I336">
        <f t="shared" si="169"/>
        <v>1</v>
      </c>
      <c r="J336">
        <f t="shared" si="170"/>
        <v>1000</v>
      </c>
      <c r="K336">
        <f t="shared" si="171"/>
        <v>12.036739321887195</v>
      </c>
      <c r="L336">
        <f t="shared" si="172"/>
        <v>624.36833906423124</v>
      </c>
      <c r="M336">
        <f t="shared" si="173"/>
        <v>7.5153589381558294</v>
      </c>
      <c r="N336">
        <f t="shared" si="155"/>
        <v>0.25516323968096977</v>
      </c>
      <c r="O336">
        <f t="shared" si="174"/>
        <v>0.99570449947068829</v>
      </c>
      <c r="P336">
        <f t="shared" si="175"/>
        <v>1012.0367393218872</v>
      </c>
      <c r="Q336">
        <f t="shared" si="176"/>
        <v>0.45909826686031679</v>
      </c>
      <c r="R336">
        <f t="shared" si="177"/>
        <v>4.9920681448700988E-2</v>
      </c>
      <c r="S336">
        <f t="shared" si="178"/>
        <v>1012.8123885430343</v>
      </c>
      <c r="T336">
        <f t="shared" si="179"/>
        <v>624.36833906423124</v>
      </c>
      <c r="U336">
        <f t="shared" si="156"/>
        <v>9132.2181778666727</v>
      </c>
      <c r="V336">
        <f t="shared" si="180"/>
        <v>1.1407432235119088</v>
      </c>
      <c r="W336">
        <f t="shared" si="157"/>
        <v>15479.627311846059</v>
      </c>
      <c r="X336">
        <f t="shared" si="158"/>
        <v>16868.103174332326</v>
      </c>
      <c r="Y336">
        <f t="shared" si="159"/>
        <v>819.13241549573343</v>
      </c>
      <c r="Z336">
        <f t="shared" si="181"/>
        <v>160.00314172984753</v>
      </c>
      <c r="AA336">
        <f t="shared" si="182"/>
        <v>2.2169918442405572</v>
      </c>
      <c r="AD336" t="b">
        <f t="shared" si="183"/>
        <v>1</v>
      </c>
      <c r="AE336" t="b">
        <f t="shared" si="184"/>
        <v>1</v>
      </c>
      <c r="AF336" t="b">
        <f t="shared" si="160"/>
        <v>1</v>
      </c>
      <c r="AG336" t="b">
        <f t="shared" si="185"/>
        <v>1</v>
      </c>
      <c r="AH336" t="b">
        <f t="shared" si="161"/>
        <v>1</v>
      </c>
    </row>
    <row r="337" spans="1:34" x14ac:dyDescent="0.35">
      <c r="A337">
        <v>335</v>
      </c>
      <c r="B337">
        <f t="shared" si="162"/>
        <v>107</v>
      </c>
      <c r="C337">
        <f t="shared" si="163"/>
        <v>2054</v>
      </c>
      <c r="D337">
        <f t="shared" si="164"/>
        <v>0.49359396755159612</v>
      </c>
      <c r="E337">
        <f t="shared" si="165"/>
        <v>5.5123808777046035E-2</v>
      </c>
      <c r="F337">
        <f t="shared" si="166"/>
        <v>3.2520333881794983E-2</v>
      </c>
      <c r="G337">
        <f t="shared" si="167"/>
        <v>0.55743044425341781</v>
      </c>
      <c r="H337" t="b">
        <f t="shared" si="168"/>
        <v>0</v>
      </c>
      <c r="I337">
        <f t="shared" si="169"/>
        <v>1</v>
      </c>
      <c r="J337">
        <f t="shared" si="170"/>
        <v>1000</v>
      </c>
      <c r="K337">
        <f t="shared" si="171"/>
        <v>12.066425168233863</v>
      </c>
      <c r="L337">
        <f t="shared" si="172"/>
        <v>589.95077813521277</v>
      </c>
      <c r="M337">
        <f t="shared" si="173"/>
        <v>7.1185969173098833</v>
      </c>
      <c r="N337">
        <f t="shared" si="155"/>
        <v>0.25406731403386817</v>
      </c>
      <c r="O337">
        <f t="shared" si="174"/>
        <v>0.99570500183148702</v>
      </c>
      <c r="P337">
        <f t="shared" si="175"/>
        <v>1012.0664251682339</v>
      </c>
      <c r="Q337">
        <f t="shared" si="176"/>
        <v>0.45909826686031679</v>
      </c>
      <c r="R337">
        <f t="shared" si="177"/>
        <v>4.9920681448700988E-2</v>
      </c>
      <c r="S337">
        <f t="shared" si="178"/>
        <v>1012.8439873496091</v>
      </c>
      <c r="T337">
        <f t="shared" si="179"/>
        <v>589.95077813521277</v>
      </c>
      <c r="U337">
        <f t="shared" si="156"/>
        <v>8570.8947524271134</v>
      </c>
      <c r="V337">
        <f t="shared" si="180"/>
        <v>1.0706259878855637</v>
      </c>
      <c r="W337">
        <f t="shared" si="157"/>
        <v>15375.720577849592</v>
      </c>
      <c r="X337">
        <f t="shared" si="158"/>
        <v>16758.245430844599</v>
      </c>
      <c r="Y337">
        <f t="shared" si="159"/>
        <v>770.66144299639825</v>
      </c>
      <c r="Z337">
        <f t="shared" si="181"/>
        <v>150.53375180128992</v>
      </c>
      <c r="AA337">
        <f t="shared" si="182"/>
        <v>2.0884153204806961</v>
      </c>
      <c r="AD337" t="b">
        <f t="shared" si="183"/>
        <v>1</v>
      </c>
      <c r="AE337" t="b">
        <f t="shared" si="184"/>
        <v>1</v>
      </c>
      <c r="AF337" t="b">
        <f t="shared" si="160"/>
        <v>1</v>
      </c>
      <c r="AG337" t="b">
        <f t="shared" si="185"/>
        <v>1</v>
      </c>
      <c r="AH337" t="b">
        <f t="shared" si="161"/>
        <v>1</v>
      </c>
    </row>
    <row r="338" spans="1:34" x14ac:dyDescent="0.35">
      <c r="A338">
        <v>336</v>
      </c>
      <c r="B338">
        <f t="shared" si="162"/>
        <v>107</v>
      </c>
      <c r="C338">
        <f t="shared" si="163"/>
        <v>2054</v>
      </c>
      <c r="D338">
        <f t="shared" si="164"/>
        <v>0.49359396755159612</v>
      </c>
      <c r="E338">
        <f t="shared" si="165"/>
        <v>5.5123808777046035E-2</v>
      </c>
      <c r="F338">
        <f t="shared" si="166"/>
        <v>3.0727689215529222E-2</v>
      </c>
      <c r="G338">
        <f t="shared" si="167"/>
        <v>0.52670275503788855</v>
      </c>
      <c r="H338" t="b">
        <f t="shared" si="168"/>
        <v>0</v>
      </c>
      <c r="I338">
        <f t="shared" si="169"/>
        <v>1</v>
      </c>
      <c r="J338">
        <f t="shared" si="170"/>
        <v>1000</v>
      </c>
      <c r="K338">
        <f t="shared" si="171"/>
        <v>12.096184227886042</v>
      </c>
      <c r="L338">
        <f t="shared" si="172"/>
        <v>557.43044425341782</v>
      </c>
      <c r="M338">
        <f t="shared" si="173"/>
        <v>6.742781347921702</v>
      </c>
      <c r="N338">
        <f t="shared" si="155"/>
        <v>0.25297622330629904</v>
      </c>
      <c r="O338">
        <f t="shared" si="174"/>
        <v>0.99570550532358648</v>
      </c>
      <c r="P338">
        <f t="shared" si="175"/>
        <v>1012.0961842278861</v>
      </c>
      <c r="Q338">
        <f t="shared" si="176"/>
        <v>0.45909826686031679</v>
      </c>
      <c r="R338">
        <f t="shared" si="177"/>
        <v>4.9920681448700988E-2</v>
      </c>
      <c r="S338">
        <f t="shared" si="178"/>
        <v>1012.8756640873652</v>
      </c>
      <c r="T338">
        <f t="shared" si="179"/>
        <v>557.43044425341782</v>
      </c>
      <c r="U338">
        <f t="shared" si="156"/>
        <v>8040.2503111296683</v>
      </c>
      <c r="V338">
        <f t="shared" si="180"/>
        <v>1.0043409913256447</v>
      </c>
      <c r="W338">
        <f t="shared" si="157"/>
        <v>15265.25205008903</v>
      </c>
      <c r="X338">
        <f t="shared" si="158"/>
        <v>16642.089190224317</v>
      </c>
      <c r="Y338">
        <f t="shared" si="159"/>
        <v>725.18391494774312</v>
      </c>
      <c r="Z338">
        <f t="shared" si="181"/>
        <v>141.62485573217174</v>
      </c>
      <c r="AA338">
        <f t="shared" si="182"/>
        <v>1.967194737081398</v>
      </c>
      <c r="AD338" t="b">
        <f t="shared" si="183"/>
        <v>1</v>
      </c>
      <c r="AE338" t="b">
        <f t="shared" si="184"/>
        <v>1</v>
      </c>
      <c r="AF338" t="b">
        <f t="shared" si="160"/>
        <v>1</v>
      </c>
      <c r="AG338" t="b">
        <f t="shared" si="185"/>
        <v>1</v>
      </c>
      <c r="AH338" t="b">
        <f t="shared" si="161"/>
        <v>1</v>
      </c>
    </row>
    <row r="339" spans="1:34" x14ac:dyDescent="0.35">
      <c r="A339">
        <v>337</v>
      </c>
      <c r="B339">
        <f t="shared" si="162"/>
        <v>107</v>
      </c>
      <c r="C339">
        <f t="shared" si="163"/>
        <v>2055</v>
      </c>
      <c r="D339">
        <f t="shared" si="164"/>
        <v>0.49300165479053421</v>
      </c>
      <c r="E339">
        <f t="shared" si="165"/>
        <v>5.5031761028249582E-2</v>
      </c>
      <c r="F339">
        <f t="shared" si="166"/>
        <v>2.8985380148165762E-2</v>
      </c>
      <c r="G339">
        <f t="shared" si="167"/>
        <v>0.49771737488972279</v>
      </c>
      <c r="H339" t="b">
        <f t="shared" si="168"/>
        <v>1</v>
      </c>
      <c r="I339">
        <f t="shared" si="169"/>
        <v>1</v>
      </c>
      <c r="J339">
        <f t="shared" si="170"/>
        <v>1000</v>
      </c>
      <c r="K339">
        <f t="shared" si="171"/>
        <v>12.126016681407478</v>
      </c>
      <c r="L339">
        <f t="shared" si="172"/>
        <v>526.70275503788855</v>
      </c>
      <c r="M339">
        <f t="shared" si="173"/>
        <v>6.3868063937327131</v>
      </c>
      <c r="N339">
        <f t="shared" si="155"/>
        <v>0.25188994590627201</v>
      </c>
      <c r="O339">
        <f t="shared" si="174"/>
        <v>0.99570600989361835</v>
      </c>
      <c r="P339">
        <f t="shared" si="175"/>
        <v>1012.1260166814075</v>
      </c>
      <c r="Q339">
        <f t="shared" si="176"/>
        <v>0.45854734894008442</v>
      </c>
      <c r="R339">
        <f t="shared" si="177"/>
        <v>4.9840079694901007E-2</v>
      </c>
      <c r="S339">
        <f t="shared" si="178"/>
        <v>1012.9074189485023</v>
      </c>
      <c r="T339">
        <f t="shared" si="179"/>
        <v>526.70275503788855</v>
      </c>
      <c r="U339">
        <f t="shared" si="156"/>
        <v>7538.5937632926598</v>
      </c>
      <c r="V339">
        <f t="shared" si="180"/>
        <v>0.94167699268592664</v>
      </c>
      <c r="W339">
        <f t="shared" si="157"/>
        <v>15146.334332738445</v>
      </c>
      <c r="X339">
        <f t="shared" si="158"/>
        <v>16517.87444046079</v>
      </c>
      <c r="Y339">
        <f t="shared" si="159"/>
        <v>682.63934197153321</v>
      </c>
      <c r="Z339">
        <f t="shared" si="181"/>
        <v>133.24327377450783</v>
      </c>
      <c r="AA339">
        <f t="shared" si="182"/>
        <v>1.8529091272238642</v>
      </c>
      <c r="AD339" t="b">
        <f t="shared" si="183"/>
        <v>1</v>
      </c>
      <c r="AE339" t="b">
        <f t="shared" si="184"/>
        <v>1</v>
      </c>
      <c r="AF339" t="b">
        <f t="shared" si="160"/>
        <v>1</v>
      </c>
      <c r="AG339" t="b">
        <f t="shared" si="185"/>
        <v>1</v>
      </c>
      <c r="AH339" t="b">
        <f t="shared" si="161"/>
        <v>1</v>
      </c>
    </row>
    <row r="340" spans="1:34" x14ac:dyDescent="0.35">
      <c r="A340">
        <v>338</v>
      </c>
      <c r="B340">
        <f t="shared" si="162"/>
        <v>107</v>
      </c>
      <c r="C340">
        <f t="shared" si="163"/>
        <v>2055</v>
      </c>
      <c r="D340">
        <f t="shared" si="164"/>
        <v>0.49300165479053421</v>
      </c>
      <c r="E340">
        <f t="shared" si="165"/>
        <v>5.5031761028249582E-2</v>
      </c>
      <c r="F340">
        <f t="shared" si="166"/>
        <v>2.7390263634538933E-2</v>
      </c>
      <c r="G340">
        <f t="shared" si="167"/>
        <v>0.47032711125518384</v>
      </c>
      <c r="H340" t="b">
        <f t="shared" si="168"/>
        <v>0</v>
      </c>
      <c r="I340">
        <f t="shared" si="169"/>
        <v>1</v>
      </c>
      <c r="J340">
        <f t="shared" si="170"/>
        <v>1000</v>
      </c>
      <c r="K340">
        <f t="shared" si="171"/>
        <v>12.155922709807298</v>
      </c>
      <c r="L340">
        <f t="shared" si="172"/>
        <v>497.71737488972281</v>
      </c>
      <c r="M340">
        <f t="shared" si="173"/>
        <v>6.0502139404876534</v>
      </c>
      <c r="N340">
        <f t="shared" si="155"/>
        <v>0.25080846032505283</v>
      </c>
      <c r="O340">
        <f t="shared" si="174"/>
        <v>0.99570651548902389</v>
      </c>
      <c r="P340">
        <f t="shared" si="175"/>
        <v>1012.1559227098073</v>
      </c>
      <c r="Q340">
        <f t="shared" si="176"/>
        <v>0.45854734894008442</v>
      </c>
      <c r="R340">
        <f t="shared" si="177"/>
        <v>4.9840079694901007E-2</v>
      </c>
      <c r="S340">
        <f t="shared" si="178"/>
        <v>1012.9392521256933</v>
      </c>
      <c r="T340">
        <f t="shared" si="179"/>
        <v>497.71737488972281</v>
      </c>
      <c r="U340">
        <f t="shared" si="156"/>
        <v>7064.27790267817</v>
      </c>
      <c r="V340">
        <f t="shared" si="180"/>
        <v>0.88242823260794578</v>
      </c>
      <c r="W340">
        <f t="shared" si="157"/>
        <v>15019.924928047209</v>
      </c>
      <c r="X340">
        <f t="shared" si="158"/>
        <v>16386.554737844632</v>
      </c>
      <c r="Y340">
        <f t="shared" si="159"/>
        <v>642.76305059724336</v>
      </c>
      <c r="Z340">
        <f t="shared" si="181"/>
        <v>125.37000263758398</v>
      </c>
      <c r="AA340">
        <f t="shared" si="182"/>
        <v>1.7453085285585641</v>
      </c>
      <c r="AD340" t="b">
        <f t="shared" si="183"/>
        <v>1</v>
      </c>
      <c r="AE340" t="b">
        <f t="shared" si="184"/>
        <v>1</v>
      </c>
      <c r="AF340" t="b">
        <f t="shared" si="160"/>
        <v>1</v>
      </c>
      <c r="AG340" t="b">
        <f t="shared" si="185"/>
        <v>1</v>
      </c>
      <c r="AH340" t="b">
        <f t="shared" si="161"/>
        <v>1</v>
      </c>
    </row>
    <row r="341" spans="1:34" x14ac:dyDescent="0.35">
      <c r="A341">
        <v>339</v>
      </c>
      <c r="B341">
        <f t="shared" si="162"/>
        <v>107</v>
      </c>
      <c r="C341">
        <f t="shared" si="163"/>
        <v>2055</v>
      </c>
      <c r="D341">
        <f t="shared" si="164"/>
        <v>0.49300165479053421</v>
      </c>
      <c r="E341">
        <f t="shared" si="165"/>
        <v>5.5031761028249582E-2</v>
      </c>
      <c r="F341">
        <f t="shared" si="166"/>
        <v>2.5882929191702229E-2</v>
      </c>
      <c r="G341">
        <f t="shared" si="167"/>
        <v>0.44444418206348163</v>
      </c>
      <c r="H341" t="b">
        <f t="shared" si="168"/>
        <v>0</v>
      </c>
      <c r="I341">
        <f t="shared" si="169"/>
        <v>1</v>
      </c>
      <c r="J341">
        <f t="shared" si="170"/>
        <v>1000</v>
      </c>
      <c r="K341">
        <f t="shared" si="171"/>
        <v>12.185902494540954</v>
      </c>
      <c r="L341">
        <f t="shared" si="172"/>
        <v>470.32711125518387</v>
      </c>
      <c r="M341">
        <f t="shared" si="173"/>
        <v>5.7313603182947856</v>
      </c>
      <c r="N341">
        <f t="shared" si="155"/>
        <v>0.2497317451372206</v>
      </c>
      <c r="O341">
        <f t="shared" si="174"/>
        <v>0.99570702205804074</v>
      </c>
      <c r="P341">
        <f t="shared" si="175"/>
        <v>1012.185902494541</v>
      </c>
      <c r="Q341">
        <f t="shared" si="176"/>
        <v>0.45854734894008442</v>
      </c>
      <c r="R341">
        <f t="shared" si="177"/>
        <v>4.9840079694901007E-2</v>
      </c>
      <c r="S341">
        <f t="shared" si="178"/>
        <v>1012.9711638120872</v>
      </c>
      <c r="T341">
        <f t="shared" si="179"/>
        <v>470.32711125518387</v>
      </c>
      <c r="U341">
        <f t="shared" si="156"/>
        <v>6615.7980471806522</v>
      </c>
      <c r="V341">
        <f t="shared" si="180"/>
        <v>0.82640675501334171</v>
      </c>
      <c r="W341">
        <f t="shared" si="157"/>
        <v>14885.554393950175</v>
      </c>
      <c r="X341">
        <f t="shared" si="158"/>
        <v>16247.726128976663</v>
      </c>
      <c r="Y341">
        <f t="shared" si="159"/>
        <v>605.40930260384107</v>
      </c>
      <c r="Z341">
        <f t="shared" si="181"/>
        <v>117.9620186230425</v>
      </c>
      <c r="AA341">
        <f t="shared" si="182"/>
        <v>1.6438536581222891</v>
      </c>
      <c r="AD341" t="b">
        <f t="shared" si="183"/>
        <v>1</v>
      </c>
      <c r="AE341" t="b">
        <f t="shared" si="184"/>
        <v>1</v>
      </c>
      <c r="AF341" t="b">
        <f t="shared" si="160"/>
        <v>1</v>
      </c>
      <c r="AG341" t="b">
        <f t="shared" si="185"/>
        <v>1</v>
      </c>
      <c r="AH341" t="b">
        <f t="shared" si="161"/>
        <v>1</v>
      </c>
    </row>
    <row r="342" spans="1:34" x14ac:dyDescent="0.35">
      <c r="A342">
        <v>340</v>
      </c>
      <c r="B342">
        <f t="shared" si="162"/>
        <v>107</v>
      </c>
      <c r="C342">
        <f t="shared" si="163"/>
        <v>2055</v>
      </c>
      <c r="D342">
        <f t="shared" si="164"/>
        <v>0.49300165479053421</v>
      </c>
      <c r="E342">
        <f t="shared" si="165"/>
        <v>5.5031761028249582E-2</v>
      </c>
      <c r="F342">
        <f t="shared" si="166"/>
        <v>2.445854601771337E-2</v>
      </c>
      <c r="G342">
        <f t="shared" si="167"/>
        <v>0.41998563604576827</v>
      </c>
      <c r="H342" t="b">
        <f t="shared" si="168"/>
        <v>0</v>
      </c>
      <c r="I342">
        <f t="shared" si="169"/>
        <v>1</v>
      </c>
      <c r="J342">
        <f t="shared" si="170"/>
        <v>1000</v>
      </c>
      <c r="K342">
        <f t="shared" si="171"/>
        <v>12.215956217511479</v>
      </c>
      <c r="L342">
        <f t="shared" si="172"/>
        <v>444.44418206348161</v>
      </c>
      <c r="M342">
        <f t="shared" si="173"/>
        <v>5.4293106692151927</v>
      </c>
      <c r="N342">
        <f t="shared" si="155"/>
        <v>0.24865977900071626</v>
      </c>
      <c r="O342">
        <f t="shared" si="174"/>
        <v>0.9957075295496961</v>
      </c>
      <c r="P342">
        <f t="shared" si="175"/>
        <v>1012.2159562175115</v>
      </c>
      <c r="Q342">
        <f t="shared" si="176"/>
        <v>0.45854734894008442</v>
      </c>
      <c r="R342">
        <f t="shared" si="177"/>
        <v>4.9840079694901007E-2</v>
      </c>
      <c r="S342">
        <f t="shared" si="178"/>
        <v>1013.0031542013086</v>
      </c>
      <c r="T342">
        <f t="shared" si="179"/>
        <v>444.44418206348161</v>
      </c>
      <c r="U342">
        <f t="shared" si="156"/>
        <v>6191.7322672471473</v>
      </c>
      <c r="V342">
        <f t="shared" si="180"/>
        <v>0.77343494078808805</v>
      </c>
      <c r="W342">
        <f t="shared" si="157"/>
        <v>14742.723883472045</v>
      </c>
      <c r="X342">
        <f t="shared" si="158"/>
        <v>16100.961704356852</v>
      </c>
      <c r="Y342">
        <f t="shared" si="159"/>
        <v>570.44037510572423</v>
      </c>
      <c r="Z342">
        <f t="shared" si="181"/>
        <v>110.99182120279787</v>
      </c>
      <c r="AA342">
        <f t="shared" si="182"/>
        <v>1.5481933897630393</v>
      </c>
      <c r="AD342" t="b">
        <f t="shared" si="183"/>
        <v>1</v>
      </c>
      <c r="AE342" t="b">
        <f t="shared" si="184"/>
        <v>1</v>
      </c>
      <c r="AF342" t="b">
        <f t="shared" si="160"/>
        <v>1</v>
      </c>
      <c r="AG342" t="b">
        <f t="shared" si="185"/>
        <v>1</v>
      </c>
      <c r="AH342" t="b">
        <f t="shared" si="161"/>
        <v>1</v>
      </c>
    </row>
    <row r="343" spans="1:34" x14ac:dyDescent="0.35">
      <c r="A343">
        <v>341</v>
      </c>
      <c r="B343">
        <f t="shared" si="162"/>
        <v>107</v>
      </c>
      <c r="C343">
        <f t="shared" si="163"/>
        <v>2055</v>
      </c>
      <c r="D343">
        <f t="shared" si="164"/>
        <v>0.49300165479053421</v>
      </c>
      <c r="E343">
        <f t="shared" si="165"/>
        <v>5.5031761028249582E-2</v>
      </c>
      <c r="F343">
        <f t="shared" si="166"/>
        <v>2.3112549158168124E-2</v>
      </c>
      <c r="G343">
        <f t="shared" si="167"/>
        <v>0.39687308688760015</v>
      </c>
      <c r="H343" t="b">
        <f t="shared" si="168"/>
        <v>0</v>
      </c>
      <c r="I343">
        <f t="shared" si="169"/>
        <v>1</v>
      </c>
      <c r="J343">
        <f t="shared" si="170"/>
        <v>1000</v>
      </c>
      <c r="K343">
        <f t="shared" si="171"/>
        <v>12.24608406107051</v>
      </c>
      <c r="L343">
        <f t="shared" si="172"/>
        <v>419.98563604576827</v>
      </c>
      <c r="M343">
        <f t="shared" si="173"/>
        <v>5.1431794034586433</v>
      </c>
      <c r="N343">
        <f t="shared" si="155"/>
        <v>0.24759254065688086</v>
      </c>
      <c r="O343">
        <f t="shared" si="174"/>
        <v>0.99570803791379414</v>
      </c>
      <c r="P343">
        <f t="shared" si="175"/>
        <v>1012.2460840610705</v>
      </c>
      <c r="Q343">
        <f t="shared" si="176"/>
        <v>0.45854734894008442</v>
      </c>
      <c r="R343">
        <f t="shared" si="177"/>
        <v>4.9840079694901007E-2</v>
      </c>
      <c r="S343">
        <f t="shared" si="178"/>
        <v>1013.0352234874598</v>
      </c>
      <c r="T343">
        <f t="shared" si="179"/>
        <v>419.98563604576827</v>
      </c>
      <c r="U343">
        <f t="shared" si="156"/>
        <v>5790.7368343720609</v>
      </c>
      <c r="V343">
        <f t="shared" si="180"/>
        <v>0.72334493923510956</v>
      </c>
      <c r="W343">
        <f t="shared" si="157"/>
        <v>14590.903303080549</v>
      </c>
      <c r="X343">
        <f t="shared" si="158"/>
        <v>15945.810293995733</v>
      </c>
      <c r="Y343">
        <f t="shared" si="159"/>
        <v>537.72611993009866</v>
      </c>
      <c r="Z343">
        <f t="shared" si="181"/>
        <v>104.43353544261599</v>
      </c>
      <c r="AA343">
        <f t="shared" si="182"/>
        <v>1.4579966651015797</v>
      </c>
      <c r="AD343" t="b">
        <f t="shared" si="183"/>
        <v>1</v>
      </c>
      <c r="AE343" t="b">
        <f t="shared" si="184"/>
        <v>1</v>
      </c>
      <c r="AF343" t="b">
        <f t="shared" si="160"/>
        <v>1</v>
      </c>
      <c r="AG343" t="b">
        <f t="shared" si="185"/>
        <v>1</v>
      </c>
      <c r="AH343" t="b">
        <f t="shared" si="161"/>
        <v>1</v>
      </c>
    </row>
    <row r="344" spans="1:34" x14ac:dyDescent="0.35">
      <c r="A344">
        <v>342</v>
      </c>
      <c r="B344">
        <f t="shared" si="162"/>
        <v>107</v>
      </c>
      <c r="C344">
        <f t="shared" si="163"/>
        <v>2055</v>
      </c>
      <c r="D344">
        <f t="shared" si="164"/>
        <v>0.49300165479053421</v>
      </c>
      <c r="E344">
        <f t="shared" si="165"/>
        <v>5.5031761028249582E-2</v>
      </c>
      <c r="F344">
        <f t="shared" si="166"/>
        <v>2.1840624876142144E-2</v>
      </c>
      <c r="G344">
        <f t="shared" si="167"/>
        <v>0.37503246201145801</v>
      </c>
      <c r="H344" t="b">
        <f t="shared" si="168"/>
        <v>0</v>
      </c>
      <c r="I344">
        <f t="shared" si="169"/>
        <v>1</v>
      </c>
      <c r="J344">
        <f t="shared" si="170"/>
        <v>1000</v>
      </c>
      <c r="K344">
        <f t="shared" si="171"/>
        <v>12.276286208019419</v>
      </c>
      <c r="L344">
        <f t="shared" si="172"/>
        <v>396.87308688760015</v>
      </c>
      <c r="M344">
        <f t="shared" si="173"/>
        <v>4.8721276028923386</v>
      </c>
      <c r="N344">
        <f t="shared" si="155"/>
        <v>0.24653000893048616</v>
      </c>
      <c r="O344">
        <f t="shared" si="174"/>
        <v>0.99570854710091128</v>
      </c>
      <c r="P344">
        <f t="shared" si="175"/>
        <v>1012.2762862080194</v>
      </c>
      <c r="Q344">
        <f t="shared" si="176"/>
        <v>0.45854734894008442</v>
      </c>
      <c r="R344">
        <f t="shared" si="177"/>
        <v>4.9840079694901007E-2</v>
      </c>
      <c r="S344">
        <f t="shared" si="178"/>
        <v>1013.0673718651221</v>
      </c>
      <c r="T344">
        <f t="shared" si="179"/>
        <v>396.87308688760015</v>
      </c>
      <c r="U344">
        <f t="shared" si="156"/>
        <v>5411.5419199399448</v>
      </c>
      <c r="V344">
        <f t="shared" si="180"/>
        <v>0.67597813079890734</v>
      </c>
      <c r="W344">
        <f t="shared" si="157"/>
        <v>14429.529355713772</v>
      </c>
      <c r="X344">
        <f t="shared" si="158"/>
        <v>15781.795088922769</v>
      </c>
      <c r="Y344">
        <f t="shared" si="159"/>
        <v>507.14354721909945</v>
      </c>
      <c r="Z344">
        <f t="shared" si="181"/>
        <v>98.262815900839954</v>
      </c>
      <c r="AA344">
        <f t="shared" si="182"/>
        <v>1.3729513462273006</v>
      </c>
      <c r="AD344" t="b">
        <f t="shared" si="183"/>
        <v>1</v>
      </c>
      <c r="AE344" t="b">
        <f t="shared" si="184"/>
        <v>1</v>
      </c>
      <c r="AF344" t="b">
        <f t="shared" si="160"/>
        <v>1</v>
      </c>
      <c r="AG344" t="b">
        <f t="shared" si="185"/>
        <v>1</v>
      </c>
      <c r="AH344" t="b">
        <f t="shared" si="161"/>
        <v>1</v>
      </c>
    </row>
    <row r="345" spans="1:34" x14ac:dyDescent="0.35">
      <c r="A345">
        <v>343</v>
      </c>
      <c r="B345">
        <f t="shared" si="162"/>
        <v>107</v>
      </c>
      <c r="C345">
        <f t="shared" si="163"/>
        <v>2055</v>
      </c>
      <c r="D345">
        <f t="shared" si="164"/>
        <v>0.49300165479053421</v>
      </c>
      <c r="E345">
        <f t="shared" si="165"/>
        <v>5.5031761028249582E-2</v>
      </c>
      <c r="F345">
        <f t="shared" si="166"/>
        <v>2.0638696827250648E-2</v>
      </c>
      <c r="G345">
        <f t="shared" si="167"/>
        <v>0.35439376518420734</v>
      </c>
      <c r="H345" t="b">
        <f t="shared" si="168"/>
        <v>0</v>
      </c>
      <c r="I345">
        <f t="shared" si="169"/>
        <v>1</v>
      </c>
      <c r="J345">
        <f t="shared" si="170"/>
        <v>1000</v>
      </c>
      <c r="K345">
        <f t="shared" si="171"/>
        <v>12.306562841610404</v>
      </c>
      <c r="L345">
        <f t="shared" si="172"/>
        <v>375.03246201145799</v>
      </c>
      <c r="M345">
        <f t="shared" si="173"/>
        <v>4.6153605613878748</v>
      </c>
      <c r="N345">
        <f t="shared" si="155"/>
        <v>0.24547216272975511</v>
      </c>
      <c r="O345">
        <f t="shared" si="174"/>
        <v>0.99570905706238255</v>
      </c>
      <c r="P345">
        <f t="shared" si="175"/>
        <v>1012.3065628416105</v>
      </c>
      <c r="Q345">
        <f t="shared" si="176"/>
        <v>0.45854734894008442</v>
      </c>
      <c r="R345">
        <f t="shared" si="177"/>
        <v>4.9840079694901007E-2</v>
      </c>
      <c r="S345">
        <f t="shared" si="178"/>
        <v>1013.0995995293565</v>
      </c>
      <c r="T345">
        <f t="shared" si="179"/>
        <v>375.03246201145799</v>
      </c>
      <c r="U345">
        <f t="shared" si="156"/>
        <v>5052.9475306457171</v>
      </c>
      <c r="V345">
        <f t="shared" si="180"/>
        <v>0.63118461934205117</v>
      </c>
      <c r="W345">
        <f t="shared" si="157"/>
        <v>14258.003461260914</v>
      </c>
      <c r="X345">
        <f t="shared" si="158"/>
        <v>15608.412184382643</v>
      </c>
      <c r="Y345">
        <f t="shared" si="159"/>
        <v>478.57643192470732</v>
      </c>
      <c r="Z345">
        <f t="shared" si="181"/>
        <v>92.456756208906953</v>
      </c>
      <c r="AA345">
        <f t="shared" si="182"/>
        <v>1.292763134008017</v>
      </c>
      <c r="AD345" t="b">
        <f t="shared" si="183"/>
        <v>1</v>
      </c>
      <c r="AE345" t="b">
        <f t="shared" si="184"/>
        <v>1</v>
      </c>
      <c r="AF345" t="b">
        <f t="shared" si="160"/>
        <v>1</v>
      </c>
      <c r="AG345" t="b">
        <f t="shared" si="185"/>
        <v>1</v>
      </c>
      <c r="AH345" t="b">
        <f t="shared" si="161"/>
        <v>1</v>
      </c>
    </row>
    <row r="346" spans="1:34" x14ac:dyDescent="0.35">
      <c r="A346">
        <v>344</v>
      </c>
      <c r="B346">
        <f t="shared" si="162"/>
        <v>107</v>
      </c>
      <c r="C346">
        <f t="shared" si="163"/>
        <v>2055</v>
      </c>
      <c r="D346">
        <f t="shared" si="164"/>
        <v>0.49300165479053421</v>
      </c>
      <c r="E346">
        <f t="shared" si="165"/>
        <v>5.5031761028249582E-2</v>
      </c>
      <c r="F346">
        <f t="shared" si="166"/>
        <v>1.9502912995518894E-2</v>
      </c>
      <c r="G346">
        <f t="shared" si="167"/>
        <v>0.33489085218868847</v>
      </c>
      <c r="H346" t="b">
        <f t="shared" si="168"/>
        <v>0</v>
      </c>
      <c r="I346">
        <f t="shared" si="169"/>
        <v>1</v>
      </c>
      <c r="J346">
        <f t="shared" si="170"/>
        <v>1000</v>
      </c>
      <c r="K346">
        <f t="shared" si="171"/>
        <v>12.336914145547622</v>
      </c>
      <c r="L346">
        <f t="shared" si="172"/>
        <v>354.39376518420733</v>
      </c>
      <c r="M346">
        <f t="shared" si="173"/>
        <v>4.3721254547949302</v>
      </c>
      <c r="N346">
        <f t="shared" si="155"/>
        <v>0.24441898104637419</v>
      </c>
      <c r="O346">
        <f t="shared" si="174"/>
        <v>0.99570956775029362</v>
      </c>
      <c r="P346">
        <f t="shared" si="175"/>
        <v>1012.3369141455477</v>
      </c>
      <c r="Q346">
        <f t="shared" si="176"/>
        <v>0.45854734894008442</v>
      </c>
      <c r="R346">
        <f t="shared" si="177"/>
        <v>4.9840079694901007E-2</v>
      </c>
      <c r="S346">
        <f t="shared" si="178"/>
        <v>1013.1319066757051</v>
      </c>
      <c r="T346">
        <f t="shared" si="179"/>
        <v>354.39376518420733</v>
      </c>
      <c r="U346">
        <f t="shared" si="156"/>
        <v>4713.8196674791452</v>
      </c>
      <c r="V346">
        <f t="shared" si="180"/>
        <v>0.58882275234801129</v>
      </c>
      <c r="W346">
        <f t="shared" si="157"/>
        <v>14075.689546823527</v>
      </c>
      <c r="X346">
        <f t="shared" si="158"/>
        <v>15425.129040271189</v>
      </c>
      <c r="Y346">
        <f t="shared" si="159"/>
        <v>451.91494193775969</v>
      </c>
      <c r="Z346">
        <f t="shared" si="181"/>
        <v>86.993803997708355</v>
      </c>
      <c r="AA346">
        <f t="shared" si="182"/>
        <v>1.217154548260148</v>
      </c>
      <c r="AD346" t="b">
        <f t="shared" si="183"/>
        <v>1</v>
      </c>
      <c r="AE346" t="b">
        <f t="shared" si="184"/>
        <v>1</v>
      </c>
      <c r="AF346" t="b">
        <f t="shared" si="160"/>
        <v>1</v>
      </c>
      <c r="AG346" t="b">
        <f t="shared" si="185"/>
        <v>1</v>
      </c>
      <c r="AH346" t="b">
        <f t="shared" si="161"/>
        <v>1</v>
      </c>
    </row>
    <row r="347" spans="1:34" x14ac:dyDescent="0.35">
      <c r="A347">
        <v>345</v>
      </c>
      <c r="B347">
        <f t="shared" si="162"/>
        <v>108</v>
      </c>
      <c r="C347">
        <f t="shared" si="163"/>
        <v>2055</v>
      </c>
      <c r="D347">
        <f t="shared" si="164"/>
        <v>0.54028313010993645</v>
      </c>
      <c r="E347">
        <f t="shared" si="165"/>
        <v>6.2709525456529747E-2</v>
      </c>
      <c r="F347">
        <f t="shared" si="166"/>
        <v>2.1000846420485501E-2</v>
      </c>
      <c r="G347">
        <f t="shared" si="167"/>
        <v>0.31389000576820297</v>
      </c>
      <c r="H347" t="b">
        <f t="shared" si="168"/>
        <v>0</v>
      </c>
      <c r="I347">
        <f t="shared" si="169"/>
        <v>1</v>
      </c>
      <c r="J347">
        <f t="shared" si="170"/>
        <v>1000</v>
      </c>
      <c r="K347">
        <f t="shared" si="171"/>
        <v>12.367340303988293</v>
      </c>
      <c r="L347">
        <f t="shared" si="172"/>
        <v>334.89085218868848</v>
      </c>
      <c r="M347">
        <f t="shared" si="173"/>
        <v>4.1417091337101528</v>
      </c>
      <c r="N347">
        <f t="shared" si="155"/>
        <v>0.2433704429554974</v>
      </c>
      <c r="O347">
        <f t="shared" si="174"/>
        <v>0.99571007911747311</v>
      </c>
      <c r="P347">
        <f t="shared" si="175"/>
        <v>1012.3673403039883</v>
      </c>
      <c r="Q347">
        <f t="shared" si="176"/>
        <v>0.50252447346089291</v>
      </c>
      <c r="R347">
        <f t="shared" si="177"/>
        <v>5.6523740236810505E-2</v>
      </c>
      <c r="S347">
        <f t="shared" si="178"/>
        <v>1013.1642935001921</v>
      </c>
      <c r="T347">
        <f t="shared" si="179"/>
        <v>334.89085218868848</v>
      </c>
      <c r="U347">
        <f t="shared" si="156"/>
        <v>4393.0866959763198</v>
      </c>
      <c r="V347">
        <f t="shared" si="180"/>
        <v>0.54875866751422597</v>
      </c>
      <c r="W347">
        <f t="shared" si="157"/>
        <v>13995.624630433324</v>
      </c>
      <c r="X347">
        <f t="shared" si="158"/>
        <v>15339.283176484176</v>
      </c>
      <c r="Y347">
        <f t="shared" si="159"/>
        <v>421.7609887703972</v>
      </c>
      <c r="Z347">
        <f t="shared" si="181"/>
        <v>81.853680853711154</v>
      </c>
      <c r="AA347">
        <f t="shared" si="182"/>
        <v>1.1458639662405024</v>
      </c>
      <c r="AD347" t="b">
        <f t="shared" si="183"/>
        <v>1</v>
      </c>
      <c r="AE347" t="b">
        <f t="shared" si="184"/>
        <v>1</v>
      </c>
      <c r="AF347" t="b">
        <f t="shared" si="160"/>
        <v>1</v>
      </c>
      <c r="AG347" t="b">
        <f t="shared" si="185"/>
        <v>1</v>
      </c>
      <c r="AH347" t="b">
        <f t="shared" si="161"/>
        <v>1</v>
      </c>
    </row>
    <row r="348" spans="1:34" x14ac:dyDescent="0.35">
      <c r="A348">
        <v>346</v>
      </c>
      <c r="B348">
        <f t="shared" si="162"/>
        <v>108</v>
      </c>
      <c r="C348">
        <f t="shared" si="163"/>
        <v>2055</v>
      </c>
      <c r="D348">
        <f t="shared" si="164"/>
        <v>0.54028313010993645</v>
      </c>
      <c r="E348">
        <f t="shared" si="165"/>
        <v>6.2709525456529747E-2</v>
      </c>
      <c r="F348">
        <f t="shared" si="166"/>
        <v>1.9683893307271393E-2</v>
      </c>
      <c r="G348">
        <f t="shared" si="167"/>
        <v>0.29420611246093159</v>
      </c>
      <c r="H348" t="b">
        <f t="shared" si="168"/>
        <v>0</v>
      </c>
      <c r="I348">
        <f t="shared" si="169"/>
        <v>1</v>
      </c>
      <c r="J348">
        <f t="shared" si="170"/>
        <v>1000</v>
      </c>
      <c r="K348">
        <f t="shared" si="171"/>
        <v>12.397841501543811</v>
      </c>
      <c r="L348">
        <f t="shared" si="172"/>
        <v>313.89000576820297</v>
      </c>
      <c r="M348">
        <f t="shared" si="173"/>
        <v>3.891558540432853</v>
      </c>
      <c r="N348">
        <f t="shared" si="155"/>
        <v>0.24232652761574153</v>
      </c>
      <c r="O348">
        <f t="shared" si="174"/>
        <v>0.99571059111748106</v>
      </c>
      <c r="P348">
        <f t="shared" si="175"/>
        <v>1012.3978415015438</v>
      </c>
      <c r="Q348">
        <f t="shared" si="176"/>
        <v>0.50252447346089291</v>
      </c>
      <c r="R348">
        <f t="shared" si="177"/>
        <v>5.6523740236810505E-2</v>
      </c>
      <c r="S348">
        <f t="shared" si="178"/>
        <v>1013.1967601993254</v>
      </c>
      <c r="T348">
        <f t="shared" si="179"/>
        <v>313.89000576820297</v>
      </c>
      <c r="U348">
        <f t="shared" si="156"/>
        <v>4092.3498939793672</v>
      </c>
      <c r="V348">
        <f t="shared" si="180"/>
        <v>0.51119238709287851</v>
      </c>
      <c r="W348">
        <f t="shared" si="157"/>
        <v>13909.805815209911</v>
      </c>
      <c r="X348">
        <f t="shared" si="158"/>
        <v>15247.871280128287</v>
      </c>
      <c r="Y348">
        <f t="shared" si="159"/>
        <v>393.66703865186452</v>
      </c>
      <c r="Z348">
        <f t="shared" si="181"/>
        <v>76.391549743111185</v>
      </c>
      <c r="AA348">
        <f t="shared" si="182"/>
        <v>1.0709658018802117</v>
      </c>
      <c r="AD348" t="b">
        <f t="shared" si="183"/>
        <v>1</v>
      </c>
      <c r="AE348" t="b">
        <f t="shared" si="184"/>
        <v>1</v>
      </c>
      <c r="AF348" t="b">
        <f t="shared" si="160"/>
        <v>1</v>
      </c>
      <c r="AG348" t="b">
        <f t="shared" si="185"/>
        <v>1</v>
      </c>
      <c r="AH348" t="b">
        <f t="shared" si="161"/>
        <v>1</v>
      </c>
    </row>
    <row r="349" spans="1:34" x14ac:dyDescent="0.35">
      <c r="A349">
        <v>347</v>
      </c>
      <c r="B349">
        <f t="shared" si="162"/>
        <v>108</v>
      </c>
      <c r="C349">
        <f t="shared" si="163"/>
        <v>2055</v>
      </c>
      <c r="D349">
        <f t="shared" si="164"/>
        <v>0.54028313010993645</v>
      </c>
      <c r="E349">
        <f t="shared" si="165"/>
        <v>6.2709525456529747E-2</v>
      </c>
      <c r="F349">
        <f t="shared" si="166"/>
        <v>1.8449525698835442E-2</v>
      </c>
      <c r="G349">
        <f t="shared" si="167"/>
        <v>0.27575658676209613</v>
      </c>
      <c r="H349" t="b">
        <f t="shared" si="168"/>
        <v>0</v>
      </c>
      <c r="I349">
        <f t="shared" si="169"/>
        <v>1</v>
      </c>
      <c r="J349">
        <f t="shared" si="170"/>
        <v>1000</v>
      </c>
      <c r="K349">
        <f t="shared" si="171"/>
        <v>12.428417923280879</v>
      </c>
      <c r="L349">
        <f t="shared" si="172"/>
        <v>294.20611246093159</v>
      </c>
      <c r="M349">
        <f t="shared" si="173"/>
        <v>3.656516521248232</v>
      </c>
      <c r="N349">
        <f t="shared" si="155"/>
        <v>0.2412872142691741</v>
      </c>
      <c r="O349">
        <f t="shared" si="174"/>
        <v>0.99571110370460358</v>
      </c>
      <c r="P349">
        <f t="shared" si="175"/>
        <v>1012.4284179232809</v>
      </c>
      <c r="Q349">
        <f t="shared" si="176"/>
        <v>0.50252447346089291</v>
      </c>
      <c r="R349">
        <f t="shared" si="177"/>
        <v>5.6523740236810505E-2</v>
      </c>
      <c r="S349">
        <f t="shared" si="178"/>
        <v>1013.2293069700972</v>
      </c>
      <c r="T349">
        <f t="shared" si="179"/>
        <v>294.20611246093159</v>
      </c>
      <c r="U349">
        <f t="shared" si="156"/>
        <v>3810.3555589064413</v>
      </c>
      <c r="V349">
        <f t="shared" si="180"/>
        <v>0.4759673058981656</v>
      </c>
      <c r="W349">
        <f t="shared" si="157"/>
        <v>13817.822463090444</v>
      </c>
      <c r="X349">
        <f t="shared" si="158"/>
        <v>15150.535218290917</v>
      </c>
      <c r="Y349">
        <f t="shared" si="159"/>
        <v>367.50432050839146</v>
      </c>
      <c r="Z349">
        <f t="shared" si="181"/>
        <v>71.293945635983903</v>
      </c>
      <c r="AA349">
        <f t="shared" si="182"/>
        <v>1.0009157770870469</v>
      </c>
      <c r="AD349" t="b">
        <f t="shared" si="183"/>
        <v>1</v>
      </c>
      <c r="AE349" t="b">
        <f t="shared" si="184"/>
        <v>1</v>
      </c>
      <c r="AF349" t="b">
        <f t="shared" si="160"/>
        <v>1</v>
      </c>
      <c r="AG349" t="b">
        <f t="shared" si="185"/>
        <v>1</v>
      </c>
      <c r="AH349" t="b">
        <f t="shared" si="161"/>
        <v>1</v>
      </c>
    </row>
    <row r="350" spans="1:34" x14ac:dyDescent="0.35">
      <c r="A350">
        <v>348</v>
      </c>
      <c r="B350">
        <f t="shared" si="162"/>
        <v>108</v>
      </c>
      <c r="C350">
        <f t="shared" si="163"/>
        <v>2055</v>
      </c>
      <c r="D350">
        <f t="shared" si="164"/>
        <v>0.54028313010993645</v>
      </c>
      <c r="E350">
        <f t="shared" si="165"/>
        <v>6.2709525456529747E-2</v>
      </c>
      <c r="F350">
        <f t="shared" si="166"/>
        <v>1.729256469736342E-2</v>
      </c>
      <c r="G350">
        <f t="shared" si="167"/>
        <v>0.25846402206473273</v>
      </c>
      <c r="H350" t="b">
        <f t="shared" si="168"/>
        <v>0</v>
      </c>
      <c r="I350">
        <f t="shared" si="169"/>
        <v>1</v>
      </c>
      <c r="J350">
        <f t="shared" si="170"/>
        <v>1000</v>
      </c>
      <c r="K350">
        <f t="shared" si="171"/>
        <v>12.459069754722623</v>
      </c>
      <c r="L350">
        <f t="shared" si="172"/>
        <v>275.75658676209616</v>
      </c>
      <c r="M350">
        <f t="shared" si="173"/>
        <v>3.4356705497931768</v>
      </c>
      <c r="N350">
        <f t="shared" si="155"/>
        <v>0.2402524822412925</v>
      </c>
      <c r="O350">
        <f t="shared" si="174"/>
        <v>0.99571161683383991</v>
      </c>
      <c r="P350">
        <f t="shared" si="175"/>
        <v>1012.4590697547226</v>
      </c>
      <c r="Q350">
        <f t="shared" si="176"/>
        <v>0.50252447346089291</v>
      </c>
      <c r="R350">
        <f t="shared" si="177"/>
        <v>5.6523740236810505E-2</v>
      </c>
      <c r="S350">
        <f t="shared" si="178"/>
        <v>1013.2619340099861</v>
      </c>
      <c r="T350">
        <f t="shared" si="179"/>
        <v>275.75658676209616</v>
      </c>
      <c r="U350">
        <f t="shared" si="156"/>
        <v>3545.92856480821</v>
      </c>
      <c r="V350">
        <f t="shared" si="180"/>
        <v>0.44293663407713318</v>
      </c>
      <c r="W350">
        <f t="shared" si="157"/>
        <v>13719.234640402394</v>
      </c>
      <c r="X350">
        <f t="shared" si="158"/>
        <v>15046.89382486023</v>
      </c>
      <c r="Y350">
        <f t="shared" si="159"/>
        <v>343.15213274615519</v>
      </c>
      <c r="Z350">
        <f t="shared" si="181"/>
        <v>66.536538636201996</v>
      </c>
      <c r="AA350">
        <f t="shared" si="182"/>
        <v>0.93540000191887174</v>
      </c>
      <c r="AD350" t="b">
        <f t="shared" si="183"/>
        <v>1</v>
      </c>
      <c r="AE350" t="b">
        <f t="shared" si="184"/>
        <v>1</v>
      </c>
      <c r="AF350" t="b">
        <f t="shared" si="160"/>
        <v>1</v>
      </c>
      <c r="AG350" t="b">
        <f t="shared" si="185"/>
        <v>1</v>
      </c>
      <c r="AH350" t="b">
        <f t="shared" si="161"/>
        <v>1</v>
      </c>
    </row>
    <row r="351" spans="1:34" x14ac:dyDescent="0.35">
      <c r="A351">
        <v>349</v>
      </c>
      <c r="B351">
        <f t="shared" si="162"/>
        <v>108</v>
      </c>
      <c r="C351">
        <f t="shared" si="163"/>
        <v>2056</v>
      </c>
      <c r="D351">
        <f t="shared" si="164"/>
        <v>0.53985090360584853</v>
      </c>
      <c r="E351">
        <f t="shared" si="165"/>
        <v>6.2636120255224581E-2</v>
      </c>
      <c r="F351">
        <f t="shared" si="166"/>
        <v>1.6189183567695619E-2</v>
      </c>
      <c r="G351">
        <f t="shared" si="167"/>
        <v>0.24227483849703713</v>
      </c>
      <c r="H351" t="b">
        <f t="shared" si="168"/>
        <v>1</v>
      </c>
      <c r="I351">
        <f t="shared" si="169"/>
        <v>1</v>
      </c>
      <c r="J351">
        <f t="shared" si="170"/>
        <v>1000</v>
      </c>
      <c r="K351">
        <f t="shared" si="171"/>
        <v>12.489797181849701</v>
      </c>
      <c r="L351">
        <f t="shared" si="172"/>
        <v>258.46402206473272</v>
      </c>
      <c r="M351">
        <f t="shared" si="173"/>
        <v>3.2281632143936378</v>
      </c>
      <c r="N351">
        <f t="shared" si="155"/>
        <v>0.239222310940996</v>
      </c>
      <c r="O351">
        <f t="shared" si="174"/>
        <v>0.99571213046089624</v>
      </c>
      <c r="P351">
        <f t="shared" si="175"/>
        <v>1012.4897971818497</v>
      </c>
      <c r="Q351">
        <f t="shared" si="176"/>
        <v>0.50212245388212418</v>
      </c>
      <c r="R351">
        <f t="shared" si="177"/>
        <v>5.6460226976002614E-2</v>
      </c>
      <c r="S351">
        <f t="shared" si="178"/>
        <v>1013.2946415169573</v>
      </c>
      <c r="T351">
        <f t="shared" si="179"/>
        <v>258.46402206473272</v>
      </c>
      <c r="U351">
        <f t="shared" si="156"/>
        <v>3297.9674373052248</v>
      </c>
      <c r="V351">
        <f t="shared" si="180"/>
        <v>0.41196278189968988</v>
      </c>
      <c r="W351">
        <f t="shared" si="157"/>
        <v>13612.504945888375</v>
      </c>
      <c r="X351">
        <f t="shared" si="158"/>
        <v>14935.53598374081</v>
      </c>
      <c r="Y351">
        <f t="shared" si="159"/>
        <v>320.53713102226624</v>
      </c>
      <c r="Z351">
        <f t="shared" si="181"/>
        <v>62.096622871120232</v>
      </c>
      <c r="AA351">
        <f t="shared" si="182"/>
        <v>0.87412491404582648</v>
      </c>
      <c r="AD351" t="b">
        <f t="shared" si="183"/>
        <v>1</v>
      </c>
      <c r="AE351" t="b">
        <f t="shared" si="184"/>
        <v>1</v>
      </c>
      <c r="AF351" t="b">
        <f t="shared" si="160"/>
        <v>1</v>
      </c>
      <c r="AG351" t="b">
        <f t="shared" si="185"/>
        <v>1</v>
      </c>
      <c r="AH351" t="b">
        <f t="shared" si="161"/>
        <v>1</v>
      </c>
    </row>
    <row r="352" spans="1:34" x14ac:dyDescent="0.35">
      <c r="A352">
        <v>350</v>
      </c>
      <c r="B352">
        <f t="shared" si="162"/>
        <v>108</v>
      </c>
      <c r="C352">
        <f t="shared" si="163"/>
        <v>2056</v>
      </c>
      <c r="D352">
        <f t="shared" si="164"/>
        <v>0.53985090360584853</v>
      </c>
      <c r="E352">
        <f t="shared" si="165"/>
        <v>6.2636120255224581E-2</v>
      </c>
      <c r="F352">
        <f t="shared" si="166"/>
        <v>1.5175155918915531E-2</v>
      </c>
      <c r="G352">
        <f t="shared" si="167"/>
        <v>0.2270996825781216</v>
      </c>
      <c r="H352" t="b">
        <f t="shared" si="168"/>
        <v>0</v>
      </c>
      <c r="I352">
        <f t="shared" si="169"/>
        <v>1</v>
      </c>
      <c r="J352">
        <f t="shared" si="170"/>
        <v>1000</v>
      </c>
      <c r="K352">
        <f t="shared" si="171"/>
        <v>12.520600391101517</v>
      </c>
      <c r="L352">
        <f t="shared" si="172"/>
        <v>242.27483849703714</v>
      </c>
      <c r="M352">
        <f t="shared" si="173"/>
        <v>3.0334264376400601</v>
      </c>
      <c r="N352">
        <f t="shared" si="155"/>
        <v>0.23819667986055007</v>
      </c>
      <c r="O352">
        <f t="shared" si="174"/>
        <v>0.99571264454217689</v>
      </c>
      <c r="P352">
        <f t="shared" si="175"/>
        <v>1012.5206003911015</v>
      </c>
      <c r="Q352">
        <f t="shared" si="176"/>
        <v>0.50212245388212418</v>
      </c>
      <c r="R352">
        <f t="shared" si="177"/>
        <v>5.6460226976002614E-2</v>
      </c>
      <c r="S352">
        <f t="shared" si="178"/>
        <v>1013.3274296894642</v>
      </c>
      <c r="T352">
        <f t="shared" si="179"/>
        <v>242.27483849703714</v>
      </c>
      <c r="U352">
        <f t="shared" si="156"/>
        <v>3065.4204467700997</v>
      </c>
      <c r="V352">
        <f t="shared" si="180"/>
        <v>0.38291437345890494</v>
      </c>
      <c r="W352">
        <f t="shared" si="157"/>
        <v>13498.127394852721</v>
      </c>
      <c r="X352">
        <f t="shared" si="158"/>
        <v>14816.978649560053</v>
      </c>
      <c r="Y352">
        <f t="shared" si="159"/>
        <v>299.51070131179239</v>
      </c>
      <c r="Z352">
        <f t="shared" si="181"/>
        <v>57.957546748117807</v>
      </c>
      <c r="AA352">
        <f t="shared" si="182"/>
        <v>0.81687221491056217</v>
      </c>
      <c r="AD352" t="b">
        <f t="shared" si="183"/>
        <v>1</v>
      </c>
      <c r="AE352" t="b">
        <f t="shared" si="184"/>
        <v>1</v>
      </c>
      <c r="AF352" t="b">
        <f t="shared" si="160"/>
        <v>1</v>
      </c>
      <c r="AG352" t="b">
        <f t="shared" si="185"/>
        <v>1</v>
      </c>
      <c r="AH352" t="b">
        <f t="shared" si="161"/>
        <v>1</v>
      </c>
    </row>
    <row r="353" spans="1:34" x14ac:dyDescent="0.35">
      <c r="A353">
        <v>351</v>
      </c>
      <c r="B353">
        <f t="shared" si="162"/>
        <v>108</v>
      </c>
      <c r="C353">
        <f t="shared" si="163"/>
        <v>2056</v>
      </c>
      <c r="D353">
        <f t="shared" si="164"/>
        <v>0.53985090360584853</v>
      </c>
      <c r="E353">
        <f t="shared" si="165"/>
        <v>6.2636120255224581E-2</v>
      </c>
      <c r="F353">
        <f t="shared" si="166"/>
        <v>1.4224643027886556E-2</v>
      </c>
      <c r="G353">
        <f t="shared" si="167"/>
        <v>0.21287503955023504</v>
      </c>
      <c r="H353" t="b">
        <f t="shared" si="168"/>
        <v>0</v>
      </c>
      <c r="I353">
        <f t="shared" si="169"/>
        <v>1</v>
      </c>
      <c r="J353">
        <f t="shared" si="170"/>
        <v>1000</v>
      </c>
      <c r="K353">
        <f t="shared" si="171"/>
        <v>12.551479569377184</v>
      </c>
      <c r="L353">
        <f t="shared" si="172"/>
        <v>227.09968257812162</v>
      </c>
      <c r="M353">
        <f t="shared" si="173"/>
        <v>2.850437026091337</v>
      </c>
      <c r="N353">
        <f t="shared" si="155"/>
        <v>0.23717556857554342</v>
      </c>
      <c r="O353">
        <f t="shared" si="174"/>
        <v>0.99571315903477564</v>
      </c>
      <c r="P353">
        <f t="shared" si="175"/>
        <v>1012.5514795693772</v>
      </c>
      <c r="Q353">
        <f t="shared" si="176"/>
        <v>0.50212245388212418</v>
      </c>
      <c r="R353">
        <f t="shared" si="177"/>
        <v>5.6460226976002614E-2</v>
      </c>
      <c r="S353">
        <f t="shared" si="178"/>
        <v>1013.3602987264497</v>
      </c>
      <c r="T353">
        <f t="shared" si="179"/>
        <v>227.09968257812162</v>
      </c>
      <c r="U353">
        <f t="shared" si="156"/>
        <v>2847.3221984945149</v>
      </c>
      <c r="V353">
        <f t="shared" si="180"/>
        <v>0.35567081730042621</v>
      </c>
      <c r="W353">
        <f t="shared" si="157"/>
        <v>13375.556873696287</v>
      </c>
      <c r="X353">
        <f t="shared" si="158"/>
        <v>14690.75915044535</v>
      </c>
      <c r="Y353">
        <f t="shared" si="159"/>
        <v>279.97373667951604</v>
      </c>
      <c r="Z353">
        <f t="shared" si="181"/>
        <v>54.094390387493377</v>
      </c>
      <c r="AA353">
        <f t="shared" si="182"/>
        <v>0.76332106408549349</v>
      </c>
      <c r="AD353" t="b">
        <f t="shared" si="183"/>
        <v>1</v>
      </c>
      <c r="AE353" t="b">
        <f t="shared" si="184"/>
        <v>1</v>
      </c>
      <c r="AF353" t="b">
        <f t="shared" si="160"/>
        <v>1</v>
      </c>
      <c r="AG353" t="b">
        <f t="shared" si="185"/>
        <v>1</v>
      </c>
      <c r="AH353" t="b">
        <f t="shared" si="161"/>
        <v>1</v>
      </c>
    </row>
    <row r="354" spans="1:34" x14ac:dyDescent="0.35">
      <c r="A354">
        <v>352</v>
      </c>
      <c r="B354">
        <f t="shared" si="162"/>
        <v>108</v>
      </c>
      <c r="C354">
        <f t="shared" si="163"/>
        <v>2056</v>
      </c>
      <c r="D354">
        <f t="shared" si="164"/>
        <v>0.53985090360584853</v>
      </c>
      <c r="E354">
        <f t="shared" si="165"/>
        <v>6.2636120255224581E-2</v>
      </c>
      <c r="F354">
        <f t="shared" si="166"/>
        <v>1.3333666576604212E-2</v>
      </c>
      <c r="G354">
        <f t="shared" si="167"/>
        <v>0.19954137297363084</v>
      </c>
      <c r="H354" t="b">
        <f t="shared" si="168"/>
        <v>0</v>
      </c>
      <c r="I354">
        <f t="shared" si="169"/>
        <v>1</v>
      </c>
      <c r="J354">
        <f t="shared" si="170"/>
        <v>1000</v>
      </c>
      <c r="K354">
        <f t="shared" si="171"/>
        <v>12.582434904036825</v>
      </c>
      <c r="L354">
        <f t="shared" si="172"/>
        <v>212.87503955023504</v>
      </c>
      <c r="M354">
        <f t="shared" si="173"/>
        <v>2.6784863278350968</v>
      </c>
      <c r="N354">
        <f t="shared" si="155"/>
        <v>0.23615895674483753</v>
      </c>
      <c r="O354">
        <f t="shared" si="174"/>
        <v>0.99571367389646592</v>
      </c>
      <c r="P354">
        <f t="shared" si="175"/>
        <v>1012.5824349040369</v>
      </c>
      <c r="Q354">
        <f t="shared" si="176"/>
        <v>0.50212245388212418</v>
      </c>
      <c r="R354">
        <f t="shared" si="177"/>
        <v>5.6460226976002614E-2</v>
      </c>
      <c r="S354">
        <f t="shared" si="178"/>
        <v>1013.3932488273477</v>
      </c>
      <c r="T354">
        <f t="shared" si="179"/>
        <v>212.87503955023504</v>
      </c>
      <c r="U354">
        <f t="shared" si="156"/>
        <v>2642.767732862214</v>
      </c>
      <c r="V354">
        <f t="shared" si="180"/>
        <v>0.33011907116774047</v>
      </c>
      <c r="W354">
        <f t="shared" si="157"/>
        <v>13244.209426239904</v>
      </c>
      <c r="X354">
        <f t="shared" si="158"/>
        <v>14556.385091891261</v>
      </c>
      <c r="Y354">
        <f t="shared" si="159"/>
        <v>261.83333390665979</v>
      </c>
      <c r="Z354">
        <f t="shared" si="181"/>
        <v>50.48875854086829</v>
      </c>
      <c r="AA354">
        <f t="shared" si="182"/>
        <v>0.71323209317465686</v>
      </c>
      <c r="AD354" t="b">
        <f t="shared" si="183"/>
        <v>1</v>
      </c>
      <c r="AE354" t="b">
        <f t="shared" si="184"/>
        <v>1</v>
      </c>
      <c r="AF354" t="b">
        <f t="shared" si="160"/>
        <v>1</v>
      </c>
      <c r="AG354" t="b">
        <f t="shared" si="185"/>
        <v>1</v>
      </c>
      <c r="AH354" t="b">
        <f t="shared" si="161"/>
        <v>1</v>
      </c>
    </row>
    <row r="355" spans="1:34" x14ac:dyDescent="0.35">
      <c r="A355">
        <v>353</v>
      </c>
      <c r="B355">
        <f t="shared" si="162"/>
        <v>108</v>
      </c>
      <c r="C355">
        <f t="shared" si="163"/>
        <v>2056</v>
      </c>
      <c r="D355">
        <f t="shared" si="164"/>
        <v>0.53985090360584853</v>
      </c>
      <c r="E355">
        <f t="shared" si="165"/>
        <v>6.2636120255224581E-2</v>
      </c>
      <c r="F355">
        <f t="shared" si="166"/>
        <v>1.2498497433468961E-2</v>
      </c>
      <c r="G355">
        <f t="shared" si="167"/>
        <v>0.18704287554016188</v>
      </c>
      <c r="H355" t="b">
        <f t="shared" si="168"/>
        <v>0</v>
      </c>
      <c r="I355">
        <f t="shared" si="169"/>
        <v>1</v>
      </c>
      <c r="J355">
        <f t="shared" si="170"/>
        <v>1000</v>
      </c>
      <c r="K355">
        <f t="shared" si="171"/>
        <v>12.613466582902626</v>
      </c>
      <c r="L355">
        <f t="shared" si="172"/>
        <v>199.54137297363084</v>
      </c>
      <c r="M355">
        <f t="shared" si="173"/>
        <v>2.5169084399094017</v>
      </c>
      <c r="N355">
        <f t="shared" si="155"/>
        <v>0.23514682411050958</v>
      </c>
      <c r="O355">
        <f t="shared" si="174"/>
        <v>0.99571418908569487</v>
      </c>
      <c r="P355">
        <f t="shared" si="175"/>
        <v>1012.6134665829027</v>
      </c>
      <c r="Q355">
        <f t="shared" si="176"/>
        <v>0.50212245388212418</v>
      </c>
      <c r="R355">
        <f t="shared" si="177"/>
        <v>5.6460226976002614E-2</v>
      </c>
      <c r="S355">
        <f t="shared" si="178"/>
        <v>1013.4262801920836</v>
      </c>
      <c r="T355">
        <f t="shared" si="179"/>
        <v>199.54137297363084</v>
      </c>
      <c r="U355">
        <f t="shared" si="156"/>
        <v>2450.9087418295803</v>
      </c>
      <c r="V355">
        <f t="shared" si="180"/>
        <v>0.30615316938708065</v>
      </c>
      <c r="W355">
        <f t="shared" si="157"/>
        <v>13103.45948623593</v>
      </c>
      <c r="X355">
        <f t="shared" si="158"/>
        <v>14413.332447560617</v>
      </c>
      <c r="Y355">
        <f t="shared" si="159"/>
        <v>245.00240527847669</v>
      </c>
      <c r="Z355">
        <f t="shared" si="181"/>
        <v>47.123482468885179</v>
      </c>
      <c r="AA355">
        <f t="shared" si="182"/>
        <v>0.66638141686401975</v>
      </c>
      <c r="AD355" t="b">
        <f t="shared" si="183"/>
        <v>1</v>
      </c>
      <c r="AE355" t="b">
        <f t="shared" si="184"/>
        <v>1</v>
      </c>
      <c r="AF355" t="b">
        <f t="shared" si="160"/>
        <v>1</v>
      </c>
      <c r="AG355" t="b">
        <f t="shared" si="185"/>
        <v>1</v>
      </c>
      <c r="AH355" t="b">
        <f t="shared" si="161"/>
        <v>1</v>
      </c>
    </row>
    <row r="356" spans="1:34" x14ac:dyDescent="0.35">
      <c r="A356">
        <v>354</v>
      </c>
      <c r="B356">
        <f t="shared" si="162"/>
        <v>108</v>
      </c>
      <c r="C356">
        <f t="shared" si="163"/>
        <v>2056</v>
      </c>
      <c r="D356">
        <f t="shared" si="164"/>
        <v>0.53985090360584853</v>
      </c>
      <c r="E356">
        <f t="shared" si="165"/>
        <v>6.2636120255224581E-2</v>
      </c>
      <c r="F356">
        <f t="shared" si="166"/>
        <v>1.1715640045216583E-2</v>
      </c>
      <c r="G356">
        <f t="shared" si="167"/>
        <v>0.1753272354949453</v>
      </c>
      <c r="H356" t="b">
        <f t="shared" si="168"/>
        <v>0</v>
      </c>
      <c r="I356">
        <f t="shared" si="169"/>
        <v>1</v>
      </c>
      <c r="J356">
        <f t="shared" si="170"/>
        <v>1000</v>
      </c>
      <c r="K356">
        <f t="shared" si="171"/>
        <v>12.644574794260004</v>
      </c>
      <c r="L356">
        <f t="shared" si="172"/>
        <v>187.04287554016187</v>
      </c>
      <c r="M356">
        <f t="shared" si="173"/>
        <v>2.3650776295010418</v>
      </c>
      <c r="N356">
        <f t="shared" si="155"/>
        <v>0.23413915049778819</v>
      </c>
      <c r="O356">
        <f t="shared" si="174"/>
        <v>0.99571470456157285</v>
      </c>
      <c r="P356">
        <f t="shared" si="175"/>
        <v>1012.6445747942601</v>
      </c>
      <c r="Q356">
        <f t="shared" si="176"/>
        <v>0.50212245388212418</v>
      </c>
      <c r="R356">
        <f t="shared" si="177"/>
        <v>5.6460226976002614E-2</v>
      </c>
      <c r="S356">
        <f t="shared" si="178"/>
        <v>1013.4593930210758</v>
      </c>
      <c r="T356">
        <f t="shared" si="179"/>
        <v>187.04287554016187</v>
      </c>
      <c r="U356">
        <f t="shared" si="156"/>
        <v>2270.9500222773927</v>
      </c>
      <c r="V356">
        <f t="shared" si="180"/>
        <v>0.28367377984089331</v>
      </c>
      <c r="W356">
        <f t="shared" si="157"/>
        <v>12952.63691272235</v>
      </c>
      <c r="X356">
        <f t="shared" si="158"/>
        <v>14261.043527467729</v>
      </c>
      <c r="Y356">
        <f t="shared" si="159"/>
        <v>229.39931466660732</v>
      </c>
      <c r="Z356">
        <f t="shared" si="181"/>
        <v>43.982538155766377</v>
      </c>
      <c r="AA356">
        <f t="shared" si="182"/>
        <v>0.62255963118242585</v>
      </c>
      <c r="AD356" t="b">
        <f t="shared" si="183"/>
        <v>1</v>
      </c>
      <c r="AE356" t="b">
        <f t="shared" si="184"/>
        <v>1</v>
      </c>
      <c r="AF356" t="b">
        <f t="shared" si="160"/>
        <v>1</v>
      </c>
      <c r="AG356" t="b">
        <f t="shared" si="185"/>
        <v>1</v>
      </c>
      <c r="AH356" t="b">
        <f t="shared" si="161"/>
        <v>1</v>
      </c>
    </row>
    <row r="357" spans="1:34" x14ac:dyDescent="0.35">
      <c r="A357">
        <v>355</v>
      </c>
      <c r="B357">
        <f t="shared" si="162"/>
        <v>108</v>
      </c>
      <c r="C357">
        <f t="shared" si="163"/>
        <v>2056</v>
      </c>
      <c r="D357">
        <f t="shared" si="164"/>
        <v>0.53985090360584853</v>
      </c>
      <c r="E357">
        <f t="shared" si="165"/>
        <v>6.2636120255224581E-2</v>
      </c>
      <c r="F357">
        <f t="shared" si="166"/>
        <v>1.0981817806477473E-2</v>
      </c>
      <c r="G357">
        <f t="shared" si="167"/>
        <v>0.16434541768846783</v>
      </c>
      <c r="H357" t="b">
        <f t="shared" si="168"/>
        <v>0</v>
      </c>
      <c r="I357">
        <f t="shared" si="169"/>
        <v>1</v>
      </c>
      <c r="J357">
        <f t="shared" si="170"/>
        <v>1000</v>
      </c>
      <c r="K357">
        <f t="shared" si="171"/>
        <v>12.675759726858718</v>
      </c>
      <c r="L357">
        <f t="shared" si="172"/>
        <v>175.32723549494531</v>
      </c>
      <c r="M357">
        <f t="shared" si="173"/>
        <v>2.2224059107083023</v>
      </c>
      <c r="N357">
        <f t="shared" si="155"/>
        <v>0.23313591581498272</v>
      </c>
      <c r="O357">
        <f t="shared" si="174"/>
        <v>0.99571522028386727</v>
      </c>
      <c r="P357">
        <f t="shared" si="175"/>
        <v>1012.6757597268587</v>
      </c>
      <c r="Q357">
        <f t="shared" si="176"/>
        <v>0.50212245388212418</v>
      </c>
      <c r="R357">
        <f t="shared" si="177"/>
        <v>5.6460226976002614E-2</v>
      </c>
      <c r="S357">
        <f t="shared" si="178"/>
        <v>1013.4925875152372</v>
      </c>
      <c r="T357">
        <f t="shared" si="179"/>
        <v>175.32723549494531</v>
      </c>
      <c r="U357">
        <f t="shared" si="156"/>
        <v>2102.1461514037737</v>
      </c>
      <c r="V357">
        <f t="shared" si="180"/>
        <v>0.2625877886773923</v>
      </c>
      <c r="W357">
        <f t="shared" si="157"/>
        <v>12791.023814175271</v>
      </c>
      <c r="X357">
        <f t="shared" si="158"/>
        <v>14098.924815669512</v>
      </c>
      <c r="Y357">
        <f t="shared" si="159"/>
        <v>214.9475363857365</v>
      </c>
      <c r="Z357">
        <f t="shared" si="181"/>
        <v>41.050969977912153</v>
      </c>
      <c r="AA357">
        <f t="shared" si="182"/>
        <v>0.58157087658964024</v>
      </c>
      <c r="AD357" t="b">
        <f t="shared" si="183"/>
        <v>1</v>
      </c>
      <c r="AE357" t="b">
        <f t="shared" si="184"/>
        <v>1</v>
      </c>
      <c r="AF357" t="b">
        <f t="shared" si="160"/>
        <v>1</v>
      </c>
      <c r="AG357" t="b">
        <f t="shared" si="185"/>
        <v>1</v>
      </c>
      <c r="AH357" t="b">
        <f t="shared" si="161"/>
        <v>1</v>
      </c>
    </row>
    <row r="358" spans="1:34" x14ac:dyDescent="0.35">
      <c r="A358">
        <v>356</v>
      </c>
      <c r="B358">
        <f t="shared" si="162"/>
        <v>108</v>
      </c>
      <c r="C358">
        <f t="shared" si="163"/>
        <v>2056</v>
      </c>
      <c r="D358">
        <f t="shared" si="164"/>
        <v>0.53985090360584853</v>
      </c>
      <c r="E358">
        <f t="shared" si="165"/>
        <v>6.2636120255224581E-2</v>
      </c>
      <c r="F358">
        <f t="shared" si="166"/>
        <v>1.0293959345729985E-2</v>
      </c>
      <c r="G358">
        <f t="shared" si="167"/>
        <v>0.15405145834273784</v>
      </c>
      <c r="H358" t="b">
        <f t="shared" si="168"/>
        <v>0</v>
      </c>
      <c r="I358">
        <f t="shared" si="169"/>
        <v>1</v>
      </c>
      <c r="J358">
        <f t="shared" si="170"/>
        <v>1000</v>
      </c>
      <c r="K358">
        <f t="shared" si="171"/>
        <v>12.707021569914051</v>
      </c>
      <c r="L358">
        <f t="shared" si="172"/>
        <v>164.34541768846782</v>
      </c>
      <c r="M358">
        <f t="shared" si="173"/>
        <v>2.0883407674838952</v>
      </c>
      <c r="N358">
        <f t="shared" si="155"/>
        <v>0.23213710005340574</v>
      </c>
      <c r="O358">
        <f t="shared" si="174"/>
        <v>0.99571573621299236</v>
      </c>
      <c r="P358">
        <f t="shared" si="175"/>
        <v>1012.7070215699141</v>
      </c>
      <c r="Q358">
        <f t="shared" si="176"/>
        <v>0.50212245388212418</v>
      </c>
      <c r="R358">
        <f t="shared" si="177"/>
        <v>5.6460226976002614E-2</v>
      </c>
      <c r="S358">
        <f t="shared" si="178"/>
        <v>1013.5258638759763</v>
      </c>
      <c r="T358">
        <f t="shared" si="179"/>
        <v>164.34541768846782</v>
      </c>
      <c r="U358">
        <f t="shared" si="156"/>
        <v>1943.7983702568786</v>
      </c>
      <c r="V358">
        <f t="shared" si="180"/>
        <v>0.24280791101970972</v>
      </c>
      <c r="W358">
        <f t="shared" si="157"/>
        <v>12617.8511464154</v>
      </c>
      <c r="X358">
        <f t="shared" si="158"/>
        <v>13926.34466908485</v>
      </c>
      <c r="Y358">
        <f t="shared" si="159"/>
        <v>201.57533539925515</v>
      </c>
      <c r="Z358">
        <f t="shared" si="181"/>
        <v>38.314819462796805</v>
      </c>
      <c r="AA358">
        <f t="shared" si="182"/>
        <v>0.54323196169526256</v>
      </c>
      <c r="AD358" t="b">
        <f t="shared" si="183"/>
        <v>1</v>
      </c>
      <c r="AE358" t="b">
        <f t="shared" si="184"/>
        <v>1</v>
      </c>
      <c r="AF358" t="b">
        <f t="shared" si="160"/>
        <v>1</v>
      </c>
      <c r="AG358" t="b">
        <f t="shared" si="185"/>
        <v>1</v>
      </c>
      <c r="AH358" t="b">
        <f t="shared" si="161"/>
        <v>1</v>
      </c>
    </row>
    <row r="359" spans="1:34" x14ac:dyDescent="0.35">
      <c r="A359">
        <v>357</v>
      </c>
      <c r="B359">
        <f t="shared" si="162"/>
        <v>109</v>
      </c>
      <c r="C359">
        <f t="shared" si="163"/>
        <v>2056</v>
      </c>
      <c r="D359">
        <f t="shared" si="164"/>
        <v>0.5893407867902839</v>
      </c>
      <c r="E359">
        <f t="shared" si="165"/>
        <v>7.1482419854483226E-2</v>
      </c>
      <c r="F359">
        <f t="shared" si="166"/>
        <v>1.1011971024451018E-2</v>
      </c>
      <c r="G359">
        <f t="shared" si="167"/>
        <v>0.14303948731828683</v>
      </c>
      <c r="H359" t="b">
        <f t="shared" si="168"/>
        <v>0</v>
      </c>
      <c r="I359">
        <f t="shared" si="169"/>
        <v>1</v>
      </c>
      <c r="J359">
        <f t="shared" si="170"/>
        <v>1000</v>
      </c>
      <c r="K359">
        <f t="shared" si="171"/>
        <v>12.738360513107942</v>
      </c>
      <c r="L359">
        <f t="shared" si="172"/>
        <v>154.05145834273785</v>
      </c>
      <c r="M359">
        <f t="shared" si="173"/>
        <v>1.9623630139398247</v>
      </c>
      <c r="N359">
        <f t="shared" si="155"/>
        <v>0.2311426832872894</v>
      </c>
      <c r="O359">
        <f t="shared" si="174"/>
        <v>0.99571625231000316</v>
      </c>
      <c r="P359">
        <f t="shared" si="175"/>
        <v>1012.738360513108</v>
      </c>
      <c r="Q359">
        <f t="shared" si="176"/>
        <v>0.54815364771902775</v>
      </c>
      <c r="R359">
        <f t="shared" si="177"/>
        <v>6.4057363768484032E-2</v>
      </c>
      <c r="S359">
        <f t="shared" si="178"/>
        <v>1013.5592223051979</v>
      </c>
      <c r="T359">
        <f t="shared" si="179"/>
        <v>154.05145834273785</v>
      </c>
      <c r="U359">
        <f t="shared" si="156"/>
        <v>1795.2516623762046</v>
      </c>
      <c r="V359">
        <f t="shared" si="180"/>
        <v>0.22425232604687381</v>
      </c>
      <c r="W359">
        <f t="shared" si="157"/>
        <v>12550.741728970752</v>
      </c>
      <c r="X359">
        <f t="shared" si="158"/>
        <v>13854.18113085368</v>
      </c>
      <c r="Y359">
        <f t="shared" si="159"/>
        <v>186.44330379578847</v>
      </c>
      <c r="Z359">
        <f t="shared" si="181"/>
        <v>35.761058798681198</v>
      </c>
      <c r="AA359">
        <f t="shared" si="182"/>
        <v>0.50737154368394244</v>
      </c>
      <c r="AD359" t="b">
        <f t="shared" si="183"/>
        <v>1</v>
      </c>
      <c r="AE359" t="b">
        <f t="shared" si="184"/>
        <v>1</v>
      </c>
      <c r="AF359" t="b">
        <f t="shared" si="160"/>
        <v>1</v>
      </c>
      <c r="AG359" t="b">
        <f t="shared" si="185"/>
        <v>1</v>
      </c>
      <c r="AH359" t="b">
        <f t="shared" si="161"/>
        <v>1</v>
      </c>
    </row>
    <row r="360" spans="1:34" x14ac:dyDescent="0.35">
      <c r="A360">
        <v>358</v>
      </c>
      <c r="B360">
        <f t="shared" si="162"/>
        <v>109</v>
      </c>
      <c r="C360">
        <f t="shared" si="163"/>
        <v>2056</v>
      </c>
      <c r="D360">
        <f t="shared" si="164"/>
        <v>0.5893407867902839</v>
      </c>
      <c r="E360">
        <f t="shared" si="165"/>
        <v>7.1482419854483226E-2</v>
      </c>
      <c r="F360">
        <f t="shared" si="166"/>
        <v>1.0224808688255808E-2</v>
      </c>
      <c r="G360">
        <f t="shared" si="167"/>
        <v>0.13281467863003102</v>
      </c>
      <c r="H360" t="b">
        <f t="shared" si="168"/>
        <v>0</v>
      </c>
      <c r="I360">
        <f t="shared" si="169"/>
        <v>1</v>
      </c>
      <c r="J360">
        <f t="shared" si="170"/>
        <v>1000</v>
      </c>
      <c r="K360">
        <f t="shared" si="171"/>
        <v>12.769776746590125</v>
      </c>
      <c r="L360">
        <f t="shared" si="172"/>
        <v>143.03948731828683</v>
      </c>
      <c r="M360">
        <f t="shared" si="173"/>
        <v>1.8265823190012322</v>
      </c>
      <c r="N360">
        <f t="shared" si="155"/>
        <v>0.23015264567369562</v>
      </c>
      <c r="O360">
        <f t="shared" si="174"/>
        <v>0.99571676853658719</v>
      </c>
      <c r="P360">
        <f t="shared" si="175"/>
        <v>1012.7697767465901</v>
      </c>
      <c r="Q360">
        <f t="shared" si="176"/>
        <v>0.54815364771902775</v>
      </c>
      <c r="R360">
        <f t="shared" si="177"/>
        <v>6.4057363768484032E-2</v>
      </c>
      <c r="S360">
        <f t="shared" si="178"/>
        <v>1013.5926630053051</v>
      </c>
      <c r="T360">
        <f t="shared" si="179"/>
        <v>143.03948731828683</v>
      </c>
      <c r="U360">
        <f t="shared" si="156"/>
        <v>1657.2779671150793</v>
      </c>
      <c r="V360">
        <f t="shared" si="180"/>
        <v>0.20701745990301723</v>
      </c>
      <c r="W360">
        <f t="shared" si="157"/>
        <v>12478.123534309025</v>
      </c>
      <c r="X360">
        <f t="shared" si="158"/>
        <v>13776.713549831837</v>
      </c>
      <c r="Y360">
        <f t="shared" si="159"/>
        <v>172.47181558382925</v>
      </c>
      <c r="Z360">
        <f t="shared" si="181"/>
        <v>33.062530914787018</v>
      </c>
      <c r="AA360">
        <f t="shared" si="182"/>
        <v>0.46984675455639202</v>
      </c>
      <c r="AD360" t="b">
        <f t="shared" si="183"/>
        <v>1</v>
      </c>
      <c r="AE360" t="b">
        <f t="shared" si="184"/>
        <v>1</v>
      </c>
      <c r="AF360" t="b">
        <f t="shared" si="160"/>
        <v>1</v>
      </c>
      <c r="AG360" t="b">
        <f t="shared" si="185"/>
        <v>1</v>
      </c>
      <c r="AH360" t="b">
        <f t="shared" si="161"/>
        <v>1</v>
      </c>
    </row>
    <row r="361" spans="1:34" x14ac:dyDescent="0.35">
      <c r="A361">
        <v>359</v>
      </c>
      <c r="B361">
        <f t="shared" si="162"/>
        <v>109</v>
      </c>
      <c r="C361">
        <f t="shared" si="163"/>
        <v>2056</v>
      </c>
      <c r="D361">
        <f t="shared" si="164"/>
        <v>0.5893407867902839</v>
      </c>
      <c r="E361">
        <f t="shared" si="165"/>
        <v>7.1482419854483226E-2</v>
      </c>
      <c r="F361">
        <f t="shared" si="166"/>
        <v>9.4939146206701377E-3</v>
      </c>
      <c r="G361">
        <f t="shared" si="167"/>
        <v>0.12332076400936089</v>
      </c>
      <c r="H361" t="b">
        <f t="shared" si="168"/>
        <v>0</v>
      </c>
      <c r="I361">
        <f t="shared" si="169"/>
        <v>1</v>
      </c>
      <c r="J361">
        <f t="shared" si="170"/>
        <v>1000</v>
      </c>
      <c r="K361">
        <f t="shared" si="171"/>
        <v>12.801270460979303</v>
      </c>
      <c r="L361">
        <f t="shared" si="172"/>
        <v>132.81467863003101</v>
      </c>
      <c r="M361">
        <f t="shared" si="173"/>
        <v>1.7001966223310752</v>
      </c>
      <c r="N361">
        <f t="shared" si="155"/>
        <v>0.22916696745241957</v>
      </c>
      <c r="O361">
        <f t="shared" si="174"/>
        <v>0.9957172848550544</v>
      </c>
      <c r="P361">
        <f t="shared" si="175"/>
        <v>1012.8012704609793</v>
      </c>
      <c r="Q361">
        <f t="shared" si="176"/>
        <v>0.54815364771902775</v>
      </c>
      <c r="R361">
        <f t="shared" si="177"/>
        <v>6.4057363768484032E-2</v>
      </c>
      <c r="S361">
        <f t="shared" si="178"/>
        <v>1013.6261861792002</v>
      </c>
      <c r="T361">
        <f t="shared" si="179"/>
        <v>132.81467863003101</v>
      </c>
      <c r="U361">
        <f t="shared" si="156"/>
        <v>1529.1216936066212</v>
      </c>
      <c r="V361">
        <f t="shared" si="180"/>
        <v>0.19100892860120991</v>
      </c>
      <c r="W361">
        <f t="shared" si="157"/>
        <v>12399.547682745068</v>
      </c>
      <c r="X361">
        <f t="shared" si="158"/>
        <v>13693.555235749272</v>
      </c>
      <c r="Y361">
        <f t="shared" si="159"/>
        <v>159.57800007036212</v>
      </c>
      <c r="Z361">
        <f t="shared" si="181"/>
        <v>30.567649671003281</v>
      </c>
      <c r="AA361">
        <f t="shared" si="182"/>
        <v>0.43507768771885302</v>
      </c>
      <c r="AD361" t="b">
        <f t="shared" si="183"/>
        <v>1</v>
      </c>
      <c r="AE361" t="b">
        <f t="shared" si="184"/>
        <v>1</v>
      </c>
      <c r="AF361" t="b">
        <f t="shared" si="160"/>
        <v>1</v>
      </c>
      <c r="AG361" t="b">
        <f t="shared" si="185"/>
        <v>1</v>
      </c>
      <c r="AH361" t="b">
        <f t="shared" si="161"/>
        <v>1</v>
      </c>
    </row>
    <row r="362" spans="1:34" x14ac:dyDescent="0.35">
      <c r="A362">
        <v>360</v>
      </c>
      <c r="B362">
        <f t="shared" si="162"/>
        <v>109</v>
      </c>
      <c r="C362">
        <f t="shared" si="163"/>
        <v>2056</v>
      </c>
      <c r="D362">
        <f t="shared" si="164"/>
        <v>0.5893407867902839</v>
      </c>
      <c r="E362">
        <f t="shared" si="165"/>
        <v>7.1482419854483226E-2</v>
      </c>
      <c r="F362">
        <f t="shared" si="166"/>
        <v>8.8152666296927792E-3</v>
      </c>
      <c r="G362">
        <f t="shared" si="167"/>
        <v>0.11450549737966811</v>
      </c>
      <c r="H362" t="b">
        <f t="shared" si="168"/>
        <v>0</v>
      </c>
      <c r="I362">
        <f t="shared" si="169"/>
        <v>1</v>
      </c>
      <c r="J362">
        <f t="shared" si="170"/>
        <v>1000</v>
      </c>
      <c r="K362">
        <f t="shared" si="171"/>
        <v>12.832841847364302</v>
      </c>
      <c r="L362">
        <f t="shared" si="172"/>
        <v>123.32076400936089</v>
      </c>
      <c r="M362">
        <f t="shared" si="173"/>
        <v>1.5825558610282637</v>
      </c>
      <c r="N362">
        <f t="shared" si="155"/>
        <v>0.22818562894588823</v>
      </c>
      <c r="O362">
        <f t="shared" si="174"/>
        <v>0.99571780122833331</v>
      </c>
      <c r="P362">
        <f t="shared" si="175"/>
        <v>1012.8328418473643</v>
      </c>
      <c r="Q362">
        <f t="shared" si="176"/>
        <v>0.54815364771902775</v>
      </c>
      <c r="R362">
        <f t="shared" si="177"/>
        <v>6.4057363768484032E-2</v>
      </c>
      <c r="S362">
        <f t="shared" si="178"/>
        <v>1013.6597920302858</v>
      </c>
      <c r="T362">
        <f t="shared" si="179"/>
        <v>123.32076400936089</v>
      </c>
      <c r="U362">
        <f t="shared" si="156"/>
        <v>1410.0812370482954</v>
      </c>
      <c r="V362">
        <f t="shared" si="180"/>
        <v>0.17613909177757894</v>
      </c>
      <c r="W362">
        <f t="shared" si="157"/>
        <v>12314.52872845801</v>
      </c>
      <c r="X362">
        <f t="shared" si="158"/>
        <v>13604.291316818675</v>
      </c>
      <c r="Y362">
        <f t="shared" si="159"/>
        <v>147.68490668192612</v>
      </c>
      <c r="Z362">
        <f t="shared" si="181"/>
        <v>28.261045511940722</v>
      </c>
      <c r="AA362">
        <f t="shared" si="182"/>
        <v>0.40286193693512429</v>
      </c>
      <c r="AD362" t="b">
        <f t="shared" si="183"/>
        <v>1</v>
      </c>
      <c r="AE362" t="b">
        <f t="shared" si="184"/>
        <v>1</v>
      </c>
      <c r="AF362" t="b">
        <f t="shared" si="160"/>
        <v>1</v>
      </c>
      <c r="AG362" t="b">
        <f t="shared" si="185"/>
        <v>1</v>
      </c>
      <c r="AH362" t="b">
        <f t="shared" si="161"/>
        <v>1</v>
      </c>
    </row>
    <row r="363" spans="1:34" x14ac:dyDescent="0.35">
      <c r="A363">
        <v>361</v>
      </c>
      <c r="B363">
        <f t="shared" si="162"/>
        <v>109</v>
      </c>
      <c r="C363">
        <f t="shared" si="163"/>
        <v>2057</v>
      </c>
      <c r="D363">
        <f t="shared" si="164"/>
        <v>0.58910505047556783</v>
      </c>
      <c r="E363">
        <f t="shared" si="165"/>
        <v>7.1438014067984223E-2</v>
      </c>
      <c r="F363">
        <f t="shared" si="166"/>
        <v>8.1800453326702615E-3</v>
      </c>
      <c r="G363">
        <f t="shared" si="167"/>
        <v>0.10632545204699785</v>
      </c>
      <c r="H363" t="b">
        <f t="shared" si="168"/>
        <v>1</v>
      </c>
      <c r="I363">
        <f t="shared" si="169"/>
        <v>1</v>
      </c>
      <c r="J363">
        <f t="shared" si="170"/>
        <v>1000</v>
      </c>
      <c r="K363">
        <f t="shared" si="171"/>
        <v>12.864491097305192</v>
      </c>
      <c r="L363">
        <f t="shared" si="172"/>
        <v>114.50549737966811</v>
      </c>
      <c r="M363">
        <f t="shared" si="173"/>
        <v>1.4730549516332434</v>
      </c>
      <c r="N363">
        <f t="shared" si="155"/>
        <v>0.22720861055905242</v>
      </c>
      <c r="O363">
        <f t="shared" si="174"/>
        <v>0.99571831761996066</v>
      </c>
      <c r="P363">
        <f t="shared" si="175"/>
        <v>1012.8644910973052</v>
      </c>
      <c r="Q363">
        <f t="shared" si="176"/>
        <v>0.54793438625994018</v>
      </c>
      <c r="R363">
        <f t="shared" si="177"/>
        <v>6.4019524482487378E-2</v>
      </c>
      <c r="S363">
        <f t="shared" si="178"/>
        <v>1013.693480762466</v>
      </c>
      <c r="T363">
        <f t="shared" si="179"/>
        <v>114.50549737966811</v>
      </c>
      <c r="U363">
        <f t="shared" si="156"/>
        <v>1299.5051213578467</v>
      </c>
      <c r="V363">
        <f t="shared" si="180"/>
        <v>0.16232657085447341</v>
      </c>
      <c r="W363">
        <f t="shared" si="157"/>
        <v>12221.957173372202</v>
      </c>
      <c r="X363">
        <f t="shared" si="158"/>
        <v>13507.930573081667</v>
      </c>
      <c r="Y363">
        <f t="shared" si="159"/>
        <v>136.73170304452347</v>
      </c>
      <c r="Z363">
        <f t="shared" si="181"/>
        <v>26.128508937341326</v>
      </c>
      <c r="AA363">
        <f t="shared" si="182"/>
        <v>0.3730119652309471</v>
      </c>
      <c r="AD363" t="b">
        <f t="shared" si="183"/>
        <v>1</v>
      </c>
      <c r="AE363" t="b">
        <f t="shared" si="184"/>
        <v>1</v>
      </c>
      <c r="AF363" t="b">
        <f t="shared" si="160"/>
        <v>1</v>
      </c>
      <c r="AG363" t="b">
        <f t="shared" si="185"/>
        <v>1</v>
      </c>
      <c r="AH363" t="b">
        <f t="shared" si="161"/>
        <v>1</v>
      </c>
    </row>
    <row r="364" spans="1:34" x14ac:dyDescent="0.35">
      <c r="A364">
        <v>362</v>
      </c>
      <c r="B364">
        <f t="shared" si="162"/>
        <v>109</v>
      </c>
      <c r="C364">
        <f t="shared" si="163"/>
        <v>2057</v>
      </c>
      <c r="D364">
        <f t="shared" si="164"/>
        <v>0.58910505047556783</v>
      </c>
      <c r="E364">
        <f t="shared" si="165"/>
        <v>7.1438014067984223E-2</v>
      </c>
      <c r="F364">
        <f t="shared" si="166"/>
        <v>7.5956791391182145E-3</v>
      </c>
      <c r="G364">
        <f t="shared" si="167"/>
        <v>9.872977290787964E-2</v>
      </c>
      <c r="H364" t="b">
        <f t="shared" si="168"/>
        <v>0</v>
      </c>
      <c r="I364">
        <f t="shared" si="169"/>
        <v>1</v>
      </c>
      <c r="J364">
        <f t="shared" si="170"/>
        <v>1000</v>
      </c>
      <c r="K364">
        <f t="shared" si="171"/>
        <v>12.896218402834561</v>
      </c>
      <c r="L364">
        <f t="shared" si="172"/>
        <v>106.32545204699785</v>
      </c>
      <c r="M364">
        <f t="shared" si="173"/>
        <v>1.3711962513781975</v>
      </c>
      <c r="N364">
        <f t="shared" si="155"/>
        <v>0.22623589277927336</v>
      </c>
      <c r="O364">
        <f t="shared" si="174"/>
        <v>0.99571883399407413</v>
      </c>
      <c r="P364">
        <f t="shared" si="175"/>
        <v>1012.8962184028345</v>
      </c>
      <c r="Q364">
        <f t="shared" si="176"/>
        <v>0.54793438625994018</v>
      </c>
      <c r="R364">
        <f t="shared" si="177"/>
        <v>6.4019524482487378E-2</v>
      </c>
      <c r="S364">
        <f t="shared" si="178"/>
        <v>1013.727252580148</v>
      </c>
      <c r="T364">
        <f t="shared" si="179"/>
        <v>106.32545204699785</v>
      </c>
      <c r="U364">
        <f t="shared" si="156"/>
        <v>1196.7832456652493</v>
      </c>
      <c r="V364">
        <f t="shared" si="180"/>
        <v>0.14949515560349252</v>
      </c>
      <c r="W364">
        <f t="shared" si="157"/>
        <v>12121.806932361882</v>
      </c>
      <c r="X364">
        <f t="shared" si="158"/>
        <v>13404.505941123305</v>
      </c>
      <c r="Y364">
        <f t="shared" si="159"/>
        <v>126.64058184417762</v>
      </c>
      <c r="Z364">
        <f t="shared" si="181"/>
        <v>24.158058226661538</v>
      </c>
      <c r="AA364">
        <f t="shared" si="182"/>
        <v>0.34536876507355396</v>
      </c>
      <c r="AD364" t="b">
        <f t="shared" si="183"/>
        <v>1</v>
      </c>
      <c r="AE364" t="b">
        <f t="shared" si="184"/>
        <v>1</v>
      </c>
      <c r="AF364" t="b">
        <f t="shared" si="160"/>
        <v>1</v>
      </c>
      <c r="AG364" t="b">
        <f t="shared" si="185"/>
        <v>1</v>
      </c>
      <c r="AH364" t="b">
        <f t="shared" si="161"/>
        <v>1</v>
      </c>
    </row>
    <row r="365" spans="1:34" x14ac:dyDescent="0.35">
      <c r="A365">
        <v>363</v>
      </c>
      <c r="B365">
        <f t="shared" si="162"/>
        <v>109</v>
      </c>
      <c r="C365">
        <f t="shared" si="163"/>
        <v>2057</v>
      </c>
      <c r="D365">
        <f t="shared" si="164"/>
        <v>0.58910505047556783</v>
      </c>
      <c r="E365">
        <f t="shared" si="165"/>
        <v>7.1438014067984223E-2</v>
      </c>
      <c r="F365">
        <f t="shared" si="166"/>
        <v>7.0530589059219937E-3</v>
      </c>
      <c r="G365">
        <f t="shared" si="167"/>
        <v>9.1676714001957649E-2</v>
      </c>
      <c r="H365" t="b">
        <f t="shared" si="168"/>
        <v>0</v>
      </c>
      <c r="I365">
        <f t="shared" si="169"/>
        <v>1</v>
      </c>
      <c r="J365">
        <f t="shared" si="170"/>
        <v>1000</v>
      </c>
      <c r="K365">
        <f t="shared" si="171"/>
        <v>12.928023956458498</v>
      </c>
      <c r="L365">
        <f t="shared" si="172"/>
        <v>98.729772907879635</v>
      </c>
      <c r="M365">
        <f t="shared" si="173"/>
        <v>1.276380869368775</v>
      </c>
      <c r="N365">
        <f t="shared" si="155"/>
        <v>0.22526745617620383</v>
      </c>
      <c r="O365">
        <f t="shared" si="174"/>
        <v>0.99571935031540559</v>
      </c>
      <c r="P365">
        <f t="shared" si="175"/>
        <v>1012.9280239564584</v>
      </c>
      <c r="Q365">
        <f t="shared" si="176"/>
        <v>0.54793438625994018</v>
      </c>
      <c r="R365">
        <f t="shared" si="177"/>
        <v>6.4019524482487378E-2</v>
      </c>
      <c r="S365">
        <f t="shared" si="178"/>
        <v>1013.7611076882433</v>
      </c>
      <c r="T365">
        <f t="shared" si="179"/>
        <v>98.729772907879635</v>
      </c>
      <c r="U365">
        <f t="shared" si="156"/>
        <v>1101.3546193309051</v>
      </c>
      <c r="V365">
        <f t="shared" si="180"/>
        <v>0.13757477035866877</v>
      </c>
      <c r="W365">
        <f t="shared" si="157"/>
        <v>12013.460902485962</v>
      </c>
      <c r="X365">
        <f t="shared" si="158"/>
        <v>13293.502782747863</v>
      </c>
      <c r="Y365">
        <f t="shared" si="159"/>
        <v>117.35003336729838</v>
      </c>
      <c r="Z365">
        <f t="shared" si="181"/>
        <v>22.336218317709065</v>
      </c>
      <c r="AA365">
        <f t="shared" si="182"/>
        <v>0.31975428406075262</v>
      </c>
      <c r="AD365" t="b">
        <f t="shared" si="183"/>
        <v>1</v>
      </c>
      <c r="AE365" t="b">
        <f t="shared" si="184"/>
        <v>1</v>
      </c>
      <c r="AF365" t="b">
        <f t="shared" si="160"/>
        <v>1</v>
      </c>
      <c r="AG365" t="b">
        <f t="shared" si="185"/>
        <v>1</v>
      </c>
      <c r="AH365" t="b">
        <f t="shared" si="161"/>
        <v>1</v>
      </c>
    </row>
    <row r="366" spans="1:34" x14ac:dyDescent="0.35">
      <c r="A366">
        <v>364</v>
      </c>
      <c r="B366">
        <f t="shared" si="162"/>
        <v>109</v>
      </c>
      <c r="C366">
        <f t="shared" si="163"/>
        <v>2057</v>
      </c>
      <c r="D366">
        <f t="shared" si="164"/>
        <v>0.58910505047556783</v>
      </c>
      <c r="E366">
        <f t="shared" si="165"/>
        <v>7.1438014067984223E-2</v>
      </c>
      <c r="F366">
        <f t="shared" si="166"/>
        <v>6.5492023845784165E-3</v>
      </c>
      <c r="G366">
        <f t="shared" si="167"/>
        <v>8.5127511617379234E-2</v>
      </c>
      <c r="H366" t="b">
        <f t="shared" si="168"/>
        <v>0</v>
      </c>
      <c r="I366">
        <f t="shared" si="169"/>
        <v>1</v>
      </c>
      <c r="J366">
        <f t="shared" si="170"/>
        <v>1000</v>
      </c>
      <c r="K366">
        <f t="shared" si="171"/>
        <v>12.959907951157929</v>
      </c>
      <c r="L366">
        <f t="shared" si="172"/>
        <v>91.676714001957649</v>
      </c>
      <c r="M366">
        <f t="shared" si="173"/>
        <v>1.1881217747300024</v>
      </c>
      <c r="N366">
        <f t="shared" si="155"/>
        <v>0.22430328140166406</v>
      </c>
      <c r="O366">
        <f t="shared" si="174"/>
        <v>0.9957198665492738</v>
      </c>
      <c r="P366">
        <f t="shared" si="175"/>
        <v>1012.9599079511579</v>
      </c>
      <c r="Q366">
        <f t="shared" si="176"/>
        <v>0.54793438625994018</v>
      </c>
      <c r="R366">
        <f t="shared" si="177"/>
        <v>6.4019524482487378E-2</v>
      </c>
      <c r="S366">
        <f t="shared" si="178"/>
        <v>1013.7950462921682</v>
      </c>
      <c r="T366">
        <f t="shared" si="179"/>
        <v>91.676714001957649</v>
      </c>
      <c r="U366">
        <f t="shared" si="156"/>
        <v>1012.6983085553893</v>
      </c>
      <c r="V366">
        <f t="shared" si="180"/>
        <v>0.12650034311996686</v>
      </c>
      <c r="W366">
        <f t="shared" si="157"/>
        <v>11896.251744173409</v>
      </c>
      <c r="X366">
        <f t="shared" si="158"/>
        <v>13174.368976834534</v>
      </c>
      <c r="Y366">
        <f t="shared" si="159"/>
        <v>108.80293957173251</v>
      </c>
      <c r="Z366">
        <f t="shared" si="181"/>
        <v>20.651780153814368</v>
      </c>
      <c r="AA366">
        <f t="shared" si="182"/>
        <v>0.29601961188122933</v>
      </c>
      <c r="AD366" t="b">
        <f t="shared" si="183"/>
        <v>1</v>
      </c>
      <c r="AE366" t="b">
        <f t="shared" si="184"/>
        <v>1</v>
      </c>
      <c r="AF366" t="b">
        <f t="shared" si="160"/>
        <v>1</v>
      </c>
      <c r="AG366" t="b">
        <f t="shared" si="185"/>
        <v>1</v>
      </c>
      <c r="AH366" t="b">
        <f t="shared" si="161"/>
        <v>1</v>
      </c>
    </row>
    <row r="367" spans="1:34" x14ac:dyDescent="0.35">
      <c r="A367">
        <v>365</v>
      </c>
      <c r="B367">
        <f t="shared" si="162"/>
        <v>109</v>
      </c>
      <c r="C367">
        <f t="shared" si="163"/>
        <v>2057</v>
      </c>
      <c r="D367">
        <f t="shared" si="164"/>
        <v>0.58910505047556783</v>
      </c>
      <c r="E367">
        <f t="shared" si="165"/>
        <v>7.1438014067984223E-2</v>
      </c>
      <c r="F367">
        <f t="shared" si="166"/>
        <v>6.0813403724948286E-3</v>
      </c>
      <c r="G367">
        <f t="shared" si="167"/>
        <v>7.9046171244884403E-2</v>
      </c>
      <c r="H367" t="b">
        <f t="shared" si="168"/>
        <v>0</v>
      </c>
      <c r="I367">
        <f t="shared" si="169"/>
        <v>1</v>
      </c>
      <c r="J367">
        <f t="shared" si="170"/>
        <v>1000</v>
      </c>
      <c r="K367">
        <f t="shared" si="171"/>
        <v>12.991870580389707</v>
      </c>
      <c r="L367">
        <f t="shared" si="172"/>
        <v>85.127511617379227</v>
      </c>
      <c r="M367">
        <f t="shared" si="173"/>
        <v>1.1059656137636122</v>
      </c>
      <c r="N367">
        <f t="shared" si="155"/>
        <v>0.22334334918951212</v>
      </c>
      <c r="O367">
        <f t="shared" si="174"/>
        <v>0.99572038266157614</v>
      </c>
      <c r="P367">
        <f t="shared" si="175"/>
        <v>1012.9918705803897</v>
      </c>
      <c r="Q367">
        <f t="shared" si="176"/>
        <v>0.54793438625994018</v>
      </c>
      <c r="R367">
        <f t="shared" si="177"/>
        <v>6.4019524482487378E-2</v>
      </c>
      <c r="S367">
        <f t="shared" si="178"/>
        <v>1013.8290685978461</v>
      </c>
      <c r="T367">
        <f t="shared" si="179"/>
        <v>85.127511617379227</v>
      </c>
      <c r="U367">
        <f t="shared" si="156"/>
        <v>930.33057608037336</v>
      </c>
      <c r="V367">
        <f t="shared" si="180"/>
        <v>0.11621144826147084</v>
      </c>
      <c r="W367">
        <f t="shared" si="157"/>
        <v>11769.457791930452</v>
      </c>
      <c r="X367">
        <f t="shared" si="158"/>
        <v>13046.512189585776</v>
      </c>
      <c r="Y367">
        <f t="shared" si="159"/>
        <v>100.94626060609541</v>
      </c>
      <c r="Z367">
        <f t="shared" si="181"/>
        <v>19.094380193336438</v>
      </c>
      <c r="AA367">
        <f t="shared" si="182"/>
        <v>0.27402677035346423</v>
      </c>
      <c r="AD367" t="b">
        <f t="shared" si="183"/>
        <v>1</v>
      </c>
      <c r="AE367" t="b">
        <f t="shared" si="184"/>
        <v>1</v>
      </c>
      <c r="AF367" t="b">
        <f t="shared" si="160"/>
        <v>1</v>
      </c>
      <c r="AG367" t="b">
        <f t="shared" si="185"/>
        <v>1</v>
      </c>
      <c r="AH367" t="b">
        <f t="shared" si="161"/>
        <v>1</v>
      </c>
    </row>
    <row r="368" spans="1:34" x14ac:dyDescent="0.35">
      <c r="A368">
        <v>366</v>
      </c>
      <c r="B368">
        <f t="shared" si="162"/>
        <v>109</v>
      </c>
      <c r="C368">
        <f t="shared" si="163"/>
        <v>2057</v>
      </c>
      <c r="D368">
        <f t="shared" si="164"/>
        <v>0.58910505047556783</v>
      </c>
      <c r="E368">
        <f t="shared" si="165"/>
        <v>7.1438014067984223E-2</v>
      </c>
      <c r="F368">
        <f t="shared" si="166"/>
        <v>5.6469014934123415E-3</v>
      </c>
      <c r="G368">
        <f t="shared" si="167"/>
        <v>7.3399269751472068E-2</v>
      </c>
      <c r="H368" t="b">
        <f t="shared" si="168"/>
        <v>0</v>
      </c>
      <c r="I368">
        <f t="shared" si="169"/>
        <v>1</v>
      </c>
      <c r="J368">
        <f t="shared" si="170"/>
        <v>1000</v>
      </c>
      <c r="K368">
        <f t="shared" si="171"/>
        <v>13.023912038087804</v>
      </c>
      <c r="L368">
        <f t="shared" si="172"/>
        <v>79.046171244884405</v>
      </c>
      <c r="M368">
        <f t="shared" si="173"/>
        <v>1.0294903812409999</v>
      </c>
      <c r="N368">
        <f t="shared" si="155"/>
        <v>0.22238764035550948</v>
      </c>
      <c r="O368">
        <f t="shared" si="174"/>
        <v>0.99572089861878221</v>
      </c>
      <c r="P368">
        <f t="shared" si="175"/>
        <v>1013.0239120380878</v>
      </c>
      <c r="Q368">
        <f t="shared" si="176"/>
        <v>0.54793438625994018</v>
      </c>
      <c r="R368">
        <f t="shared" si="177"/>
        <v>6.4019524482487378E-2</v>
      </c>
      <c r="S368">
        <f t="shared" si="178"/>
        <v>1013.8631748117081</v>
      </c>
      <c r="T368">
        <f t="shared" si="179"/>
        <v>79.046171244884405</v>
      </c>
      <c r="U368">
        <f t="shared" si="156"/>
        <v>853.8022251349696</v>
      </c>
      <c r="V368">
        <f t="shared" si="180"/>
        <v>0.10665197475271329</v>
      </c>
      <c r="W368">
        <f t="shared" si="157"/>
        <v>11632.298632206028</v>
      </c>
      <c r="X368">
        <f t="shared" si="158"/>
        <v>12909.296945998623</v>
      </c>
      <c r="Y368">
        <f t="shared" si="159"/>
        <v>93.730743706237703</v>
      </c>
      <c r="Z368">
        <f t="shared" si="181"/>
        <v>17.654436626440191</v>
      </c>
      <c r="AA368">
        <f t="shared" si="182"/>
        <v>0.25364791070926385</v>
      </c>
      <c r="AD368" t="b">
        <f t="shared" si="183"/>
        <v>1</v>
      </c>
      <c r="AE368" t="b">
        <f t="shared" si="184"/>
        <v>1</v>
      </c>
      <c r="AF368" t="b">
        <f t="shared" si="160"/>
        <v>1</v>
      </c>
      <c r="AG368" t="b">
        <f t="shared" si="185"/>
        <v>1</v>
      </c>
      <c r="AH368" t="b">
        <f t="shared" si="161"/>
        <v>1</v>
      </c>
    </row>
    <row r="369" spans="1:34" x14ac:dyDescent="0.35">
      <c r="A369">
        <v>367</v>
      </c>
      <c r="B369">
        <f t="shared" si="162"/>
        <v>109</v>
      </c>
      <c r="C369">
        <f t="shared" si="163"/>
        <v>2057</v>
      </c>
      <c r="D369">
        <f t="shared" si="164"/>
        <v>0.58910505047556783</v>
      </c>
      <c r="E369">
        <f t="shared" si="165"/>
        <v>7.1438014067984223E-2</v>
      </c>
      <c r="F369">
        <f t="shared" si="166"/>
        <v>5.2434980650854302E-3</v>
      </c>
      <c r="G369">
        <f t="shared" si="167"/>
        <v>6.8155771686386632E-2</v>
      </c>
      <c r="H369" t="b">
        <f t="shared" si="168"/>
        <v>0</v>
      </c>
      <c r="I369">
        <f t="shared" si="169"/>
        <v>1</v>
      </c>
      <c r="J369">
        <f t="shared" si="170"/>
        <v>1000</v>
      </c>
      <c r="K369">
        <f t="shared" si="171"/>
        <v>13.056032518664479</v>
      </c>
      <c r="L369">
        <f t="shared" si="172"/>
        <v>73.399269751472062</v>
      </c>
      <c r="M369">
        <f t="shared" si="173"/>
        <v>0.95830325272144534</v>
      </c>
      <c r="N369">
        <f t="shared" si="155"/>
        <v>0.22143613579718144</v>
      </c>
      <c r="O369">
        <f t="shared" si="174"/>
        <v>0.99572141438792661</v>
      </c>
      <c r="P369">
        <f t="shared" si="175"/>
        <v>1013.0560325186644</v>
      </c>
      <c r="Q369">
        <f t="shared" si="176"/>
        <v>0.54793438625994018</v>
      </c>
      <c r="R369">
        <f t="shared" si="177"/>
        <v>6.4019524482487378E-2</v>
      </c>
      <c r="S369">
        <f t="shared" si="178"/>
        <v>1013.8973651406944</v>
      </c>
      <c r="T369">
        <f t="shared" si="179"/>
        <v>73.399269751472062</v>
      </c>
      <c r="U369">
        <f t="shared" si="156"/>
        <v>782.69613304270365</v>
      </c>
      <c r="V369">
        <f t="shared" si="180"/>
        <v>9.77698180712996E-2</v>
      </c>
      <c r="W369">
        <f t="shared" si="157"/>
        <v>11483.930321326532</v>
      </c>
      <c r="X369">
        <f t="shared" si="158"/>
        <v>12762.041488085773</v>
      </c>
      <c r="Y369">
        <f t="shared" si="159"/>
        <v>87.110652871464083</v>
      </c>
      <c r="Z369">
        <f t="shared" si="181"/>
        <v>16.323090403847395</v>
      </c>
      <c r="AA369">
        <f t="shared" si="182"/>
        <v>0.23476456982903374</v>
      </c>
      <c r="AD369" t="b">
        <f t="shared" si="183"/>
        <v>1</v>
      </c>
      <c r="AE369" t="b">
        <f t="shared" si="184"/>
        <v>1</v>
      </c>
      <c r="AF369" t="b">
        <f t="shared" si="160"/>
        <v>1</v>
      </c>
      <c r="AG369" t="b">
        <f t="shared" si="185"/>
        <v>1</v>
      </c>
      <c r="AH369" t="b">
        <f t="shared" si="161"/>
        <v>1</v>
      </c>
    </row>
    <row r="370" spans="1:34" x14ac:dyDescent="0.35">
      <c r="A370">
        <v>368</v>
      </c>
      <c r="B370">
        <f t="shared" si="162"/>
        <v>109</v>
      </c>
      <c r="C370">
        <f t="shared" si="163"/>
        <v>2057</v>
      </c>
      <c r="D370">
        <f t="shared" si="164"/>
        <v>0.58910505047556783</v>
      </c>
      <c r="E370">
        <f t="shared" si="165"/>
        <v>7.1438014067984223E-2</v>
      </c>
      <c r="F370">
        <f t="shared" si="166"/>
        <v>4.8689129765464093E-3</v>
      </c>
      <c r="G370">
        <f t="shared" si="167"/>
        <v>6.3286858709840216E-2</v>
      </c>
      <c r="H370" t="b">
        <f t="shared" si="168"/>
        <v>0</v>
      </c>
      <c r="I370">
        <f t="shared" si="169"/>
        <v>1</v>
      </c>
      <c r="J370">
        <f t="shared" si="170"/>
        <v>1000</v>
      </c>
      <c r="K370">
        <f t="shared" si="171"/>
        <v>13.088232217011475</v>
      </c>
      <c r="L370">
        <f t="shared" si="172"/>
        <v>68.155771686386629</v>
      </c>
      <c r="M370">
        <f t="shared" si="173"/>
        <v>0.89203856676104398</v>
      </c>
      <c r="N370">
        <f t="shared" si="155"/>
        <v>0.22048881649367286</v>
      </c>
      <c r="O370">
        <f t="shared" si="174"/>
        <v>0.99572192993660147</v>
      </c>
      <c r="P370">
        <f t="shared" si="175"/>
        <v>1013.0882322170115</v>
      </c>
      <c r="Q370">
        <f t="shared" si="176"/>
        <v>0.54793438625994018</v>
      </c>
      <c r="R370">
        <f t="shared" si="177"/>
        <v>6.4019524482487378E-2</v>
      </c>
      <c r="S370">
        <f t="shared" si="178"/>
        <v>1013.9316397922555</v>
      </c>
      <c r="T370">
        <f t="shared" si="179"/>
        <v>68.155771686386629</v>
      </c>
      <c r="U370">
        <f t="shared" si="156"/>
        <v>716.62496094580877</v>
      </c>
      <c r="V370">
        <f t="shared" si="180"/>
        <v>8.9516594115076856E-2</v>
      </c>
      <c r="W370">
        <f t="shared" si="157"/>
        <v>11323.44021420649</v>
      </c>
      <c r="X370">
        <f t="shared" si="158"/>
        <v>12604.014404319418</v>
      </c>
      <c r="Y370">
        <f t="shared" si="159"/>
        <v>81.043517837144918</v>
      </c>
      <c r="Z370">
        <f t="shared" si="181"/>
        <v>15.092150714508403</v>
      </c>
      <c r="AA370">
        <f t="shared" si="182"/>
        <v>0.21726698109859943</v>
      </c>
      <c r="AD370" t="b">
        <f t="shared" si="183"/>
        <v>1</v>
      </c>
      <c r="AE370" t="b">
        <f t="shared" si="184"/>
        <v>1</v>
      </c>
      <c r="AF370" t="b">
        <f t="shared" si="160"/>
        <v>1</v>
      </c>
      <c r="AG370" t="b">
        <f t="shared" si="185"/>
        <v>1</v>
      </c>
      <c r="AH370" t="b">
        <f t="shared" si="161"/>
        <v>1</v>
      </c>
    </row>
    <row r="371" spans="1:34" x14ac:dyDescent="0.35">
      <c r="A371">
        <v>369</v>
      </c>
      <c r="B371">
        <f t="shared" si="162"/>
        <v>110</v>
      </c>
      <c r="C371">
        <f t="shared" si="163"/>
        <v>2057</v>
      </c>
      <c r="D371">
        <f t="shared" si="164"/>
        <v>0.6404296554201131</v>
      </c>
      <c r="E371">
        <f t="shared" si="165"/>
        <v>8.1705487991673986E-2</v>
      </c>
      <c r="F371">
        <f t="shared" si="166"/>
        <v>5.1708836743476179E-3</v>
      </c>
      <c r="G371">
        <f t="shared" si="167"/>
        <v>5.8115975035492595E-2</v>
      </c>
      <c r="H371" t="b">
        <f t="shared" si="168"/>
        <v>0</v>
      </c>
      <c r="I371">
        <f t="shared" si="169"/>
        <v>1</v>
      </c>
      <c r="J371">
        <f t="shared" si="170"/>
        <v>1000</v>
      </c>
      <c r="K371">
        <f t="shared" si="171"/>
        <v>13.120511328501181</v>
      </c>
      <c r="L371">
        <f t="shared" si="172"/>
        <v>63.286858709840217</v>
      </c>
      <c r="M371">
        <f t="shared" si="173"/>
        <v>0.83035594664771217</v>
      </c>
      <c r="N371">
        <f t="shared" si="155"/>
        <v>0.21954566350559906</v>
      </c>
      <c r="O371">
        <f t="shared" si="174"/>
        <v>0.99572244523294973</v>
      </c>
      <c r="P371">
        <f t="shared" si="175"/>
        <v>1013.1205113285012</v>
      </c>
      <c r="Q371">
        <f t="shared" si="176"/>
        <v>0.59567207903242747</v>
      </c>
      <c r="R371">
        <f t="shared" si="177"/>
        <v>7.2683876476266396E-2</v>
      </c>
      <c r="S371">
        <f t="shared" si="178"/>
        <v>1013.9659989743539</v>
      </c>
      <c r="T371">
        <f t="shared" si="179"/>
        <v>63.286858709840217</v>
      </c>
      <c r="U371">
        <f t="shared" si="156"/>
        <v>655.22902707065668</v>
      </c>
      <c r="V371">
        <f t="shared" si="180"/>
        <v>8.1847373542904112E-2</v>
      </c>
      <c r="W371">
        <f t="shared" si="157"/>
        <v>11274.508027620552</v>
      </c>
      <c r="X371">
        <f t="shared" si="158"/>
        <v>12550.611768413844</v>
      </c>
      <c r="Y371">
        <f t="shared" si="159"/>
        <v>74.162013142641712</v>
      </c>
      <c r="Z371">
        <f t="shared" si="181"/>
        <v>13.954044576534962</v>
      </c>
      <c r="AA371">
        <f t="shared" si="182"/>
        <v>0.20105343587550489</v>
      </c>
      <c r="AD371" t="b">
        <f t="shared" si="183"/>
        <v>1</v>
      </c>
      <c r="AE371" t="b">
        <f t="shared" si="184"/>
        <v>1</v>
      </c>
      <c r="AF371" t="b">
        <f t="shared" si="160"/>
        <v>1</v>
      </c>
      <c r="AG371" t="b">
        <f t="shared" si="185"/>
        <v>1</v>
      </c>
      <c r="AH371" t="b">
        <f t="shared" si="161"/>
        <v>1</v>
      </c>
    </row>
    <row r="372" spans="1:34" x14ac:dyDescent="0.35">
      <c r="A372">
        <v>370</v>
      </c>
      <c r="B372">
        <f t="shared" si="162"/>
        <v>110</v>
      </c>
      <c r="C372">
        <f t="shared" si="163"/>
        <v>2057</v>
      </c>
      <c r="D372">
        <f t="shared" si="164"/>
        <v>0.6404296554201131</v>
      </c>
      <c r="E372">
        <f t="shared" si="165"/>
        <v>8.1705487991673986E-2</v>
      </c>
      <c r="F372">
        <f t="shared" si="166"/>
        <v>4.748394100386865E-3</v>
      </c>
      <c r="G372">
        <f t="shared" si="167"/>
        <v>5.3367580935105727E-2</v>
      </c>
      <c r="H372" t="b">
        <f t="shared" si="168"/>
        <v>0</v>
      </c>
      <c r="I372">
        <f t="shared" si="169"/>
        <v>1</v>
      </c>
      <c r="J372">
        <f t="shared" si="170"/>
        <v>1000</v>
      </c>
      <c r="K372">
        <f t="shared" si="171"/>
        <v>13.152870048987829</v>
      </c>
      <c r="L372">
        <f t="shared" si="172"/>
        <v>58.115975035492596</v>
      </c>
      <c r="M372">
        <f t="shared" si="173"/>
        <v>0.76439186741205489</v>
      </c>
      <c r="N372">
        <f t="shared" si="155"/>
        <v>0.21860665797489234</v>
      </c>
      <c r="O372">
        <f t="shared" si="174"/>
        <v>0.99572296024565854</v>
      </c>
      <c r="P372">
        <f t="shared" si="175"/>
        <v>1013.1528700489878</v>
      </c>
      <c r="Q372">
        <f t="shared" si="176"/>
        <v>0.59567207903242747</v>
      </c>
      <c r="R372">
        <f t="shared" si="177"/>
        <v>7.2683876476266396E-2</v>
      </c>
      <c r="S372">
        <f t="shared" si="178"/>
        <v>1014.0004428954643</v>
      </c>
      <c r="T372">
        <f t="shared" si="179"/>
        <v>58.115975035492596</v>
      </c>
      <c r="U372">
        <f t="shared" si="156"/>
        <v>598.83541998646433</v>
      </c>
      <c r="V372">
        <f t="shared" si="180"/>
        <v>7.4803014343668081E-2</v>
      </c>
      <c r="W372">
        <f t="shared" si="157"/>
        <v>11220.958669920612</v>
      </c>
      <c r="X372">
        <f t="shared" si="158"/>
        <v>12492.739453366592</v>
      </c>
      <c r="Y372">
        <f t="shared" si="159"/>
        <v>67.871863892265509</v>
      </c>
      <c r="Z372">
        <f t="shared" si="181"/>
        <v>12.759110299442053</v>
      </c>
      <c r="AA372">
        <f t="shared" si="182"/>
        <v>0.18417135668138071</v>
      </c>
      <c r="AD372" t="b">
        <f t="shared" si="183"/>
        <v>1</v>
      </c>
      <c r="AE372" t="b">
        <f t="shared" si="184"/>
        <v>1</v>
      </c>
      <c r="AF372" t="b">
        <f t="shared" si="160"/>
        <v>1</v>
      </c>
      <c r="AG372" t="b">
        <f t="shared" si="185"/>
        <v>1</v>
      </c>
      <c r="AH372" t="b">
        <f t="shared" si="161"/>
        <v>1</v>
      </c>
    </row>
    <row r="373" spans="1:34" x14ac:dyDescent="0.35">
      <c r="A373">
        <v>371</v>
      </c>
      <c r="B373">
        <f t="shared" si="162"/>
        <v>110</v>
      </c>
      <c r="C373">
        <f t="shared" si="163"/>
        <v>2057</v>
      </c>
      <c r="D373">
        <f t="shared" si="164"/>
        <v>0.6404296554201131</v>
      </c>
      <c r="E373">
        <f t="shared" si="165"/>
        <v>8.1705487991673986E-2</v>
      </c>
      <c r="F373">
        <f t="shared" si="166"/>
        <v>4.3604242432379705E-3</v>
      </c>
      <c r="G373">
        <f t="shared" si="167"/>
        <v>4.9007156691867754E-2</v>
      </c>
      <c r="H373" t="b">
        <f t="shared" si="168"/>
        <v>0</v>
      </c>
      <c r="I373">
        <f t="shared" si="169"/>
        <v>1</v>
      </c>
      <c r="J373">
        <f t="shared" si="170"/>
        <v>1000</v>
      </c>
      <c r="K373">
        <f t="shared" si="171"/>
        <v>13.185308574808685</v>
      </c>
      <c r="L373">
        <f t="shared" si="172"/>
        <v>53.367580935105728</v>
      </c>
      <c r="M373">
        <f t="shared" si="173"/>
        <v>0.70366802252044602</v>
      </c>
      <c r="N373">
        <f t="shared" si="155"/>
        <v>0.21767178112464369</v>
      </c>
      <c r="O373">
        <f t="shared" si="174"/>
        <v>0.99572347494395153</v>
      </c>
      <c r="P373">
        <f t="shared" si="175"/>
        <v>1013.1853085748087</v>
      </c>
      <c r="Q373">
        <f t="shared" si="176"/>
        <v>0.59567207903242747</v>
      </c>
      <c r="R373">
        <f t="shared" si="177"/>
        <v>7.2683876476266396E-2</v>
      </c>
      <c r="S373">
        <f t="shared" si="178"/>
        <v>1014.0349717645762</v>
      </c>
      <c r="T373">
        <f t="shared" si="179"/>
        <v>53.367580935105728</v>
      </c>
      <c r="U373">
        <f t="shared" si="156"/>
        <v>547.03554197932795</v>
      </c>
      <c r="V373">
        <f t="shared" si="180"/>
        <v>6.8332476883382814E-2</v>
      </c>
      <c r="W373">
        <f t="shared" si="157"/>
        <v>11162.360334814186</v>
      </c>
      <c r="X373">
        <f t="shared" si="158"/>
        <v>12430.026996634595</v>
      </c>
      <c r="Y373">
        <f t="shared" si="159"/>
        <v>62.12473872888971</v>
      </c>
      <c r="Z373">
        <f t="shared" si="181"/>
        <v>11.666508512428043</v>
      </c>
      <c r="AA373">
        <f t="shared" si="182"/>
        <v>0.16870056667886046</v>
      </c>
      <c r="AD373" t="b">
        <f t="shared" si="183"/>
        <v>1</v>
      </c>
      <c r="AE373" t="b">
        <f t="shared" si="184"/>
        <v>1</v>
      </c>
      <c r="AF373" t="b">
        <f t="shared" si="160"/>
        <v>1</v>
      </c>
      <c r="AG373" t="b">
        <f t="shared" si="185"/>
        <v>1</v>
      </c>
      <c r="AH373" t="b">
        <f t="shared" si="161"/>
        <v>1</v>
      </c>
    </row>
    <row r="374" spans="1:34" x14ac:dyDescent="0.35">
      <c r="A374">
        <v>372</v>
      </c>
      <c r="B374">
        <f t="shared" si="162"/>
        <v>110</v>
      </c>
      <c r="C374">
        <f t="shared" si="163"/>
        <v>2057</v>
      </c>
      <c r="D374">
        <f t="shared" si="164"/>
        <v>0.6404296554201131</v>
      </c>
      <c r="E374">
        <f t="shared" si="165"/>
        <v>8.1705487991673986E-2</v>
      </c>
      <c r="F374">
        <f t="shared" si="166"/>
        <v>4.0041536525934861E-3</v>
      </c>
      <c r="G374">
        <f t="shared" si="167"/>
        <v>4.5003003039274264E-2</v>
      </c>
      <c r="H374" t="b">
        <f t="shared" si="168"/>
        <v>0</v>
      </c>
      <c r="I374">
        <f t="shared" si="169"/>
        <v>1</v>
      </c>
      <c r="J374">
        <f t="shared" si="170"/>
        <v>1000</v>
      </c>
      <c r="K374">
        <f t="shared" si="171"/>
        <v>13.217827102785233</v>
      </c>
      <c r="L374">
        <f t="shared" si="172"/>
        <v>49.007156691867756</v>
      </c>
      <c r="M374">
        <f t="shared" si="173"/>
        <v>0.64776812395221228</v>
      </c>
      <c r="N374">
        <f t="shared" si="155"/>
        <v>0.21674101425894055</v>
      </c>
      <c r="O374">
        <f t="shared" si="174"/>
        <v>0.99572398929758299</v>
      </c>
      <c r="P374">
        <f t="shared" si="175"/>
        <v>1013.2178271027852</v>
      </c>
      <c r="Q374">
        <f t="shared" si="176"/>
        <v>0.59567207903242747</v>
      </c>
      <c r="R374">
        <f t="shared" si="177"/>
        <v>7.2683876476266396E-2</v>
      </c>
      <c r="S374">
        <f t="shared" si="178"/>
        <v>1014.0695857911943</v>
      </c>
      <c r="T374">
        <f t="shared" si="179"/>
        <v>49.007156691867756</v>
      </c>
      <c r="U374">
        <f t="shared" si="156"/>
        <v>499.45416640995796</v>
      </c>
      <c r="V374">
        <f t="shared" si="180"/>
        <v>6.2388890047307737E-2</v>
      </c>
      <c r="W374">
        <f t="shared" si="157"/>
        <v>11098.24084348511</v>
      </c>
      <c r="X374">
        <f t="shared" si="158"/>
        <v>12362.073240590727</v>
      </c>
      <c r="Y374">
        <f t="shared" si="159"/>
        <v>56.876253208077401</v>
      </c>
      <c r="Z374">
        <f t="shared" si="181"/>
        <v>10.667475084973356</v>
      </c>
      <c r="AA374">
        <f t="shared" si="182"/>
        <v>0.15452307260379003</v>
      </c>
      <c r="AD374" t="b">
        <f t="shared" si="183"/>
        <v>1</v>
      </c>
      <c r="AE374" t="b">
        <f t="shared" si="184"/>
        <v>1</v>
      </c>
      <c r="AF374" t="b">
        <f t="shared" si="160"/>
        <v>1</v>
      </c>
      <c r="AG374" t="b">
        <f t="shared" si="185"/>
        <v>1</v>
      </c>
      <c r="AH374" t="b">
        <f t="shared" si="161"/>
        <v>1</v>
      </c>
    </row>
    <row r="375" spans="1:34" x14ac:dyDescent="0.35">
      <c r="A375">
        <v>373</v>
      </c>
      <c r="B375">
        <f t="shared" si="162"/>
        <v>110</v>
      </c>
      <c r="C375">
        <f t="shared" si="163"/>
        <v>2058</v>
      </c>
      <c r="D375">
        <f t="shared" si="164"/>
        <v>0.6404296554201131</v>
      </c>
      <c r="E375">
        <f t="shared" si="165"/>
        <v>8.1705487991673986E-2</v>
      </c>
      <c r="F375">
        <f t="shared" si="166"/>
        <v>3.6769923244146913E-3</v>
      </c>
      <c r="G375">
        <f t="shared" si="167"/>
        <v>4.1326010714859571E-2</v>
      </c>
      <c r="H375" t="b">
        <f t="shared" si="168"/>
        <v>1</v>
      </c>
      <c r="I375">
        <f t="shared" si="169"/>
        <v>1</v>
      </c>
      <c r="J375">
        <f t="shared" si="170"/>
        <v>1000</v>
      </c>
      <c r="K375">
        <f t="shared" si="171"/>
        <v>13.250425830224351</v>
      </c>
      <c r="L375">
        <f t="shared" si="172"/>
        <v>45.003003039274262</v>
      </c>
      <c r="M375">
        <f t="shared" si="173"/>
        <v>0.59630895390926475</v>
      </c>
      <c r="N375">
        <f t="shared" si="155"/>
        <v>0.21581433876269998</v>
      </c>
      <c r="O375">
        <f t="shared" si="174"/>
        <v>0.99572450327683037</v>
      </c>
      <c r="P375">
        <f t="shared" si="175"/>
        <v>1013.2504258302243</v>
      </c>
      <c r="Q375">
        <f t="shared" si="176"/>
        <v>0.59567207903242747</v>
      </c>
      <c r="R375">
        <f t="shared" si="177"/>
        <v>7.2683876476266396E-2</v>
      </c>
      <c r="S375">
        <f t="shared" si="178"/>
        <v>1014.10428518534</v>
      </c>
      <c r="T375">
        <f t="shared" si="179"/>
        <v>45.003003039274262</v>
      </c>
      <c r="U375">
        <f t="shared" si="156"/>
        <v>455.74671218117214</v>
      </c>
      <c r="V375">
        <f t="shared" si="180"/>
        <v>5.6929210782385525E-2</v>
      </c>
      <c r="W375">
        <f t="shared" si="157"/>
        <v>11028.0838701254</v>
      </c>
      <c r="X375">
        <f t="shared" si="158"/>
        <v>12288.443789439803</v>
      </c>
      <c r="Y375">
        <f t="shared" si="159"/>
        <v>52.08564753016659</v>
      </c>
      <c r="Z375">
        <f t="shared" si="181"/>
        <v>9.7539965234304873</v>
      </c>
      <c r="AA375">
        <f t="shared" si="182"/>
        <v>0.14153074746326477</v>
      </c>
      <c r="AD375" t="b">
        <f t="shared" si="183"/>
        <v>1</v>
      </c>
      <c r="AE375" t="b">
        <f t="shared" si="184"/>
        <v>1</v>
      </c>
      <c r="AF375" t="b">
        <f t="shared" si="160"/>
        <v>1</v>
      </c>
      <c r="AG375" t="b">
        <f t="shared" si="185"/>
        <v>1</v>
      </c>
      <c r="AH375" t="b">
        <f t="shared" si="161"/>
        <v>1</v>
      </c>
    </row>
    <row r="376" spans="1:34" x14ac:dyDescent="0.35">
      <c r="A376">
        <v>374</v>
      </c>
      <c r="B376">
        <f t="shared" si="162"/>
        <v>110</v>
      </c>
      <c r="C376">
        <f t="shared" si="163"/>
        <v>2058</v>
      </c>
      <c r="D376">
        <f t="shared" si="164"/>
        <v>0.6404296554201131</v>
      </c>
      <c r="E376">
        <f t="shared" si="165"/>
        <v>8.1705487991673986E-2</v>
      </c>
      <c r="F376">
        <f t="shared" si="166"/>
        <v>3.3765618722067492E-3</v>
      </c>
      <c r="G376">
        <f t="shared" si="167"/>
        <v>3.7949448842652819E-2</v>
      </c>
      <c r="H376" t="b">
        <f t="shared" si="168"/>
        <v>0</v>
      </c>
      <c r="I376">
        <f t="shared" si="169"/>
        <v>1</v>
      </c>
      <c r="J376">
        <f t="shared" si="170"/>
        <v>1000</v>
      </c>
      <c r="K376">
        <f t="shared" si="171"/>
        <v>13.283104954919599</v>
      </c>
      <c r="L376">
        <f t="shared" si="172"/>
        <v>41.326010714859571</v>
      </c>
      <c r="M376">
        <f t="shared" si="173"/>
        <v>0.54893773769361165</v>
      </c>
      <c r="N376">
        <f t="shared" si="155"/>
        <v>0.21489173610149831</v>
      </c>
      <c r="O376">
        <f t="shared" si="174"/>
        <v>0.99572501685248949</v>
      </c>
      <c r="P376">
        <f t="shared" si="175"/>
        <v>1013.2831049549196</v>
      </c>
      <c r="Q376">
        <f t="shared" si="176"/>
        <v>0.59567207903242747</v>
      </c>
      <c r="R376">
        <f t="shared" si="177"/>
        <v>7.2683876476266396E-2</v>
      </c>
      <c r="S376">
        <f t="shared" si="178"/>
        <v>1014.1390701575525</v>
      </c>
      <c r="T376">
        <f t="shared" si="179"/>
        <v>41.326010714859571</v>
      </c>
      <c r="U376">
        <f t="shared" si="156"/>
        <v>415.59674081139821</v>
      </c>
      <c r="V376">
        <f t="shared" si="180"/>
        <v>5.1913911446319287E-2</v>
      </c>
      <c r="W376">
        <f t="shared" si="157"/>
        <v>10951.324814612153</v>
      </c>
      <c r="X376">
        <f t="shared" si="158"/>
        <v>12208.668255458129</v>
      </c>
      <c r="Y376">
        <f t="shared" si="159"/>
        <v>47.715490586029446</v>
      </c>
      <c r="Z376">
        <f t="shared" si="181"/>
        <v>8.9187456761276724</v>
      </c>
      <c r="AA376">
        <f t="shared" si="182"/>
        <v>0.12962450544075824</v>
      </c>
      <c r="AD376" t="b">
        <f t="shared" si="183"/>
        <v>1</v>
      </c>
      <c r="AE376" t="b">
        <f t="shared" si="184"/>
        <v>1</v>
      </c>
      <c r="AF376" t="b">
        <f t="shared" si="160"/>
        <v>1</v>
      </c>
      <c r="AG376" t="b">
        <f t="shared" si="185"/>
        <v>1</v>
      </c>
      <c r="AH376" t="b">
        <f t="shared" si="161"/>
        <v>1</v>
      </c>
    </row>
    <row r="377" spans="1:34" x14ac:dyDescent="0.35">
      <c r="A377">
        <v>375</v>
      </c>
      <c r="B377">
        <f t="shared" si="162"/>
        <v>110</v>
      </c>
      <c r="C377">
        <f t="shared" si="163"/>
        <v>2058</v>
      </c>
      <c r="D377">
        <f t="shared" si="164"/>
        <v>0.6404296554201131</v>
      </c>
      <c r="E377">
        <f t="shared" si="165"/>
        <v>8.1705487991673986E-2</v>
      </c>
      <c r="F377">
        <f t="shared" si="166"/>
        <v>3.1006782367040161E-3</v>
      </c>
      <c r="G377">
        <f t="shared" si="167"/>
        <v>3.4848770605948806E-2</v>
      </c>
      <c r="H377" t="b">
        <f t="shared" si="168"/>
        <v>0</v>
      </c>
      <c r="I377">
        <f t="shared" si="169"/>
        <v>1</v>
      </c>
      <c r="J377">
        <f t="shared" si="170"/>
        <v>1000</v>
      </c>
      <c r="K377">
        <f t="shared" si="171"/>
        <v>13.315864675152257</v>
      </c>
      <c r="L377">
        <f t="shared" si="172"/>
        <v>37.949448842652821</v>
      </c>
      <c r="M377">
        <f t="shared" si="173"/>
        <v>0.50532972528537834</v>
      </c>
      <c r="N377">
        <f t="shared" si="155"/>
        <v>0.21397318782139588</v>
      </c>
      <c r="O377">
        <f t="shared" si="174"/>
        <v>0.99572552999586461</v>
      </c>
      <c r="P377">
        <f t="shared" si="175"/>
        <v>1013.3158646751523</v>
      </c>
      <c r="Q377">
        <f t="shared" si="176"/>
        <v>0.59567207903242747</v>
      </c>
      <c r="R377">
        <f t="shared" si="177"/>
        <v>7.2683876476266396E-2</v>
      </c>
      <c r="S377">
        <f t="shared" si="178"/>
        <v>1014.1739409188906</v>
      </c>
      <c r="T377">
        <f t="shared" si="179"/>
        <v>37.949448842652821</v>
      </c>
      <c r="U377">
        <f t="shared" si="156"/>
        <v>378.71365793279688</v>
      </c>
      <c r="V377">
        <f t="shared" si="180"/>
        <v>4.7306692692176328E-2</v>
      </c>
      <c r="W377">
        <f t="shared" si="157"/>
        <v>10867.346289345118</v>
      </c>
      <c r="X377">
        <f t="shared" si="158"/>
        <v>12122.237277104985</v>
      </c>
      <c r="Y377">
        <f t="shared" si="159"/>
        <v>43.731408167916122</v>
      </c>
      <c r="Z377">
        <f t="shared" si="181"/>
        <v>8.1550229458926609</v>
      </c>
      <c r="AA377">
        <f t="shared" si="182"/>
        <v>0.11871354581090027</v>
      </c>
      <c r="AD377" t="b">
        <f t="shared" si="183"/>
        <v>1</v>
      </c>
      <c r="AE377" t="b">
        <f t="shared" si="184"/>
        <v>1</v>
      </c>
      <c r="AF377" t="b">
        <f t="shared" si="160"/>
        <v>1</v>
      </c>
      <c r="AG377" t="b">
        <f t="shared" si="185"/>
        <v>1</v>
      </c>
      <c r="AH377" t="b">
        <f t="shared" si="161"/>
        <v>1</v>
      </c>
    </row>
    <row r="378" spans="1:34" x14ac:dyDescent="0.35">
      <c r="A378">
        <v>376</v>
      </c>
      <c r="B378">
        <f t="shared" si="162"/>
        <v>110</v>
      </c>
      <c r="C378">
        <f t="shared" si="163"/>
        <v>2058</v>
      </c>
      <c r="D378">
        <f t="shared" si="164"/>
        <v>0.6404296554201131</v>
      </c>
      <c r="E378">
        <f t="shared" si="165"/>
        <v>8.1705487991673986E-2</v>
      </c>
      <c r="F378">
        <f t="shared" si="166"/>
        <v>2.8473358082689517E-3</v>
      </c>
      <c r="G378">
        <f t="shared" si="167"/>
        <v>3.2001434797679855E-2</v>
      </c>
      <c r="H378" t="b">
        <f t="shared" si="168"/>
        <v>0</v>
      </c>
      <c r="I378">
        <f t="shared" si="169"/>
        <v>1</v>
      </c>
      <c r="J378">
        <f t="shared" si="170"/>
        <v>1000</v>
      </c>
      <c r="K378">
        <f t="shared" si="171"/>
        <v>13.348705189692666</v>
      </c>
      <c r="L378">
        <f t="shared" si="172"/>
        <v>34.848770605948808</v>
      </c>
      <c r="M378">
        <f t="shared" si="173"/>
        <v>0.46518596504203807</v>
      </c>
      <c r="N378">
        <f t="shared" si="155"/>
        <v>0.21305867554875868</v>
      </c>
      <c r="O378">
        <f t="shared" si="174"/>
        <v>0.99572604267876519</v>
      </c>
      <c r="P378">
        <f t="shared" si="175"/>
        <v>1013.3487051896926</v>
      </c>
      <c r="Q378">
        <f t="shared" si="176"/>
        <v>0.59567207903242747</v>
      </c>
      <c r="R378">
        <f t="shared" si="177"/>
        <v>7.2683876476266396E-2</v>
      </c>
      <c r="S378">
        <f t="shared" si="178"/>
        <v>1014.2088976809333</v>
      </c>
      <c r="T378">
        <f t="shared" si="179"/>
        <v>34.848770605948808</v>
      </c>
      <c r="U378">
        <f t="shared" si="156"/>
        <v>344.83060251759611</v>
      </c>
      <c r="V378">
        <f t="shared" si="180"/>
        <v>4.3074219802900916E-2</v>
      </c>
      <c r="W378">
        <f t="shared" si="157"/>
        <v>10775.473184177257</v>
      </c>
      <c r="X378">
        <f t="shared" si="158"/>
        <v>12028.599290108703</v>
      </c>
      <c r="Y378">
        <f t="shared" si="159"/>
        <v>40.101833372235618</v>
      </c>
      <c r="Z378">
        <f t="shared" si="181"/>
        <v>7.4567025382114238</v>
      </c>
      <c r="AA378">
        <f t="shared" si="182"/>
        <v>0.1087146600913195</v>
      </c>
      <c r="AD378" t="b">
        <f t="shared" si="183"/>
        <v>1</v>
      </c>
      <c r="AE378" t="b">
        <f t="shared" si="184"/>
        <v>1</v>
      </c>
      <c r="AF378" t="b">
        <f t="shared" si="160"/>
        <v>1</v>
      </c>
      <c r="AG378" t="b">
        <f t="shared" si="185"/>
        <v>1</v>
      </c>
      <c r="AH378" t="b">
        <f t="shared" si="161"/>
        <v>1</v>
      </c>
    </row>
    <row r="379" spans="1:34" x14ac:dyDescent="0.35">
      <c r="A379">
        <v>377</v>
      </c>
      <c r="B379">
        <f t="shared" si="162"/>
        <v>110</v>
      </c>
      <c r="C379">
        <f t="shared" si="163"/>
        <v>2058</v>
      </c>
      <c r="D379">
        <f t="shared" si="164"/>
        <v>0.6404296554201131</v>
      </c>
      <c r="E379">
        <f t="shared" si="165"/>
        <v>8.1705487991673986E-2</v>
      </c>
      <c r="F379">
        <f t="shared" si="166"/>
        <v>2.6146928465781696E-3</v>
      </c>
      <c r="G379">
        <f t="shared" si="167"/>
        <v>2.9386741951101684E-2</v>
      </c>
      <c r="H379" t="b">
        <f t="shared" si="168"/>
        <v>0</v>
      </c>
      <c r="I379">
        <f t="shared" si="169"/>
        <v>1</v>
      </c>
      <c r="J379">
        <f t="shared" si="170"/>
        <v>1000</v>
      </c>
      <c r="K379">
        <f t="shared" si="171"/>
        <v>13.381626697801398</v>
      </c>
      <c r="L379">
        <f t="shared" si="172"/>
        <v>32.001434797679856</v>
      </c>
      <c r="M379">
        <f t="shared" si="173"/>
        <v>0.42823125425658343</v>
      </c>
      <c r="N379">
        <f t="shared" si="155"/>
        <v>0.2121481809900759</v>
      </c>
      <c r="O379">
        <f t="shared" si="174"/>
        <v>0.99572655487349815</v>
      </c>
      <c r="P379">
        <f t="shared" si="175"/>
        <v>1013.3816266978014</v>
      </c>
      <c r="Q379">
        <f t="shared" si="176"/>
        <v>0.59567207903242747</v>
      </c>
      <c r="R379">
        <f t="shared" si="177"/>
        <v>7.2683876476266396E-2</v>
      </c>
      <c r="S379">
        <f t="shared" si="178"/>
        <v>1014.2439406557816</v>
      </c>
      <c r="T379">
        <f t="shared" si="179"/>
        <v>32.001434797679856</v>
      </c>
      <c r="U379">
        <f t="shared" si="156"/>
        <v>313.70250849992993</v>
      </c>
      <c r="V379">
        <f t="shared" si="180"/>
        <v>3.9185880560464049E-2</v>
      </c>
      <c r="W379">
        <f t="shared" si="157"/>
        <v>10674.967269999443</v>
      </c>
      <c r="X379">
        <f t="shared" si="158"/>
        <v>11927.157031064951</v>
      </c>
      <c r="Y379">
        <f t="shared" si="159"/>
        <v>36.79777738224378</v>
      </c>
      <c r="Z379">
        <f t="shared" si="181"/>
        <v>6.8181833136536287</v>
      </c>
      <c r="AA379">
        <f t="shared" si="182"/>
        <v>9.9551597141888215E-2</v>
      </c>
      <c r="AD379" t="b">
        <f t="shared" si="183"/>
        <v>1</v>
      </c>
      <c r="AE379" t="b">
        <f t="shared" si="184"/>
        <v>1</v>
      </c>
      <c r="AF379" t="b">
        <f t="shared" si="160"/>
        <v>1</v>
      </c>
      <c r="AG379" t="b">
        <f t="shared" si="185"/>
        <v>1</v>
      </c>
      <c r="AH379" t="b">
        <f t="shared" si="161"/>
        <v>1</v>
      </c>
    </row>
    <row r="380" spans="1:34" x14ac:dyDescent="0.35">
      <c r="A380">
        <v>378</v>
      </c>
      <c r="B380">
        <f t="shared" si="162"/>
        <v>110</v>
      </c>
      <c r="C380">
        <f t="shared" si="163"/>
        <v>2058</v>
      </c>
      <c r="D380">
        <f t="shared" si="164"/>
        <v>0.6404296554201131</v>
      </c>
      <c r="E380">
        <f t="shared" si="165"/>
        <v>8.1705487991673986E-2</v>
      </c>
      <c r="F380">
        <f t="shared" si="166"/>
        <v>2.4010580916001608E-3</v>
      </c>
      <c r="G380">
        <f t="shared" si="167"/>
        <v>2.6985683859501522E-2</v>
      </c>
      <c r="H380" t="b">
        <f t="shared" si="168"/>
        <v>0</v>
      </c>
      <c r="I380">
        <f t="shared" si="169"/>
        <v>1</v>
      </c>
      <c r="J380">
        <f t="shared" si="170"/>
        <v>1000</v>
      </c>
      <c r="K380">
        <f t="shared" si="171"/>
        <v>13.414629399230433</v>
      </c>
      <c r="L380">
        <f t="shared" si="172"/>
        <v>29.386741951101683</v>
      </c>
      <c r="M380">
        <f t="shared" si="173"/>
        <v>0.39421225252484698</v>
      </c>
      <c r="N380">
        <f t="shared" si="155"/>
        <v>0.21124168593177406</v>
      </c>
      <c r="O380">
        <f t="shared" si="174"/>
        <v>0.99572706655286269</v>
      </c>
      <c r="P380">
        <f t="shared" si="175"/>
        <v>1013.4146293992304</v>
      </c>
      <c r="Q380">
        <f t="shared" si="176"/>
        <v>0.59567207903242747</v>
      </c>
      <c r="R380">
        <f t="shared" si="177"/>
        <v>7.2683876476266396E-2</v>
      </c>
      <c r="S380">
        <f t="shared" si="178"/>
        <v>1014.2790700560594</v>
      </c>
      <c r="T380">
        <f t="shared" si="179"/>
        <v>29.386741951101683</v>
      </c>
      <c r="U380">
        <f t="shared" si="156"/>
        <v>285.1043247127854</v>
      </c>
      <c r="V380">
        <f t="shared" si="180"/>
        <v>3.5613562890809539E-2</v>
      </c>
      <c r="W380">
        <f t="shared" si="157"/>
        <v>10565.021297853888</v>
      </c>
      <c r="X380">
        <f t="shared" si="158"/>
        <v>11817.263751389803</v>
      </c>
      <c r="Y380">
        <f t="shared" si="159"/>
        <v>33.792618966566728</v>
      </c>
      <c r="Z380">
        <f t="shared" si="181"/>
        <v>6.2343438501509763</v>
      </c>
      <c r="AA380">
        <f t="shared" si="182"/>
        <v>9.1154481364238607E-2</v>
      </c>
      <c r="AD380" t="b">
        <f t="shared" si="183"/>
        <v>1</v>
      </c>
      <c r="AE380" t="b">
        <f t="shared" si="184"/>
        <v>1</v>
      </c>
      <c r="AF380" t="b">
        <f t="shared" si="160"/>
        <v>1</v>
      </c>
      <c r="AG380" t="b">
        <f t="shared" si="185"/>
        <v>1</v>
      </c>
      <c r="AH380" t="b">
        <f t="shared" si="161"/>
        <v>1</v>
      </c>
    </row>
    <row r="381" spans="1:34" x14ac:dyDescent="0.35">
      <c r="A381">
        <v>379</v>
      </c>
      <c r="B381">
        <f t="shared" si="162"/>
        <v>110</v>
      </c>
      <c r="C381">
        <f t="shared" si="163"/>
        <v>2058</v>
      </c>
      <c r="D381">
        <f t="shared" si="164"/>
        <v>0.6404296554201131</v>
      </c>
      <c r="E381">
        <f t="shared" si="165"/>
        <v>8.1705487991673986E-2</v>
      </c>
      <c r="F381">
        <f t="shared" si="166"/>
        <v>2.2048784685296122E-3</v>
      </c>
      <c r="G381">
        <f t="shared" si="167"/>
        <v>2.4780805390971911E-2</v>
      </c>
      <c r="H381" t="b">
        <f t="shared" si="168"/>
        <v>0</v>
      </c>
      <c r="I381">
        <f t="shared" si="169"/>
        <v>1</v>
      </c>
      <c r="J381">
        <f t="shared" si="170"/>
        <v>1000</v>
      </c>
      <c r="K381">
        <f t="shared" si="171"/>
        <v>13.447713494224413</v>
      </c>
      <c r="L381">
        <f t="shared" si="172"/>
        <v>26.98568385950152</v>
      </c>
      <c r="M381">
        <f t="shared" si="173"/>
        <v>0.36289574498829252</v>
      </c>
      <c r="N381">
        <f t="shared" si="155"/>
        <v>0.21033917224002674</v>
      </c>
      <c r="O381">
        <f t="shared" si="174"/>
        <v>0.9957275776901402</v>
      </c>
      <c r="P381">
        <f t="shared" si="175"/>
        <v>1013.4477134942244</v>
      </c>
      <c r="Q381">
        <f t="shared" si="176"/>
        <v>0.59567207903242747</v>
      </c>
      <c r="R381">
        <f t="shared" si="177"/>
        <v>7.2683876476266396E-2</v>
      </c>
      <c r="S381">
        <f t="shared" si="178"/>
        <v>1014.3142860949152</v>
      </c>
      <c r="T381">
        <f t="shared" si="179"/>
        <v>26.98568385950152</v>
      </c>
      <c r="U381">
        <f t="shared" si="156"/>
        <v>258.82938020969237</v>
      </c>
      <c r="V381">
        <f t="shared" si="180"/>
        <v>3.2331450669410913E-2</v>
      </c>
      <c r="W381">
        <f t="shared" si="157"/>
        <v>10444.752546420006</v>
      </c>
      <c r="X381">
        <f t="shared" si="158"/>
        <v>11698.21911763501</v>
      </c>
      <c r="Y381">
        <f t="shared" si="159"/>
        <v>31.061911165367835</v>
      </c>
      <c r="Z381">
        <f t="shared" si="181"/>
        <v>5.7005013545029648</v>
      </c>
      <c r="AA381">
        <f t="shared" si="182"/>
        <v>8.3459279559917207E-2</v>
      </c>
      <c r="AD381" t="b">
        <f t="shared" si="183"/>
        <v>1</v>
      </c>
      <c r="AE381" t="b">
        <f t="shared" si="184"/>
        <v>1</v>
      </c>
      <c r="AF381" t="b">
        <f t="shared" si="160"/>
        <v>1</v>
      </c>
      <c r="AG381" t="b">
        <f t="shared" si="185"/>
        <v>1</v>
      </c>
      <c r="AH381" t="b">
        <f t="shared" si="161"/>
        <v>1</v>
      </c>
    </row>
    <row r="382" spans="1:34" x14ac:dyDescent="0.35">
      <c r="A382">
        <v>380</v>
      </c>
      <c r="B382">
        <f t="shared" si="162"/>
        <v>110</v>
      </c>
      <c r="C382">
        <f t="shared" si="163"/>
        <v>2058</v>
      </c>
      <c r="D382">
        <f t="shared" si="164"/>
        <v>0.6404296554201131</v>
      </c>
      <c r="E382">
        <f t="shared" si="165"/>
        <v>8.1705487991673986E-2</v>
      </c>
      <c r="F382">
        <f t="shared" si="166"/>
        <v>2.0247277972960656E-3</v>
      </c>
      <c r="G382">
        <f t="shared" si="167"/>
        <v>2.2756077593675844E-2</v>
      </c>
      <c r="H382" t="b">
        <f t="shared" si="168"/>
        <v>0</v>
      </c>
      <c r="I382">
        <f t="shared" si="169"/>
        <v>1</v>
      </c>
      <c r="J382">
        <f t="shared" si="170"/>
        <v>1000</v>
      </c>
      <c r="K382">
        <f t="shared" si="171"/>
        <v>13.480879183521818</v>
      </c>
      <c r="L382">
        <f t="shared" si="172"/>
        <v>24.78080539097191</v>
      </c>
      <c r="M382">
        <f t="shared" si="173"/>
        <v>0.33406704354605848</v>
      </c>
      <c r="N382">
        <f t="shared" si="155"/>
        <v>0.20944062186056214</v>
      </c>
      <c r="O382">
        <f t="shared" si="174"/>
        <v>0.99572808825909409</v>
      </c>
      <c r="P382">
        <f t="shared" si="175"/>
        <v>1013.4808791835218</v>
      </c>
      <c r="Q382">
        <f t="shared" si="176"/>
        <v>0.59567207903242747</v>
      </c>
      <c r="R382">
        <f t="shared" si="177"/>
        <v>7.2683876476266396E-2</v>
      </c>
      <c r="S382">
        <f t="shared" si="178"/>
        <v>1014.3495889860232</v>
      </c>
      <c r="T382">
        <f t="shared" si="179"/>
        <v>24.78080539097191</v>
      </c>
      <c r="U382">
        <f t="shared" si="156"/>
        <v>234.68788309688506</v>
      </c>
      <c r="V382">
        <f t="shared" si="180"/>
        <v>2.9315836204174765E-2</v>
      </c>
      <c r="W382">
        <f t="shared" si="157"/>
        <v>10313.195766308487</v>
      </c>
      <c r="X382">
        <f t="shared" si="158"/>
        <v>11569.264772185445</v>
      </c>
      <c r="Y382">
        <f t="shared" si="159"/>
        <v>28.583203760747331</v>
      </c>
      <c r="Z382">
        <f t="shared" si="181"/>
        <v>5.2123740933782239</v>
      </c>
      <c r="AA382">
        <f t="shared" si="182"/>
        <v>7.6407312377115663E-2</v>
      </c>
      <c r="AD382" t="b">
        <f t="shared" si="183"/>
        <v>1</v>
      </c>
      <c r="AE382" t="b">
        <f t="shared" si="184"/>
        <v>1</v>
      </c>
      <c r="AF382" t="b">
        <f t="shared" si="160"/>
        <v>1</v>
      </c>
      <c r="AG382" t="b">
        <f t="shared" si="185"/>
        <v>1</v>
      </c>
      <c r="AH382" t="b">
        <f t="shared" si="161"/>
        <v>1</v>
      </c>
    </row>
    <row r="383" spans="1:34" x14ac:dyDescent="0.35">
      <c r="A383">
        <v>381</v>
      </c>
      <c r="B383">
        <f t="shared" si="162"/>
        <v>111</v>
      </c>
      <c r="C383">
        <f t="shared" si="163"/>
        <v>2058</v>
      </c>
      <c r="D383">
        <f t="shared" si="164"/>
        <v>0.68116779830618046</v>
      </c>
      <c r="E383">
        <f t="shared" si="165"/>
        <v>9.0861223773033517E-2</v>
      </c>
      <c r="F383">
        <f t="shared" si="166"/>
        <v>2.0676450584354951E-3</v>
      </c>
      <c r="G383">
        <f t="shared" si="167"/>
        <v>2.0688432535240348E-2</v>
      </c>
      <c r="H383" t="b">
        <f t="shared" si="168"/>
        <v>0</v>
      </c>
      <c r="I383">
        <f t="shared" si="169"/>
        <v>1</v>
      </c>
      <c r="J383">
        <f t="shared" si="170"/>
        <v>1000</v>
      </c>
      <c r="K383">
        <f t="shared" si="171"/>
        <v>13.514126668356216</v>
      </c>
      <c r="L383">
        <f t="shared" si="172"/>
        <v>22.756077593675844</v>
      </c>
      <c r="M383">
        <f t="shared" si="173"/>
        <v>0.30752851507587808</v>
      </c>
      <c r="N383">
        <f t="shared" si="155"/>
        <v>0.20854601681846618</v>
      </c>
      <c r="O383">
        <f t="shared" si="174"/>
        <v>0.99572859823395887</v>
      </c>
      <c r="P383">
        <f t="shared" si="175"/>
        <v>1013.5141266683562</v>
      </c>
      <c r="Q383">
        <f t="shared" si="176"/>
        <v>0.63356316365583598</v>
      </c>
      <c r="R383">
        <f t="shared" si="177"/>
        <v>8.0256782778263092E-2</v>
      </c>
      <c r="S383">
        <f t="shared" si="178"/>
        <v>1014.3849789435844</v>
      </c>
      <c r="T383">
        <f t="shared" si="179"/>
        <v>22.756077593675844</v>
      </c>
      <c r="U383">
        <f t="shared" si="156"/>
        <v>212.50554197150831</v>
      </c>
      <c r="V383">
        <f t="shared" si="180"/>
        <v>2.654494803357323E-2</v>
      </c>
      <c r="W383">
        <f t="shared" si="157"/>
        <v>10271.708192949358</v>
      </c>
      <c r="X383">
        <f t="shared" si="158"/>
        <v>11523.687461120286</v>
      </c>
      <c r="Y383">
        <f t="shared" si="159"/>
        <v>25.901488625073824</v>
      </c>
      <c r="Z383">
        <f t="shared" si="181"/>
        <v>4.7660470423266732</v>
      </c>
      <c r="AA383">
        <f t="shared" si="182"/>
        <v>6.9944806616402039E-2</v>
      </c>
      <c r="AD383" t="b">
        <f t="shared" si="183"/>
        <v>1</v>
      </c>
      <c r="AE383" t="b">
        <f t="shared" si="184"/>
        <v>1</v>
      </c>
      <c r="AF383" t="b">
        <f t="shared" si="160"/>
        <v>1</v>
      </c>
      <c r="AG383" t="b">
        <f t="shared" si="185"/>
        <v>1</v>
      </c>
      <c r="AH383" t="b">
        <f t="shared" si="161"/>
        <v>1</v>
      </c>
    </row>
    <row r="384" spans="1:34" x14ac:dyDescent="0.35">
      <c r="A384">
        <v>382</v>
      </c>
      <c r="B384">
        <f t="shared" si="162"/>
        <v>111</v>
      </c>
      <c r="C384">
        <f t="shared" si="163"/>
        <v>2058</v>
      </c>
      <c r="D384">
        <f t="shared" si="164"/>
        <v>0.68116779830618046</v>
      </c>
      <c r="E384">
        <f t="shared" si="165"/>
        <v>9.0861223773033517E-2</v>
      </c>
      <c r="F384">
        <f t="shared" si="166"/>
        <v>1.8797762980977805E-3</v>
      </c>
      <c r="G384">
        <f t="shared" si="167"/>
        <v>1.8808656237142569E-2</v>
      </c>
      <c r="H384" t="b">
        <f t="shared" si="168"/>
        <v>0</v>
      </c>
      <c r="I384">
        <f t="shared" si="169"/>
        <v>1</v>
      </c>
      <c r="J384">
        <f t="shared" si="170"/>
        <v>1000</v>
      </c>
      <c r="K384">
        <f t="shared" si="171"/>
        <v>13.547456150457464</v>
      </c>
      <c r="L384">
        <f t="shared" si="172"/>
        <v>20.688432535240349</v>
      </c>
      <c r="M384">
        <f t="shared" si="173"/>
        <v>0.28027563259286614</v>
      </c>
      <c r="N384">
        <f t="shared" si="155"/>
        <v>0.2076553392179829</v>
      </c>
      <c r="O384">
        <f t="shared" si="174"/>
        <v>0.99572910758943634</v>
      </c>
      <c r="P384">
        <f t="shared" si="175"/>
        <v>1013.5474561504575</v>
      </c>
      <c r="Q384">
        <f t="shared" si="176"/>
        <v>0.63356316365583598</v>
      </c>
      <c r="R384">
        <f t="shared" si="177"/>
        <v>8.0256782778263092E-2</v>
      </c>
      <c r="S384">
        <f t="shared" si="178"/>
        <v>1014.4204561823282</v>
      </c>
      <c r="T384">
        <f t="shared" si="179"/>
        <v>20.688432535240349</v>
      </c>
      <c r="U384">
        <f t="shared" si="156"/>
        <v>192.33435044979595</v>
      </c>
      <c r="V384">
        <f t="shared" si="180"/>
        <v>2.4025280895711494E-2</v>
      </c>
      <c r="W384">
        <f t="shared" si="157"/>
        <v>10225.842188023084</v>
      </c>
      <c r="X384">
        <f t="shared" si="158"/>
        <v>11473.882112572566</v>
      </c>
      <c r="Y384">
        <f t="shared" si="159"/>
        <v>23.473953911080571</v>
      </c>
      <c r="Z384">
        <f t="shared" si="181"/>
        <v>4.3144901994419369</v>
      </c>
      <c r="AA384">
        <f t="shared" si="182"/>
        <v>6.343934464272441E-2</v>
      </c>
      <c r="AD384" t="b">
        <f t="shared" si="183"/>
        <v>1</v>
      </c>
      <c r="AE384" t="b">
        <f t="shared" si="184"/>
        <v>1</v>
      </c>
      <c r="AF384" t="b">
        <f t="shared" si="160"/>
        <v>1</v>
      </c>
      <c r="AG384" t="b">
        <f t="shared" si="185"/>
        <v>1</v>
      </c>
      <c r="AH384" t="b">
        <f t="shared" si="161"/>
        <v>1</v>
      </c>
    </row>
    <row r="385" spans="1:34" x14ac:dyDescent="0.35">
      <c r="A385">
        <v>383</v>
      </c>
      <c r="B385">
        <f t="shared" si="162"/>
        <v>111</v>
      </c>
      <c r="C385">
        <f t="shared" si="163"/>
        <v>2058</v>
      </c>
      <c r="D385">
        <f t="shared" si="164"/>
        <v>0.68116779830618046</v>
      </c>
      <c r="E385">
        <f t="shared" si="165"/>
        <v>9.0861223773033517E-2</v>
      </c>
      <c r="F385">
        <f t="shared" si="166"/>
        <v>1.7089775232330736E-3</v>
      </c>
      <c r="G385">
        <f t="shared" si="167"/>
        <v>1.7099678713909494E-2</v>
      </c>
      <c r="H385" t="b">
        <f t="shared" si="168"/>
        <v>0</v>
      </c>
      <c r="I385">
        <f t="shared" si="169"/>
        <v>1</v>
      </c>
      <c r="J385">
        <f t="shared" si="170"/>
        <v>1000</v>
      </c>
      <c r="K385">
        <f t="shared" si="171"/>
        <v>13.580867832052949</v>
      </c>
      <c r="L385">
        <f t="shared" si="172"/>
        <v>18.808656237142568</v>
      </c>
      <c r="M385">
        <f t="shared" si="173"/>
        <v>0.25543787445515159</v>
      </c>
      <c r="N385">
        <f t="shared" si="155"/>
        <v>0.20676857124231129</v>
      </c>
      <c r="O385">
        <f t="shared" si="174"/>
        <v>0.9957296163006879</v>
      </c>
      <c r="P385">
        <f t="shared" si="175"/>
        <v>1013.5808678320529</v>
      </c>
      <c r="Q385">
        <f t="shared" si="176"/>
        <v>0.63356316365583598</v>
      </c>
      <c r="R385">
        <f t="shared" si="177"/>
        <v>8.0256782778263092E-2</v>
      </c>
      <c r="S385">
        <f t="shared" si="178"/>
        <v>1014.4560209175135</v>
      </c>
      <c r="T385">
        <f t="shared" si="179"/>
        <v>18.808656237142568</v>
      </c>
      <c r="U385">
        <f t="shared" si="156"/>
        <v>173.99162613969028</v>
      </c>
      <c r="V385">
        <f t="shared" si="180"/>
        <v>2.1734015175821717E-2</v>
      </c>
      <c r="W385">
        <f t="shared" si="157"/>
        <v>10175.140074307901</v>
      </c>
      <c r="X385">
        <f t="shared" si="158"/>
        <v>11419.460612433702</v>
      </c>
      <c r="Y385">
        <f t="shared" si="159"/>
        <v>21.27748141907017</v>
      </c>
      <c r="Z385">
        <f t="shared" si="181"/>
        <v>3.9057178911582699</v>
      </c>
      <c r="AA385">
        <f t="shared" si="182"/>
        <v>5.7536949734368403E-2</v>
      </c>
      <c r="AD385" t="b">
        <f t="shared" si="183"/>
        <v>1</v>
      </c>
      <c r="AE385" t="b">
        <f t="shared" si="184"/>
        <v>1</v>
      </c>
      <c r="AF385" t="b">
        <f t="shared" si="160"/>
        <v>1</v>
      </c>
      <c r="AG385" t="b">
        <f t="shared" si="185"/>
        <v>1</v>
      </c>
      <c r="AH385" t="b">
        <f t="shared" si="161"/>
        <v>1</v>
      </c>
    </row>
    <row r="386" spans="1:34" x14ac:dyDescent="0.35">
      <c r="A386">
        <v>384</v>
      </c>
      <c r="B386">
        <f t="shared" si="162"/>
        <v>111</v>
      </c>
      <c r="C386">
        <f t="shared" si="163"/>
        <v>2058</v>
      </c>
      <c r="D386">
        <f t="shared" si="164"/>
        <v>0.68116779830618046</v>
      </c>
      <c r="E386">
        <f t="shared" si="165"/>
        <v>9.0861223773033517E-2</v>
      </c>
      <c r="F386">
        <f t="shared" si="166"/>
        <v>1.5536977340715086E-3</v>
      </c>
      <c r="G386">
        <f t="shared" si="167"/>
        <v>1.5545980979837986E-2</v>
      </c>
      <c r="H386" t="b">
        <f t="shared" si="168"/>
        <v>0</v>
      </c>
      <c r="I386">
        <f t="shared" si="169"/>
        <v>1</v>
      </c>
      <c r="J386">
        <f t="shared" si="170"/>
        <v>1000</v>
      </c>
      <c r="K386">
        <f t="shared" si="171"/>
        <v>13.614361915868789</v>
      </c>
      <c r="L386">
        <f t="shared" si="172"/>
        <v>17.099678713909494</v>
      </c>
      <c r="M386">
        <f t="shared" si="173"/>
        <v>0.23280121465624162</v>
      </c>
      <c r="N386">
        <f t="shared" ref="N386:N449" si="186">INDEX(P_cur,MATCH(A386,curve_t,0))</f>
        <v>0.20588569515339977</v>
      </c>
      <c r="O386">
        <f t="shared" si="174"/>
        <v>0.99573012434333219</v>
      </c>
      <c r="P386">
        <f t="shared" si="175"/>
        <v>1013.6143619158688</v>
      </c>
      <c r="Q386">
        <f t="shared" si="176"/>
        <v>0.63356316365583598</v>
      </c>
      <c r="R386">
        <f t="shared" si="177"/>
        <v>8.0256782778263092E-2</v>
      </c>
      <c r="S386">
        <f t="shared" si="178"/>
        <v>1014.4916733649302</v>
      </c>
      <c r="T386">
        <f t="shared" si="179"/>
        <v>17.099678713909494</v>
      </c>
      <c r="U386">
        <f t="shared" ref="U386:U449" si="187">L387+M387+V387*O387+O387*U387</f>
        <v>157.31127931405055</v>
      </c>
      <c r="V386">
        <f t="shared" si="180"/>
        <v>1.9650403917683561E-2</v>
      </c>
      <c r="W386">
        <f t="shared" ref="W386:W449" si="188">P387+(1-E387)*(O387*(W387+$AL$14*W387))</f>
        <v>10119.096345098575</v>
      </c>
      <c r="X386">
        <f t="shared" ref="X386:X449" si="189">S387+(1-R387)*(O387*(X387+$AL$14*X387))</f>
        <v>11359.999230172571</v>
      </c>
      <c r="Y386">
        <f t="shared" ref="Y386:Y449" si="190">G386*(X386-W386)</f>
        <v>19.291052649186422</v>
      </c>
      <c r="Z386">
        <f t="shared" si="181"/>
        <v>3.5356761363776292</v>
      </c>
      <c r="AA386">
        <f t="shared" si="182"/>
        <v>5.2181711608583072E-2</v>
      </c>
      <c r="AD386" t="b">
        <f t="shared" si="183"/>
        <v>1</v>
      </c>
      <c r="AE386" t="b">
        <f t="shared" si="184"/>
        <v>1</v>
      </c>
      <c r="AF386" t="b">
        <f t="shared" ref="AF386:AF449" si="191">IF(A386&gt;$AL$11,AND(G386=0,U386=0,Y386=0),TRUE)</f>
        <v>1</v>
      </c>
      <c r="AG386" t="b">
        <f t="shared" si="185"/>
        <v>1</v>
      </c>
      <c r="AH386" t="b">
        <f t="shared" ref="AH386:AH449" si="192">Y386&gt;=0</f>
        <v>1</v>
      </c>
    </row>
    <row r="387" spans="1:34" x14ac:dyDescent="0.35">
      <c r="A387">
        <v>385</v>
      </c>
      <c r="B387">
        <f t="shared" ref="B387:B450" si="193">MIN(120,INT(($AL$9+A387-1)/12))</f>
        <v>111</v>
      </c>
      <c r="C387">
        <f t="shared" ref="C387:C450" si="194">INT(($AL$8+A387)/12)</f>
        <v>2059</v>
      </c>
      <c r="D387">
        <f t="shared" ref="D387:D450" si="195">IF(B387&gt;=120,1,INDEX(mort_v2_M,MATCH(B387,mort_age,0))*INDEX(cif,MATCH(B387,cif_age,0),MATCH(C387,cif_year,0)))</f>
        <v>0.68116779830618046</v>
      </c>
      <c r="E387">
        <f t="shared" ref="E387:E450" si="196">1-(1-D387)^(1/12)</f>
        <v>9.0861223773033517E-2</v>
      </c>
      <c r="F387">
        <f t="shared" ref="F387:F450" si="197">G386*E387</f>
        <v>1.412526856580382E-3</v>
      </c>
      <c r="G387">
        <f t="shared" ref="G387:G450" si="198">G386-F387</f>
        <v>1.4133454123257604E-2</v>
      </c>
      <c r="H387" t="b">
        <f t="shared" ref="H387:H450" si="199">AND(A387-$AL$10&gt;0,MOD(A387-$AL$10,12)=0)</f>
        <v>1</v>
      </c>
      <c r="I387">
        <f t="shared" ref="I387:I450" si="200">IF($AL$4="CPI",IF(H387,INDEX(I_cur,MATCH(A387-$AL$13,cpi_u,0))/INDEX(I_cur,MATCH(A387-$AL$13-12,cpi_u,0)),1),1)</f>
        <v>1</v>
      </c>
      <c r="J387">
        <f t="shared" ref="J387:J450" si="201">J386*I387</f>
        <v>1000</v>
      </c>
      <c r="K387">
        <f t="shared" ref="K387:K450" si="202">$AL$17*(INDEX(I_cur,MATCH(A387-1,cpi_u,0))/$AL$18)</f>
        <v>13.647938605131079</v>
      </c>
      <c r="L387">
        <f t="shared" ref="L387:L450" si="203">G386*J387</f>
        <v>15.545980979837985</v>
      </c>
      <c r="M387">
        <f t="shared" ref="M387:M450" si="204">G386*K387</f>
        <v>0.21217059396936433</v>
      </c>
      <c r="N387">
        <f t="shared" si="186"/>
        <v>0.2050066932917366</v>
      </c>
      <c r="O387">
        <f t="shared" ref="O387:O450" si="205">N387/N386</f>
        <v>0.99573063169343423</v>
      </c>
      <c r="P387">
        <f t="shared" ref="P387:P450" si="206">J387+K387</f>
        <v>1013.6479386051311</v>
      </c>
      <c r="Q387">
        <f t="shared" ref="Q387:Q450" si="207">IF(B387&gt;=120,1,D387*$AL$15)</f>
        <v>0.63356316365583598</v>
      </c>
      <c r="R387">
        <f t="shared" ref="R387:R450" si="208">1-(1-Q387)^(1/12)</f>
        <v>8.0256782778263092E-2</v>
      </c>
      <c r="S387">
        <f t="shared" ref="S387:S450" si="209">J387+K387*$AL$16</f>
        <v>1014.5274137409002</v>
      </c>
      <c r="T387">
        <f t="shared" ref="T387:T450" si="210">L387</f>
        <v>15.545980979837985</v>
      </c>
      <c r="U387">
        <f t="shared" si="187"/>
        <v>142.14230581628121</v>
      </c>
      <c r="V387">
        <f t="shared" ref="V387:V450" si="211">$AL$14*U387</f>
        <v>1.7755584566219666E-2</v>
      </c>
      <c r="W387">
        <f t="shared" si="188"/>
        <v>10057.152666054641</v>
      </c>
      <c r="X387">
        <f t="shared" si="189"/>
        <v>11295.035350600807</v>
      </c>
      <c r="Y387">
        <f t="shared" si="190"/>
        <v>17.495558132008206</v>
      </c>
      <c r="Z387">
        <f t="shared" ref="Z387:Z450" si="212">N386*L387</f>
        <v>3.2006951008754747</v>
      </c>
      <c r="AA387">
        <f t="shared" ref="AA387:AA450" si="213">N386*M387+N387*V387</f>
        <v>4.7322903909874793E-2</v>
      </c>
      <c r="AD387" t="b">
        <f t="shared" ref="AD387:AD450" si="214">AND(G387&gt;=0,G387&lt;=G386)</f>
        <v>1</v>
      </c>
      <c r="AE387" t="b">
        <f t="shared" ref="AE387:AE450" si="215">AND(D387&gt;=0,D387&lt;=1,E387&gt;=0,E387&lt;=1,Q387&gt;=0,Q387&lt;=1,R387&gt;=0,R387&lt;=1,F387&lt;=G386)</f>
        <v>1</v>
      </c>
      <c r="AF387" t="b">
        <f t="shared" si="191"/>
        <v>1</v>
      </c>
      <c r="AG387" t="b">
        <f t="shared" ref="AG387:AG450" si="216">ABS(U387-((U386-L387-M387)/O387-V387))&lt;=0.000000000001*((ABS(U386)+ABS(L387)+ABS(M387))/O387+ABS(V387))</f>
        <v>1</v>
      </c>
      <c r="AH387" t="b">
        <f t="shared" si="192"/>
        <v>1</v>
      </c>
    </row>
    <row r="388" spans="1:34" x14ac:dyDescent="0.35">
      <c r="A388">
        <v>386</v>
      </c>
      <c r="B388">
        <f t="shared" si="193"/>
        <v>111</v>
      </c>
      <c r="C388">
        <f t="shared" si="194"/>
        <v>2059</v>
      </c>
      <c r="D388">
        <f t="shared" si="195"/>
        <v>0.68116779830618046</v>
      </c>
      <c r="E388">
        <f t="shared" si="196"/>
        <v>9.0861223773033517E-2</v>
      </c>
      <c r="F388">
        <f t="shared" si="197"/>
        <v>1.2841829377792124E-3</v>
      </c>
      <c r="G388">
        <f t="shared" si="198"/>
        <v>1.2849271185478392E-2</v>
      </c>
      <c r="H388" t="b">
        <f t="shared" si="199"/>
        <v>0</v>
      </c>
      <c r="I388">
        <f t="shared" si="200"/>
        <v>1</v>
      </c>
      <c r="J388">
        <f t="shared" si="201"/>
        <v>1000</v>
      </c>
      <c r="K388">
        <f t="shared" si="202"/>
        <v>13.68159810356719</v>
      </c>
      <c r="L388">
        <f t="shared" si="203"/>
        <v>14.133454123257604</v>
      </c>
      <c r="M388">
        <f t="shared" si="204"/>
        <v>0.19336823912961512</v>
      </c>
      <c r="N388">
        <f t="shared" si="186"/>
        <v>0.20413154807613851</v>
      </c>
      <c r="O388">
        <f t="shared" si="205"/>
        <v>0.99573113832750471</v>
      </c>
      <c r="P388">
        <f t="shared" si="206"/>
        <v>1013.6815981035672</v>
      </c>
      <c r="Q388">
        <f t="shared" si="207"/>
        <v>0.63356316365583598</v>
      </c>
      <c r="R388">
        <f t="shared" si="208"/>
        <v>8.0256782778263092E-2</v>
      </c>
      <c r="S388">
        <f t="shared" si="209"/>
        <v>1014.5632422622791</v>
      </c>
      <c r="T388">
        <f t="shared" si="210"/>
        <v>14.133454123257604</v>
      </c>
      <c r="U388">
        <f t="shared" si="187"/>
        <v>128.34741685479096</v>
      </c>
      <c r="V388">
        <f t="shared" si="211"/>
        <v>1.6032407809442342E-2</v>
      </c>
      <c r="W388">
        <f t="shared" si="188"/>
        <v>9988.6923547728366</v>
      </c>
      <c r="X388">
        <f t="shared" si="189"/>
        <v>11224.063905758527</v>
      </c>
      <c r="Y388">
        <f t="shared" si="190"/>
        <v>15.87362407344018</v>
      </c>
      <c r="Z388">
        <f t="shared" si="212"/>
        <v>2.8974526945995014</v>
      </c>
      <c r="AA388">
        <f t="shared" si="213"/>
        <v>4.2914503517137624E-2</v>
      </c>
      <c r="AD388" t="b">
        <f t="shared" si="214"/>
        <v>1</v>
      </c>
      <c r="AE388" t="b">
        <f t="shared" si="215"/>
        <v>1</v>
      </c>
      <c r="AF388" t="b">
        <f t="shared" si="191"/>
        <v>1</v>
      </c>
      <c r="AG388" t="b">
        <f t="shared" si="216"/>
        <v>1</v>
      </c>
      <c r="AH388" t="b">
        <f t="shared" si="192"/>
        <v>1</v>
      </c>
    </row>
    <row r="389" spans="1:34" x14ac:dyDescent="0.35">
      <c r="A389">
        <v>387</v>
      </c>
      <c r="B389">
        <f t="shared" si="193"/>
        <v>111</v>
      </c>
      <c r="C389">
        <f t="shared" si="194"/>
        <v>2059</v>
      </c>
      <c r="D389">
        <f t="shared" si="195"/>
        <v>0.68116779830618046</v>
      </c>
      <c r="E389">
        <f t="shared" si="196"/>
        <v>9.0861223773033517E-2</v>
      </c>
      <c r="F389">
        <f t="shared" si="197"/>
        <v>1.1675005045041439E-3</v>
      </c>
      <c r="G389">
        <f t="shared" si="198"/>
        <v>1.1681770680974249E-2</v>
      </c>
      <c r="H389" t="b">
        <f t="shared" si="199"/>
        <v>0</v>
      </c>
      <c r="I389">
        <f t="shared" si="200"/>
        <v>1</v>
      </c>
      <c r="J389">
        <f t="shared" si="201"/>
        <v>1000</v>
      </c>
      <c r="K389">
        <f t="shared" si="202"/>
        <v>13.715340615406824</v>
      </c>
      <c r="L389">
        <f t="shared" si="203"/>
        <v>12.849271185478392</v>
      </c>
      <c r="M389">
        <f t="shared" si="204"/>
        <v>0.17623213096856838</v>
      </c>
      <c r="N389">
        <f t="shared" si="186"/>
        <v>0.20326024200353551</v>
      </c>
      <c r="O389">
        <f t="shared" si="205"/>
        <v>0.99573164422248928</v>
      </c>
      <c r="P389">
        <f t="shared" si="206"/>
        <v>1013.7153406154068</v>
      </c>
      <c r="Q389">
        <f t="shared" si="207"/>
        <v>0.63356316365583598</v>
      </c>
      <c r="R389">
        <f t="shared" si="208"/>
        <v>8.0256782778263092E-2</v>
      </c>
      <c r="S389">
        <f t="shared" si="209"/>
        <v>1014.5991591464573</v>
      </c>
      <c r="T389">
        <f t="shared" si="210"/>
        <v>12.849271185478392</v>
      </c>
      <c r="U389">
        <f t="shared" si="187"/>
        <v>115.80179325262318</v>
      </c>
      <c r="V389">
        <f t="shared" si="211"/>
        <v>1.4465281966611553E-2</v>
      </c>
      <c r="W389">
        <f t="shared" si="188"/>
        <v>9913.0342835120082</v>
      </c>
      <c r="X389">
        <f t="shared" si="189"/>
        <v>11146.533479406582</v>
      </c>
      <c r="Y389">
        <f t="shared" si="190"/>
        <v>14.409454741606543</v>
      </c>
      <c r="Z389">
        <f t="shared" si="212"/>
        <v>2.6229416187418235</v>
      </c>
      <c r="AA389">
        <f t="shared" si="213"/>
        <v>3.8914754428553494E-2</v>
      </c>
      <c r="AD389" t="b">
        <f t="shared" si="214"/>
        <v>1</v>
      </c>
      <c r="AE389" t="b">
        <f t="shared" si="215"/>
        <v>1</v>
      </c>
      <c r="AF389" t="b">
        <f t="shared" si="191"/>
        <v>1</v>
      </c>
      <c r="AG389" t="b">
        <f t="shared" si="216"/>
        <v>1</v>
      </c>
      <c r="AH389" t="b">
        <f t="shared" si="192"/>
        <v>1</v>
      </c>
    </row>
    <row r="390" spans="1:34" x14ac:dyDescent="0.35">
      <c r="A390">
        <v>388</v>
      </c>
      <c r="B390">
        <f t="shared" si="193"/>
        <v>111</v>
      </c>
      <c r="C390">
        <f t="shared" si="194"/>
        <v>2059</v>
      </c>
      <c r="D390">
        <f t="shared" si="195"/>
        <v>0.68116779830618046</v>
      </c>
      <c r="E390">
        <f t="shared" si="196"/>
        <v>9.0861223773033517E-2</v>
      </c>
      <c r="F390">
        <f t="shared" si="197"/>
        <v>1.0614199799092634E-3</v>
      </c>
      <c r="G390">
        <f t="shared" si="198"/>
        <v>1.0620350701064984E-2</v>
      </c>
      <c r="H390" t="b">
        <f t="shared" si="199"/>
        <v>0</v>
      </c>
      <c r="I390">
        <f t="shared" si="200"/>
        <v>1</v>
      </c>
      <c r="J390">
        <f t="shared" si="201"/>
        <v>1000</v>
      </c>
      <c r="K390">
        <f t="shared" si="202"/>
        <v>13.749166345383451</v>
      </c>
      <c r="L390">
        <f t="shared" si="203"/>
        <v>11.681770680974248</v>
      </c>
      <c r="M390">
        <f t="shared" si="204"/>
        <v>0.16061460830133825</v>
      </c>
      <c r="N390">
        <f t="shared" si="186"/>
        <v>0.20239275764875378</v>
      </c>
      <c r="O390">
        <f t="shared" si="205"/>
        <v>0.99573214935576704</v>
      </c>
      <c r="P390">
        <f t="shared" si="206"/>
        <v>1013.7491663453834</v>
      </c>
      <c r="Q390">
        <f t="shared" si="207"/>
        <v>0.63356316365583598</v>
      </c>
      <c r="R390">
        <f t="shared" si="208"/>
        <v>8.0256782778263092E-2</v>
      </c>
      <c r="S390">
        <f t="shared" si="209"/>
        <v>1014.6351646113612</v>
      </c>
      <c r="T390">
        <f t="shared" si="210"/>
        <v>11.681770680974248</v>
      </c>
      <c r="U390">
        <f t="shared" si="187"/>
        <v>104.39195284795883</v>
      </c>
      <c r="V390">
        <f t="shared" si="211"/>
        <v>1.3040031510537391E-2</v>
      </c>
      <c r="W390">
        <f t="shared" si="188"/>
        <v>9829.4261447967638</v>
      </c>
      <c r="X390">
        <f t="shared" si="189"/>
        <v>11061.842054087079</v>
      </c>
      <c r="Y390">
        <f t="shared" si="190"/>
        <v>13.088689166235042</v>
      </c>
      <c r="Z390">
        <f t="shared" si="212"/>
        <v>2.3744395356446315</v>
      </c>
      <c r="AA390">
        <f t="shared" si="213"/>
        <v>3.5285772089877383E-2</v>
      </c>
      <c r="AD390" t="b">
        <f t="shared" si="214"/>
        <v>1</v>
      </c>
      <c r="AE390" t="b">
        <f t="shared" si="215"/>
        <v>1</v>
      </c>
      <c r="AF390" t="b">
        <f t="shared" si="191"/>
        <v>1</v>
      </c>
      <c r="AG390" t="b">
        <f t="shared" si="216"/>
        <v>1</v>
      </c>
      <c r="AH390" t="b">
        <f t="shared" si="192"/>
        <v>1</v>
      </c>
    </row>
    <row r="391" spans="1:34" x14ac:dyDescent="0.35">
      <c r="A391">
        <v>389</v>
      </c>
      <c r="B391">
        <f t="shared" si="193"/>
        <v>111</v>
      </c>
      <c r="C391">
        <f t="shared" si="194"/>
        <v>2059</v>
      </c>
      <c r="D391">
        <f t="shared" si="195"/>
        <v>0.68116779830618046</v>
      </c>
      <c r="E391">
        <f t="shared" si="196"/>
        <v>9.0861223773033517E-2</v>
      </c>
      <c r="F391">
        <f t="shared" si="197"/>
        <v>9.6497806159755899E-4</v>
      </c>
      <c r="G391">
        <f t="shared" si="198"/>
        <v>9.6553726394674258E-3</v>
      </c>
      <c r="H391" t="b">
        <f t="shared" si="199"/>
        <v>0</v>
      </c>
      <c r="I391">
        <f t="shared" si="200"/>
        <v>1</v>
      </c>
      <c r="J391">
        <f t="shared" si="201"/>
        <v>1000</v>
      </c>
      <c r="K391">
        <f t="shared" si="202"/>
        <v>13.783075498735441</v>
      </c>
      <c r="L391">
        <f t="shared" si="203"/>
        <v>10.620350701064984</v>
      </c>
      <c r="M391">
        <f t="shared" si="204"/>
        <v>0.14638109553582654</v>
      </c>
      <c r="N391">
        <f t="shared" si="186"/>
        <v>0.20152907766429584</v>
      </c>
      <c r="O391">
        <f t="shared" si="205"/>
        <v>0.99573265370514474</v>
      </c>
      <c r="P391">
        <f t="shared" si="206"/>
        <v>1013.7830754987355</v>
      </c>
      <c r="Q391">
        <f t="shared" si="207"/>
        <v>0.63356316365583598</v>
      </c>
      <c r="R391">
        <f t="shared" si="208"/>
        <v>8.0256782778263092E-2</v>
      </c>
      <c r="S391">
        <f t="shared" si="209"/>
        <v>1014.6712588754549</v>
      </c>
      <c r="T391">
        <f t="shared" si="210"/>
        <v>10.620350701064984</v>
      </c>
      <c r="U391">
        <f t="shared" si="187"/>
        <v>94.014720767975618</v>
      </c>
      <c r="V391">
        <f t="shared" si="211"/>
        <v>1.1743768440219834E-2</v>
      </c>
      <c r="W391">
        <f t="shared" si="188"/>
        <v>9737.0370133287033</v>
      </c>
      <c r="X391">
        <f t="shared" si="189"/>
        <v>10969.332367958132</v>
      </c>
      <c r="Y391">
        <f t="shared" si="190"/>
        <v>11.898270850831791</v>
      </c>
      <c r="Z391">
        <f t="shared" si="212"/>
        <v>2.1494820655854174</v>
      </c>
      <c r="AA391">
        <f t="shared" si="213"/>
        <v>3.1993184415202186E-2</v>
      </c>
      <c r="AD391" t="b">
        <f t="shared" si="214"/>
        <v>1</v>
      </c>
      <c r="AE391" t="b">
        <f t="shared" si="215"/>
        <v>1</v>
      </c>
      <c r="AF391" t="b">
        <f t="shared" si="191"/>
        <v>1</v>
      </c>
      <c r="AG391" t="b">
        <f t="shared" si="216"/>
        <v>1</v>
      </c>
      <c r="AH391" t="b">
        <f t="shared" si="192"/>
        <v>1</v>
      </c>
    </row>
    <row r="392" spans="1:34" x14ac:dyDescent="0.35">
      <c r="A392">
        <v>390</v>
      </c>
      <c r="B392">
        <f t="shared" si="193"/>
        <v>111</v>
      </c>
      <c r="C392">
        <f t="shared" si="194"/>
        <v>2059</v>
      </c>
      <c r="D392">
        <f t="shared" si="195"/>
        <v>0.68116779830618046</v>
      </c>
      <c r="E392">
        <f t="shared" si="196"/>
        <v>9.0861223773033517E-2</v>
      </c>
      <c r="F392">
        <f t="shared" si="197"/>
        <v>8.77298974006675E-4</v>
      </c>
      <c r="G392">
        <f t="shared" si="198"/>
        <v>8.7780736654607516E-3</v>
      </c>
      <c r="H392" t="b">
        <f t="shared" si="199"/>
        <v>0</v>
      </c>
      <c r="I392">
        <f t="shared" si="200"/>
        <v>1</v>
      </c>
      <c r="J392">
        <f t="shared" si="201"/>
        <v>1000</v>
      </c>
      <c r="K392">
        <f t="shared" si="202"/>
        <v>13.81706828120735</v>
      </c>
      <c r="L392">
        <f t="shared" si="203"/>
        <v>9.6553726394674264</v>
      </c>
      <c r="M392">
        <f t="shared" si="204"/>
        <v>0.13340894304002265</v>
      </c>
      <c r="N392">
        <f t="shared" si="186"/>
        <v>0.20066918478011708</v>
      </c>
      <c r="O392">
        <f t="shared" si="205"/>
        <v>0.99573315724884548</v>
      </c>
      <c r="P392">
        <f t="shared" si="206"/>
        <v>1013.8170682812073</v>
      </c>
      <c r="Q392">
        <f t="shared" si="207"/>
        <v>0.63356316365583598</v>
      </c>
      <c r="R392">
        <f t="shared" si="208"/>
        <v>8.0256782778263092E-2</v>
      </c>
      <c r="S392">
        <f t="shared" si="209"/>
        <v>1014.7074421577411</v>
      </c>
      <c r="T392">
        <f t="shared" si="210"/>
        <v>9.6553726394674264</v>
      </c>
      <c r="U392">
        <f t="shared" si="187"/>
        <v>84.57629323206335</v>
      </c>
      <c r="V392">
        <f t="shared" si="211"/>
        <v>1.0564775336628075E-2</v>
      </c>
      <c r="W392">
        <f t="shared" si="188"/>
        <v>9634.9491306785494</v>
      </c>
      <c r="X392">
        <f t="shared" si="189"/>
        <v>10868.286845600223</v>
      </c>
      <c r="Y392">
        <f t="shared" si="190"/>
        <v>10.826329315973487</v>
      </c>
      <c r="Z392">
        <f t="shared" si="212"/>
        <v>1.9458383425369481</v>
      </c>
      <c r="AA392">
        <f t="shared" si="213"/>
        <v>2.9005806097210589E-2</v>
      </c>
      <c r="AD392" t="b">
        <f t="shared" si="214"/>
        <v>1</v>
      </c>
      <c r="AE392" t="b">
        <f t="shared" si="215"/>
        <v>1</v>
      </c>
      <c r="AF392" t="b">
        <f t="shared" si="191"/>
        <v>1</v>
      </c>
      <c r="AG392" t="b">
        <f t="shared" si="216"/>
        <v>1</v>
      </c>
      <c r="AH392" t="b">
        <f t="shared" si="192"/>
        <v>1</v>
      </c>
    </row>
    <row r="393" spans="1:34" x14ac:dyDescent="0.35">
      <c r="A393">
        <v>391</v>
      </c>
      <c r="B393">
        <f t="shared" si="193"/>
        <v>111</v>
      </c>
      <c r="C393">
        <f t="shared" si="194"/>
        <v>2059</v>
      </c>
      <c r="D393">
        <f t="shared" si="195"/>
        <v>0.68116779830618046</v>
      </c>
      <c r="E393">
        <f t="shared" si="196"/>
        <v>9.0861223773033517E-2</v>
      </c>
      <c r="F393">
        <f t="shared" si="197"/>
        <v>7.9758651561360192E-4</v>
      </c>
      <c r="G393">
        <f t="shared" si="198"/>
        <v>7.98048714984715E-3</v>
      </c>
      <c r="H393" t="b">
        <f t="shared" si="199"/>
        <v>0</v>
      </c>
      <c r="I393">
        <f t="shared" si="200"/>
        <v>1</v>
      </c>
      <c r="J393">
        <f t="shared" si="201"/>
        <v>1000</v>
      </c>
      <c r="K393">
        <f t="shared" si="202"/>
        <v>13.851144899051146</v>
      </c>
      <c r="L393">
        <f t="shared" si="203"/>
        <v>8.7780736654607523</v>
      </c>
      <c r="M393">
        <f t="shared" si="204"/>
        <v>0.12158637027484188</v>
      </c>
      <c r="N393">
        <f t="shared" si="186"/>
        <v>0.19981306180340189</v>
      </c>
      <c r="O393">
        <f t="shared" si="205"/>
        <v>0.99573365996551344</v>
      </c>
      <c r="P393">
        <f t="shared" si="206"/>
        <v>1013.8511448990512</v>
      </c>
      <c r="Q393">
        <f t="shared" si="207"/>
        <v>0.63356316365583598</v>
      </c>
      <c r="R393">
        <f t="shared" si="208"/>
        <v>8.0256782778263092E-2</v>
      </c>
      <c r="S393">
        <f t="shared" si="209"/>
        <v>1014.7437146777627</v>
      </c>
      <c r="T393">
        <f t="shared" si="210"/>
        <v>8.7780736654607523</v>
      </c>
      <c r="U393">
        <f t="shared" si="187"/>
        <v>75.991386389117395</v>
      </c>
      <c r="V393">
        <f t="shared" si="211"/>
        <v>9.4923990404389546E-3</v>
      </c>
      <c r="W393">
        <f t="shared" si="188"/>
        <v>9522.1488315500701</v>
      </c>
      <c r="X393">
        <f t="shared" si="189"/>
        <v>10757.922063706677</v>
      </c>
      <c r="Y393">
        <f t="shared" si="190"/>
        <v>9.8620723993508825</v>
      </c>
      <c r="Z393">
        <f t="shared" si="212"/>
        <v>1.7614888863878233</v>
      </c>
      <c r="AA393">
        <f t="shared" si="213"/>
        <v>2.6295343119555763E-2</v>
      </c>
      <c r="AD393" t="b">
        <f t="shared" si="214"/>
        <v>1</v>
      </c>
      <c r="AE393" t="b">
        <f t="shared" si="215"/>
        <v>1</v>
      </c>
      <c r="AF393" t="b">
        <f t="shared" si="191"/>
        <v>1</v>
      </c>
      <c r="AG393" t="b">
        <f t="shared" si="216"/>
        <v>1</v>
      </c>
      <c r="AH393" t="b">
        <f t="shared" si="192"/>
        <v>1</v>
      </c>
    </row>
    <row r="394" spans="1:34" x14ac:dyDescent="0.35">
      <c r="A394">
        <v>392</v>
      </c>
      <c r="B394">
        <f t="shared" si="193"/>
        <v>111</v>
      </c>
      <c r="C394">
        <f t="shared" si="194"/>
        <v>2059</v>
      </c>
      <c r="D394">
        <f t="shared" si="195"/>
        <v>0.68116779830618046</v>
      </c>
      <c r="E394">
        <f t="shared" si="196"/>
        <v>9.0861223773033517E-2</v>
      </c>
      <c r="F394">
        <f t="shared" si="197"/>
        <v>7.251168287400804E-4</v>
      </c>
      <c r="G394">
        <f t="shared" si="198"/>
        <v>7.2553703211070695E-3</v>
      </c>
      <c r="H394" t="b">
        <f t="shared" si="199"/>
        <v>0</v>
      </c>
      <c r="I394">
        <f t="shared" si="200"/>
        <v>1</v>
      </c>
      <c r="J394">
        <f t="shared" si="201"/>
        <v>1000</v>
      </c>
      <c r="K394">
        <f t="shared" si="202"/>
        <v>13.885305559027476</v>
      </c>
      <c r="L394">
        <f t="shared" si="203"/>
        <v>7.9804871498471499</v>
      </c>
      <c r="M394">
        <f t="shared" si="204"/>
        <v>0.11081150258551997</v>
      </c>
      <c r="N394">
        <f t="shared" si="186"/>
        <v>0.19896069161833529</v>
      </c>
      <c r="O394">
        <f t="shared" si="205"/>
        <v>0.99573416183419861</v>
      </c>
      <c r="P394">
        <f t="shared" si="206"/>
        <v>1013.8853055590275</v>
      </c>
      <c r="Q394">
        <f t="shared" si="207"/>
        <v>0.63356316365583598</v>
      </c>
      <c r="R394">
        <f t="shared" si="208"/>
        <v>8.0256782778263092E-2</v>
      </c>
      <c r="S394">
        <f t="shared" si="209"/>
        <v>1014.7800766556039</v>
      </c>
      <c r="T394">
        <f t="shared" si="210"/>
        <v>7.9804871498471499</v>
      </c>
      <c r="U394">
        <f t="shared" si="187"/>
        <v>68.182462465267818</v>
      </c>
      <c r="V394">
        <f t="shared" si="211"/>
        <v>8.5169539869423931E-3</v>
      </c>
      <c r="W394">
        <f t="shared" si="188"/>
        <v>9397.5165219222199</v>
      </c>
      <c r="X394">
        <f t="shared" si="189"/>
        <v>10637.382708985118</v>
      </c>
      <c r="Y394">
        <f t="shared" si="190"/>
        <v>8.9956883357603399</v>
      </c>
      <c r="Z394">
        <f t="shared" si="212"/>
        <v>1.5946055720936632</v>
      </c>
      <c r="AA394">
        <f t="shared" si="213"/>
        <v>2.3836124670371928E-2</v>
      </c>
      <c r="AD394" t="b">
        <f t="shared" si="214"/>
        <v>1</v>
      </c>
      <c r="AE394" t="b">
        <f t="shared" si="215"/>
        <v>1</v>
      </c>
      <c r="AF394" t="b">
        <f t="shared" si="191"/>
        <v>1</v>
      </c>
      <c r="AG394" t="b">
        <f t="shared" si="216"/>
        <v>1</v>
      </c>
      <c r="AH394" t="b">
        <f t="shared" si="192"/>
        <v>1</v>
      </c>
    </row>
    <row r="395" spans="1:34" x14ac:dyDescent="0.35">
      <c r="A395">
        <v>393</v>
      </c>
      <c r="B395">
        <f t="shared" si="193"/>
        <v>112</v>
      </c>
      <c r="C395">
        <f t="shared" si="194"/>
        <v>2059</v>
      </c>
      <c r="D395">
        <f t="shared" si="195"/>
        <v>0.72079201886166688</v>
      </c>
      <c r="E395">
        <f t="shared" si="196"/>
        <v>0.10085999896537801</v>
      </c>
      <c r="F395">
        <f t="shared" si="197"/>
        <v>7.3177664308029329E-4</v>
      </c>
      <c r="G395">
        <f t="shared" si="198"/>
        <v>6.5235936780267765E-3</v>
      </c>
      <c r="H395" t="b">
        <f t="shared" si="199"/>
        <v>0</v>
      </c>
      <c r="I395">
        <f t="shared" si="200"/>
        <v>1</v>
      </c>
      <c r="J395">
        <f t="shared" si="201"/>
        <v>1000</v>
      </c>
      <c r="K395">
        <f t="shared" si="202"/>
        <v>13.919550468406902</v>
      </c>
      <c r="L395">
        <f t="shared" si="203"/>
        <v>7.255370321107069</v>
      </c>
      <c r="M395">
        <f t="shared" si="204"/>
        <v>0.10099149335163145</v>
      </c>
      <c r="N395">
        <f t="shared" si="186"/>
        <v>0.19811205718587338</v>
      </c>
      <c r="O395">
        <f t="shared" si="205"/>
        <v>0.99573466283435608</v>
      </c>
      <c r="P395">
        <f t="shared" si="206"/>
        <v>1013.9195504684069</v>
      </c>
      <c r="Q395">
        <f t="shared" si="207"/>
        <v>0.67041817441083107</v>
      </c>
      <c r="R395">
        <f t="shared" si="208"/>
        <v>8.8345518417380475E-2</v>
      </c>
      <c r="S395">
        <f t="shared" si="209"/>
        <v>1014.8165283118919</v>
      </c>
      <c r="T395">
        <f t="shared" si="210"/>
        <v>7.255370321107069</v>
      </c>
      <c r="U395">
        <f t="shared" si="187"/>
        <v>61.079026199942945</v>
      </c>
      <c r="V395">
        <f t="shared" si="211"/>
        <v>7.6296343209539663E-3</v>
      </c>
      <c r="W395">
        <f t="shared" si="188"/>
        <v>9362.7882444109873</v>
      </c>
      <c r="X395">
        <f t="shared" si="189"/>
        <v>10598.948051630927</v>
      </c>
      <c r="Y395">
        <f t="shared" si="190"/>
        <v>8.0642043034107953</v>
      </c>
      <c r="Z395">
        <f t="shared" si="212"/>
        <v>1.4435334970346059</v>
      </c>
      <c r="AA395">
        <f t="shared" si="213"/>
        <v>2.1604859915709238E-2</v>
      </c>
      <c r="AD395" t="b">
        <f t="shared" si="214"/>
        <v>1</v>
      </c>
      <c r="AE395" t="b">
        <f t="shared" si="215"/>
        <v>1</v>
      </c>
      <c r="AF395" t="b">
        <f t="shared" si="191"/>
        <v>1</v>
      </c>
      <c r="AG395" t="b">
        <f t="shared" si="216"/>
        <v>1</v>
      </c>
      <c r="AH395" t="b">
        <f t="shared" si="192"/>
        <v>1</v>
      </c>
    </row>
    <row r="396" spans="1:34" x14ac:dyDescent="0.35">
      <c r="A396">
        <v>394</v>
      </c>
      <c r="B396">
        <f t="shared" si="193"/>
        <v>112</v>
      </c>
      <c r="C396">
        <f t="shared" si="194"/>
        <v>2059</v>
      </c>
      <c r="D396">
        <f t="shared" si="195"/>
        <v>0.72079201886166688</v>
      </c>
      <c r="E396">
        <f t="shared" si="196"/>
        <v>0.10085999896537801</v>
      </c>
      <c r="F396">
        <f t="shared" si="197"/>
        <v>6.579696516163272E-4</v>
      </c>
      <c r="G396">
        <f t="shared" si="198"/>
        <v>5.8656240264104492E-3</v>
      </c>
      <c r="H396" t="b">
        <f t="shared" si="199"/>
        <v>0</v>
      </c>
      <c r="I396">
        <f t="shared" si="200"/>
        <v>1</v>
      </c>
      <c r="J396">
        <f t="shared" si="201"/>
        <v>1000</v>
      </c>
      <c r="K396">
        <f t="shared" si="202"/>
        <v>13.953879834971188</v>
      </c>
      <c r="L396">
        <f t="shared" si="203"/>
        <v>6.5235936780267769</v>
      </c>
      <c r="M396">
        <f t="shared" si="204"/>
        <v>9.1029442275363359E-2</v>
      </c>
      <c r="N396">
        <f t="shared" si="186"/>
        <v>0.19726714154351163</v>
      </c>
      <c r="O396">
        <f t="shared" si="205"/>
        <v>0.99573516294584219</v>
      </c>
      <c r="P396">
        <f t="shared" si="206"/>
        <v>1013.9538798349712</v>
      </c>
      <c r="Q396">
        <f t="shared" si="207"/>
        <v>0.67041817441083107</v>
      </c>
      <c r="R396">
        <f t="shared" si="208"/>
        <v>8.8345518417380475E-2</v>
      </c>
      <c r="S396">
        <f t="shared" si="209"/>
        <v>1014.853069867798</v>
      </c>
      <c r="T396">
        <f t="shared" si="210"/>
        <v>6.5235936780267769</v>
      </c>
      <c r="U396">
        <f t="shared" si="187"/>
        <v>54.690848110586764</v>
      </c>
      <c r="V396">
        <f t="shared" si="211"/>
        <v>6.8316605183041199E-3</v>
      </c>
      <c r="W396">
        <f t="shared" si="188"/>
        <v>9323.9607353517313</v>
      </c>
      <c r="X396">
        <f t="shared" si="189"/>
        <v>10556.567957729503</v>
      </c>
      <c r="Y396">
        <f t="shared" si="190"/>
        <v>7.2300105387061064</v>
      </c>
      <c r="Z396">
        <f t="shared" si="212"/>
        <v>1.2924025637986429</v>
      </c>
      <c r="AA396">
        <f t="shared" si="213"/>
        <v>1.9381692216096466E-2</v>
      </c>
      <c r="AD396" t="b">
        <f t="shared" si="214"/>
        <v>1</v>
      </c>
      <c r="AE396" t="b">
        <f t="shared" si="215"/>
        <v>1</v>
      </c>
      <c r="AF396" t="b">
        <f t="shared" si="191"/>
        <v>1</v>
      </c>
      <c r="AG396" t="b">
        <f t="shared" si="216"/>
        <v>1</v>
      </c>
      <c r="AH396" t="b">
        <f t="shared" si="192"/>
        <v>1</v>
      </c>
    </row>
    <row r="397" spans="1:34" x14ac:dyDescent="0.35">
      <c r="A397">
        <v>395</v>
      </c>
      <c r="B397">
        <f t="shared" si="193"/>
        <v>112</v>
      </c>
      <c r="C397">
        <f t="shared" si="194"/>
        <v>2059</v>
      </c>
      <c r="D397">
        <f t="shared" si="195"/>
        <v>0.72079201886166688</v>
      </c>
      <c r="E397">
        <f t="shared" si="196"/>
        <v>0.10085999896537801</v>
      </c>
      <c r="F397">
        <f t="shared" si="197"/>
        <v>5.9160683323505425E-4</v>
      </c>
      <c r="G397">
        <f t="shared" si="198"/>
        <v>5.2740171931753947E-3</v>
      </c>
      <c r="H397" t="b">
        <f t="shared" si="199"/>
        <v>0</v>
      </c>
      <c r="I397">
        <f t="shared" si="200"/>
        <v>1</v>
      </c>
      <c r="J397">
        <f t="shared" si="201"/>
        <v>1000</v>
      </c>
      <c r="K397">
        <f t="shared" si="202"/>
        <v>13.988293867014537</v>
      </c>
      <c r="L397">
        <f t="shared" si="203"/>
        <v>5.8656240264104493</v>
      </c>
      <c r="M397">
        <f t="shared" si="204"/>
        <v>8.2050072594850407E-2</v>
      </c>
      <c r="N397">
        <f t="shared" si="186"/>
        <v>0.19642592780505053</v>
      </c>
      <c r="O397">
        <f t="shared" si="205"/>
        <v>0.99573566214890608</v>
      </c>
      <c r="P397">
        <f t="shared" si="206"/>
        <v>1013.9882938670146</v>
      </c>
      <c r="Q397">
        <f t="shared" si="207"/>
        <v>0.67041817441083107</v>
      </c>
      <c r="R397">
        <f t="shared" si="208"/>
        <v>8.8345518417380475E-2</v>
      </c>
      <c r="S397">
        <f t="shared" si="209"/>
        <v>1014.8897015450389</v>
      </c>
      <c r="T397">
        <f t="shared" si="210"/>
        <v>5.8656240264104493</v>
      </c>
      <c r="U397">
        <f t="shared" si="187"/>
        <v>48.945807519816945</v>
      </c>
      <c r="V397">
        <f t="shared" si="211"/>
        <v>6.1140236862576389E-3</v>
      </c>
      <c r="W397">
        <f t="shared" si="188"/>
        <v>9280.5551682980986</v>
      </c>
      <c r="X397">
        <f t="shared" si="189"/>
        <v>10509.842049260773</v>
      </c>
      <c r="Y397">
        <f t="shared" si="190"/>
        <v>6.483280145542099</v>
      </c>
      <c r="Z397">
        <f t="shared" si="212"/>
        <v>1.1570948850589327</v>
      </c>
      <c r="AA397">
        <f t="shared" si="213"/>
        <v>1.7386736059418973E-2</v>
      </c>
      <c r="AD397" t="b">
        <f t="shared" si="214"/>
        <v>1</v>
      </c>
      <c r="AE397" t="b">
        <f t="shared" si="215"/>
        <v>1</v>
      </c>
      <c r="AF397" t="b">
        <f t="shared" si="191"/>
        <v>1</v>
      </c>
      <c r="AG397" t="b">
        <f t="shared" si="216"/>
        <v>1</v>
      </c>
      <c r="AH397" t="b">
        <f t="shared" si="192"/>
        <v>1</v>
      </c>
    </row>
    <row r="398" spans="1:34" x14ac:dyDescent="0.35">
      <c r="A398">
        <v>396</v>
      </c>
      <c r="B398">
        <f t="shared" si="193"/>
        <v>112</v>
      </c>
      <c r="C398">
        <f t="shared" si="194"/>
        <v>2059</v>
      </c>
      <c r="D398">
        <f t="shared" si="195"/>
        <v>0.72079201886166688</v>
      </c>
      <c r="E398">
        <f t="shared" si="196"/>
        <v>0.10085999896537801</v>
      </c>
      <c r="F398">
        <f t="shared" si="197"/>
        <v>5.3193736864705615E-4</v>
      </c>
      <c r="G398">
        <f t="shared" si="198"/>
        <v>4.7420798245283386E-3</v>
      </c>
      <c r="H398" t="b">
        <f t="shared" si="199"/>
        <v>0</v>
      </c>
      <c r="I398">
        <f t="shared" si="200"/>
        <v>1</v>
      </c>
      <c r="J398">
        <f t="shared" si="201"/>
        <v>1000</v>
      </c>
      <c r="K398">
        <f t="shared" si="202"/>
        <v>14.022792773344852</v>
      </c>
      <c r="L398">
        <f t="shared" si="203"/>
        <v>5.2740171931753945</v>
      </c>
      <c r="M398">
        <f t="shared" si="204"/>
        <v>7.3956450182956421E-2</v>
      </c>
      <c r="N398">
        <f t="shared" si="186"/>
        <v>0.19558839916035936</v>
      </c>
      <c r="O398">
        <f t="shared" si="205"/>
        <v>0.995736160424186</v>
      </c>
      <c r="P398">
        <f t="shared" si="206"/>
        <v>1014.0227927733448</v>
      </c>
      <c r="Q398">
        <f t="shared" si="207"/>
        <v>0.67041817441083107</v>
      </c>
      <c r="R398">
        <f t="shared" si="208"/>
        <v>8.8345518417380475E-2</v>
      </c>
      <c r="S398">
        <f t="shared" si="209"/>
        <v>1014.9264235658781</v>
      </c>
      <c r="T398">
        <f t="shared" si="210"/>
        <v>5.2740171931753945</v>
      </c>
      <c r="U398">
        <f t="shared" si="187"/>
        <v>43.779055439697508</v>
      </c>
      <c r="V398">
        <f t="shared" si="211"/>
        <v>5.4686232689475089E-3</v>
      </c>
      <c r="W398">
        <f t="shared" si="188"/>
        <v>9232.0367981262098</v>
      </c>
      <c r="X398">
        <f t="shared" si="189"/>
        <v>10458.329329705912</v>
      </c>
      <c r="Y398">
        <f t="shared" si="190"/>
        <v>5.815177072973885</v>
      </c>
      <c r="Z398">
        <f t="shared" si="212"/>
        <v>1.0359537204292653</v>
      </c>
      <c r="AA398">
        <f t="shared" si="213"/>
        <v>1.5596563615139749E-2</v>
      </c>
      <c r="AD398" t="b">
        <f t="shared" si="214"/>
        <v>1</v>
      </c>
      <c r="AE398" t="b">
        <f t="shared" si="215"/>
        <v>1</v>
      </c>
      <c r="AF398" t="b">
        <f t="shared" si="191"/>
        <v>1</v>
      </c>
      <c r="AG398" t="b">
        <f t="shared" si="216"/>
        <v>1</v>
      </c>
      <c r="AH398" t="b">
        <f t="shared" si="192"/>
        <v>1</v>
      </c>
    </row>
    <row r="399" spans="1:34" x14ac:dyDescent="0.35">
      <c r="A399">
        <v>397</v>
      </c>
      <c r="B399">
        <f t="shared" si="193"/>
        <v>112</v>
      </c>
      <c r="C399">
        <f t="shared" si="194"/>
        <v>2060</v>
      </c>
      <c r="D399">
        <f t="shared" si="195"/>
        <v>0.72079201886166688</v>
      </c>
      <c r="E399">
        <f t="shared" si="196"/>
        <v>0.10085999896537801</v>
      </c>
      <c r="F399">
        <f t="shared" si="197"/>
        <v>4.7828616619566814E-4</v>
      </c>
      <c r="G399">
        <f t="shared" si="198"/>
        <v>4.2637936583326706E-3</v>
      </c>
      <c r="H399" t="b">
        <f t="shared" si="199"/>
        <v>1</v>
      </c>
      <c r="I399">
        <f t="shared" si="200"/>
        <v>1</v>
      </c>
      <c r="J399">
        <f t="shared" si="201"/>
        <v>1000</v>
      </c>
      <c r="K399">
        <f t="shared" si="202"/>
        <v>14.057376763285012</v>
      </c>
      <c r="L399">
        <f t="shared" si="203"/>
        <v>4.7420798245283384</v>
      </c>
      <c r="M399">
        <f t="shared" si="204"/>
        <v>6.6661202734967326E-2</v>
      </c>
      <c r="N399">
        <f t="shared" si="186"/>
        <v>0.1947545388751378</v>
      </c>
      <c r="O399">
        <f t="shared" si="205"/>
        <v>0.99573665775270292</v>
      </c>
      <c r="P399">
        <f t="shared" si="206"/>
        <v>1014.057376763285</v>
      </c>
      <c r="Q399">
        <f t="shared" si="207"/>
        <v>0.67041817441083107</v>
      </c>
      <c r="R399">
        <f t="shared" si="208"/>
        <v>8.8345518417380475E-2</v>
      </c>
      <c r="S399">
        <f t="shared" si="209"/>
        <v>1014.9632361531271</v>
      </c>
      <c r="T399">
        <f t="shared" si="210"/>
        <v>4.7420798245283384</v>
      </c>
      <c r="U399">
        <f t="shared" si="187"/>
        <v>39.132281385400624</v>
      </c>
      <c r="V399">
        <f t="shared" si="211"/>
        <v>4.8881754620305248E-3</v>
      </c>
      <c r="W399">
        <f t="shared" si="188"/>
        <v>9177.8084309790574</v>
      </c>
      <c r="X399">
        <f t="shared" si="189"/>
        <v>10401.54406351033</v>
      </c>
      <c r="Y399">
        <f t="shared" si="190"/>
        <v>5.217756229462557</v>
      </c>
      <c r="Z399">
        <f t="shared" si="212"/>
        <v>0.92749580157013556</v>
      </c>
      <c r="AA399">
        <f t="shared" si="213"/>
        <v>1.3990152287084948E-2</v>
      </c>
      <c r="AD399" t="b">
        <f t="shared" si="214"/>
        <v>1</v>
      </c>
      <c r="AE399" t="b">
        <f t="shared" si="215"/>
        <v>1</v>
      </c>
      <c r="AF399" t="b">
        <f t="shared" si="191"/>
        <v>1</v>
      </c>
      <c r="AG399" t="b">
        <f t="shared" si="216"/>
        <v>1</v>
      </c>
      <c r="AH399" t="b">
        <f t="shared" si="192"/>
        <v>1</v>
      </c>
    </row>
    <row r="400" spans="1:34" x14ac:dyDescent="0.35">
      <c r="A400">
        <v>398</v>
      </c>
      <c r="B400">
        <f t="shared" si="193"/>
        <v>112</v>
      </c>
      <c r="C400">
        <f t="shared" si="194"/>
        <v>2060</v>
      </c>
      <c r="D400">
        <f t="shared" si="195"/>
        <v>0.72079201886166688</v>
      </c>
      <c r="E400">
        <f t="shared" si="196"/>
        <v>0.10085999896537801</v>
      </c>
      <c r="F400">
        <f t="shared" si="197"/>
        <v>4.3004622396801846E-4</v>
      </c>
      <c r="G400">
        <f t="shared" si="198"/>
        <v>3.8337474343646521E-3</v>
      </c>
      <c r="H400" t="b">
        <f t="shared" si="199"/>
        <v>0</v>
      </c>
      <c r="I400">
        <f t="shared" si="200"/>
        <v>1</v>
      </c>
      <c r="J400">
        <f t="shared" si="201"/>
        <v>1000</v>
      </c>
      <c r="K400">
        <f t="shared" si="202"/>
        <v>14.092046046674204</v>
      </c>
      <c r="L400">
        <f t="shared" si="203"/>
        <v>4.2637936583326708</v>
      </c>
      <c r="M400">
        <f t="shared" si="204"/>
        <v>6.0085576566741454E-2</v>
      </c>
      <c r="N400">
        <f t="shared" si="186"/>
        <v>0.19392433029067629</v>
      </c>
      <c r="O400">
        <f t="shared" si="205"/>
        <v>0.99573715411585983</v>
      </c>
      <c r="P400">
        <f t="shared" si="206"/>
        <v>1014.0920460466742</v>
      </c>
      <c r="Q400">
        <f t="shared" si="207"/>
        <v>0.67041817441083107</v>
      </c>
      <c r="R400">
        <f t="shared" si="208"/>
        <v>8.8345518417380475E-2</v>
      </c>
      <c r="S400">
        <f t="shared" si="209"/>
        <v>1015.0001395301475</v>
      </c>
      <c r="T400">
        <f t="shared" si="210"/>
        <v>4.2637936583326708</v>
      </c>
      <c r="U400">
        <f t="shared" si="187"/>
        <v>34.953054114653241</v>
      </c>
      <c r="V400">
        <f t="shared" si="211"/>
        <v>4.3661308617190878E-3</v>
      </c>
      <c r="W400">
        <f t="shared" si="188"/>
        <v>9117.2031316783487</v>
      </c>
      <c r="X400">
        <f t="shared" si="189"/>
        <v>10338.951237562165</v>
      </c>
      <c r="Y400">
        <f t="shared" si="190"/>
        <v>4.6838736663719551</v>
      </c>
      <c r="Z400">
        <f t="shared" si="212"/>
        <v>0.8303931677873162</v>
      </c>
      <c r="AA400">
        <f t="shared" si="213"/>
        <v>1.2548637760622846E-2</v>
      </c>
      <c r="AD400" t="b">
        <f t="shared" si="214"/>
        <v>1</v>
      </c>
      <c r="AE400" t="b">
        <f t="shared" si="215"/>
        <v>1</v>
      </c>
      <c r="AF400" t="b">
        <f t="shared" si="191"/>
        <v>1</v>
      </c>
      <c r="AG400" t="b">
        <f t="shared" si="216"/>
        <v>1</v>
      </c>
      <c r="AH400" t="b">
        <f t="shared" si="192"/>
        <v>1</v>
      </c>
    </row>
    <row r="401" spans="1:34" x14ac:dyDescent="0.35">
      <c r="A401">
        <v>399</v>
      </c>
      <c r="B401">
        <f t="shared" si="193"/>
        <v>112</v>
      </c>
      <c r="C401">
        <f t="shared" si="194"/>
        <v>2060</v>
      </c>
      <c r="D401">
        <f t="shared" si="195"/>
        <v>0.72079201886166688</v>
      </c>
      <c r="E401">
        <f t="shared" si="196"/>
        <v>0.10085999896537801</v>
      </c>
      <c r="F401">
        <f t="shared" si="197"/>
        <v>3.866717622635394E-4</v>
      </c>
      <c r="G401">
        <f t="shared" si="198"/>
        <v>3.4470756721011126E-3</v>
      </c>
      <c r="H401" t="b">
        <f t="shared" si="199"/>
        <v>0</v>
      </c>
      <c r="I401">
        <f t="shared" si="200"/>
        <v>1</v>
      </c>
      <c r="J401">
        <f t="shared" si="201"/>
        <v>1000</v>
      </c>
      <c r="K401">
        <f t="shared" si="202"/>
        <v>14.126800833869027</v>
      </c>
      <c r="L401">
        <f t="shared" si="203"/>
        <v>3.833747434364652</v>
      </c>
      <c r="M401">
        <f t="shared" si="204"/>
        <v>5.4158586452625807E-2</v>
      </c>
      <c r="N401">
        <f t="shared" si="186"/>
        <v>0.19309775682361352</v>
      </c>
      <c r="O401">
        <f t="shared" si="205"/>
        <v>0.99573764949543042</v>
      </c>
      <c r="P401">
        <f t="shared" si="206"/>
        <v>1014.1268008338691</v>
      </c>
      <c r="Q401">
        <f t="shared" si="207"/>
        <v>0.67041817441083107</v>
      </c>
      <c r="R401">
        <f t="shared" si="208"/>
        <v>8.8345518417380475E-2</v>
      </c>
      <c r="S401">
        <f t="shared" si="209"/>
        <v>1015.037133920851</v>
      </c>
      <c r="T401">
        <f t="shared" si="210"/>
        <v>3.833747434364652</v>
      </c>
      <c r="U401">
        <f t="shared" si="187"/>
        <v>31.194228839127732</v>
      </c>
      <c r="V401">
        <f t="shared" si="211"/>
        <v>3.8966004170990411E-3</v>
      </c>
      <c r="W401">
        <f t="shared" si="188"/>
        <v>9049.4760795644979</v>
      </c>
      <c r="X401">
        <f t="shared" si="189"/>
        <v>10269.961562288496</v>
      </c>
      <c r="Y401">
        <f t="shared" si="190"/>
        <v>4.2071058156504755</v>
      </c>
      <c r="Z401">
        <f t="shared" si="212"/>
        <v>0.74345690371276363</v>
      </c>
      <c r="AA401">
        <f t="shared" si="213"/>
        <v>1.1255092407094935E-2</v>
      </c>
      <c r="AD401" t="b">
        <f t="shared" si="214"/>
        <v>1</v>
      </c>
      <c r="AE401" t="b">
        <f t="shared" si="215"/>
        <v>1</v>
      </c>
      <c r="AF401" t="b">
        <f t="shared" si="191"/>
        <v>1</v>
      </c>
      <c r="AG401" t="b">
        <f t="shared" si="216"/>
        <v>1</v>
      </c>
      <c r="AH401" t="b">
        <f t="shared" si="192"/>
        <v>1</v>
      </c>
    </row>
    <row r="402" spans="1:34" x14ac:dyDescent="0.35">
      <c r="A402">
        <v>400</v>
      </c>
      <c r="B402">
        <f t="shared" si="193"/>
        <v>112</v>
      </c>
      <c r="C402">
        <f t="shared" si="194"/>
        <v>2060</v>
      </c>
      <c r="D402">
        <f t="shared" si="195"/>
        <v>0.72079201886166688</v>
      </c>
      <c r="E402">
        <f t="shared" si="196"/>
        <v>0.10085999896537801</v>
      </c>
      <c r="F402">
        <f t="shared" si="197"/>
        <v>3.4767204872169789E-4</v>
      </c>
      <c r="G402">
        <f t="shared" si="198"/>
        <v>3.0994036233794146E-3</v>
      </c>
      <c r="H402" t="b">
        <f t="shared" si="199"/>
        <v>0</v>
      </c>
      <c r="I402">
        <f t="shared" si="200"/>
        <v>1</v>
      </c>
      <c r="J402">
        <f t="shared" si="201"/>
        <v>1000</v>
      </c>
      <c r="K402">
        <f t="shared" si="202"/>
        <v>14.161641335744951</v>
      </c>
      <c r="L402">
        <f t="shared" si="203"/>
        <v>3.4470756721011124</v>
      </c>
      <c r="M402">
        <f t="shared" si="204"/>
        <v>4.8816249325467923E-2</v>
      </c>
      <c r="N402">
        <f t="shared" si="186"/>
        <v>0.19227480196569263</v>
      </c>
      <c r="O402">
        <f t="shared" si="205"/>
        <v>0.99573814387355819</v>
      </c>
      <c r="P402">
        <f t="shared" si="206"/>
        <v>1014.161641335745</v>
      </c>
      <c r="Q402">
        <f t="shared" si="207"/>
        <v>0.67041817441083107</v>
      </c>
      <c r="R402">
        <f t="shared" si="208"/>
        <v>8.8345518417380475E-2</v>
      </c>
      <c r="S402">
        <f t="shared" si="209"/>
        <v>1015.0742195497021</v>
      </c>
      <c r="T402">
        <f t="shared" si="210"/>
        <v>3.4470756721011124</v>
      </c>
      <c r="U402">
        <f t="shared" si="187"/>
        <v>27.813414205500816</v>
      </c>
      <c r="V402">
        <f t="shared" si="211"/>
        <v>3.474288848524501E-3</v>
      </c>
      <c r="W402">
        <f t="shared" si="188"/>
        <v>8973.7954733287188</v>
      </c>
      <c r="X402">
        <f t="shared" si="189"/>
        <v>10193.925965670889</v>
      </c>
      <c r="Y402">
        <f t="shared" si="190"/>
        <v>3.7816768689610321</v>
      </c>
      <c r="Z402">
        <f t="shared" si="212"/>
        <v>0.66562257988397477</v>
      </c>
      <c r="AA402">
        <f t="shared" si="213"/>
        <v>1.0094326441611755E-2</v>
      </c>
      <c r="AD402" t="b">
        <f t="shared" si="214"/>
        <v>1</v>
      </c>
      <c r="AE402" t="b">
        <f t="shared" si="215"/>
        <v>1</v>
      </c>
      <c r="AF402" t="b">
        <f t="shared" si="191"/>
        <v>1</v>
      </c>
      <c r="AG402" t="b">
        <f t="shared" si="216"/>
        <v>1</v>
      </c>
      <c r="AH402" t="b">
        <f t="shared" si="192"/>
        <v>1</v>
      </c>
    </row>
    <row r="403" spans="1:34" x14ac:dyDescent="0.35">
      <c r="A403">
        <v>401</v>
      </c>
      <c r="B403">
        <f t="shared" si="193"/>
        <v>112</v>
      </c>
      <c r="C403">
        <f t="shared" si="194"/>
        <v>2060</v>
      </c>
      <c r="D403">
        <f t="shared" si="195"/>
        <v>0.72079201886166688</v>
      </c>
      <c r="E403">
        <f t="shared" si="196"/>
        <v>0.10085999896537801</v>
      </c>
      <c r="F403">
        <f t="shared" si="197"/>
        <v>3.1260584624733662E-4</v>
      </c>
      <c r="G403">
        <f t="shared" si="198"/>
        <v>2.786797777132078E-3</v>
      </c>
      <c r="H403" t="b">
        <f t="shared" si="199"/>
        <v>0</v>
      </c>
      <c r="I403">
        <f t="shared" si="200"/>
        <v>1</v>
      </c>
      <c r="J403">
        <f t="shared" si="201"/>
        <v>1000</v>
      </c>
      <c r="K403">
        <f t="shared" si="202"/>
        <v>14.196567763697509</v>
      </c>
      <c r="L403">
        <f t="shared" si="203"/>
        <v>3.0994036233794144</v>
      </c>
      <c r="M403">
        <f t="shared" si="204"/>
        <v>4.4000893566355455E-2</v>
      </c>
      <c r="N403">
        <f t="shared" si="186"/>
        <v>0.19145544928351602</v>
      </c>
      <c r="O403">
        <f t="shared" si="205"/>
        <v>0.9957386372327518</v>
      </c>
      <c r="P403">
        <f t="shared" si="206"/>
        <v>1014.1965677636975</v>
      </c>
      <c r="Q403">
        <f t="shared" si="207"/>
        <v>0.67041817441083107</v>
      </c>
      <c r="R403">
        <f t="shared" si="208"/>
        <v>8.8345518417380475E-2</v>
      </c>
      <c r="S403">
        <f t="shared" si="209"/>
        <v>1015.1113966417186</v>
      </c>
      <c r="T403">
        <f t="shared" si="210"/>
        <v>3.0994036233794144</v>
      </c>
      <c r="U403">
        <f t="shared" si="187"/>
        <v>24.772493019690934</v>
      </c>
      <c r="V403">
        <f t="shared" si="211"/>
        <v>3.0944347792958601E-3</v>
      </c>
      <c r="W403">
        <f t="shared" si="188"/>
        <v>8889.2323737908828</v>
      </c>
      <c r="X403">
        <f t="shared" si="189"/>
        <v>10110.129528745529</v>
      </c>
      <c r="Y403">
        <f t="shared" si="190"/>
        <v>3.4023934775344853</v>
      </c>
      <c r="Z403">
        <f t="shared" si="212"/>
        <v>0.59593721789702714</v>
      </c>
      <c r="AA403">
        <f t="shared" si="213"/>
        <v>9.0527094977331402E-3</v>
      </c>
      <c r="AD403" t="b">
        <f t="shared" si="214"/>
        <v>1</v>
      </c>
      <c r="AE403" t="b">
        <f t="shared" si="215"/>
        <v>1</v>
      </c>
      <c r="AF403" t="b">
        <f t="shared" si="191"/>
        <v>1</v>
      </c>
      <c r="AG403" t="b">
        <f t="shared" si="216"/>
        <v>1</v>
      </c>
      <c r="AH403" t="b">
        <f t="shared" si="192"/>
        <v>1</v>
      </c>
    </row>
    <row r="404" spans="1:34" x14ac:dyDescent="0.35">
      <c r="A404">
        <v>402</v>
      </c>
      <c r="B404">
        <f t="shared" si="193"/>
        <v>112</v>
      </c>
      <c r="C404">
        <f t="shared" si="194"/>
        <v>2060</v>
      </c>
      <c r="D404">
        <f t="shared" si="195"/>
        <v>0.72079201886166688</v>
      </c>
      <c r="E404">
        <f t="shared" si="196"/>
        <v>0.10085999896537801</v>
      </c>
      <c r="F404">
        <f t="shared" si="197"/>
        <v>2.8107642091825913E-4</v>
      </c>
      <c r="G404">
        <f t="shared" si="198"/>
        <v>2.5057213562138187E-3</v>
      </c>
      <c r="H404" t="b">
        <f t="shared" si="199"/>
        <v>0</v>
      </c>
      <c r="I404">
        <f t="shared" si="200"/>
        <v>1</v>
      </c>
      <c r="J404">
        <f t="shared" si="201"/>
        <v>1000</v>
      </c>
      <c r="K404">
        <f t="shared" si="202"/>
        <v>14.231580329643569</v>
      </c>
      <c r="L404">
        <f t="shared" si="203"/>
        <v>2.7867977771320782</v>
      </c>
      <c r="M404">
        <f t="shared" si="204"/>
        <v>3.9660536427727301E-2</v>
      </c>
      <c r="N404">
        <f t="shared" si="186"/>
        <v>0.19063968241829776</v>
      </c>
      <c r="O404">
        <f t="shared" si="205"/>
        <v>0.99573912955587784</v>
      </c>
      <c r="P404">
        <f t="shared" si="206"/>
        <v>1014.2315803296435</v>
      </c>
      <c r="Q404">
        <f t="shared" si="207"/>
        <v>0.67041817441083107</v>
      </c>
      <c r="R404">
        <f t="shared" si="208"/>
        <v>8.8345518417380475E-2</v>
      </c>
      <c r="S404">
        <f t="shared" si="209"/>
        <v>1015.1486654224734</v>
      </c>
      <c r="T404">
        <f t="shared" si="210"/>
        <v>2.7867977771320782</v>
      </c>
      <c r="U404">
        <f t="shared" si="187"/>
        <v>22.037191295430095</v>
      </c>
      <c r="V404">
        <f t="shared" si="211"/>
        <v>2.752756903730703E-3</v>
      </c>
      <c r="W404">
        <f t="shared" si="188"/>
        <v>8794.7493606107146</v>
      </c>
      <c r="X404">
        <f t="shared" si="189"/>
        <v>10017.784805936168</v>
      </c>
      <c r="Y404">
        <f t="shared" si="190"/>
        <v>3.0645860347584661</v>
      </c>
      <c r="Z404">
        <f t="shared" si="212"/>
        <v>0.53354762048312576</v>
      </c>
      <c r="AA404">
        <f t="shared" si="213"/>
        <v>8.1180105224977813E-3</v>
      </c>
      <c r="AD404" t="b">
        <f t="shared" si="214"/>
        <v>1</v>
      </c>
      <c r="AE404" t="b">
        <f t="shared" si="215"/>
        <v>1</v>
      </c>
      <c r="AF404" t="b">
        <f t="shared" si="191"/>
        <v>1</v>
      </c>
      <c r="AG404" t="b">
        <f t="shared" si="216"/>
        <v>1</v>
      </c>
      <c r="AH404" t="b">
        <f t="shared" si="192"/>
        <v>1</v>
      </c>
    </row>
    <row r="405" spans="1:34" x14ac:dyDescent="0.35">
      <c r="A405">
        <v>403</v>
      </c>
      <c r="B405">
        <f t="shared" si="193"/>
        <v>112</v>
      </c>
      <c r="C405">
        <f t="shared" si="194"/>
        <v>2060</v>
      </c>
      <c r="D405">
        <f t="shared" si="195"/>
        <v>0.72079201886166688</v>
      </c>
      <c r="E405">
        <f t="shared" si="196"/>
        <v>0.10085999896537801</v>
      </c>
      <c r="F405">
        <f t="shared" si="197"/>
        <v>2.5272705339525134E-4</v>
      </c>
      <c r="G405">
        <f t="shared" si="198"/>
        <v>2.2529943028185674E-3</v>
      </c>
      <c r="H405" t="b">
        <f t="shared" si="199"/>
        <v>0</v>
      </c>
      <c r="I405">
        <f t="shared" si="200"/>
        <v>1</v>
      </c>
      <c r="J405">
        <f t="shared" si="201"/>
        <v>1000</v>
      </c>
      <c r="K405">
        <f t="shared" si="202"/>
        <v>14.266679246022681</v>
      </c>
      <c r="L405">
        <f t="shared" si="203"/>
        <v>2.5057213562138188</v>
      </c>
      <c r="M405">
        <f t="shared" si="204"/>
        <v>3.5748322869011494E-2</v>
      </c>
      <c r="N405">
        <f t="shared" si="186"/>
        <v>0.18982748508561506</v>
      </c>
      <c r="O405">
        <f t="shared" si="205"/>
        <v>0.9957396208261583</v>
      </c>
      <c r="P405">
        <f t="shared" si="206"/>
        <v>1014.2666792460227</v>
      </c>
      <c r="Q405">
        <f t="shared" si="207"/>
        <v>0.67041817441083107</v>
      </c>
      <c r="R405">
        <f t="shared" si="208"/>
        <v>8.8345518417380475E-2</v>
      </c>
      <c r="S405">
        <f t="shared" si="209"/>
        <v>1015.1860261180956</v>
      </c>
      <c r="T405">
        <f t="shared" si="210"/>
        <v>2.5057213562138188</v>
      </c>
      <c r="U405">
        <f t="shared" si="187"/>
        <v>19.576690754703371</v>
      </c>
      <c r="V405">
        <f t="shared" si="211"/>
        <v>2.4454055829876108E-3</v>
      </c>
      <c r="W405">
        <f t="shared" si="188"/>
        <v>8689.1878644399185</v>
      </c>
      <c r="X405">
        <f t="shared" si="189"/>
        <v>9916.0244678220533</v>
      </c>
      <c r="Y405">
        <f t="shared" si="190"/>
        <v>2.7640558779092324</v>
      </c>
      <c r="Z405">
        <f t="shared" si="212"/>
        <v>0.47768992357734874</v>
      </c>
      <c r="AA405">
        <f t="shared" si="213"/>
        <v>7.2792541105679833E-3</v>
      </c>
      <c r="AD405" t="b">
        <f t="shared" si="214"/>
        <v>1</v>
      </c>
      <c r="AE405" t="b">
        <f t="shared" si="215"/>
        <v>1</v>
      </c>
      <c r="AF405" t="b">
        <f t="shared" si="191"/>
        <v>1</v>
      </c>
      <c r="AG405" t="b">
        <f t="shared" si="216"/>
        <v>1</v>
      </c>
      <c r="AH405" t="b">
        <f t="shared" si="192"/>
        <v>1</v>
      </c>
    </row>
    <row r="406" spans="1:34" x14ac:dyDescent="0.35">
      <c r="A406">
        <v>404</v>
      </c>
      <c r="B406">
        <f t="shared" si="193"/>
        <v>112</v>
      </c>
      <c r="C406">
        <f t="shared" si="194"/>
        <v>2060</v>
      </c>
      <c r="D406">
        <f t="shared" si="195"/>
        <v>0.72079201886166688</v>
      </c>
      <c r="E406">
        <f t="shared" si="196"/>
        <v>0.10085999896537801</v>
      </c>
      <c r="F406">
        <f t="shared" si="197"/>
        <v>2.2723700305128325E-4</v>
      </c>
      <c r="G406">
        <f t="shared" si="198"/>
        <v>2.0257572997672843E-3</v>
      </c>
      <c r="H406" t="b">
        <f t="shared" si="199"/>
        <v>0</v>
      </c>
      <c r="I406">
        <f t="shared" si="200"/>
        <v>1</v>
      </c>
      <c r="J406">
        <f t="shared" si="201"/>
        <v>1000</v>
      </c>
      <c r="K406">
        <f t="shared" si="202"/>
        <v>14.3018647257983</v>
      </c>
      <c r="L406">
        <f t="shared" si="203"/>
        <v>2.2529943028185673</v>
      </c>
      <c r="M406">
        <f t="shared" si="204"/>
        <v>3.2222019746905403E-2</v>
      </c>
      <c r="N406">
        <f t="shared" si="186"/>
        <v>0.18901884107515771</v>
      </c>
      <c r="O406">
        <f t="shared" si="205"/>
        <v>0.9957401110271642</v>
      </c>
      <c r="P406">
        <f t="shared" si="206"/>
        <v>1014.3018647257983</v>
      </c>
      <c r="Q406">
        <f t="shared" si="207"/>
        <v>0.67041817441083107</v>
      </c>
      <c r="R406">
        <f t="shared" si="208"/>
        <v>8.8345518417380475E-2</v>
      </c>
      <c r="S406">
        <f t="shared" si="209"/>
        <v>1015.2234789552721</v>
      </c>
      <c r="T406">
        <f t="shared" si="210"/>
        <v>2.2529943028185673</v>
      </c>
      <c r="U406">
        <f t="shared" si="187"/>
        <v>17.36328039887545</v>
      </c>
      <c r="V406">
        <f t="shared" si="211"/>
        <v>2.1689193213714195E-3</v>
      </c>
      <c r="W406">
        <f t="shared" si="188"/>
        <v>8571.2540198522893</v>
      </c>
      <c r="X406">
        <f t="shared" si="189"/>
        <v>9803.8931976141575</v>
      </c>
      <c r="Y406">
        <f t="shared" si="190"/>
        <v>2.4970278123302481</v>
      </c>
      <c r="Z406">
        <f t="shared" si="212"/>
        <v>0.42768024241626729</v>
      </c>
      <c r="AA406">
        <f t="shared" si="213"/>
        <v>6.5265915894452218E-3</v>
      </c>
      <c r="AD406" t="b">
        <f t="shared" si="214"/>
        <v>1</v>
      </c>
      <c r="AE406" t="b">
        <f t="shared" si="215"/>
        <v>1</v>
      </c>
      <c r="AF406" t="b">
        <f t="shared" si="191"/>
        <v>1</v>
      </c>
      <c r="AG406" t="b">
        <f t="shared" si="216"/>
        <v>1</v>
      </c>
      <c r="AH406" t="b">
        <f t="shared" si="192"/>
        <v>1</v>
      </c>
    </row>
    <row r="407" spans="1:34" x14ac:dyDescent="0.35">
      <c r="A407">
        <v>405</v>
      </c>
      <c r="B407">
        <f t="shared" si="193"/>
        <v>113</v>
      </c>
      <c r="C407">
        <f t="shared" si="194"/>
        <v>2060</v>
      </c>
      <c r="D407">
        <f t="shared" si="195"/>
        <v>0.75864887385437396</v>
      </c>
      <c r="E407">
        <f t="shared" si="196"/>
        <v>0.11171135450238645</v>
      </c>
      <c r="F407">
        <f t="shared" si="197"/>
        <v>2.2630009185010025E-4</v>
      </c>
      <c r="G407">
        <f t="shared" si="198"/>
        <v>1.7994572079171841E-3</v>
      </c>
      <c r="H407" t="b">
        <f t="shared" si="199"/>
        <v>0</v>
      </c>
      <c r="I407">
        <f t="shared" si="200"/>
        <v>1</v>
      </c>
      <c r="J407">
        <f t="shared" si="201"/>
        <v>1000</v>
      </c>
      <c r="K407">
        <f t="shared" si="202"/>
        <v>14.337136982459109</v>
      </c>
      <c r="L407">
        <f t="shared" si="203"/>
        <v>2.0257572997672844</v>
      </c>
      <c r="M407">
        <f t="shared" si="204"/>
        <v>2.9043559899980035E-2</v>
      </c>
      <c r="N407">
        <f t="shared" si="186"/>
        <v>0.18821373425047638</v>
      </c>
      <c r="O407">
        <f t="shared" si="205"/>
        <v>0.99574060014281218</v>
      </c>
      <c r="P407">
        <f t="shared" si="206"/>
        <v>1014.3371369824591</v>
      </c>
      <c r="Q407">
        <f t="shared" si="207"/>
        <v>0.70562933511878156</v>
      </c>
      <c r="R407">
        <f t="shared" si="208"/>
        <v>9.6888836420910729E-2</v>
      </c>
      <c r="S407">
        <f t="shared" si="209"/>
        <v>1015.2610241612487</v>
      </c>
      <c r="T407">
        <f t="shared" si="210"/>
        <v>2.0257572997672844</v>
      </c>
      <c r="U407">
        <f t="shared" si="187"/>
        <v>15.372043211073491</v>
      </c>
      <c r="V407">
        <f t="shared" si="211"/>
        <v>1.9201856310293185E-3</v>
      </c>
      <c r="W407">
        <f t="shared" si="188"/>
        <v>8542.6000370779366</v>
      </c>
      <c r="X407">
        <f t="shared" si="189"/>
        <v>9771.9135526585851</v>
      </c>
      <c r="Y407">
        <f t="shared" si="190"/>
        <v>2.2120970664016117</v>
      </c>
      <c r="Z407">
        <f t="shared" si="212"/>
        <v>0.38290629710155294</v>
      </c>
      <c r="AA407">
        <f t="shared" si="213"/>
        <v>5.8511853410612852E-3</v>
      </c>
      <c r="AD407" t="b">
        <f t="shared" si="214"/>
        <v>1</v>
      </c>
      <c r="AE407" t="b">
        <f t="shared" si="215"/>
        <v>1</v>
      </c>
      <c r="AF407" t="b">
        <f t="shared" si="191"/>
        <v>1</v>
      </c>
      <c r="AG407" t="b">
        <f t="shared" si="216"/>
        <v>1</v>
      </c>
      <c r="AH407" t="b">
        <f t="shared" si="192"/>
        <v>1</v>
      </c>
    </row>
    <row r="408" spans="1:34" x14ac:dyDescent="0.35">
      <c r="A408">
        <v>406</v>
      </c>
      <c r="B408">
        <f t="shared" si="193"/>
        <v>113</v>
      </c>
      <c r="C408">
        <f t="shared" si="194"/>
        <v>2060</v>
      </c>
      <c r="D408">
        <f t="shared" si="195"/>
        <v>0.75864887385437396</v>
      </c>
      <c r="E408">
        <f t="shared" si="196"/>
        <v>0.11171135450238645</v>
      </c>
      <c r="F408">
        <f t="shared" si="197"/>
        <v>2.0101980206551107E-4</v>
      </c>
      <c r="G408">
        <f t="shared" si="198"/>
        <v>1.5984374058516731E-3</v>
      </c>
      <c r="H408" t="b">
        <f t="shared" si="199"/>
        <v>0</v>
      </c>
      <c r="I408">
        <f t="shared" si="200"/>
        <v>1</v>
      </c>
      <c r="J408">
        <f t="shared" si="201"/>
        <v>1000</v>
      </c>
      <c r="K408">
        <f t="shared" si="202"/>
        <v>14.372496230020325</v>
      </c>
      <c r="L408">
        <f t="shared" si="203"/>
        <v>1.799457207917184</v>
      </c>
      <c r="M408">
        <f t="shared" si="204"/>
        <v>2.5862691936872628E-2</v>
      </c>
      <c r="N408">
        <f t="shared" si="186"/>
        <v>0.18741214854872937</v>
      </c>
      <c r="O408">
        <f t="shared" si="205"/>
        <v>0.99574108815735918</v>
      </c>
      <c r="P408">
        <f t="shared" si="206"/>
        <v>1014.3724962300204</v>
      </c>
      <c r="Q408">
        <f t="shared" si="207"/>
        <v>0.70562933511878156</v>
      </c>
      <c r="R408">
        <f t="shared" si="208"/>
        <v>9.6888836420910729E-2</v>
      </c>
      <c r="S408">
        <f t="shared" si="209"/>
        <v>1015.298661963832</v>
      </c>
      <c r="T408">
        <f t="shared" si="210"/>
        <v>1.799457207917184</v>
      </c>
      <c r="U408">
        <f t="shared" si="187"/>
        <v>13.602965174690627</v>
      </c>
      <c r="V408">
        <f t="shared" si="211"/>
        <v>1.6992027610888485E-3</v>
      </c>
      <c r="W408">
        <f t="shared" si="188"/>
        <v>8510.1644424060232</v>
      </c>
      <c r="X408">
        <f t="shared" si="189"/>
        <v>9736.3093709615878</v>
      </c>
      <c r="Y408">
        <f t="shared" si="190"/>
        <v>1.9599159187985415</v>
      </c>
      <c r="Z408">
        <f t="shared" si="212"/>
        <v>0.33868256072602909</v>
      </c>
      <c r="AA408">
        <f t="shared" si="213"/>
        <v>5.1861650674840777E-3</v>
      </c>
      <c r="AD408" t="b">
        <f t="shared" si="214"/>
        <v>1</v>
      </c>
      <c r="AE408" t="b">
        <f t="shared" si="215"/>
        <v>1</v>
      </c>
      <c r="AF408" t="b">
        <f t="shared" si="191"/>
        <v>1</v>
      </c>
      <c r="AG408" t="b">
        <f t="shared" si="216"/>
        <v>1</v>
      </c>
      <c r="AH408" t="b">
        <f t="shared" si="192"/>
        <v>1</v>
      </c>
    </row>
    <row r="409" spans="1:34" x14ac:dyDescent="0.35">
      <c r="A409">
        <v>407</v>
      </c>
      <c r="B409">
        <f t="shared" si="193"/>
        <v>113</v>
      </c>
      <c r="C409">
        <f t="shared" si="194"/>
        <v>2060</v>
      </c>
      <c r="D409">
        <f t="shared" si="195"/>
        <v>0.75864887385437396</v>
      </c>
      <c r="E409">
        <f t="shared" si="196"/>
        <v>0.11171135450238645</v>
      </c>
      <c r="F409">
        <f t="shared" si="197"/>
        <v>1.7856360769497121E-4</v>
      </c>
      <c r="G409">
        <f t="shared" si="198"/>
        <v>1.4198737981567019E-3</v>
      </c>
      <c r="H409" t="b">
        <f t="shared" si="199"/>
        <v>0</v>
      </c>
      <c r="I409">
        <f t="shared" si="200"/>
        <v>1</v>
      </c>
      <c r="J409">
        <f t="shared" si="201"/>
        <v>1000</v>
      </c>
      <c r="K409">
        <f t="shared" si="202"/>
        <v>14.407942683024972</v>
      </c>
      <c r="L409">
        <f t="shared" si="203"/>
        <v>1.598437405851673</v>
      </c>
      <c r="M409">
        <f t="shared" si="204"/>
        <v>2.3030194525914031E-2</v>
      </c>
      <c r="N409">
        <f t="shared" si="186"/>
        <v>0.18661406798042818</v>
      </c>
      <c r="O409">
        <f t="shared" si="205"/>
        <v>0.99574157505539895</v>
      </c>
      <c r="P409">
        <f t="shared" si="206"/>
        <v>1014.407942683025</v>
      </c>
      <c r="Q409">
        <f t="shared" si="207"/>
        <v>0.70562933511878156</v>
      </c>
      <c r="R409">
        <f t="shared" si="208"/>
        <v>9.6888836420910729E-2</v>
      </c>
      <c r="S409">
        <f t="shared" si="209"/>
        <v>1015.3363925913901</v>
      </c>
      <c r="T409">
        <f t="shared" si="210"/>
        <v>1.598437405851673</v>
      </c>
      <c r="U409">
        <f t="shared" si="187"/>
        <v>12.031235214874373</v>
      </c>
      <c r="V409">
        <f t="shared" si="211"/>
        <v>1.5028714573540668E-3</v>
      </c>
      <c r="W409">
        <f t="shared" si="188"/>
        <v>8473.4539298446653</v>
      </c>
      <c r="X409">
        <f t="shared" si="189"/>
        <v>9696.6750820656198</v>
      </c>
      <c r="Y409">
        <f t="shared" si="190"/>
        <v>1.7368196633895838</v>
      </c>
      <c r="Z409">
        <f t="shared" si="212"/>
        <v>0.29956658855131935</v>
      </c>
      <c r="AA409">
        <f t="shared" si="213"/>
        <v>4.5965951939052514E-3</v>
      </c>
      <c r="AD409" t="b">
        <f t="shared" si="214"/>
        <v>1</v>
      </c>
      <c r="AE409" t="b">
        <f t="shared" si="215"/>
        <v>1</v>
      </c>
      <c r="AF409" t="b">
        <f t="shared" si="191"/>
        <v>1</v>
      </c>
      <c r="AG409" t="b">
        <f t="shared" si="216"/>
        <v>1</v>
      </c>
      <c r="AH409" t="b">
        <f t="shared" si="192"/>
        <v>1</v>
      </c>
    </row>
    <row r="410" spans="1:34" x14ac:dyDescent="0.35">
      <c r="A410">
        <v>408</v>
      </c>
      <c r="B410">
        <f t="shared" si="193"/>
        <v>113</v>
      </c>
      <c r="C410">
        <f t="shared" si="194"/>
        <v>2060</v>
      </c>
      <c r="D410">
        <f t="shared" si="195"/>
        <v>0.75864887385437396</v>
      </c>
      <c r="E410">
        <f t="shared" si="196"/>
        <v>0.11171135450238645</v>
      </c>
      <c r="F410">
        <f t="shared" si="197"/>
        <v>1.5861602521453322E-4</v>
      </c>
      <c r="G410">
        <f t="shared" si="198"/>
        <v>1.2612577729421686E-3</v>
      </c>
      <c r="H410" t="b">
        <f t="shared" si="199"/>
        <v>0</v>
      </c>
      <c r="I410">
        <f t="shared" si="200"/>
        <v>1</v>
      </c>
      <c r="J410">
        <f t="shared" si="201"/>
        <v>1000</v>
      </c>
      <c r="K410">
        <f t="shared" si="202"/>
        <v>14.443476556545198</v>
      </c>
      <c r="L410">
        <f t="shared" si="203"/>
        <v>1.4198737981567018</v>
      </c>
      <c r="M410">
        <f t="shared" si="204"/>
        <v>2.0507913916929112E-2</v>
      </c>
      <c r="N410">
        <f t="shared" si="186"/>
        <v>0.18581947662918138</v>
      </c>
      <c r="O410">
        <f t="shared" si="205"/>
        <v>0.99574206082185546</v>
      </c>
      <c r="P410">
        <f t="shared" si="206"/>
        <v>1014.4434765565452</v>
      </c>
      <c r="Q410">
        <f t="shared" si="207"/>
        <v>0.70562933511878156</v>
      </c>
      <c r="R410">
        <f t="shared" si="208"/>
        <v>9.6888836420910729E-2</v>
      </c>
      <c r="S410">
        <f t="shared" si="209"/>
        <v>1015.3742162728544</v>
      </c>
      <c r="T410">
        <f t="shared" si="210"/>
        <v>1.4198737981567018</v>
      </c>
      <c r="U410">
        <f t="shared" si="187"/>
        <v>10.634813108012143</v>
      </c>
      <c r="V410">
        <f t="shared" si="211"/>
        <v>1.3284385841419383E-3</v>
      </c>
      <c r="W410">
        <f t="shared" si="188"/>
        <v>8431.9108561004487</v>
      </c>
      <c r="X410">
        <f t="shared" si="189"/>
        <v>9652.5597461969865</v>
      </c>
      <c r="Y410">
        <f t="shared" si="190"/>
        <v>1.5395529006674893</v>
      </c>
      <c r="Z410">
        <f t="shared" si="212"/>
        <v>0.2649684254928435</v>
      </c>
      <c r="AA410">
        <f t="shared" si="213"/>
        <v>4.073915004269844E-3</v>
      </c>
      <c r="AD410" t="b">
        <f t="shared" si="214"/>
        <v>1</v>
      </c>
      <c r="AE410" t="b">
        <f t="shared" si="215"/>
        <v>1</v>
      </c>
      <c r="AF410" t="b">
        <f t="shared" si="191"/>
        <v>1</v>
      </c>
      <c r="AG410" t="b">
        <f t="shared" si="216"/>
        <v>1</v>
      </c>
      <c r="AH410" t="b">
        <f t="shared" si="192"/>
        <v>1</v>
      </c>
    </row>
    <row r="411" spans="1:34" x14ac:dyDescent="0.35">
      <c r="A411">
        <v>409</v>
      </c>
      <c r="B411">
        <f t="shared" si="193"/>
        <v>113</v>
      </c>
      <c r="C411">
        <f t="shared" si="194"/>
        <v>2061</v>
      </c>
      <c r="D411">
        <f t="shared" si="195"/>
        <v>0.75864887385437396</v>
      </c>
      <c r="E411">
        <f t="shared" si="196"/>
        <v>0.11171135450238645</v>
      </c>
      <c r="F411">
        <f t="shared" si="197"/>
        <v>1.4089681419203302E-4</v>
      </c>
      <c r="G411">
        <f t="shared" si="198"/>
        <v>1.1203609587501356E-3</v>
      </c>
      <c r="H411" t="b">
        <f t="shared" si="199"/>
        <v>1</v>
      </c>
      <c r="I411">
        <f t="shared" si="200"/>
        <v>1</v>
      </c>
      <c r="J411">
        <f t="shared" si="201"/>
        <v>1000</v>
      </c>
      <c r="K411">
        <f t="shared" si="202"/>
        <v>14.47909806618356</v>
      </c>
      <c r="L411">
        <f t="shared" si="203"/>
        <v>1.2612577729421686</v>
      </c>
      <c r="M411">
        <f t="shared" si="204"/>
        <v>1.8261874981165938E-2</v>
      </c>
      <c r="N411">
        <f t="shared" si="186"/>
        <v>0.18502835865143755</v>
      </c>
      <c r="O411">
        <f t="shared" si="205"/>
        <v>0.99574254544197982</v>
      </c>
      <c r="P411">
        <f t="shared" si="206"/>
        <v>1014.4790980661836</v>
      </c>
      <c r="Q411">
        <f t="shared" si="207"/>
        <v>0.70562933511878156</v>
      </c>
      <c r="R411">
        <f t="shared" si="208"/>
        <v>9.6888836420910729E-2</v>
      </c>
      <c r="S411">
        <f t="shared" si="209"/>
        <v>1015.412133237721</v>
      </c>
      <c r="T411">
        <f t="shared" si="210"/>
        <v>1.2612577729421686</v>
      </c>
      <c r="U411">
        <f t="shared" si="187"/>
        <v>9.3941200367336766</v>
      </c>
      <c r="V411">
        <f t="shared" si="211"/>
        <v>1.1734584702251122E-3</v>
      </c>
      <c r="W411">
        <f t="shared" si="188"/>
        <v>8384.9048499634191</v>
      </c>
      <c r="X411">
        <f t="shared" si="189"/>
        <v>9603.4619792418089</v>
      </c>
      <c r="Y411">
        <f t="shared" si="190"/>
        <v>1.3652238336501497</v>
      </c>
      <c r="Z411">
        <f t="shared" si="212"/>
        <v>0.23436625926260066</v>
      </c>
      <c r="AA411">
        <f t="shared" si="213"/>
        <v>3.6105351459591755E-3</v>
      </c>
      <c r="AD411" t="b">
        <f t="shared" si="214"/>
        <v>1</v>
      </c>
      <c r="AE411" t="b">
        <f t="shared" si="215"/>
        <v>1</v>
      </c>
      <c r="AF411" t="b">
        <f t="shared" si="191"/>
        <v>1</v>
      </c>
      <c r="AG411" t="b">
        <f t="shared" si="216"/>
        <v>1</v>
      </c>
      <c r="AH411" t="b">
        <f t="shared" si="192"/>
        <v>1</v>
      </c>
    </row>
    <row r="412" spans="1:34" x14ac:dyDescent="0.35">
      <c r="A412">
        <v>410</v>
      </c>
      <c r="B412">
        <f t="shared" si="193"/>
        <v>113</v>
      </c>
      <c r="C412">
        <f t="shared" si="194"/>
        <v>2061</v>
      </c>
      <c r="D412">
        <f t="shared" si="195"/>
        <v>0.75864887385437396</v>
      </c>
      <c r="E412">
        <f t="shared" si="196"/>
        <v>0.11171135450238645</v>
      </c>
      <c r="F412">
        <f t="shared" si="197"/>
        <v>1.2515704023356996E-4</v>
      </c>
      <c r="G412">
        <f t="shared" si="198"/>
        <v>9.952039185165656E-4</v>
      </c>
      <c r="H412" t="b">
        <f t="shared" si="199"/>
        <v>0</v>
      </c>
      <c r="I412">
        <f t="shared" si="200"/>
        <v>1</v>
      </c>
      <c r="J412">
        <f t="shared" si="201"/>
        <v>1000</v>
      </c>
      <c r="K412">
        <f t="shared" si="202"/>
        <v>14.514807428074432</v>
      </c>
      <c r="L412">
        <f t="shared" si="203"/>
        <v>1.1203609587501355</v>
      </c>
      <c r="M412">
        <f t="shared" si="204"/>
        <v>1.6261823566191061E-2</v>
      </c>
      <c r="N412">
        <f t="shared" si="186"/>
        <v>0.1842406982762273</v>
      </c>
      <c r="O412">
        <f t="shared" si="205"/>
        <v>0.99574302890134769</v>
      </c>
      <c r="P412">
        <f t="shared" si="206"/>
        <v>1014.5148074280744</v>
      </c>
      <c r="Q412">
        <f t="shared" si="207"/>
        <v>0.70562933511878156</v>
      </c>
      <c r="R412">
        <f t="shared" si="208"/>
        <v>9.6888836420910729E-2</v>
      </c>
      <c r="S412">
        <f t="shared" si="209"/>
        <v>1015.4501437160519</v>
      </c>
      <c r="T412">
        <f t="shared" si="210"/>
        <v>1.1203609587501355</v>
      </c>
      <c r="U412">
        <f t="shared" si="187"/>
        <v>8.2917637034826051</v>
      </c>
      <c r="V412">
        <f t="shared" si="211"/>
        <v>1.0357585716288047E-3</v>
      </c>
      <c r="W412">
        <f t="shared" si="188"/>
        <v>8331.7233274585287</v>
      </c>
      <c r="X412">
        <f t="shared" si="189"/>
        <v>9548.8243100535001</v>
      </c>
      <c r="Y412">
        <f t="shared" si="190"/>
        <v>1.2112636671088779</v>
      </c>
      <c r="Z412">
        <f t="shared" si="212"/>
        <v>0.20729854929468849</v>
      </c>
      <c r="AA412">
        <f t="shared" si="213"/>
        <v>3.1997274056140773E-3</v>
      </c>
      <c r="AD412" t="b">
        <f t="shared" si="214"/>
        <v>1</v>
      </c>
      <c r="AE412" t="b">
        <f t="shared" si="215"/>
        <v>1</v>
      </c>
      <c r="AF412" t="b">
        <f t="shared" si="191"/>
        <v>1</v>
      </c>
      <c r="AG412" t="b">
        <f t="shared" si="216"/>
        <v>1</v>
      </c>
      <c r="AH412" t="b">
        <f t="shared" si="192"/>
        <v>1</v>
      </c>
    </row>
    <row r="413" spans="1:34" x14ac:dyDescent="0.35">
      <c r="A413">
        <v>411</v>
      </c>
      <c r="B413">
        <f t="shared" si="193"/>
        <v>113</v>
      </c>
      <c r="C413">
        <f t="shared" si="194"/>
        <v>2061</v>
      </c>
      <c r="D413">
        <f t="shared" si="195"/>
        <v>0.75864887385437396</v>
      </c>
      <c r="E413">
        <f t="shared" si="196"/>
        <v>0.11171135450238645</v>
      </c>
      <c r="F413">
        <f t="shared" si="197"/>
        <v>1.1117557774356817E-4</v>
      </c>
      <c r="G413">
        <f t="shared" si="198"/>
        <v>8.8402834077299741E-4</v>
      </c>
      <c r="H413" t="b">
        <f t="shared" si="199"/>
        <v>0</v>
      </c>
      <c r="I413">
        <f t="shared" si="200"/>
        <v>1</v>
      </c>
      <c r="J413">
        <f t="shared" si="201"/>
        <v>1000</v>
      </c>
      <c r="K413">
        <f t="shared" si="202"/>
        <v>14.550604858885098</v>
      </c>
      <c r="L413">
        <f t="shared" si="203"/>
        <v>0.99520391851656564</v>
      </c>
      <c r="M413">
        <f t="shared" si="204"/>
        <v>1.4480818972348628E-2</v>
      </c>
      <c r="N413">
        <f t="shared" si="186"/>
        <v>0.18345647980490354</v>
      </c>
      <c r="O413">
        <f t="shared" si="205"/>
        <v>0.99574351118585103</v>
      </c>
      <c r="P413">
        <f t="shared" si="206"/>
        <v>1014.5506048588851</v>
      </c>
      <c r="Q413">
        <f t="shared" si="207"/>
        <v>0.70562933511878156</v>
      </c>
      <c r="R413">
        <f t="shared" si="208"/>
        <v>9.6888836420910729E-2</v>
      </c>
      <c r="S413">
        <f t="shared" si="209"/>
        <v>1015.4882479384765</v>
      </c>
      <c r="T413">
        <f t="shared" si="210"/>
        <v>0.99520391851656564</v>
      </c>
      <c r="U413">
        <f t="shared" si="187"/>
        <v>7.3122941431657251</v>
      </c>
      <c r="V413">
        <f t="shared" si="211"/>
        <v>9.1340896917672216E-4</v>
      </c>
      <c r="W413">
        <f t="shared" si="188"/>
        <v>8271.56077006743</v>
      </c>
      <c r="X413">
        <f t="shared" si="189"/>
        <v>9488.026906597619</v>
      </c>
      <c r="Y413">
        <f t="shared" si="190"/>
        <v>1.0753905402833215</v>
      </c>
      <c r="Z413">
        <f t="shared" si="212"/>
        <v>0.18335706487472966</v>
      </c>
      <c r="AA413">
        <f t="shared" si="213"/>
        <v>2.8355269931845386E-3</v>
      </c>
      <c r="AD413" t="b">
        <f t="shared" si="214"/>
        <v>1</v>
      </c>
      <c r="AE413" t="b">
        <f t="shared" si="215"/>
        <v>1</v>
      </c>
      <c r="AF413" t="b">
        <f t="shared" si="191"/>
        <v>1</v>
      </c>
      <c r="AG413" t="b">
        <f t="shared" si="216"/>
        <v>1</v>
      </c>
      <c r="AH413" t="b">
        <f t="shared" si="192"/>
        <v>1</v>
      </c>
    </row>
    <row r="414" spans="1:34" x14ac:dyDescent="0.35">
      <c r="A414">
        <v>412</v>
      </c>
      <c r="B414">
        <f t="shared" si="193"/>
        <v>113</v>
      </c>
      <c r="C414">
        <f t="shared" si="194"/>
        <v>2061</v>
      </c>
      <c r="D414">
        <f t="shared" si="195"/>
        <v>0.75864887385437396</v>
      </c>
      <c r="E414">
        <f t="shared" si="196"/>
        <v>0.11171135450238645</v>
      </c>
      <c r="F414">
        <f t="shared" si="197"/>
        <v>9.8756003366248809E-5</v>
      </c>
      <c r="G414">
        <f t="shared" si="198"/>
        <v>7.8527233740674864E-4</v>
      </c>
      <c r="H414" t="b">
        <f t="shared" si="199"/>
        <v>0</v>
      </c>
      <c r="I414">
        <f t="shared" si="200"/>
        <v>1</v>
      </c>
      <c r="J414">
        <f t="shared" si="201"/>
        <v>1000</v>
      </c>
      <c r="K414">
        <f t="shared" si="202"/>
        <v>14.586490575817301</v>
      </c>
      <c r="L414">
        <f t="shared" si="203"/>
        <v>0.88402834077299741</v>
      </c>
      <c r="M414">
        <f t="shared" si="204"/>
        <v>1.2894871061440731E-2</v>
      </c>
      <c r="N414">
        <f t="shared" si="186"/>
        <v>0.18267568761088102</v>
      </c>
      <c r="O414">
        <f t="shared" si="205"/>
        <v>0.99574399228169619</v>
      </c>
      <c r="P414">
        <f t="shared" si="206"/>
        <v>1014.5864905758173</v>
      </c>
      <c r="Q414">
        <f t="shared" si="207"/>
        <v>0.70562933511878156</v>
      </c>
      <c r="R414">
        <f t="shared" si="208"/>
        <v>9.6888836420910729E-2</v>
      </c>
      <c r="S414">
        <f t="shared" si="209"/>
        <v>1015.5264461361932</v>
      </c>
      <c r="T414">
        <f t="shared" si="210"/>
        <v>0.88402834077299741</v>
      </c>
      <c r="U414">
        <f t="shared" si="187"/>
        <v>6.4419868064173791</v>
      </c>
      <c r="V414">
        <f t="shared" si="211"/>
        <v>8.0469527252254361E-4</v>
      </c>
      <c r="W414">
        <f t="shared" si="188"/>
        <v>8203.5066047164419</v>
      </c>
      <c r="X414">
        <f t="shared" si="189"/>
        <v>9420.3806003383943</v>
      </c>
      <c r="Y414">
        <f t="shared" si="190"/>
        <v>0.9555774868715402</v>
      </c>
      <c r="Z414">
        <f t="shared" si="212"/>
        <v>0.16218072744598377</v>
      </c>
      <c r="AA414">
        <f t="shared" si="213"/>
        <v>2.5126459146953177E-3</v>
      </c>
      <c r="AD414" t="b">
        <f t="shared" si="214"/>
        <v>1</v>
      </c>
      <c r="AE414" t="b">
        <f t="shared" si="215"/>
        <v>1</v>
      </c>
      <c r="AF414" t="b">
        <f t="shared" si="191"/>
        <v>1</v>
      </c>
      <c r="AG414" t="b">
        <f t="shared" si="216"/>
        <v>1</v>
      </c>
      <c r="AH414" t="b">
        <f t="shared" si="192"/>
        <v>1</v>
      </c>
    </row>
    <row r="415" spans="1:34" x14ac:dyDescent="0.35">
      <c r="A415">
        <v>413</v>
      </c>
      <c r="B415">
        <f t="shared" si="193"/>
        <v>113</v>
      </c>
      <c r="C415">
        <f t="shared" si="194"/>
        <v>2061</v>
      </c>
      <c r="D415">
        <f t="shared" si="195"/>
        <v>0.75864887385437396</v>
      </c>
      <c r="E415">
        <f t="shared" si="196"/>
        <v>0.11171135450238645</v>
      </c>
      <c r="F415">
        <f t="shared" si="197"/>
        <v>8.7723836464962928E-5</v>
      </c>
      <c r="G415">
        <f t="shared" si="198"/>
        <v>6.9754850094178576E-4</v>
      </c>
      <c r="H415" t="b">
        <f t="shared" si="199"/>
        <v>0</v>
      </c>
      <c r="I415">
        <f t="shared" si="200"/>
        <v>1</v>
      </c>
      <c r="J415">
        <f t="shared" si="201"/>
        <v>1000</v>
      </c>
      <c r="K415">
        <f t="shared" si="202"/>
        <v>14.62246479660843</v>
      </c>
      <c r="L415">
        <f t="shared" si="203"/>
        <v>0.78527233740674862</v>
      </c>
      <c r="M415">
        <f t="shared" si="204"/>
        <v>1.1482617109480599E-2</v>
      </c>
      <c r="N415">
        <f t="shared" si="186"/>
        <v>0.18189830613937513</v>
      </c>
      <c r="O415">
        <f t="shared" si="205"/>
        <v>0.99574447217540085</v>
      </c>
      <c r="P415">
        <f t="shared" si="206"/>
        <v>1014.6224647966085</v>
      </c>
      <c r="Q415">
        <f t="shared" si="207"/>
        <v>0.70562933511878156</v>
      </c>
      <c r="R415">
        <f t="shared" si="208"/>
        <v>9.6888836420910729E-2</v>
      </c>
      <c r="S415">
        <f t="shared" si="209"/>
        <v>1015.5647385409702</v>
      </c>
      <c r="T415">
        <f t="shared" si="210"/>
        <v>0.78527233740674862</v>
      </c>
      <c r="U415">
        <f t="shared" si="187"/>
        <v>5.6686498679077708</v>
      </c>
      <c r="V415">
        <f t="shared" si="211"/>
        <v>7.0809455023205159E-4</v>
      </c>
      <c r="W415">
        <f t="shared" si="188"/>
        <v>8126.5315031919945</v>
      </c>
      <c r="X415">
        <f t="shared" si="189"/>
        <v>9345.1191303754167</v>
      </c>
      <c r="Y415">
        <f t="shared" si="190"/>
        <v>0.85002397260800389</v>
      </c>
      <c r="Z415">
        <f t="shared" si="212"/>
        <v>0.14345016419758155</v>
      </c>
      <c r="AA415">
        <f t="shared" si="213"/>
        <v>2.2263961753205682E-3</v>
      </c>
      <c r="AD415" t="b">
        <f t="shared" si="214"/>
        <v>1</v>
      </c>
      <c r="AE415" t="b">
        <f t="shared" si="215"/>
        <v>1</v>
      </c>
      <c r="AF415" t="b">
        <f t="shared" si="191"/>
        <v>1</v>
      </c>
      <c r="AG415" t="b">
        <f t="shared" si="216"/>
        <v>1</v>
      </c>
      <c r="AH415" t="b">
        <f t="shared" si="192"/>
        <v>1</v>
      </c>
    </row>
    <row r="416" spans="1:34" x14ac:dyDescent="0.35">
      <c r="A416">
        <v>414</v>
      </c>
      <c r="B416">
        <f t="shared" si="193"/>
        <v>113</v>
      </c>
      <c r="C416">
        <f t="shared" si="194"/>
        <v>2061</v>
      </c>
      <c r="D416">
        <f t="shared" si="195"/>
        <v>0.75864887385437396</v>
      </c>
      <c r="E416">
        <f t="shared" si="196"/>
        <v>0.11171135450238645</v>
      </c>
      <c r="F416">
        <f t="shared" si="197"/>
        <v>7.792408787131608E-5</v>
      </c>
      <c r="G416">
        <f t="shared" si="198"/>
        <v>6.1962441307046969E-4</v>
      </c>
      <c r="H416" t="b">
        <f t="shared" si="199"/>
        <v>0</v>
      </c>
      <c r="I416">
        <f t="shared" si="200"/>
        <v>1</v>
      </c>
      <c r="J416">
        <f t="shared" si="201"/>
        <v>1000</v>
      </c>
      <c r="K416">
        <f t="shared" si="202"/>
        <v>14.658527739532879</v>
      </c>
      <c r="L416">
        <f t="shared" si="203"/>
        <v>0.69754850094178578</v>
      </c>
      <c r="M416">
        <f t="shared" si="204"/>
        <v>1.0225034050724743E-2</v>
      </c>
      <c r="N416">
        <f t="shared" si="186"/>
        <v>0.18112431990713898</v>
      </c>
      <c r="O416">
        <f t="shared" si="205"/>
        <v>0.99574495085378578</v>
      </c>
      <c r="P416">
        <f t="shared" si="206"/>
        <v>1014.6585277395329</v>
      </c>
      <c r="Q416">
        <f t="shared" si="207"/>
        <v>0.70562933511878156</v>
      </c>
      <c r="R416">
        <f t="shared" si="208"/>
        <v>9.6888836420910729E-2</v>
      </c>
      <c r="S416">
        <f t="shared" si="209"/>
        <v>1015.6031253851476</v>
      </c>
      <c r="T416">
        <f t="shared" si="210"/>
        <v>0.69754850094178578</v>
      </c>
      <c r="U416">
        <f t="shared" si="187"/>
        <v>4.9814530542538318</v>
      </c>
      <c r="V416">
        <f t="shared" si="211"/>
        <v>6.2225394796800967E-4</v>
      </c>
      <c r="W416">
        <f t="shared" si="188"/>
        <v>8039.4718948675345</v>
      </c>
      <c r="X416">
        <f t="shared" si="189"/>
        <v>9261.3905200601403</v>
      </c>
      <c r="Y416">
        <f t="shared" si="190"/>
        <v>0.75713061095484357</v>
      </c>
      <c r="Z416">
        <f t="shared" si="212"/>
        <v>0.12688289077137116</v>
      </c>
      <c r="AA416">
        <f t="shared" si="213"/>
        <v>1.9726216971795024E-3</v>
      </c>
      <c r="AD416" t="b">
        <f t="shared" si="214"/>
        <v>1</v>
      </c>
      <c r="AE416" t="b">
        <f t="shared" si="215"/>
        <v>1</v>
      </c>
      <c r="AF416" t="b">
        <f t="shared" si="191"/>
        <v>1</v>
      </c>
      <c r="AG416" t="b">
        <f t="shared" si="216"/>
        <v>1</v>
      </c>
      <c r="AH416" t="b">
        <f t="shared" si="192"/>
        <v>1</v>
      </c>
    </row>
    <row r="417" spans="1:34" x14ac:dyDescent="0.35">
      <c r="A417">
        <v>415</v>
      </c>
      <c r="B417">
        <f t="shared" si="193"/>
        <v>113</v>
      </c>
      <c r="C417">
        <f t="shared" si="194"/>
        <v>2061</v>
      </c>
      <c r="D417">
        <f t="shared" si="195"/>
        <v>0.75864887385437396</v>
      </c>
      <c r="E417">
        <f t="shared" si="196"/>
        <v>0.11171135450238645</v>
      </c>
      <c r="F417">
        <f t="shared" si="197"/>
        <v>6.9219082466848375E-5</v>
      </c>
      <c r="G417">
        <f t="shared" si="198"/>
        <v>5.5040533060362132E-4</v>
      </c>
      <c r="H417" t="b">
        <f t="shared" si="199"/>
        <v>0</v>
      </c>
      <c r="I417">
        <f t="shared" si="200"/>
        <v>1</v>
      </c>
      <c r="J417">
        <f t="shared" si="201"/>
        <v>1000</v>
      </c>
      <c r="K417">
        <f t="shared" si="202"/>
        <v>14.694679623403363</v>
      </c>
      <c r="L417">
        <f t="shared" si="203"/>
        <v>0.61962441307046967</v>
      </c>
      <c r="M417">
        <f t="shared" si="204"/>
        <v>9.1051822369098995E-3</v>
      </c>
      <c r="N417">
        <f t="shared" si="186"/>
        <v>0.18035371350220039</v>
      </c>
      <c r="O417">
        <f t="shared" si="205"/>
        <v>0.99574542830397561</v>
      </c>
      <c r="P417">
        <f t="shared" si="206"/>
        <v>1014.6946796234033</v>
      </c>
      <c r="Q417">
        <f t="shared" si="207"/>
        <v>0.70562933511878156</v>
      </c>
      <c r="R417">
        <f t="shared" si="208"/>
        <v>9.6888836420910729E-2</v>
      </c>
      <c r="S417">
        <f t="shared" si="209"/>
        <v>1015.6416069016384</v>
      </c>
      <c r="T417">
        <f t="shared" si="210"/>
        <v>0.61962441307046967</v>
      </c>
      <c r="U417">
        <f t="shared" si="187"/>
        <v>4.3707755882349772</v>
      </c>
      <c r="V417">
        <f t="shared" si="211"/>
        <v>5.459716945719166E-4</v>
      </c>
      <c r="W417">
        <f t="shared" si="188"/>
        <v>7941.0124597478261</v>
      </c>
      <c r="X417">
        <f t="shared" si="189"/>
        <v>9168.2474890609174</v>
      </c>
      <c r="Y417">
        <f t="shared" si="190"/>
        <v>0.67547670203741683</v>
      </c>
      <c r="Z417">
        <f t="shared" si="212"/>
        <v>0.11222905041524897</v>
      </c>
      <c r="AA417">
        <f t="shared" si="213"/>
        <v>1.7476379628740023E-3</v>
      </c>
      <c r="AD417" t="b">
        <f t="shared" si="214"/>
        <v>1</v>
      </c>
      <c r="AE417" t="b">
        <f t="shared" si="215"/>
        <v>1</v>
      </c>
      <c r="AF417" t="b">
        <f t="shared" si="191"/>
        <v>1</v>
      </c>
      <c r="AG417" t="b">
        <f t="shared" si="216"/>
        <v>1</v>
      </c>
      <c r="AH417" t="b">
        <f t="shared" si="192"/>
        <v>1</v>
      </c>
    </row>
    <row r="418" spans="1:34" x14ac:dyDescent="0.35">
      <c r="A418">
        <v>416</v>
      </c>
      <c r="B418">
        <f t="shared" si="193"/>
        <v>113</v>
      </c>
      <c r="C418">
        <f t="shared" si="194"/>
        <v>2061</v>
      </c>
      <c r="D418">
        <f t="shared" si="195"/>
        <v>0.75864887385437396</v>
      </c>
      <c r="E418">
        <f t="shared" si="196"/>
        <v>0.11171135450238645</v>
      </c>
      <c r="F418">
        <f t="shared" si="197"/>
        <v>6.1486525007064353E-5</v>
      </c>
      <c r="G418">
        <f t="shared" si="198"/>
        <v>4.8891880559655699E-4</v>
      </c>
      <c r="H418" t="b">
        <f t="shared" si="199"/>
        <v>0</v>
      </c>
      <c r="I418">
        <f t="shared" si="200"/>
        <v>1</v>
      </c>
      <c r="J418">
        <f t="shared" si="201"/>
        <v>1000</v>
      </c>
      <c r="K418">
        <f t="shared" si="202"/>
        <v>14.730920667572247</v>
      </c>
      <c r="L418">
        <f t="shared" si="203"/>
        <v>0.55040533060362129</v>
      </c>
      <c r="M418">
        <f t="shared" si="204"/>
        <v>8.1079772601308202E-3</v>
      </c>
      <c r="N418">
        <f t="shared" si="186"/>
        <v>0.17958647158359756</v>
      </c>
      <c r="O418">
        <f t="shared" si="205"/>
        <v>0.99574590451339129</v>
      </c>
      <c r="P418">
        <f t="shared" si="206"/>
        <v>1014.7309206675723</v>
      </c>
      <c r="Q418">
        <f t="shared" si="207"/>
        <v>0.70562933511878156</v>
      </c>
      <c r="R418">
        <f t="shared" si="208"/>
        <v>9.6888836420910729E-2</v>
      </c>
      <c r="S418">
        <f t="shared" si="209"/>
        <v>1015.6801833239301</v>
      </c>
      <c r="T418">
        <f t="shared" si="210"/>
        <v>0.55040533060362129</v>
      </c>
      <c r="U418">
        <f t="shared" si="187"/>
        <v>3.8280711144164732</v>
      </c>
      <c r="V418">
        <f t="shared" si="211"/>
        <v>4.7818022936376976E-4</v>
      </c>
      <c r="W418">
        <f t="shared" si="188"/>
        <v>7829.6663384539534</v>
      </c>
      <c r="X418">
        <f t="shared" si="189"/>
        <v>9064.6367929931021</v>
      </c>
      <c r="Y418">
        <f t="shared" si="190"/>
        <v>0.60380027958031768</v>
      </c>
      <c r="Z418">
        <f t="shared" si="212"/>
        <v>9.9267645305769397E-2</v>
      </c>
      <c r="AA418">
        <f t="shared" si="213"/>
        <v>1.5481785080284644E-3</v>
      </c>
      <c r="AD418" t="b">
        <f t="shared" si="214"/>
        <v>1</v>
      </c>
      <c r="AE418" t="b">
        <f t="shared" si="215"/>
        <v>1</v>
      </c>
      <c r="AF418" t="b">
        <f t="shared" si="191"/>
        <v>1</v>
      </c>
      <c r="AG418" t="b">
        <f t="shared" si="216"/>
        <v>1</v>
      </c>
      <c r="AH418" t="b">
        <f t="shared" si="192"/>
        <v>1</v>
      </c>
    </row>
    <row r="419" spans="1:34" x14ac:dyDescent="0.35">
      <c r="A419">
        <v>417</v>
      </c>
      <c r="B419">
        <f t="shared" si="193"/>
        <v>114</v>
      </c>
      <c r="C419">
        <f t="shared" si="194"/>
        <v>2061</v>
      </c>
      <c r="D419">
        <f t="shared" si="195"/>
        <v>0.79409686934794044</v>
      </c>
      <c r="E419">
        <f t="shared" si="196"/>
        <v>0.12339237123651225</v>
      </c>
      <c r="F419">
        <f t="shared" si="197"/>
        <v>6.0328850764682528E-5</v>
      </c>
      <c r="G419">
        <f t="shared" si="198"/>
        <v>4.2858995483187448E-4</v>
      </c>
      <c r="H419" t="b">
        <f t="shared" si="199"/>
        <v>0</v>
      </c>
      <c r="I419">
        <f t="shared" si="200"/>
        <v>1</v>
      </c>
      <c r="J419">
        <f t="shared" si="201"/>
        <v>1000</v>
      </c>
      <c r="K419">
        <f t="shared" si="202"/>
        <v>14.767251091932884</v>
      </c>
      <c r="L419">
        <f t="shared" si="203"/>
        <v>0.48891880559655698</v>
      </c>
      <c r="M419">
        <f t="shared" si="204"/>
        <v>7.2199867658122776E-3</v>
      </c>
      <c r="N419">
        <f t="shared" si="186"/>
        <v>0.17882257888111375</v>
      </c>
      <c r="O419">
        <f t="shared" si="205"/>
        <v>0.99574637946974631</v>
      </c>
      <c r="P419">
        <f t="shared" si="206"/>
        <v>1014.7672510919328</v>
      </c>
      <c r="Q419">
        <f t="shared" si="207"/>
        <v>0.73859998379889846</v>
      </c>
      <c r="R419">
        <f t="shared" si="208"/>
        <v>0.10578462213352458</v>
      </c>
      <c r="S419">
        <f t="shared" si="209"/>
        <v>1015.7188548860862</v>
      </c>
      <c r="T419">
        <f t="shared" si="210"/>
        <v>0.48891880559655698</v>
      </c>
      <c r="U419">
        <f t="shared" si="187"/>
        <v>3.3457477097081956</v>
      </c>
      <c r="V419">
        <f t="shared" si="211"/>
        <v>4.1793121376363106E-4</v>
      </c>
      <c r="W419">
        <f t="shared" si="188"/>
        <v>7806.4072010755681</v>
      </c>
      <c r="X419">
        <f t="shared" si="189"/>
        <v>9038.417188624624</v>
      </c>
      <c r="Y419">
        <f t="shared" si="190"/>
        <v>0.52802710491606808</v>
      </c>
      <c r="Z419">
        <f t="shared" si="212"/>
        <v>8.7803203187952539E-2</v>
      </c>
      <c r="AA419">
        <f t="shared" si="213"/>
        <v>1.3713474855926236E-3</v>
      </c>
      <c r="AD419" t="b">
        <f t="shared" si="214"/>
        <v>1</v>
      </c>
      <c r="AE419" t="b">
        <f t="shared" si="215"/>
        <v>1</v>
      </c>
      <c r="AF419" t="b">
        <f t="shared" si="191"/>
        <v>1</v>
      </c>
      <c r="AG419" t="b">
        <f t="shared" si="216"/>
        <v>1</v>
      </c>
      <c r="AH419" t="b">
        <f t="shared" si="192"/>
        <v>1</v>
      </c>
    </row>
    <row r="420" spans="1:34" x14ac:dyDescent="0.35">
      <c r="A420">
        <v>418</v>
      </c>
      <c r="B420">
        <f t="shared" si="193"/>
        <v>114</v>
      </c>
      <c r="C420">
        <f t="shared" si="194"/>
        <v>2061</v>
      </c>
      <c r="D420">
        <f t="shared" si="195"/>
        <v>0.79409686934794044</v>
      </c>
      <c r="E420">
        <f t="shared" si="196"/>
        <v>0.12339237123651225</v>
      </c>
      <c r="F420">
        <f t="shared" si="197"/>
        <v>5.2884730814854675E-5</v>
      </c>
      <c r="G420">
        <f t="shared" si="198"/>
        <v>3.7570522401701983E-4</v>
      </c>
      <c r="H420" t="b">
        <f t="shared" si="199"/>
        <v>0</v>
      </c>
      <c r="I420">
        <f t="shared" si="200"/>
        <v>1</v>
      </c>
      <c r="J420">
        <f t="shared" si="201"/>
        <v>1000</v>
      </c>
      <c r="K420">
        <f t="shared" si="202"/>
        <v>14.803671116920933</v>
      </c>
      <c r="L420">
        <f t="shared" si="203"/>
        <v>0.42858995483187451</v>
      </c>
      <c r="M420">
        <f t="shared" si="204"/>
        <v>6.3447047353470676E-3</v>
      </c>
      <c r="N420">
        <f t="shared" si="186"/>
        <v>0.17806202019501177</v>
      </c>
      <c r="O420">
        <f t="shared" si="205"/>
        <v>0.99574685316104505</v>
      </c>
      <c r="P420">
        <f t="shared" si="206"/>
        <v>1014.8036711169209</v>
      </c>
      <c r="Q420">
        <f t="shared" si="207"/>
        <v>0.73859998379889846</v>
      </c>
      <c r="R420">
        <f t="shared" si="208"/>
        <v>0.10578462213352458</v>
      </c>
      <c r="S420">
        <f t="shared" si="209"/>
        <v>1015.757621822747</v>
      </c>
      <c r="T420">
        <f t="shared" si="210"/>
        <v>0.42858995483187451</v>
      </c>
      <c r="U420">
        <f t="shared" si="187"/>
        <v>2.9228809356436396</v>
      </c>
      <c r="V420">
        <f t="shared" si="211"/>
        <v>3.6510917233106746E-4</v>
      </c>
      <c r="W420">
        <f t="shared" si="188"/>
        <v>7779.7186432287463</v>
      </c>
      <c r="X420">
        <f t="shared" si="189"/>
        <v>9008.92644074282</v>
      </c>
      <c r="Y420">
        <f t="shared" si="190"/>
        <v>0.46181979092849262</v>
      </c>
      <c r="Z420">
        <f t="shared" si="212"/>
        <v>7.6641561005575856E-2</v>
      </c>
      <c r="AA420">
        <f t="shared" si="213"/>
        <v>1.1995885398309756E-3</v>
      </c>
      <c r="AD420" t="b">
        <f t="shared" si="214"/>
        <v>1</v>
      </c>
      <c r="AE420" t="b">
        <f t="shared" si="215"/>
        <v>1</v>
      </c>
      <c r="AF420" t="b">
        <f t="shared" si="191"/>
        <v>1</v>
      </c>
      <c r="AG420" t="b">
        <f t="shared" si="216"/>
        <v>1</v>
      </c>
      <c r="AH420" t="b">
        <f t="shared" si="192"/>
        <v>1</v>
      </c>
    </row>
    <row r="421" spans="1:34" x14ac:dyDescent="0.35">
      <c r="A421">
        <v>419</v>
      </c>
      <c r="B421">
        <f t="shared" si="193"/>
        <v>114</v>
      </c>
      <c r="C421">
        <f t="shared" si="194"/>
        <v>2061</v>
      </c>
      <c r="D421">
        <f t="shared" si="195"/>
        <v>0.79409686934794044</v>
      </c>
      <c r="E421">
        <f t="shared" si="196"/>
        <v>0.12339237123651225</v>
      </c>
      <c r="F421">
        <f t="shared" si="197"/>
        <v>4.635915847740511E-5</v>
      </c>
      <c r="G421">
        <f t="shared" si="198"/>
        <v>3.293460655396147E-4</v>
      </c>
      <c r="H421" t="b">
        <f t="shared" si="199"/>
        <v>0</v>
      </c>
      <c r="I421">
        <f t="shared" si="200"/>
        <v>1</v>
      </c>
      <c r="J421">
        <f t="shared" si="201"/>
        <v>1000</v>
      </c>
      <c r="K421">
        <f t="shared" si="202"/>
        <v>14.840180963515724</v>
      </c>
      <c r="L421">
        <f t="shared" si="203"/>
        <v>0.37570522401701983</v>
      </c>
      <c r="M421">
        <f t="shared" si="204"/>
        <v>5.5755335133507887E-3</v>
      </c>
      <c r="N421">
        <f t="shared" si="186"/>
        <v>0.17730478039576741</v>
      </c>
      <c r="O421">
        <f t="shared" si="205"/>
        <v>0.99574732557557732</v>
      </c>
      <c r="P421">
        <f t="shared" si="206"/>
        <v>1014.8401809635158</v>
      </c>
      <c r="Q421">
        <f t="shared" si="207"/>
        <v>0.73859998379889846</v>
      </c>
      <c r="R421">
        <f t="shared" si="208"/>
        <v>0.10578462213352458</v>
      </c>
      <c r="S421">
        <f t="shared" si="209"/>
        <v>1015.7964843691318</v>
      </c>
      <c r="T421">
        <f t="shared" si="210"/>
        <v>0.37570522401701983</v>
      </c>
      <c r="U421">
        <f t="shared" si="187"/>
        <v>2.5521361400441074</v>
      </c>
      <c r="V421">
        <f t="shared" si="211"/>
        <v>3.1879790326201516E-4</v>
      </c>
      <c r="W421">
        <f t="shared" si="188"/>
        <v>7749.1016504556683</v>
      </c>
      <c r="X421">
        <f t="shared" si="189"/>
        <v>8975.7623447736059</v>
      </c>
      <c r="Y421">
        <f t="shared" si="190"/>
        <v>0.40399587342570475</v>
      </c>
      <c r="Z421">
        <f t="shared" si="212"/>
        <v>6.6898831186290003E-2</v>
      </c>
      <c r="AA421">
        <f t="shared" si="213"/>
        <v>1.0493151532807359E-3</v>
      </c>
      <c r="AD421" t="b">
        <f t="shared" si="214"/>
        <v>1</v>
      </c>
      <c r="AE421" t="b">
        <f t="shared" si="215"/>
        <v>1</v>
      </c>
      <c r="AF421" t="b">
        <f t="shared" si="191"/>
        <v>1</v>
      </c>
      <c r="AG421" t="b">
        <f t="shared" si="216"/>
        <v>1</v>
      </c>
      <c r="AH421" t="b">
        <f t="shared" si="192"/>
        <v>1</v>
      </c>
    </row>
    <row r="422" spans="1:34" x14ac:dyDescent="0.35">
      <c r="A422">
        <v>420</v>
      </c>
      <c r="B422">
        <f t="shared" si="193"/>
        <v>114</v>
      </c>
      <c r="C422">
        <f t="shared" si="194"/>
        <v>2061</v>
      </c>
      <c r="D422">
        <f t="shared" si="195"/>
        <v>0.79409686934794044</v>
      </c>
      <c r="E422">
        <f t="shared" si="196"/>
        <v>0.12339237123651225</v>
      </c>
      <c r="F422">
        <f t="shared" si="197"/>
        <v>4.063879198434883E-5</v>
      </c>
      <c r="G422">
        <f t="shared" si="198"/>
        <v>2.8870727355526587E-4</v>
      </c>
      <c r="H422" t="b">
        <f t="shared" si="199"/>
        <v>0</v>
      </c>
      <c r="I422">
        <f t="shared" si="200"/>
        <v>1</v>
      </c>
      <c r="J422">
        <f t="shared" si="201"/>
        <v>1000</v>
      </c>
      <c r="K422">
        <f t="shared" si="202"/>
        <v>14.876780853241558</v>
      </c>
      <c r="L422">
        <f t="shared" si="203"/>
        <v>0.32934606553961471</v>
      </c>
      <c r="M422">
        <f t="shared" si="204"/>
        <v>4.8996092419101795E-3</v>
      </c>
      <c r="N422">
        <f t="shared" si="186"/>
        <v>0.17655084442380159</v>
      </c>
      <c r="O422">
        <f t="shared" si="205"/>
        <v>0.99574779670191105</v>
      </c>
      <c r="P422">
        <f t="shared" si="206"/>
        <v>1014.8767808532416</v>
      </c>
      <c r="Q422">
        <f t="shared" si="207"/>
        <v>0.73859998379889846</v>
      </c>
      <c r="R422">
        <f t="shared" si="208"/>
        <v>0.10578462213352458</v>
      </c>
      <c r="S422">
        <f t="shared" si="209"/>
        <v>1015.83544276104</v>
      </c>
      <c r="T422">
        <f t="shared" si="210"/>
        <v>0.32934606553961471</v>
      </c>
      <c r="U422">
        <f t="shared" si="187"/>
        <v>2.2270834656322367</v>
      </c>
      <c r="V422">
        <f t="shared" si="211"/>
        <v>2.7819422643369986E-4</v>
      </c>
      <c r="W422">
        <f t="shared" si="188"/>
        <v>7713.9846121885739</v>
      </c>
      <c r="X422">
        <f t="shared" si="189"/>
        <v>8938.4732564289116</v>
      </c>
      <c r="Y422">
        <f t="shared" si="190"/>
        <v>0.35351877797801179</v>
      </c>
      <c r="Z422">
        <f t="shared" si="212"/>
        <v>5.8394631824711406E-2</v>
      </c>
      <c r="AA422">
        <f t="shared" si="213"/>
        <v>9.1783956625265289E-4</v>
      </c>
      <c r="AD422" t="b">
        <f t="shared" si="214"/>
        <v>1</v>
      </c>
      <c r="AE422" t="b">
        <f t="shared" si="215"/>
        <v>1</v>
      </c>
      <c r="AF422" t="b">
        <f t="shared" si="191"/>
        <v>1</v>
      </c>
      <c r="AG422" t="b">
        <f t="shared" si="216"/>
        <v>1</v>
      </c>
      <c r="AH422" t="b">
        <f t="shared" si="192"/>
        <v>1</v>
      </c>
    </row>
    <row r="423" spans="1:34" x14ac:dyDescent="0.35">
      <c r="A423">
        <v>421</v>
      </c>
      <c r="B423">
        <f t="shared" si="193"/>
        <v>114</v>
      </c>
      <c r="C423">
        <f t="shared" si="194"/>
        <v>2062</v>
      </c>
      <c r="D423">
        <f t="shared" si="195"/>
        <v>0.79409686934794044</v>
      </c>
      <c r="E423">
        <f t="shared" si="196"/>
        <v>0.12339237123651225</v>
      </c>
      <c r="F423">
        <f t="shared" si="197"/>
        <v>3.5624275077212666E-5</v>
      </c>
      <c r="G423">
        <f t="shared" si="198"/>
        <v>2.5308299847805318E-4</v>
      </c>
      <c r="H423" t="b">
        <f t="shared" si="199"/>
        <v>1</v>
      </c>
      <c r="I423">
        <f t="shared" si="200"/>
        <v>1</v>
      </c>
      <c r="J423">
        <f t="shared" si="201"/>
        <v>1000</v>
      </c>
      <c r="K423">
        <f t="shared" si="202"/>
        <v>14.913471008169068</v>
      </c>
      <c r="L423">
        <f t="shared" si="203"/>
        <v>0.28870727355526588</v>
      </c>
      <c r="M423">
        <f t="shared" si="204"/>
        <v>4.3056275540139938E-3</v>
      </c>
      <c r="N423">
        <f t="shared" si="186"/>
        <v>0.17580019728921356</v>
      </c>
      <c r="O423">
        <f t="shared" si="205"/>
        <v>0.99574826652889781</v>
      </c>
      <c r="P423">
        <f t="shared" si="206"/>
        <v>1014.913471008169</v>
      </c>
      <c r="Q423">
        <f t="shared" si="207"/>
        <v>0.73859998379889846</v>
      </c>
      <c r="R423">
        <f t="shared" si="208"/>
        <v>0.10578462213352458</v>
      </c>
      <c r="S423">
        <f t="shared" si="209"/>
        <v>1015.8744972348526</v>
      </c>
      <c r="T423">
        <f t="shared" si="210"/>
        <v>0.28870727355526588</v>
      </c>
      <c r="U423">
        <f t="shared" si="187"/>
        <v>1.9420862349760706</v>
      </c>
      <c r="V423">
        <f t="shared" si="211"/>
        <v>2.4259404110538255E-4</v>
      </c>
      <c r="W423">
        <f t="shared" si="188"/>
        <v>7673.7127608533738</v>
      </c>
      <c r="X423">
        <f t="shared" si="189"/>
        <v>8896.552014725823</v>
      </c>
      <c r="Y423">
        <f t="shared" si="190"/>
        <v>0.30947982502670479</v>
      </c>
      <c r="Z423">
        <f t="shared" si="212"/>
        <v>5.097151293747567E-2</v>
      </c>
      <c r="AA423">
        <f t="shared" si="213"/>
        <v>8.0281026072307176E-4</v>
      </c>
      <c r="AD423" t="b">
        <f t="shared" si="214"/>
        <v>1</v>
      </c>
      <c r="AE423" t="b">
        <f t="shared" si="215"/>
        <v>1</v>
      </c>
      <c r="AF423" t="b">
        <f t="shared" si="191"/>
        <v>1</v>
      </c>
      <c r="AG423" t="b">
        <f t="shared" si="216"/>
        <v>1</v>
      </c>
      <c r="AH423" t="b">
        <f t="shared" si="192"/>
        <v>1</v>
      </c>
    </row>
    <row r="424" spans="1:34" x14ac:dyDescent="0.35">
      <c r="A424">
        <v>422</v>
      </c>
      <c r="B424">
        <f t="shared" si="193"/>
        <v>114</v>
      </c>
      <c r="C424">
        <f t="shared" si="194"/>
        <v>2062</v>
      </c>
      <c r="D424">
        <f t="shared" si="195"/>
        <v>0.79409686934794044</v>
      </c>
      <c r="E424">
        <f t="shared" si="196"/>
        <v>0.12339237123651225</v>
      </c>
      <c r="F424">
        <f t="shared" si="197"/>
        <v>3.1228511301853605E-5</v>
      </c>
      <c r="G424">
        <f t="shared" si="198"/>
        <v>2.2185448717619956E-4</v>
      </c>
      <c r="H424" t="b">
        <f t="shared" si="199"/>
        <v>0</v>
      </c>
      <c r="I424">
        <f t="shared" si="200"/>
        <v>1</v>
      </c>
      <c r="J424">
        <f t="shared" si="201"/>
        <v>1000</v>
      </c>
      <c r="K424">
        <f t="shared" si="202"/>
        <v>14.950251650916664</v>
      </c>
      <c r="L424">
        <f t="shared" si="203"/>
        <v>0.25308299847805316</v>
      </c>
      <c r="M424">
        <f t="shared" si="204"/>
        <v>3.7836545158154542E-3</v>
      </c>
      <c r="N424">
        <f t="shared" si="186"/>
        <v>0.17505282407151124</v>
      </c>
      <c r="O424">
        <f t="shared" si="205"/>
        <v>0.99574873504565642</v>
      </c>
      <c r="P424">
        <f t="shared" si="206"/>
        <v>1014.9502516509167</v>
      </c>
      <c r="Q424">
        <f t="shared" si="207"/>
        <v>0.73859998379889846</v>
      </c>
      <c r="R424">
        <f t="shared" si="208"/>
        <v>0.10578462213352458</v>
      </c>
      <c r="S424">
        <f t="shared" si="209"/>
        <v>1015.9136480275334</v>
      </c>
      <c r="T424">
        <f t="shared" si="210"/>
        <v>0.25308299847805316</v>
      </c>
      <c r="U424">
        <f t="shared" si="187"/>
        <v>1.6922031042642776</v>
      </c>
      <c r="V424">
        <f t="shared" si="211"/>
        <v>2.1138010354087203E-4</v>
      </c>
      <c r="W424">
        <f t="shared" si="188"/>
        <v>7627.5360746718179</v>
      </c>
      <c r="X424">
        <f t="shared" si="189"/>
        <v>8849.4291180684959</v>
      </c>
      <c r="Y424">
        <f t="shared" si="190"/>
        <v>0.27108245452693575</v>
      </c>
      <c r="Z424">
        <f t="shared" si="212"/>
        <v>4.4492041062987479E-2</v>
      </c>
      <c r="AA424">
        <f t="shared" si="213"/>
        <v>7.0216989443193877E-4</v>
      </c>
      <c r="AD424" t="b">
        <f t="shared" si="214"/>
        <v>1</v>
      </c>
      <c r="AE424" t="b">
        <f t="shared" si="215"/>
        <v>1</v>
      </c>
      <c r="AF424" t="b">
        <f t="shared" si="191"/>
        <v>1</v>
      </c>
      <c r="AG424" t="b">
        <f t="shared" si="216"/>
        <v>1</v>
      </c>
      <c r="AH424" t="b">
        <f t="shared" si="192"/>
        <v>1</v>
      </c>
    </row>
    <row r="425" spans="1:34" x14ac:dyDescent="0.35">
      <c r="A425">
        <v>423</v>
      </c>
      <c r="B425">
        <f t="shared" si="193"/>
        <v>114</v>
      </c>
      <c r="C425">
        <f t="shared" si="194"/>
        <v>2062</v>
      </c>
      <c r="D425">
        <f t="shared" si="195"/>
        <v>0.79409686934794044</v>
      </c>
      <c r="E425">
        <f t="shared" si="196"/>
        <v>0.12339237123651225</v>
      </c>
      <c r="F425">
        <f t="shared" si="197"/>
        <v>2.7375151242131664E-5</v>
      </c>
      <c r="G425">
        <f t="shared" si="198"/>
        <v>1.944793359340679E-4</v>
      </c>
      <c r="H425" t="b">
        <f t="shared" si="199"/>
        <v>0</v>
      </c>
      <c r="I425">
        <f t="shared" si="200"/>
        <v>1</v>
      </c>
      <c r="J425">
        <f t="shared" si="201"/>
        <v>1000</v>
      </c>
      <c r="K425">
        <f t="shared" si="202"/>
        <v>14.987123004651648</v>
      </c>
      <c r="L425">
        <f t="shared" si="203"/>
        <v>0.22185448717619957</v>
      </c>
      <c r="M425">
        <f t="shared" si="204"/>
        <v>3.3249604884436146E-3</v>
      </c>
      <c r="N425">
        <f t="shared" si="186"/>
        <v>0.17430870991934305</v>
      </c>
      <c r="O425">
        <f t="shared" si="205"/>
        <v>0.99574920224158048</v>
      </c>
      <c r="P425">
        <f t="shared" si="206"/>
        <v>1014.9871230046516</v>
      </c>
      <c r="Q425">
        <f t="shared" si="207"/>
        <v>0.73859998379889846</v>
      </c>
      <c r="R425">
        <f t="shared" si="208"/>
        <v>0.10578462213352458</v>
      </c>
      <c r="S425">
        <f t="shared" si="209"/>
        <v>1015.9528953766309</v>
      </c>
      <c r="T425">
        <f t="shared" si="210"/>
        <v>0.22185448717619957</v>
      </c>
      <c r="U425">
        <f t="shared" si="187"/>
        <v>1.4731022873832575</v>
      </c>
      <c r="V425">
        <f t="shared" si="211"/>
        <v>1.8401131238247529E-4</v>
      </c>
      <c r="W425">
        <f t="shared" si="188"/>
        <v>7574.5954206809256</v>
      </c>
      <c r="X425">
        <f t="shared" si="189"/>
        <v>8796.4650615878163</v>
      </c>
      <c r="Y425">
        <f t="shared" si="190"/>
        <v>0.2376283963615701</v>
      </c>
      <c r="Z425">
        <f t="shared" si="212"/>
        <v>3.8836254513130608E-2</v>
      </c>
      <c r="AA425">
        <f t="shared" si="213"/>
        <v>6.1411849790020065E-4</v>
      </c>
      <c r="AD425" t="b">
        <f t="shared" si="214"/>
        <v>1</v>
      </c>
      <c r="AE425" t="b">
        <f t="shared" si="215"/>
        <v>1</v>
      </c>
      <c r="AF425" t="b">
        <f t="shared" si="191"/>
        <v>1</v>
      </c>
      <c r="AG425" t="b">
        <f t="shared" si="216"/>
        <v>1</v>
      </c>
      <c r="AH425" t="b">
        <f t="shared" si="192"/>
        <v>1</v>
      </c>
    </row>
    <row r="426" spans="1:34" x14ac:dyDescent="0.35">
      <c r="A426">
        <v>424</v>
      </c>
      <c r="B426">
        <f t="shared" si="193"/>
        <v>114</v>
      </c>
      <c r="C426">
        <f t="shared" si="194"/>
        <v>2062</v>
      </c>
      <c r="D426">
        <f t="shared" si="195"/>
        <v>0.79409686934794044</v>
      </c>
      <c r="E426">
        <f t="shared" si="196"/>
        <v>0.12339237123651225</v>
      </c>
      <c r="F426">
        <f t="shared" si="197"/>
        <v>2.3997266417406884E-5</v>
      </c>
      <c r="G426">
        <f t="shared" si="198"/>
        <v>1.7048206951666102E-4</v>
      </c>
      <c r="H426" t="b">
        <f t="shared" si="199"/>
        <v>0</v>
      </c>
      <c r="I426">
        <f t="shared" si="200"/>
        <v>1</v>
      </c>
      <c r="J426">
        <f t="shared" si="201"/>
        <v>1000</v>
      </c>
      <c r="K426">
        <f t="shared" si="202"/>
        <v>15.024085293091819</v>
      </c>
      <c r="L426">
        <f t="shared" si="203"/>
        <v>0.19447933593406791</v>
      </c>
      <c r="M426">
        <f t="shared" si="204"/>
        <v>2.9218741308172928E-3</v>
      </c>
      <c r="N426">
        <f t="shared" si="186"/>
        <v>0.17356784005022799</v>
      </c>
      <c r="O426">
        <f t="shared" si="205"/>
        <v>0.9957496681063277</v>
      </c>
      <c r="P426">
        <f t="shared" si="206"/>
        <v>1015.0240852930918</v>
      </c>
      <c r="Q426">
        <f t="shared" si="207"/>
        <v>0.73859998379889846</v>
      </c>
      <c r="R426">
        <f t="shared" si="208"/>
        <v>0.10578462213352458</v>
      </c>
      <c r="S426">
        <f t="shared" si="209"/>
        <v>1015.992239520279</v>
      </c>
      <c r="T426">
        <f t="shared" si="210"/>
        <v>0.19447933593406791</v>
      </c>
      <c r="U426">
        <f t="shared" si="187"/>
        <v>1.2809863612990811</v>
      </c>
      <c r="V426">
        <f t="shared" si="211"/>
        <v>1.6001331577959139E-4</v>
      </c>
      <c r="W426">
        <f t="shared" si="188"/>
        <v>7513.9066819803711</v>
      </c>
      <c r="X426">
        <f t="shared" si="189"/>
        <v>8736.9417326508501</v>
      </c>
      <c r="Y426">
        <f t="shared" si="190"/>
        <v>0.20850554652971764</v>
      </c>
      <c r="Z426">
        <f t="shared" si="212"/>
        <v>3.3899442152637911E-2</v>
      </c>
      <c r="AA426">
        <f t="shared" si="213"/>
        <v>5.3708127588860278E-4</v>
      </c>
      <c r="AD426" t="b">
        <f t="shared" si="214"/>
        <v>1</v>
      </c>
      <c r="AE426" t="b">
        <f t="shared" si="215"/>
        <v>1</v>
      </c>
      <c r="AF426" t="b">
        <f t="shared" si="191"/>
        <v>1</v>
      </c>
      <c r="AG426" t="b">
        <f t="shared" si="216"/>
        <v>1</v>
      </c>
      <c r="AH426" t="b">
        <f t="shared" si="192"/>
        <v>1</v>
      </c>
    </row>
    <row r="427" spans="1:34" x14ac:dyDescent="0.35">
      <c r="A427">
        <v>425</v>
      </c>
      <c r="B427">
        <f t="shared" si="193"/>
        <v>114</v>
      </c>
      <c r="C427">
        <f t="shared" si="194"/>
        <v>2062</v>
      </c>
      <c r="D427">
        <f t="shared" si="195"/>
        <v>0.79409686934794044</v>
      </c>
      <c r="E427">
        <f t="shared" si="196"/>
        <v>0.12339237123651225</v>
      </c>
      <c r="F427">
        <f t="shared" si="197"/>
        <v>2.1036186810968726E-5</v>
      </c>
      <c r="G427">
        <f t="shared" si="198"/>
        <v>1.4944588270569229E-4</v>
      </c>
      <c r="H427" t="b">
        <f t="shared" si="199"/>
        <v>0</v>
      </c>
      <c r="I427">
        <f t="shared" si="200"/>
        <v>1</v>
      </c>
      <c r="J427">
        <f t="shared" si="201"/>
        <v>1000</v>
      </c>
      <c r="K427">
        <f t="shared" si="202"/>
        <v>15.061138740506681</v>
      </c>
      <c r="L427">
        <f t="shared" si="203"/>
        <v>0.17048206951666103</v>
      </c>
      <c r="M427">
        <f t="shared" si="204"/>
        <v>2.5676541017591367E-3</v>
      </c>
      <c r="N427">
        <f t="shared" si="186"/>
        <v>0.17283019975028563</v>
      </c>
      <c r="O427">
        <f t="shared" si="205"/>
        <v>0.99575013262981837</v>
      </c>
      <c r="P427">
        <f t="shared" si="206"/>
        <v>1015.0611387405066</v>
      </c>
      <c r="Q427">
        <f t="shared" si="207"/>
        <v>0.73859998379889846</v>
      </c>
      <c r="R427">
        <f t="shared" si="208"/>
        <v>0.10578462213352458</v>
      </c>
      <c r="S427">
        <f t="shared" si="209"/>
        <v>1016.0316806971992</v>
      </c>
      <c r="T427">
        <f t="shared" si="210"/>
        <v>0.17048206951666103</v>
      </c>
      <c r="U427">
        <f t="shared" si="187"/>
        <v>1.1125263474311025</v>
      </c>
      <c r="V427">
        <f t="shared" si="211"/>
        <v>1.3897027721987198E-4</v>
      </c>
      <c r="W427">
        <f t="shared" si="188"/>
        <v>7444.3425759813681</v>
      </c>
      <c r="X427">
        <f t="shared" si="189"/>
        <v>8670.0527487820636</v>
      </c>
      <c r="Y427">
        <f t="shared" si="190"/>
        <v>0.18317733871554656</v>
      </c>
      <c r="Z427">
        <f t="shared" si="212"/>
        <v>2.959020457329967E-2</v>
      </c>
      <c r="AA427">
        <f t="shared" si="213"/>
        <v>4.6968043720970468E-4</v>
      </c>
      <c r="AD427" t="b">
        <f t="shared" si="214"/>
        <v>1</v>
      </c>
      <c r="AE427" t="b">
        <f t="shared" si="215"/>
        <v>1</v>
      </c>
      <c r="AF427" t="b">
        <f t="shared" si="191"/>
        <v>1</v>
      </c>
      <c r="AG427" t="b">
        <f t="shared" si="216"/>
        <v>1</v>
      </c>
      <c r="AH427" t="b">
        <f t="shared" si="192"/>
        <v>1</v>
      </c>
    </row>
    <row r="428" spans="1:34" x14ac:dyDescent="0.35">
      <c r="A428">
        <v>426</v>
      </c>
      <c r="B428">
        <f t="shared" si="193"/>
        <v>114</v>
      </c>
      <c r="C428">
        <f t="shared" si="194"/>
        <v>2062</v>
      </c>
      <c r="D428">
        <f t="shared" si="195"/>
        <v>0.79409686934794044</v>
      </c>
      <c r="E428">
        <f t="shared" si="196"/>
        <v>0.12339237123651225</v>
      </c>
      <c r="F428">
        <f t="shared" si="197"/>
        <v>1.8440481838589051E-5</v>
      </c>
      <c r="G428">
        <f t="shared" si="198"/>
        <v>1.3100540086710325E-4</v>
      </c>
      <c r="H428" t="b">
        <f t="shared" si="199"/>
        <v>0</v>
      </c>
      <c r="I428">
        <f t="shared" si="200"/>
        <v>1</v>
      </c>
      <c r="J428">
        <f t="shared" si="201"/>
        <v>1000</v>
      </c>
      <c r="K428">
        <f t="shared" si="202"/>
        <v>15.098283571718865</v>
      </c>
      <c r="L428">
        <f t="shared" si="203"/>
        <v>0.14944588270569228</v>
      </c>
      <c r="M428">
        <f t="shared" si="204"/>
        <v>2.2563763157163784E-3</v>
      </c>
      <c r="N428">
        <f t="shared" si="186"/>
        <v>0.17209577437396595</v>
      </c>
      <c r="O428">
        <f t="shared" si="205"/>
        <v>0.99575059580223357</v>
      </c>
      <c r="P428">
        <f t="shared" si="206"/>
        <v>1015.0982835717189</v>
      </c>
      <c r="Q428">
        <f t="shared" si="207"/>
        <v>0.73859998379889846</v>
      </c>
      <c r="R428">
        <f t="shared" si="208"/>
        <v>0.10578462213352458</v>
      </c>
      <c r="S428">
        <f t="shared" si="209"/>
        <v>1016.071219146702</v>
      </c>
      <c r="T428">
        <f t="shared" si="210"/>
        <v>0.14944588270569228</v>
      </c>
      <c r="U428">
        <f t="shared" si="187"/>
        <v>0.96480392472856991</v>
      </c>
      <c r="V428">
        <f t="shared" si="211"/>
        <v>1.2051765712510754E-4</v>
      </c>
      <c r="W428">
        <f t="shared" si="188"/>
        <v>7364.6118277772621</v>
      </c>
      <c r="X428">
        <f t="shared" si="189"/>
        <v>8594.8926080112396</v>
      </c>
      <c r="Y428">
        <f t="shared" si="190"/>
        <v>0.1611734267936448</v>
      </c>
      <c r="Z428">
        <f t="shared" si="212"/>
        <v>2.5828761759882555E-2</v>
      </c>
      <c r="AA428">
        <f t="shared" si="213"/>
        <v>4.1071054888575673E-4</v>
      </c>
      <c r="AD428" t="b">
        <f t="shared" si="214"/>
        <v>1</v>
      </c>
      <c r="AE428" t="b">
        <f t="shared" si="215"/>
        <v>1</v>
      </c>
      <c r="AF428" t="b">
        <f t="shared" si="191"/>
        <v>1</v>
      </c>
      <c r="AG428" t="b">
        <f t="shared" si="216"/>
        <v>1</v>
      </c>
      <c r="AH428" t="b">
        <f t="shared" si="192"/>
        <v>1</v>
      </c>
    </row>
    <row r="429" spans="1:34" x14ac:dyDescent="0.35">
      <c r="A429">
        <v>427</v>
      </c>
      <c r="B429">
        <f t="shared" si="193"/>
        <v>114</v>
      </c>
      <c r="C429">
        <f t="shared" si="194"/>
        <v>2062</v>
      </c>
      <c r="D429">
        <f t="shared" si="195"/>
        <v>0.79409686934794044</v>
      </c>
      <c r="E429">
        <f t="shared" si="196"/>
        <v>0.12339237123651225</v>
      </c>
      <c r="F429">
        <f t="shared" si="197"/>
        <v>1.616506705778171E-5</v>
      </c>
      <c r="G429">
        <f t="shared" si="198"/>
        <v>1.1484033380932154E-4</v>
      </c>
      <c r="H429" t="b">
        <f t="shared" si="199"/>
        <v>0</v>
      </c>
      <c r="I429">
        <f t="shared" si="200"/>
        <v>1</v>
      </c>
      <c r="J429">
        <f t="shared" si="201"/>
        <v>1000</v>
      </c>
      <c r="K429">
        <f t="shared" si="202"/>
        <v>15.135520012105461</v>
      </c>
      <c r="L429">
        <f t="shared" si="203"/>
        <v>0.13100540086710324</v>
      </c>
      <c r="M429">
        <f t="shared" si="204"/>
        <v>1.9828348665179392E-3</v>
      </c>
      <c r="N429">
        <f t="shared" si="186"/>
        <v>0.17136454934377793</v>
      </c>
      <c r="O429">
        <f t="shared" si="205"/>
        <v>0.99575105761400595</v>
      </c>
      <c r="P429">
        <f t="shared" si="206"/>
        <v>1015.1355200121054</v>
      </c>
      <c r="Q429">
        <f t="shared" si="207"/>
        <v>0.73859998379889846</v>
      </c>
      <c r="R429">
        <f t="shared" si="208"/>
        <v>0.10578462213352458</v>
      </c>
      <c r="S429">
        <f t="shared" si="209"/>
        <v>1016.1108551086876</v>
      </c>
      <c r="T429">
        <f t="shared" si="210"/>
        <v>0.13100540086710324</v>
      </c>
      <c r="U429">
        <f t="shared" si="187"/>
        <v>0.83526077132183307</v>
      </c>
      <c r="V429">
        <f t="shared" si="211"/>
        <v>1.0433588490691249E-4</v>
      </c>
      <c r="W429">
        <f t="shared" si="188"/>
        <v>7273.2353138983608</v>
      </c>
      <c r="X429">
        <f t="shared" si="189"/>
        <v>8510.4445056875629</v>
      </c>
      <c r="Y429">
        <f t="shared" si="190"/>
        <v>0.14208151657703288</v>
      </c>
      <c r="Z429">
        <f t="shared" si="212"/>
        <v>2.2545475909395964E-2</v>
      </c>
      <c r="AA429">
        <f t="shared" si="213"/>
        <v>3.5911697370656149E-4</v>
      </c>
      <c r="AD429" t="b">
        <f t="shared" si="214"/>
        <v>1</v>
      </c>
      <c r="AE429" t="b">
        <f t="shared" si="215"/>
        <v>1</v>
      </c>
      <c r="AF429" t="b">
        <f t="shared" si="191"/>
        <v>1</v>
      </c>
      <c r="AG429" t="b">
        <f t="shared" si="216"/>
        <v>1</v>
      </c>
      <c r="AH429" t="b">
        <f t="shared" si="192"/>
        <v>1</v>
      </c>
    </row>
    <row r="430" spans="1:34" x14ac:dyDescent="0.35">
      <c r="A430">
        <v>428</v>
      </c>
      <c r="B430">
        <f t="shared" si="193"/>
        <v>114</v>
      </c>
      <c r="C430">
        <f t="shared" si="194"/>
        <v>2062</v>
      </c>
      <c r="D430">
        <f t="shared" si="195"/>
        <v>0.79409686934794044</v>
      </c>
      <c r="E430">
        <f t="shared" si="196"/>
        <v>0.12339237123651225</v>
      </c>
      <c r="F430">
        <f t="shared" si="197"/>
        <v>1.4170421102324794E-5</v>
      </c>
      <c r="G430">
        <f t="shared" si="198"/>
        <v>1.0066991270699674E-4</v>
      </c>
      <c r="H430" t="b">
        <f t="shared" si="199"/>
        <v>0</v>
      </c>
      <c r="I430">
        <f t="shared" si="200"/>
        <v>1</v>
      </c>
      <c r="J430">
        <f t="shared" si="201"/>
        <v>1000</v>
      </c>
      <c r="K430">
        <f t="shared" si="202"/>
        <v>15.172848287599418</v>
      </c>
      <c r="L430">
        <f t="shared" si="203"/>
        <v>0.11484033380932154</v>
      </c>
      <c r="M430">
        <f t="shared" si="204"/>
        <v>1.7424549621861099E-3</v>
      </c>
      <c r="N430">
        <f t="shared" si="186"/>
        <v>0.17063651015001924</v>
      </c>
      <c r="O430">
        <f t="shared" si="205"/>
        <v>0.99575151805582518</v>
      </c>
      <c r="P430">
        <f t="shared" si="206"/>
        <v>1015.1728482875994</v>
      </c>
      <c r="Q430">
        <f t="shared" si="207"/>
        <v>0.73859998379889846</v>
      </c>
      <c r="R430">
        <f t="shared" si="208"/>
        <v>0.10578462213352458</v>
      </c>
      <c r="S430">
        <f t="shared" si="209"/>
        <v>1016.150588823648</v>
      </c>
      <c r="T430">
        <f t="shared" si="210"/>
        <v>0.11484033380932154</v>
      </c>
      <c r="U430">
        <f t="shared" si="187"/>
        <v>0.7216541553663075</v>
      </c>
      <c r="V430">
        <f t="shared" si="211"/>
        <v>9.0144811634979355E-5</v>
      </c>
      <c r="W430">
        <f t="shared" si="188"/>
        <v>7168.518735748853</v>
      </c>
      <c r="X430">
        <f t="shared" si="189"/>
        <v>8415.5666538601872</v>
      </c>
      <c r="Y430">
        <f t="shared" si="190"/>
        <v>0.12554020505771002</v>
      </c>
      <c r="Z430">
        <f t="shared" si="212"/>
        <v>1.9679562049723411E-2</v>
      </c>
      <c r="AA430">
        <f t="shared" si="213"/>
        <v>3.1397700541237607E-4</v>
      </c>
      <c r="AD430" t="b">
        <f t="shared" si="214"/>
        <v>1</v>
      </c>
      <c r="AE430" t="b">
        <f t="shared" si="215"/>
        <v>1</v>
      </c>
      <c r="AF430" t="b">
        <f t="shared" si="191"/>
        <v>1</v>
      </c>
      <c r="AG430" t="b">
        <f t="shared" si="216"/>
        <v>1</v>
      </c>
      <c r="AH430" t="b">
        <f t="shared" si="192"/>
        <v>1</v>
      </c>
    </row>
    <row r="431" spans="1:34" x14ac:dyDescent="0.35">
      <c r="A431">
        <v>429</v>
      </c>
      <c r="B431">
        <f t="shared" si="193"/>
        <v>115</v>
      </c>
      <c r="C431">
        <f t="shared" si="194"/>
        <v>2062</v>
      </c>
      <c r="D431">
        <f t="shared" si="195"/>
        <v>0.82654748457571336</v>
      </c>
      <c r="E431">
        <f t="shared" si="196"/>
        <v>0.13583159583885984</v>
      </c>
      <c r="F431">
        <f t="shared" si="197"/>
        <v>1.3674154895950082E-5</v>
      </c>
      <c r="G431">
        <f t="shared" si="198"/>
        <v>8.6995757811046665E-5</v>
      </c>
      <c r="H431" t="b">
        <f t="shared" si="199"/>
        <v>0</v>
      </c>
      <c r="I431">
        <f t="shared" si="200"/>
        <v>1</v>
      </c>
      <c r="J431">
        <f t="shared" si="201"/>
        <v>1000</v>
      </c>
      <c r="K431">
        <f t="shared" si="202"/>
        <v>15.210268624690869</v>
      </c>
      <c r="L431">
        <f t="shared" si="203"/>
        <v>0.10066991270699674</v>
      </c>
      <c r="M431">
        <f t="shared" si="204"/>
        <v>1.5312164146976011E-3</v>
      </c>
      <c r="N431">
        <f t="shared" si="186"/>
        <v>0.16991164235050374</v>
      </c>
      <c r="O431">
        <f t="shared" si="205"/>
        <v>0.99575197711862362</v>
      </c>
      <c r="P431">
        <f t="shared" si="206"/>
        <v>1015.2102686246909</v>
      </c>
      <c r="Q431">
        <f t="shared" si="207"/>
        <v>0.76878272951502036</v>
      </c>
      <c r="R431">
        <f t="shared" si="208"/>
        <v>0.11488094754218936</v>
      </c>
      <c r="S431">
        <f t="shared" si="209"/>
        <v>1016.1904205326688</v>
      </c>
      <c r="T431">
        <f t="shared" si="210"/>
        <v>0.10066991270699674</v>
      </c>
      <c r="U431">
        <f t="shared" si="187"/>
        <v>0.62201800417844977</v>
      </c>
      <c r="V431">
        <f t="shared" si="211"/>
        <v>7.7698847021493946E-5</v>
      </c>
      <c r="W431">
        <f t="shared" si="188"/>
        <v>7149.9808706702997</v>
      </c>
      <c r="X431">
        <f t="shared" si="189"/>
        <v>8394.3678704448575</v>
      </c>
      <c r="Y431">
        <f t="shared" si="190"/>
        <v>0.10825639005560241</v>
      </c>
      <c r="Z431">
        <f t="shared" si="212"/>
        <v>1.7177962581429E-2</v>
      </c>
      <c r="AA431">
        <f t="shared" si="213"/>
        <v>2.7448336399458584E-4</v>
      </c>
      <c r="AD431" t="b">
        <f t="shared" si="214"/>
        <v>1</v>
      </c>
      <c r="AE431" t="b">
        <f t="shared" si="215"/>
        <v>1</v>
      </c>
      <c r="AF431" t="b">
        <f t="shared" si="191"/>
        <v>1</v>
      </c>
      <c r="AG431" t="b">
        <f t="shared" si="216"/>
        <v>1</v>
      </c>
      <c r="AH431" t="b">
        <f t="shared" si="192"/>
        <v>1</v>
      </c>
    </row>
    <row r="432" spans="1:34" x14ac:dyDescent="0.35">
      <c r="A432">
        <v>430</v>
      </c>
      <c r="B432">
        <f t="shared" si="193"/>
        <v>115</v>
      </c>
      <c r="C432">
        <f t="shared" si="194"/>
        <v>2062</v>
      </c>
      <c r="D432">
        <f t="shared" si="195"/>
        <v>0.82654748457571336</v>
      </c>
      <c r="E432">
        <f t="shared" si="196"/>
        <v>0.13583159583885984</v>
      </c>
      <c r="F432">
        <f t="shared" si="197"/>
        <v>1.1816772614685425E-5</v>
      </c>
      <c r="G432">
        <f t="shared" si="198"/>
        <v>7.5178985196361236E-5</v>
      </c>
      <c r="H432" t="b">
        <f t="shared" si="199"/>
        <v>0</v>
      </c>
      <c r="I432">
        <f t="shared" si="200"/>
        <v>1</v>
      </c>
      <c r="J432">
        <f t="shared" si="201"/>
        <v>1000</v>
      </c>
      <c r="K432">
        <f t="shared" si="202"/>
        <v>15.247781250428565</v>
      </c>
      <c r="L432">
        <f t="shared" si="203"/>
        <v>8.6995757811046667E-2</v>
      </c>
      <c r="M432">
        <f t="shared" si="204"/>
        <v>1.3264922848181017E-3</v>
      </c>
      <c r="N432">
        <f t="shared" si="186"/>
        <v>0.16918993157029047</v>
      </c>
      <c r="O432">
        <f t="shared" si="205"/>
        <v>0.99575243479358244</v>
      </c>
      <c r="P432">
        <f t="shared" si="206"/>
        <v>1015.2477812504286</v>
      </c>
      <c r="Q432">
        <f t="shared" si="207"/>
        <v>0.76878272951502036</v>
      </c>
      <c r="R432">
        <f t="shared" si="208"/>
        <v>0.11488094754218936</v>
      </c>
      <c r="S432">
        <f t="shared" si="209"/>
        <v>1016.2303504774294</v>
      </c>
      <c r="T432">
        <f t="shared" si="210"/>
        <v>8.6995757811046667E-2</v>
      </c>
      <c r="U432">
        <f t="shared" si="187"/>
        <v>0.5359053893461212</v>
      </c>
      <c r="V432">
        <f t="shared" si="211"/>
        <v>6.6942163386082005E-5</v>
      </c>
      <c r="W432">
        <f t="shared" si="188"/>
        <v>7128.3934991458209</v>
      </c>
      <c r="X432">
        <f t="shared" si="189"/>
        <v>8370.2693472262654</v>
      </c>
      <c r="Y432">
        <f t="shared" si="190"/>
        <v>9.3362965998558298E-2</v>
      </c>
      <c r="Z432">
        <f t="shared" si="212"/>
        <v>1.4781592087201603E-2</v>
      </c>
      <c r="AA432">
        <f t="shared" si="213"/>
        <v>2.3671242272117426E-4</v>
      </c>
      <c r="AD432" t="b">
        <f t="shared" si="214"/>
        <v>1</v>
      </c>
      <c r="AE432" t="b">
        <f t="shared" si="215"/>
        <v>1</v>
      </c>
      <c r="AF432" t="b">
        <f t="shared" si="191"/>
        <v>1</v>
      </c>
      <c r="AG432" t="b">
        <f t="shared" si="216"/>
        <v>1</v>
      </c>
      <c r="AH432" t="b">
        <f t="shared" si="192"/>
        <v>1</v>
      </c>
    </row>
    <row r="433" spans="1:34" x14ac:dyDescent="0.35">
      <c r="A433">
        <v>431</v>
      </c>
      <c r="B433">
        <f t="shared" si="193"/>
        <v>115</v>
      </c>
      <c r="C433">
        <f t="shared" si="194"/>
        <v>2062</v>
      </c>
      <c r="D433">
        <f t="shared" si="195"/>
        <v>0.82654748457571336</v>
      </c>
      <c r="E433">
        <f t="shared" si="196"/>
        <v>0.13583159583885984</v>
      </c>
      <c r="F433">
        <f t="shared" si="197"/>
        <v>1.0211681532767766E-5</v>
      </c>
      <c r="G433">
        <f t="shared" si="198"/>
        <v>6.4967303663593474E-5</v>
      </c>
      <c r="H433" t="b">
        <f t="shared" si="199"/>
        <v>0</v>
      </c>
      <c r="I433">
        <f t="shared" si="200"/>
        <v>1</v>
      </c>
      <c r="J433">
        <f t="shared" si="201"/>
        <v>1000</v>
      </c>
      <c r="K433">
        <f t="shared" si="202"/>
        <v>15.285386392421193</v>
      </c>
      <c r="L433">
        <f t="shared" si="203"/>
        <v>7.5178985196361237E-2</v>
      </c>
      <c r="M433">
        <f t="shared" si="204"/>
        <v>1.1491398373164943E-3</v>
      </c>
      <c r="N433">
        <f t="shared" si="186"/>
        <v>0.16847136350141145</v>
      </c>
      <c r="O433">
        <f t="shared" si="205"/>
        <v>0.99575289107212339</v>
      </c>
      <c r="P433">
        <f t="shared" si="206"/>
        <v>1015.2853863924212</v>
      </c>
      <c r="Q433">
        <f t="shared" si="207"/>
        <v>0.76878272951502036</v>
      </c>
      <c r="R433">
        <f t="shared" si="208"/>
        <v>0.11488094754218936</v>
      </c>
      <c r="S433">
        <f t="shared" si="209"/>
        <v>1016.2703789002057</v>
      </c>
      <c r="T433">
        <f t="shared" si="210"/>
        <v>7.5178985196361237E-2</v>
      </c>
      <c r="U433">
        <f t="shared" si="187"/>
        <v>0.46147981884028733</v>
      </c>
      <c r="V433">
        <f t="shared" si="211"/>
        <v>5.7645356897565661E-5</v>
      </c>
      <c r="W433">
        <f t="shared" si="188"/>
        <v>7103.2626077553005</v>
      </c>
      <c r="X433">
        <f t="shared" si="189"/>
        <v>8342.8810823232325</v>
      </c>
      <c r="Y433">
        <f t="shared" si="190"/>
        <v>8.0534669864255365E-2</v>
      </c>
      <c r="Z433">
        <f t="shared" si="212"/>
        <v>1.2719527360896238E-2</v>
      </c>
      <c r="AA433">
        <f t="shared" si="213"/>
        <v>2.0413448231633078E-4</v>
      </c>
      <c r="AD433" t="b">
        <f t="shared" si="214"/>
        <v>1</v>
      </c>
      <c r="AE433" t="b">
        <f t="shared" si="215"/>
        <v>1</v>
      </c>
      <c r="AF433" t="b">
        <f t="shared" si="191"/>
        <v>1</v>
      </c>
      <c r="AG433" t="b">
        <f t="shared" si="216"/>
        <v>1</v>
      </c>
      <c r="AH433" t="b">
        <f t="shared" si="192"/>
        <v>1</v>
      </c>
    </row>
    <row r="434" spans="1:34" x14ac:dyDescent="0.35">
      <c r="A434">
        <v>432</v>
      </c>
      <c r="B434">
        <f t="shared" si="193"/>
        <v>115</v>
      </c>
      <c r="C434">
        <f t="shared" si="194"/>
        <v>2062</v>
      </c>
      <c r="D434">
        <f t="shared" si="195"/>
        <v>0.82654748457571336</v>
      </c>
      <c r="E434">
        <f t="shared" si="196"/>
        <v>0.13583159583885984</v>
      </c>
      <c r="F434">
        <f t="shared" si="197"/>
        <v>8.8246125339737065E-6</v>
      </c>
      <c r="G434">
        <f t="shared" si="198"/>
        <v>5.6142691129619767E-5</v>
      </c>
      <c r="H434" t="b">
        <f t="shared" si="199"/>
        <v>0</v>
      </c>
      <c r="I434">
        <f t="shared" si="200"/>
        <v>1</v>
      </c>
      <c r="J434">
        <f t="shared" si="201"/>
        <v>1000</v>
      </c>
      <c r="K434">
        <f t="shared" si="202"/>
        <v>15.323084278838804</v>
      </c>
      <c r="L434">
        <f t="shared" si="203"/>
        <v>6.4967303663593476E-2</v>
      </c>
      <c r="M434">
        <f t="shared" si="204"/>
        <v>9.9549946940615582E-4</v>
      </c>
      <c r="N434">
        <f t="shared" si="186"/>
        <v>0.16775592390259905</v>
      </c>
      <c r="O434">
        <f t="shared" si="205"/>
        <v>0.9957533459459037</v>
      </c>
      <c r="P434">
        <f t="shared" si="206"/>
        <v>1015.3230842788388</v>
      </c>
      <c r="Q434">
        <f t="shared" si="207"/>
        <v>0.76878272951502036</v>
      </c>
      <c r="R434">
        <f t="shared" si="208"/>
        <v>0.11488094754218936</v>
      </c>
      <c r="S434">
        <f t="shared" si="209"/>
        <v>1016.3105060438712</v>
      </c>
      <c r="T434">
        <f t="shared" si="210"/>
        <v>6.4967303663593476E-2</v>
      </c>
      <c r="U434">
        <f t="shared" si="187"/>
        <v>0.39715419267063223</v>
      </c>
      <c r="V434">
        <f t="shared" si="211"/>
        <v>4.9610176317995233E-5</v>
      </c>
      <c r="W434">
        <f t="shared" si="188"/>
        <v>7074.0141713851972</v>
      </c>
      <c r="X434">
        <f t="shared" si="189"/>
        <v>8311.760635242008</v>
      </c>
      <c r="Y434">
        <f t="shared" si="190"/>
        <v>6.9490417417092012E-2</v>
      </c>
      <c r="Z434">
        <f t="shared" si="212"/>
        <v>1.0945130231215837E-2</v>
      </c>
      <c r="AA434">
        <f t="shared" si="213"/>
        <v>1.7603555393898285E-4</v>
      </c>
      <c r="AD434" t="b">
        <f t="shared" si="214"/>
        <v>1</v>
      </c>
      <c r="AE434" t="b">
        <f t="shared" si="215"/>
        <v>1</v>
      </c>
      <c r="AF434" t="b">
        <f t="shared" si="191"/>
        <v>1</v>
      </c>
      <c r="AG434" t="b">
        <f t="shared" si="216"/>
        <v>1</v>
      </c>
      <c r="AH434" t="b">
        <f t="shared" si="192"/>
        <v>1</v>
      </c>
    </row>
    <row r="435" spans="1:34" x14ac:dyDescent="0.35">
      <c r="A435">
        <v>433</v>
      </c>
      <c r="B435">
        <f t="shared" si="193"/>
        <v>115</v>
      </c>
      <c r="C435">
        <f t="shared" si="194"/>
        <v>2063</v>
      </c>
      <c r="D435">
        <f t="shared" si="195"/>
        <v>0.82654748457571336</v>
      </c>
      <c r="E435">
        <f t="shared" si="196"/>
        <v>0.13583159583885984</v>
      </c>
      <c r="F435">
        <f t="shared" si="197"/>
        <v>7.6259513308244533E-6</v>
      </c>
      <c r="G435">
        <f t="shared" si="198"/>
        <v>4.8516739798795311E-5</v>
      </c>
      <c r="H435" t="b">
        <f t="shared" si="199"/>
        <v>1</v>
      </c>
      <c r="I435">
        <f t="shared" si="200"/>
        <v>1</v>
      </c>
      <c r="J435">
        <f t="shared" si="201"/>
        <v>1000</v>
      </c>
      <c r="K435">
        <f t="shared" si="202"/>
        <v>15.360875138414141</v>
      </c>
      <c r="L435">
        <f t="shared" si="203"/>
        <v>5.6142691129619768E-2</v>
      </c>
      <c r="M435">
        <f t="shared" si="204"/>
        <v>8.6240086837664038E-4</v>
      </c>
      <c r="N435">
        <f t="shared" si="186"/>
        <v>0.16704359859901405</v>
      </c>
      <c r="O435">
        <f t="shared" si="205"/>
        <v>0.99575379940681807</v>
      </c>
      <c r="P435">
        <f t="shared" si="206"/>
        <v>1015.3608751384141</v>
      </c>
      <c r="Q435">
        <f t="shared" si="207"/>
        <v>0.76878272951502036</v>
      </c>
      <c r="R435">
        <f t="shared" si="208"/>
        <v>0.11488094754218936</v>
      </c>
      <c r="S435">
        <f t="shared" si="209"/>
        <v>1016.3507321518982</v>
      </c>
      <c r="T435">
        <f t="shared" si="210"/>
        <v>5.6142691129619768E-2</v>
      </c>
      <c r="U435">
        <f t="shared" si="187"/>
        <v>0.34155693580893781</v>
      </c>
      <c r="V435">
        <f t="shared" si="211"/>
        <v>4.266529252573737E-5</v>
      </c>
      <c r="W435">
        <f t="shared" si="188"/>
        <v>7039.981194643643</v>
      </c>
      <c r="X435">
        <f t="shared" si="189"/>
        <v>8276.406076356996</v>
      </c>
      <c r="Y435">
        <f t="shared" si="190"/>
        <v>5.9987304266843018E-2</v>
      </c>
      <c r="Z435">
        <f t="shared" si="212"/>
        <v>9.4182690208276174E-3</v>
      </c>
      <c r="AA435">
        <f t="shared" si="213"/>
        <v>1.5179981844770581E-4</v>
      </c>
      <c r="AD435" t="b">
        <f t="shared" si="214"/>
        <v>1</v>
      </c>
      <c r="AE435" t="b">
        <f t="shared" si="215"/>
        <v>1</v>
      </c>
      <c r="AF435" t="b">
        <f t="shared" si="191"/>
        <v>1</v>
      </c>
      <c r="AG435" t="b">
        <f t="shared" si="216"/>
        <v>1</v>
      </c>
      <c r="AH435" t="b">
        <f t="shared" si="192"/>
        <v>1</v>
      </c>
    </row>
    <row r="436" spans="1:34" x14ac:dyDescent="0.35">
      <c r="A436">
        <v>434</v>
      </c>
      <c r="B436">
        <f t="shared" si="193"/>
        <v>115</v>
      </c>
      <c r="C436">
        <f t="shared" si="194"/>
        <v>2063</v>
      </c>
      <c r="D436">
        <f t="shared" si="195"/>
        <v>0.82654748457571336</v>
      </c>
      <c r="E436">
        <f t="shared" si="196"/>
        <v>0.13583159583885984</v>
      </c>
      <c r="F436">
        <f t="shared" si="197"/>
        <v>6.5901061917690906E-6</v>
      </c>
      <c r="G436">
        <f t="shared" si="198"/>
        <v>4.1926633607026219E-5</v>
      </c>
      <c r="H436" t="b">
        <f t="shared" si="199"/>
        <v>0</v>
      </c>
      <c r="I436">
        <f t="shared" si="200"/>
        <v>1</v>
      </c>
      <c r="J436">
        <f t="shared" si="201"/>
        <v>1000</v>
      </c>
      <c r="K436">
        <f t="shared" si="202"/>
        <v>15.398759200444166</v>
      </c>
      <c r="L436">
        <f t="shared" si="203"/>
        <v>4.8516739798795311E-2</v>
      </c>
      <c r="M436">
        <f t="shared" si="204"/>
        <v>7.4709759335225498E-4</v>
      </c>
      <c r="N436">
        <f t="shared" si="186"/>
        <v>0.16633437348197311</v>
      </c>
      <c r="O436">
        <f t="shared" si="205"/>
        <v>0.99575425144699248</v>
      </c>
      <c r="P436">
        <f t="shared" si="206"/>
        <v>1015.3987592004441</v>
      </c>
      <c r="Q436">
        <f t="shared" si="207"/>
        <v>0.76878272951502036</v>
      </c>
      <c r="R436">
        <f t="shared" si="208"/>
        <v>0.11488094754218936</v>
      </c>
      <c r="S436">
        <f t="shared" si="209"/>
        <v>1016.3910574683595</v>
      </c>
      <c r="T436">
        <f t="shared" si="210"/>
        <v>4.8516739798795311E-2</v>
      </c>
      <c r="U436">
        <f t="shared" si="187"/>
        <v>0.29350273022678286</v>
      </c>
      <c r="V436">
        <f t="shared" si="211"/>
        <v>3.6662642532995182E-5</v>
      </c>
      <c r="W436">
        <f t="shared" si="188"/>
        <v>7000.3886545662599</v>
      </c>
      <c r="X436">
        <f t="shared" si="189"/>
        <v>8236.2479884573113</v>
      </c>
      <c r="Y436">
        <f t="shared" si="190"/>
        <v>5.181542148187359E-2</v>
      </c>
      <c r="Z436">
        <f t="shared" si="212"/>
        <v>8.1044108082827734E-3</v>
      </c>
      <c r="AA436">
        <f t="shared" si="213"/>
        <v>1.308961281741428E-4</v>
      </c>
      <c r="AD436" t="b">
        <f t="shared" si="214"/>
        <v>1</v>
      </c>
      <c r="AE436" t="b">
        <f t="shared" si="215"/>
        <v>1</v>
      </c>
      <c r="AF436" t="b">
        <f t="shared" si="191"/>
        <v>1</v>
      </c>
      <c r="AG436" t="b">
        <f t="shared" si="216"/>
        <v>1</v>
      </c>
      <c r="AH436" t="b">
        <f t="shared" si="192"/>
        <v>1</v>
      </c>
    </row>
    <row r="437" spans="1:34" x14ac:dyDescent="0.35">
      <c r="A437">
        <v>435</v>
      </c>
      <c r="B437">
        <f t="shared" si="193"/>
        <v>115</v>
      </c>
      <c r="C437">
        <f t="shared" si="194"/>
        <v>2063</v>
      </c>
      <c r="D437">
        <f t="shared" si="195"/>
        <v>0.82654748457571336</v>
      </c>
      <c r="E437">
        <f t="shared" si="196"/>
        <v>0.13583159583885984</v>
      </c>
      <c r="F437">
        <f t="shared" si="197"/>
        <v>5.6949615509935436E-6</v>
      </c>
      <c r="G437">
        <f t="shared" si="198"/>
        <v>3.6231672056032677E-5</v>
      </c>
      <c r="H437" t="b">
        <f t="shared" si="199"/>
        <v>0</v>
      </c>
      <c r="I437">
        <f t="shared" si="200"/>
        <v>1</v>
      </c>
      <c r="J437">
        <f t="shared" si="201"/>
        <v>1000</v>
      </c>
      <c r="K437">
        <f t="shared" si="202"/>
        <v>15.4367366947912</v>
      </c>
      <c r="L437">
        <f t="shared" si="203"/>
        <v>4.1926633607026219E-2</v>
      </c>
      <c r="M437">
        <f t="shared" si="204"/>
        <v>6.4721040349064753E-4</v>
      </c>
      <c r="N437">
        <f t="shared" si="186"/>
        <v>0.16562823450867556</v>
      </c>
      <c r="O437">
        <f t="shared" si="205"/>
        <v>0.99575470205877759</v>
      </c>
      <c r="P437">
        <f t="shared" si="206"/>
        <v>1015.4367366947912</v>
      </c>
      <c r="Q437">
        <f t="shared" si="207"/>
        <v>0.76878272951502036</v>
      </c>
      <c r="R437">
        <f t="shared" si="208"/>
        <v>0.11488094754218936</v>
      </c>
      <c r="S437">
        <f t="shared" si="209"/>
        <v>1016.4314822379298</v>
      </c>
      <c r="T437">
        <f t="shared" si="210"/>
        <v>4.1926633607026219E-2</v>
      </c>
      <c r="U437">
        <f t="shared" si="187"/>
        <v>0.25196722149058731</v>
      </c>
      <c r="V437">
        <f t="shared" si="211"/>
        <v>3.1474269981759968E-5</v>
      </c>
      <c r="W437">
        <f t="shared" si="188"/>
        <v>6954.3360047230844</v>
      </c>
      <c r="X437">
        <f t="shared" si="189"/>
        <v>8190.6403929141234</v>
      </c>
      <c r="Y437">
        <f t="shared" si="190"/>
        <v>4.4793375154371838E-2</v>
      </c>
      <c r="Z437">
        <f t="shared" si="212"/>
        <v>6.9738403332329441E-3</v>
      </c>
      <c r="AA437">
        <f t="shared" si="213"/>
        <v>1.128663647451602E-4</v>
      </c>
      <c r="AD437" t="b">
        <f t="shared" si="214"/>
        <v>1</v>
      </c>
      <c r="AE437" t="b">
        <f t="shared" si="215"/>
        <v>1</v>
      </c>
      <c r="AF437" t="b">
        <f t="shared" si="191"/>
        <v>1</v>
      </c>
      <c r="AG437" t="b">
        <f t="shared" si="216"/>
        <v>1</v>
      </c>
      <c r="AH437" t="b">
        <f t="shared" si="192"/>
        <v>1</v>
      </c>
    </row>
    <row r="438" spans="1:34" x14ac:dyDescent="0.35">
      <c r="A438">
        <v>436</v>
      </c>
      <c r="B438">
        <f t="shared" si="193"/>
        <v>115</v>
      </c>
      <c r="C438">
        <f t="shared" si="194"/>
        <v>2063</v>
      </c>
      <c r="D438">
        <f t="shared" si="195"/>
        <v>0.82654748457571336</v>
      </c>
      <c r="E438">
        <f t="shared" si="196"/>
        <v>0.13583159583885984</v>
      </c>
      <c r="F438">
        <f t="shared" si="197"/>
        <v>4.9214058352811422E-6</v>
      </c>
      <c r="G438">
        <f t="shared" si="198"/>
        <v>3.1310266220751536E-5</v>
      </c>
      <c r="H438" t="b">
        <f t="shared" si="199"/>
        <v>0</v>
      </c>
      <c r="I438">
        <f t="shared" si="200"/>
        <v>1</v>
      </c>
      <c r="J438">
        <f t="shared" si="201"/>
        <v>1000</v>
      </c>
      <c r="K438">
        <f t="shared" si="202"/>
        <v>15.474807851884576</v>
      </c>
      <c r="L438">
        <f t="shared" si="203"/>
        <v>3.6231672056032678E-2</v>
      </c>
      <c r="M438">
        <f t="shared" si="204"/>
        <v>5.6067816321960146E-4</v>
      </c>
      <c r="N438">
        <f t="shared" si="186"/>
        <v>0.16492516770193122</v>
      </c>
      <c r="O438">
        <f t="shared" si="205"/>
        <v>0.99575515123475211</v>
      </c>
      <c r="P438">
        <f t="shared" si="206"/>
        <v>1015.4748078518845</v>
      </c>
      <c r="Q438">
        <f t="shared" si="207"/>
        <v>0.76878272951502036</v>
      </c>
      <c r="R438">
        <f t="shared" si="208"/>
        <v>0.11488094754218936</v>
      </c>
      <c r="S438">
        <f t="shared" si="209"/>
        <v>1016.4720067058873</v>
      </c>
      <c r="T438">
        <f t="shared" si="210"/>
        <v>3.6231672056032678E-2</v>
      </c>
      <c r="U438">
        <f t="shared" si="187"/>
        <v>0.21606516017175417</v>
      </c>
      <c r="V438">
        <f t="shared" si="211"/>
        <v>2.6989594696753226E-5</v>
      </c>
      <c r="W438">
        <f t="shared" si="188"/>
        <v>6900.7768457922757</v>
      </c>
      <c r="X438">
        <f t="shared" si="189"/>
        <v>8138.8504558897475</v>
      </c>
      <c r="Y438">
        <f t="shared" si="190"/>
        <v>3.8764414333038781E-2</v>
      </c>
      <c r="Z438">
        <f t="shared" si="212"/>
        <v>6.0009878759380072E-3</v>
      </c>
      <c r="AA438">
        <f t="shared" si="213"/>
        <v>9.7315397733198806E-5</v>
      </c>
      <c r="AD438" t="b">
        <f t="shared" si="214"/>
        <v>1</v>
      </c>
      <c r="AE438" t="b">
        <f t="shared" si="215"/>
        <v>1</v>
      </c>
      <c r="AF438" t="b">
        <f t="shared" si="191"/>
        <v>1</v>
      </c>
      <c r="AG438" t="b">
        <f t="shared" si="216"/>
        <v>1</v>
      </c>
      <c r="AH438" t="b">
        <f t="shared" si="192"/>
        <v>1</v>
      </c>
    </row>
    <row r="439" spans="1:34" x14ac:dyDescent="0.35">
      <c r="A439">
        <v>437</v>
      </c>
      <c r="B439">
        <f t="shared" si="193"/>
        <v>115</v>
      </c>
      <c r="C439">
        <f t="shared" si="194"/>
        <v>2063</v>
      </c>
      <c r="D439">
        <f t="shared" si="195"/>
        <v>0.82654748457571336</v>
      </c>
      <c r="E439">
        <f t="shared" si="196"/>
        <v>0.13583159583885984</v>
      </c>
      <c r="F439">
        <f t="shared" si="197"/>
        <v>4.2529234269042285E-6</v>
      </c>
      <c r="G439">
        <f t="shared" si="198"/>
        <v>2.7057342793847306E-5</v>
      </c>
      <c r="H439" t="b">
        <f t="shared" si="199"/>
        <v>0</v>
      </c>
      <c r="I439">
        <f t="shared" si="200"/>
        <v>1</v>
      </c>
      <c r="J439">
        <f t="shared" si="201"/>
        <v>1000</v>
      </c>
      <c r="K439">
        <f t="shared" si="202"/>
        <v>15.512972902721884</v>
      </c>
      <c r="L439">
        <f t="shared" si="203"/>
        <v>3.1310266220751538E-2</v>
      </c>
      <c r="M439">
        <f t="shared" si="204"/>
        <v>4.8571531145952691E-4</v>
      </c>
      <c r="N439">
        <f t="shared" si="186"/>
        <v>0.16422515914988767</v>
      </c>
      <c r="O439">
        <f t="shared" si="205"/>
        <v>0.99575559896771682</v>
      </c>
      <c r="P439">
        <f t="shared" si="206"/>
        <v>1015.5129729027219</v>
      </c>
      <c r="Q439">
        <f t="shared" si="207"/>
        <v>0.76878272951502036</v>
      </c>
      <c r="R439">
        <f t="shared" si="208"/>
        <v>0.11488094754218936</v>
      </c>
      <c r="S439">
        <f t="shared" si="209"/>
        <v>1016.5126311181152</v>
      </c>
      <c r="T439">
        <f t="shared" si="210"/>
        <v>3.1310266220751538E-2</v>
      </c>
      <c r="U439">
        <f t="shared" si="187"/>
        <v>0.18503151162653209</v>
      </c>
      <c r="V439">
        <f t="shared" si="211"/>
        <v>2.311305302973381E-5</v>
      </c>
      <c r="W439">
        <f t="shared" si="188"/>
        <v>6838.4953037076239</v>
      </c>
      <c r="X439">
        <f t="shared" si="189"/>
        <v>8080.0468105722512</v>
      </c>
      <c r="Y439">
        <f t="shared" si="190"/>
        <v>3.359308471745389E-2</v>
      </c>
      <c r="Z439">
        <f t="shared" si="212"/>
        <v>5.1638509072495595E-3</v>
      </c>
      <c r="AA439">
        <f t="shared" si="213"/>
        <v>8.3902424010106062E-5</v>
      </c>
      <c r="AD439" t="b">
        <f t="shared" si="214"/>
        <v>1</v>
      </c>
      <c r="AE439" t="b">
        <f t="shared" si="215"/>
        <v>1</v>
      </c>
      <c r="AF439" t="b">
        <f t="shared" si="191"/>
        <v>1</v>
      </c>
      <c r="AG439" t="b">
        <f t="shared" si="216"/>
        <v>1</v>
      </c>
      <c r="AH439" t="b">
        <f t="shared" si="192"/>
        <v>1</v>
      </c>
    </row>
    <row r="440" spans="1:34" x14ac:dyDescent="0.35">
      <c r="A440">
        <v>438</v>
      </c>
      <c r="B440">
        <f t="shared" si="193"/>
        <v>115</v>
      </c>
      <c r="C440">
        <f t="shared" si="194"/>
        <v>2063</v>
      </c>
      <c r="D440">
        <f t="shared" si="195"/>
        <v>0.82654748457571336</v>
      </c>
      <c r="E440">
        <f t="shared" si="196"/>
        <v>0.13583159583885984</v>
      </c>
      <c r="F440">
        <f t="shared" si="197"/>
        <v>3.6752420508473538E-6</v>
      </c>
      <c r="G440">
        <f t="shared" si="198"/>
        <v>2.3382100742999952E-5</v>
      </c>
      <c r="H440" t="b">
        <f t="shared" si="199"/>
        <v>0</v>
      </c>
      <c r="I440">
        <f t="shared" si="200"/>
        <v>1</v>
      </c>
      <c r="J440">
        <f t="shared" si="201"/>
        <v>1000</v>
      </c>
      <c r="K440">
        <f t="shared" si="202"/>
        <v>15.551232078870431</v>
      </c>
      <c r="L440">
        <f t="shared" si="203"/>
        <v>2.7057342793847305E-2</v>
      </c>
      <c r="M440">
        <f t="shared" si="204"/>
        <v>4.2077501722467191E-4</v>
      </c>
      <c r="N440">
        <f t="shared" si="186"/>
        <v>0.16352819500575663</v>
      </c>
      <c r="O440">
        <f t="shared" si="205"/>
        <v>0.99575604525068584</v>
      </c>
      <c r="P440">
        <f t="shared" si="206"/>
        <v>1015.5512320788704</v>
      </c>
      <c r="Q440">
        <f t="shared" si="207"/>
        <v>0.76878272951502036</v>
      </c>
      <c r="R440">
        <f t="shared" si="208"/>
        <v>0.11488094754218936</v>
      </c>
      <c r="S440">
        <f t="shared" si="209"/>
        <v>1016.553355721103</v>
      </c>
      <c r="T440">
        <f t="shared" si="210"/>
        <v>2.7057342793847305E-2</v>
      </c>
      <c r="U440">
        <f t="shared" si="187"/>
        <v>0.15820513104335807</v>
      </c>
      <c r="V440">
        <f t="shared" si="211"/>
        <v>1.9762058641998323E-5</v>
      </c>
      <c r="W440">
        <f t="shared" si="188"/>
        <v>6766.0785821702093</v>
      </c>
      <c r="X440">
        <f t="shared" si="189"/>
        <v>8013.286309368862</v>
      </c>
      <c r="Y440">
        <f t="shared" si="190"/>
        <v>2.9162336724806899E-2</v>
      </c>
      <c r="Z440">
        <f t="shared" si="212"/>
        <v>4.4434964264926397E-3</v>
      </c>
      <c r="AA440">
        <f t="shared" si="213"/>
        <v>7.2333497949342364E-5</v>
      </c>
      <c r="AD440" t="b">
        <f t="shared" si="214"/>
        <v>1</v>
      </c>
      <c r="AE440" t="b">
        <f t="shared" si="215"/>
        <v>1</v>
      </c>
      <c r="AF440" t="b">
        <f t="shared" si="191"/>
        <v>1</v>
      </c>
      <c r="AG440" t="b">
        <f t="shared" si="216"/>
        <v>1</v>
      </c>
      <c r="AH440" t="b">
        <f t="shared" si="192"/>
        <v>1</v>
      </c>
    </row>
    <row r="441" spans="1:34" x14ac:dyDescent="0.35">
      <c r="A441">
        <v>439</v>
      </c>
      <c r="B441">
        <f t="shared" si="193"/>
        <v>115</v>
      </c>
      <c r="C441">
        <f t="shared" si="194"/>
        <v>2063</v>
      </c>
      <c r="D441">
        <f t="shared" si="195"/>
        <v>0.82654748457571336</v>
      </c>
      <c r="E441">
        <f t="shared" si="196"/>
        <v>0.13583159583885984</v>
      </c>
      <c r="F441">
        <f t="shared" si="197"/>
        <v>3.1760280579866737E-6</v>
      </c>
      <c r="G441">
        <f t="shared" si="198"/>
        <v>2.0206072685013278E-5</v>
      </c>
      <c r="H441" t="b">
        <f t="shared" si="199"/>
        <v>0</v>
      </c>
      <c r="I441">
        <f t="shared" si="200"/>
        <v>1</v>
      </c>
      <c r="J441">
        <f t="shared" si="201"/>
        <v>1000</v>
      </c>
      <c r="K441">
        <f t="shared" si="202"/>
        <v>15.589585612468628</v>
      </c>
      <c r="L441">
        <f t="shared" si="203"/>
        <v>2.3382100742999953E-2</v>
      </c>
      <c r="M441">
        <f t="shared" si="204"/>
        <v>3.6451726133236408E-4</v>
      </c>
      <c r="N441">
        <f t="shared" si="186"/>
        <v>0.16283426148754232</v>
      </c>
      <c r="O441">
        <f t="shared" si="205"/>
        <v>0.99575649007689537</v>
      </c>
      <c r="P441">
        <f t="shared" si="206"/>
        <v>1015.5895856124687</v>
      </c>
      <c r="Q441">
        <f t="shared" si="207"/>
        <v>0.76878272951502036</v>
      </c>
      <c r="R441">
        <f t="shared" si="208"/>
        <v>0.11488094754218936</v>
      </c>
      <c r="S441">
        <f t="shared" si="209"/>
        <v>1016.5941807619482</v>
      </c>
      <c r="T441">
        <f t="shared" si="210"/>
        <v>2.3382100742999953E-2</v>
      </c>
      <c r="U441">
        <f t="shared" si="187"/>
        <v>0.13501465539657001</v>
      </c>
      <c r="V441">
        <f t="shared" si="211"/>
        <v>1.6865240209844822E-5</v>
      </c>
      <c r="W441">
        <f t="shared" si="188"/>
        <v>6681.8850699626346</v>
      </c>
      <c r="X441">
        <f t="shared" si="189"/>
        <v>7937.4989949764476</v>
      </c>
      <c r="Y441">
        <f t="shared" si="190"/>
        <v>2.5371026233143919E-2</v>
      </c>
      <c r="Z441">
        <f t="shared" si="212"/>
        <v>3.8236327299455432E-3</v>
      </c>
      <c r="AA441">
        <f t="shared" si="213"/>
        <v>6.2355088728503272E-5</v>
      </c>
      <c r="AD441" t="b">
        <f t="shared" si="214"/>
        <v>1</v>
      </c>
      <c r="AE441" t="b">
        <f t="shared" si="215"/>
        <v>1</v>
      </c>
      <c r="AF441" t="b">
        <f t="shared" si="191"/>
        <v>1</v>
      </c>
      <c r="AG441" t="b">
        <f t="shared" si="216"/>
        <v>1</v>
      </c>
      <c r="AH441" t="b">
        <f t="shared" si="192"/>
        <v>1</v>
      </c>
    </row>
    <row r="442" spans="1:34" x14ac:dyDescent="0.35">
      <c r="A442">
        <v>440</v>
      </c>
      <c r="B442">
        <f t="shared" si="193"/>
        <v>115</v>
      </c>
      <c r="C442">
        <f t="shared" si="194"/>
        <v>2063</v>
      </c>
      <c r="D442">
        <f t="shared" si="195"/>
        <v>0.82654748457571336</v>
      </c>
      <c r="E442">
        <f t="shared" si="196"/>
        <v>0.13583159583885984</v>
      </c>
      <c r="F442">
        <f t="shared" si="197"/>
        <v>2.7446230984413491E-6</v>
      </c>
      <c r="G442">
        <f t="shared" si="198"/>
        <v>1.7461449586571928E-5</v>
      </c>
      <c r="H442" t="b">
        <f t="shared" si="199"/>
        <v>0</v>
      </c>
      <c r="I442">
        <f t="shared" si="200"/>
        <v>1</v>
      </c>
      <c r="J442">
        <f t="shared" si="201"/>
        <v>1000</v>
      </c>
      <c r="K442">
        <f t="shared" si="202"/>
        <v>15.628033736227398</v>
      </c>
      <c r="L442">
        <f t="shared" si="203"/>
        <v>2.0206072685013277E-2</v>
      </c>
      <c r="M442">
        <f t="shared" si="204"/>
        <v>3.1578118559805039E-4</v>
      </c>
      <c r="N442">
        <f t="shared" si="186"/>
        <v>0.16214334487776777</v>
      </c>
      <c r="O442">
        <f t="shared" si="205"/>
        <v>0.99575693343978833</v>
      </c>
      <c r="P442">
        <f t="shared" si="206"/>
        <v>1015.6280337362274</v>
      </c>
      <c r="Q442">
        <f t="shared" si="207"/>
        <v>0.76878272951502036</v>
      </c>
      <c r="R442">
        <f t="shared" si="208"/>
        <v>0.11488094754218936</v>
      </c>
      <c r="S442">
        <f t="shared" si="209"/>
        <v>1016.6351064883576</v>
      </c>
      <c r="T442">
        <f t="shared" si="210"/>
        <v>2.0206072685013277E-2</v>
      </c>
      <c r="U442">
        <f t="shared" si="187"/>
        <v>0.1149663112526715</v>
      </c>
      <c r="V442">
        <f t="shared" si="211"/>
        <v>1.4360918447119544E-5</v>
      </c>
      <c r="W442">
        <f t="shared" si="188"/>
        <v>6584.007283168633</v>
      </c>
      <c r="X442">
        <f t="shared" si="189"/>
        <v>7851.4710508699345</v>
      </c>
      <c r="Y442">
        <f t="shared" si="190"/>
        <v>2.2131754682522792E-2</v>
      </c>
      <c r="Z442">
        <f t="shared" si="212"/>
        <v>3.2902409232277384E-3</v>
      </c>
      <c r="AA442">
        <f t="shared" si="213"/>
        <v>5.3748523501051869E-5</v>
      </c>
      <c r="AD442" t="b">
        <f t="shared" si="214"/>
        <v>1</v>
      </c>
      <c r="AE442" t="b">
        <f t="shared" si="215"/>
        <v>1</v>
      </c>
      <c r="AF442" t="b">
        <f t="shared" si="191"/>
        <v>1</v>
      </c>
      <c r="AG442" t="b">
        <f t="shared" si="216"/>
        <v>1</v>
      </c>
      <c r="AH442" t="b">
        <f t="shared" si="192"/>
        <v>1</v>
      </c>
    </row>
    <row r="443" spans="1:34" x14ac:dyDescent="0.35">
      <c r="A443">
        <v>441</v>
      </c>
      <c r="B443">
        <f t="shared" si="193"/>
        <v>116</v>
      </c>
      <c r="C443">
        <f t="shared" si="194"/>
        <v>2063</v>
      </c>
      <c r="D443">
        <f t="shared" si="195"/>
        <v>0.85550933393414674</v>
      </c>
      <c r="E443">
        <f t="shared" si="196"/>
        <v>0.14888812609520197</v>
      </c>
      <c r="F443">
        <f t="shared" si="197"/>
        <v>2.5998025078505333E-6</v>
      </c>
      <c r="G443">
        <f t="shared" si="198"/>
        <v>1.4861647078721394E-5</v>
      </c>
      <c r="H443" t="b">
        <f t="shared" si="199"/>
        <v>0</v>
      </c>
      <c r="I443">
        <f t="shared" si="200"/>
        <v>1</v>
      </c>
      <c r="J443">
        <f t="shared" si="201"/>
        <v>1000</v>
      </c>
      <c r="K443">
        <f t="shared" si="202"/>
        <v>15.666576683431598</v>
      </c>
      <c r="L443">
        <f t="shared" si="203"/>
        <v>1.7461449586571927E-2</v>
      </c>
      <c r="M443">
        <f t="shared" si="204"/>
        <v>2.7356113895190409E-4</v>
      </c>
      <c r="N443">
        <f t="shared" si="186"/>
        <v>0.16145543152320257</v>
      </c>
      <c r="O443">
        <f t="shared" si="205"/>
        <v>0.99575737533301922</v>
      </c>
      <c r="P443">
        <f t="shared" si="206"/>
        <v>1015.6665766834316</v>
      </c>
      <c r="Q443">
        <f t="shared" si="207"/>
        <v>0.79572052802880877</v>
      </c>
      <c r="R443">
        <f t="shared" si="208"/>
        <v>0.12397050790402242</v>
      </c>
      <c r="S443">
        <f t="shared" si="209"/>
        <v>1016.6761331486488</v>
      </c>
      <c r="T443">
        <f t="shared" si="210"/>
        <v>1.7461449586571927E-2</v>
      </c>
      <c r="U443">
        <f t="shared" si="187"/>
        <v>9.7633378258280334E-2</v>
      </c>
      <c r="V443">
        <f t="shared" si="211"/>
        <v>1.2195789945825171E-5</v>
      </c>
      <c r="W443">
        <f t="shared" si="188"/>
        <v>6569.4857199287035</v>
      </c>
      <c r="X443">
        <f t="shared" si="189"/>
        <v>7834.278075804672</v>
      </c>
      <c r="Y443">
        <f t="shared" si="190"/>
        <v>1.8796897620893236E-2</v>
      </c>
      <c r="Z443">
        <f t="shared" si="212"/>
        <v>2.8312578423812873E-3</v>
      </c>
      <c r="AA443">
        <f t="shared" si="213"/>
        <v>4.6325194626703074E-5</v>
      </c>
      <c r="AD443" t="b">
        <f t="shared" si="214"/>
        <v>1</v>
      </c>
      <c r="AE443" t="b">
        <f t="shared" si="215"/>
        <v>1</v>
      </c>
      <c r="AF443" t="b">
        <f t="shared" si="191"/>
        <v>1</v>
      </c>
      <c r="AG443" t="b">
        <f t="shared" si="216"/>
        <v>1</v>
      </c>
      <c r="AH443" t="b">
        <f t="shared" si="192"/>
        <v>1</v>
      </c>
    </row>
    <row r="444" spans="1:34" x14ac:dyDescent="0.35">
      <c r="A444">
        <v>442</v>
      </c>
      <c r="B444">
        <f t="shared" si="193"/>
        <v>116</v>
      </c>
      <c r="C444">
        <f t="shared" si="194"/>
        <v>2063</v>
      </c>
      <c r="D444">
        <f t="shared" si="195"/>
        <v>0.85550933393414674</v>
      </c>
      <c r="E444">
        <f t="shared" si="196"/>
        <v>0.14888812609520197</v>
      </c>
      <c r="F444">
        <f t="shared" si="197"/>
        <v>2.2127227842390607E-6</v>
      </c>
      <c r="G444">
        <f t="shared" si="198"/>
        <v>1.2648924294482333E-5</v>
      </c>
      <c r="H444" t="b">
        <f t="shared" si="199"/>
        <v>0</v>
      </c>
      <c r="I444">
        <f t="shared" si="200"/>
        <v>1</v>
      </c>
      <c r="J444">
        <f t="shared" si="201"/>
        <v>1000</v>
      </c>
      <c r="K444">
        <f t="shared" si="202"/>
        <v>15.705214687941421</v>
      </c>
      <c r="L444">
        <f t="shared" si="203"/>
        <v>1.4861647078721394E-2</v>
      </c>
      <c r="M444">
        <f t="shared" si="204"/>
        <v>2.3340535798773695E-4</v>
      </c>
      <c r="N444">
        <f t="shared" si="186"/>
        <v>0.16077050783459026</v>
      </c>
      <c r="O444">
        <f t="shared" si="205"/>
        <v>0.99575781575044831</v>
      </c>
      <c r="P444">
        <f t="shared" si="206"/>
        <v>1015.7052146879414</v>
      </c>
      <c r="Q444">
        <f t="shared" si="207"/>
        <v>0.79572052802880877</v>
      </c>
      <c r="R444">
        <f t="shared" si="208"/>
        <v>0.12397050790402242</v>
      </c>
      <c r="S444">
        <f t="shared" si="209"/>
        <v>1016.7172609917523</v>
      </c>
      <c r="T444">
        <f t="shared" si="210"/>
        <v>1.4861647078721394E-2</v>
      </c>
      <c r="U444">
        <f t="shared" si="187"/>
        <v>8.2879607470339942E-2</v>
      </c>
      <c r="V444">
        <f t="shared" si="211"/>
        <v>1.0352835285764413E-5</v>
      </c>
      <c r="W444">
        <f t="shared" si="188"/>
        <v>6552.3048079664268</v>
      </c>
      <c r="X444">
        <f t="shared" si="189"/>
        <v>7814.5202953007156</v>
      </c>
      <c r="Y444">
        <f t="shared" si="190"/>
        <v>1.5965668142614544E-2</v>
      </c>
      <c r="Z444">
        <f t="shared" si="212"/>
        <v>2.3994936422405055E-3</v>
      </c>
      <c r="AA444">
        <f t="shared" si="213"/>
        <v>3.9348993380157853E-5</v>
      </c>
      <c r="AD444" t="b">
        <f t="shared" si="214"/>
        <v>1</v>
      </c>
      <c r="AE444" t="b">
        <f t="shared" si="215"/>
        <v>1</v>
      </c>
      <c r="AF444" t="b">
        <f t="shared" si="191"/>
        <v>1</v>
      </c>
      <c r="AG444" t="b">
        <f t="shared" si="216"/>
        <v>1</v>
      </c>
      <c r="AH444" t="b">
        <f t="shared" si="192"/>
        <v>1</v>
      </c>
    </row>
    <row r="445" spans="1:34" x14ac:dyDescent="0.35">
      <c r="A445">
        <v>443</v>
      </c>
      <c r="B445">
        <f t="shared" si="193"/>
        <v>116</v>
      </c>
      <c r="C445">
        <f t="shared" si="194"/>
        <v>2063</v>
      </c>
      <c r="D445">
        <f t="shared" si="195"/>
        <v>0.85550933393414674</v>
      </c>
      <c r="E445">
        <f t="shared" si="196"/>
        <v>0.14888812609520197</v>
      </c>
      <c r="F445">
        <f t="shared" si="197"/>
        <v>1.8832746353255491E-6</v>
      </c>
      <c r="G445">
        <f t="shared" si="198"/>
        <v>1.0765649659156784E-5</v>
      </c>
      <c r="H445" t="b">
        <f t="shared" si="199"/>
        <v>0</v>
      </c>
      <c r="I445">
        <f t="shared" si="200"/>
        <v>1</v>
      </c>
      <c r="J445">
        <f t="shared" si="201"/>
        <v>1000</v>
      </c>
      <c r="K445">
        <f t="shared" si="202"/>
        <v>15.743947984193831</v>
      </c>
      <c r="L445">
        <f t="shared" si="203"/>
        <v>1.2648924294482333E-2</v>
      </c>
      <c r="M445">
        <f t="shared" si="204"/>
        <v>1.9914400614833551E-4</v>
      </c>
      <c r="N445">
        <f t="shared" si="186"/>
        <v>0.16008856028637586</v>
      </c>
      <c r="O445">
        <f t="shared" si="205"/>
        <v>0.9957582546861391</v>
      </c>
      <c r="P445">
        <f t="shared" si="206"/>
        <v>1015.7439479841938</v>
      </c>
      <c r="Q445">
        <f t="shared" si="207"/>
        <v>0.79572052802880877</v>
      </c>
      <c r="R445">
        <f t="shared" si="208"/>
        <v>0.12397050790402242</v>
      </c>
      <c r="S445">
        <f t="shared" si="209"/>
        <v>1016.7584902672119</v>
      </c>
      <c r="T445">
        <f t="shared" si="210"/>
        <v>1.2648924294482333E-2</v>
      </c>
      <c r="U445">
        <f t="shared" si="187"/>
        <v>7.0321076428898815E-2</v>
      </c>
      <c r="V445">
        <f t="shared" si="211"/>
        <v>8.7840971211956641E-6</v>
      </c>
      <c r="W445">
        <f t="shared" si="188"/>
        <v>6531.9863320172981</v>
      </c>
      <c r="X445">
        <f t="shared" si="189"/>
        <v>7791.8225615967967</v>
      </c>
      <c r="Y445">
        <f t="shared" si="190"/>
        <v>1.3562955475565897E-2</v>
      </c>
      <c r="Z445">
        <f t="shared" si="212"/>
        <v>2.0335739823852113E-3</v>
      </c>
      <c r="AA445">
        <f t="shared" si="213"/>
        <v>3.3422716462230573E-5</v>
      </c>
      <c r="AD445" t="b">
        <f t="shared" si="214"/>
        <v>1</v>
      </c>
      <c r="AE445" t="b">
        <f t="shared" si="215"/>
        <v>1</v>
      </c>
      <c r="AF445" t="b">
        <f t="shared" si="191"/>
        <v>1</v>
      </c>
      <c r="AG445" t="b">
        <f t="shared" si="216"/>
        <v>1</v>
      </c>
      <c r="AH445" t="b">
        <f t="shared" si="192"/>
        <v>1</v>
      </c>
    </row>
    <row r="446" spans="1:34" x14ac:dyDescent="0.35">
      <c r="A446">
        <v>444</v>
      </c>
      <c r="B446">
        <f t="shared" si="193"/>
        <v>116</v>
      </c>
      <c r="C446">
        <f t="shared" si="194"/>
        <v>2063</v>
      </c>
      <c r="D446">
        <f t="shared" si="195"/>
        <v>0.85550933393414674</v>
      </c>
      <c r="E446">
        <f t="shared" si="196"/>
        <v>0.14888812609520197</v>
      </c>
      <c r="F446">
        <f t="shared" si="197"/>
        <v>1.6028774039493033E-6</v>
      </c>
      <c r="G446">
        <f t="shared" si="198"/>
        <v>9.1627722552074812E-6</v>
      </c>
      <c r="H446" t="b">
        <f t="shared" si="199"/>
        <v>0</v>
      </c>
      <c r="I446">
        <f t="shared" si="200"/>
        <v>1</v>
      </c>
      <c r="J446">
        <f t="shared" si="201"/>
        <v>1000</v>
      </c>
      <c r="K446">
        <f t="shared" si="202"/>
        <v>15.782776807203966</v>
      </c>
      <c r="L446">
        <f t="shared" si="203"/>
        <v>1.0765649659156783E-2</v>
      </c>
      <c r="M446">
        <f t="shared" si="204"/>
        <v>1.6991184575502298E-4</v>
      </c>
      <c r="N446">
        <f t="shared" si="186"/>
        <v>0.15940957541643333</v>
      </c>
      <c r="O446">
        <f t="shared" si="205"/>
        <v>0.99575869213435408</v>
      </c>
      <c r="P446">
        <f t="shared" si="206"/>
        <v>1015.782776807204</v>
      </c>
      <c r="Q446">
        <f t="shared" si="207"/>
        <v>0.79572052802880877</v>
      </c>
      <c r="R446">
        <f t="shared" si="208"/>
        <v>0.12397050790402242</v>
      </c>
      <c r="S446">
        <f t="shared" si="209"/>
        <v>1016.7998212251874</v>
      </c>
      <c r="T446">
        <f t="shared" si="210"/>
        <v>1.0765649659156783E-2</v>
      </c>
      <c r="U446">
        <f t="shared" si="187"/>
        <v>5.963101123668204E-2</v>
      </c>
      <c r="V446">
        <f t="shared" si="211"/>
        <v>7.4487567702087219E-6</v>
      </c>
      <c r="W446">
        <f t="shared" si="188"/>
        <v>6507.9661019394989</v>
      </c>
      <c r="X446">
        <f t="shared" si="189"/>
        <v>7765.7548714808181</v>
      </c>
      <c r="Y446">
        <f t="shared" si="190"/>
        <v>1.1524832040464755E-2</v>
      </c>
      <c r="Z446">
        <f t="shared" si="212"/>
        <v>1.7234573544819224E-3</v>
      </c>
      <c r="AA446">
        <f t="shared" si="213"/>
        <v>2.8388345916641644E-5</v>
      </c>
      <c r="AD446" t="b">
        <f t="shared" si="214"/>
        <v>1</v>
      </c>
      <c r="AE446" t="b">
        <f t="shared" si="215"/>
        <v>1</v>
      </c>
      <c r="AF446" t="b">
        <f t="shared" si="191"/>
        <v>1</v>
      </c>
      <c r="AG446" t="b">
        <f t="shared" si="216"/>
        <v>1</v>
      </c>
      <c r="AH446" t="b">
        <f t="shared" si="192"/>
        <v>1</v>
      </c>
    </row>
    <row r="447" spans="1:34" x14ac:dyDescent="0.35">
      <c r="A447">
        <v>445</v>
      </c>
      <c r="B447">
        <f t="shared" si="193"/>
        <v>116</v>
      </c>
      <c r="C447">
        <f t="shared" si="194"/>
        <v>2064</v>
      </c>
      <c r="D447">
        <f t="shared" si="195"/>
        <v>0.85550933393414674</v>
      </c>
      <c r="E447">
        <f t="shared" si="196"/>
        <v>0.14888812609520197</v>
      </c>
      <c r="F447">
        <f t="shared" si="197"/>
        <v>1.3642279909149496E-6</v>
      </c>
      <c r="G447">
        <f t="shared" si="198"/>
        <v>7.7985442642925317E-6</v>
      </c>
      <c r="H447" t="b">
        <f t="shared" si="199"/>
        <v>1</v>
      </c>
      <c r="I447">
        <f t="shared" si="200"/>
        <v>1</v>
      </c>
      <c r="J447">
        <f t="shared" si="201"/>
        <v>1000</v>
      </c>
      <c r="K447">
        <f t="shared" si="202"/>
        <v>15.821701392566565</v>
      </c>
      <c r="L447">
        <f t="shared" si="203"/>
        <v>9.1627722552074815E-3</v>
      </c>
      <c r="M447">
        <f t="shared" si="204"/>
        <v>1.449706465499865E-4</v>
      </c>
      <c r="N447">
        <f t="shared" si="186"/>
        <v>0.15873353982579388</v>
      </c>
      <c r="O447">
        <f t="shared" si="205"/>
        <v>0.99575912808955547</v>
      </c>
      <c r="P447">
        <f t="shared" si="206"/>
        <v>1015.8217013925665</v>
      </c>
      <c r="Q447">
        <f t="shared" si="207"/>
        <v>0.79572052802880877</v>
      </c>
      <c r="R447">
        <f t="shared" si="208"/>
        <v>0.12397050790402242</v>
      </c>
      <c r="S447">
        <f t="shared" si="209"/>
        <v>1016.8412541164552</v>
      </c>
      <c r="T447">
        <f t="shared" si="210"/>
        <v>9.1627722552074815E-3</v>
      </c>
      <c r="U447">
        <f t="shared" si="187"/>
        <v>5.053127971677155E-2</v>
      </c>
      <c r="V447">
        <f t="shared" si="211"/>
        <v>6.3120715897917406E-6</v>
      </c>
      <c r="W447">
        <f t="shared" si="188"/>
        <v>6479.5784962253638</v>
      </c>
      <c r="X447">
        <f t="shared" si="189"/>
        <v>7735.8243453622536</v>
      </c>
      <c r="Y447">
        <f t="shared" si="190"/>
        <v>9.7968888613277922E-3</v>
      </c>
      <c r="Z447">
        <f t="shared" si="212"/>
        <v>1.4606336348401E-3</v>
      </c>
      <c r="AA447">
        <f t="shared" si="213"/>
        <v>2.4111646681460639E-5</v>
      </c>
      <c r="AD447" t="b">
        <f t="shared" si="214"/>
        <v>1</v>
      </c>
      <c r="AE447" t="b">
        <f t="shared" si="215"/>
        <v>1</v>
      </c>
      <c r="AF447" t="b">
        <f t="shared" si="191"/>
        <v>1</v>
      </c>
      <c r="AG447" t="b">
        <f t="shared" si="216"/>
        <v>1</v>
      </c>
      <c r="AH447" t="b">
        <f t="shared" si="192"/>
        <v>1</v>
      </c>
    </row>
    <row r="448" spans="1:34" x14ac:dyDescent="0.35">
      <c r="A448">
        <v>446</v>
      </c>
      <c r="B448">
        <f t="shared" si="193"/>
        <v>116</v>
      </c>
      <c r="C448">
        <f t="shared" si="194"/>
        <v>2064</v>
      </c>
      <c r="D448">
        <f t="shared" si="195"/>
        <v>0.85550933393414674</v>
      </c>
      <c r="E448">
        <f t="shared" si="196"/>
        <v>0.14888812609520197</v>
      </c>
      <c r="F448">
        <f t="shared" si="197"/>
        <v>1.1611106417810005E-6</v>
      </c>
      <c r="G448">
        <f t="shared" si="198"/>
        <v>6.6374336225115312E-6</v>
      </c>
      <c r="H448" t="b">
        <f t="shared" si="199"/>
        <v>0</v>
      </c>
      <c r="I448">
        <f t="shared" si="200"/>
        <v>1</v>
      </c>
      <c r="J448">
        <f t="shared" si="201"/>
        <v>1000</v>
      </c>
      <c r="K448">
        <f t="shared" si="202"/>
        <v>15.860721976457487</v>
      </c>
      <c r="L448">
        <f t="shared" si="203"/>
        <v>7.7985442642925316E-3</v>
      </c>
      <c r="M448">
        <f t="shared" si="204"/>
        <v>1.2369054239704105E-4</v>
      </c>
      <c r="N448">
        <f t="shared" si="186"/>
        <v>0.15806044017837348</v>
      </c>
      <c r="O448">
        <f t="shared" si="205"/>
        <v>0.99575956254639619</v>
      </c>
      <c r="P448">
        <f t="shared" si="206"/>
        <v>1015.8607219764575</v>
      </c>
      <c r="Q448">
        <f t="shared" si="207"/>
        <v>0.79572052802880877</v>
      </c>
      <c r="R448">
        <f t="shared" si="208"/>
        <v>0.12397050790402242</v>
      </c>
      <c r="S448">
        <f t="shared" si="209"/>
        <v>1016.8827891924102</v>
      </c>
      <c r="T448">
        <f t="shared" si="210"/>
        <v>7.7985442642925316E-3</v>
      </c>
      <c r="U448">
        <f t="shared" si="187"/>
        <v>4.2785150858605674E-2</v>
      </c>
      <c r="V448">
        <f t="shared" si="211"/>
        <v>5.3444705282206318E-6</v>
      </c>
      <c r="W448">
        <f t="shared" si="188"/>
        <v>6446.0382268073427</v>
      </c>
      <c r="X448">
        <f t="shared" si="189"/>
        <v>7701.4660335586213</v>
      </c>
      <c r="Y448">
        <f t="shared" si="190"/>
        <v>8.3328187351668463E-3</v>
      </c>
      <c r="Z448">
        <f t="shared" si="212"/>
        <v>1.237890536559295E-3</v>
      </c>
      <c r="AA448">
        <f t="shared" si="213"/>
        <v>2.0478587001865656E-5</v>
      </c>
      <c r="AD448" t="b">
        <f t="shared" si="214"/>
        <v>1</v>
      </c>
      <c r="AE448" t="b">
        <f t="shared" si="215"/>
        <v>1</v>
      </c>
      <c r="AF448" t="b">
        <f t="shared" si="191"/>
        <v>1</v>
      </c>
      <c r="AG448" t="b">
        <f t="shared" si="216"/>
        <v>1</v>
      </c>
      <c r="AH448" t="b">
        <f t="shared" si="192"/>
        <v>1</v>
      </c>
    </row>
    <row r="449" spans="1:34" x14ac:dyDescent="0.35">
      <c r="A449">
        <v>447</v>
      </c>
      <c r="B449">
        <f t="shared" si="193"/>
        <v>116</v>
      </c>
      <c r="C449">
        <f t="shared" si="194"/>
        <v>2064</v>
      </c>
      <c r="D449">
        <f t="shared" si="195"/>
        <v>0.85550933393414674</v>
      </c>
      <c r="E449">
        <f t="shared" si="196"/>
        <v>0.14888812609520197</v>
      </c>
      <c r="F449">
        <f t="shared" si="197"/>
        <v>9.8823505413703004E-7</v>
      </c>
      <c r="G449">
        <f t="shared" si="198"/>
        <v>5.6491985683745012E-6</v>
      </c>
      <c r="H449" t="b">
        <f t="shared" si="199"/>
        <v>0</v>
      </c>
      <c r="I449">
        <f t="shared" si="200"/>
        <v>1</v>
      </c>
      <c r="J449">
        <f t="shared" si="201"/>
        <v>1000</v>
      </c>
      <c r="K449">
        <f t="shared" si="202"/>
        <v>15.899838795634937</v>
      </c>
      <c r="L449">
        <f t="shared" si="203"/>
        <v>6.6374336225115309E-3</v>
      </c>
      <c r="M449">
        <f t="shared" si="204"/>
        <v>1.0553412461466057E-4</v>
      </c>
      <c r="N449">
        <f t="shared" si="186"/>
        <v>0.1573902632007016</v>
      </c>
      <c r="O449">
        <f t="shared" si="205"/>
        <v>0.99575999549972416</v>
      </c>
      <c r="P449">
        <f t="shared" si="206"/>
        <v>1015.899838795635</v>
      </c>
      <c r="Q449">
        <f t="shared" si="207"/>
        <v>0.79572052802880877</v>
      </c>
      <c r="R449">
        <f t="shared" si="208"/>
        <v>0.12397050790402242</v>
      </c>
      <c r="S449">
        <f t="shared" si="209"/>
        <v>1016.9244267050676</v>
      </c>
      <c r="T449">
        <f t="shared" si="210"/>
        <v>6.6374336225115309E-3</v>
      </c>
      <c r="U449">
        <f t="shared" si="187"/>
        <v>3.6191132058112592E-2</v>
      </c>
      <c r="V449">
        <f t="shared" si="211"/>
        <v>4.5207843091809327E-6</v>
      </c>
      <c r="W449">
        <f t="shared" si="188"/>
        <v>6406.4188256222351</v>
      </c>
      <c r="X449">
        <f t="shared" si="189"/>
        <v>7662.0323783201875</v>
      </c>
      <c r="Y449">
        <f t="shared" si="190"/>
        <v>7.093210284332894E-3</v>
      </c>
      <c r="Z449">
        <f t="shared" si="212"/>
        <v>1.0491156800289086E-3</v>
      </c>
      <c r="AA449">
        <f t="shared" si="213"/>
        <v>1.7392297622728158E-5</v>
      </c>
      <c r="AD449" t="b">
        <f t="shared" si="214"/>
        <v>1</v>
      </c>
      <c r="AE449" t="b">
        <f t="shared" si="215"/>
        <v>1</v>
      </c>
      <c r="AF449" t="b">
        <f t="shared" si="191"/>
        <v>1</v>
      </c>
      <c r="AG449" t="b">
        <f t="shared" si="216"/>
        <v>1</v>
      </c>
      <c r="AH449" t="b">
        <f t="shared" si="192"/>
        <v>1</v>
      </c>
    </row>
    <row r="450" spans="1:34" x14ac:dyDescent="0.35">
      <c r="A450">
        <v>448</v>
      </c>
      <c r="B450">
        <f t="shared" si="193"/>
        <v>116</v>
      </c>
      <c r="C450">
        <f t="shared" si="194"/>
        <v>2064</v>
      </c>
      <c r="D450">
        <f t="shared" si="195"/>
        <v>0.85550933393414674</v>
      </c>
      <c r="E450">
        <f t="shared" si="196"/>
        <v>0.14888812609520197</v>
      </c>
      <c r="F450">
        <f t="shared" si="197"/>
        <v>8.4109858878497714E-7</v>
      </c>
      <c r="G450">
        <f t="shared" si="198"/>
        <v>4.8080999795895237E-6</v>
      </c>
      <c r="H450" t="b">
        <f t="shared" si="199"/>
        <v>0</v>
      </c>
      <c r="I450">
        <f t="shared" si="200"/>
        <v>1</v>
      </c>
      <c r="J450">
        <f t="shared" si="201"/>
        <v>1000</v>
      </c>
      <c r="K450">
        <f t="shared" si="202"/>
        <v>15.939052087441111</v>
      </c>
      <c r="L450">
        <f t="shared" si="203"/>
        <v>5.6491985683745014E-3</v>
      </c>
      <c r="M450">
        <f t="shared" si="204"/>
        <v>9.004287023361892E-5</v>
      </c>
      <c r="N450">
        <f t="shared" ref="N450:N491" si="217">INDEX(P_cur,MATCH(A450,curve_t,0))</f>
        <v>0.15672299568164952</v>
      </c>
      <c r="O450">
        <f t="shared" si="205"/>
        <v>0.99576042694457412</v>
      </c>
      <c r="P450">
        <f t="shared" si="206"/>
        <v>1015.9390520874412</v>
      </c>
      <c r="Q450">
        <f t="shared" si="207"/>
        <v>0.79572052802880877</v>
      </c>
      <c r="R450">
        <f t="shared" si="208"/>
        <v>0.12397050790402242</v>
      </c>
      <c r="S450">
        <f t="shared" si="209"/>
        <v>1016.9661669070639</v>
      </c>
      <c r="T450">
        <f t="shared" si="210"/>
        <v>5.6491985683745014E-3</v>
      </c>
      <c r="U450">
        <f t="shared" ref="U450:U490" si="218">L451+M451+V451*O451+O451*U451</f>
        <v>3.0577723716293109E-2</v>
      </c>
      <c r="V450">
        <f t="shared" si="211"/>
        <v>3.8195902069358122E-6</v>
      </c>
      <c r="W450">
        <f t="shared" ref="W450:W490" si="219">P451+(1-E451)*(O451*(W451+$AL$14*W451))</f>
        <v>6359.6272635960413</v>
      </c>
      <c r="X450">
        <f t="shared" ref="X450:X490" si="220">S451+(1-R451)*(O451*(X451+$AL$14*X451))</f>
        <v>7616.7811350459024</v>
      </c>
      <c r="Y450">
        <f t="shared" ref="Y450:Y491" si="221">G450*(X450-W450)</f>
        <v>6.0445215036589676E-3</v>
      </c>
      <c r="Z450">
        <f t="shared" si="212"/>
        <v>8.8912884954948945E-4</v>
      </c>
      <c r="AA450">
        <f t="shared" si="213"/>
        <v>1.4770488664923172E-5</v>
      </c>
      <c r="AD450" t="b">
        <f t="shared" si="214"/>
        <v>1</v>
      </c>
      <c r="AE450" t="b">
        <f t="shared" si="215"/>
        <v>1</v>
      </c>
      <c r="AF450" t="b">
        <f t="shared" ref="AF450:AF491" si="222">IF(A450&gt;$AL$11,AND(G450=0,U450=0,Y450=0),TRUE)</f>
        <v>1</v>
      </c>
      <c r="AG450" t="b">
        <f t="shared" si="216"/>
        <v>1</v>
      </c>
      <c r="AH450" t="b">
        <f t="shared" ref="AH450:AH491" si="223">Y450&gt;=0</f>
        <v>1</v>
      </c>
    </row>
    <row r="451" spans="1:34" x14ac:dyDescent="0.35">
      <c r="A451">
        <v>449</v>
      </c>
      <c r="B451">
        <f t="shared" ref="B451:B491" si="224">MIN(120,INT(($AL$9+A451-1)/12))</f>
        <v>116</v>
      </c>
      <c r="C451">
        <f t="shared" ref="C451:C491" si="225">INT(($AL$8+A451)/12)</f>
        <v>2064</v>
      </c>
      <c r="D451">
        <f t="shared" ref="D451:D491" si="226">IF(B451&gt;=120,1,INDEX(mort_v2_M,MATCH(B451,mort_age,0))*INDEX(cif,MATCH(B451,cif_age,0),MATCH(C451,cif_year,0)))</f>
        <v>0.85550933393414674</v>
      </c>
      <c r="E451">
        <f t="shared" ref="E451:E491" si="227">1-(1-D451)^(1/12)</f>
        <v>0.14888812609520197</v>
      </c>
      <c r="F451">
        <f t="shared" ref="F451:F491" si="228">G450*E451</f>
        <v>7.1586899603946303E-7</v>
      </c>
      <c r="G451">
        <f t="shared" ref="G451:G491" si="229">G450-F451</f>
        <v>4.0922309835500605E-6</v>
      </c>
      <c r="H451" t="b">
        <f t="shared" ref="H451:H491" si="230">AND(A451-$AL$10&gt;0,MOD(A451-$AL$10,12)=0)</f>
        <v>0</v>
      </c>
      <c r="I451">
        <f t="shared" ref="I451:I491" si="231">IF($AL$4="CPI",IF(H451,INDEX(I_cur,MATCH(A451-$AL$13,cpi_u,0))/INDEX(I_cur,MATCH(A451-$AL$13-12,cpi_u,0)),1),1)</f>
        <v>1</v>
      </c>
      <c r="J451">
        <f t="shared" ref="J451:J491" si="232">J450*I451</f>
        <v>1000</v>
      </c>
      <c r="K451">
        <f t="shared" ref="K451:K491" si="233">$AL$17*(INDEX(I_cur,MATCH(A451-1,cpi_u,0))/$AL$18)</f>
        <v>15.978362089803545</v>
      </c>
      <c r="L451">
        <f t="shared" ref="L451:L491" si="234">G450*J451</f>
        <v>4.8080999795895238E-3</v>
      </c>
      <c r="M451">
        <f t="shared" ref="M451:M491" si="235">G450*K451</f>
        <v>7.6825562437858437E-5</v>
      </c>
      <c r="N451">
        <f t="shared" si="217"/>
        <v>0.15605862447215918</v>
      </c>
      <c r="O451">
        <f t="shared" ref="O451:O491" si="236">N451/N450</f>
        <v>0.99576085687616722</v>
      </c>
      <c r="P451">
        <f t="shared" ref="P451:P491" si="237">J451+K451</f>
        <v>1015.9783620898036</v>
      </c>
      <c r="Q451">
        <f t="shared" ref="Q451:Q491" si="238">IF(B451&gt;=120,1,D451*$AL$15)</f>
        <v>0.79572052802880877</v>
      </c>
      <c r="R451">
        <f t="shared" ref="R451:R491" si="239">1-(1-Q451)^(1/12)</f>
        <v>0.12397050790402242</v>
      </c>
      <c r="S451">
        <f t="shared" ref="S451:S491" si="240">J451+K451*$AL$16</f>
        <v>1017.0080100516587</v>
      </c>
      <c r="T451">
        <f t="shared" ref="T451:T491" si="241">L451</f>
        <v>4.8080999795895238E-3</v>
      </c>
      <c r="U451">
        <f t="shared" si="218"/>
        <v>2.5798954642378056E-2</v>
      </c>
      <c r="V451">
        <f t="shared" ref="V451:V491" si="242">$AL$14*U451</f>
        <v>3.2226543550297488E-6</v>
      </c>
      <c r="W451">
        <f t="shared" si="219"/>
        <v>6304.3740067666331</v>
      </c>
      <c r="X451">
        <f t="shared" si="220"/>
        <v>7564.8615274065933</v>
      </c>
      <c r="Y451">
        <f t="shared" si="221"/>
        <v>5.1582060863410413E-3</v>
      </c>
      <c r="Z451">
        <f t="shared" ref="Z451:Z491" si="243">N450*L451</f>
        <v>7.5353983233814807E-4</v>
      </c>
      <c r="AA451">
        <f t="shared" ref="AA451:AA491" si="244">N450*M451+N451*V451</f>
        <v>1.254325529598394E-5</v>
      </c>
      <c r="AD451" t="b">
        <f t="shared" ref="AD451:AD491" si="245">AND(G451&gt;=0,G451&lt;=G450)</f>
        <v>1</v>
      </c>
      <c r="AE451" t="b">
        <f t="shared" ref="AE451:AE491" si="246">AND(D451&gt;=0,D451&lt;=1,E451&gt;=0,E451&lt;=1,Q451&gt;=0,Q451&lt;=1,R451&gt;=0,R451&lt;=1,F451&lt;=G450)</f>
        <v>1</v>
      </c>
      <c r="AF451" t="b">
        <f t="shared" si="222"/>
        <v>1</v>
      </c>
      <c r="AG451" t="b">
        <f t="shared" ref="AG451:AG491" si="247">ABS(U451-((U450-L451-M451)/O451-V451))&lt;=0.000000000001*((ABS(U450)+ABS(L451)+ABS(M451))/O451+ABS(V451))</f>
        <v>1</v>
      </c>
      <c r="AH451" t="b">
        <f t="shared" si="223"/>
        <v>1</v>
      </c>
    </row>
    <row r="452" spans="1:34" x14ac:dyDescent="0.35">
      <c r="A452">
        <v>450</v>
      </c>
      <c r="B452">
        <f t="shared" si="224"/>
        <v>116</v>
      </c>
      <c r="C452">
        <f t="shared" si="225"/>
        <v>2064</v>
      </c>
      <c r="D452">
        <f t="shared" si="226"/>
        <v>0.85550933393414674</v>
      </c>
      <c r="E452">
        <f t="shared" si="227"/>
        <v>0.14888812609520197</v>
      </c>
      <c r="F452">
        <f t="shared" si="228"/>
        <v>6.092846026894938E-7</v>
      </c>
      <c r="G452">
        <f t="shared" si="229"/>
        <v>3.4829463808605667E-6</v>
      </c>
      <c r="H452" t="b">
        <f t="shared" si="230"/>
        <v>0</v>
      </c>
      <c r="I452">
        <f t="shared" si="231"/>
        <v>1</v>
      </c>
      <c r="J452">
        <f t="shared" si="232"/>
        <v>1000</v>
      </c>
      <c r="K452">
        <f t="shared" si="233"/>
        <v>16.017769041236544</v>
      </c>
      <c r="L452">
        <f t="shared" si="234"/>
        <v>4.0922309835500605E-3</v>
      </c>
      <c r="M452">
        <f t="shared" si="235"/>
        <v>6.5548410757897127E-5</v>
      </c>
      <c r="N452">
        <f t="shared" si="217"/>
        <v>0.15539713648497225</v>
      </c>
      <c r="O452">
        <f t="shared" si="236"/>
        <v>0.99576128528990759</v>
      </c>
      <c r="P452">
        <f t="shared" si="237"/>
        <v>1016.0177690412365</v>
      </c>
      <c r="Q452">
        <f t="shared" si="238"/>
        <v>0.79572052802880877</v>
      </c>
      <c r="R452">
        <f t="shared" si="239"/>
        <v>0.12397050790402242</v>
      </c>
      <c r="S452">
        <f t="shared" si="240"/>
        <v>1017.0499563927361</v>
      </c>
      <c r="T452">
        <f t="shared" si="241"/>
        <v>4.0922309835500605E-3</v>
      </c>
      <c r="U452">
        <f t="shared" si="218"/>
        <v>2.1730582034537749E-2</v>
      </c>
      <c r="V452">
        <f t="shared" si="242"/>
        <v>2.7144570701287595E-6</v>
      </c>
      <c r="W452">
        <f t="shared" si="219"/>
        <v>6239.1376892711605</v>
      </c>
      <c r="X452">
        <f t="shared" si="220"/>
        <v>7505.2983781531102</v>
      </c>
      <c r="Y452">
        <f t="shared" si="221"/>
        <v>4.4099697889293087E-3</v>
      </c>
      <c r="Z452">
        <f t="shared" si="243"/>
        <v>6.3862793831517351E-4</v>
      </c>
      <c r="AA452">
        <f t="shared" si="244"/>
        <v>1.0651213675022903E-5</v>
      </c>
      <c r="AD452" t="b">
        <f t="shared" si="245"/>
        <v>1</v>
      </c>
      <c r="AE452" t="b">
        <f t="shared" si="246"/>
        <v>1</v>
      </c>
      <c r="AF452" t="b">
        <f t="shared" si="222"/>
        <v>1</v>
      </c>
      <c r="AG452" t="b">
        <f t="shared" si="247"/>
        <v>1</v>
      </c>
      <c r="AH452" t="b">
        <f t="shared" si="223"/>
        <v>1</v>
      </c>
    </row>
    <row r="453" spans="1:34" x14ac:dyDescent="0.35">
      <c r="A453">
        <v>451</v>
      </c>
      <c r="B453">
        <f t="shared" si="224"/>
        <v>116</v>
      </c>
      <c r="C453">
        <f t="shared" si="225"/>
        <v>2064</v>
      </c>
      <c r="D453">
        <f t="shared" si="226"/>
        <v>0.85550933393414674</v>
      </c>
      <c r="E453">
        <f t="shared" si="227"/>
        <v>0.14888812609520197</v>
      </c>
      <c r="F453">
        <f t="shared" si="228"/>
        <v>5.1856935993639537E-7</v>
      </c>
      <c r="G453">
        <f t="shared" si="229"/>
        <v>2.9643770209241714E-6</v>
      </c>
      <c r="H453" t="b">
        <f t="shared" si="230"/>
        <v>0</v>
      </c>
      <c r="I453">
        <f t="shared" si="231"/>
        <v>1</v>
      </c>
      <c r="J453">
        <f t="shared" si="232"/>
        <v>1000</v>
      </c>
      <c r="K453">
        <f t="shared" si="233"/>
        <v>16.057273180842689</v>
      </c>
      <c r="L453">
        <f t="shared" si="234"/>
        <v>3.4829463808605668E-3</v>
      </c>
      <c r="M453">
        <f t="shared" si="235"/>
        <v>5.5926621511705483E-5</v>
      </c>
      <c r="N453">
        <f t="shared" si="217"/>
        <v>0.15473851869435956</v>
      </c>
      <c r="O453">
        <f t="shared" si="236"/>
        <v>0.99576171218137999</v>
      </c>
      <c r="P453">
        <f t="shared" si="237"/>
        <v>1016.0572731808427</v>
      </c>
      <c r="Q453">
        <f t="shared" si="238"/>
        <v>0.79572052802880877</v>
      </c>
      <c r="R453">
        <f t="shared" si="239"/>
        <v>0.12397050790402242</v>
      </c>
      <c r="S453">
        <f t="shared" si="240"/>
        <v>1017.0920061848067</v>
      </c>
      <c r="T453">
        <f t="shared" si="241"/>
        <v>3.4829463808605668E-3</v>
      </c>
      <c r="U453">
        <f t="shared" si="218"/>
        <v>1.8266857112192628E-2</v>
      </c>
      <c r="V453">
        <f t="shared" si="242"/>
        <v>2.2817888337466176E-6</v>
      </c>
      <c r="W453">
        <f t="shared" si="219"/>
        <v>6162.1234354656308</v>
      </c>
      <c r="X453">
        <f t="shared" si="220"/>
        <v>7436.9739196330192</v>
      </c>
      <c r="Y453">
        <f t="shared" si="221"/>
        <v>3.7791374803798606E-3</v>
      </c>
      <c r="Z453">
        <f t="shared" si="243"/>
        <v>5.4123989411642966E-4</v>
      </c>
      <c r="AA453">
        <f t="shared" si="244"/>
        <v>9.0439174603051641E-6</v>
      </c>
      <c r="AD453" t="b">
        <f t="shared" si="245"/>
        <v>1</v>
      </c>
      <c r="AE453" t="b">
        <f t="shared" si="246"/>
        <v>1</v>
      </c>
      <c r="AF453" t="b">
        <f t="shared" si="222"/>
        <v>1</v>
      </c>
      <c r="AG453" t="b">
        <f t="shared" si="247"/>
        <v>1</v>
      </c>
      <c r="AH453" t="b">
        <f t="shared" si="223"/>
        <v>1</v>
      </c>
    </row>
    <row r="454" spans="1:34" x14ac:dyDescent="0.35">
      <c r="A454">
        <v>452</v>
      </c>
      <c r="B454">
        <f t="shared" si="224"/>
        <v>116</v>
      </c>
      <c r="C454">
        <f t="shared" si="225"/>
        <v>2064</v>
      </c>
      <c r="D454">
        <f t="shared" si="226"/>
        <v>0.85550933393414674</v>
      </c>
      <c r="E454">
        <f t="shared" si="227"/>
        <v>0.14888812609520197</v>
      </c>
      <c r="F454">
        <f t="shared" si="228"/>
        <v>4.413605396850772E-7</v>
      </c>
      <c r="G454">
        <f t="shared" si="229"/>
        <v>2.5230164812390943E-6</v>
      </c>
      <c r="H454" t="b">
        <f t="shared" si="230"/>
        <v>0</v>
      </c>
      <c r="I454">
        <f t="shared" si="231"/>
        <v>1</v>
      </c>
      <c r="J454">
        <f t="shared" si="232"/>
        <v>1000</v>
      </c>
      <c r="K454">
        <f t="shared" si="233"/>
        <v>16.096874748314221</v>
      </c>
      <c r="L454">
        <f t="shared" si="234"/>
        <v>2.9643770209241715E-3</v>
      </c>
      <c r="M454">
        <f t="shared" si="235"/>
        <v>4.7717205612597231E-5</v>
      </c>
      <c r="N454">
        <f t="shared" si="217"/>
        <v>0.15408275813585098</v>
      </c>
      <c r="O454">
        <f t="shared" si="236"/>
        <v>0.9957621375463479</v>
      </c>
      <c r="P454">
        <f t="shared" si="237"/>
        <v>1016.0968747483142</v>
      </c>
      <c r="Q454">
        <f t="shared" si="238"/>
        <v>0.79572052802880877</v>
      </c>
      <c r="R454">
        <f t="shared" si="239"/>
        <v>0.12397050790402242</v>
      </c>
      <c r="S454">
        <f t="shared" si="240"/>
        <v>1017.1341596830083</v>
      </c>
      <c r="T454">
        <f t="shared" si="241"/>
        <v>2.9643770209241715E-3</v>
      </c>
      <c r="U454">
        <f t="shared" si="218"/>
        <v>1.5317772199673597E-2</v>
      </c>
      <c r="V454">
        <f t="shared" si="242"/>
        <v>1.9134064140546721E-6</v>
      </c>
      <c r="W454">
        <f t="shared" si="219"/>
        <v>6071.2136894764926</v>
      </c>
      <c r="X454">
        <f t="shared" si="220"/>
        <v>7358.60694476548</v>
      </c>
      <c r="Y454">
        <f t="shared" si="221"/>
        <v>3.2481144009301639E-3</v>
      </c>
      <c r="Z454">
        <f t="shared" si="243"/>
        <v>4.5870330906940481E-4</v>
      </c>
      <c r="AA454">
        <f t="shared" si="244"/>
        <v>7.6785126504398483E-6</v>
      </c>
      <c r="AD454" t="b">
        <f t="shared" si="245"/>
        <v>1</v>
      </c>
      <c r="AE454" t="b">
        <f t="shared" si="246"/>
        <v>1</v>
      </c>
      <c r="AF454" t="b">
        <f t="shared" si="222"/>
        <v>1</v>
      </c>
      <c r="AG454" t="b">
        <f t="shared" si="247"/>
        <v>1</v>
      </c>
      <c r="AH454" t="b">
        <f t="shared" si="223"/>
        <v>1</v>
      </c>
    </row>
    <row r="455" spans="1:34" x14ac:dyDescent="0.35">
      <c r="A455">
        <v>453</v>
      </c>
      <c r="B455">
        <f t="shared" si="224"/>
        <v>117</v>
      </c>
      <c r="C455">
        <f t="shared" si="225"/>
        <v>2064</v>
      </c>
      <c r="D455">
        <f t="shared" si="226"/>
        <v>0.88063055893887165</v>
      </c>
      <c r="E455">
        <f t="shared" si="227"/>
        <v>0.16232716857351892</v>
      </c>
      <c r="F455">
        <f t="shared" si="228"/>
        <v>4.0955412166386502E-7</v>
      </c>
      <c r="G455">
        <f t="shared" si="229"/>
        <v>2.1134623595752291E-6</v>
      </c>
      <c r="H455" t="b">
        <f t="shared" si="230"/>
        <v>0</v>
      </c>
      <c r="I455">
        <f t="shared" si="231"/>
        <v>1</v>
      </c>
      <c r="J455">
        <f t="shared" si="232"/>
        <v>1000</v>
      </c>
      <c r="K455">
        <f t="shared" si="233"/>
        <v>16.136573983934547</v>
      </c>
      <c r="L455">
        <f t="shared" si="234"/>
        <v>2.5230164812390945E-3</v>
      </c>
      <c r="M455">
        <f t="shared" si="235"/>
        <v>4.0712842112200853E-5</v>
      </c>
      <c r="N455">
        <f t="shared" si="217"/>
        <v>0.15342984190596518</v>
      </c>
      <c r="O455">
        <f t="shared" si="236"/>
        <v>0.99576256138074748</v>
      </c>
      <c r="P455">
        <f t="shared" si="237"/>
        <v>1016.1365739839346</v>
      </c>
      <c r="Q455">
        <f t="shared" si="238"/>
        <v>0.8190861111178519</v>
      </c>
      <c r="R455">
        <f t="shared" si="239"/>
        <v>0.13279323100015128</v>
      </c>
      <c r="S455">
        <f t="shared" si="240"/>
        <v>1017.1764171431083</v>
      </c>
      <c r="T455">
        <f t="shared" si="241"/>
        <v>2.5230164812390945E-3</v>
      </c>
      <c r="U455">
        <f t="shared" si="218"/>
        <v>1.2806717594669007E-2</v>
      </c>
      <c r="V455">
        <f t="shared" si="242"/>
        <v>1.5997401756078252E-6</v>
      </c>
      <c r="W455">
        <f t="shared" si="219"/>
        <v>6059.5910481428891</v>
      </c>
      <c r="X455">
        <f t="shared" si="220"/>
        <v>7342.6789578964654</v>
      </c>
      <c r="Y455">
        <f t="shared" si="221"/>
        <v>2.7117580012902417E-3</v>
      </c>
      <c r="Z455">
        <f t="shared" si="243"/>
        <v>3.887533382515292E-4</v>
      </c>
      <c r="AA455">
        <f t="shared" si="244"/>
        <v>6.5185948864314617E-6</v>
      </c>
      <c r="AD455" t="b">
        <f t="shared" si="245"/>
        <v>1</v>
      </c>
      <c r="AE455" t="b">
        <f t="shared" si="246"/>
        <v>1</v>
      </c>
      <c r="AF455" t="b">
        <f t="shared" si="222"/>
        <v>1</v>
      </c>
      <c r="AG455" t="b">
        <f t="shared" si="247"/>
        <v>1</v>
      </c>
      <c r="AH455" t="b">
        <f t="shared" si="223"/>
        <v>1</v>
      </c>
    </row>
    <row r="456" spans="1:34" x14ac:dyDescent="0.35">
      <c r="A456">
        <v>454</v>
      </c>
      <c r="B456">
        <f t="shared" si="224"/>
        <v>117</v>
      </c>
      <c r="C456">
        <f t="shared" si="225"/>
        <v>2064</v>
      </c>
      <c r="D456">
        <f t="shared" si="226"/>
        <v>0.88063055893887165</v>
      </c>
      <c r="E456">
        <f t="shared" si="227"/>
        <v>0.16232716857351892</v>
      </c>
      <c r="F456">
        <f t="shared" si="228"/>
        <v>3.4307236071655525E-7</v>
      </c>
      <c r="G456">
        <f t="shared" si="229"/>
        <v>1.7703899988586739E-6</v>
      </c>
      <c r="H456" t="b">
        <f t="shared" si="230"/>
        <v>0</v>
      </c>
      <c r="I456">
        <f t="shared" si="231"/>
        <v>1</v>
      </c>
      <c r="J456">
        <f t="shared" si="232"/>
        <v>1000</v>
      </c>
      <c r="K456">
        <f t="shared" si="233"/>
        <v>16.176371128579664</v>
      </c>
      <c r="L456">
        <f t="shared" si="234"/>
        <v>2.1134623595752289E-3</v>
      </c>
      <c r="M456">
        <f t="shared" si="235"/>
        <v>3.418815149477259E-5</v>
      </c>
      <c r="N456">
        <f t="shared" si="217"/>
        <v>0.15277975716194045</v>
      </c>
      <c r="O456">
        <f t="shared" si="236"/>
        <v>0.99576298368069005</v>
      </c>
      <c r="P456">
        <f t="shared" si="237"/>
        <v>1016.1763711285797</v>
      </c>
      <c r="Q456">
        <f t="shared" si="238"/>
        <v>0.8190861111178519</v>
      </c>
      <c r="R456">
        <f t="shared" si="239"/>
        <v>0.13279323100015128</v>
      </c>
      <c r="S456">
        <f t="shared" si="240"/>
        <v>1017.2187788215048</v>
      </c>
      <c r="T456">
        <f t="shared" si="241"/>
        <v>2.1134623595752289E-3</v>
      </c>
      <c r="U456">
        <f t="shared" si="218"/>
        <v>1.0703084927151994E-2</v>
      </c>
      <c r="V456">
        <f t="shared" si="242"/>
        <v>1.3369667000414654E-6</v>
      </c>
      <c r="W456">
        <f t="shared" si="219"/>
        <v>6045.6085574658719</v>
      </c>
      <c r="X456">
        <f t="shared" si="220"/>
        <v>7324.1839449422514</v>
      </c>
      <c r="Y456">
        <f t="shared" si="221"/>
        <v>2.2635770787750361E-3</v>
      </c>
      <c r="Z456">
        <f t="shared" si="243"/>
        <v>3.2426819570383552E-4</v>
      </c>
      <c r="AA456">
        <f t="shared" si="244"/>
        <v>5.4497441266660812E-6</v>
      </c>
      <c r="AD456" t="b">
        <f t="shared" si="245"/>
        <v>1</v>
      </c>
      <c r="AE456" t="b">
        <f t="shared" si="246"/>
        <v>1</v>
      </c>
      <c r="AF456" t="b">
        <f t="shared" si="222"/>
        <v>1</v>
      </c>
      <c r="AG456" t="b">
        <f t="shared" si="247"/>
        <v>1</v>
      </c>
      <c r="AH456" t="b">
        <f t="shared" si="223"/>
        <v>1</v>
      </c>
    </row>
    <row r="457" spans="1:34" x14ac:dyDescent="0.35">
      <c r="A457">
        <v>455</v>
      </c>
      <c r="B457">
        <f t="shared" si="224"/>
        <v>117</v>
      </c>
      <c r="C457">
        <f t="shared" si="225"/>
        <v>2064</v>
      </c>
      <c r="D457">
        <f t="shared" si="226"/>
        <v>0.88063055893887165</v>
      </c>
      <c r="E457">
        <f t="shared" si="227"/>
        <v>0.16232716857351892</v>
      </c>
      <c r="F457">
        <f t="shared" si="228"/>
        <v>2.8738239578560392E-7</v>
      </c>
      <c r="G457">
        <f t="shared" si="229"/>
        <v>1.4830076030730699E-6</v>
      </c>
      <c r="H457" t="b">
        <f t="shared" si="230"/>
        <v>0</v>
      </c>
      <c r="I457">
        <f t="shared" si="231"/>
        <v>1</v>
      </c>
      <c r="J457">
        <f t="shared" si="232"/>
        <v>1000</v>
      </c>
      <c r="K457">
        <f t="shared" si="233"/>
        <v>16.216266423719649</v>
      </c>
      <c r="L457">
        <f t="shared" si="234"/>
        <v>1.770389998858674E-3</v>
      </c>
      <c r="M457">
        <f t="shared" si="235"/>
        <v>2.8709115895380982E-5</v>
      </c>
      <c r="N457">
        <f t="shared" si="217"/>
        <v>0.15213249112146549</v>
      </c>
      <c r="O457">
        <f t="shared" si="236"/>
        <v>0.99576340444245581</v>
      </c>
      <c r="P457">
        <f t="shared" si="237"/>
        <v>1016.2162664237196</v>
      </c>
      <c r="Q457">
        <f t="shared" si="238"/>
        <v>0.8190861111178519</v>
      </c>
      <c r="R457">
        <f t="shared" si="239"/>
        <v>0.13279323100015128</v>
      </c>
      <c r="S457">
        <f t="shared" si="240"/>
        <v>1017.2612449752282</v>
      </c>
      <c r="T457">
        <f t="shared" si="241"/>
        <v>1.770389998858674E-3</v>
      </c>
      <c r="U457">
        <f t="shared" si="218"/>
        <v>8.9407520680340833E-3</v>
      </c>
      <c r="V457">
        <f t="shared" si="242"/>
        <v>1.1168263981503476E-6</v>
      </c>
      <c r="W457">
        <f t="shared" si="219"/>
        <v>6028.7971885694769</v>
      </c>
      <c r="X457">
        <f t="shared" si="220"/>
        <v>7302.7165066869984</v>
      </c>
      <c r="Y457">
        <f t="shared" si="221"/>
        <v>1.8892320344699451E-3</v>
      </c>
      <c r="Z457">
        <f t="shared" si="243"/>
        <v>2.7047975410755625E-4</v>
      </c>
      <c r="AA457">
        <f t="shared" si="244"/>
        <v>4.5560773369311368E-6</v>
      </c>
      <c r="AD457" t="b">
        <f t="shared" si="245"/>
        <v>1</v>
      </c>
      <c r="AE457" t="b">
        <f t="shared" si="246"/>
        <v>1</v>
      </c>
      <c r="AF457" t="b">
        <f t="shared" si="222"/>
        <v>1</v>
      </c>
      <c r="AG457" t="b">
        <f t="shared" si="247"/>
        <v>1</v>
      </c>
      <c r="AH457" t="b">
        <f t="shared" si="223"/>
        <v>1</v>
      </c>
    </row>
    <row r="458" spans="1:34" x14ac:dyDescent="0.35">
      <c r="A458">
        <v>456</v>
      </c>
      <c r="B458">
        <f t="shared" si="224"/>
        <v>117</v>
      </c>
      <c r="C458">
        <f t="shared" si="225"/>
        <v>2064</v>
      </c>
      <c r="D458">
        <f t="shared" si="226"/>
        <v>0.88063055893887165</v>
      </c>
      <c r="E458">
        <f t="shared" si="227"/>
        <v>0.16232716857351892</v>
      </c>
      <c r="F458">
        <f t="shared" si="228"/>
        <v>2.4073242517985243E-7</v>
      </c>
      <c r="G458">
        <f t="shared" si="229"/>
        <v>1.2422751778932174E-6</v>
      </c>
      <c r="H458" t="b">
        <f t="shared" si="230"/>
        <v>0</v>
      </c>
      <c r="I458">
        <f t="shared" si="231"/>
        <v>1</v>
      </c>
      <c r="J458">
        <f t="shared" si="232"/>
        <v>1000</v>
      </c>
      <c r="K458">
        <f t="shared" si="233"/>
        <v>16.256260111420087</v>
      </c>
      <c r="L458">
        <f t="shared" si="234"/>
        <v>1.4830076030730699E-3</v>
      </c>
      <c r="M458">
        <f t="shared" si="235"/>
        <v>2.4108157342769459E-5</v>
      </c>
      <c r="N458">
        <f t="shared" si="217"/>
        <v>0.15148803106241049</v>
      </c>
      <c r="O458">
        <f t="shared" si="236"/>
        <v>0.99576382366249139</v>
      </c>
      <c r="P458">
        <f t="shared" si="237"/>
        <v>1016.25626011142</v>
      </c>
      <c r="Q458">
        <f t="shared" si="238"/>
        <v>0.8190861111178519</v>
      </c>
      <c r="R458">
        <f t="shared" si="239"/>
        <v>0.13279323100015128</v>
      </c>
      <c r="S458">
        <f t="shared" si="240"/>
        <v>1017.303815861943</v>
      </c>
      <c r="T458">
        <f t="shared" si="241"/>
        <v>1.4830076030730699E-3</v>
      </c>
      <c r="U458">
        <f t="shared" si="218"/>
        <v>7.4643280672066527E-3</v>
      </c>
      <c r="V458">
        <f t="shared" si="242"/>
        <v>9.324001567738331E-7</v>
      </c>
      <c r="W458">
        <f t="shared" si="219"/>
        <v>6008.594713987166</v>
      </c>
      <c r="X458">
        <f t="shared" si="220"/>
        <v>7277.8072394261599</v>
      </c>
      <c r="Y458">
        <f t="shared" si="221"/>
        <v>1.5767112158240259E-3</v>
      </c>
      <c r="Z458">
        <f t="shared" si="243"/>
        <v>2.2561364100757961E-4</v>
      </c>
      <c r="AA458">
        <f t="shared" si="244"/>
        <v>3.8088814968157184E-6</v>
      </c>
      <c r="AD458" t="b">
        <f t="shared" si="245"/>
        <v>1</v>
      </c>
      <c r="AE458" t="b">
        <f t="shared" si="246"/>
        <v>1</v>
      </c>
      <c r="AF458" t="b">
        <f t="shared" si="222"/>
        <v>1</v>
      </c>
      <c r="AG458" t="b">
        <f t="shared" si="247"/>
        <v>1</v>
      </c>
      <c r="AH458" t="b">
        <f t="shared" si="223"/>
        <v>1</v>
      </c>
    </row>
    <row r="459" spans="1:34" x14ac:dyDescent="0.35">
      <c r="A459">
        <v>457</v>
      </c>
      <c r="B459">
        <f t="shared" si="224"/>
        <v>117</v>
      </c>
      <c r="C459">
        <f t="shared" si="225"/>
        <v>2065</v>
      </c>
      <c r="D459">
        <f t="shared" si="226"/>
        <v>0.88063055893887165</v>
      </c>
      <c r="E459">
        <f t="shared" si="227"/>
        <v>0.16232716857351892</v>
      </c>
      <c r="F459">
        <f t="shared" si="228"/>
        <v>2.016550122165705E-7</v>
      </c>
      <c r="G459">
        <f t="shared" si="229"/>
        <v>1.040620165676647E-6</v>
      </c>
      <c r="H459" t="b">
        <f t="shared" si="230"/>
        <v>1</v>
      </c>
      <c r="I459">
        <f t="shared" si="231"/>
        <v>1</v>
      </c>
      <c r="J459">
        <f t="shared" si="232"/>
        <v>1000</v>
      </c>
      <c r="K459">
        <f t="shared" si="233"/>
        <v>16.296352434343557</v>
      </c>
      <c r="L459">
        <f t="shared" si="234"/>
        <v>1.2422751778932175E-3</v>
      </c>
      <c r="M459">
        <f t="shared" si="235"/>
        <v>2.024455411938471E-5</v>
      </c>
      <c r="N459">
        <f t="shared" si="217"/>
        <v>0.15084636432255916</v>
      </c>
      <c r="O459">
        <f t="shared" si="236"/>
        <v>0.99576424133740982</v>
      </c>
      <c r="P459">
        <f t="shared" si="237"/>
        <v>1016.2963524343436</v>
      </c>
      <c r="Q459">
        <f t="shared" si="238"/>
        <v>0.8190861111178519</v>
      </c>
      <c r="R459">
        <f t="shared" si="239"/>
        <v>0.13279323100015128</v>
      </c>
      <c r="S459">
        <f t="shared" si="240"/>
        <v>1017.3464917399488</v>
      </c>
      <c r="T459">
        <f t="shared" si="241"/>
        <v>1.2422751778932175E-3</v>
      </c>
      <c r="U459">
        <f t="shared" si="218"/>
        <v>6.2274115507897241E-3</v>
      </c>
      <c r="V459">
        <f t="shared" si="242"/>
        <v>7.7789178797770065E-7</v>
      </c>
      <c r="W459">
        <f t="shared" si="219"/>
        <v>5984.3271889128227</v>
      </c>
      <c r="X459">
        <f t="shared" si="220"/>
        <v>7248.9126301808355</v>
      </c>
      <c r="Y459">
        <f t="shared" si="221"/>
        <v>1.3159531114045953E-3</v>
      </c>
      <c r="Z459">
        <f t="shared" si="243"/>
        <v>1.8818982073674924E-4</v>
      </c>
      <c r="AA459">
        <f t="shared" si="244"/>
        <v>3.1841497913348127E-6</v>
      </c>
      <c r="AD459" t="b">
        <f t="shared" si="245"/>
        <v>1</v>
      </c>
      <c r="AE459" t="b">
        <f t="shared" si="246"/>
        <v>1</v>
      </c>
      <c r="AF459" t="b">
        <f t="shared" si="222"/>
        <v>1</v>
      </c>
      <c r="AG459" t="b">
        <f t="shared" si="247"/>
        <v>1</v>
      </c>
      <c r="AH459" t="b">
        <f t="shared" si="223"/>
        <v>1</v>
      </c>
    </row>
    <row r="460" spans="1:34" x14ac:dyDescent="0.35">
      <c r="A460">
        <v>458</v>
      </c>
      <c r="B460">
        <f t="shared" si="224"/>
        <v>117</v>
      </c>
      <c r="C460">
        <f t="shared" si="225"/>
        <v>2065</v>
      </c>
      <c r="D460">
        <f t="shared" si="226"/>
        <v>0.88063055893887165</v>
      </c>
      <c r="E460">
        <f t="shared" si="227"/>
        <v>0.16232716857351892</v>
      </c>
      <c r="F460">
        <f t="shared" si="228"/>
        <v>1.6892092505479626E-7</v>
      </c>
      <c r="G460">
        <f t="shared" si="229"/>
        <v>8.7169924062185077E-7</v>
      </c>
      <c r="H460" t="b">
        <f t="shared" si="230"/>
        <v>0</v>
      </c>
      <c r="I460">
        <f t="shared" si="231"/>
        <v>1</v>
      </c>
      <c r="J460">
        <f t="shared" si="232"/>
        <v>1000</v>
      </c>
      <c r="K460">
        <f t="shared" si="233"/>
        <v>16.336543635751212</v>
      </c>
      <c r="L460">
        <f t="shared" si="234"/>
        <v>1.040620165676647E-3</v>
      </c>
      <c r="M460">
        <f t="shared" si="235"/>
        <v>1.70001367448192E-5</v>
      </c>
      <c r="N460">
        <f t="shared" si="217"/>
        <v>0.15020747829934089</v>
      </c>
      <c r="O460">
        <f t="shared" si="236"/>
        <v>0.9957646574639869</v>
      </c>
      <c r="P460">
        <f t="shared" si="237"/>
        <v>1016.3365436357512</v>
      </c>
      <c r="Q460">
        <f t="shared" si="238"/>
        <v>0.8190861111178519</v>
      </c>
      <c r="R460">
        <f t="shared" si="239"/>
        <v>0.13279323100015128</v>
      </c>
      <c r="S460">
        <f t="shared" si="240"/>
        <v>1017.3892728681826</v>
      </c>
      <c r="T460">
        <f t="shared" si="241"/>
        <v>1.040620165676647E-3</v>
      </c>
      <c r="U460">
        <f t="shared" si="218"/>
        <v>5.1911317701690794E-3</v>
      </c>
      <c r="V460">
        <f t="shared" si="242"/>
        <v>6.484457854423606E-7</v>
      </c>
      <c r="W460">
        <f t="shared" si="219"/>
        <v>5955.1867527908398</v>
      </c>
      <c r="X460">
        <f t="shared" si="220"/>
        <v>7215.4033566396938</v>
      </c>
      <c r="Y460">
        <f t="shared" si="221"/>
        <v>1.0985298565940938E-3</v>
      </c>
      <c r="Z460">
        <f t="shared" si="243"/>
        <v>1.5697376863306136E-4</v>
      </c>
      <c r="AA460">
        <f t="shared" si="244"/>
        <v>2.6618102271874543E-6</v>
      </c>
      <c r="AD460" t="b">
        <f t="shared" si="245"/>
        <v>1</v>
      </c>
      <c r="AE460" t="b">
        <f t="shared" si="246"/>
        <v>1</v>
      </c>
      <c r="AF460" t="b">
        <f t="shared" si="222"/>
        <v>1</v>
      </c>
      <c r="AG460" t="b">
        <f t="shared" si="247"/>
        <v>1</v>
      </c>
      <c r="AH460" t="b">
        <f t="shared" si="223"/>
        <v>1</v>
      </c>
    </row>
    <row r="461" spans="1:34" x14ac:dyDescent="0.35">
      <c r="A461">
        <v>459</v>
      </c>
      <c r="B461">
        <f t="shared" si="224"/>
        <v>117</v>
      </c>
      <c r="C461">
        <f t="shared" si="225"/>
        <v>2065</v>
      </c>
      <c r="D461">
        <f t="shared" si="226"/>
        <v>0.88063055893887165</v>
      </c>
      <c r="E461">
        <f t="shared" si="227"/>
        <v>0.16232716857351892</v>
      </c>
      <c r="F461">
        <f t="shared" si="228"/>
        <v>1.4150046957783161E-7</v>
      </c>
      <c r="G461">
        <f t="shared" si="229"/>
        <v>7.3019877104401914E-7</v>
      </c>
      <c r="H461" t="b">
        <f t="shared" si="230"/>
        <v>0</v>
      </c>
      <c r="I461">
        <f t="shared" si="231"/>
        <v>1</v>
      </c>
      <c r="J461">
        <f t="shared" si="232"/>
        <v>1000</v>
      </c>
      <c r="K461">
        <f t="shared" si="233"/>
        <v>16.376833959503983</v>
      </c>
      <c r="L461">
        <f t="shared" si="234"/>
        <v>8.7169924062185076E-4</v>
      </c>
      <c r="M461">
        <f t="shared" si="235"/>
        <v>1.427567372628976E-5</v>
      </c>
      <c r="N461">
        <f t="shared" si="217"/>
        <v>0.14957136044956312</v>
      </c>
      <c r="O461">
        <f t="shared" si="236"/>
        <v>0.99576507203915587</v>
      </c>
      <c r="P461">
        <f t="shared" si="237"/>
        <v>1016.376833959504</v>
      </c>
      <c r="Q461">
        <f t="shared" si="238"/>
        <v>0.8190861111178519</v>
      </c>
      <c r="R461">
        <f t="shared" si="239"/>
        <v>0.13279323100015128</v>
      </c>
      <c r="S461">
        <f t="shared" si="240"/>
        <v>1017.4321595062197</v>
      </c>
      <c r="T461">
        <f t="shared" si="241"/>
        <v>8.7169924062185076E-4</v>
      </c>
      <c r="U461">
        <f t="shared" si="218"/>
        <v>4.3229264300126526E-3</v>
      </c>
      <c r="V461">
        <f t="shared" si="242"/>
        <v>5.3999465789476432E-7</v>
      </c>
      <c r="W461">
        <f t="shared" si="219"/>
        <v>5920.2050201095872</v>
      </c>
      <c r="X461">
        <f t="shared" si="220"/>
        <v>7176.5507399830612</v>
      </c>
      <c r="Y461">
        <f t="shared" si="221"/>
        <v>9.1738210065802435E-4</v>
      </c>
      <c r="Z461">
        <f t="shared" si="243"/>
        <v>1.3093574476925857E-4</v>
      </c>
      <c r="AA461">
        <f t="shared" si="244"/>
        <v>2.2250806870669563E-6</v>
      </c>
      <c r="AD461" t="b">
        <f t="shared" si="245"/>
        <v>1</v>
      </c>
      <c r="AE461" t="b">
        <f t="shared" si="246"/>
        <v>1</v>
      </c>
      <c r="AF461" t="b">
        <f t="shared" si="222"/>
        <v>1</v>
      </c>
      <c r="AG461" t="b">
        <f t="shared" si="247"/>
        <v>1</v>
      </c>
      <c r="AH461" t="b">
        <f t="shared" si="223"/>
        <v>1</v>
      </c>
    </row>
    <row r="462" spans="1:34" x14ac:dyDescent="0.35">
      <c r="A462">
        <v>460</v>
      </c>
      <c r="B462">
        <f t="shared" si="224"/>
        <v>117</v>
      </c>
      <c r="C462">
        <f t="shared" si="225"/>
        <v>2065</v>
      </c>
      <c r="D462">
        <f t="shared" si="226"/>
        <v>0.88063055893887165</v>
      </c>
      <c r="E462">
        <f t="shared" si="227"/>
        <v>0.16232716857351892</v>
      </c>
      <c r="F462">
        <f t="shared" si="228"/>
        <v>1.1853109899943885E-7</v>
      </c>
      <c r="G462">
        <f t="shared" si="229"/>
        <v>6.1166767204458024E-7</v>
      </c>
      <c r="H462" t="b">
        <f t="shared" si="230"/>
        <v>0</v>
      </c>
      <c r="I462">
        <f t="shared" si="231"/>
        <v>1</v>
      </c>
      <c r="J462">
        <f t="shared" si="232"/>
        <v>1000</v>
      </c>
      <c r="K462">
        <f t="shared" si="233"/>
        <v>16.417223650064347</v>
      </c>
      <c r="L462">
        <f t="shared" si="234"/>
        <v>7.3019877104401915E-4</v>
      </c>
      <c r="M462">
        <f t="shared" si="235"/>
        <v>1.1987836533231793E-5</v>
      </c>
      <c r="N462">
        <f t="shared" si="217"/>
        <v>0.14893799828914475</v>
      </c>
      <c r="O462">
        <f t="shared" si="236"/>
        <v>0.9957654850600095</v>
      </c>
      <c r="P462">
        <f t="shared" si="237"/>
        <v>1016.4172236500643</v>
      </c>
      <c r="Q462">
        <f t="shared" si="238"/>
        <v>0.8190861111178519</v>
      </c>
      <c r="R462">
        <f t="shared" si="239"/>
        <v>0.13279323100015128</v>
      </c>
      <c r="S462">
        <f t="shared" si="240"/>
        <v>1017.4751519142759</v>
      </c>
      <c r="T462">
        <f t="shared" si="241"/>
        <v>7.3019877104401915E-4</v>
      </c>
      <c r="U462">
        <f t="shared" si="218"/>
        <v>3.5955178673745015E-3</v>
      </c>
      <c r="V462">
        <f t="shared" si="242"/>
        <v>4.4913103939678285E-7</v>
      </c>
      <c r="W462">
        <f t="shared" si="219"/>
        <v>5878.2211839903302</v>
      </c>
      <c r="X462">
        <f t="shared" si="220"/>
        <v>7131.5110589856567</v>
      </c>
      <c r="Y462">
        <f t="shared" si="221"/>
        <v>7.665969002354343E-4</v>
      </c>
      <c r="Z462">
        <f t="shared" si="243"/>
        <v>1.0921682358365301E-4</v>
      </c>
      <c r="AA462">
        <f t="shared" si="244"/>
        <v>1.8599296970997337E-6</v>
      </c>
      <c r="AD462" t="b">
        <f t="shared" si="245"/>
        <v>1</v>
      </c>
      <c r="AE462" t="b">
        <f t="shared" si="246"/>
        <v>1</v>
      </c>
      <c r="AF462" t="b">
        <f t="shared" si="222"/>
        <v>1</v>
      </c>
      <c r="AG462" t="b">
        <f t="shared" si="247"/>
        <v>1</v>
      </c>
      <c r="AH462" t="b">
        <f t="shared" si="223"/>
        <v>1</v>
      </c>
    </row>
    <row r="463" spans="1:34" x14ac:dyDescent="0.35">
      <c r="A463">
        <v>461</v>
      </c>
      <c r="B463">
        <f t="shared" si="224"/>
        <v>117</v>
      </c>
      <c r="C463">
        <f t="shared" si="225"/>
        <v>2065</v>
      </c>
      <c r="D463">
        <f t="shared" si="226"/>
        <v>0.88063055893887165</v>
      </c>
      <c r="E463">
        <f t="shared" si="227"/>
        <v>0.16232716857351892</v>
      </c>
      <c r="F463">
        <f t="shared" si="228"/>
        <v>9.9290281310952463E-8</v>
      </c>
      <c r="G463">
        <f t="shared" si="229"/>
        <v>5.1237739073362783E-7</v>
      </c>
      <c r="H463" t="b">
        <f t="shared" si="230"/>
        <v>0</v>
      </c>
      <c r="I463">
        <f t="shared" si="231"/>
        <v>1</v>
      </c>
      <c r="J463">
        <f t="shared" si="232"/>
        <v>1000</v>
      </c>
      <c r="K463">
        <f t="shared" si="233"/>
        <v>16.457712952497648</v>
      </c>
      <c r="L463">
        <f t="shared" si="234"/>
        <v>6.1166767204458023E-4</v>
      </c>
      <c r="M463">
        <f t="shared" si="235"/>
        <v>1.0066650968832171E-5</v>
      </c>
      <c r="N463">
        <f t="shared" si="217"/>
        <v>0.14830737939284983</v>
      </c>
      <c r="O463">
        <f t="shared" si="236"/>
        <v>0.99576589652379599</v>
      </c>
      <c r="P463">
        <f t="shared" si="237"/>
        <v>1016.4577129524977</v>
      </c>
      <c r="Q463">
        <f t="shared" si="238"/>
        <v>0.8190861111178519</v>
      </c>
      <c r="R463">
        <f t="shared" si="239"/>
        <v>0.13279323100015128</v>
      </c>
      <c r="S463">
        <f t="shared" si="240"/>
        <v>1017.5182503532085</v>
      </c>
      <c r="T463">
        <f t="shared" si="241"/>
        <v>6.1166767204458023E-4</v>
      </c>
      <c r="U463">
        <f t="shared" si="218"/>
        <v>2.9860553906383286E-3</v>
      </c>
      <c r="V463">
        <f t="shared" si="242"/>
        <v>3.730005553478368E-7</v>
      </c>
      <c r="W463">
        <f t="shared" si="219"/>
        <v>5827.8437820272675</v>
      </c>
      <c r="X463">
        <f t="shared" si="220"/>
        <v>7079.3073877601419</v>
      </c>
      <c r="Y463">
        <f t="shared" si="221"/>
        <v>6.412216569035077E-4</v>
      </c>
      <c r="Z463">
        <f t="shared" si="243"/>
        <v>9.1100558692500837E-5</v>
      </c>
      <c r="AA463">
        <f t="shared" si="244"/>
        <v>1.5546255796490585E-6</v>
      </c>
      <c r="AD463" t="b">
        <f t="shared" si="245"/>
        <v>1</v>
      </c>
      <c r="AE463" t="b">
        <f t="shared" si="246"/>
        <v>1</v>
      </c>
      <c r="AF463" t="b">
        <f t="shared" si="222"/>
        <v>1</v>
      </c>
      <c r="AG463" t="b">
        <f t="shared" si="247"/>
        <v>1</v>
      </c>
      <c r="AH463" t="b">
        <f t="shared" si="223"/>
        <v>1</v>
      </c>
    </row>
    <row r="464" spans="1:34" x14ac:dyDescent="0.35">
      <c r="A464">
        <v>462</v>
      </c>
      <c r="B464">
        <f t="shared" si="224"/>
        <v>117</v>
      </c>
      <c r="C464">
        <f t="shared" si="225"/>
        <v>2065</v>
      </c>
      <c r="D464">
        <f t="shared" si="226"/>
        <v>0.88063055893887165</v>
      </c>
      <c r="E464">
        <f t="shared" si="227"/>
        <v>0.16232716857351892</v>
      </c>
      <c r="F464">
        <f t="shared" si="228"/>
        <v>8.3172771078877378E-8</v>
      </c>
      <c r="G464">
        <f t="shared" si="229"/>
        <v>4.2920461965475046E-7</v>
      </c>
      <c r="H464" t="b">
        <f t="shared" si="230"/>
        <v>0</v>
      </c>
      <c r="I464">
        <f t="shared" si="231"/>
        <v>1</v>
      </c>
      <c r="J464">
        <f t="shared" si="232"/>
        <v>1000</v>
      </c>
      <c r="K464">
        <f t="shared" si="233"/>
        <v>16.498302112473642</v>
      </c>
      <c r="L464">
        <f t="shared" si="234"/>
        <v>5.123773907336278E-4</v>
      </c>
      <c r="M464">
        <f t="shared" si="235"/>
        <v>8.4533569879243444E-6</v>
      </c>
      <c r="N464">
        <f t="shared" si="217"/>
        <v>0.14767949139402137</v>
      </c>
      <c r="O464">
        <f t="shared" si="236"/>
        <v>0.99576630642791375</v>
      </c>
      <c r="P464">
        <f t="shared" si="237"/>
        <v>1016.4983021124737</v>
      </c>
      <c r="Q464">
        <f t="shared" si="238"/>
        <v>0.8190861111178519</v>
      </c>
      <c r="R464">
        <f t="shared" si="239"/>
        <v>0.13279323100015128</v>
      </c>
      <c r="S464">
        <f t="shared" si="240"/>
        <v>1017.5614550845182</v>
      </c>
      <c r="T464">
        <f t="shared" si="241"/>
        <v>5.123773907336278E-4</v>
      </c>
      <c r="U464">
        <f t="shared" si="218"/>
        <v>2.4753968115195776E-3</v>
      </c>
      <c r="V464">
        <f t="shared" si="242"/>
        <v>3.0921207566939612E-7</v>
      </c>
      <c r="W464">
        <f t="shared" si="219"/>
        <v>5767.4048650985424</v>
      </c>
      <c r="X464">
        <f t="shared" si="220"/>
        <v>7018.808566202063</v>
      </c>
      <c r="Y464">
        <f t="shared" si="221"/>
        <v>5.3710824956668362E-4</v>
      </c>
      <c r="Z464">
        <f t="shared" si="243"/>
        <v>7.5989348079850595E-5</v>
      </c>
      <c r="AA464">
        <f t="shared" si="244"/>
        <v>1.2993595040190399E-6</v>
      </c>
      <c r="AD464" t="b">
        <f t="shared" si="245"/>
        <v>1</v>
      </c>
      <c r="AE464" t="b">
        <f t="shared" si="246"/>
        <v>1</v>
      </c>
      <c r="AF464" t="b">
        <f t="shared" si="222"/>
        <v>1</v>
      </c>
      <c r="AG464" t="b">
        <f t="shared" si="247"/>
        <v>1</v>
      </c>
      <c r="AH464" t="b">
        <f t="shared" si="223"/>
        <v>1</v>
      </c>
    </row>
    <row r="465" spans="1:34" x14ac:dyDescent="0.35">
      <c r="A465">
        <v>463</v>
      </c>
      <c r="B465">
        <f t="shared" si="224"/>
        <v>117</v>
      </c>
      <c r="C465">
        <f t="shared" si="225"/>
        <v>2065</v>
      </c>
      <c r="D465">
        <f t="shared" si="226"/>
        <v>0.88063055893887165</v>
      </c>
      <c r="E465">
        <f t="shared" si="227"/>
        <v>0.16232716857351892</v>
      </c>
      <c r="F465">
        <f t="shared" si="228"/>
        <v>6.9671570647229752E-8</v>
      </c>
      <c r="G465">
        <f t="shared" si="229"/>
        <v>3.5953304900752074E-7</v>
      </c>
      <c r="H465" t="b">
        <f t="shared" si="230"/>
        <v>0</v>
      </c>
      <c r="I465">
        <f t="shared" si="231"/>
        <v>1</v>
      </c>
      <c r="J465">
        <f t="shared" si="232"/>
        <v>1000</v>
      </c>
      <c r="K465">
        <f t="shared" si="233"/>
        <v>16.538991376267965</v>
      </c>
      <c r="L465">
        <f t="shared" si="234"/>
        <v>4.2920461965475045E-4</v>
      </c>
      <c r="M465">
        <f t="shared" si="235"/>
        <v>7.0986115031242902E-6</v>
      </c>
      <c r="N465">
        <f t="shared" si="217"/>
        <v>0.14705432198431651</v>
      </c>
      <c r="O465">
        <f t="shared" si="236"/>
        <v>0.99576671476991441</v>
      </c>
      <c r="P465">
        <f t="shared" si="237"/>
        <v>1016.538991376268</v>
      </c>
      <c r="Q465">
        <f t="shared" si="238"/>
        <v>0.8190861111178519</v>
      </c>
      <c r="R465">
        <f t="shared" si="239"/>
        <v>0.13279323100015128</v>
      </c>
      <c r="S465">
        <f t="shared" si="240"/>
        <v>1017.6047663703508</v>
      </c>
      <c r="T465">
        <f t="shared" si="241"/>
        <v>4.2920461965475045E-4</v>
      </c>
      <c r="U465">
        <f t="shared" si="218"/>
        <v>2.0475065799073489E-3</v>
      </c>
      <c r="V465">
        <f t="shared" si="242"/>
        <v>2.5576253333349274E-7</v>
      </c>
      <c r="W465">
        <f t="shared" si="219"/>
        <v>5694.9050596584202</v>
      </c>
      <c r="X465">
        <f t="shared" si="220"/>
        <v>6948.7048504808081</v>
      </c>
      <c r="Y465">
        <f t="shared" si="221"/>
        <v>4.5078246163936486E-4</v>
      </c>
      <c r="Z465">
        <f t="shared" si="243"/>
        <v>6.3384719934577938E-5</v>
      </c>
      <c r="AA465">
        <f t="shared" si="244"/>
        <v>1.0859303223134925E-6</v>
      </c>
      <c r="AD465" t="b">
        <f t="shared" si="245"/>
        <v>1</v>
      </c>
      <c r="AE465" t="b">
        <f t="shared" si="246"/>
        <v>1</v>
      </c>
      <c r="AF465" t="b">
        <f t="shared" si="222"/>
        <v>1</v>
      </c>
      <c r="AG465" t="b">
        <f t="shared" si="247"/>
        <v>1</v>
      </c>
      <c r="AH465" t="b">
        <f t="shared" si="223"/>
        <v>1</v>
      </c>
    </row>
    <row r="466" spans="1:34" x14ac:dyDescent="0.35">
      <c r="A466">
        <v>464</v>
      </c>
      <c r="B466">
        <f t="shared" si="224"/>
        <v>117</v>
      </c>
      <c r="C466">
        <f t="shared" si="225"/>
        <v>2065</v>
      </c>
      <c r="D466">
        <f t="shared" si="226"/>
        <v>0.88063055893887165</v>
      </c>
      <c r="E466">
        <f t="shared" si="227"/>
        <v>0.16232716857351892</v>
      </c>
      <c r="F466">
        <f t="shared" si="228"/>
        <v>5.8361981853995056E-8</v>
      </c>
      <c r="G466">
        <f t="shared" si="229"/>
        <v>3.0117106715352567E-7</v>
      </c>
      <c r="H466" t="b">
        <f t="shared" si="230"/>
        <v>0</v>
      </c>
      <c r="I466">
        <f t="shared" si="231"/>
        <v>1</v>
      </c>
      <c r="J466">
        <f t="shared" si="232"/>
        <v>1000</v>
      </c>
      <c r="K466">
        <f t="shared" si="233"/>
        <v>16.579780990763652</v>
      </c>
      <c r="L466">
        <f t="shared" si="234"/>
        <v>3.5953304900752074E-4</v>
      </c>
      <c r="M466">
        <f t="shared" si="235"/>
        <v>5.9609792114861887E-6</v>
      </c>
      <c r="N466">
        <f t="shared" si="217"/>
        <v>0.14643185891344157</v>
      </c>
      <c r="O466">
        <f t="shared" si="236"/>
        <v>0.99576712154749647</v>
      </c>
      <c r="P466">
        <f t="shared" si="237"/>
        <v>1016.5797809907637</v>
      </c>
      <c r="Q466">
        <f t="shared" si="238"/>
        <v>0.8190861111178519</v>
      </c>
      <c r="R466">
        <f t="shared" si="239"/>
        <v>0.13279323100015128</v>
      </c>
      <c r="S466">
        <f t="shared" si="240"/>
        <v>1017.6481844734985</v>
      </c>
      <c r="T466">
        <f t="shared" si="241"/>
        <v>3.5953304900752074E-4</v>
      </c>
      <c r="U466">
        <f t="shared" si="218"/>
        <v>1.6889515975958237E-3</v>
      </c>
      <c r="V466">
        <f t="shared" si="242"/>
        <v>2.1097394436617859E-7</v>
      </c>
      <c r="W466">
        <f t="shared" si="219"/>
        <v>5607.9477140971831</v>
      </c>
      <c r="X466">
        <f t="shared" si="220"/>
        <v>6867.4797194627236</v>
      </c>
      <c r="Y466">
        <f t="shared" si="221"/>
        <v>3.7933459816996007E-4</v>
      </c>
      <c r="Z466">
        <f t="shared" si="243"/>
        <v>5.2870888752754998E-5</v>
      </c>
      <c r="AA466">
        <f t="shared" si="244"/>
        <v>9.0748106316354768E-7</v>
      </c>
      <c r="AD466" t="b">
        <f t="shared" si="245"/>
        <v>1</v>
      </c>
      <c r="AE466" t="b">
        <f t="shared" si="246"/>
        <v>1</v>
      </c>
      <c r="AF466" t="b">
        <f t="shared" si="222"/>
        <v>1</v>
      </c>
      <c r="AG466" t="b">
        <f t="shared" si="247"/>
        <v>1</v>
      </c>
      <c r="AH466" t="b">
        <f t="shared" si="223"/>
        <v>1</v>
      </c>
    </row>
    <row r="467" spans="1:34" x14ac:dyDescent="0.35">
      <c r="A467">
        <v>465</v>
      </c>
      <c r="B467">
        <f t="shared" si="224"/>
        <v>118</v>
      </c>
      <c r="C467">
        <f t="shared" si="225"/>
        <v>2065</v>
      </c>
      <c r="D467">
        <f t="shared" si="226"/>
        <v>0.90173328303473166</v>
      </c>
      <c r="E467">
        <f t="shared" si="227"/>
        <v>0.17579760806839606</v>
      </c>
      <c r="F467">
        <f t="shared" si="228"/>
        <v>5.2945153224996099E-8</v>
      </c>
      <c r="G467">
        <f t="shared" si="229"/>
        <v>2.4822591392852958E-7</v>
      </c>
      <c r="H467" t="b">
        <f t="shared" si="230"/>
        <v>0</v>
      </c>
      <c r="I467">
        <f t="shared" si="231"/>
        <v>1</v>
      </c>
      <c r="J467">
        <f t="shared" si="232"/>
        <v>1000</v>
      </c>
      <c r="K467">
        <f t="shared" si="233"/>
        <v>16.620671203452581</v>
      </c>
      <c r="L467">
        <f t="shared" si="234"/>
        <v>3.0117106715352567E-4</v>
      </c>
      <c r="M467">
        <f t="shared" si="235"/>
        <v>5.0056652831516872E-6</v>
      </c>
      <c r="N467">
        <f t="shared" si="217"/>
        <v>0.14581208998888778</v>
      </c>
      <c r="O467">
        <f t="shared" si="236"/>
        <v>0.99576752675850311</v>
      </c>
      <c r="P467">
        <f t="shared" si="237"/>
        <v>1016.6206712034526</v>
      </c>
      <c r="Q467">
        <f t="shared" si="238"/>
        <v>0.83871403344943518</v>
      </c>
      <c r="R467">
        <f t="shared" si="239"/>
        <v>0.14105297116633464</v>
      </c>
      <c r="S467">
        <f t="shared" si="240"/>
        <v>1017.6917096574015</v>
      </c>
      <c r="T467">
        <f t="shared" si="241"/>
        <v>3.0117106715352567E-4</v>
      </c>
      <c r="U467">
        <f t="shared" si="218"/>
        <v>1.388478858206697E-3</v>
      </c>
      <c r="V467">
        <f t="shared" si="242"/>
        <v>1.7344064909965257E-7</v>
      </c>
      <c r="W467">
        <f t="shared" si="219"/>
        <v>5593.6096124374599</v>
      </c>
      <c r="X467">
        <f t="shared" si="220"/>
        <v>6838.5108578889103</v>
      </c>
      <c r="Y467">
        <f t="shared" si="221"/>
        <v>3.09016749402951E-4</v>
      </c>
      <c r="Z467">
        <f t="shared" si="243"/>
        <v>4.410103921423571E-5</v>
      </c>
      <c r="AA467">
        <f t="shared" si="244"/>
        <v>7.5827861604463011E-7</v>
      </c>
      <c r="AD467" t="b">
        <f t="shared" si="245"/>
        <v>1</v>
      </c>
      <c r="AE467" t="b">
        <f t="shared" si="246"/>
        <v>1</v>
      </c>
      <c r="AF467" t="b">
        <f t="shared" si="222"/>
        <v>1</v>
      </c>
      <c r="AG467" t="b">
        <f t="shared" si="247"/>
        <v>1</v>
      </c>
      <c r="AH467" t="b">
        <f t="shared" si="223"/>
        <v>1</v>
      </c>
    </row>
    <row r="468" spans="1:34" x14ac:dyDescent="0.35">
      <c r="A468">
        <v>466</v>
      </c>
      <c r="B468">
        <f t="shared" si="224"/>
        <v>118</v>
      </c>
      <c r="C468">
        <f t="shared" si="225"/>
        <v>2065</v>
      </c>
      <c r="D468">
        <f t="shared" si="226"/>
        <v>0.90173328303473166</v>
      </c>
      <c r="E468">
        <f t="shared" si="227"/>
        <v>0.17579760806839606</v>
      </c>
      <c r="F468">
        <f t="shared" si="228"/>
        <v>4.3637521929227059E-8</v>
      </c>
      <c r="G468">
        <f t="shared" si="229"/>
        <v>2.0458839199930252E-7</v>
      </c>
      <c r="H468" t="b">
        <f t="shared" si="230"/>
        <v>0</v>
      </c>
      <c r="I468">
        <f t="shared" si="231"/>
        <v>1</v>
      </c>
      <c r="J468">
        <f t="shared" si="232"/>
        <v>1000</v>
      </c>
      <c r="K468">
        <f t="shared" si="233"/>
        <v>16.661662262437059</v>
      </c>
      <c r="L468">
        <f t="shared" si="234"/>
        <v>2.4822591392852957E-4</v>
      </c>
      <c r="M468">
        <f t="shared" si="235"/>
        <v>4.1358563426619307E-6</v>
      </c>
      <c r="N468">
        <f t="shared" si="217"/>
        <v>0.14519500307566802</v>
      </c>
      <c r="O468">
        <f t="shared" si="236"/>
        <v>0.9957679304009236</v>
      </c>
      <c r="P468">
        <f t="shared" si="237"/>
        <v>1016.6616622624371</v>
      </c>
      <c r="Q468">
        <f t="shared" si="238"/>
        <v>0.83871403344943518</v>
      </c>
      <c r="R468">
        <f t="shared" si="239"/>
        <v>0.14105297116633464</v>
      </c>
      <c r="S468">
        <f t="shared" si="240"/>
        <v>1017.73534218615</v>
      </c>
      <c r="T468">
        <f t="shared" si="241"/>
        <v>2.4822591392852957E-4</v>
      </c>
      <c r="U468">
        <f t="shared" si="218"/>
        <v>1.1408031468828027E-3</v>
      </c>
      <c r="V468">
        <f t="shared" si="242"/>
        <v>1.4250244944012303E-7</v>
      </c>
      <c r="W468">
        <f t="shared" si="219"/>
        <v>5576.0893163806259</v>
      </c>
      <c r="X468">
        <f t="shared" si="220"/>
        <v>6804.5919550070748</v>
      </c>
      <c r="Y468">
        <f t="shared" si="221"/>
        <v>2.5133737940348543E-4</v>
      </c>
      <c r="Z468">
        <f t="shared" si="243"/>
        <v>3.6194339299320668E-5</v>
      </c>
      <c r="AA468">
        <f t="shared" si="244"/>
        <v>6.2374850080208262E-7</v>
      </c>
      <c r="AD468" t="b">
        <f t="shared" si="245"/>
        <v>1</v>
      </c>
      <c r="AE468" t="b">
        <f t="shared" si="246"/>
        <v>1</v>
      </c>
      <c r="AF468" t="b">
        <f t="shared" si="222"/>
        <v>1</v>
      </c>
      <c r="AG468" t="b">
        <f t="shared" si="247"/>
        <v>1</v>
      </c>
      <c r="AH468" t="b">
        <f t="shared" si="223"/>
        <v>1</v>
      </c>
    </row>
    <row r="469" spans="1:34" x14ac:dyDescent="0.35">
      <c r="A469">
        <v>467</v>
      </c>
      <c r="B469">
        <f t="shared" si="224"/>
        <v>118</v>
      </c>
      <c r="C469">
        <f t="shared" si="225"/>
        <v>2065</v>
      </c>
      <c r="D469">
        <f t="shared" si="226"/>
        <v>0.90173328303473166</v>
      </c>
      <c r="E469">
        <f t="shared" si="227"/>
        <v>0.17579760806839606</v>
      </c>
      <c r="F469">
        <f t="shared" si="228"/>
        <v>3.596614995203676E-8</v>
      </c>
      <c r="G469">
        <f t="shared" si="229"/>
        <v>1.6862224204726575E-7</v>
      </c>
      <c r="H469" t="b">
        <f t="shared" si="230"/>
        <v>0</v>
      </c>
      <c r="I469">
        <f t="shared" si="231"/>
        <v>1</v>
      </c>
      <c r="J469">
        <f t="shared" si="232"/>
        <v>1000</v>
      </c>
      <c r="K469">
        <f t="shared" si="233"/>
        <v>16.702754416431237</v>
      </c>
      <c r="L469">
        <f t="shared" si="234"/>
        <v>2.0458839199930253E-4</v>
      </c>
      <c r="M469">
        <f t="shared" si="235"/>
        <v>3.4171896680169151E-6</v>
      </c>
      <c r="N469">
        <f t="shared" si="217"/>
        <v>0.14458058609605348</v>
      </c>
      <c r="O469">
        <f t="shared" si="236"/>
        <v>0.99576833247288588</v>
      </c>
      <c r="P469">
        <f t="shared" si="237"/>
        <v>1016.7027544164313</v>
      </c>
      <c r="Q469">
        <f t="shared" si="238"/>
        <v>0.83871403344943518</v>
      </c>
      <c r="R469">
        <f t="shared" si="239"/>
        <v>0.14105297116633464</v>
      </c>
      <c r="S469">
        <f t="shared" si="240"/>
        <v>1017.7790823244851</v>
      </c>
      <c r="T469">
        <f t="shared" si="241"/>
        <v>2.0458839199930253E-4</v>
      </c>
      <c r="U469">
        <f t="shared" si="218"/>
        <v>9.3664462881873139E-4</v>
      </c>
      <c r="V469">
        <f t="shared" si="242"/>
        <v>1.1700016275929522E-7</v>
      </c>
      <c r="W469">
        <f t="shared" si="219"/>
        <v>5554.6920586916667</v>
      </c>
      <c r="X469">
        <f t="shared" si="220"/>
        <v>6764.8862789383329</v>
      </c>
      <c r="Y469">
        <f t="shared" si="221"/>
        <v>2.0406566273063539E-4</v>
      </c>
      <c r="Z469">
        <f t="shared" si="243"/>
        <v>2.9705212205584703E-5</v>
      </c>
      <c r="AA469">
        <f t="shared" si="244"/>
        <v>5.1307481646292958E-7</v>
      </c>
      <c r="AD469" t="b">
        <f t="shared" si="245"/>
        <v>1</v>
      </c>
      <c r="AE469" t="b">
        <f t="shared" si="246"/>
        <v>1</v>
      </c>
      <c r="AF469" t="b">
        <f t="shared" si="222"/>
        <v>1</v>
      </c>
      <c r="AG469" t="b">
        <f t="shared" si="247"/>
        <v>1</v>
      </c>
      <c r="AH469" t="b">
        <f t="shared" si="223"/>
        <v>1</v>
      </c>
    </row>
    <row r="470" spans="1:34" x14ac:dyDescent="0.35">
      <c r="A470">
        <v>468</v>
      </c>
      <c r="B470">
        <f t="shared" si="224"/>
        <v>118</v>
      </c>
      <c r="C470">
        <f t="shared" si="225"/>
        <v>2065</v>
      </c>
      <c r="D470">
        <f t="shared" si="226"/>
        <v>0.90173328303473166</v>
      </c>
      <c r="E470">
        <f t="shared" si="227"/>
        <v>0.17579760806839606</v>
      </c>
      <c r="F470">
        <f t="shared" si="228"/>
        <v>2.9643386819039438E-8</v>
      </c>
      <c r="G470">
        <f t="shared" si="229"/>
        <v>1.3897885522822632E-7</v>
      </c>
      <c r="H470" t="b">
        <f t="shared" si="230"/>
        <v>0</v>
      </c>
      <c r="I470">
        <f t="shared" si="231"/>
        <v>1</v>
      </c>
      <c r="J470">
        <f t="shared" si="232"/>
        <v>1000</v>
      </c>
      <c r="K470">
        <f t="shared" si="233"/>
        <v>16.743947914762689</v>
      </c>
      <c r="L470">
        <f t="shared" si="234"/>
        <v>1.6862224204726575E-4</v>
      </c>
      <c r="M470">
        <f t="shared" si="235"/>
        <v>2.8234020381099249E-6</v>
      </c>
      <c r="N470">
        <f t="shared" si="217"/>
        <v>0.14396882702931146</v>
      </c>
      <c r="O470">
        <f t="shared" si="236"/>
        <v>0.995768732972658</v>
      </c>
      <c r="P470">
        <f t="shared" si="237"/>
        <v>1016.7439479147627</v>
      </c>
      <c r="Q470">
        <f t="shared" si="238"/>
        <v>0.83871403344943518</v>
      </c>
      <c r="R470">
        <f t="shared" si="239"/>
        <v>0.14105297116633464</v>
      </c>
      <c r="S470">
        <f t="shared" si="240"/>
        <v>1017.8229303378013</v>
      </c>
      <c r="T470">
        <f t="shared" si="241"/>
        <v>1.6862224204726575E-4</v>
      </c>
      <c r="U470">
        <f t="shared" si="218"/>
        <v>7.6835452566467971E-4</v>
      </c>
      <c r="V470">
        <f t="shared" si="242"/>
        <v>9.5978348451092709E-8</v>
      </c>
      <c r="W470">
        <f t="shared" si="219"/>
        <v>5528.5714103984674</v>
      </c>
      <c r="X470">
        <f t="shared" si="220"/>
        <v>6718.4156822800951</v>
      </c>
      <c r="Y470">
        <f t="shared" si="221"/>
        <v>1.653631948059711E-4</v>
      </c>
      <c r="Z470">
        <f t="shared" si="243"/>
        <v>2.4379502584024275E-5</v>
      </c>
      <c r="AA470">
        <f t="shared" si="244"/>
        <v>4.2202701170143924E-7</v>
      </c>
      <c r="AD470" t="b">
        <f t="shared" si="245"/>
        <v>1</v>
      </c>
      <c r="AE470" t="b">
        <f t="shared" si="246"/>
        <v>1</v>
      </c>
      <c r="AF470" t="b">
        <f t="shared" si="222"/>
        <v>1</v>
      </c>
      <c r="AG470" t="b">
        <f t="shared" si="247"/>
        <v>1</v>
      </c>
      <c r="AH470" t="b">
        <f t="shared" si="223"/>
        <v>1</v>
      </c>
    </row>
    <row r="471" spans="1:34" x14ac:dyDescent="0.35">
      <c r="A471">
        <v>469</v>
      </c>
      <c r="B471">
        <f t="shared" si="224"/>
        <v>118</v>
      </c>
      <c r="C471">
        <f t="shared" si="225"/>
        <v>2066</v>
      </c>
      <c r="D471">
        <f t="shared" si="226"/>
        <v>0.90173328303473166</v>
      </c>
      <c r="E471">
        <f t="shared" si="227"/>
        <v>0.17579760806839606</v>
      </c>
      <c r="F471">
        <f t="shared" si="228"/>
        <v>2.4432150321206089E-8</v>
      </c>
      <c r="G471">
        <f t="shared" si="229"/>
        <v>1.1454670490702023E-7</v>
      </c>
      <c r="H471" t="b">
        <f t="shared" si="230"/>
        <v>1</v>
      </c>
      <c r="I471">
        <f t="shared" si="231"/>
        <v>1</v>
      </c>
      <c r="J471">
        <f t="shared" si="232"/>
        <v>1000</v>
      </c>
      <c r="K471">
        <f t="shared" si="233"/>
        <v>16.785243007373865</v>
      </c>
      <c r="L471">
        <f t="shared" si="234"/>
        <v>1.3897885522822631E-4</v>
      </c>
      <c r="M471">
        <f t="shared" si="235"/>
        <v>2.3327938578924106E-6</v>
      </c>
      <c r="N471">
        <f t="shared" si="217"/>
        <v>0.14335971391144364</v>
      </c>
      <c r="O471">
        <f t="shared" si="236"/>
        <v>0.99576913189864491</v>
      </c>
      <c r="P471">
        <f t="shared" si="237"/>
        <v>1016.7852430073739</v>
      </c>
      <c r="Q471">
        <f t="shared" si="238"/>
        <v>0.83871403344943518</v>
      </c>
      <c r="R471">
        <f t="shared" si="239"/>
        <v>0.14105297116633464</v>
      </c>
      <c r="S471">
        <f t="shared" si="240"/>
        <v>1017.8668864921473</v>
      </c>
      <c r="T471">
        <f t="shared" si="241"/>
        <v>1.3897885522822631E-4</v>
      </c>
      <c r="U471">
        <f t="shared" si="218"/>
        <v>6.2962843469683487E-4</v>
      </c>
      <c r="V471">
        <f t="shared" si="242"/>
        <v>7.8649497441005065E-8</v>
      </c>
      <c r="W471">
        <f t="shared" si="219"/>
        <v>5496.6961747866635</v>
      </c>
      <c r="X471">
        <f t="shared" si="220"/>
        <v>6664.036702032563</v>
      </c>
      <c r="Y471">
        <f t="shared" si="221"/>
        <v>1.3371501090044145E-4</v>
      </c>
      <c r="Z471">
        <f t="shared" si="243"/>
        <v>2.0008622769084232E-5</v>
      </c>
      <c r="AA471">
        <f t="shared" si="244"/>
        <v>3.4712476487437392E-7</v>
      </c>
      <c r="AD471" t="b">
        <f t="shared" si="245"/>
        <v>1</v>
      </c>
      <c r="AE471" t="b">
        <f t="shared" si="246"/>
        <v>1</v>
      </c>
      <c r="AF471" t="b">
        <f t="shared" si="222"/>
        <v>1</v>
      </c>
      <c r="AG471" t="b">
        <f t="shared" si="247"/>
        <v>1</v>
      </c>
      <c r="AH471" t="b">
        <f t="shared" si="223"/>
        <v>1</v>
      </c>
    </row>
    <row r="472" spans="1:34" x14ac:dyDescent="0.35">
      <c r="A472">
        <v>470</v>
      </c>
      <c r="B472">
        <f t="shared" si="224"/>
        <v>118</v>
      </c>
      <c r="C472">
        <f t="shared" si="225"/>
        <v>2066</v>
      </c>
      <c r="D472">
        <f t="shared" si="226"/>
        <v>0.90173328303473166</v>
      </c>
      <c r="E472">
        <f t="shared" si="227"/>
        <v>0.17579760806839606</v>
      </c>
      <c r="F472">
        <f t="shared" si="228"/>
        <v>2.0137036734770561E-8</v>
      </c>
      <c r="G472">
        <f t="shared" si="229"/>
        <v>9.4409668172249665E-8</v>
      </c>
      <c r="H472" t="b">
        <f t="shared" si="230"/>
        <v>0</v>
      </c>
      <c r="I472">
        <f t="shared" si="231"/>
        <v>1</v>
      </c>
      <c r="J472">
        <f t="shared" si="232"/>
        <v>1000</v>
      </c>
      <c r="K472">
        <f t="shared" si="233"/>
        <v>16.826639944823754</v>
      </c>
      <c r="L472">
        <f t="shared" si="234"/>
        <v>1.1454670490702023E-4</v>
      </c>
      <c r="M472">
        <f t="shared" si="235"/>
        <v>1.9274361603364058E-6</v>
      </c>
      <c r="N472">
        <f t="shared" si="217"/>
        <v>0.14275323483492514</v>
      </c>
      <c r="O472">
        <f t="shared" si="236"/>
        <v>0.99576952924938766</v>
      </c>
      <c r="P472">
        <f t="shared" si="237"/>
        <v>1016.8266399448238</v>
      </c>
      <c r="Q472">
        <f t="shared" si="238"/>
        <v>0.83871403344943518</v>
      </c>
      <c r="R472">
        <f t="shared" si="239"/>
        <v>0.14105297116633464</v>
      </c>
      <c r="S472">
        <f t="shared" si="240"/>
        <v>1017.910951054228</v>
      </c>
      <c r="T472">
        <f t="shared" si="241"/>
        <v>1.1454670490702023E-4</v>
      </c>
      <c r="U472">
        <f t="shared" si="218"/>
        <v>5.1527003622268844E-4</v>
      </c>
      <c r="V472">
        <f t="shared" si="242"/>
        <v>6.4364515898707789E-8</v>
      </c>
      <c r="W472">
        <f t="shared" si="219"/>
        <v>5457.8100548196235</v>
      </c>
      <c r="X472">
        <f t="shared" si="220"/>
        <v>6600.4126203392971</v>
      </c>
      <c r="Y472">
        <f t="shared" si="221"/>
        <v>1.0787272906347355E-4</v>
      </c>
      <c r="Z472">
        <f t="shared" si="243"/>
        <v>1.6421382844968978E-5</v>
      </c>
      <c r="AA472">
        <f t="shared" si="244"/>
        <v>2.8550493938152305E-7</v>
      </c>
      <c r="AD472" t="b">
        <f t="shared" si="245"/>
        <v>1</v>
      </c>
      <c r="AE472" t="b">
        <f t="shared" si="246"/>
        <v>1</v>
      </c>
      <c r="AF472" t="b">
        <f t="shared" si="222"/>
        <v>1</v>
      </c>
      <c r="AG472" t="b">
        <f t="shared" si="247"/>
        <v>1</v>
      </c>
      <c r="AH472" t="b">
        <f t="shared" si="223"/>
        <v>1</v>
      </c>
    </row>
    <row r="473" spans="1:34" x14ac:dyDescent="0.35">
      <c r="A473">
        <v>471</v>
      </c>
      <c r="B473">
        <f t="shared" si="224"/>
        <v>118</v>
      </c>
      <c r="C473">
        <f t="shared" si="225"/>
        <v>2066</v>
      </c>
      <c r="D473">
        <f t="shared" si="226"/>
        <v>0.90173328303473166</v>
      </c>
      <c r="E473">
        <f t="shared" si="227"/>
        <v>0.17579760806839606</v>
      </c>
      <c r="F473">
        <f t="shared" si="228"/>
        <v>1.6596993843212472E-8</v>
      </c>
      <c r="G473">
        <f t="shared" si="229"/>
        <v>7.7812674329037193E-8</v>
      </c>
      <c r="H473" t="b">
        <f t="shared" si="230"/>
        <v>0</v>
      </c>
      <c r="I473">
        <f t="shared" si="231"/>
        <v>1</v>
      </c>
      <c r="J473">
        <f t="shared" si="232"/>
        <v>1000</v>
      </c>
      <c r="K473">
        <f t="shared" si="233"/>
        <v>16.868138978289107</v>
      </c>
      <c r="L473">
        <f t="shared" si="234"/>
        <v>9.4409668172249663E-5</v>
      </c>
      <c r="M473">
        <f t="shared" si="235"/>
        <v>1.5925154036236651E-6</v>
      </c>
      <c r="N473">
        <f t="shared" si="217"/>
        <v>0.14214937794844351</v>
      </c>
      <c r="O473">
        <f t="shared" si="236"/>
        <v>0.99576992502355621</v>
      </c>
      <c r="P473">
        <f t="shared" si="237"/>
        <v>1016.8681389782892</v>
      </c>
      <c r="Q473">
        <f t="shared" si="238"/>
        <v>0.83871403344943518</v>
      </c>
      <c r="R473">
        <f t="shared" si="239"/>
        <v>0.14105297116633464</v>
      </c>
      <c r="S473">
        <f t="shared" si="240"/>
        <v>1017.9551242914063</v>
      </c>
      <c r="T473">
        <f t="shared" si="241"/>
        <v>9.4409668172249663E-5</v>
      </c>
      <c r="U473">
        <f t="shared" si="218"/>
        <v>4.2099633275518298E-4</v>
      </c>
      <c r="V473">
        <f t="shared" si="242"/>
        <v>5.2588396856066787E-8</v>
      </c>
      <c r="W473">
        <f t="shared" si="219"/>
        <v>5410.3825165417884</v>
      </c>
      <c r="X473">
        <f t="shared" si="220"/>
        <v>6525.9808034184907</v>
      </c>
      <c r="Y473">
        <f t="shared" si="221"/>
        <v>8.6807686178768642E-5</v>
      </c>
      <c r="Z473">
        <f t="shared" si="243"/>
        <v>1.3477285531280514E-5</v>
      </c>
      <c r="AA473">
        <f t="shared" si="244"/>
        <v>2.3481213329212044E-7</v>
      </c>
      <c r="AD473" t="b">
        <f t="shared" si="245"/>
        <v>1</v>
      </c>
      <c r="AE473" t="b">
        <f t="shared" si="246"/>
        <v>1</v>
      </c>
      <c r="AF473" t="b">
        <f t="shared" si="222"/>
        <v>1</v>
      </c>
      <c r="AG473" t="b">
        <f t="shared" si="247"/>
        <v>1</v>
      </c>
      <c r="AH473" t="b">
        <f t="shared" si="223"/>
        <v>1</v>
      </c>
    </row>
    <row r="474" spans="1:34" x14ac:dyDescent="0.35">
      <c r="A474">
        <v>472</v>
      </c>
      <c r="B474">
        <f t="shared" si="224"/>
        <v>118</v>
      </c>
      <c r="C474">
        <f t="shared" si="225"/>
        <v>2066</v>
      </c>
      <c r="D474">
        <f t="shared" si="226"/>
        <v>0.90173328303473166</v>
      </c>
      <c r="E474">
        <f t="shared" si="227"/>
        <v>0.17579760806839606</v>
      </c>
      <c r="F474">
        <f t="shared" si="228"/>
        <v>1.3679282024449825E-8</v>
      </c>
      <c r="G474">
        <f t="shared" si="229"/>
        <v>6.4133392304587372E-8</v>
      </c>
      <c r="H474" t="b">
        <f t="shared" si="230"/>
        <v>0</v>
      </c>
      <c r="I474">
        <f t="shared" si="231"/>
        <v>1</v>
      </c>
      <c r="J474">
        <f t="shared" si="232"/>
        <v>1000</v>
      </c>
      <c r="K474">
        <f t="shared" si="233"/>
        <v>16.909740359566278</v>
      </c>
      <c r="L474">
        <f t="shared" si="234"/>
        <v>7.7812674329037196E-5</v>
      </c>
      <c r="M474">
        <f t="shared" si="235"/>
        <v>1.3157921195875072E-6</v>
      </c>
      <c r="N474">
        <f t="shared" si="217"/>
        <v>0.14154813145663964</v>
      </c>
      <c r="O474">
        <f t="shared" si="236"/>
        <v>0.99577031921995507</v>
      </c>
      <c r="P474">
        <f t="shared" si="237"/>
        <v>1016.9097403595663</v>
      </c>
      <c r="Q474">
        <f t="shared" si="238"/>
        <v>0.83871403344943518</v>
      </c>
      <c r="R474">
        <f t="shared" si="239"/>
        <v>0.14105297116633464</v>
      </c>
      <c r="S474">
        <f t="shared" si="240"/>
        <v>1017.9994064717041</v>
      </c>
      <c r="T474">
        <f t="shared" si="241"/>
        <v>7.7812674329037196E-5</v>
      </c>
      <c r="U474">
        <f t="shared" si="218"/>
        <v>3.4327712014540742E-4</v>
      </c>
      <c r="V474">
        <f t="shared" si="242"/>
        <v>4.2880167880968688E-8</v>
      </c>
      <c r="W474">
        <f t="shared" si="219"/>
        <v>5352.5489266977884</v>
      </c>
      <c r="X474">
        <f t="shared" si="220"/>
        <v>6438.9145206998246</v>
      </c>
      <c r="Y474">
        <f t="shared" si="221"/>
        <v>6.9672310826338673E-5</v>
      </c>
      <c r="Z474">
        <f t="shared" si="243"/>
        <v>1.1061023252377457E-5</v>
      </c>
      <c r="AA474">
        <f t="shared" si="244"/>
        <v>1.931086389489263E-7</v>
      </c>
      <c r="AD474" t="b">
        <f t="shared" si="245"/>
        <v>1</v>
      </c>
      <c r="AE474" t="b">
        <f t="shared" si="246"/>
        <v>1</v>
      </c>
      <c r="AF474" t="b">
        <f t="shared" si="222"/>
        <v>1</v>
      </c>
      <c r="AG474" t="b">
        <f t="shared" si="247"/>
        <v>1</v>
      </c>
      <c r="AH474" t="b">
        <f t="shared" si="223"/>
        <v>1</v>
      </c>
    </row>
    <row r="475" spans="1:34" x14ac:dyDescent="0.35">
      <c r="A475">
        <v>473</v>
      </c>
      <c r="B475">
        <f t="shared" si="224"/>
        <v>118</v>
      </c>
      <c r="C475">
        <f t="shared" si="225"/>
        <v>2066</v>
      </c>
      <c r="D475">
        <f t="shared" si="226"/>
        <v>0.90173328303473166</v>
      </c>
      <c r="E475">
        <f t="shared" si="227"/>
        <v>0.17579760806839606</v>
      </c>
      <c r="F475">
        <f t="shared" si="228"/>
        <v>1.1274496964458539E-8</v>
      </c>
      <c r="G475">
        <f t="shared" si="229"/>
        <v>5.2858895340128833E-8</v>
      </c>
      <c r="H475" t="b">
        <f t="shared" si="230"/>
        <v>0</v>
      </c>
      <c r="I475">
        <f t="shared" si="231"/>
        <v>1</v>
      </c>
      <c r="J475">
        <f t="shared" si="232"/>
        <v>1000</v>
      </c>
      <c r="K475">
        <f t="shared" si="233"/>
        <v>16.951444341072577</v>
      </c>
      <c r="L475">
        <f t="shared" si="234"/>
        <v>6.4133392304587366E-5</v>
      </c>
      <c r="M475">
        <f t="shared" si="235"/>
        <v>1.0871536300553852E-6</v>
      </c>
      <c r="N475">
        <f t="shared" si="217"/>
        <v>0.14094948361984827</v>
      </c>
      <c r="O475">
        <f t="shared" si="236"/>
        <v>0.99577071183751553</v>
      </c>
      <c r="P475">
        <f t="shared" si="237"/>
        <v>1016.9514443410726</v>
      </c>
      <c r="Q475">
        <f t="shared" si="238"/>
        <v>0.83871403344943518</v>
      </c>
      <c r="R475">
        <f t="shared" si="239"/>
        <v>0.14105297116633464</v>
      </c>
      <c r="S475">
        <f t="shared" si="240"/>
        <v>1018.0437978638047</v>
      </c>
      <c r="T475">
        <f t="shared" si="241"/>
        <v>6.4133392304587366E-5</v>
      </c>
      <c r="U475">
        <f t="shared" si="218"/>
        <v>2.7920267391344245E-4</v>
      </c>
      <c r="V475">
        <f t="shared" si="242"/>
        <v>3.4876363228497395E-8</v>
      </c>
      <c r="W475">
        <f t="shared" si="219"/>
        <v>5282.0376233152256</v>
      </c>
      <c r="X475">
        <f t="shared" si="220"/>
        <v>6337.0783113247671</v>
      </c>
      <c r="Y475">
        <f t="shared" si="221"/>
        <v>5.5768285307073877E-5</v>
      </c>
      <c r="Z475">
        <f t="shared" si="243"/>
        <v>9.0779618446899729E-6</v>
      </c>
      <c r="AA475">
        <f t="shared" si="244"/>
        <v>1.5880037032823761E-7</v>
      </c>
      <c r="AD475" t="b">
        <f t="shared" si="245"/>
        <v>1</v>
      </c>
      <c r="AE475" t="b">
        <f t="shared" si="246"/>
        <v>1</v>
      </c>
      <c r="AF475" t="b">
        <f t="shared" si="222"/>
        <v>1</v>
      </c>
      <c r="AG475" t="b">
        <f t="shared" si="247"/>
        <v>1</v>
      </c>
      <c r="AH475" t="b">
        <f t="shared" si="223"/>
        <v>1</v>
      </c>
    </row>
    <row r="476" spans="1:34" x14ac:dyDescent="0.35">
      <c r="A476">
        <v>474</v>
      </c>
      <c r="B476">
        <f t="shared" si="224"/>
        <v>118</v>
      </c>
      <c r="C476">
        <f t="shared" si="225"/>
        <v>2066</v>
      </c>
      <c r="D476">
        <f t="shared" si="226"/>
        <v>0.90173328303473166</v>
      </c>
      <c r="E476">
        <f t="shared" si="227"/>
        <v>0.17579760806839606</v>
      </c>
      <c r="F476">
        <f t="shared" si="228"/>
        <v>9.2924673659323347E-9</v>
      </c>
      <c r="G476">
        <f t="shared" si="229"/>
        <v>4.3566427974196496E-8</v>
      </c>
      <c r="H476" t="b">
        <f t="shared" si="230"/>
        <v>0</v>
      </c>
      <c r="I476">
        <f t="shared" si="231"/>
        <v>1</v>
      </c>
      <c r="J476">
        <f t="shared" si="232"/>
        <v>1000</v>
      </c>
      <c r="K476">
        <f t="shared" si="233"/>
        <v>16.993251175847853</v>
      </c>
      <c r="L476">
        <f t="shared" si="234"/>
        <v>5.2858895340128834E-5</v>
      </c>
      <c r="M476">
        <f t="shared" si="235"/>
        <v>8.9824448539266281E-7</v>
      </c>
      <c r="N476">
        <f t="shared" si="217"/>
        <v>0.1403534227538395</v>
      </c>
      <c r="O476">
        <f t="shared" si="236"/>
        <v>0.99577110287529402</v>
      </c>
      <c r="P476">
        <f t="shared" si="237"/>
        <v>1016.9932511758478</v>
      </c>
      <c r="Q476">
        <f t="shared" si="238"/>
        <v>0.83871403344943518</v>
      </c>
      <c r="R476">
        <f t="shared" si="239"/>
        <v>0.14105297116633464</v>
      </c>
      <c r="S476">
        <f t="shared" si="240"/>
        <v>1018.0882987370537</v>
      </c>
      <c r="T476">
        <f t="shared" si="241"/>
        <v>5.2858895340128834E-5</v>
      </c>
      <c r="U476">
        <f t="shared" si="218"/>
        <v>2.2637469155135643E-4</v>
      </c>
      <c r="V476">
        <f t="shared" si="242"/>
        <v>2.8277400991982583E-8</v>
      </c>
      <c r="W476">
        <f t="shared" si="219"/>
        <v>5196.0810669498414</v>
      </c>
      <c r="X476">
        <f t="shared" si="220"/>
        <v>6217.975807520791</v>
      </c>
      <c r="Y476">
        <f t="shared" si="221"/>
        <v>4.4520303612294486E-5</v>
      </c>
      <c r="Z476">
        <f t="shared" si="243"/>
        <v>7.4504340029067633E-6</v>
      </c>
      <c r="AA476">
        <f t="shared" si="244"/>
        <v>1.3057592639627972E-7</v>
      </c>
      <c r="AD476" t="b">
        <f t="shared" si="245"/>
        <v>1</v>
      </c>
      <c r="AE476" t="b">
        <f t="shared" si="246"/>
        <v>1</v>
      </c>
      <c r="AF476" t="b">
        <f t="shared" si="222"/>
        <v>1</v>
      </c>
      <c r="AG476" t="b">
        <f t="shared" si="247"/>
        <v>1</v>
      </c>
      <c r="AH476" t="b">
        <f t="shared" si="223"/>
        <v>1</v>
      </c>
    </row>
    <row r="477" spans="1:34" x14ac:dyDescent="0.35">
      <c r="A477">
        <v>475</v>
      </c>
      <c r="B477">
        <f t="shared" si="224"/>
        <v>118</v>
      </c>
      <c r="C477">
        <f t="shared" si="225"/>
        <v>2066</v>
      </c>
      <c r="D477">
        <f t="shared" si="226"/>
        <v>0.90173328303473166</v>
      </c>
      <c r="E477">
        <f t="shared" si="227"/>
        <v>0.17579760806839606</v>
      </c>
      <c r="F477">
        <f t="shared" si="228"/>
        <v>7.6588738299478015E-9</v>
      </c>
      <c r="G477">
        <f t="shared" si="229"/>
        <v>3.5907554144248695E-8</v>
      </c>
      <c r="H477" t="b">
        <f t="shared" si="230"/>
        <v>0</v>
      </c>
      <c r="I477">
        <f t="shared" si="231"/>
        <v>1</v>
      </c>
      <c r="J477">
        <f t="shared" si="232"/>
        <v>1000</v>
      </c>
      <c r="K477">
        <f t="shared" si="233"/>
        <v>17.035161117556008</v>
      </c>
      <c r="L477">
        <f t="shared" si="234"/>
        <v>4.3566427974196497E-5</v>
      </c>
      <c r="M477">
        <f t="shared" si="235"/>
        <v>7.4216111985683657E-7</v>
      </c>
      <c r="N477">
        <f t="shared" si="217"/>
        <v>0.13975993722956134</v>
      </c>
      <c r="O477">
        <f t="shared" si="236"/>
        <v>0.99577149233247386</v>
      </c>
      <c r="P477">
        <f t="shared" si="237"/>
        <v>1017.035161117556</v>
      </c>
      <c r="Q477">
        <f t="shared" si="238"/>
        <v>0.83871403344943518</v>
      </c>
      <c r="R477">
        <f t="shared" si="239"/>
        <v>0.14105297116633464</v>
      </c>
      <c r="S477">
        <f t="shared" si="240"/>
        <v>1018.1329093614613</v>
      </c>
      <c r="T477">
        <f t="shared" si="241"/>
        <v>4.3566427974196497E-5</v>
      </c>
      <c r="U477">
        <f t="shared" si="218"/>
        <v>1.8281640322914916E-4</v>
      </c>
      <c r="V477">
        <f t="shared" si="242"/>
        <v>2.2836354658708996E-8</v>
      </c>
      <c r="W477">
        <f t="shared" si="219"/>
        <v>5091.3075976919681</v>
      </c>
      <c r="X477">
        <f t="shared" si="220"/>
        <v>6078.688740071233</v>
      </c>
      <c r="Y477">
        <f t="shared" si="221"/>
        <v>3.5454441830993588E-5</v>
      </c>
      <c r="Z477">
        <f t="shared" si="243"/>
        <v>6.1146972833371001E-6</v>
      </c>
      <c r="AA477">
        <f t="shared" si="244"/>
        <v>1.073564609003827E-7</v>
      </c>
      <c r="AD477" t="b">
        <f t="shared" si="245"/>
        <v>1</v>
      </c>
      <c r="AE477" t="b">
        <f t="shared" si="246"/>
        <v>1</v>
      </c>
      <c r="AF477" t="b">
        <f t="shared" si="222"/>
        <v>1</v>
      </c>
      <c r="AG477" t="b">
        <f t="shared" si="247"/>
        <v>1</v>
      </c>
      <c r="AH477" t="b">
        <f t="shared" si="223"/>
        <v>1</v>
      </c>
    </row>
    <row r="478" spans="1:34" x14ac:dyDescent="0.35">
      <c r="A478">
        <v>476</v>
      </c>
      <c r="B478">
        <f t="shared" si="224"/>
        <v>118</v>
      </c>
      <c r="C478">
        <f t="shared" si="225"/>
        <v>2066</v>
      </c>
      <c r="D478">
        <f t="shared" si="226"/>
        <v>0.90173328303473166</v>
      </c>
      <c r="E478">
        <f t="shared" si="227"/>
        <v>0.17579760806839606</v>
      </c>
      <c r="F478">
        <f t="shared" si="228"/>
        <v>6.3124621301453424E-9</v>
      </c>
      <c r="G478">
        <f t="shared" si="229"/>
        <v>2.9595092014103354E-8</v>
      </c>
      <c r="H478" t="b">
        <f t="shared" si="230"/>
        <v>0</v>
      </c>
      <c r="I478">
        <f t="shared" si="231"/>
        <v>1</v>
      </c>
      <c r="J478">
        <f t="shared" si="232"/>
        <v>1000</v>
      </c>
      <c r="K478">
        <f t="shared" si="233"/>
        <v>17.077174420486557</v>
      </c>
      <c r="L478">
        <f t="shared" si="234"/>
        <v>3.5907554144248697E-5</v>
      </c>
      <c r="M478">
        <f t="shared" si="235"/>
        <v>6.131995651343999E-7</v>
      </c>
      <c r="N478">
        <f t="shared" si="217"/>
        <v>0.13916901547288241</v>
      </c>
      <c r="O478">
        <f t="shared" si="236"/>
        <v>0.99577188020835816</v>
      </c>
      <c r="P478">
        <f t="shared" si="237"/>
        <v>1017.0771744204866</v>
      </c>
      <c r="Q478">
        <f t="shared" si="238"/>
        <v>0.83871403344943518</v>
      </c>
      <c r="R478">
        <f t="shared" si="239"/>
        <v>0.14105297116633464</v>
      </c>
      <c r="S478">
        <f t="shared" si="240"/>
        <v>1018.1776300077034</v>
      </c>
      <c r="T478">
        <f t="shared" si="241"/>
        <v>3.5907554144248697E-5</v>
      </c>
      <c r="U478">
        <f t="shared" si="218"/>
        <v>1.4689848178446366E-4</v>
      </c>
      <c r="V478">
        <f t="shared" si="242"/>
        <v>1.8349698219645515E-8</v>
      </c>
      <c r="W478">
        <f t="shared" si="219"/>
        <v>4963.6095645338792</v>
      </c>
      <c r="X478">
        <f t="shared" si="220"/>
        <v>5915.8056356702245</v>
      </c>
      <c r="Y478">
        <f t="shared" si="221"/>
        <v>2.8180330340747843E-5</v>
      </c>
      <c r="Z478">
        <f t="shared" si="243"/>
        <v>5.0184375132672729E-6</v>
      </c>
      <c r="AA478">
        <f t="shared" si="244"/>
        <v>8.8254442167830611E-8</v>
      </c>
      <c r="AD478" t="b">
        <f t="shared" si="245"/>
        <v>1</v>
      </c>
      <c r="AE478" t="b">
        <f t="shared" si="246"/>
        <v>1</v>
      </c>
      <c r="AF478" t="b">
        <f t="shared" si="222"/>
        <v>1</v>
      </c>
      <c r="AG478" t="b">
        <f t="shared" si="247"/>
        <v>1</v>
      </c>
      <c r="AH478" t="b">
        <f t="shared" si="223"/>
        <v>1</v>
      </c>
    </row>
    <row r="479" spans="1:34" x14ac:dyDescent="0.35">
      <c r="A479">
        <v>477</v>
      </c>
      <c r="B479">
        <f t="shared" si="224"/>
        <v>119</v>
      </c>
      <c r="C479">
        <f t="shared" si="225"/>
        <v>2066</v>
      </c>
      <c r="D479">
        <f t="shared" si="226"/>
        <v>0.91883359795941444</v>
      </c>
      <c r="E479">
        <f t="shared" si="227"/>
        <v>0.18882475012335254</v>
      </c>
      <c r="F479">
        <f t="shared" si="228"/>
        <v>5.5882858544406921E-9</v>
      </c>
      <c r="G479">
        <f t="shared" si="229"/>
        <v>2.4006806159662662E-8</v>
      </c>
      <c r="H479" t="b">
        <f t="shared" si="230"/>
        <v>0</v>
      </c>
      <c r="I479">
        <f t="shared" si="231"/>
        <v>1</v>
      </c>
      <c r="J479">
        <f t="shared" si="232"/>
        <v>1000</v>
      </c>
      <c r="K479">
        <f t="shared" si="233"/>
        <v>17.119291339556156</v>
      </c>
      <c r="L479">
        <f t="shared" si="234"/>
        <v>2.9595092014103355E-5</v>
      </c>
      <c r="M479">
        <f t="shared" si="235"/>
        <v>5.0664700241040713E-7</v>
      </c>
      <c r="N479">
        <f t="shared" si="217"/>
        <v>0.13858064596433586</v>
      </c>
      <c r="O479">
        <f t="shared" si="236"/>
        <v>0.99577226650237249</v>
      </c>
      <c r="P479">
        <f t="shared" si="237"/>
        <v>1017.1192913395562</v>
      </c>
      <c r="Q479">
        <f t="shared" si="238"/>
        <v>0.85461926216126471</v>
      </c>
      <c r="R479">
        <f t="shared" si="239"/>
        <v>0.14845244616814612</v>
      </c>
      <c r="S479">
        <f t="shared" si="240"/>
        <v>1018.2224609471235</v>
      </c>
      <c r="T479">
        <f t="shared" si="241"/>
        <v>2.9595092014103355E-5</v>
      </c>
      <c r="U479">
        <f t="shared" si="218"/>
        <v>1.1727797504857772E-4</v>
      </c>
      <c r="V479">
        <f t="shared" si="242"/>
        <v>1.4649677953173511E-8</v>
      </c>
      <c r="W479">
        <f t="shared" si="219"/>
        <v>4885.1969007703137</v>
      </c>
      <c r="X479">
        <f t="shared" si="220"/>
        <v>5775.08847355341</v>
      </c>
      <c r="Y479">
        <f t="shared" si="221"/>
        <v>2.136345449092113E-5</v>
      </c>
      <c r="Z479">
        <f t="shared" si="243"/>
        <v>4.118719818432128E-6</v>
      </c>
      <c r="AA479">
        <f t="shared" si="244"/>
        <v>7.2539726351663713E-8</v>
      </c>
      <c r="AD479" t="b">
        <f t="shared" si="245"/>
        <v>1</v>
      </c>
      <c r="AE479" t="b">
        <f t="shared" si="246"/>
        <v>1</v>
      </c>
      <c r="AF479" t="b">
        <f t="shared" si="222"/>
        <v>1</v>
      </c>
      <c r="AG479" t="b">
        <f t="shared" si="247"/>
        <v>1</v>
      </c>
      <c r="AH479" t="b">
        <f t="shared" si="223"/>
        <v>1</v>
      </c>
    </row>
    <row r="480" spans="1:34" x14ac:dyDescent="0.35">
      <c r="A480">
        <v>478</v>
      </c>
      <c r="B480">
        <f t="shared" si="224"/>
        <v>119</v>
      </c>
      <c r="C480">
        <f t="shared" si="225"/>
        <v>2066</v>
      </c>
      <c r="D480">
        <f t="shared" si="226"/>
        <v>0.91883359795941444</v>
      </c>
      <c r="E480">
        <f t="shared" si="227"/>
        <v>0.18882475012335254</v>
      </c>
      <c r="F480">
        <f t="shared" si="228"/>
        <v>4.5330791743580623E-9</v>
      </c>
      <c r="G480">
        <f t="shared" si="229"/>
        <v>1.9473726985304599E-8</v>
      </c>
      <c r="H480" t="b">
        <f t="shared" si="230"/>
        <v>0</v>
      </c>
      <c r="I480">
        <f t="shared" si="231"/>
        <v>1</v>
      </c>
      <c r="J480">
        <f t="shared" si="232"/>
        <v>1000</v>
      </c>
      <c r="K480">
        <f t="shared" si="233"/>
        <v>17.161512130310165</v>
      </c>
      <c r="L480">
        <f t="shared" si="234"/>
        <v>2.4006806159662663E-5</v>
      </c>
      <c r="M480">
        <f t="shared" si="235"/>
        <v>4.1199309511905554E-7</v>
      </c>
      <c r="N480">
        <f t="shared" si="217"/>
        <v>0.13799481723886362</v>
      </c>
      <c r="O480">
        <f t="shared" si="236"/>
        <v>0.995772651214059</v>
      </c>
      <c r="P480">
        <f t="shared" si="237"/>
        <v>1017.1615121303101</v>
      </c>
      <c r="Q480">
        <f t="shared" si="238"/>
        <v>0.85461926216126471</v>
      </c>
      <c r="R480">
        <f t="shared" si="239"/>
        <v>0.14845244616814612</v>
      </c>
      <c r="S480">
        <f t="shared" si="240"/>
        <v>1018.2674024517345</v>
      </c>
      <c r="T480">
        <f t="shared" si="241"/>
        <v>2.4006806159662663E-5</v>
      </c>
      <c r="U480">
        <f t="shared" si="218"/>
        <v>9.3241743187883519E-5</v>
      </c>
      <c r="V480">
        <f t="shared" si="242"/>
        <v>1.1647212606878731E-8</v>
      </c>
      <c r="W480">
        <f t="shared" si="219"/>
        <v>4788.0789978336588</v>
      </c>
      <c r="X480">
        <f t="shared" si="220"/>
        <v>5609.1037038331633</v>
      </c>
      <c r="Y480">
        <f t="shared" si="221"/>
        <v>1.5988410972824325E-5</v>
      </c>
      <c r="Z480">
        <f t="shared" si="243"/>
        <v>3.3268787051466489E-6</v>
      </c>
      <c r="AA480">
        <f t="shared" si="244"/>
        <v>5.8701524229473202E-8</v>
      </c>
      <c r="AD480" t="b">
        <f t="shared" si="245"/>
        <v>1</v>
      </c>
      <c r="AE480" t="b">
        <f t="shared" si="246"/>
        <v>1</v>
      </c>
      <c r="AF480" t="b">
        <f t="shared" si="222"/>
        <v>1</v>
      </c>
      <c r="AG480" t="b">
        <f t="shared" si="247"/>
        <v>1</v>
      </c>
      <c r="AH480" t="b">
        <f t="shared" si="223"/>
        <v>1</v>
      </c>
    </row>
    <row r="481" spans="1:34" x14ac:dyDescent="0.35">
      <c r="A481">
        <v>479</v>
      </c>
      <c r="B481">
        <f t="shared" si="224"/>
        <v>119</v>
      </c>
      <c r="C481">
        <f t="shared" si="225"/>
        <v>2066</v>
      </c>
      <c r="D481">
        <f t="shared" si="226"/>
        <v>0.91883359795941444</v>
      </c>
      <c r="E481">
        <f t="shared" si="227"/>
        <v>0.18882475012335254</v>
      </c>
      <c r="F481">
        <f t="shared" si="228"/>
        <v>3.6771216319705281E-9</v>
      </c>
      <c r="G481">
        <f t="shared" si="229"/>
        <v>1.5796605353334072E-8</v>
      </c>
      <c r="H481" t="b">
        <f t="shared" si="230"/>
        <v>0</v>
      </c>
      <c r="I481">
        <f t="shared" si="231"/>
        <v>1</v>
      </c>
      <c r="J481">
        <f t="shared" si="232"/>
        <v>1000</v>
      </c>
      <c r="K481">
        <f t="shared" si="233"/>
        <v>17.203837048924171</v>
      </c>
      <c r="L481">
        <f t="shared" si="234"/>
        <v>1.9473726985304599E-5</v>
      </c>
      <c r="M481">
        <f t="shared" si="235"/>
        <v>3.3502282579041766E-7</v>
      </c>
      <c r="N481">
        <f t="shared" si="217"/>
        <v>0.13741151788556191</v>
      </c>
      <c r="O481">
        <f t="shared" si="236"/>
        <v>0.99577303434307951</v>
      </c>
      <c r="P481">
        <f t="shared" si="237"/>
        <v>1017.2038370489241</v>
      </c>
      <c r="Q481">
        <f t="shared" si="238"/>
        <v>0.85461926216126471</v>
      </c>
      <c r="R481">
        <f t="shared" si="239"/>
        <v>0.14845244616814612</v>
      </c>
      <c r="S481">
        <f t="shared" si="240"/>
        <v>1018.3124547942197</v>
      </c>
      <c r="T481">
        <f t="shared" si="241"/>
        <v>1.9473726985304599E-5</v>
      </c>
      <c r="U481">
        <f t="shared" si="218"/>
        <v>7.3735499125393913E-5</v>
      </c>
      <c r="V481">
        <f t="shared" si="242"/>
        <v>9.2106068122006519E-9</v>
      </c>
      <c r="W481">
        <f t="shared" si="219"/>
        <v>4667.8066252906119</v>
      </c>
      <c r="X481">
        <f t="shared" si="220"/>
        <v>5413.3241309849163</v>
      </c>
      <c r="Y481">
        <f t="shared" si="221"/>
        <v>1.1776645821454914E-5</v>
      </c>
      <c r="Z481">
        <f t="shared" si="243"/>
        <v>2.6872733962966345E-6</v>
      </c>
      <c r="AA481">
        <f t="shared" si="244"/>
        <v>4.7497057078507917E-8</v>
      </c>
      <c r="AD481" t="b">
        <f t="shared" si="245"/>
        <v>1</v>
      </c>
      <c r="AE481" t="b">
        <f t="shared" si="246"/>
        <v>1</v>
      </c>
      <c r="AF481" t="b">
        <f t="shared" si="222"/>
        <v>1</v>
      </c>
      <c r="AG481" t="b">
        <f t="shared" si="247"/>
        <v>1</v>
      </c>
      <c r="AH481" t="b">
        <f t="shared" si="223"/>
        <v>1</v>
      </c>
    </row>
    <row r="482" spans="1:34" x14ac:dyDescent="0.35">
      <c r="A482">
        <v>480</v>
      </c>
      <c r="B482">
        <f t="shared" si="224"/>
        <v>119</v>
      </c>
      <c r="C482">
        <f t="shared" si="225"/>
        <v>2066</v>
      </c>
      <c r="D482">
        <f t="shared" si="226"/>
        <v>0.91883359795941444</v>
      </c>
      <c r="E482">
        <f t="shared" si="227"/>
        <v>0.18882475012335254</v>
      </c>
      <c r="F482">
        <f t="shared" si="228"/>
        <v>2.9827900586405192E-9</v>
      </c>
      <c r="G482">
        <f t="shared" si="229"/>
        <v>1.2813815294693552E-8</v>
      </c>
      <c r="H482" t="b">
        <f t="shared" si="230"/>
        <v>0</v>
      </c>
      <c r="I482">
        <f t="shared" si="231"/>
        <v>1</v>
      </c>
      <c r="J482">
        <f t="shared" si="232"/>
        <v>1000</v>
      </c>
      <c r="K482">
        <f t="shared" si="233"/>
        <v>17.246266352205566</v>
      </c>
      <c r="L482">
        <f t="shared" si="234"/>
        <v>1.5796605353334072E-5</v>
      </c>
      <c r="M482">
        <f t="shared" si="235"/>
        <v>2.7243246338427571E-7</v>
      </c>
      <c r="N482">
        <f t="shared" si="217"/>
        <v>0.13683073654742664</v>
      </c>
      <c r="O482">
        <f t="shared" si="236"/>
        <v>0.99577341588920554</v>
      </c>
      <c r="P482">
        <f t="shared" si="237"/>
        <v>1017.2462663522056</v>
      </c>
      <c r="Q482">
        <f t="shared" si="238"/>
        <v>0.85461926216126471</v>
      </c>
      <c r="R482">
        <f t="shared" si="239"/>
        <v>0.14845244616814612</v>
      </c>
      <c r="S482">
        <f t="shared" si="240"/>
        <v>1018.3576182479353</v>
      </c>
      <c r="T482">
        <f t="shared" si="241"/>
        <v>1.5796605353334072E-5</v>
      </c>
      <c r="U482">
        <f t="shared" si="218"/>
        <v>5.7903994956703755E-5</v>
      </c>
      <c r="V482">
        <f t="shared" si="242"/>
        <v>7.2330280085969187E-9</v>
      </c>
      <c r="W482">
        <f t="shared" si="219"/>
        <v>4518.8722972058849</v>
      </c>
      <c r="X482">
        <f t="shared" si="220"/>
        <v>5182.4114562413179</v>
      </c>
      <c r="Y482">
        <f t="shared" si="221"/>
        <v>8.5024682246763273E-6</v>
      </c>
      <c r="Z482">
        <f t="shared" si="243"/>
        <v>2.1706355190408281E-6</v>
      </c>
      <c r="AA482">
        <f t="shared" si="244"/>
        <v>3.8425058864820573E-8</v>
      </c>
      <c r="AD482" t="b">
        <f t="shared" si="245"/>
        <v>1</v>
      </c>
      <c r="AE482" t="b">
        <f t="shared" si="246"/>
        <v>1</v>
      </c>
      <c r="AF482" t="b">
        <f t="shared" si="222"/>
        <v>1</v>
      </c>
      <c r="AG482" t="b">
        <f t="shared" si="247"/>
        <v>1</v>
      </c>
      <c r="AH482" t="b">
        <f t="shared" si="223"/>
        <v>1</v>
      </c>
    </row>
    <row r="483" spans="1:34" x14ac:dyDescent="0.35">
      <c r="A483">
        <v>481</v>
      </c>
      <c r="B483">
        <f t="shared" si="224"/>
        <v>119</v>
      </c>
      <c r="C483">
        <f t="shared" si="225"/>
        <v>2067</v>
      </c>
      <c r="D483">
        <f t="shared" si="226"/>
        <v>0.91883359795941444</v>
      </c>
      <c r="E483">
        <f t="shared" si="227"/>
        <v>0.18882475012335254</v>
      </c>
      <c r="F483">
        <f t="shared" si="228"/>
        <v>2.4195654711473029E-9</v>
      </c>
      <c r="G483">
        <f t="shared" si="229"/>
        <v>1.0394249823546249E-8</v>
      </c>
      <c r="H483" t="b">
        <f t="shared" si="230"/>
        <v>1</v>
      </c>
      <c r="I483">
        <f t="shared" si="231"/>
        <v>1</v>
      </c>
      <c r="J483">
        <f t="shared" si="232"/>
        <v>1000</v>
      </c>
      <c r="K483">
        <f t="shared" si="233"/>
        <v>17.288800297595081</v>
      </c>
      <c r="L483">
        <f t="shared" si="234"/>
        <v>1.2813815294693552E-5</v>
      </c>
      <c r="M483">
        <f t="shared" si="235"/>
        <v>2.2153549368022629E-7</v>
      </c>
      <c r="N483">
        <f t="shared" si="217"/>
        <v>0.1362524619211006</v>
      </c>
      <c r="O483">
        <f t="shared" si="236"/>
        <v>0.99577379585232595</v>
      </c>
      <c r="P483">
        <f t="shared" si="237"/>
        <v>1017.2888002975951</v>
      </c>
      <c r="Q483">
        <f t="shared" si="238"/>
        <v>0.85461926216126471</v>
      </c>
      <c r="R483">
        <f t="shared" si="239"/>
        <v>0.14845244616814612</v>
      </c>
      <c r="S483">
        <f t="shared" si="240"/>
        <v>1018.4028930869117</v>
      </c>
      <c r="T483">
        <f t="shared" si="241"/>
        <v>1.2813815294693552E-5</v>
      </c>
      <c r="U483">
        <f t="shared" si="218"/>
        <v>4.5053445196997801E-5</v>
      </c>
      <c r="V483">
        <f t="shared" si="242"/>
        <v>5.6278125755802269E-9</v>
      </c>
      <c r="W483">
        <f t="shared" si="219"/>
        <v>4334.4585671721652</v>
      </c>
      <c r="X483">
        <f t="shared" si="220"/>
        <v>4910.0709606739692</v>
      </c>
      <c r="Y483">
        <f t="shared" si="221"/>
        <v>5.9830590195871607E-6</v>
      </c>
      <c r="Z483">
        <f t="shared" si="243"/>
        <v>1.7533237847555994E-6</v>
      </c>
      <c r="AA483">
        <f t="shared" si="244"/>
        <v>3.1079668090316481E-8</v>
      </c>
      <c r="AD483" t="b">
        <f t="shared" si="245"/>
        <v>1</v>
      </c>
      <c r="AE483" t="b">
        <f t="shared" si="246"/>
        <v>1</v>
      </c>
      <c r="AF483" t="b">
        <f t="shared" si="222"/>
        <v>1</v>
      </c>
      <c r="AG483" t="b">
        <f t="shared" si="247"/>
        <v>1</v>
      </c>
      <c r="AH483" t="b">
        <f t="shared" si="223"/>
        <v>1</v>
      </c>
    </row>
    <row r="484" spans="1:34" x14ac:dyDescent="0.35">
      <c r="A484">
        <v>482</v>
      </c>
      <c r="B484">
        <f t="shared" si="224"/>
        <v>119</v>
      </c>
      <c r="C484">
        <f t="shared" si="225"/>
        <v>2067</v>
      </c>
      <c r="D484">
        <f t="shared" si="226"/>
        <v>0.91883359795941444</v>
      </c>
      <c r="E484">
        <f t="shared" si="227"/>
        <v>0.18882475012335254</v>
      </c>
      <c r="F484">
        <f t="shared" si="228"/>
        <v>1.9626916256508216E-9</v>
      </c>
      <c r="G484">
        <f t="shared" si="229"/>
        <v>8.431558197895428E-9</v>
      </c>
      <c r="H484" t="b">
        <f t="shared" si="230"/>
        <v>0</v>
      </c>
      <c r="I484">
        <f t="shared" si="231"/>
        <v>1</v>
      </c>
      <c r="J484">
        <f t="shared" si="232"/>
        <v>1000</v>
      </c>
      <c r="K484">
        <f t="shared" si="233"/>
        <v>17.331439143168463</v>
      </c>
      <c r="L484">
        <f t="shared" si="234"/>
        <v>1.0394249823546249E-5</v>
      </c>
      <c r="M484">
        <f t="shared" si="235"/>
        <v>1.8014730825568135E-7</v>
      </c>
      <c r="N484">
        <f t="shared" si="217"/>
        <v>0.1356766827566207</v>
      </c>
      <c r="O484">
        <f t="shared" si="236"/>
        <v>0.9957741742324383</v>
      </c>
      <c r="P484">
        <f t="shared" si="237"/>
        <v>1017.3314391431685</v>
      </c>
      <c r="Q484">
        <f t="shared" si="238"/>
        <v>0.85461926216126471</v>
      </c>
      <c r="R484">
        <f t="shared" si="239"/>
        <v>0.14845244616814612</v>
      </c>
      <c r="S484">
        <f t="shared" si="240"/>
        <v>1018.4482795858548</v>
      </c>
      <c r="T484">
        <f t="shared" si="241"/>
        <v>1.0394249823546249E-5</v>
      </c>
      <c r="U484">
        <f t="shared" si="218"/>
        <v>3.462104418293069E-5</v>
      </c>
      <c r="V484">
        <f t="shared" si="242"/>
        <v>4.3246581250438857E-9</v>
      </c>
      <c r="W484">
        <f t="shared" si="219"/>
        <v>4106.1264561480857</v>
      </c>
      <c r="X484">
        <f t="shared" si="220"/>
        <v>4588.880153745713</v>
      </c>
      <c r="Y484">
        <f t="shared" si="221"/>
        <v>4.0703658965436046E-6</v>
      </c>
      <c r="Z484">
        <f t="shared" si="243"/>
        <v>1.4162421282811419E-6</v>
      </c>
      <c r="AA484">
        <f t="shared" si="244"/>
        <v>2.5132269526758417E-8</v>
      </c>
      <c r="AD484" t="b">
        <f t="shared" si="245"/>
        <v>1</v>
      </c>
      <c r="AE484" t="b">
        <f t="shared" si="246"/>
        <v>1</v>
      </c>
      <c r="AF484" t="b">
        <f t="shared" si="222"/>
        <v>1</v>
      </c>
      <c r="AG484" t="b">
        <f t="shared" si="247"/>
        <v>1</v>
      </c>
      <c r="AH484" t="b">
        <f t="shared" si="223"/>
        <v>1</v>
      </c>
    </row>
    <row r="485" spans="1:34" x14ac:dyDescent="0.35">
      <c r="A485">
        <v>483</v>
      </c>
      <c r="B485">
        <f t="shared" si="224"/>
        <v>119</v>
      </c>
      <c r="C485">
        <f t="shared" si="225"/>
        <v>2067</v>
      </c>
      <c r="D485">
        <f t="shared" si="226"/>
        <v>0.91883359795941444</v>
      </c>
      <c r="E485">
        <f t="shared" si="227"/>
        <v>0.18882475012335254</v>
      </c>
      <c r="F485">
        <f t="shared" si="228"/>
        <v>1.5920868698681089E-9</v>
      </c>
      <c r="G485">
        <f t="shared" si="229"/>
        <v>6.8394713280273191E-9</v>
      </c>
      <c r="H485" t="b">
        <f t="shared" si="230"/>
        <v>0</v>
      </c>
      <c r="I485">
        <f t="shared" si="231"/>
        <v>1</v>
      </c>
      <c r="J485">
        <f t="shared" si="232"/>
        <v>1000</v>
      </c>
      <c r="K485">
        <f t="shared" si="233"/>
        <v>17.37418314763778</v>
      </c>
      <c r="L485">
        <f t="shared" si="234"/>
        <v>8.4315581978954288E-6</v>
      </c>
      <c r="M485">
        <f t="shared" si="235"/>
        <v>1.4649143635020191E-7</v>
      </c>
      <c r="N485">
        <f t="shared" si="217"/>
        <v>0.13510338785716611</v>
      </c>
      <c r="O485">
        <f t="shared" si="236"/>
        <v>0.99577455102964907</v>
      </c>
      <c r="P485">
        <f t="shared" si="237"/>
        <v>1017.3741831476377</v>
      </c>
      <c r="Q485">
        <f t="shared" si="238"/>
        <v>0.85461926216126471</v>
      </c>
      <c r="R485">
        <f t="shared" si="239"/>
        <v>0.14845244616814612</v>
      </c>
      <c r="S485">
        <f t="shared" si="240"/>
        <v>1018.4937780201485</v>
      </c>
      <c r="T485">
        <f t="shared" si="241"/>
        <v>8.4315581978954288E-6</v>
      </c>
      <c r="U485">
        <f t="shared" si="218"/>
        <v>2.6150238314165113E-5</v>
      </c>
      <c r="V485">
        <f t="shared" si="242"/>
        <v>3.2665346544615654E-9</v>
      </c>
      <c r="W485">
        <f t="shared" si="219"/>
        <v>3823.429774024291</v>
      </c>
      <c r="X485">
        <f t="shared" si="220"/>
        <v>4210.0867231352076</v>
      </c>
      <c r="Y485">
        <f t="shared" si="221"/>
        <v>2.6445291172266329E-6</v>
      </c>
      <c r="Z485">
        <f t="shared" si="243"/>
        <v>1.1439658467598427E-6</v>
      </c>
      <c r="AA485">
        <f t="shared" si="244"/>
        <v>2.0316792034618633E-8</v>
      </c>
      <c r="AD485" t="b">
        <f t="shared" si="245"/>
        <v>1</v>
      </c>
      <c r="AE485" t="b">
        <f t="shared" si="246"/>
        <v>1</v>
      </c>
      <c r="AF485" t="b">
        <f t="shared" si="222"/>
        <v>1</v>
      </c>
      <c r="AG485" t="b">
        <f t="shared" si="247"/>
        <v>1</v>
      </c>
      <c r="AH485" t="b">
        <f t="shared" si="223"/>
        <v>1</v>
      </c>
    </row>
    <row r="486" spans="1:34" x14ac:dyDescent="0.35">
      <c r="A486">
        <v>484</v>
      </c>
      <c r="B486">
        <f t="shared" si="224"/>
        <v>119</v>
      </c>
      <c r="C486">
        <f t="shared" si="225"/>
        <v>2067</v>
      </c>
      <c r="D486">
        <f t="shared" si="226"/>
        <v>0.91883359795941444</v>
      </c>
      <c r="E486">
        <f t="shared" si="227"/>
        <v>0.18882475012335254</v>
      </c>
      <c r="F486">
        <f t="shared" si="228"/>
        <v>1.2914614644905926E-9</v>
      </c>
      <c r="G486">
        <f t="shared" si="229"/>
        <v>5.5480098635367265E-9</v>
      </c>
      <c r="H486" t="b">
        <f t="shared" si="230"/>
        <v>0</v>
      </c>
      <c r="I486">
        <f t="shared" si="231"/>
        <v>1</v>
      </c>
      <c r="J486">
        <f t="shared" si="232"/>
        <v>1000</v>
      </c>
      <c r="K486">
        <f t="shared" si="233"/>
        <v>17.417032570353264</v>
      </c>
      <c r="L486">
        <f t="shared" si="234"/>
        <v>6.839471328027319E-6</v>
      </c>
      <c r="M486">
        <f t="shared" si="235"/>
        <v>1.1912329488424911E-7</v>
      </c>
      <c r="N486">
        <f t="shared" si="217"/>
        <v>0.13453256607880743</v>
      </c>
      <c r="O486">
        <f t="shared" si="236"/>
        <v>0.99577492624417263</v>
      </c>
      <c r="P486">
        <f t="shared" si="237"/>
        <v>1017.4170325703533</v>
      </c>
      <c r="Q486">
        <f t="shared" si="238"/>
        <v>0.85461926216126471</v>
      </c>
      <c r="R486">
        <f t="shared" si="239"/>
        <v>0.14845244616814612</v>
      </c>
      <c r="S486">
        <f t="shared" si="240"/>
        <v>1018.5393886658553</v>
      </c>
      <c r="T486">
        <f t="shared" si="241"/>
        <v>6.839471328027319E-6</v>
      </c>
      <c r="U486">
        <f t="shared" si="218"/>
        <v>1.9270666670924049E-5</v>
      </c>
      <c r="V486">
        <f t="shared" si="242"/>
        <v>2.4071788462842778E-9</v>
      </c>
      <c r="W486">
        <f t="shared" si="219"/>
        <v>3473.4377091823417</v>
      </c>
      <c r="X486">
        <f t="shared" si="220"/>
        <v>3763.3702860360845</v>
      </c>
      <c r="Y486">
        <f t="shared" si="221"/>
        <v>1.6085487961451852E-6</v>
      </c>
      <c r="Z486">
        <f t="shared" si="243"/>
        <v>9.2403574756844184E-7</v>
      </c>
      <c r="AA486">
        <f t="shared" si="244"/>
        <v>1.6417804658771526E-8</v>
      </c>
      <c r="AD486" t="b">
        <f t="shared" si="245"/>
        <v>1</v>
      </c>
      <c r="AE486" t="b">
        <f t="shared" si="246"/>
        <v>1</v>
      </c>
      <c r="AF486" t="b">
        <f t="shared" si="222"/>
        <v>1</v>
      </c>
      <c r="AG486" t="b">
        <f t="shared" si="247"/>
        <v>1</v>
      </c>
      <c r="AH486" t="b">
        <f t="shared" si="223"/>
        <v>1</v>
      </c>
    </row>
    <row r="487" spans="1:34" x14ac:dyDescent="0.35">
      <c r="A487">
        <v>485</v>
      </c>
      <c r="B487">
        <f t="shared" si="224"/>
        <v>119</v>
      </c>
      <c r="C487">
        <f t="shared" si="225"/>
        <v>2067</v>
      </c>
      <c r="D487">
        <f t="shared" si="226"/>
        <v>0.91883359795941444</v>
      </c>
      <c r="E487">
        <f t="shared" si="227"/>
        <v>0.18882475012335254</v>
      </c>
      <c r="F487">
        <f t="shared" si="228"/>
        <v>1.0476015761642175E-9</v>
      </c>
      <c r="G487">
        <f t="shared" si="229"/>
        <v>4.500408287372509E-9</v>
      </c>
      <c r="H487" t="b">
        <f t="shared" si="230"/>
        <v>0</v>
      </c>
      <c r="I487">
        <f t="shared" si="231"/>
        <v>1</v>
      </c>
      <c r="J487">
        <f t="shared" si="232"/>
        <v>1000</v>
      </c>
      <c r="K487">
        <f t="shared" si="233"/>
        <v>17.459987671304756</v>
      </c>
      <c r="L487">
        <f t="shared" si="234"/>
        <v>5.5480098635367266E-6</v>
      </c>
      <c r="M487">
        <f t="shared" si="235"/>
        <v>9.686818381762843E-8</v>
      </c>
      <c r="N487">
        <f t="shared" si="217"/>
        <v>0.13396420633025649</v>
      </c>
      <c r="O487">
        <f t="shared" si="236"/>
        <v>0.99577529987632885</v>
      </c>
      <c r="P487">
        <f t="shared" si="237"/>
        <v>1017.4599876713047</v>
      </c>
      <c r="Q487">
        <f t="shared" si="238"/>
        <v>0.85461926216126471</v>
      </c>
      <c r="R487">
        <f t="shared" si="239"/>
        <v>0.14845244616814612</v>
      </c>
      <c r="S487">
        <f t="shared" si="240"/>
        <v>1018.5851117997189</v>
      </c>
      <c r="T487">
        <f t="shared" si="241"/>
        <v>5.5480098635367266E-6</v>
      </c>
      <c r="U487">
        <f t="shared" si="218"/>
        <v>1.3681888659131325E-5</v>
      </c>
      <c r="V487">
        <f t="shared" si="242"/>
        <v>1.7090614206497729E-9</v>
      </c>
      <c r="W487">
        <f t="shared" si="219"/>
        <v>3040.1438681731861</v>
      </c>
      <c r="X487">
        <f t="shared" si="220"/>
        <v>3236.561456836379</v>
      </c>
      <c r="Y487">
        <f t="shared" si="221"/>
        <v>8.839593438055578E-7</v>
      </c>
      <c r="Z487">
        <f t="shared" si="243"/>
        <v>7.4638800357213006E-7</v>
      </c>
      <c r="AA487">
        <f t="shared" si="244"/>
        <v>1.3260878397166168E-8</v>
      </c>
      <c r="AD487" t="b">
        <f t="shared" si="245"/>
        <v>1</v>
      </c>
      <c r="AE487" t="b">
        <f t="shared" si="246"/>
        <v>1</v>
      </c>
      <c r="AF487" t="b">
        <f t="shared" si="222"/>
        <v>1</v>
      </c>
      <c r="AG487" t="b">
        <f t="shared" si="247"/>
        <v>1</v>
      </c>
      <c r="AH487" t="b">
        <f t="shared" si="223"/>
        <v>1</v>
      </c>
    </row>
    <row r="488" spans="1:34" x14ac:dyDescent="0.35">
      <c r="A488">
        <v>486</v>
      </c>
      <c r="B488">
        <f t="shared" si="224"/>
        <v>119</v>
      </c>
      <c r="C488">
        <f t="shared" si="225"/>
        <v>2067</v>
      </c>
      <c r="D488">
        <f t="shared" si="226"/>
        <v>0.91883359795941444</v>
      </c>
      <c r="E488">
        <f t="shared" si="227"/>
        <v>0.18882475012335254</v>
      </c>
      <c r="F488">
        <f t="shared" si="228"/>
        <v>8.4978847031617896E-10</v>
      </c>
      <c r="G488">
        <f t="shared" si="229"/>
        <v>3.6506198170563301E-9</v>
      </c>
      <c r="H488" t="b">
        <f t="shared" si="230"/>
        <v>0</v>
      </c>
      <c r="I488">
        <f t="shared" si="231"/>
        <v>1</v>
      </c>
      <c r="J488">
        <f t="shared" si="232"/>
        <v>1000</v>
      </c>
      <c r="K488">
        <f t="shared" si="233"/>
        <v>17.503048711123284</v>
      </c>
      <c r="L488">
        <f t="shared" si="234"/>
        <v>4.5004082873725092E-6</v>
      </c>
      <c r="M488">
        <f t="shared" si="235"/>
        <v>7.8770865473823942E-8</v>
      </c>
      <c r="N488">
        <f t="shared" si="217"/>
        <v>0.13339829757261687</v>
      </c>
      <c r="O488">
        <f t="shared" si="236"/>
        <v>0.99577567192654048</v>
      </c>
      <c r="P488">
        <f t="shared" si="237"/>
        <v>1017.5030487111233</v>
      </c>
      <c r="Q488">
        <f t="shared" si="238"/>
        <v>0.85461926216126471</v>
      </c>
      <c r="R488">
        <f t="shared" si="239"/>
        <v>0.14845244616814612</v>
      </c>
      <c r="S488">
        <f t="shared" si="240"/>
        <v>1018.6309476991654</v>
      </c>
      <c r="T488">
        <f t="shared" si="241"/>
        <v>4.5004082873725092E-6</v>
      </c>
      <c r="U488">
        <f t="shared" si="218"/>
        <v>9.1401837258383732E-6</v>
      </c>
      <c r="V488">
        <f t="shared" si="242"/>
        <v>1.1417382331243927E-9</v>
      </c>
      <c r="W488">
        <f t="shared" si="219"/>
        <v>2503.7347584467288</v>
      </c>
      <c r="X488">
        <f t="shared" si="220"/>
        <v>2615.3105842723944</v>
      </c>
      <c r="Y488">
        <f t="shared" si="221"/>
        <v>4.0732092086360014E-7</v>
      </c>
      <c r="Z488">
        <f t="shared" si="243"/>
        <v>6.0289362437996705E-7</v>
      </c>
      <c r="AA488">
        <f t="shared" si="244"/>
        <v>1.0704782411720589E-8</v>
      </c>
      <c r="AD488" t="b">
        <f t="shared" si="245"/>
        <v>1</v>
      </c>
      <c r="AE488" t="b">
        <f t="shared" si="246"/>
        <v>1</v>
      </c>
      <c r="AF488" t="b">
        <f t="shared" si="222"/>
        <v>1</v>
      </c>
      <c r="AG488" t="b">
        <f t="shared" si="247"/>
        <v>1</v>
      </c>
      <c r="AH488" t="b">
        <f t="shared" si="223"/>
        <v>1</v>
      </c>
    </row>
    <row r="489" spans="1:34" x14ac:dyDescent="0.35">
      <c r="A489">
        <v>487</v>
      </c>
      <c r="B489">
        <f t="shared" si="224"/>
        <v>119</v>
      </c>
      <c r="C489">
        <f t="shared" si="225"/>
        <v>2067</v>
      </c>
      <c r="D489">
        <f t="shared" si="226"/>
        <v>0.91883359795941444</v>
      </c>
      <c r="E489">
        <f t="shared" si="227"/>
        <v>0.18882475012335254</v>
      </c>
      <c r="F489">
        <f t="shared" si="228"/>
        <v>6.8932737475102053E-10</v>
      </c>
      <c r="G489">
        <f t="shared" si="229"/>
        <v>2.9612924423053097E-9</v>
      </c>
      <c r="H489" t="b">
        <f t="shared" si="230"/>
        <v>0</v>
      </c>
      <c r="I489">
        <f t="shared" si="231"/>
        <v>1</v>
      </c>
      <c r="J489">
        <f t="shared" si="232"/>
        <v>1000</v>
      </c>
      <c r="K489">
        <f t="shared" si="233"/>
        <v>17.54621595108269</v>
      </c>
      <c r="L489">
        <f t="shared" si="234"/>
        <v>3.6506198170563303E-6</v>
      </c>
      <c r="M489">
        <f t="shared" si="235"/>
        <v>6.4054563665372349E-8</v>
      </c>
      <c r="N489">
        <f t="shared" si="217"/>
        <v>0.13283482881913541</v>
      </c>
      <c r="O489">
        <f t="shared" si="236"/>
        <v>0.99577604239533324</v>
      </c>
      <c r="P489">
        <f t="shared" si="237"/>
        <v>1017.5462159510827</v>
      </c>
      <c r="Q489">
        <f t="shared" si="238"/>
        <v>0.85461926216126471</v>
      </c>
      <c r="R489">
        <f t="shared" si="239"/>
        <v>0.14845244616814612</v>
      </c>
      <c r="S489">
        <f t="shared" si="240"/>
        <v>1018.6768966423052</v>
      </c>
      <c r="T489">
        <f t="shared" si="241"/>
        <v>3.6506198170563303E-6</v>
      </c>
      <c r="U489">
        <f t="shared" si="218"/>
        <v>5.4478431654713225E-6</v>
      </c>
      <c r="V489">
        <f t="shared" si="242"/>
        <v>6.8051266983842853E-10</v>
      </c>
      <c r="W489">
        <f t="shared" si="219"/>
        <v>1839.6842836738813</v>
      </c>
      <c r="X489">
        <f t="shared" si="220"/>
        <v>1882.6971412026955</v>
      </c>
      <c r="Y489">
        <f t="shared" si="221"/>
        <v>1.2737364992203272E-7</v>
      </c>
      <c r="Z489">
        <f t="shared" si="243"/>
        <v>4.8698646868017253E-7</v>
      </c>
      <c r="AA489">
        <f t="shared" si="244"/>
        <v>8.6351655287247127E-9</v>
      </c>
      <c r="AD489" t="b">
        <f t="shared" si="245"/>
        <v>1</v>
      </c>
      <c r="AE489" t="b">
        <f t="shared" si="246"/>
        <v>1</v>
      </c>
      <c r="AF489" t="b">
        <f t="shared" si="222"/>
        <v>1</v>
      </c>
      <c r="AG489" t="b">
        <f t="shared" si="247"/>
        <v>1</v>
      </c>
      <c r="AH489" t="b">
        <f t="shared" si="223"/>
        <v>1</v>
      </c>
    </row>
    <row r="490" spans="1:34" x14ac:dyDescent="0.35">
      <c r="A490">
        <v>488</v>
      </c>
      <c r="B490">
        <f t="shared" si="224"/>
        <v>119</v>
      </c>
      <c r="C490">
        <f t="shared" si="225"/>
        <v>2067</v>
      </c>
      <c r="D490">
        <f t="shared" si="226"/>
        <v>0.91883359795941444</v>
      </c>
      <c r="E490">
        <f t="shared" si="227"/>
        <v>0.18882475012335254</v>
      </c>
      <c r="F490">
        <f t="shared" si="228"/>
        <v>5.5916530546047244E-10</v>
      </c>
      <c r="G490">
        <f t="shared" si="229"/>
        <v>2.4021271368448374E-9</v>
      </c>
      <c r="H490" t="b">
        <f t="shared" si="230"/>
        <v>0</v>
      </c>
      <c r="I490">
        <f t="shared" si="231"/>
        <v>1</v>
      </c>
      <c r="J490">
        <f t="shared" si="232"/>
        <v>1000</v>
      </c>
      <c r="K490">
        <f t="shared" si="233"/>
        <v>17.589489653101154</v>
      </c>
      <c r="L490">
        <f t="shared" si="234"/>
        <v>2.9612924423053099E-6</v>
      </c>
      <c r="M490">
        <f t="shared" si="235"/>
        <v>5.2087622773735892E-8</v>
      </c>
      <c r="N490">
        <f t="shared" si="217"/>
        <v>0.13227378913495449</v>
      </c>
      <c r="O490">
        <f t="shared" si="236"/>
        <v>0.99577641128333283</v>
      </c>
      <c r="P490">
        <f t="shared" si="237"/>
        <v>1017.5894896531012</v>
      </c>
      <c r="Q490">
        <f t="shared" si="238"/>
        <v>0.85461926216126471</v>
      </c>
      <c r="R490">
        <f t="shared" si="239"/>
        <v>0.14845244616814612</v>
      </c>
      <c r="S490">
        <f t="shared" si="240"/>
        <v>1018.7229589079345</v>
      </c>
      <c r="T490">
        <f t="shared" si="241"/>
        <v>2.9612924423053099E-6</v>
      </c>
      <c r="U490">
        <f t="shared" si="218"/>
        <v>2.444483532563847E-6</v>
      </c>
      <c r="V490">
        <f t="shared" si="242"/>
        <v>3.0535056986670392E-10</v>
      </c>
      <c r="W490">
        <f t="shared" si="219"/>
        <v>1017.6328700797428</v>
      </c>
      <c r="X490">
        <f t="shared" si="220"/>
        <v>1018.7691347755373</v>
      </c>
      <c r="Y490">
        <f t="shared" si="221"/>
        <v>2.7294522604066313E-9</v>
      </c>
      <c r="Z490">
        <f t="shared" si="243"/>
        <v>3.9336277465702527E-7</v>
      </c>
      <c r="AA490">
        <f t="shared" si="244"/>
        <v>6.9594403316356931E-9</v>
      </c>
      <c r="AD490" t="b">
        <f t="shared" si="245"/>
        <v>1</v>
      </c>
      <c r="AE490" t="b">
        <f t="shared" si="246"/>
        <v>1</v>
      </c>
      <c r="AF490" t="b">
        <f t="shared" si="222"/>
        <v>1</v>
      </c>
      <c r="AG490" t="b">
        <f t="shared" si="247"/>
        <v>1</v>
      </c>
      <c r="AH490" t="b">
        <f t="shared" si="223"/>
        <v>1</v>
      </c>
    </row>
    <row r="491" spans="1:34" x14ac:dyDescent="0.35">
      <c r="A491">
        <v>489</v>
      </c>
      <c r="B491">
        <f t="shared" si="224"/>
        <v>120</v>
      </c>
      <c r="C491">
        <f t="shared" si="225"/>
        <v>2067</v>
      </c>
      <c r="D491">
        <f t="shared" si="226"/>
        <v>1</v>
      </c>
      <c r="E491">
        <f t="shared" si="227"/>
        <v>1</v>
      </c>
      <c r="F491">
        <f t="shared" si="228"/>
        <v>2.4021271368448374E-9</v>
      </c>
      <c r="G491">
        <f t="shared" si="229"/>
        <v>0</v>
      </c>
      <c r="H491" t="b">
        <f t="shared" si="230"/>
        <v>0</v>
      </c>
      <c r="I491">
        <f t="shared" si="231"/>
        <v>1</v>
      </c>
      <c r="J491">
        <f t="shared" si="232"/>
        <v>1000</v>
      </c>
      <c r="K491">
        <f t="shared" si="233"/>
        <v>17.632870079742847</v>
      </c>
      <c r="L491">
        <f t="shared" si="234"/>
        <v>2.4021271368448375E-6</v>
      </c>
      <c r="M491">
        <f t="shared" si="235"/>
        <v>4.2356395719009683E-8</v>
      </c>
      <c r="N491">
        <f t="shared" si="217"/>
        <v>0.13171516763686483</v>
      </c>
      <c r="O491">
        <f t="shared" si="236"/>
        <v>0.99577677859126179</v>
      </c>
      <c r="P491">
        <f t="shared" si="237"/>
        <v>1017.6328700797428</v>
      </c>
      <c r="Q491">
        <f t="shared" si="238"/>
        <v>1</v>
      </c>
      <c r="R491">
        <f t="shared" si="239"/>
        <v>1</v>
      </c>
      <c r="S491">
        <f t="shared" si="240"/>
        <v>1018.7691347755373</v>
      </c>
      <c r="T491">
        <f t="shared" si="241"/>
        <v>2.4021271368448375E-6</v>
      </c>
      <c r="U491">
        <f>0</f>
        <v>0</v>
      </c>
      <c r="V491">
        <f t="shared" si="242"/>
        <v>0</v>
      </c>
      <c r="W491">
        <f>0</f>
        <v>0</v>
      </c>
      <c r="X491">
        <f>0</f>
        <v>0</v>
      </c>
      <c r="Y491">
        <f t="shared" si="221"/>
        <v>0</v>
      </c>
      <c r="Z491">
        <f t="shared" si="243"/>
        <v>3.1773845837436601E-7</v>
      </c>
      <c r="AA491">
        <f t="shared" si="244"/>
        <v>5.6026409558529765E-9</v>
      </c>
      <c r="AD491" t="b">
        <f t="shared" si="245"/>
        <v>1</v>
      </c>
      <c r="AE491" t="b">
        <f t="shared" si="246"/>
        <v>1</v>
      </c>
      <c r="AF491" t="b">
        <f t="shared" si="222"/>
        <v>1</v>
      </c>
      <c r="AG491" t="b">
        <f t="shared" si="247"/>
        <v>1</v>
      </c>
      <c r="AH491" t="b">
        <f t="shared" si="223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50</v>
      </c>
      <c r="J2">
        <f>$AL$7</f>
        <v>800</v>
      </c>
      <c r="N2">
        <f t="shared" ref="N2:N65" si="0">INDEX(P_rec,MATCH(A2,curve_t,0))</f>
        <v>1</v>
      </c>
      <c r="U2">
        <f t="shared" ref="U2:U65" si="1">L3+M3+V3*O3+O3*U3</f>
        <v>6207483.3207858028</v>
      </c>
      <c r="W2">
        <f t="shared" ref="W2:W65" si="2">P3+(1-E3)*(O3*(W3+$AL$14*W3))</f>
        <v>124149.66641571619</v>
      </c>
      <c r="X2">
        <f t="shared" ref="X2:X65" si="3">S3+(1-R3)*(O3*(X3+$AL$14*X3))</f>
        <v>127804.01838252976</v>
      </c>
      <c r="Y2">
        <f t="shared" ref="Y2:Y65" si="4">G2*(X2-W2)</f>
        <v>182717.59834067852</v>
      </c>
      <c r="AB2">
        <f>IF($AL$10=1,$AL$10,$AL$10+12*INT(-$AL$10/12))</f>
        <v>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167</v>
      </c>
      <c r="AN2" t="s">
        <v>168</v>
      </c>
      <c r="AO2">
        <f>U2</f>
        <v>6207483.3207858028</v>
      </c>
      <c r="AQ2" t="s">
        <v>169</v>
      </c>
      <c r="AR2" t="b">
        <f>AND(AD3:AD503)</f>
        <v>1</v>
      </c>
    </row>
    <row r="3" spans="1:44" x14ac:dyDescent="0.35">
      <c r="A3">
        <v>1</v>
      </c>
      <c r="B3">
        <f t="shared" ref="B3:B66" si="7">MIN(120,INT(($AL$9+A3-1)/12))</f>
        <v>80</v>
      </c>
      <c r="C3">
        <f t="shared" ref="C3:C66" si="8">INT(($AL$8+A3)/12)</f>
        <v>2026</v>
      </c>
      <c r="D3">
        <f t="shared" ref="D3:D66" si="9">IF(B3&gt;=120,1,INDEX(mort_v1_F,MATCH(B3,mort_age,0))*INDEX(cif,MATCH(B3,cif_age,0),MATCH(C3,cif_year,0)))</f>
        <v>2.0254977182271712E-2</v>
      </c>
      <c r="E3">
        <f t="shared" ref="E3:E66" si="10">1-(1-D3)^(1/12)</f>
        <v>1.7037903957763945E-3</v>
      </c>
      <c r="F3">
        <f t="shared" ref="F3:F66" si="11">G2*E3</f>
        <v>8.5189519788819723E-2</v>
      </c>
      <c r="G3">
        <f t="shared" ref="G3:G66" si="12">G2-F3</f>
        <v>49.91481048021118</v>
      </c>
      <c r="H3" t="b">
        <f t="shared" ref="H3:H66" si="13">AND(A3-$AL$10&gt;0,MOD(A3-$AL$10,12)=0)</f>
        <v>0</v>
      </c>
      <c r="I3">
        <f t="shared" ref="I3:I66" si="14">IF($AL$4="CPI",IF(H3,INDEX(I_rec,MATCH(A3-$AL$13,cpi_rec_u,0))/INDEX(I_rec,MATCH(A3-$AL$13-12,cpi_rec_u,0)),1),1)</f>
        <v>1</v>
      </c>
      <c r="J3">
        <f t="shared" ref="J3:J66" si="15">J2*I3</f>
        <v>800</v>
      </c>
      <c r="K3">
        <f t="shared" ref="K3:K66" si="16">$AL$17*(INDEX(I_rec,MATCH(A3-1,cpi_rec_u,0))/$AL$18)</f>
        <v>5</v>
      </c>
      <c r="L3">
        <f t="shared" ref="L3:L66" si="17">G2*J3</f>
        <v>40000</v>
      </c>
      <c r="M3">
        <f t="shared" ref="M3:M66" si="18">G2*K3</f>
        <v>250</v>
      </c>
      <c r="N3">
        <f t="shared" si="0"/>
        <v>0.99749277496799837</v>
      </c>
      <c r="O3">
        <f t="shared" ref="O3:O66" si="19">N3/N2</f>
        <v>0.99749277496799837</v>
      </c>
      <c r="P3">
        <f t="shared" ref="P3:P66" si="20">J3+K3</f>
        <v>805</v>
      </c>
      <c r="Q3">
        <f t="shared" ref="Q3:Q66" si="21">IF(B3&gt;=120,1,D3*$AL$15)</f>
        <v>1.8839421733216715E-2</v>
      </c>
      <c r="R3">
        <f t="shared" ref="R3:R66" si="22">1-(1-Q3)^(1/12)</f>
        <v>1.5836733693682659E-3</v>
      </c>
      <c r="S3">
        <f t="shared" ref="S3:S66" si="23">J3+K3*$AL$16</f>
        <v>805.32220072247333</v>
      </c>
      <c r="T3">
        <f t="shared" ref="T3:T66" si="24">L3</f>
        <v>40000</v>
      </c>
      <c r="U3">
        <f t="shared" si="1"/>
        <v>6181962.6137407031</v>
      </c>
      <c r="V3">
        <f t="shared" ref="V3:V66" si="25">$AL$14*U3</f>
        <v>772.21457287566272</v>
      </c>
      <c r="W3">
        <f t="shared" si="2"/>
        <v>123850.2671705337</v>
      </c>
      <c r="X3">
        <f t="shared" si="3"/>
        <v>127503.93359741957</v>
      </c>
      <c r="Y3">
        <f t="shared" si="4"/>
        <v>182372.06725591872</v>
      </c>
      <c r="Z3">
        <f t="shared" ref="Z3:Z66" si="26">N2*L3</f>
        <v>40000</v>
      </c>
      <c r="AA3">
        <f t="shared" ref="AA3:AA66" si="27">N2*M3+N3*V3</f>
        <v>1020.2784571684724</v>
      </c>
      <c r="AB3">
        <f t="shared" ref="AB3:AB66" si="28">IF(H3,A3,AB2)</f>
        <v>1</v>
      </c>
      <c r="AC3">
        <f>$AL$7*INDEX(I_rec,MATCH(AB3-$AL$13,cpi_rec_u,0))/INDEX(I_rec,MATCH(AB2-$AL$13,cpi_rec_u,0))</f>
        <v>800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22</v>
      </c>
      <c r="AN3" t="s">
        <v>170</v>
      </c>
      <c r="AO3">
        <f>Y2</f>
        <v>182717.59834067852</v>
      </c>
      <c r="AQ3" t="s">
        <v>171</v>
      </c>
      <c r="AR3" t="b">
        <f>AND(AE3:AE503)</f>
        <v>1</v>
      </c>
    </row>
    <row r="4" spans="1:44" x14ac:dyDescent="0.35">
      <c r="A4">
        <v>2</v>
      </c>
      <c r="B4">
        <f t="shared" si="7"/>
        <v>80</v>
      </c>
      <c r="C4">
        <f t="shared" si="8"/>
        <v>2026</v>
      </c>
      <c r="D4">
        <f t="shared" si="9"/>
        <v>2.0254977182271712E-2</v>
      </c>
      <c r="E4">
        <f t="shared" si="10"/>
        <v>1.7037903957763945E-3</v>
      </c>
      <c r="F4">
        <f t="shared" si="11"/>
        <v>8.5044374703182726E-2</v>
      </c>
      <c r="G4">
        <f t="shared" si="12"/>
        <v>49.829766105508</v>
      </c>
      <c r="H4" t="b">
        <f t="shared" si="13"/>
        <v>0</v>
      </c>
      <c r="I4">
        <f t="shared" si="14"/>
        <v>1</v>
      </c>
      <c r="J4">
        <f t="shared" si="15"/>
        <v>800</v>
      </c>
      <c r="K4">
        <f t="shared" si="16"/>
        <v>5.0102991813492137</v>
      </c>
      <c r="L4">
        <f t="shared" si="17"/>
        <v>39931.848384168945</v>
      </c>
      <c r="M4">
        <f t="shared" si="18"/>
        <v>250.08813408620324</v>
      </c>
      <c r="N4">
        <f t="shared" si="0"/>
        <v>0.99497136476786419</v>
      </c>
      <c r="O4">
        <f t="shared" si="19"/>
        <v>0.9974722521672249</v>
      </c>
      <c r="P4">
        <f t="shared" si="20"/>
        <v>805.01029918134918</v>
      </c>
      <c r="Q4">
        <f t="shared" si="21"/>
        <v>1.8839421733216715E-2</v>
      </c>
      <c r="R4">
        <f t="shared" si="22"/>
        <v>1.5836733693682659E-3</v>
      </c>
      <c r="S4">
        <f t="shared" si="23"/>
        <v>805.33316358455693</v>
      </c>
      <c r="T4">
        <f t="shared" si="24"/>
        <v>39931.848384168945</v>
      </c>
      <c r="U4">
        <f t="shared" si="1"/>
        <v>6156575.8490230637</v>
      </c>
      <c r="V4">
        <f t="shared" si="25"/>
        <v>769.0434068725632</v>
      </c>
      <c r="W4">
        <f t="shared" si="2"/>
        <v>123552.17232983452</v>
      </c>
      <c r="X4">
        <f t="shared" si="3"/>
        <v>127205.26115213777</v>
      </c>
      <c r="Y4">
        <f t="shared" si="4"/>
        <v>182032.56157801676</v>
      </c>
      <c r="Z4">
        <f t="shared" si="26"/>
        <v>39831.730254326059</v>
      </c>
      <c r="AA4">
        <f t="shared" si="27"/>
        <v>1014.6372749579377</v>
      </c>
      <c r="AB4">
        <f t="shared" si="28"/>
        <v>1</v>
      </c>
      <c r="AC4">
        <f>$AL$7*INDEX(I_rec,MATCH(AB4-$AL$13,cpi_rec_u,0))/INDEX(I_rec,MATCH(AB2-$AL$13,cpi_rec_u,0))</f>
        <v>800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SUM(Z3:Z503)</f>
        <v>6091687.9575813599</v>
      </c>
      <c r="AQ4" t="s">
        <v>173</v>
      </c>
      <c r="AR4" t="b">
        <f>AND(U503=0,W503=0,X503=0,INDEX(D2:D503,MATCH($AL$11,A2:A503,0))=1,INDEX(G2:G503,MATCH($AL$11,A2:A503,0))=0,AND(AF2:AF503))</f>
        <v>1</v>
      </c>
    </row>
    <row r="5" spans="1:44" x14ac:dyDescent="0.35">
      <c r="A5">
        <v>3</v>
      </c>
      <c r="B5">
        <f t="shared" si="7"/>
        <v>80</v>
      </c>
      <c r="C5">
        <f t="shared" si="8"/>
        <v>2026</v>
      </c>
      <c r="D5">
        <f t="shared" si="9"/>
        <v>2.0254977182271712E-2</v>
      </c>
      <c r="E5">
        <f t="shared" si="10"/>
        <v>1.7037903957763945E-3</v>
      </c>
      <c r="F5">
        <f t="shared" si="11"/>
        <v>8.489947691434864E-2</v>
      </c>
      <c r="G5">
        <f t="shared" si="12"/>
        <v>49.744866628593648</v>
      </c>
      <c r="H5" t="b">
        <f t="shared" si="13"/>
        <v>0</v>
      </c>
      <c r="I5">
        <f t="shared" si="14"/>
        <v>1</v>
      </c>
      <c r="J5">
        <f t="shared" si="15"/>
        <v>800</v>
      </c>
      <c r="K5">
        <f t="shared" si="16"/>
        <v>5.0206195773257214</v>
      </c>
      <c r="L5">
        <f t="shared" si="17"/>
        <v>39863.812884406398</v>
      </c>
      <c r="M5">
        <f t="shared" si="18"/>
        <v>250.17629924287513</v>
      </c>
      <c r="N5">
        <f t="shared" si="0"/>
        <v>0.99243616305452931</v>
      </c>
      <c r="O5">
        <f t="shared" si="19"/>
        <v>0.99745198524992085</v>
      </c>
      <c r="P5">
        <f t="shared" si="20"/>
        <v>805.02061957732576</v>
      </c>
      <c r="Q5">
        <f t="shared" si="21"/>
        <v>1.8839421733216715E-2</v>
      </c>
      <c r="R5">
        <f t="shared" si="22"/>
        <v>1.5836733693682659E-3</v>
      </c>
      <c r="S5">
        <f t="shared" si="23"/>
        <v>805.34414902834135</v>
      </c>
      <c r="T5">
        <f t="shared" si="24"/>
        <v>39863.812884406398</v>
      </c>
      <c r="U5">
        <f t="shared" si="1"/>
        <v>6131320.618035973</v>
      </c>
      <c r="V5">
        <f t="shared" si="25"/>
        <v>765.88867129292316</v>
      </c>
      <c r="W5">
        <f t="shared" si="2"/>
        <v>123255.34338676186</v>
      </c>
      <c r="X5">
        <f t="shared" si="3"/>
        <v>126907.96185393403</v>
      </c>
      <c r="Y5">
        <f t="shared" si="4"/>
        <v>181699.01849461783</v>
      </c>
      <c r="Z5">
        <f t="shared" si="26"/>
        <v>39663.352310448601</v>
      </c>
      <c r="AA5">
        <f t="shared" si="27"/>
        <v>1009.0138681551373</v>
      </c>
      <c r="AB5">
        <f t="shared" si="28"/>
        <v>1</v>
      </c>
      <c r="AC5">
        <f>$AL$7*INDEX(I_rec,MATCH(AB5-$AL$13,cpi_rec_u,0))/INDEX(I_rec,MATCH(AB2-$AL$13,cpi_rec_u,0))</f>
        <v>800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SUM(AA3:AA503)</f>
        <v>115795.36320444095</v>
      </c>
      <c r="AQ5" t="s">
        <v>175</v>
      </c>
      <c r="AR5" t="b">
        <f>AND(AG3:AG503)</f>
        <v>1</v>
      </c>
    </row>
    <row r="6" spans="1:44" x14ac:dyDescent="0.35">
      <c r="A6">
        <v>4</v>
      </c>
      <c r="B6">
        <f t="shared" si="7"/>
        <v>80</v>
      </c>
      <c r="C6">
        <f t="shared" si="8"/>
        <v>2026</v>
      </c>
      <c r="D6">
        <f t="shared" si="9"/>
        <v>2.0254977182271712E-2</v>
      </c>
      <c r="E6">
        <f t="shared" si="10"/>
        <v>1.7037903957763945E-3</v>
      </c>
      <c r="F6">
        <f t="shared" si="11"/>
        <v>8.4754826000975531E-2</v>
      </c>
      <c r="G6">
        <f t="shared" si="12"/>
        <v>49.660111802592674</v>
      </c>
      <c r="H6" t="b">
        <f t="shared" si="13"/>
        <v>0</v>
      </c>
      <c r="I6">
        <f t="shared" si="14"/>
        <v>1</v>
      </c>
      <c r="J6">
        <f t="shared" si="15"/>
        <v>800</v>
      </c>
      <c r="K6">
        <f t="shared" si="16"/>
        <v>5.0309612316281802</v>
      </c>
      <c r="L6">
        <f t="shared" si="17"/>
        <v>39795.893302874916</v>
      </c>
      <c r="M6">
        <f t="shared" si="18"/>
        <v>250.26449548096906</v>
      </c>
      <c r="N6">
        <f t="shared" si="0"/>
        <v>0.98988755857822652</v>
      </c>
      <c r="O6">
        <f t="shared" si="19"/>
        <v>0.99743197137389805</v>
      </c>
      <c r="P6">
        <f t="shared" si="20"/>
        <v>805.03096123162823</v>
      </c>
      <c r="Q6">
        <f t="shared" si="21"/>
        <v>1.8839421733216715E-2</v>
      </c>
      <c r="R6">
        <f t="shared" si="22"/>
        <v>1.5836733693682659E-3</v>
      </c>
      <c r="S6">
        <f t="shared" si="23"/>
        <v>805.35515710034144</v>
      </c>
      <c r="T6">
        <f t="shared" si="24"/>
        <v>39795.893302874916</v>
      </c>
      <c r="U6">
        <f t="shared" si="1"/>
        <v>6106194.5513358507</v>
      </c>
      <c r="V6">
        <f t="shared" si="25"/>
        <v>762.75007015972415</v>
      </c>
      <c r="W6">
        <f t="shared" si="2"/>
        <v>122959.74233020279</v>
      </c>
      <c r="X6">
        <f t="shared" si="3"/>
        <v>126611.9970249872</v>
      </c>
      <c r="Y6">
        <f t="shared" si="4"/>
        <v>181371.37647453774</v>
      </c>
      <c r="Z6">
        <f t="shared" si="26"/>
        <v>39494.883654832622</v>
      </c>
      <c r="AA6">
        <f t="shared" si="27"/>
        <v>1003.4083403996908</v>
      </c>
      <c r="AB6">
        <f t="shared" si="28"/>
        <v>1</v>
      </c>
      <c r="AC6">
        <f>$AL$7*INDEX(I_rec,MATCH(AB6-$AL$13,cpi_rec_u,0))/INDEX(I_rec,MATCH(AB2-$AL$13,cpi_rec_u,0))</f>
        <v>800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inputs!$C$59</f>
        <v>50</v>
      </c>
      <c r="AN6" t="s">
        <v>177</v>
      </c>
      <c r="AO6">
        <f>J3</f>
        <v>800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80</v>
      </c>
      <c r="C7">
        <f t="shared" si="8"/>
        <v>2026</v>
      </c>
      <c r="D7">
        <f t="shared" si="9"/>
        <v>2.0254977182271712E-2</v>
      </c>
      <c r="E7">
        <f t="shared" si="10"/>
        <v>1.7037903957763945E-3</v>
      </c>
      <c r="F7">
        <f t="shared" si="11"/>
        <v>8.4610421542439376E-2</v>
      </c>
      <c r="G7">
        <f t="shared" si="12"/>
        <v>49.575501381050238</v>
      </c>
      <c r="H7" t="b">
        <f t="shared" si="13"/>
        <v>0</v>
      </c>
      <c r="I7">
        <f t="shared" si="14"/>
        <v>1</v>
      </c>
      <c r="J7">
        <f t="shared" si="15"/>
        <v>800</v>
      </c>
      <c r="K7">
        <f t="shared" si="16"/>
        <v>5.0413241880452606</v>
      </c>
      <c r="L7">
        <f t="shared" si="17"/>
        <v>39728.089442074139</v>
      </c>
      <c r="M7">
        <f t="shared" si="18"/>
        <v>250.35272281144236</v>
      </c>
      <c r="N7">
        <f t="shared" si="0"/>
        <v>0.98732593520271272</v>
      </c>
      <c r="O7">
        <f t="shared" si="19"/>
        <v>0.9974122077267108</v>
      </c>
      <c r="P7">
        <f t="shared" si="20"/>
        <v>805.04132418804522</v>
      </c>
      <c r="Q7">
        <f t="shared" si="21"/>
        <v>1.8839421733216715E-2</v>
      </c>
      <c r="R7">
        <f t="shared" si="22"/>
        <v>1.5836733693682659E-3</v>
      </c>
      <c r="S7">
        <f t="shared" si="23"/>
        <v>805.36618784716734</v>
      </c>
      <c r="T7">
        <f t="shared" si="24"/>
        <v>39728.089442074139</v>
      </c>
      <c r="U7">
        <f t="shared" si="1"/>
        <v>6081195.3178723156</v>
      </c>
      <c r="V7">
        <f t="shared" si="25"/>
        <v>759.62731229180145</v>
      </c>
      <c r="W7">
        <f t="shared" si="2"/>
        <v>122665.33163488694</v>
      </c>
      <c r="X7">
        <f t="shared" si="3"/>
        <v>126317.328492192</v>
      </c>
      <c r="Y7">
        <f t="shared" si="4"/>
        <v>181049.57524291798</v>
      </c>
      <c r="Z7">
        <f t="shared" si="26"/>
        <v>39326.341464792189</v>
      </c>
      <c r="AA7">
        <f t="shared" si="27"/>
        <v>997.82079208125617</v>
      </c>
      <c r="AB7">
        <f t="shared" si="28"/>
        <v>1</v>
      </c>
      <c r="AC7">
        <f>$AL$7*INDEX(I_rec,MATCH(AB7-$AL$13,cpi_rec_u,0))/INDEX(I_rec,MATCH(AB2-$AL$13,cpi_rec_u,0))</f>
        <v>800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inputs!$C$60</f>
        <v>800</v>
      </c>
      <c r="AN7" t="s">
        <v>180</v>
      </c>
      <c r="AO7">
        <f>W2</f>
        <v>124149.66641571619</v>
      </c>
      <c r="AQ7" t="s">
        <v>181</v>
      </c>
      <c r="AR7" t="b">
        <f>AND(AH2:AH503)</f>
        <v>1</v>
      </c>
    </row>
    <row r="8" spans="1:44" x14ac:dyDescent="0.35">
      <c r="A8">
        <v>6</v>
      </c>
      <c r="B8">
        <f t="shared" si="7"/>
        <v>80</v>
      </c>
      <c r="C8">
        <f t="shared" si="8"/>
        <v>2026</v>
      </c>
      <c r="D8">
        <f t="shared" si="9"/>
        <v>2.0254977182271712E-2</v>
      </c>
      <c r="E8">
        <f t="shared" si="10"/>
        <v>1.7037903957763945E-3</v>
      </c>
      <c r="F8">
        <f t="shared" si="11"/>
        <v>8.4466263118832777E-2</v>
      </c>
      <c r="G8">
        <f t="shared" si="12"/>
        <v>49.491035117931403</v>
      </c>
      <c r="H8" t="b">
        <f t="shared" si="13"/>
        <v>0</v>
      </c>
      <c r="I8">
        <f t="shared" si="14"/>
        <v>1</v>
      </c>
      <c r="J8">
        <f t="shared" si="15"/>
        <v>800</v>
      </c>
      <c r="K8">
        <f t="shared" si="16"/>
        <v>5.0517084904558329</v>
      </c>
      <c r="L8">
        <f t="shared" si="17"/>
        <v>39660.401104840188</v>
      </c>
      <c r="M8">
        <f t="shared" si="18"/>
        <v>250.44098124525635</v>
      </c>
      <c r="N8">
        <f t="shared" si="0"/>
        <v>0.98475167192461954</v>
      </c>
      <c r="O8">
        <f t="shared" si="19"/>
        <v>0.99739269152535259</v>
      </c>
      <c r="P8">
        <f t="shared" si="20"/>
        <v>805.05170849045578</v>
      </c>
      <c r="Q8">
        <f t="shared" si="21"/>
        <v>1.8839421733216715E-2</v>
      </c>
      <c r="R8">
        <f t="shared" si="22"/>
        <v>1.5836733693682659E-3</v>
      </c>
      <c r="S8">
        <f t="shared" si="23"/>
        <v>805.37724131552579</v>
      </c>
      <c r="T8">
        <f t="shared" si="24"/>
        <v>39660.401104840188</v>
      </c>
      <c r="U8">
        <f t="shared" si="1"/>
        <v>6056320.6242450923</v>
      </c>
      <c r="V8">
        <f t="shared" si="25"/>
        <v>756.520111211021</v>
      </c>
      <c r="W8">
        <f t="shared" si="2"/>
        <v>122372.07425170213</v>
      </c>
      <c r="X8">
        <f t="shared" si="3"/>
        <v>126023.91857717077</v>
      </c>
      <c r="Y8">
        <f t="shared" si="4"/>
        <v>180733.5557569871</v>
      </c>
      <c r="Z8">
        <f t="shared" si="26"/>
        <v>39157.742611351037</v>
      </c>
      <c r="AA8">
        <f t="shared" si="27"/>
        <v>992.25132038070979</v>
      </c>
      <c r="AB8">
        <f t="shared" si="28"/>
        <v>1</v>
      </c>
      <c r="AC8">
        <f>$AL$7*INDEX(I_rec,MATCH(AB8-$AL$13,cpi_rec_u,0))/INDEX(I_rec,MATCH(AB2-$AL$13,cpi_rec_u,0))</f>
        <v>800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inputs!$B$11</f>
        <v>24311</v>
      </c>
      <c r="AN8" t="s">
        <v>183</v>
      </c>
      <c r="AO8">
        <f>X2</f>
        <v>127804.01838252976</v>
      </c>
      <c r="AQ8" t="s">
        <v>184</v>
      </c>
      <c r="AR8" t="b">
        <f>AND(AI3:AI503)</f>
        <v>1</v>
      </c>
    </row>
    <row r="9" spans="1:44" x14ac:dyDescent="0.35">
      <c r="A9">
        <v>7</v>
      </c>
      <c r="B9">
        <f t="shared" si="7"/>
        <v>80</v>
      </c>
      <c r="C9">
        <f t="shared" si="8"/>
        <v>2026</v>
      </c>
      <c r="D9">
        <f t="shared" si="9"/>
        <v>2.0254977182271712E-2</v>
      </c>
      <c r="E9">
        <f t="shared" si="10"/>
        <v>1.7037903957763945E-3</v>
      </c>
      <c r="F9">
        <f t="shared" si="11"/>
        <v>8.4322350310963787E-2</v>
      </c>
      <c r="G9">
        <f t="shared" si="12"/>
        <v>49.406712767620441</v>
      </c>
      <c r="H9" t="b">
        <f t="shared" si="13"/>
        <v>0</v>
      </c>
      <c r="I9">
        <f t="shared" si="14"/>
        <v>1</v>
      </c>
      <c r="J9">
        <f t="shared" si="15"/>
        <v>800</v>
      </c>
      <c r="K9">
        <f t="shared" si="16"/>
        <v>5.0621141828291458</v>
      </c>
      <c r="L9">
        <f t="shared" si="17"/>
        <v>39592.828094345125</v>
      </c>
      <c r="M9">
        <f t="shared" si="18"/>
        <v>250.52927079337587</v>
      </c>
      <c r="N9">
        <f t="shared" si="0"/>
        <v>0.9821651428938909</v>
      </c>
      <c r="O9">
        <f t="shared" si="19"/>
        <v>0.99737342001595841</v>
      </c>
      <c r="P9">
        <f t="shared" si="20"/>
        <v>805.06211418282919</v>
      </c>
      <c r="Q9">
        <f t="shared" si="21"/>
        <v>1.8839421733216715E-2</v>
      </c>
      <c r="R9">
        <f t="shared" si="22"/>
        <v>1.5836733693682659E-3</v>
      </c>
      <c r="S9">
        <f t="shared" si="23"/>
        <v>805.38831755221918</v>
      </c>
      <c r="T9">
        <f t="shared" si="24"/>
        <v>39592.828094345125</v>
      </c>
      <c r="U9">
        <f t="shared" si="1"/>
        <v>6031568.2139775073</v>
      </c>
      <c r="V9">
        <f t="shared" si="25"/>
        <v>753.428185051529</v>
      </c>
      <c r="W9">
        <f t="shared" si="2"/>
        <v>122079.93359822169</v>
      </c>
      <c r="X9">
        <f t="shared" si="3"/>
        <v>125731.73008650381</v>
      </c>
      <c r="Y9">
        <f t="shared" si="4"/>
        <v>180423.26018235995</v>
      </c>
      <c r="Z9">
        <f t="shared" si="26"/>
        <v>38989.103662130408</v>
      </c>
      <c r="AA9">
        <f t="shared" si="27"/>
        <v>986.7000193112525</v>
      </c>
      <c r="AB9">
        <f t="shared" si="28"/>
        <v>1</v>
      </c>
      <c r="AC9">
        <f>$AL$7*INDEX(I_rec,MATCH(AB9-$AL$13,cpi_rec_u,0))/INDEX(I_rec,MATCH(AB2-$AL$13,cpi_rec_u,0))</f>
        <v>800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inputs!$C$68</f>
        <v>961</v>
      </c>
    </row>
    <row r="10" spans="1:44" x14ac:dyDescent="0.35">
      <c r="A10">
        <v>8</v>
      </c>
      <c r="B10">
        <f t="shared" si="7"/>
        <v>80</v>
      </c>
      <c r="C10">
        <f t="shared" si="8"/>
        <v>2026</v>
      </c>
      <c r="D10">
        <f t="shared" si="9"/>
        <v>2.0254977182271712E-2</v>
      </c>
      <c r="E10">
        <f t="shared" si="10"/>
        <v>1.7037903957763945E-3</v>
      </c>
      <c r="F10">
        <f t="shared" si="11"/>
        <v>8.4178682700354668E-2</v>
      </c>
      <c r="G10">
        <f t="shared" si="12"/>
        <v>49.322534084920086</v>
      </c>
      <c r="H10" t="b">
        <f t="shared" si="13"/>
        <v>0</v>
      </c>
      <c r="I10">
        <f t="shared" si="14"/>
        <v>1</v>
      </c>
      <c r="J10">
        <f t="shared" si="15"/>
        <v>800</v>
      </c>
      <c r="K10">
        <f t="shared" si="16"/>
        <v>5.0725413092250236</v>
      </c>
      <c r="L10">
        <f t="shared" si="17"/>
        <v>39525.370214096351</v>
      </c>
      <c r="M10">
        <f t="shared" si="18"/>
        <v>250.61759146677008</v>
      </c>
      <c r="N10">
        <f t="shared" si="0"/>
        <v>0.97956671743526136</v>
      </c>
      <c r="O10">
        <f t="shared" si="19"/>
        <v>0.99735439047350694</v>
      </c>
      <c r="P10">
        <f t="shared" si="20"/>
        <v>805.07254130922502</v>
      </c>
      <c r="Q10">
        <f t="shared" si="21"/>
        <v>1.8839421733216715E-2</v>
      </c>
      <c r="R10">
        <f t="shared" si="22"/>
        <v>1.5836733693682659E-3</v>
      </c>
      <c r="S10">
        <f t="shared" si="23"/>
        <v>805.39941660414672</v>
      </c>
      <c r="T10">
        <f t="shared" si="24"/>
        <v>39525.370214096351</v>
      </c>
      <c r="U10">
        <f t="shared" si="1"/>
        <v>6006935.8668061607</v>
      </c>
      <c r="V10">
        <f t="shared" si="25"/>
        <v>750.35125647102177</v>
      </c>
      <c r="W10">
        <f t="shared" si="2"/>
        <v>121788.87354943781</v>
      </c>
      <c r="X10">
        <f t="shared" si="3"/>
        <v>125440.72630217341</v>
      </c>
      <c r="Y10">
        <f t="shared" si="4"/>
        <v>180118.63186991116</v>
      </c>
      <c r="Z10">
        <f t="shared" si="26"/>
        <v>38820.44088426188</v>
      </c>
      <c r="AA10">
        <f t="shared" si="27"/>
        <v>981.16697975942566</v>
      </c>
      <c r="AB10">
        <f t="shared" si="28"/>
        <v>1</v>
      </c>
      <c r="AC10">
        <f>$AL$7*INDEX(I_rec,MATCH(AB10-$AL$13,cpi_rec_u,0))/INDEX(I_rec,MATCH(AB2-$AL$13,cpi_rec_u,0))</f>
        <v>800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inputs!$C$71</f>
        <v>1</v>
      </c>
    </row>
    <row r="11" spans="1:44" x14ac:dyDescent="0.35">
      <c r="A11">
        <v>9</v>
      </c>
      <c r="B11">
        <f t="shared" si="7"/>
        <v>80</v>
      </c>
      <c r="C11">
        <f t="shared" si="8"/>
        <v>2026</v>
      </c>
      <c r="D11">
        <f t="shared" si="9"/>
        <v>2.0254977182271712E-2</v>
      </c>
      <c r="E11">
        <f t="shared" si="10"/>
        <v>1.7037903957763945E-3</v>
      </c>
      <c r="F11">
        <f t="shared" si="11"/>
        <v>8.4035259869240694E-2</v>
      </c>
      <c r="G11">
        <f t="shared" si="12"/>
        <v>49.238498825050847</v>
      </c>
      <c r="H11" t="b">
        <f t="shared" si="13"/>
        <v>0</v>
      </c>
      <c r="I11">
        <f t="shared" si="14"/>
        <v>1</v>
      </c>
      <c r="J11">
        <f t="shared" si="15"/>
        <v>800</v>
      </c>
      <c r="K11">
        <f t="shared" si="16"/>
        <v>5.0829899137940417</v>
      </c>
      <c r="L11">
        <f t="shared" si="17"/>
        <v>39458.027267936071</v>
      </c>
      <c r="M11">
        <f t="shared" si="18"/>
        <v>250.70594327641163</v>
      </c>
      <c r="N11">
        <f t="shared" si="0"/>
        <v>0.97695676007073939</v>
      </c>
      <c r="O11">
        <f t="shared" si="19"/>
        <v>0.99733560020153045</v>
      </c>
      <c r="P11">
        <f t="shared" si="20"/>
        <v>805.08298991379399</v>
      </c>
      <c r="Q11">
        <f t="shared" si="21"/>
        <v>1.8839421733216715E-2</v>
      </c>
      <c r="R11">
        <f t="shared" si="22"/>
        <v>1.5836733693682659E-3</v>
      </c>
      <c r="S11">
        <f t="shared" si="23"/>
        <v>805.41053851830395</v>
      </c>
      <c r="T11">
        <f t="shared" si="24"/>
        <v>39458.027267936071</v>
      </c>
      <c r="U11">
        <f t="shared" si="1"/>
        <v>5982421.3979863394</v>
      </c>
      <c r="V11">
        <f t="shared" si="25"/>
        <v>747.28905256398173</v>
      </c>
      <c r="W11">
        <f t="shared" si="2"/>
        <v>121498.85842869562</v>
      </c>
      <c r="X11">
        <f t="shared" si="3"/>
        <v>125150.8709722153</v>
      </c>
      <c r="Y11">
        <f t="shared" si="4"/>
        <v>179819.61533316484</v>
      </c>
      <c r="Z11">
        <f t="shared" si="26"/>
        <v>38651.770247323169</v>
      </c>
      <c r="AA11">
        <f t="shared" si="27"/>
        <v>975.65228952602536</v>
      </c>
      <c r="AB11">
        <f t="shared" si="28"/>
        <v>1</v>
      </c>
      <c r="AC11">
        <f>$AL$7*INDEX(I_rec,MATCH(AB11-$AL$13,cpi_rec_u,0))/INDEX(I_rec,MATCH(AB2-$AL$13,cpi_rec_u,0))</f>
        <v>800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inputs!$C$73</f>
        <v>480</v>
      </c>
    </row>
    <row r="12" spans="1:44" x14ac:dyDescent="0.35">
      <c r="A12">
        <v>10</v>
      </c>
      <c r="B12">
        <f t="shared" si="7"/>
        <v>80</v>
      </c>
      <c r="C12">
        <f t="shared" si="8"/>
        <v>2026</v>
      </c>
      <c r="D12">
        <f t="shared" si="9"/>
        <v>2.0254977182271712E-2</v>
      </c>
      <c r="E12">
        <f t="shared" si="10"/>
        <v>1.7037903957763945E-3</v>
      </c>
      <c r="F12">
        <f t="shared" si="11"/>
        <v>8.3892081400568919E-2</v>
      </c>
      <c r="G12">
        <f t="shared" si="12"/>
        <v>49.154606743650277</v>
      </c>
      <c r="H12" t="b">
        <f t="shared" si="13"/>
        <v>0</v>
      </c>
      <c r="I12">
        <f t="shared" si="14"/>
        <v>1</v>
      </c>
      <c r="J12">
        <f t="shared" si="15"/>
        <v>800</v>
      </c>
      <c r="K12">
        <f t="shared" si="16"/>
        <v>5.0934600407777193</v>
      </c>
      <c r="L12">
        <f t="shared" si="17"/>
        <v>39390.799060040677</v>
      </c>
      <c r="M12">
        <f t="shared" si="18"/>
        <v>250.79432623327716</v>
      </c>
      <c r="N12">
        <f t="shared" si="0"/>
        <v>0.9743356305430475</v>
      </c>
      <c r="O12">
        <f t="shared" si="19"/>
        <v>0.99731704653182185</v>
      </c>
      <c r="P12">
        <f t="shared" si="20"/>
        <v>805.0934600407777</v>
      </c>
      <c r="Q12">
        <f t="shared" si="21"/>
        <v>1.8839421733216715E-2</v>
      </c>
      <c r="R12">
        <f t="shared" si="22"/>
        <v>1.5836733693682659E-3</v>
      </c>
      <c r="S12">
        <f t="shared" si="23"/>
        <v>805.42168334178325</v>
      </c>
      <c r="T12">
        <f t="shared" si="24"/>
        <v>39390.799060040677</v>
      </c>
      <c r="U12">
        <f t="shared" si="1"/>
        <v>5958022.6576128043</v>
      </c>
      <c r="V12">
        <f t="shared" si="25"/>
        <v>744.2413047768348</v>
      </c>
      <c r="W12">
        <f t="shared" si="2"/>
        <v>121209.85299882319</v>
      </c>
      <c r="X12">
        <f t="shared" si="3"/>
        <v>124862.12830157315</v>
      </c>
      <c r="Y12">
        <f t="shared" si="4"/>
        <v>179526.15622622037</v>
      </c>
      <c r="Z12">
        <f t="shared" si="26"/>
        <v>38483.107426294868</v>
      </c>
      <c r="AA12">
        <f t="shared" si="27"/>
        <v>970.15603336690413</v>
      </c>
      <c r="AB12">
        <f t="shared" si="28"/>
        <v>1</v>
      </c>
      <c r="AC12">
        <f>$AL$7*INDEX(I_rec,MATCH(AB12-$AL$13,cpi_rec_u,0))/INDEX(I_rec,MATCH(AB2-$AL$13,cpi_rec_u,0))</f>
        <v>800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inputs!$B$19</f>
        <v>501</v>
      </c>
    </row>
    <row r="13" spans="1:44" x14ac:dyDescent="0.35">
      <c r="A13">
        <v>11</v>
      </c>
      <c r="B13">
        <f t="shared" si="7"/>
        <v>80</v>
      </c>
      <c r="C13">
        <f t="shared" si="8"/>
        <v>2026</v>
      </c>
      <c r="D13">
        <f t="shared" si="9"/>
        <v>2.0254977182271712E-2</v>
      </c>
      <c r="E13">
        <f t="shared" si="10"/>
        <v>1.7037903957763945E-3</v>
      </c>
      <c r="F13">
        <f t="shared" si="11"/>
        <v>8.3749146877996936E-2</v>
      </c>
      <c r="G13">
        <f t="shared" si="12"/>
        <v>49.070857596772278</v>
      </c>
      <c r="H13" t="b">
        <f t="shared" si="13"/>
        <v>0</v>
      </c>
      <c r="I13">
        <f t="shared" si="14"/>
        <v>1</v>
      </c>
      <c r="J13">
        <f t="shared" si="15"/>
        <v>800</v>
      </c>
      <c r="K13">
        <f t="shared" si="16"/>
        <v>5.1039517345087093</v>
      </c>
      <c r="L13">
        <f t="shared" si="17"/>
        <v>39323.68539492022</v>
      </c>
      <c r="M13">
        <f t="shared" si="18"/>
        <v>250.88274034834734</v>
      </c>
      <c r="N13">
        <f t="shared" si="0"/>
        <v>0.97170368383998607</v>
      </c>
      <c r="O13">
        <f t="shared" si="19"/>
        <v>0.99729872682414933</v>
      </c>
      <c r="P13">
        <f t="shared" si="20"/>
        <v>805.10395173450866</v>
      </c>
      <c r="Q13">
        <f t="shared" si="21"/>
        <v>1.8839421733216715E-2</v>
      </c>
      <c r="R13">
        <f t="shared" si="22"/>
        <v>1.5836733693682659E-3</v>
      </c>
      <c r="S13">
        <f t="shared" si="23"/>
        <v>805.43285112177432</v>
      </c>
      <c r="T13">
        <f t="shared" si="24"/>
        <v>39323.68539492022</v>
      </c>
      <c r="U13">
        <f t="shared" si="1"/>
        <v>5933737.5299555277</v>
      </c>
      <c r="V13">
        <f t="shared" si="25"/>
        <v>741.20774882497381</v>
      </c>
      <c r="W13">
        <f t="shared" si="2"/>
        <v>120921.82245345225</v>
      </c>
      <c r="X13">
        <f t="shared" si="3"/>
        <v>124574.46294315023</v>
      </c>
      <c r="Y13">
        <f t="shared" si="4"/>
        <v>179238.20132217414</v>
      </c>
      <c r="Z13">
        <f t="shared" si="26"/>
        <v>38314.46780453602</v>
      </c>
      <c r="AA13">
        <f t="shared" si="27"/>
        <v>964.67829303364488</v>
      </c>
      <c r="AB13">
        <f t="shared" si="28"/>
        <v>1</v>
      </c>
      <c r="AC13">
        <f>$AL$7*INDEX(I_rec,MATCH(AB13-$AL$13,cpi_rec_u,0))/INDEX(I_rec,MATCH(AB2-$AL$13,cpi_rec_u,0))</f>
        <v>800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81</v>
      </c>
      <c r="C14">
        <f t="shared" si="8"/>
        <v>2026</v>
      </c>
      <c r="D14">
        <f t="shared" si="9"/>
        <v>2.2711128108003516E-2</v>
      </c>
      <c r="E14">
        <f t="shared" si="10"/>
        <v>1.9125851973155195E-3</v>
      </c>
      <c r="F14">
        <f t="shared" si="11"/>
        <v>9.3852195859164461E-2</v>
      </c>
      <c r="G14">
        <f t="shared" si="12"/>
        <v>48.977005400913114</v>
      </c>
      <c r="H14" t="b">
        <f t="shared" si="13"/>
        <v>0</v>
      </c>
      <c r="I14">
        <f t="shared" si="14"/>
        <v>1</v>
      </c>
      <c r="J14">
        <f t="shared" si="15"/>
        <v>800</v>
      </c>
      <c r="K14">
        <f t="shared" si="16"/>
        <v>5.1144650394109785</v>
      </c>
      <c r="L14">
        <f t="shared" si="17"/>
        <v>39256.68607741782</v>
      </c>
      <c r="M14">
        <f t="shared" si="18"/>
        <v>250.97118563260645</v>
      </c>
      <c r="N14">
        <f t="shared" si="0"/>
        <v>0.96906127021967836</v>
      </c>
      <c r="O14">
        <f t="shared" si="19"/>
        <v>0.99728063846597204</v>
      </c>
      <c r="P14">
        <f t="shared" si="20"/>
        <v>805.11446503941102</v>
      </c>
      <c r="Q14">
        <f t="shared" si="21"/>
        <v>2.1123920141380433E-2</v>
      </c>
      <c r="R14">
        <f t="shared" si="22"/>
        <v>1.7776034172704014E-3</v>
      </c>
      <c r="S14">
        <f t="shared" si="23"/>
        <v>805.44404190556361</v>
      </c>
      <c r="T14">
        <f t="shared" si="24"/>
        <v>39256.68607741782</v>
      </c>
      <c r="U14">
        <f t="shared" si="1"/>
        <v>5909563.9328100188</v>
      </c>
      <c r="V14">
        <f t="shared" si="25"/>
        <v>738.18812461160576</v>
      </c>
      <c r="W14">
        <f t="shared" si="2"/>
        <v>120659.96857986444</v>
      </c>
      <c r="X14">
        <f t="shared" si="3"/>
        <v>124311.98605795098</v>
      </c>
      <c r="Y14">
        <f t="shared" si="4"/>
        <v>178864.87974847399</v>
      </c>
      <c r="Z14">
        <f t="shared" si="26"/>
        <v>38145.866476776791</v>
      </c>
      <c r="AA14">
        <f t="shared" si="27"/>
        <v>959.21914731409754</v>
      </c>
      <c r="AB14">
        <f t="shared" si="28"/>
        <v>1</v>
      </c>
      <c r="AC14">
        <f>$AL$7*INDEX(I_rec,MATCH(AB14-$AL$13,cpi_rec_u,0))/INDEX(I_rec,MATCH(AB2-$AL$13,cpi_rec_u,0))</f>
        <v>800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81</v>
      </c>
      <c r="C15">
        <f t="shared" si="8"/>
        <v>2027</v>
      </c>
      <c r="D15">
        <f t="shared" si="9"/>
        <v>2.2258552102631276E-2</v>
      </c>
      <c r="E15">
        <f t="shared" si="10"/>
        <v>1.8740760641664522E-3</v>
      </c>
      <c r="F15">
        <f t="shared" si="11"/>
        <v>9.1786633516402316E-2</v>
      </c>
      <c r="G15">
        <f t="shared" si="12"/>
        <v>48.885218767396715</v>
      </c>
      <c r="H15" t="b">
        <f t="shared" si="13"/>
        <v>1</v>
      </c>
      <c r="I15">
        <f t="shared" si="14"/>
        <v>1.0274848910276622</v>
      </c>
      <c r="J15">
        <f t="shared" si="15"/>
        <v>821.98791282212972</v>
      </c>
      <c r="K15">
        <f t="shared" si="16"/>
        <v>5.125</v>
      </c>
      <c r="L15">
        <f t="shared" si="17"/>
        <v>40258.506445774743</v>
      </c>
      <c r="M15">
        <f t="shared" si="18"/>
        <v>251.00715267967971</v>
      </c>
      <c r="N15">
        <f t="shared" si="0"/>
        <v>0.96640873523666038</v>
      </c>
      <c r="O15">
        <f t="shared" si="19"/>
        <v>0.99726277887215875</v>
      </c>
      <c r="P15">
        <f t="shared" si="20"/>
        <v>827.11291282212972</v>
      </c>
      <c r="Q15">
        <f t="shared" si="21"/>
        <v>2.0702973222763071E-2</v>
      </c>
      <c r="R15">
        <f t="shared" si="22"/>
        <v>1.7418382632981011E-3</v>
      </c>
      <c r="S15">
        <f t="shared" si="23"/>
        <v>827.44316856266494</v>
      </c>
      <c r="T15">
        <f t="shared" si="24"/>
        <v>40258.506445774743</v>
      </c>
      <c r="U15">
        <f t="shared" si="1"/>
        <v>5884428.3645094102</v>
      </c>
      <c r="V15">
        <f t="shared" si="25"/>
        <v>735.04833659410815</v>
      </c>
      <c r="W15">
        <f t="shared" si="2"/>
        <v>120372.34388800472</v>
      </c>
      <c r="X15">
        <f t="shared" si="3"/>
        <v>124024.03956764848</v>
      </c>
      <c r="Y15">
        <f t="shared" si="4"/>
        <v>178513.94217134258</v>
      </c>
      <c r="Z15">
        <f t="shared" si="26"/>
        <v>39012.959393489582</v>
      </c>
      <c r="AA15">
        <f t="shared" si="27"/>
        <v>953.59844351571826</v>
      </c>
      <c r="AB15">
        <f t="shared" si="28"/>
        <v>13</v>
      </c>
      <c r="AC15">
        <f>$AL$7*INDEX(I_rec,MATCH(AB15-$AL$13,cpi_rec_u,0))/INDEX(I_rec,MATCH(AB2-$AL$13,cpi_rec_u,0))</f>
        <v>821.98791282212972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81</v>
      </c>
      <c r="C16">
        <f t="shared" si="8"/>
        <v>2027</v>
      </c>
      <c r="D16">
        <f t="shared" si="9"/>
        <v>2.2258552102631276E-2</v>
      </c>
      <c r="E16">
        <f t="shared" si="10"/>
        <v>1.8740760641664522E-3</v>
      </c>
      <c r="F16">
        <f t="shared" si="11"/>
        <v>9.1614618383518823E-2</v>
      </c>
      <c r="G16">
        <f t="shared" si="12"/>
        <v>48.793604149013198</v>
      </c>
      <c r="H16" t="b">
        <f t="shared" si="13"/>
        <v>0</v>
      </c>
      <c r="I16">
        <f t="shared" si="14"/>
        <v>1</v>
      </c>
      <c r="J16">
        <f t="shared" si="15"/>
        <v>821.98791282212972</v>
      </c>
      <c r="K16">
        <f t="shared" si="16"/>
        <v>5.1355566608829442</v>
      </c>
      <c r="L16">
        <f t="shared" si="17"/>
        <v>40183.058942465628</v>
      </c>
      <c r="M16">
        <f t="shared" si="18"/>
        <v>251.05281085962412</v>
      </c>
      <c r="N16">
        <f t="shared" si="0"/>
        <v>0.96374641976877617</v>
      </c>
      <c r="O16">
        <f t="shared" si="19"/>
        <v>0.99724514548470811</v>
      </c>
      <c r="P16">
        <f t="shared" si="20"/>
        <v>827.12346948301263</v>
      </c>
      <c r="Q16">
        <f t="shared" si="21"/>
        <v>2.0702973222763071E-2</v>
      </c>
      <c r="R16">
        <f t="shared" si="22"/>
        <v>1.7418382632981011E-3</v>
      </c>
      <c r="S16">
        <f t="shared" si="23"/>
        <v>827.45440549630052</v>
      </c>
      <c r="T16">
        <f t="shared" si="24"/>
        <v>40183.058942465628</v>
      </c>
      <c r="U16">
        <f t="shared" si="1"/>
        <v>5859406.1578986263</v>
      </c>
      <c r="V16">
        <f t="shared" si="25"/>
        <v>731.9227090551442</v>
      </c>
      <c r="W16">
        <f t="shared" si="2"/>
        <v>120085.53703072037</v>
      </c>
      <c r="X16">
        <f t="shared" si="3"/>
        <v>123737.01166151215</v>
      </c>
      <c r="Y16">
        <f t="shared" si="4"/>
        <v>178168.60769501829</v>
      </c>
      <c r="Z16">
        <f t="shared" si="26"/>
        <v>38833.259170528385</v>
      </c>
      <c r="AA16">
        <f t="shared" si="27"/>
        <v>948.00751981981671</v>
      </c>
      <c r="AB16">
        <f t="shared" si="28"/>
        <v>13</v>
      </c>
      <c r="AC16">
        <f>$AL$7*INDEX(I_rec,MATCH(AB16-$AL$13,cpi_rec_u,0))/INDEX(I_rec,MATCH(AB2-$AL$13,cpi_rec_u,0))</f>
        <v>821.98791282212972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81</v>
      </c>
      <c r="C17">
        <f t="shared" si="8"/>
        <v>2027</v>
      </c>
      <c r="D17">
        <f t="shared" si="9"/>
        <v>2.2258552102631276E-2</v>
      </c>
      <c r="E17">
        <f t="shared" si="10"/>
        <v>1.8740760641664522E-3</v>
      </c>
      <c r="F17">
        <f t="shared" si="11"/>
        <v>9.1442925620078525E-2</v>
      </c>
      <c r="G17">
        <f t="shared" si="12"/>
        <v>48.702161223393119</v>
      </c>
      <c r="H17" t="b">
        <f t="shared" si="13"/>
        <v>0</v>
      </c>
      <c r="I17">
        <f t="shared" si="14"/>
        <v>1</v>
      </c>
      <c r="J17">
        <f t="shared" si="15"/>
        <v>821.98791282212972</v>
      </c>
      <c r="K17">
        <f t="shared" si="16"/>
        <v>5.1461350667588635</v>
      </c>
      <c r="L17">
        <f t="shared" si="17"/>
        <v>40107.75283351657</v>
      </c>
      <c r="M17">
        <f t="shared" si="18"/>
        <v>251.0984773447876</v>
      </c>
      <c r="N17">
        <f t="shared" si="0"/>
        <v>0.96107466004484621</v>
      </c>
      <c r="O17">
        <f t="shared" si="19"/>
        <v>0.99722773577247537</v>
      </c>
      <c r="P17">
        <f t="shared" si="20"/>
        <v>827.13404788888863</v>
      </c>
      <c r="Q17">
        <f t="shared" si="21"/>
        <v>2.0702973222763071E-2</v>
      </c>
      <c r="R17">
        <f t="shared" si="22"/>
        <v>1.7418382632981011E-3</v>
      </c>
      <c r="S17">
        <f t="shared" si="23"/>
        <v>827.46566557617962</v>
      </c>
      <c r="T17">
        <f t="shared" si="24"/>
        <v>40107.75283351657</v>
      </c>
      <c r="U17">
        <f t="shared" si="1"/>
        <v>5834495.2786030555</v>
      </c>
      <c r="V17">
        <f t="shared" si="25"/>
        <v>728.81098787254939</v>
      </c>
      <c r="W17">
        <f t="shared" si="2"/>
        <v>119799.5146835615</v>
      </c>
      <c r="X17">
        <f t="shared" si="3"/>
        <v>123450.86852180091</v>
      </c>
      <c r="Y17">
        <f t="shared" si="4"/>
        <v>177828.82331359072</v>
      </c>
      <c r="Z17">
        <f t="shared" si="26"/>
        <v>38653.703198272582</v>
      </c>
      <c r="AA17">
        <f t="shared" si="27"/>
        <v>942.43703095698913</v>
      </c>
      <c r="AB17">
        <f t="shared" si="28"/>
        <v>13</v>
      </c>
      <c r="AC17">
        <f>$AL$7*INDEX(I_rec,MATCH(AB17-$AL$13,cpi_rec_u,0))/INDEX(I_rec,MATCH(AB2-$AL$13,cpi_rec_u,0))</f>
        <v>821.98791282212972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inputs!$B$23</f>
        <v>5</v>
      </c>
    </row>
    <row r="18" spans="1:38" x14ac:dyDescent="0.35">
      <c r="A18">
        <v>16</v>
      </c>
      <c r="B18">
        <f t="shared" si="7"/>
        <v>81</v>
      </c>
      <c r="C18">
        <f t="shared" si="8"/>
        <v>2027</v>
      </c>
      <c r="D18">
        <f t="shared" si="9"/>
        <v>2.2258552102631276E-2</v>
      </c>
      <c r="E18">
        <f t="shared" si="10"/>
        <v>1.8740760641664522E-3</v>
      </c>
      <c r="F18">
        <f t="shared" si="11"/>
        <v>9.127155462193659E-2</v>
      </c>
      <c r="G18">
        <f t="shared" si="12"/>
        <v>48.610889668771186</v>
      </c>
      <c r="H18" t="b">
        <f t="shared" si="13"/>
        <v>0</v>
      </c>
      <c r="I18">
        <f t="shared" si="14"/>
        <v>1</v>
      </c>
      <c r="J18">
        <f t="shared" si="15"/>
        <v>821.98791282212972</v>
      </c>
      <c r="K18">
        <f t="shared" si="16"/>
        <v>5.1567352624188842</v>
      </c>
      <c r="L18">
        <f t="shared" si="17"/>
        <v>40032.587853943769</v>
      </c>
      <c r="M18">
        <f t="shared" si="18"/>
        <v>251.14415213668093</v>
      </c>
      <c r="N18">
        <f t="shared" si="0"/>
        <v>0.95839378767307004</v>
      </c>
      <c r="O18">
        <f t="shared" si="19"/>
        <v>0.99721054723089764</v>
      </c>
      <c r="P18">
        <f t="shared" si="20"/>
        <v>827.14464808454863</v>
      </c>
      <c r="Q18">
        <f t="shared" si="21"/>
        <v>2.0702973222763071E-2</v>
      </c>
      <c r="R18">
        <f t="shared" si="22"/>
        <v>1.7418382632981011E-3</v>
      </c>
      <c r="S18">
        <f t="shared" si="23"/>
        <v>827.47694884997964</v>
      </c>
      <c r="T18">
        <f t="shared" si="24"/>
        <v>40032.587853943769</v>
      </c>
      <c r="U18">
        <f t="shared" si="1"/>
        <v>5809693.7242627554</v>
      </c>
      <c r="V18">
        <f t="shared" si="25"/>
        <v>725.71292292324381</v>
      </c>
      <c r="W18">
        <f t="shared" si="2"/>
        <v>119514.24390397553</v>
      </c>
      <c r="X18">
        <f t="shared" si="3"/>
        <v>123165.57672942423</v>
      </c>
      <c r="Y18">
        <f t="shared" si="4"/>
        <v>177494.53712184925</v>
      </c>
      <c r="Z18">
        <f t="shared" si="26"/>
        <v>38474.305762444448</v>
      </c>
      <c r="AA18">
        <f t="shared" si="27"/>
        <v>936.88703760071417</v>
      </c>
      <c r="AB18">
        <f t="shared" si="28"/>
        <v>13</v>
      </c>
      <c r="AC18">
        <f>$AL$7*INDEX(I_rec,MATCH(AB18-$AL$13,cpi_rec_u,0))/INDEX(I_rec,MATCH(AB2-$AL$13,cpi_rec_u,0))</f>
        <v>821.98791282212972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INDEX(I_rec,MATCH(0,cpi_rec_u,0))</f>
        <v>100</v>
      </c>
    </row>
    <row r="19" spans="1:38" x14ac:dyDescent="0.35">
      <c r="A19">
        <v>17</v>
      </c>
      <c r="B19">
        <f t="shared" si="7"/>
        <v>81</v>
      </c>
      <c r="C19">
        <f t="shared" si="8"/>
        <v>2027</v>
      </c>
      <c r="D19">
        <f t="shared" si="9"/>
        <v>2.2258552102631276E-2</v>
      </c>
      <c r="E19">
        <f t="shared" si="10"/>
        <v>1.8740760641664522E-3</v>
      </c>
      <c r="F19">
        <f t="shared" si="11"/>
        <v>9.1100504786080352E-2</v>
      </c>
      <c r="G19">
        <f t="shared" si="12"/>
        <v>48.519789163985109</v>
      </c>
      <c r="H19" t="b">
        <f t="shared" si="13"/>
        <v>0</v>
      </c>
      <c r="I19">
        <f t="shared" si="14"/>
        <v>1</v>
      </c>
      <c r="J19">
        <f t="shared" si="15"/>
        <v>821.98791282212972</v>
      </c>
      <c r="K19">
        <f t="shared" si="16"/>
        <v>5.1673572927463916</v>
      </c>
      <c r="L19">
        <f t="shared" si="17"/>
        <v>39957.563739260055</v>
      </c>
      <c r="M19">
        <f t="shared" si="18"/>
        <v>251.18983523681501</v>
      </c>
      <c r="N19">
        <f t="shared" si="0"/>
        <v>0.95570412967012863</v>
      </c>
      <c r="O19">
        <f t="shared" si="19"/>
        <v>0.99719357738172343</v>
      </c>
      <c r="P19">
        <f t="shared" si="20"/>
        <v>827.15527011487609</v>
      </c>
      <c r="Q19">
        <f t="shared" si="21"/>
        <v>2.0702973222763071E-2</v>
      </c>
      <c r="R19">
        <f t="shared" si="22"/>
        <v>1.7418382632981011E-3</v>
      </c>
      <c r="S19">
        <f t="shared" si="23"/>
        <v>827.48825536547633</v>
      </c>
      <c r="T19">
        <f t="shared" si="24"/>
        <v>39957.563739260055</v>
      </c>
      <c r="U19">
        <f t="shared" si="1"/>
        <v>5784999.5239312463</v>
      </c>
      <c r="V19">
        <f t="shared" si="25"/>
        <v>722.62826800813366</v>
      </c>
      <c r="W19">
        <f t="shared" si="2"/>
        <v>119229.69212375101</v>
      </c>
      <c r="X19">
        <f t="shared" si="3"/>
        <v>122881.10325614674</v>
      </c>
      <c r="Y19">
        <f t="shared" si="4"/>
        <v>177165.6982948691</v>
      </c>
      <c r="Z19">
        <f t="shared" si="26"/>
        <v>38295.080858257563</v>
      </c>
      <c r="AA19">
        <f t="shared" si="27"/>
        <v>931.35759756933135</v>
      </c>
      <c r="AB19">
        <f t="shared" si="28"/>
        <v>13</v>
      </c>
      <c r="AC19">
        <f>$AL$7*INDEX(I_rec,MATCH(AB19-$AL$13,cpi_rec_u,0))/INDEX(I_rec,MATCH(AB2-$AL$13,cpi_rec_u,0))</f>
        <v>821.98791282212972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210</v>
      </c>
    </row>
    <row r="20" spans="1:38" x14ac:dyDescent="0.35">
      <c r="A20">
        <v>18</v>
      </c>
      <c r="B20">
        <f t="shared" si="7"/>
        <v>81</v>
      </c>
      <c r="C20">
        <f t="shared" si="8"/>
        <v>2027</v>
      </c>
      <c r="D20">
        <f t="shared" si="9"/>
        <v>2.2258552102631276E-2</v>
      </c>
      <c r="E20">
        <f t="shared" si="10"/>
        <v>1.8740760641664522E-3</v>
      </c>
      <c r="F20">
        <f t="shared" si="11"/>
        <v>9.0929775510627295E-2</v>
      </c>
      <c r="G20">
        <f t="shared" si="12"/>
        <v>48.428859388474486</v>
      </c>
      <c r="H20" t="b">
        <f t="shared" si="13"/>
        <v>0</v>
      </c>
      <c r="I20">
        <f t="shared" si="14"/>
        <v>1</v>
      </c>
      <c r="J20">
        <f t="shared" si="15"/>
        <v>821.98791282212972</v>
      </c>
      <c r="K20">
        <f t="shared" si="16"/>
        <v>5.178001202717228</v>
      </c>
      <c r="L20">
        <f t="shared" si="17"/>
        <v>39882.680225473909</v>
      </c>
      <c r="M20">
        <f t="shared" si="18"/>
        <v>251.23552664670123</v>
      </c>
      <c r="N20">
        <f t="shared" si="0"/>
        <v>0.9530060084909574</v>
      </c>
      <c r="O20">
        <f t="shared" si="19"/>
        <v>0.99717682377274808</v>
      </c>
      <c r="P20">
        <f t="shared" si="20"/>
        <v>827.16591402484698</v>
      </c>
      <c r="Q20">
        <f t="shared" si="21"/>
        <v>2.0702973222763071E-2</v>
      </c>
      <c r="R20">
        <f t="shared" si="22"/>
        <v>1.7418382632981011E-3</v>
      </c>
      <c r="S20">
        <f t="shared" si="23"/>
        <v>827.49958517054358</v>
      </c>
      <c r="T20">
        <f t="shared" si="24"/>
        <v>39882.680225473909</v>
      </c>
      <c r="U20">
        <f t="shared" si="1"/>
        <v>5760410.7374872258</v>
      </c>
      <c r="V20">
        <f t="shared" si="25"/>
        <v>719.55678077862581</v>
      </c>
      <c r="W20">
        <f t="shared" si="2"/>
        <v>118945.8271416185</v>
      </c>
      <c r="X20">
        <f t="shared" si="3"/>
        <v>122597.41545695552</v>
      </c>
      <c r="Y20">
        <f t="shared" si="4"/>
        <v>176842.25706805312</v>
      </c>
      <c r="Z20">
        <f t="shared" si="26"/>
        <v>38116.042193798588</v>
      </c>
      <c r="AA20">
        <f t="shared" si="27"/>
        <v>925.84876586854307</v>
      </c>
      <c r="AB20">
        <f t="shared" si="28"/>
        <v>13</v>
      </c>
      <c r="AC20">
        <f>$AL$7*INDEX(I_rec,MATCH(AB20-$AL$13,cpi_rec_u,0))/INDEX(I_rec,MATCH(AB2-$AL$13,cpi_rec_u,0))</f>
        <v>821.98791282212972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199</v>
      </c>
    </row>
    <row r="21" spans="1:38" x14ac:dyDescent="0.35">
      <c r="A21">
        <v>19</v>
      </c>
      <c r="B21">
        <f t="shared" si="7"/>
        <v>81</v>
      </c>
      <c r="C21">
        <f t="shared" si="8"/>
        <v>2027</v>
      </c>
      <c r="D21">
        <f t="shared" si="9"/>
        <v>2.2258552102631276E-2</v>
      </c>
      <c r="E21">
        <f t="shared" si="10"/>
        <v>1.8740760641664522E-3</v>
      </c>
      <c r="F21">
        <f t="shared" si="11"/>
        <v>9.0759366194822805E-2</v>
      </c>
      <c r="G21">
        <f t="shared" si="12"/>
        <v>48.338100022279662</v>
      </c>
      <c r="H21" t="b">
        <f t="shared" si="13"/>
        <v>0</v>
      </c>
      <c r="I21">
        <f t="shared" si="14"/>
        <v>1</v>
      </c>
      <c r="J21">
        <f t="shared" si="15"/>
        <v>821.98791282212972</v>
      </c>
      <c r="K21">
        <f t="shared" si="16"/>
        <v>5.188667037399874</v>
      </c>
      <c r="L21">
        <f t="shared" si="17"/>
        <v>39807.937049088541</v>
      </c>
      <c r="M21">
        <f t="shared" si="18"/>
        <v>251.28122636785099</v>
      </c>
      <c r="N21">
        <f t="shared" si="0"/>
        <v>0.95029974205914991</v>
      </c>
      <c r="O21">
        <f t="shared" si="19"/>
        <v>0.99716028397754519</v>
      </c>
      <c r="P21">
        <f t="shared" si="20"/>
        <v>827.17657985952962</v>
      </c>
      <c r="Q21">
        <f t="shared" si="21"/>
        <v>2.0702973222763071E-2</v>
      </c>
      <c r="R21">
        <f t="shared" si="22"/>
        <v>1.7418382632981011E-3</v>
      </c>
      <c r="S21">
        <f t="shared" si="23"/>
        <v>827.51093831315438</v>
      </c>
      <c r="T21">
        <f t="shared" si="24"/>
        <v>39807.937049088541</v>
      </c>
      <c r="U21">
        <f t="shared" si="1"/>
        <v>5735925.4550589249</v>
      </c>
      <c r="V21">
        <f t="shared" si="25"/>
        <v>716.49822266472131</v>
      </c>
      <c r="W21">
        <f t="shared" si="2"/>
        <v>118662.61711600519</v>
      </c>
      <c r="X21">
        <f t="shared" si="3"/>
        <v>122314.48106258684</v>
      </c>
      <c r="Y21">
        <f t="shared" si="4"/>
        <v>176524.16471762085</v>
      </c>
      <c r="Z21">
        <f t="shared" si="26"/>
        <v>37937.203193411173</v>
      </c>
      <c r="AA21">
        <f t="shared" si="27"/>
        <v>920.36059473366231</v>
      </c>
      <c r="AB21">
        <f t="shared" si="28"/>
        <v>13</v>
      </c>
      <c r="AC21">
        <f>$AL$7*INDEX(I_rec,MATCH(AB21-$AL$13,cpi_rec_u,0))/INDEX(I_rec,MATCH(AB2-$AL$13,cpi_rec_u,0))</f>
        <v>821.98791282212972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201</v>
      </c>
    </row>
    <row r="22" spans="1:38" x14ac:dyDescent="0.35">
      <c r="A22">
        <v>20</v>
      </c>
      <c r="B22">
        <f t="shared" si="7"/>
        <v>81</v>
      </c>
      <c r="C22">
        <f t="shared" si="8"/>
        <v>2027</v>
      </c>
      <c r="D22">
        <f t="shared" si="9"/>
        <v>2.2258552102631276E-2</v>
      </c>
      <c r="E22">
        <f t="shared" si="10"/>
        <v>1.8740760641664522E-3</v>
      </c>
      <c r="F22">
        <f t="shared" si="11"/>
        <v>9.0589276239038161E-2</v>
      </c>
      <c r="G22">
        <f t="shared" si="12"/>
        <v>48.247510746040625</v>
      </c>
      <c r="H22" t="b">
        <f t="shared" si="13"/>
        <v>0</v>
      </c>
      <c r="I22">
        <f t="shared" si="14"/>
        <v>1</v>
      </c>
      <c r="J22">
        <f t="shared" si="15"/>
        <v>821.98791282212972</v>
      </c>
      <c r="K22">
        <f t="shared" si="16"/>
        <v>5.1993548419556488</v>
      </c>
      <c r="L22">
        <f t="shared" si="17"/>
        <v>39733.333947101004</v>
      </c>
      <c r="M22">
        <f t="shared" si="18"/>
        <v>251.32693440177621</v>
      </c>
      <c r="N22">
        <f t="shared" si="0"/>
        <v>0.94758564379796573</v>
      </c>
      <c r="O22">
        <f t="shared" si="19"/>
        <v>0.99714395559520708</v>
      </c>
      <c r="P22">
        <f t="shared" si="20"/>
        <v>827.18726766408531</v>
      </c>
      <c r="Q22">
        <f t="shared" si="21"/>
        <v>2.0702973222763071E-2</v>
      </c>
      <c r="R22">
        <f t="shared" si="22"/>
        <v>1.7418382632981011E-3</v>
      </c>
      <c r="S22">
        <f t="shared" si="23"/>
        <v>827.52231484138008</v>
      </c>
      <c r="T22">
        <f t="shared" si="24"/>
        <v>39733.333947101004</v>
      </c>
      <c r="U22">
        <f t="shared" si="1"/>
        <v>5711541.796460757</v>
      </c>
      <c r="V22">
        <f t="shared" si="25"/>
        <v>713.45235880464588</v>
      </c>
      <c r="W22">
        <f t="shared" si="2"/>
        <v>118380.03055793874</v>
      </c>
      <c r="X22">
        <f t="shared" si="3"/>
        <v>122032.26817220767</v>
      </c>
      <c r="Y22">
        <f t="shared" si="4"/>
        <v>176211.37354153406</v>
      </c>
      <c r="Z22">
        <f t="shared" si="26"/>
        <v>37758.57700108015</v>
      </c>
      <c r="AA22">
        <f t="shared" si="27"/>
        <v>914.89313367160253</v>
      </c>
      <c r="AB22">
        <f t="shared" si="28"/>
        <v>13</v>
      </c>
      <c r="AC22">
        <f>$AL$7*INDEX(I_rec,MATCH(AB22-$AL$13,cpi_rec_u,0))/INDEX(I_rec,MATCH(AB2-$AL$13,cpi_rec_u,0))</f>
        <v>821.98791282212972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81</v>
      </c>
      <c r="C23">
        <f t="shared" si="8"/>
        <v>2027</v>
      </c>
      <c r="D23">
        <f t="shared" si="9"/>
        <v>2.2258552102631276E-2</v>
      </c>
      <c r="E23">
        <f t="shared" si="10"/>
        <v>1.8740760641664522E-3</v>
      </c>
      <c r="F23">
        <f t="shared" si="11"/>
        <v>9.0419505044768422E-2</v>
      </c>
      <c r="G23">
        <f t="shared" si="12"/>
        <v>48.157091240995854</v>
      </c>
      <c r="H23" t="b">
        <f t="shared" si="13"/>
        <v>0</v>
      </c>
      <c r="I23">
        <f t="shared" si="14"/>
        <v>1</v>
      </c>
      <c r="J23">
        <f t="shared" si="15"/>
        <v>821.98791282212972</v>
      </c>
      <c r="K23">
        <f t="shared" si="16"/>
        <v>5.2100646616388921</v>
      </c>
      <c r="L23">
        <f t="shared" si="17"/>
        <v>39658.870657001207</v>
      </c>
      <c r="M23">
        <f t="shared" si="18"/>
        <v>251.37265074998896</v>
      </c>
      <c r="N23">
        <f t="shared" si="0"/>
        <v>0.94486402266190961</v>
      </c>
      <c r="O23">
        <f t="shared" si="19"/>
        <v>0.99712783625008528</v>
      </c>
      <c r="P23">
        <f t="shared" si="20"/>
        <v>827.19797748376857</v>
      </c>
      <c r="Q23">
        <f t="shared" si="21"/>
        <v>2.0702973222763071E-2</v>
      </c>
      <c r="R23">
        <f t="shared" si="22"/>
        <v>1.7418382632981011E-3</v>
      </c>
      <c r="S23">
        <f t="shared" si="23"/>
        <v>827.53371480339126</v>
      </c>
      <c r="T23">
        <f t="shared" si="24"/>
        <v>39658.870657001207</v>
      </c>
      <c r="U23">
        <f t="shared" si="1"/>
        <v>5687257.9106419701</v>
      </c>
      <c r="V23">
        <f t="shared" si="25"/>
        <v>710.41895797597783</v>
      </c>
      <c r="W23">
        <f t="shared" si="2"/>
        <v>118098.03632409695</v>
      </c>
      <c r="X23">
        <f t="shared" si="3"/>
        <v>121750.74524624857</v>
      </c>
      <c r="Y23">
        <f t="shared" si="4"/>
        <v>175903.83684085528</v>
      </c>
      <c r="Z23">
        <f t="shared" si="26"/>
        <v>37580.176483814743</v>
      </c>
      <c r="AA23">
        <f t="shared" si="27"/>
        <v>909.44642950259401</v>
      </c>
      <c r="AB23">
        <f t="shared" si="28"/>
        <v>13</v>
      </c>
      <c r="AC23">
        <f>$AL$7*INDEX(I_rec,MATCH(AB23-$AL$13,cpi_rec_u,0))/INDEX(I_rec,MATCH(AB2-$AL$13,cpi_rec_u,0))</f>
        <v>821.98791282212972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81</v>
      </c>
      <c r="C24">
        <f t="shared" si="8"/>
        <v>2027</v>
      </c>
      <c r="D24">
        <f t="shared" si="9"/>
        <v>2.2258552102631276E-2</v>
      </c>
      <c r="E24">
        <f t="shared" si="10"/>
        <v>1.8740760641664522E-3</v>
      </c>
      <c r="F24">
        <f t="shared" si="11"/>
        <v>9.0250052014630239E-2</v>
      </c>
      <c r="G24">
        <f t="shared" si="12"/>
        <v>48.066841188981222</v>
      </c>
      <c r="H24" t="b">
        <f t="shared" si="13"/>
        <v>0</v>
      </c>
      <c r="I24">
        <f t="shared" si="14"/>
        <v>1</v>
      </c>
      <c r="J24">
        <f t="shared" si="15"/>
        <v>821.98791282212972</v>
      </c>
      <c r="K24">
        <f t="shared" si="16"/>
        <v>5.2207965417971627</v>
      </c>
      <c r="L24">
        <f t="shared" si="17"/>
        <v>39584.546916771047</v>
      </c>
      <c r="M24">
        <f t="shared" si="18"/>
        <v>251.41837541400159</v>
      </c>
      <c r="N24">
        <f t="shared" si="0"/>
        <v>0.94213518316884981</v>
      </c>
      <c r="O24">
        <f t="shared" si="19"/>
        <v>0.99711192359153222</v>
      </c>
      <c r="P24">
        <f t="shared" si="20"/>
        <v>827.20870936392691</v>
      </c>
      <c r="Q24">
        <f t="shared" si="21"/>
        <v>2.0702973222763071E-2</v>
      </c>
      <c r="R24">
        <f t="shared" si="22"/>
        <v>1.7418382632981011E-3</v>
      </c>
      <c r="S24">
        <f t="shared" si="23"/>
        <v>827.54513824745754</v>
      </c>
      <c r="T24">
        <f t="shared" si="24"/>
        <v>39584.546916771047</v>
      </c>
      <c r="U24">
        <f t="shared" si="1"/>
        <v>5663071.9751470098</v>
      </c>
      <c r="V24">
        <f t="shared" si="25"/>
        <v>707.3977925282403</v>
      </c>
      <c r="W24">
        <f t="shared" si="2"/>
        <v>117816.60360999993</v>
      </c>
      <c r="X24">
        <f t="shared" si="3"/>
        <v>121469.88109938415</v>
      </c>
      <c r="Y24">
        <f t="shared" si="4"/>
        <v>175601.50890151106</v>
      </c>
      <c r="Z24">
        <f t="shared" si="26"/>
        <v>37402.014235029383</v>
      </c>
      <c r="AA24">
        <f t="shared" si="27"/>
        <v>904.02052640162935</v>
      </c>
      <c r="AB24">
        <f t="shared" si="28"/>
        <v>13</v>
      </c>
      <c r="AC24">
        <f>$AL$7*INDEX(I_rec,MATCH(AB24-$AL$13,cpi_rec_u,0))/INDEX(I_rec,MATCH(AB2-$AL$13,cpi_rec_u,0))</f>
        <v>821.98791282212972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81</v>
      </c>
      <c r="C25">
        <f t="shared" si="8"/>
        <v>2027</v>
      </c>
      <c r="D25">
        <f t="shared" si="9"/>
        <v>2.2258552102631276E-2</v>
      </c>
      <c r="E25">
        <f t="shared" si="10"/>
        <v>1.8740760641664522E-3</v>
      </c>
      <c r="F25">
        <f t="shared" si="11"/>
        <v>9.0080916552359835E-2</v>
      </c>
      <c r="G25">
        <f t="shared" si="12"/>
        <v>47.976760272428862</v>
      </c>
      <c r="H25" t="b">
        <f t="shared" si="13"/>
        <v>0</v>
      </c>
      <c r="I25">
        <f t="shared" si="14"/>
        <v>1</v>
      </c>
      <c r="J25">
        <f t="shared" si="15"/>
        <v>821.98791282212972</v>
      </c>
      <c r="K25">
        <f t="shared" si="16"/>
        <v>5.2315505278714269</v>
      </c>
      <c r="L25">
        <f t="shared" si="17"/>
        <v>39510.362464883452</v>
      </c>
      <c r="M25">
        <f t="shared" si="18"/>
        <v>251.46410839532675</v>
      </c>
      <c r="N25">
        <f t="shared" si="0"/>
        <v>0.93939942543264854</v>
      </c>
      <c r="O25">
        <f t="shared" si="19"/>
        <v>0.99709621529364856</v>
      </c>
      <c r="P25">
        <f t="shared" si="20"/>
        <v>827.21946335000109</v>
      </c>
      <c r="Q25">
        <f t="shared" si="21"/>
        <v>2.0702973222763071E-2</v>
      </c>
      <c r="R25">
        <f t="shared" si="22"/>
        <v>1.7418382632981011E-3</v>
      </c>
      <c r="S25">
        <f t="shared" si="23"/>
        <v>827.55658522194835</v>
      </c>
      <c r="T25">
        <f t="shared" si="24"/>
        <v>39510.362464883452</v>
      </c>
      <c r="U25">
        <f t="shared" si="1"/>
        <v>5638982.1955873035</v>
      </c>
      <c r="V25">
        <f t="shared" si="25"/>
        <v>704.38863831691913</v>
      </c>
      <c r="W25">
        <f t="shared" si="2"/>
        <v>117535.7019433408</v>
      </c>
      <c r="X25">
        <f t="shared" si="3"/>
        <v>121189.64489365733</v>
      </c>
      <c r="Y25">
        <f t="shared" si="4"/>
        <v>175304.3449764676</v>
      </c>
      <c r="Z25">
        <f t="shared" si="26"/>
        <v>37224.102577920617</v>
      </c>
      <c r="AA25">
        <f t="shared" si="27"/>
        <v>898.61546593962214</v>
      </c>
      <c r="AB25">
        <f t="shared" si="28"/>
        <v>13</v>
      </c>
      <c r="AC25">
        <f>$AL$7*INDEX(I_rec,MATCH(AB25-$AL$13,cpi_rec_u,0))/INDEX(I_rec,MATCH(AB2-$AL$13,cpi_rec_u,0))</f>
        <v>821.98791282212972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82</v>
      </c>
      <c r="C26">
        <f t="shared" si="8"/>
        <v>2027</v>
      </c>
      <c r="D26">
        <f t="shared" si="9"/>
        <v>2.4956898745183989E-2</v>
      </c>
      <c r="E26">
        <f t="shared" si="10"/>
        <v>2.103917202502803E-3</v>
      </c>
      <c r="F26">
        <f t="shared" si="11"/>
        <v>0.10093913125751615</v>
      </c>
      <c r="G26">
        <f t="shared" si="12"/>
        <v>47.875821141171343</v>
      </c>
      <c r="H26" t="b">
        <f t="shared" si="13"/>
        <v>0</v>
      </c>
      <c r="I26">
        <f t="shared" si="14"/>
        <v>1</v>
      </c>
      <c r="J26">
        <f t="shared" si="15"/>
        <v>821.98791282212972</v>
      </c>
      <c r="K26">
        <f t="shared" si="16"/>
        <v>5.2423266653962521</v>
      </c>
      <c r="L26">
        <f t="shared" si="17"/>
        <v>39436.317040301474</v>
      </c>
      <c r="M26">
        <f t="shared" si="18"/>
        <v>251.50984969547739</v>
      </c>
      <c r="N26">
        <f t="shared" si="0"/>
        <v>0.93665704519627413</v>
      </c>
      <c r="O26">
        <f t="shared" si="19"/>
        <v>0.99708070905503121</v>
      </c>
      <c r="P26">
        <f t="shared" si="20"/>
        <v>827.23023948752598</v>
      </c>
      <c r="Q26">
        <f t="shared" si="21"/>
        <v>2.3212741065204972E-2</v>
      </c>
      <c r="R26">
        <f t="shared" si="22"/>
        <v>1.9552859288007873E-3</v>
      </c>
      <c r="S26">
        <f t="shared" si="23"/>
        <v>827.56805577533237</v>
      </c>
      <c r="T26">
        <f t="shared" si="24"/>
        <v>39436.317040301474</v>
      </c>
      <c r="U26">
        <f t="shared" si="1"/>
        <v>5614986.8051241823</v>
      </c>
      <c r="V26">
        <f t="shared" si="25"/>
        <v>701.39127463887326</v>
      </c>
      <c r="W26">
        <f t="shared" si="2"/>
        <v>117282.30808965741</v>
      </c>
      <c r="X26">
        <f t="shared" si="3"/>
        <v>120935.86465108764</v>
      </c>
      <c r="Y26">
        <f t="shared" si="4"/>
        <v>174917.02046418679</v>
      </c>
      <c r="Z26">
        <f t="shared" si="26"/>
        <v>37046.453568838973</v>
      </c>
      <c r="AA26">
        <f t="shared" si="27"/>
        <v>893.23128712427865</v>
      </c>
      <c r="AB26">
        <f t="shared" si="28"/>
        <v>13</v>
      </c>
      <c r="AC26">
        <f>$AL$7*INDEX(I_rec,MATCH(AB26-$AL$13,cpi_rec_u,0))/INDEX(I_rec,MATCH(AB2-$AL$13,cpi_rec_u,0))</f>
        <v>821.98791282212972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82</v>
      </c>
      <c r="C27">
        <f t="shared" si="8"/>
        <v>2028</v>
      </c>
      <c r="D27">
        <f t="shared" si="9"/>
        <v>2.4464748701928961E-2</v>
      </c>
      <c r="E27">
        <f t="shared" si="10"/>
        <v>2.0619531583239148E-3</v>
      </c>
      <c r="F27">
        <f t="shared" si="11"/>
        <v>9.87177006093891E-2</v>
      </c>
      <c r="G27">
        <f t="shared" si="12"/>
        <v>47.777103440561952</v>
      </c>
      <c r="H27" t="b">
        <f t="shared" si="13"/>
        <v>1</v>
      </c>
      <c r="I27">
        <f t="shared" si="14"/>
        <v>1.0249999999999999</v>
      </c>
      <c r="J27">
        <f t="shared" si="15"/>
        <v>842.53761064268292</v>
      </c>
      <c r="K27">
        <f t="shared" si="16"/>
        <v>5.2531249999999998</v>
      </c>
      <c r="L27">
        <f t="shared" si="17"/>
        <v>40337.179951838945</v>
      </c>
      <c r="M27">
        <f t="shared" si="18"/>
        <v>251.49767293221569</v>
      </c>
      <c r="N27">
        <f t="shared" si="0"/>
        <v>0.93390833386536587</v>
      </c>
      <c r="O27">
        <f t="shared" si="19"/>
        <v>0.99706540259852283</v>
      </c>
      <c r="P27">
        <f t="shared" si="20"/>
        <v>847.79073564268288</v>
      </c>
      <c r="Q27">
        <f t="shared" si="21"/>
        <v>2.2754985811399127E-2</v>
      </c>
      <c r="R27">
        <f t="shared" si="22"/>
        <v>1.9163178639005629E-3</v>
      </c>
      <c r="S27">
        <f t="shared" si="23"/>
        <v>848.12924777673152</v>
      </c>
      <c r="T27">
        <f t="shared" si="24"/>
        <v>40337.179951838945</v>
      </c>
      <c r="U27">
        <f t="shared" si="1"/>
        <v>5590106.6056130379</v>
      </c>
      <c r="V27">
        <f t="shared" si="25"/>
        <v>698.28338579531169</v>
      </c>
      <c r="W27">
        <f t="shared" si="2"/>
        <v>117003.88267713903</v>
      </c>
      <c r="X27">
        <f t="shared" si="3"/>
        <v>120657.35670231751</v>
      </c>
      <c r="Y27">
        <f t="shared" si="4"/>
        <v>174552.40641835859</v>
      </c>
      <c r="Z27">
        <f t="shared" si="26"/>
        <v>37782.103785239851</v>
      </c>
      <c r="AA27">
        <f t="shared" si="27"/>
        <v>887.69974059639412</v>
      </c>
      <c r="AB27">
        <f t="shared" si="28"/>
        <v>25</v>
      </c>
      <c r="AC27">
        <f>$AL$7*INDEX(I_rec,MATCH(AB27-$AL$13,cpi_rec_u,0))/INDEX(I_rec,MATCH(AB2-$AL$13,cpi_rec_u,0))</f>
        <v>842.53761064268303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82</v>
      </c>
      <c r="C28">
        <f t="shared" si="8"/>
        <v>2028</v>
      </c>
      <c r="D28">
        <f t="shared" si="9"/>
        <v>2.4464748701928961E-2</v>
      </c>
      <c r="E28">
        <f t="shared" si="10"/>
        <v>2.0619531583239148E-3</v>
      </c>
      <c r="F28">
        <f t="shared" si="11"/>
        <v>9.8514149334835086E-2</v>
      </c>
      <c r="G28">
        <f t="shared" si="12"/>
        <v>47.678589291227119</v>
      </c>
      <c r="H28" t="b">
        <f t="shared" si="13"/>
        <v>0</v>
      </c>
      <c r="I28">
        <f t="shared" si="14"/>
        <v>1</v>
      </c>
      <c r="J28">
        <f t="shared" si="15"/>
        <v>842.53761064268292</v>
      </c>
      <c r="K28">
        <f t="shared" si="16"/>
        <v>5.2639455774050168</v>
      </c>
      <c r="L28">
        <f t="shared" si="17"/>
        <v>40254.006576239371</v>
      </c>
      <c r="M28">
        <f t="shared" si="18"/>
        <v>251.49607235716809</v>
      </c>
      <c r="N28">
        <f t="shared" si="0"/>
        <v>0.93115357854222669</v>
      </c>
      <c r="O28">
        <f t="shared" si="19"/>
        <v>0.9970502936709672</v>
      </c>
      <c r="P28">
        <f t="shared" si="20"/>
        <v>847.80155622008795</v>
      </c>
      <c r="Q28">
        <f t="shared" si="21"/>
        <v>2.2754985811399127E-2</v>
      </c>
      <c r="R28">
        <f t="shared" si="22"/>
        <v>1.9163178639005629E-3</v>
      </c>
      <c r="S28">
        <f t="shared" si="23"/>
        <v>848.14076563370804</v>
      </c>
      <c r="T28">
        <f t="shared" si="24"/>
        <v>40254.006576239371</v>
      </c>
      <c r="U28">
        <f t="shared" si="1"/>
        <v>5565324.0374077549</v>
      </c>
      <c r="V28">
        <f t="shared" si="25"/>
        <v>695.18769248282422</v>
      </c>
      <c r="W28">
        <f t="shared" si="2"/>
        <v>116725.85368275117</v>
      </c>
      <c r="X28">
        <f t="shared" si="3"/>
        <v>120379.3402689919</v>
      </c>
      <c r="Y28">
        <f t="shared" si="4"/>
        <v>174193.08642637928</v>
      </c>
      <c r="Z28">
        <f t="shared" si="26"/>
        <v>37593.55221302119</v>
      </c>
      <c r="AA28">
        <f t="shared" si="27"/>
        <v>882.20078552266114</v>
      </c>
      <c r="AB28">
        <f t="shared" si="28"/>
        <v>25</v>
      </c>
      <c r="AC28">
        <f>$AL$7*INDEX(I_rec,MATCH(AB28-$AL$13,cpi_rec_u,0))/INDEX(I_rec,MATCH(AB2-$AL$13,cpi_rec_u,0))</f>
        <v>842.53761064268303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82</v>
      </c>
      <c r="C29">
        <f t="shared" si="8"/>
        <v>2028</v>
      </c>
      <c r="D29">
        <f t="shared" si="9"/>
        <v>2.4464748701928961E-2</v>
      </c>
      <c r="E29">
        <f t="shared" si="10"/>
        <v>2.0619531583239148E-3</v>
      </c>
      <c r="F29">
        <f t="shared" si="11"/>
        <v>9.8311017773474535E-2</v>
      </c>
      <c r="G29">
        <f t="shared" si="12"/>
        <v>47.580278273453644</v>
      </c>
      <c r="H29" t="b">
        <f t="shared" si="13"/>
        <v>0</v>
      </c>
      <c r="I29">
        <f t="shared" si="14"/>
        <v>1</v>
      </c>
      <c r="J29">
        <f t="shared" si="15"/>
        <v>842.53761064268292</v>
      </c>
      <c r="K29">
        <f t="shared" si="16"/>
        <v>5.2747884434278349</v>
      </c>
      <c r="L29">
        <f t="shared" si="17"/>
        <v>40171.00470024431</v>
      </c>
      <c r="M29">
        <f t="shared" si="18"/>
        <v>251.49447179230694</v>
      </c>
      <c r="N29">
        <f t="shared" si="0"/>
        <v>0.92839306206021499</v>
      </c>
      <c r="O29">
        <f t="shared" si="19"/>
        <v>0.9970353800429641</v>
      </c>
      <c r="P29">
        <f t="shared" si="20"/>
        <v>847.81239908611076</v>
      </c>
      <c r="Q29">
        <f t="shared" si="21"/>
        <v>2.2754985811399127E-2</v>
      </c>
      <c r="R29">
        <f t="shared" si="22"/>
        <v>1.9163178639005629E-3</v>
      </c>
      <c r="S29">
        <f t="shared" si="23"/>
        <v>848.15230721558407</v>
      </c>
      <c r="T29">
        <f t="shared" si="24"/>
        <v>40171.00470024431</v>
      </c>
      <c r="U29">
        <f t="shared" si="1"/>
        <v>5540637.3702048315</v>
      </c>
      <c r="V29">
        <f t="shared" si="25"/>
        <v>692.10397856202883</v>
      </c>
      <c r="W29">
        <f t="shared" si="2"/>
        <v>116448.19179832573</v>
      </c>
      <c r="X29">
        <f t="shared" si="3"/>
        <v>120101.78572206674</v>
      </c>
      <c r="Y29">
        <f t="shared" si="4"/>
        <v>173839.01558979641</v>
      </c>
      <c r="Z29">
        <f t="shared" si="26"/>
        <v>37405.3747802691</v>
      </c>
      <c r="AA29">
        <f t="shared" si="27"/>
        <v>876.72450931425305</v>
      </c>
      <c r="AB29">
        <f t="shared" si="28"/>
        <v>25</v>
      </c>
      <c r="AC29">
        <f>$AL$7*INDEX(I_rec,MATCH(AB29-$AL$13,cpi_rec_u,0))/INDEX(I_rec,MATCH(AB2-$AL$13,cpi_rec_u,0))</f>
        <v>842.53761064268303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82</v>
      </c>
      <c r="C30">
        <f t="shared" si="8"/>
        <v>2028</v>
      </c>
      <c r="D30">
        <f t="shared" si="9"/>
        <v>2.4464748701928961E-2</v>
      </c>
      <c r="E30">
        <f t="shared" si="10"/>
        <v>2.0619531583239148E-3</v>
      </c>
      <c r="F30">
        <f t="shared" si="11"/>
        <v>9.8108305059878484E-2</v>
      </c>
      <c r="G30">
        <f t="shared" si="12"/>
        <v>47.482169968393762</v>
      </c>
      <c r="H30" t="b">
        <f t="shared" si="13"/>
        <v>0</v>
      </c>
      <c r="I30">
        <f t="shared" si="14"/>
        <v>1</v>
      </c>
      <c r="J30">
        <f t="shared" si="15"/>
        <v>842.53761064268292</v>
      </c>
      <c r="K30">
        <f t="shared" si="16"/>
        <v>5.2856536439793551</v>
      </c>
      <c r="L30">
        <f t="shared" si="17"/>
        <v>40088.173970229589</v>
      </c>
      <c r="M30">
        <f t="shared" si="18"/>
        <v>251.49287123763199</v>
      </c>
      <c r="N30">
        <f t="shared" si="0"/>
        <v>0.92562706301850917</v>
      </c>
      <c r="O30">
        <f t="shared" si="19"/>
        <v>0.99702065950862695</v>
      </c>
      <c r="P30">
        <f t="shared" si="20"/>
        <v>847.82326428666227</v>
      </c>
      <c r="Q30">
        <f t="shared" si="21"/>
        <v>2.2754985811399127E-2</v>
      </c>
      <c r="R30">
        <f t="shared" si="22"/>
        <v>1.9163178639005629E-3</v>
      </c>
      <c r="S30">
        <f t="shared" si="23"/>
        <v>848.16387257122915</v>
      </c>
      <c r="T30">
        <f t="shared" si="24"/>
        <v>40088.173970229589</v>
      </c>
      <c r="U30">
        <f t="shared" si="1"/>
        <v>5516044.9001163496</v>
      </c>
      <c r="V30">
        <f t="shared" si="25"/>
        <v>689.03203119322336</v>
      </c>
      <c r="W30">
        <f t="shared" si="2"/>
        <v>116170.86800767704</v>
      </c>
      <c r="X30">
        <f t="shared" si="3"/>
        <v>119824.66373951238</v>
      </c>
      <c r="Y30">
        <f t="shared" si="4"/>
        <v>173490.14996879746</v>
      </c>
      <c r="Z30">
        <f t="shared" si="26"/>
        <v>37217.582584624055</v>
      </c>
      <c r="AA30">
        <f t="shared" si="27"/>
        <v>871.27093217368167</v>
      </c>
      <c r="AB30">
        <f t="shared" si="28"/>
        <v>25</v>
      </c>
      <c r="AC30">
        <f>$AL$7*INDEX(I_rec,MATCH(AB30-$AL$13,cpi_rec_u,0))/INDEX(I_rec,MATCH(AB2-$AL$13,cpi_rec_u,0))</f>
        <v>842.53761064268303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82</v>
      </c>
      <c r="C31">
        <f t="shared" si="8"/>
        <v>2028</v>
      </c>
      <c r="D31">
        <f t="shared" si="9"/>
        <v>2.4464748701928961E-2</v>
      </c>
      <c r="E31">
        <f t="shared" si="10"/>
        <v>2.0619531583239148E-3</v>
      </c>
      <c r="F31">
        <f t="shared" si="11"/>
        <v>9.7906010330402457E-2</v>
      </c>
      <c r="G31">
        <f t="shared" si="12"/>
        <v>47.384263958063357</v>
      </c>
      <c r="H31" t="b">
        <f t="shared" si="13"/>
        <v>0</v>
      </c>
      <c r="I31">
        <f t="shared" si="14"/>
        <v>1</v>
      </c>
      <c r="J31">
        <f t="shared" si="15"/>
        <v>842.53761064268292</v>
      </c>
      <c r="K31">
        <f t="shared" si="16"/>
        <v>5.2965412250650514</v>
      </c>
      <c r="L31">
        <f t="shared" si="17"/>
        <v>40005.514033300235</v>
      </c>
      <c r="M31">
        <f t="shared" si="18"/>
        <v>251.49127069314329</v>
      </c>
      <c r="N31">
        <f t="shared" si="0"/>
        <v>0.92285585581722263</v>
      </c>
      <c r="O31">
        <f t="shared" si="19"/>
        <v>0.99700612988534554</v>
      </c>
      <c r="P31">
        <f t="shared" si="20"/>
        <v>847.83415186774801</v>
      </c>
      <c r="Q31">
        <f t="shared" si="21"/>
        <v>2.2754985811399127E-2</v>
      </c>
      <c r="R31">
        <f t="shared" si="22"/>
        <v>1.9163178639005629E-3</v>
      </c>
      <c r="S31">
        <f t="shared" si="23"/>
        <v>848.17546174961319</v>
      </c>
      <c r="T31">
        <f t="shared" si="24"/>
        <v>40005.514033300235</v>
      </c>
      <c r="U31">
        <f t="shared" si="1"/>
        <v>5491544.9491882315</v>
      </c>
      <c r="V31">
        <f t="shared" si="25"/>
        <v>685.97164077620926</v>
      </c>
      <c r="W31">
        <f t="shared" si="2"/>
        <v>115893.85358076764</v>
      </c>
      <c r="X31">
        <f t="shared" si="3"/>
        <v>119547.94530029695</v>
      </c>
      <c r="Y31">
        <f t="shared" si="4"/>
        <v>173146.44656515069</v>
      </c>
      <c r="Z31">
        <f t="shared" si="26"/>
        <v>37030.186459189448</v>
      </c>
      <c r="AA31">
        <f t="shared" si="27"/>
        <v>865.84007188136013</v>
      </c>
      <c r="AB31">
        <f t="shared" si="28"/>
        <v>25</v>
      </c>
      <c r="AC31">
        <f>$AL$7*INDEX(I_rec,MATCH(AB31-$AL$13,cpi_rec_u,0))/INDEX(I_rec,MATCH(AB2-$AL$13,cpi_rec_u,0))</f>
        <v>842.53761064268303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82</v>
      </c>
      <c r="C32">
        <f t="shared" si="8"/>
        <v>2028</v>
      </c>
      <c r="D32">
        <f t="shared" si="9"/>
        <v>2.4464748701928961E-2</v>
      </c>
      <c r="E32">
        <f t="shared" si="10"/>
        <v>2.0619531583239148E-3</v>
      </c>
      <c r="F32">
        <f t="shared" si="11"/>
        <v>9.7704132723182777E-2</v>
      </c>
      <c r="G32">
        <f t="shared" si="12"/>
        <v>47.286559825340177</v>
      </c>
      <c r="H32" t="b">
        <f t="shared" si="13"/>
        <v>0</v>
      </c>
      <c r="I32">
        <f t="shared" si="14"/>
        <v>1</v>
      </c>
      <c r="J32">
        <f t="shared" si="15"/>
        <v>842.53761064268292</v>
      </c>
      <c r="K32">
        <f t="shared" si="16"/>
        <v>5.3074512327851586</v>
      </c>
      <c r="L32">
        <f t="shared" si="17"/>
        <v>39923.024537288897</v>
      </c>
      <c r="M32">
        <f t="shared" si="18"/>
        <v>251.48967015884074</v>
      </c>
      <c r="N32">
        <f t="shared" si="0"/>
        <v>0.92007971069284022</v>
      </c>
      <c r="O32">
        <f t="shared" si="19"/>
        <v>0.99699178901354646</v>
      </c>
      <c r="P32">
        <f t="shared" si="20"/>
        <v>847.8450618754681</v>
      </c>
      <c r="Q32">
        <f t="shared" si="21"/>
        <v>2.2754985811399127E-2</v>
      </c>
      <c r="R32">
        <f t="shared" si="22"/>
        <v>1.9163178639005629E-3</v>
      </c>
      <c r="S32">
        <f t="shared" si="23"/>
        <v>848.18707479980719</v>
      </c>
      <c r="T32">
        <f t="shared" si="24"/>
        <v>39923.024537288897</v>
      </c>
      <c r="U32">
        <f t="shared" si="1"/>
        <v>5467135.8649284756</v>
      </c>
      <c r="V32">
        <f t="shared" si="25"/>
        <v>682.92260089136141</v>
      </c>
      <c r="W32">
        <f t="shared" si="2"/>
        <v>115617.12006798865</v>
      </c>
      <c r="X32">
        <f t="shared" si="3"/>
        <v>119271.60167848875</v>
      </c>
      <c r="Y32">
        <f t="shared" si="4"/>
        <v>172807.8633055182</v>
      </c>
      <c r="Z32">
        <f t="shared" si="26"/>
        <v>36843.196976171726</v>
      </c>
      <c r="AA32">
        <f t="shared" si="27"/>
        <v>860.43194383735386</v>
      </c>
      <c r="AB32">
        <f t="shared" si="28"/>
        <v>25</v>
      </c>
      <c r="AC32">
        <f>$AL$7*INDEX(I_rec,MATCH(AB32-$AL$13,cpi_rec_u,0))/INDEX(I_rec,MATCH(AB2-$AL$13,cpi_rec_u,0))</f>
        <v>842.53761064268303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82</v>
      </c>
      <c r="C33">
        <f t="shared" si="8"/>
        <v>2028</v>
      </c>
      <c r="D33">
        <f t="shared" si="9"/>
        <v>2.4464748701928961E-2</v>
      </c>
      <c r="E33">
        <f t="shared" si="10"/>
        <v>2.0619531583239148E-3</v>
      </c>
      <c r="F33">
        <f t="shared" si="11"/>
        <v>9.7502671378132927E-2</v>
      </c>
      <c r="G33">
        <f t="shared" si="12"/>
        <v>47.189057153962047</v>
      </c>
      <c r="H33" t="b">
        <f t="shared" si="13"/>
        <v>0</v>
      </c>
      <c r="I33">
        <f t="shared" si="14"/>
        <v>1</v>
      </c>
      <c r="J33">
        <f t="shared" si="15"/>
        <v>842.53761064268292</v>
      </c>
      <c r="K33">
        <f t="shared" si="16"/>
        <v>5.318383713334871</v>
      </c>
      <c r="L33">
        <f t="shared" si="17"/>
        <v>39840.705130754395</v>
      </c>
      <c r="M33">
        <f t="shared" si="18"/>
        <v>251.48806963472421</v>
      </c>
      <c r="N33">
        <f t="shared" si="0"/>
        <v>0.91729889375395668</v>
      </c>
      <c r="O33">
        <f t="shared" si="19"/>
        <v>0.99697763475646095</v>
      </c>
      <c r="P33">
        <f t="shared" si="20"/>
        <v>847.85599435601785</v>
      </c>
      <c r="Q33">
        <f t="shared" si="21"/>
        <v>2.2754985811399127E-2</v>
      </c>
      <c r="R33">
        <f t="shared" si="22"/>
        <v>1.9163178639005629E-3</v>
      </c>
      <c r="S33">
        <f t="shared" si="23"/>
        <v>848.19871177098321</v>
      </c>
      <c r="T33">
        <f t="shared" si="24"/>
        <v>39840.705130754395</v>
      </c>
      <c r="U33">
        <f t="shared" si="1"/>
        <v>5442816.0198451132</v>
      </c>
      <c r="V33">
        <f t="shared" si="25"/>
        <v>679.88470824191245</v>
      </c>
      <c r="W33">
        <f t="shared" si="2"/>
        <v>115340.63929455173</v>
      </c>
      <c r="X33">
        <f t="shared" si="3"/>
        <v>118995.60443747455</v>
      </c>
      <c r="Y33">
        <f t="shared" si="4"/>
        <v>172474.35902512426</v>
      </c>
      <c r="Z33">
        <f t="shared" si="26"/>
        <v>36656.624450503259</v>
      </c>
      <c r="AA33">
        <f t="shared" si="27"/>
        <v>855.04656110275585</v>
      </c>
      <c r="AB33">
        <f t="shared" si="28"/>
        <v>25</v>
      </c>
      <c r="AC33">
        <f>$AL$7*INDEX(I_rec,MATCH(AB33-$AL$13,cpi_rec_u,0))/INDEX(I_rec,MATCH(AB2-$AL$13,cpi_rec_u,0))</f>
        <v>842.53761064268303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82</v>
      </c>
      <c r="C34">
        <f t="shared" si="8"/>
        <v>2028</v>
      </c>
      <c r="D34">
        <f t="shared" si="9"/>
        <v>2.4464748701928961E-2</v>
      </c>
      <c r="E34">
        <f t="shared" si="10"/>
        <v>2.0619531583239148E-3</v>
      </c>
      <c r="F34">
        <f t="shared" si="11"/>
        <v>9.7301625436939765E-2</v>
      </c>
      <c r="G34">
        <f t="shared" si="12"/>
        <v>47.091755528525105</v>
      </c>
      <c r="H34" t="b">
        <f t="shared" si="13"/>
        <v>0</v>
      </c>
      <c r="I34">
        <f t="shared" si="14"/>
        <v>1</v>
      </c>
      <c r="J34">
        <f t="shared" si="15"/>
        <v>842.53761064268292</v>
      </c>
      <c r="K34">
        <f t="shared" si="16"/>
        <v>5.3293387130045398</v>
      </c>
      <c r="L34">
        <f t="shared" si="17"/>
        <v>39758.555462980185</v>
      </c>
      <c r="M34">
        <f t="shared" si="18"/>
        <v>251.48646912079377</v>
      </c>
      <c r="N34">
        <f t="shared" si="0"/>
        <v>0.91451366701729087</v>
      </c>
      <c r="O34">
        <f t="shared" si="19"/>
        <v>0.99696366499989164</v>
      </c>
      <c r="P34">
        <f t="shared" si="20"/>
        <v>847.86694935568744</v>
      </c>
      <c r="Q34">
        <f t="shared" si="21"/>
        <v>2.2754985811399127E-2</v>
      </c>
      <c r="R34">
        <f t="shared" si="22"/>
        <v>1.9163178639005629E-3</v>
      </c>
      <c r="S34">
        <f t="shared" si="23"/>
        <v>848.21037271241448</v>
      </c>
      <c r="T34">
        <f t="shared" si="24"/>
        <v>39758.555462980185</v>
      </c>
      <c r="U34">
        <f t="shared" si="1"/>
        <v>5418583.8109936696</v>
      </c>
      <c r="V34">
        <f t="shared" si="25"/>
        <v>676.85776259742431</v>
      </c>
      <c r="W34">
        <f t="shared" si="2"/>
        <v>115064.38335498994</v>
      </c>
      <c r="X34">
        <f t="shared" si="3"/>
        <v>118719.92542429139</v>
      </c>
      <c r="Y34">
        <f t="shared" si="4"/>
        <v>172145.89345178247</v>
      </c>
      <c r="Z34">
        <f t="shared" si="26"/>
        <v>36470.478943447051</v>
      </c>
      <c r="AA34">
        <f t="shared" si="27"/>
        <v>849.68393444068215</v>
      </c>
      <c r="AB34">
        <f t="shared" si="28"/>
        <v>25</v>
      </c>
      <c r="AC34">
        <f>$AL$7*INDEX(I_rec,MATCH(AB34-$AL$13,cpi_rec_u,0))/INDEX(I_rec,MATCH(AB2-$AL$13,cpi_rec_u,0))</f>
        <v>842.53761064268303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82</v>
      </c>
      <c r="C35">
        <f t="shared" si="8"/>
        <v>2028</v>
      </c>
      <c r="D35">
        <f t="shared" si="9"/>
        <v>2.4464748701928961E-2</v>
      </c>
      <c r="E35">
        <f t="shared" si="10"/>
        <v>2.0619531583239148E-3</v>
      </c>
      <c r="F35">
        <f t="shared" si="11"/>
        <v>9.710099404306001E-2</v>
      </c>
      <c r="G35">
        <f t="shared" si="12"/>
        <v>46.994654534482045</v>
      </c>
      <c r="H35" t="b">
        <f t="shared" si="13"/>
        <v>0</v>
      </c>
      <c r="I35">
        <f t="shared" si="14"/>
        <v>1</v>
      </c>
      <c r="J35">
        <f t="shared" si="15"/>
        <v>842.53761064268292</v>
      </c>
      <c r="K35">
        <f t="shared" si="16"/>
        <v>5.3403162781798645</v>
      </c>
      <c r="L35">
        <f t="shared" si="17"/>
        <v>39676.575183972898</v>
      </c>
      <c r="M35">
        <f t="shared" si="18"/>
        <v>251.48486861704924</v>
      </c>
      <c r="N35">
        <f t="shared" si="0"/>
        <v>0.91172428844395481</v>
      </c>
      <c r="O35">
        <f t="shared" si="19"/>
        <v>0.9969498776519834</v>
      </c>
      <c r="P35">
        <f t="shared" si="20"/>
        <v>847.87792692086282</v>
      </c>
      <c r="Q35">
        <f t="shared" si="21"/>
        <v>2.2754985811399127E-2</v>
      </c>
      <c r="R35">
        <f t="shared" si="22"/>
        <v>1.9163178639005629E-3</v>
      </c>
      <c r="S35">
        <f t="shared" si="23"/>
        <v>848.222057673476</v>
      </c>
      <c r="T35">
        <f t="shared" si="24"/>
        <v>39676.575183972898</v>
      </c>
      <c r="U35">
        <f t="shared" si="1"/>
        <v>5394437.65953389</v>
      </c>
      <c r="V35">
        <f t="shared" si="25"/>
        <v>673.84156673841665</v>
      </c>
      <c r="W35">
        <f t="shared" si="2"/>
        <v>114788.32460776498</v>
      </c>
      <c r="X35">
        <f t="shared" si="3"/>
        <v>118444.53676406882</v>
      </c>
      <c r="Y35">
        <f t="shared" si="4"/>
        <v>171822.42719027254</v>
      </c>
      <c r="Z35">
        <f t="shared" si="26"/>
        <v>36284.770266182299</v>
      </c>
      <c r="AA35">
        <f t="shared" si="27"/>
        <v>844.34407235688195</v>
      </c>
      <c r="AB35">
        <f t="shared" si="28"/>
        <v>25</v>
      </c>
      <c r="AC35">
        <f>$AL$7*INDEX(I_rec,MATCH(AB35-$AL$13,cpi_rec_u,0))/INDEX(I_rec,MATCH(AB2-$AL$13,cpi_rec_u,0))</f>
        <v>842.53761064268303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82</v>
      </c>
      <c r="C36">
        <f t="shared" si="8"/>
        <v>2028</v>
      </c>
      <c r="D36">
        <f t="shared" si="9"/>
        <v>2.4464748701928961E-2</v>
      </c>
      <c r="E36">
        <f t="shared" si="10"/>
        <v>2.0619531583239148E-3</v>
      </c>
      <c r="F36">
        <f t="shared" si="11"/>
        <v>9.6900776341716538E-2</v>
      </c>
      <c r="G36">
        <f t="shared" si="12"/>
        <v>46.897753758140325</v>
      </c>
      <c r="H36" t="b">
        <f t="shared" si="13"/>
        <v>0</v>
      </c>
      <c r="I36">
        <f t="shared" si="14"/>
        <v>1</v>
      </c>
      <c r="J36">
        <f t="shared" si="15"/>
        <v>842.53761064268292</v>
      </c>
      <c r="K36">
        <f t="shared" si="16"/>
        <v>5.3513164553420909</v>
      </c>
      <c r="L36">
        <f t="shared" si="17"/>
        <v>39594.763944460828</v>
      </c>
      <c r="M36">
        <f t="shared" si="18"/>
        <v>251.48326812349057</v>
      </c>
      <c r="N36">
        <f t="shared" si="0"/>
        <v>0.90893101197595416</v>
      </c>
      <c r="O36">
        <f t="shared" si="19"/>
        <v>0.9969362706429945</v>
      </c>
      <c r="P36">
        <f t="shared" si="20"/>
        <v>847.88892709802496</v>
      </c>
      <c r="Q36">
        <f t="shared" si="21"/>
        <v>2.2754985811399127E-2</v>
      </c>
      <c r="R36">
        <f t="shared" si="22"/>
        <v>1.9163178639005629E-3</v>
      </c>
      <c r="S36">
        <f t="shared" si="23"/>
        <v>848.23376670364394</v>
      </c>
      <c r="T36">
        <f t="shared" si="24"/>
        <v>39594.763944460828</v>
      </c>
      <c r="U36">
        <f t="shared" si="1"/>
        <v>5370376.0102955252</v>
      </c>
      <c r="V36">
        <f t="shared" si="25"/>
        <v>670.83592640212794</v>
      </c>
      <c r="W36">
        <f t="shared" si="2"/>
        <v>114512.43566997845</v>
      </c>
      <c r="X36">
        <f t="shared" si="3"/>
        <v>118169.41085457923</v>
      </c>
      <c r="Y36">
        <f t="shared" si="4"/>
        <v>171503.92170703673</v>
      </c>
      <c r="Z36">
        <f t="shared" si="26"/>
        <v>36099.507983369906</v>
      </c>
      <c r="AA36">
        <f t="shared" si="27"/>
        <v>839.02698113996257</v>
      </c>
      <c r="AB36">
        <f t="shared" si="28"/>
        <v>25</v>
      </c>
      <c r="AC36">
        <f>$AL$7*INDEX(I_rec,MATCH(AB36-$AL$13,cpi_rec_u,0))/INDEX(I_rec,MATCH(AB2-$AL$13,cpi_rec_u,0))</f>
        <v>842.53761064268303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82</v>
      </c>
      <c r="C37">
        <f t="shared" si="8"/>
        <v>2028</v>
      </c>
      <c r="D37">
        <f t="shared" si="9"/>
        <v>2.4464748701928961E-2</v>
      </c>
      <c r="E37">
        <f t="shared" si="10"/>
        <v>2.0619531583239148E-3</v>
      </c>
      <c r="F37">
        <f t="shared" si="11"/>
        <v>9.670097147989469E-2</v>
      </c>
      <c r="G37">
        <f t="shared" si="12"/>
        <v>46.801052786660428</v>
      </c>
      <c r="H37" t="b">
        <f t="shared" si="13"/>
        <v>0</v>
      </c>
      <c r="I37">
        <f t="shared" si="14"/>
        <v>1</v>
      </c>
      <c r="J37">
        <f t="shared" si="15"/>
        <v>842.53761064268292</v>
      </c>
      <c r="K37">
        <f t="shared" si="16"/>
        <v>5.3623392910682117</v>
      </c>
      <c r="L37">
        <f t="shared" si="17"/>
        <v>39513.121395892456</v>
      </c>
      <c r="M37">
        <f t="shared" si="18"/>
        <v>251.48166764011776</v>
      </c>
      <c r="N37">
        <f t="shared" si="0"/>
        <v>0.90613408757290159</v>
      </c>
      <c r="O37">
        <f t="shared" si="19"/>
        <v>0.99692284192507385</v>
      </c>
      <c r="P37">
        <f t="shared" si="20"/>
        <v>847.89994993375115</v>
      </c>
      <c r="Q37">
        <f t="shared" si="21"/>
        <v>2.2754985811399127E-2</v>
      </c>
      <c r="R37">
        <f t="shared" si="22"/>
        <v>1.9163178639005629E-3</v>
      </c>
      <c r="S37">
        <f t="shared" si="23"/>
        <v>848.24549985249701</v>
      </c>
      <c r="T37">
        <f t="shared" si="24"/>
        <v>39513.121395892456</v>
      </c>
      <c r="U37">
        <f t="shared" si="1"/>
        <v>5346397.3313529491</v>
      </c>
      <c r="V37">
        <f t="shared" si="25"/>
        <v>667.84065022937875</v>
      </c>
      <c r="W37">
        <f t="shared" si="2"/>
        <v>114236.68941218405</v>
      </c>
      <c r="X37">
        <f t="shared" si="3"/>
        <v>117894.52036089331</v>
      </c>
      <c r="Y37">
        <f t="shared" si="4"/>
        <v>171190.3393152224</v>
      </c>
      <c r="Z37">
        <f t="shared" si="26"/>
        <v>35914.701416697259</v>
      </c>
      <c r="AA37">
        <f t="shared" si="27"/>
        <v>833.73266490122421</v>
      </c>
      <c r="AB37">
        <f t="shared" si="28"/>
        <v>25</v>
      </c>
      <c r="AC37">
        <f>$AL$7*INDEX(I_rec,MATCH(AB37-$AL$13,cpi_rec_u,0))/INDEX(I_rec,MATCH(AB2-$AL$13,cpi_rec_u,0))</f>
        <v>842.53761064268303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83</v>
      </c>
      <c r="C38">
        <f t="shared" si="8"/>
        <v>2028</v>
      </c>
      <c r="D38">
        <f t="shared" si="9"/>
        <v>2.7428800766843179E-2</v>
      </c>
      <c r="E38">
        <f t="shared" si="10"/>
        <v>2.3149824180977996E-3</v>
      </c>
      <c r="F38">
        <f t="shared" si="11"/>
        <v>0.10834361434958592</v>
      </c>
      <c r="G38">
        <f t="shared" si="12"/>
        <v>46.692709172310842</v>
      </c>
      <c r="H38" t="b">
        <f t="shared" si="13"/>
        <v>0</v>
      </c>
      <c r="I38">
        <f t="shared" si="14"/>
        <v>1</v>
      </c>
      <c r="J38">
        <f t="shared" si="15"/>
        <v>842.53761064268292</v>
      </c>
      <c r="K38">
        <f t="shared" si="16"/>
        <v>5.3733848320311575</v>
      </c>
      <c r="L38">
        <f t="shared" si="17"/>
        <v>39431.647190434953</v>
      </c>
      <c r="M38">
        <f t="shared" si="18"/>
        <v>251.48006716693067</v>
      </c>
      <c r="N38">
        <f t="shared" si="0"/>
        <v>0.90333376124891829</v>
      </c>
      <c r="O38">
        <f t="shared" si="19"/>
        <v>0.9969095894720349</v>
      </c>
      <c r="P38">
        <f t="shared" si="20"/>
        <v>847.91099547471413</v>
      </c>
      <c r="Q38">
        <f t="shared" si="21"/>
        <v>2.5511889775675426E-2</v>
      </c>
      <c r="R38">
        <f t="shared" si="22"/>
        <v>2.1512627941611129E-3</v>
      </c>
      <c r="S38">
        <f t="shared" si="23"/>
        <v>848.25725716971567</v>
      </c>
      <c r="T38">
        <f t="shared" si="24"/>
        <v>39431.647190434953</v>
      </c>
      <c r="U38">
        <f t="shared" si="1"/>
        <v>5322500.1136084162</v>
      </c>
      <c r="V38">
        <f t="shared" si="25"/>
        <v>664.85554971251474</v>
      </c>
      <c r="W38">
        <f t="shared" si="2"/>
        <v>113989.96134421583</v>
      </c>
      <c r="X38">
        <f t="shared" si="3"/>
        <v>117647.53197138246</v>
      </c>
      <c r="Y38">
        <f t="shared" si="4"/>
        <v>170781.88157147792</v>
      </c>
      <c r="Z38">
        <f t="shared" si="26"/>
        <v>35730.359648401347</v>
      </c>
      <c r="AA38">
        <f t="shared" si="27"/>
        <v>828.46112561410189</v>
      </c>
      <c r="AB38">
        <f t="shared" si="28"/>
        <v>25</v>
      </c>
      <c r="AC38">
        <f>$AL$7*INDEX(I_rec,MATCH(AB38-$AL$13,cpi_rec_u,0))/INDEX(I_rec,MATCH(AB2-$AL$13,cpi_rec_u,0))</f>
        <v>842.53761064268303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83</v>
      </c>
      <c r="C39">
        <f t="shared" si="8"/>
        <v>2029</v>
      </c>
      <c r="D39">
        <f t="shared" si="9"/>
        <v>2.6896887747972172E-2</v>
      </c>
      <c r="E39">
        <f t="shared" si="10"/>
        <v>2.2695231352695133E-3</v>
      </c>
      <c r="F39">
        <f t="shared" si="11"/>
        <v>0.10597018371497047</v>
      </c>
      <c r="G39">
        <f t="shared" si="12"/>
        <v>46.586738988595869</v>
      </c>
      <c r="H39" t="b">
        <f t="shared" si="13"/>
        <v>1</v>
      </c>
      <c r="I39">
        <f t="shared" si="14"/>
        <v>1.0249999999999999</v>
      </c>
      <c r="J39">
        <f t="shared" si="15"/>
        <v>863.60105090874993</v>
      </c>
      <c r="K39">
        <f t="shared" si="16"/>
        <v>5.3844531249999994</v>
      </c>
      <c r="L39">
        <f t="shared" si="17"/>
        <v>40323.872710984273</v>
      </c>
      <c r="M39">
        <f t="shared" si="18"/>
        <v>251.41470381756525</v>
      </c>
      <c r="N39">
        <f t="shared" si="0"/>
        <v>0.90053027510970873</v>
      </c>
      <c r="O39">
        <f t="shared" si="19"/>
        <v>0.99689651127913836</v>
      </c>
      <c r="P39">
        <f t="shared" si="20"/>
        <v>868.98550403374998</v>
      </c>
      <c r="Q39">
        <f t="shared" si="21"/>
        <v>2.5017150453200639E-2</v>
      </c>
      <c r="R39">
        <f t="shared" si="22"/>
        <v>2.1090560049372709E-3</v>
      </c>
      <c r="S39">
        <f t="shared" si="23"/>
        <v>869.33247897114973</v>
      </c>
      <c r="T39">
        <f t="shared" si="24"/>
        <v>40323.872710984273</v>
      </c>
      <c r="U39">
        <f t="shared" si="1"/>
        <v>5297706.4938277081</v>
      </c>
      <c r="V39">
        <f t="shared" si="25"/>
        <v>661.75847590193473</v>
      </c>
      <c r="W39">
        <f t="shared" si="2"/>
        <v>113717.04929002565</v>
      </c>
      <c r="X39">
        <f t="shared" si="3"/>
        <v>117374.66649636639</v>
      </c>
      <c r="Y39">
        <f t="shared" si="4"/>
        <v>170396.45811199339</v>
      </c>
      <c r="Z39">
        <f t="shared" si="26"/>
        <v>36425.91560413604</v>
      </c>
      <c r="AA39">
        <f t="shared" si="27"/>
        <v>823.04493239295482</v>
      </c>
      <c r="AB39">
        <f t="shared" si="28"/>
        <v>37</v>
      </c>
      <c r="AC39">
        <f>$AL$7*INDEX(I_rec,MATCH(AB39-$AL$13,cpi_rec_u,0))/INDEX(I_rec,MATCH(AB2-$AL$13,cpi_rec_u,0))</f>
        <v>863.60105090875004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83</v>
      </c>
      <c r="C40">
        <f t="shared" si="8"/>
        <v>2029</v>
      </c>
      <c r="D40">
        <f t="shared" si="9"/>
        <v>2.6896887747972172E-2</v>
      </c>
      <c r="E40">
        <f t="shared" si="10"/>
        <v>2.2695231352695133E-3</v>
      </c>
      <c r="F40">
        <f t="shared" si="11"/>
        <v>0.10572968193138058</v>
      </c>
      <c r="G40">
        <f t="shared" si="12"/>
        <v>46.48100930666449</v>
      </c>
      <c r="H40" t="b">
        <f t="shared" si="13"/>
        <v>0</v>
      </c>
      <c r="I40">
        <f t="shared" si="14"/>
        <v>1</v>
      </c>
      <c r="J40">
        <f t="shared" si="15"/>
        <v>863.60105090874993</v>
      </c>
      <c r="K40">
        <f t="shared" si="16"/>
        <v>5.3955442168401424</v>
      </c>
      <c r="L40">
        <f t="shared" si="17"/>
        <v>40232.356748963022</v>
      </c>
      <c r="M40">
        <f t="shared" si="18"/>
        <v>251.36081013135961</v>
      </c>
      <c r="N40">
        <f t="shared" si="0"/>
        <v>0.89772386738978394</v>
      </c>
      <c r="O40">
        <f t="shared" si="19"/>
        <v>0.99688360536287035</v>
      </c>
      <c r="P40">
        <f t="shared" si="20"/>
        <v>868.99659512559003</v>
      </c>
      <c r="Q40">
        <f t="shared" si="21"/>
        <v>2.5017150453200639E-2</v>
      </c>
      <c r="R40">
        <f t="shared" si="22"/>
        <v>2.1090560049372709E-3</v>
      </c>
      <c r="S40">
        <f t="shared" si="23"/>
        <v>869.3442847745506</v>
      </c>
      <c r="T40">
        <f t="shared" si="24"/>
        <v>40232.356748963022</v>
      </c>
      <c r="U40">
        <f t="shared" si="1"/>
        <v>5272998.9023034563</v>
      </c>
      <c r="V40">
        <f t="shared" si="25"/>
        <v>658.67214823743575</v>
      </c>
      <c r="W40">
        <f t="shared" si="2"/>
        <v>113444.15667728233</v>
      </c>
      <c r="X40">
        <f t="shared" si="3"/>
        <v>117101.9114550009</v>
      </c>
      <c r="Y40">
        <f t="shared" si="4"/>
        <v>170016.13386463327</v>
      </c>
      <c r="Z40">
        <f t="shared" si="26"/>
        <v>36230.455291455619</v>
      </c>
      <c r="AA40">
        <f t="shared" si="27"/>
        <v>817.66372775704042</v>
      </c>
      <c r="AB40">
        <f t="shared" si="28"/>
        <v>37</v>
      </c>
      <c r="AC40">
        <f>$AL$7*INDEX(I_rec,MATCH(AB40-$AL$13,cpi_rec_u,0))/INDEX(I_rec,MATCH(AB2-$AL$13,cpi_rec_u,0))</f>
        <v>863.60105090875004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83</v>
      </c>
      <c r="C41">
        <f t="shared" si="8"/>
        <v>2029</v>
      </c>
      <c r="D41">
        <f t="shared" si="9"/>
        <v>2.6896887747972172E-2</v>
      </c>
      <c r="E41">
        <f t="shared" si="10"/>
        <v>2.2695231352695133E-3</v>
      </c>
      <c r="F41">
        <f t="shared" si="11"/>
        <v>0.10548972597215261</v>
      </c>
      <c r="G41">
        <f t="shared" si="12"/>
        <v>46.375519580692334</v>
      </c>
      <c r="H41" t="b">
        <f t="shared" si="13"/>
        <v>0</v>
      </c>
      <c r="I41">
        <f t="shared" si="14"/>
        <v>1</v>
      </c>
      <c r="J41">
        <f t="shared" si="15"/>
        <v>863.60105090874993</v>
      </c>
      <c r="K41">
        <f t="shared" si="16"/>
        <v>5.406658154513531</v>
      </c>
      <c r="L41">
        <f t="shared" si="17"/>
        <v>40141.04848453484</v>
      </c>
      <c r="M41">
        <f t="shared" si="18"/>
        <v>251.30692799789688</v>
      </c>
      <c r="N41">
        <f t="shared" si="0"/>
        <v>0.89491477248981932</v>
      </c>
      <c r="O41">
        <f t="shared" si="19"/>
        <v>0.99687086976072903</v>
      </c>
      <c r="P41">
        <f t="shared" si="20"/>
        <v>869.00770906326341</v>
      </c>
      <c r="Q41">
        <f t="shared" si="21"/>
        <v>2.5017150453200639E-2</v>
      </c>
      <c r="R41">
        <f t="shared" si="22"/>
        <v>2.1090560049372709E-3</v>
      </c>
      <c r="S41">
        <f t="shared" si="23"/>
        <v>869.35611489597363</v>
      </c>
      <c r="T41">
        <f t="shared" si="24"/>
        <v>40141.04848453484</v>
      </c>
      <c r="U41">
        <f t="shared" si="1"/>
        <v>5248375.8535466166</v>
      </c>
      <c r="V41">
        <f t="shared" si="25"/>
        <v>655.59638116042424</v>
      </c>
      <c r="W41">
        <f t="shared" si="2"/>
        <v>113171.2571848294</v>
      </c>
      <c r="X41">
        <f t="shared" si="3"/>
        <v>116829.24036723901</v>
      </c>
      <c r="Y41">
        <f t="shared" si="4"/>
        <v>169640.87070167984</v>
      </c>
      <c r="Z41">
        <f t="shared" si="26"/>
        <v>36035.577286617445</v>
      </c>
      <c r="AA41">
        <f t="shared" si="27"/>
        <v>812.30711359544785</v>
      </c>
      <c r="AB41">
        <f t="shared" si="28"/>
        <v>37</v>
      </c>
      <c r="AC41">
        <f>$AL$7*INDEX(I_rec,MATCH(AB41-$AL$13,cpi_rec_u,0))/INDEX(I_rec,MATCH(AB2-$AL$13,cpi_rec_u,0))</f>
        <v>863.60105090875004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83</v>
      </c>
      <c r="C42">
        <f t="shared" si="8"/>
        <v>2029</v>
      </c>
      <c r="D42">
        <f t="shared" si="9"/>
        <v>2.6896887747972172E-2</v>
      </c>
      <c r="E42">
        <f t="shared" si="10"/>
        <v>2.2695231352695133E-3</v>
      </c>
      <c r="F42">
        <f t="shared" si="11"/>
        <v>0.10525031459852557</v>
      </c>
      <c r="G42">
        <f t="shared" si="12"/>
        <v>46.270269266093806</v>
      </c>
      <c r="H42" t="b">
        <f t="shared" si="13"/>
        <v>0</v>
      </c>
      <c r="I42">
        <f t="shared" si="14"/>
        <v>1</v>
      </c>
      <c r="J42">
        <f t="shared" si="15"/>
        <v>863.60105090874993</v>
      </c>
      <c r="K42">
        <f t="shared" si="16"/>
        <v>5.4177949850788387</v>
      </c>
      <c r="L42">
        <f t="shared" si="17"/>
        <v>40049.947446325212</v>
      </c>
      <c r="M42">
        <f t="shared" si="18"/>
        <v>251.25305741470041</v>
      </c>
      <c r="N42">
        <f t="shared" si="0"/>
        <v>0.89210322101412509</v>
      </c>
      <c r="O42">
        <f t="shared" si="19"/>
        <v>0.99685830253100871</v>
      </c>
      <c r="P42">
        <f t="shared" si="20"/>
        <v>869.01884589382871</v>
      </c>
      <c r="Q42">
        <f t="shared" si="21"/>
        <v>2.5017150453200639E-2</v>
      </c>
      <c r="R42">
        <f t="shared" si="22"/>
        <v>2.1090560049372709E-3</v>
      </c>
      <c r="S42">
        <f t="shared" si="23"/>
        <v>869.36796938550981</v>
      </c>
      <c r="T42">
        <f t="shared" si="24"/>
        <v>40049.947446325212</v>
      </c>
      <c r="U42">
        <f t="shared" si="1"/>
        <v>5223835.8840814242</v>
      </c>
      <c r="V42">
        <f t="shared" si="25"/>
        <v>652.53099186207669</v>
      </c>
      <c r="W42">
        <f t="shared" si="2"/>
        <v>112898.32471127165</v>
      </c>
      <c r="X42">
        <f t="shared" si="3"/>
        <v>116556.62698671936</v>
      </c>
      <c r="Y42">
        <f t="shared" si="4"/>
        <v>169270.63134172937</v>
      </c>
      <c r="Z42">
        <f t="shared" si="26"/>
        <v>35841.289607157349</v>
      </c>
      <c r="AA42">
        <f t="shared" si="27"/>
        <v>806.97507236534864</v>
      </c>
      <c r="AB42">
        <f t="shared" si="28"/>
        <v>37</v>
      </c>
      <c r="AC42">
        <f>$AL$7*INDEX(I_rec,MATCH(AB42-$AL$13,cpi_rec_u,0))/INDEX(I_rec,MATCH(AB2-$AL$13,cpi_rec_u,0))</f>
        <v>863.60105090875004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83</v>
      </c>
      <c r="C43">
        <f t="shared" si="8"/>
        <v>2029</v>
      </c>
      <c r="D43">
        <f t="shared" si="9"/>
        <v>2.6896887747972172E-2</v>
      </c>
      <c r="E43">
        <f t="shared" si="10"/>
        <v>2.2695231352695133E-3</v>
      </c>
      <c r="F43">
        <f t="shared" si="11"/>
        <v>0.10501144657454982</v>
      </c>
      <c r="G43">
        <f t="shared" si="12"/>
        <v>46.165257819519255</v>
      </c>
      <c r="H43" t="b">
        <f t="shared" si="13"/>
        <v>0</v>
      </c>
      <c r="I43">
        <f t="shared" si="14"/>
        <v>1</v>
      </c>
      <c r="J43">
        <f t="shared" si="15"/>
        <v>863.60105090874993</v>
      </c>
      <c r="K43">
        <f t="shared" si="16"/>
        <v>5.4289547556916773</v>
      </c>
      <c r="L43">
        <f t="shared" si="17"/>
        <v>39959.053164029443</v>
      </c>
      <c r="M43">
        <f t="shared" si="18"/>
        <v>251.19919837929442</v>
      </c>
      <c r="N43">
        <f t="shared" si="0"/>
        <v>0.88928943980821429</v>
      </c>
      <c r="O43">
        <f t="shared" si="19"/>
        <v>0.99684590175258847</v>
      </c>
      <c r="P43">
        <f t="shared" si="20"/>
        <v>869.03000566444166</v>
      </c>
      <c r="Q43">
        <f t="shared" si="21"/>
        <v>2.5017150453200639E-2</v>
      </c>
      <c r="R43">
        <f t="shared" si="22"/>
        <v>2.1090560049372709E-3</v>
      </c>
      <c r="S43">
        <f t="shared" si="23"/>
        <v>869.37984829335346</v>
      </c>
      <c r="T43">
        <f t="shared" si="24"/>
        <v>39959.053164029443</v>
      </c>
      <c r="U43">
        <f t="shared" si="1"/>
        <v>5199377.5520538278</v>
      </c>
      <c r="V43">
        <f t="shared" si="25"/>
        <v>649.47580023442742</v>
      </c>
      <c r="W43">
        <f t="shared" si="2"/>
        <v>112625.3333704003</v>
      </c>
      <c r="X43">
        <f t="shared" si="3"/>
        <v>116284.04529605508</v>
      </c>
      <c r="Y43">
        <f t="shared" si="4"/>
        <v>168905.37933520239</v>
      </c>
      <c r="Z43">
        <f t="shared" si="26"/>
        <v>35647.600036305332</v>
      </c>
      <c r="AA43">
        <f t="shared" si="27"/>
        <v>801.66758454980038</v>
      </c>
      <c r="AB43">
        <f t="shared" si="28"/>
        <v>37</v>
      </c>
      <c r="AC43">
        <f>$AL$7*INDEX(I_rec,MATCH(AB43-$AL$13,cpi_rec_u,0))/INDEX(I_rec,MATCH(AB2-$AL$13,cpi_rec_u,0))</f>
        <v>863.60105090875004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83</v>
      </c>
      <c r="C44">
        <f t="shared" si="8"/>
        <v>2029</v>
      </c>
      <c r="D44">
        <f t="shared" si="9"/>
        <v>2.6896887747972172E-2</v>
      </c>
      <c r="E44">
        <f t="shared" si="10"/>
        <v>2.2695231352695133E-3</v>
      </c>
      <c r="F44">
        <f t="shared" si="11"/>
        <v>0.10477312066708075</v>
      </c>
      <c r="G44">
        <f t="shared" si="12"/>
        <v>46.060484698852171</v>
      </c>
      <c r="H44" t="b">
        <f t="shared" si="13"/>
        <v>0</v>
      </c>
      <c r="I44">
        <f t="shared" si="14"/>
        <v>1</v>
      </c>
      <c r="J44">
        <f t="shared" si="15"/>
        <v>863.60105090874993</v>
      </c>
      <c r="K44">
        <f t="shared" si="16"/>
        <v>5.4401375136047871</v>
      </c>
      <c r="L44">
        <f t="shared" si="17"/>
        <v>39868.365168410215</v>
      </c>
      <c r="M44">
        <f t="shared" si="18"/>
        <v>251.14535088920343</v>
      </c>
      <c r="N44">
        <f t="shared" si="0"/>
        <v>0.88647365199644912</v>
      </c>
      <c r="O44">
        <f t="shared" si="19"/>
        <v>0.9968336655247223</v>
      </c>
      <c r="P44">
        <f t="shared" si="20"/>
        <v>869.04118842235471</v>
      </c>
      <c r="Q44">
        <f t="shared" si="21"/>
        <v>2.5017150453200639E-2</v>
      </c>
      <c r="R44">
        <f t="shared" si="22"/>
        <v>2.1090560049372709E-3</v>
      </c>
      <c r="S44">
        <f t="shared" si="23"/>
        <v>869.39175166980226</v>
      </c>
      <c r="T44">
        <f t="shared" si="24"/>
        <v>39868.365168410215</v>
      </c>
      <c r="U44">
        <f t="shared" si="1"/>
        <v>5174999.4368477259</v>
      </c>
      <c r="V44">
        <f t="shared" si="25"/>
        <v>646.430628822431</v>
      </c>
      <c r="W44">
        <f t="shared" si="2"/>
        <v>112352.25748670191</v>
      </c>
      <c r="X44">
        <f t="shared" si="3"/>
        <v>116011.46950220983</v>
      </c>
      <c r="Y44">
        <f t="shared" si="4"/>
        <v>168545.07905015844</v>
      </c>
      <c r="Z44">
        <f t="shared" si="26"/>
        <v>35454.516126684844</v>
      </c>
      <c r="AA44">
        <f t="shared" si="27"/>
        <v>796.38462869727857</v>
      </c>
      <c r="AB44">
        <f t="shared" si="28"/>
        <v>37</v>
      </c>
      <c r="AC44">
        <f>$AL$7*INDEX(I_rec,MATCH(AB44-$AL$13,cpi_rec_u,0))/INDEX(I_rec,MATCH(AB2-$AL$13,cpi_rec_u,0))</f>
        <v>863.60105090875004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83</v>
      </c>
      <c r="C45">
        <f t="shared" si="8"/>
        <v>2029</v>
      </c>
      <c r="D45">
        <f t="shared" si="9"/>
        <v>2.6896887747972172E-2</v>
      </c>
      <c r="E45">
        <f t="shared" si="10"/>
        <v>2.2695231352695133E-3</v>
      </c>
      <c r="F45">
        <f t="shared" si="11"/>
        <v>0.10453533564577243</v>
      </c>
      <c r="G45">
        <f t="shared" si="12"/>
        <v>45.9559493632064</v>
      </c>
      <c r="H45" t="b">
        <f t="shared" si="13"/>
        <v>0</v>
      </c>
      <c r="I45">
        <f t="shared" si="14"/>
        <v>1</v>
      </c>
      <c r="J45">
        <f t="shared" si="15"/>
        <v>863.60105090874993</v>
      </c>
      <c r="K45">
        <f t="shared" si="16"/>
        <v>5.4513433061682424</v>
      </c>
      <c r="L45">
        <f t="shared" si="17"/>
        <v>39777.882991295133</v>
      </c>
      <c r="M45">
        <f t="shared" si="18"/>
        <v>251.09151494195254</v>
      </c>
      <c r="N45">
        <f t="shared" si="0"/>
        <v>0.8836560770197508</v>
      </c>
      <c r="O45">
        <f t="shared" si="19"/>
        <v>0.99682159196683084</v>
      </c>
      <c r="P45">
        <f t="shared" si="20"/>
        <v>869.05239421491819</v>
      </c>
      <c r="Q45">
        <f t="shared" si="21"/>
        <v>2.5017150453200639E-2</v>
      </c>
      <c r="R45">
        <f t="shared" si="22"/>
        <v>2.1090560049372709E-3</v>
      </c>
      <c r="S45">
        <f t="shared" si="23"/>
        <v>869.40367956525768</v>
      </c>
      <c r="T45">
        <f t="shared" si="24"/>
        <v>39777.882991295133</v>
      </c>
      <c r="U45">
        <f t="shared" si="1"/>
        <v>5150700.1387088289</v>
      </c>
      <c r="V45">
        <f t="shared" si="25"/>
        <v>643.39530277697759</v>
      </c>
      <c r="W45">
        <f t="shared" si="2"/>
        <v>112079.07159094897</v>
      </c>
      <c r="X45">
        <f t="shared" si="3"/>
        <v>115738.87403195919</v>
      </c>
      <c r="Y45">
        <f t="shared" si="4"/>
        <v>168189.69565840496</v>
      </c>
      <c r="Z45">
        <f t="shared" si="26"/>
        <v>35262.045203980837</v>
      </c>
      <c r="AA45">
        <f t="shared" si="27"/>
        <v>791.12618146075238</v>
      </c>
      <c r="AB45">
        <f t="shared" si="28"/>
        <v>37</v>
      </c>
      <c r="AC45">
        <f>$AL$7*INDEX(I_rec,MATCH(AB45-$AL$13,cpi_rec_u,0))/INDEX(I_rec,MATCH(AB2-$AL$13,cpi_rec_u,0))</f>
        <v>863.60105090875004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83</v>
      </c>
      <c r="C46">
        <f t="shared" si="8"/>
        <v>2029</v>
      </c>
      <c r="D46">
        <f t="shared" si="9"/>
        <v>2.6896887747972172E-2</v>
      </c>
      <c r="E46">
        <f t="shared" si="10"/>
        <v>2.2695231352695133E-3</v>
      </c>
      <c r="F46">
        <f t="shared" si="11"/>
        <v>0.10429809028307119</v>
      </c>
      <c r="G46">
        <f t="shared" si="12"/>
        <v>45.851651272923327</v>
      </c>
      <c r="H46" t="b">
        <f t="shared" si="13"/>
        <v>0</v>
      </c>
      <c r="I46">
        <f t="shared" si="14"/>
        <v>1</v>
      </c>
      <c r="J46">
        <f t="shared" si="15"/>
        <v>863.60105090874993</v>
      </c>
      <c r="K46">
        <f t="shared" si="16"/>
        <v>5.4625721808296523</v>
      </c>
      <c r="L46">
        <f t="shared" si="17"/>
        <v>39687.606165574347</v>
      </c>
      <c r="M46">
        <f t="shared" si="18"/>
        <v>251.03769053506747</v>
      </c>
      <c r="N46">
        <f t="shared" si="0"/>
        <v>0.88083693067335656</v>
      </c>
      <c r="O46">
        <f t="shared" si="19"/>
        <v>0.996809679218297</v>
      </c>
      <c r="P46">
        <f t="shared" si="20"/>
        <v>869.06362308957955</v>
      </c>
      <c r="Q46">
        <f t="shared" si="21"/>
        <v>2.5017150453200639E-2</v>
      </c>
      <c r="R46">
        <f t="shared" si="22"/>
        <v>2.1090560049372709E-3</v>
      </c>
      <c r="S46">
        <f t="shared" si="23"/>
        <v>869.41563203022486</v>
      </c>
      <c r="T46">
        <f t="shared" si="24"/>
        <v>39687.606165574347</v>
      </c>
      <c r="U46">
        <f t="shared" si="1"/>
        <v>5126478.2783759637</v>
      </c>
      <c r="V46">
        <f t="shared" si="25"/>
        <v>640.36964980883715</v>
      </c>
      <c r="W46">
        <f t="shared" si="2"/>
        <v>111805.75041586994</v>
      </c>
      <c r="X46">
        <f t="shared" si="3"/>
        <v>115466.23352743496</v>
      </c>
      <c r="Y46">
        <f t="shared" si="4"/>
        <v>167839.1951219044</v>
      </c>
      <c r="Z46">
        <f t="shared" si="26"/>
        <v>35070.194370576304</v>
      </c>
      <c r="AA46">
        <f t="shared" si="27"/>
        <v>785.89221763630428</v>
      </c>
      <c r="AB46">
        <f t="shared" si="28"/>
        <v>37</v>
      </c>
      <c r="AC46">
        <f>$AL$7*INDEX(I_rec,MATCH(AB46-$AL$13,cpi_rec_u,0))/INDEX(I_rec,MATCH(AB2-$AL$13,cpi_rec_u,0))</f>
        <v>863.60105090875004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83</v>
      </c>
      <c r="C47">
        <f t="shared" si="8"/>
        <v>2029</v>
      </c>
      <c r="D47">
        <f t="shared" si="9"/>
        <v>2.6896887747972172E-2</v>
      </c>
      <c r="E47">
        <f t="shared" si="10"/>
        <v>2.2695231352695133E-3</v>
      </c>
      <c r="F47">
        <f t="shared" si="11"/>
        <v>0.10406138335420932</v>
      </c>
      <c r="G47">
        <f t="shared" si="12"/>
        <v>45.74758988956912</v>
      </c>
      <c r="H47" t="b">
        <f t="shared" si="13"/>
        <v>0</v>
      </c>
      <c r="I47">
        <f t="shared" si="14"/>
        <v>1</v>
      </c>
      <c r="J47">
        <f t="shared" si="15"/>
        <v>863.60105090874993</v>
      </c>
      <c r="K47">
        <f t="shared" si="16"/>
        <v>5.4738241851343608</v>
      </c>
      <c r="L47">
        <f t="shared" si="17"/>
        <v>39597.534225198106</v>
      </c>
      <c r="M47">
        <f t="shared" si="18"/>
        <v>250.98387766607439</v>
      </c>
      <c r="N47">
        <f t="shared" si="0"/>
        <v>0.87801642514460743</v>
      </c>
      <c r="O47">
        <f t="shared" si="19"/>
        <v>0.99679792543826129</v>
      </c>
      <c r="P47">
        <f t="shared" si="20"/>
        <v>869.07487509388432</v>
      </c>
      <c r="Q47">
        <f t="shared" si="21"/>
        <v>2.5017150453200639E-2</v>
      </c>
      <c r="R47">
        <f t="shared" si="22"/>
        <v>2.1090560049372709E-3</v>
      </c>
      <c r="S47">
        <f t="shared" si="23"/>
        <v>869.42760911531275</v>
      </c>
      <c r="T47">
        <f t="shared" si="24"/>
        <v>39597.534225198106</v>
      </c>
      <c r="U47">
        <f t="shared" si="1"/>
        <v>5102332.4967196649</v>
      </c>
      <c r="V47">
        <f t="shared" si="25"/>
        <v>637.35350014351502</v>
      </c>
      <c r="W47">
        <f t="shared" si="2"/>
        <v>111532.26889189746</v>
      </c>
      <c r="X47">
        <f t="shared" si="3"/>
        <v>115193.5228417508</v>
      </c>
      <c r="Y47">
        <f t="shared" si="4"/>
        <v>167493.54417945587</v>
      </c>
      <c r="Z47">
        <f t="shared" si="26"/>
        <v>34878.970509156687</v>
      </c>
      <c r="AA47">
        <f t="shared" si="27"/>
        <v>780.68271020129419</v>
      </c>
      <c r="AB47">
        <f t="shared" si="28"/>
        <v>37</v>
      </c>
      <c r="AC47">
        <f>$AL$7*INDEX(I_rec,MATCH(AB47-$AL$13,cpi_rec_u,0))/INDEX(I_rec,MATCH(AB2-$AL$13,cpi_rec_u,0))</f>
        <v>863.60105090875004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83</v>
      </c>
      <c r="C48">
        <f t="shared" si="8"/>
        <v>2029</v>
      </c>
      <c r="D48">
        <f t="shared" si="9"/>
        <v>2.6896887747972172E-2</v>
      </c>
      <c r="E48">
        <f t="shared" si="10"/>
        <v>2.2695231352695133E-3</v>
      </c>
      <c r="F48">
        <f t="shared" si="11"/>
        <v>0.10382521363719879</v>
      </c>
      <c r="G48">
        <f t="shared" si="12"/>
        <v>45.643764675931919</v>
      </c>
      <c r="H48" t="b">
        <f t="shared" si="13"/>
        <v>0</v>
      </c>
      <c r="I48">
        <f t="shared" si="14"/>
        <v>1</v>
      </c>
      <c r="J48">
        <f t="shared" si="15"/>
        <v>863.60105090874993</v>
      </c>
      <c r="K48">
        <f t="shared" si="16"/>
        <v>5.4850993667256436</v>
      </c>
      <c r="L48">
        <f t="shared" si="17"/>
        <v>39507.666705174393</v>
      </c>
      <c r="M48">
        <f t="shared" si="18"/>
        <v>250.93007633250002</v>
      </c>
      <c r="N48">
        <f t="shared" si="0"/>
        <v>0.87519476905075222</v>
      </c>
      <c r="O48">
        <f t="shared" si="19"/>
        <v>0.99678632880542017</v>
      </c>
      <c r="P48">
        <f t="shared" si="20"/>
        <v>869.08615027547557</v>
      </c>
      <c r="Q48">
        <f t="shared" si="21"/>
        <v>2.5017150453200639E-2</v>
      </c>
      <c r="R48">
        <f t="shared" si="22"/>
        <v>2.1090560049372709E-3</v>
      </c>
      <c r="S48">
        <f t="shared" si="23"/>
        <v>869.439610871235</v>
      </c>
      <c r="T48">
        <f t="shared" si="24"/>
        <v>39507.666705174393</v>
      </c>
      <c r="U48">
        <f t="shared" si="1"/>
        <v>5078261.454387866</v>
      </c>
      <c r="V48">
        <f t="shared" si="25"/>
        <v>634.34668647699323</v>
      </c>
      <c r="W48">
        <f t="shared" si="2"/>
        <v>111258.60214299227</v>
      </c>
      <c r="X48">
        <f t="shared" si="3"/>
        <v>114920.71703470721</v>
      </c>
      <c r="Y48">
        <f t="shared" si="4"/>
        <v>167152.71033366263</v>
      </c>
      <c r="Z48">
        <f t="shared" si="26"/>
        <v>34688.380286281848</v>
      </c>
      <c r="AA48">
        <f t="shared" si="27"/>
        <v>775.49763035206718</v>
      </c>
      <c r="AB48">
        <f t="shared" si="28"/>
        <v>37</v>
      </c>
      <c r="AC48">
        <f>$AL$7*INDEX(I_rec,MATCH(AB48-$AL$13,cpi_rec_u,0))/INDEX(I_rec,MATCH(AB2-$AL$13,cpi_rec_u,0))</f>
        <v>863.60105090875004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83</v>
      </c>
      <c r="C49">
        <f t="shared" si="8"/>
        <v>2029</v>
      </c>
      <c r="D49">
        <f t="shared" si="9"/>
        <v>2.6896887747972172E-2</v>
      </c>
      <c r="E49">
        <f t="shared" si="10"/>
        <v>2.2695231352695133E-3</v>
      </c>
      <c r="F49">
        <f t="shared" si="11"/>
        <v>0.10358957991282487</v>
      </c>
      <c r="G49">
        <f t="shared" si="12"/>
        <v>45.540175096019091</v>
      </c>
      <c r="H49" t="b">
        <f t="shared" si="13"/>
        <v>0</v>
      </c>
      <c r="I49">
        <f t="shared" si="14"/>
        <v>1</v>
      </c>
      <c r="J49">
        <f t="shared" si="15"/>
        <v>863.60105090874993</v>
      </c>
      <c r="K49">
        <f t="shared" si="16"/>
        <v>5.496397773344917</v>
      </c>
      <c r="L49">
        <f t="shared" si="17"/>
        <v>39418.003141566485</v>
      </c>
      <c r="M49">
        <f t="shared" si="18"/>
        <v>250.87628653187159</v>
      </c>
      <c r="N49">
        <f t="shared" si="0"/>
        <v>0.87237216747675439</v>
      </c>
      <c r="O49">
        <f t="shared" si="19"/>
        <v>0.99677488751782728</v>
      </c>
      <c r="P49">
        <f t="shared" si="20"/>
        <v>869.09744868209486</v>
      </c>
      <c r="Q49">
        <f t="shared" si="21"/>
        <v>2.5017150453200639E-2</v>
      </c>
      <c r="R49">
        <f t="shared" si="22"/>
        <v>2.1090560049372709E-3</v>
      </c>
      <c r="S49">
        <f t="shared" si="23"/>
        <v>869.45163734880941</v>
      </c>
      <c r="T49">
        <f t="shared" si="24"/>
        <v>39418.003141566485</v>
      </c>
      <c r="U49">
        <f t="shared" si="1"/>
        <v>5054263.8314585481</v>
      </c>
      <c r="V49">
        <f t="shared" si="25"/>
        <v>631.34904393234171</v>
      </c>
      <c r="W49">
        <f t="shared" si="2"/>
        <v>110984.72548254159</v>
      </c>
      <c r="X49">
        <f t="shared" si="3"/>
        <v>114647.7913685739</v>
      </c>
      <c r="Y49">
        <f t="shared" si="4"/>
        <v>166816.66183816601</v>
      </c>
      <c r="Z49">
        <f t="shared" si="26"/>
        <v>34498.430155925103</v>
      </c>
      <c r="AA49">
        <f t="shared" si="27"/>
        <v>770.33694754120518</v>
      </c>
      <c r="AB49">
        <f t="shared" si="28"/>
        <v>37</v>
      </c>
      <c r="AC49">
        <f>$AL$7*INDEX(I_rec,MATCH(AB49-$AL$13,cpi_rec_u,0))/INDEX(I_rec,MATCH(AB2-$AL$13,cpi_rec_u,0))</f>
        <v>863.60105090875004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84</v>
      </c>
      <c r="C50">
        <f t="shared" si="8"/>
        <v>2029</v>
      </c>
      <c r="D50">
        <f t="shared" si="9"/>
        <v>3.0152661908135907E-2</v>
      </c>
      <c r="E50">
        <f t="shared" si="10"/>
        <v>2.5481315939130944E-3</v>
      </c>
      <c r="F50">
        <f t="shared" si="11"/>
        <v>0.11604235895450053</v>
      </c>
      <c r="G50">
        <f t="shared" si="12"/>
        <v>45.424132737064589</v>
      </c>
      <c r="H50" t="b">
        <f t="shared" si="13"/>
        <v>0</v>
      </c>
      <c r="I50">
        <f t="shared" si="14"/>
        <v>1</v>
      </c>
      <c r="J50">
        <f t="shared" si="15"/>
        <v>863.60105090874993</v>
      </c>
      <c r="K50">
        <f t="shared" si="16"/>
        <v>5.5077194528319362</v>
      </c>
      <c r="L50">
        <f t="shared" si="17"/>
        <v>39328.543071490567</v>
      </c>
      <c r="M50">
        <f t="shared" si="18"/>
        <v>250.82250826171685</v>
      </c>
      <c r="N50">
        <f t="shared" si="0"/>
        <v>0.86954882201308592</v>
      </c>
      <c r="O50">
        <f t="shared" si="19"/>
        <v>0.99676359979269546</v>
      </c>
      <c r="P50">
        <f t="shared" si="20"/>
        <v>869.10877036158183</v>
      </c>
      <c r="Q50">
        <f t="shared" si="21"/>
        <v>2.8045388990300527E-2</v>
      </c>
      <c r="R50">
        <f t="shared" si="22"/>
        <v>2.3677068916900801E-3</v>
      </c>
      <c r="S50">
        <f t="shared" si="23"/>
        <v>869.46368859895847</v>
      </c>
      <c r="T50">
        <f t="shared" si="24"/>
        <v>39328.543071490567</v>
      </c>
      <c r="U50">
        <f t="shared" si="1"/>
        <v>5030338.3270991752</v>
      </c>
      <c r="V50">
        <f t="shared" si="25"/>
        <v>628.36041001717672</v>
      </c>
      <c r="W50">
        <f t="shared" si="2"/>
        <v>110741.53812065176</v>
      </c>
      <c r="X50">
        <f t="shared" si="3"/>
        <v>114404.37463743729</v>
      </c>
      <c r="Y50">
        <f t="shared" si="4"/>
        <v>166381.1721326329</v>
      </c>
      <c r="Z50">
        <f t="shared" si="26"/>
        <v>34309.126362979114</v>
      </c>
      <c r="AA50">
        <f t="shared" si="27"/>
        <v>765.20062951432578</v>
      </c>
      <c r="AB50">
        <f t="shared" si="28"/>
        <v>37</v>
      </c>
      <c r="AC50">
        <f>$AL$7*INDEX(I_rec,MATCH(AB50-$AL$13,cpi_rec_u,0))/INDEX(I_rec,MATCH(AB2-$AL$13,cpi_rec_u,0))</f>
        <v>863.60105090875004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84</v>
      </c>
      <c r="C51">
        <f t="shared" si="8"/>
        <v>2030</v>
      </c>
      <c r="D51">
        <f t="shared" si="9"/>
        <v>2.9580967438357652E-2</v>
      </c>
      <c r="E51">
        <f t="shared" si="10"/>
        <v>2.4991476207171237E-3</v>
      </c>
      <c r="F51">
        <f t="shared" si="11"/>
        <v>0.11352161325297377</v>
      </c>
      <c r="G51">
        <f t="shared" si="12"/>
        <v>45.310611123811618</v>
      </c>
      <c r="H51" t="b">
        <f t="shared" si="13"/>
        <v>1</v>
      </c>
      <c r="I51">
        <f t="shared" si="14"/>
        <v>1.0249999999999997</v>
      </c>
      <c r="J51">
        <f t="shared" si="15"/>
        <v>885.19107718146836</v>
      </c>
      <c r="K51">
        <f t="shared" si="16"/>
        <v>5.519064453124999</v>
      </c>
      <c r="L51">
        <f t="shared" si="17"/>
        <v>40209.036987556203</v>
      </c>
      <c r="M51">
        <f t="shared" si="18"/>
        <v>250.69871630316473</v>
      </c>
      <c r="N51">
        <f t="shared" si="0"/>
        <v>0.86672493079349666</v>
      </c>
      <c r="O51">
        <f t="shared" si="19"/>
        <v>0.99675246386620164</v>
      </c>
      <c r="P51">
        <f t="shared" si="20"/>
        <v>890.71014163459336</v>
      </c>
      <c r="Q51">
        <f t="shared" si="21"/>
        <v>2.7513648415044428E-2</v>
      </c>
      <c r="R51">
        <f t="shared" si="22"/>
        <v>2.3222359241001911E-3</v>
      </c>
      <c r="S51">
        <f t="shared" si="23"/>
        <v>891.06579094542815</v>
      </c>
      <c r="T51">
        <f t="shared" si="24"/>
        <v>40209.036987556203</v>
      </c>
      <c r="U51">
        <f t="shared" si="1"/>
        <v>5005510.940475964</v>
      </c>
      <c r="V51">
        <f t="shared" si="25"/>
        <v>625.25911825034393</v>
      </c>
      <c r="W51">
        <f t="shared" si="2"/>
        <v>110471.05338743661</v>
      </c>
      <c r="X51">
        <f t="shared" si="3"/>
        <v>114133.97065370606</v>
      </c>
      <c r="Y51">
        <f t="shared" si="4"/>
        <v>165969.01983063007</v>
      </c>
      <c r="Z51">
        <f t="shared" si="26"/>
        <v>34963.720746810097</v>
      </c>
      <c r="AA51">
        <f t="shared" si="27"/>
        <v>759.92243943514177</v>
      </c>
      <c r="AB51">
        <f t="shared" si="28"/>
        <v>49</v>
      </c>
      <c r="AC51">
        <f>$AL$7*INDEX(I_rec,MATCH(AB51-$AL$13,cpi_rec_u,0))/INDEX(I_rec,MATCH(AB2-$AL$13,cpi_rec_u,0))</f>
        <v>885.19107718146859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84</v>
      </c>
      <c r="C52">
        <f t="shared" si="8"/>
        <v>2030</v>
      </c>
      <c r="D52">
        <f t="shared" si="9"/>
        <v>2.9580967438357652E-2</v>
      </c>
      <c r="E52">
        <f t="shared" si="10"/>
        <v>2.4991476207171237E-3</v>
      </c>
      <c r="F52">
        <f t="shared" si="11"/>
        <v>0.11323790598331264</v>
      </c>
      <c r="G52">
        <f t="shared" si="12"/>
        <v>45.197373217828307</v>
      </c>
      <c r="H52" t="b">
        <f t="shared" si="13"/>
        <v>0</v>
      </c>
      <c r="I52">
        <f t="shared" si="14"/>
        <v>1</v>
      </c>
      <c r="J52">
        <f t="shared" si="15"/>
        <v>885.19107718146836</v>
      </c>
      <c r="K52">
        <f t="shared" si="16"/>
        <v>5.5304328222611456</v>
      </c>
      <c r="L52">
        <f t="shared" si="17"/>
        <v>40108.548668437426</v>
      </c>
      <c r="M52">
        <f t="shared" si="18"/>
        <v>250.58729095583874</v>
      </c>
      <c r="N52">
        <f t="shared" si="0"/>
        <v>0.86390068853274371</v>
      </c>
      <c r="O52">
        <f t="shared" si="19"/>
        <v>0.99674147799329216</v>
      </c>
      <c r="P52">
        <f t="shared" si="20"/>
        <v>890.72151000372946</v>
      </c>
      <c r="Q52">
        <f t="shared" si="21"/>
        <v>2.7513648415044428E-2</v>
      </c>
      <c r="R52">
        <f t="shared" si="22"/>
        <v>2.3222359241001911E-3</v>
      </c>
      <c r="S52">
        <f t="shared" si="23"/>
        <v>891.07789189391406</v>
      </c>
      <c r="T52">
        <f t="shared" si="24"/>
        <v>40108.548668437426</v>
      </c>
      <c r="U52">
        <f t="shared" si="1"/>
        <v>4980761.58552616</v>
      </c>
      <c r="V52">
        <f t="shared" si="25"/>
        <v>622.16757374325948</v>
      </c>
      <c r="W52">
        <f t="shared" si="2"/>
        <v>110200.24463637381</v>
      </c>
      <c r="X52">
        <f t="shared" si="3"/>
        <v>113863.33096650102</v>
      </c>
      <c r="Y52">
        <f t="shared" si="4"/>
        <v>165561.87999188426</v>
      </c>
      <c r="Z52">
        <f t="shared" si="26"/>
        <v>34763.079068879022</v>
      </c>
      <c r="AA52">
        <f t="shared" si="27"/>
        <v>754.6812477509776</v>
      </c>
      <c r="AB52">
        <f t="shared" si="28"/>
        <v>49</v>
      </c>
      <c r="AC52">
        <f>$AL$7*INDEX(I_rec,MATCH(AB52-$AL$13,cpi_rec_u,0))/INDEX(I_rec,MATCH(AB2-$AL$13,cpi_rec_u,0))</f>
        <v>885.19107718146859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84</v>
      </c>
      <c r="C53">
        <f t="shared" si="8"/>
        <v>2030</v>
      </c>
      <c r="D53">
        <f t="shared" si="9"/>
        <v>2.9580967438357652E-2</v>
      </c>
      <c r="E53">
        <f t="shared" si="10"/>
        <v>2.4991476207171237E-3</v>
      </c>
      <c r="F53">
        <f t="shared" si="11"/>
        <v>0.11295490773999946</v>
      </c>
      <c r="G53">
        <f t="shared" si="12"/>
        <v>45.08441831008831</v>
      </c>
      <c r="H53" t="b">
        <f t="shared" si="13"/>
        <v>0</v>
      </c>
      <c r="I53">
        <f t="shared" si="14"/>
        <v>1</v>
      </c>
      <c r="J53">
        <f t="shared" si="15"/>
        <v>885.19107718146836</v>
      </c>
      <c r="K53">
        <f t="shared" si="16"/>
        <v>5.541824608376368</v>
      </c>
      <c r="L53">
        <f t="shared" si="17"/>
        <v>40008.311484462291</v>
      </c>
      <c r="M53">
        <f t="shared" si="18"/>
        <v>250.4759151325319</v>
      </c>
      <c r="N53">
        <f t="shared" si="0"/>
        <v>0.86107628656427193</v>
      </c>
      <c r="O53">
        <f t="shared" si="19"/>
        <v>0.99673064044749315</v>
      </c>
      <c r="P53">
        <f t="shared" si="20"/>
        <v>890.73290178984473</v>
      </c>
      <c r="Q53">
        <f t="shared" si="21"/>
        <v>2.7513648415044428E-2</v>
      </c>
      <c r="R53">
        <f t="shared" si="22"/>
        <v>2.3222359241001911E-3</v>
      </c>
      <c r="S53">
        <f t="shared" si="23"/>
        <v>891.0900177683726</v>
      </c>
      <c r="T53">
        <f t="shared" si="24"/>
        <v>40008.311484462291</v>
      </c>
      <c r="U53">
        <f t="shared" si="1"/>
        <v>4956088.9733526465</v>
      </c>
      <c r="V53">
        <f t="shared" si="25"/>
        <v>619.08561549444255</v>
      </c>
      <c r="W53">
        <f t="shared" si="2"/>
        <v>109929.08767869489</v>
      </c>
      <c r="X53">
        <f t="shared" si="3"/>
        <v>113592.4313867314</v>
      </c>
      <c r="Y53">
        <f t="shared" si="4"/>
        <v>165159.72014674809</v>
      </c>
      <c r="Z53">
        <f t="shared" si="26"/>
        <v>34563.20783845945</v>
      </c>
      <c r="AA53">
        <f t="shared" si="27"/>
        <v>749.46625839917465</v>
      </c>
      <c r="AB53">
        <f t="shared" si="28"/>
        <v>49</v>
      </c>
      <c r="AC53">
        <f>$AL$7*INDEX(I_rec,MATCH(AB53-$AL$13,cpi_rec_u,0))/INDEX(I_rec,MATCH(AB2-$AL$13,cpi_rec_u,0))</f>
        <v>885.19107718146859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84</v>
      </c>
      <c r="C54">
        <f t="shared" si="8"/>
        <v>2030</v>
      </c>
      <c r="D54">
        <f t="shared" si="9"/>
        <v>2.9580967438357652E-2</v>
      </c>
      <c r="E54">
        <f t="shared" si="10"/>
        <v>2.4991476207171237E-3</v>
      </c>
      <c r="F54">
        <f t="shared" si="11"/>
        <v>0.11267261675107272</v>
      </c>
      <c r="G54">
        <f t="shared" si="12"/>
        <v>44.97174569333724</v>
      </c>
      <c r="H54" t="b">
        <f t="shared" si="13"/>
        <v>0</v>
      </c>
      <c r="I54">
        <f t="shared" si="14"/>
        <v>1</v>
      </c>
      <c r="J54">
        <f t="shared" si="15"/>
        <v>885.19107718146836</v>
      </c>
      <c r="K54">
        <f t="shared" si="16"/>
        <v>5.5532398597058101</v>
      </c>
      <c r="L54">
        <f t="shared" si="17"/>
        <v>39908.32480800699</v>
      </c>
      <c r="M54">
        <f t="shared" si="18"/>
        <v>250.36458881123286</v>
      </c>
      <c r="N54">
        <f t="shared" si="0"/>
        <v>0.8582519128778282</v>
      </c>
      <c r="O54">
        <f t="shared" si="19"/>
        <v>0.99671994952071774</v>
      </c>
      <c r="P54">
        <f t="shared" si="20"/>
        <v>890.74431704117421</v>
      </c>
      <c r="Q54">
        <f t="shared" si="21"/>
        <v>2.7513648415044428E-2</v>
      </c>
      <c r="R54">
        <f t="shared" si="22"/>
        <v>2.3222359241001911E-3</v>
      </c>
      <c r="S54">
        <f t="shared" si="23"/>
        <v>891.10216862014715</v>
      </c>
      <c r="T54">
        <f t="shared" si="24"/>
        <v>39908.32480800699</v>
      </c>
      <c r="U54">
        <f t="shared" si="1"/>
        <v>4931491.8335773284</v>
      </c>
      <c r="V54">
        <f t="shared" si="25"/>
        <v>616.01308481569959</v>
      </c>
      <c r="W54">
        <f t="shared" si="2"/>
        <v>109657.55848583746</v>
      </c>
      <c r="X54">
        <f t="shared" si="3"/>
        <v>113321.24789886555</v>
      </c>
      <c r="Y54">
        <f t="shared" si="4"/>
        <v>164762.50858207102</v>
      </c>
      <c r="Z54">
        <f t="shared" si="26"/>
        <v>34364.112128679466</v>
      </c>
      <c r="AA54">
        <f t="shared" si="27"/>
        <v>744.27741882161331</v>
      </c>
      <c r="AB54">
        <f t="shared" si="28"/>
        <v>49</v>
      </c>
      <c r="AC54">
        <f>$AL$7*INDEX(I_rec,MATCH(AB54-$AL$13,cpi_rec_u,0))/INDEX(I_rec,MATCH(AB2-$AL$13,cpi_rec_u,0))</f>
        <v>885.19107718146859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84</v>
      </c>
      <c r="C55">
        <f t="shared" si="8"/>
        <v>2030</v>
      </c>
      <c r="D55">
        <f t="shared" si="9"/>
        <v>2.9580967438357652E-2</v>
      </c>
      <c r="E55">
        <f t="shared" si="10"/>
        <v>2.4991476207171237E-3</v>
      </c>
      <c r="F55">
        <f t="shared" si="11"/>
        <v>0.11239103124899932</v>
      </c>
      <c r="G55">
        <f t="shared" si="12"/>
        <v>44.859354662088244</v>
      </c>
      <c r="H55" t="b">
        <f t="shared" si="13"/>
        <v>0</v>
      </c>
      <c r="I55">
        <f t="shared" si="14"/>
        <v>1</v>
      </c>
      <c r="J55">
        <f t="shared" si="15"/>
        <v>885.19107718146836</v>
      </c>
      <c r="K55">
        <f t="shared" si="16"/>
        <v>5.5646786245839683</v>
      </c>
      <c r="L55">
        <f t="shared" si="17"/>
        <v>39808.588013016255</v>
      </c>
      <c r="M55">
        <f t="shared" si="18"/>
        <v>250.25331196993989</v>
      </c>
      <c r="N55">
        <f t="shared" si="0"/>
        <v>0.8554277521570044</v>
      </c>
      <c r="O55">
        <f t="shared" si="19"/>
        <v>0.99670940352308213</v>
      </c>
      <c r="P55">
        <f t="shared" si="20"/>
        <v>890.75575580605232</v>
      </c>
      <c r="Q55">
        <f t="shared" si="21"/>
        <v>2.7513648415044428E-2</v>
      </c>
      <c r="R55">
        <f t="shared" si="22"/>
        <v>2.3222359241001911E-3</v>
      </c>
      <c r="S55">
        <f t="shared" si="23"/>
        <v>891.11434450068691</v>
      </c>
      <c r="T55">
        <f t="shared" si="24"/>
        <v>39808.588013016255</v>
      </c>
      <c r="U55">
        <f t="shared" si="1"/>
        <v>4906968.9140184</v>
      </c>
      <c r="V55">
        <f t="shared" si="25"/>
        <v>612.94982529181129</v>
      </c>
      <c r="W55">
        <f t="shared" si="2"/>
        <v>109385.63318578927</v>
      </c>
      <c r="X55">
        <f t="shared" si="3"/>
        <v>113049.75665717773</v>
      </c>
      <c r="Y55">
        <f t="shared" si="4"/>
        <v>164370.21432869698</v>
      </c>
      <c r="Z55">
        <f t="shared" si="26"/>
        <v>34165.796811136584</v>
      </c>
      <c r="AA55">
        <f t="shared" si="27"/>
        <v>739.11467493661553</v>
      </c>
      <c r="AB55">
        <f t="shared" si="28"/>
        <v>49</v>
      </c>
      <c r="AC55">
        <f>$AL$7*INDEX(I_rec,MATCH(AB55-$AL$13,cpi_rec_u,0))/INDEX(I_rec,MATCH(AB2-$AL$13,cpi_rec_u,0))</f>
        <v>885.19107718146859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84</v>
      </c>
      <c r="C56">
        <f t="shared" si="8"/>
        <v>2030</v>
      </c>
      <c r="D56">
        <f t="shared" si="9"/>
        <v>2.9580967438357652E-2</v>
      </c>
      <c r="E56">
        <f t="shared" si="10"/>
        <v>2.4991476207171237E-3</v>
      </c>
      <c r="F56">
        <f t="shared" si="11"/>
        <v>0.11211014947066344</v>
      </c>
      <c r="G56">
        <f t="shared" si="12"/>
        <v>44.747244512617577</v>
      </c>
      <c r="H56" t="b">
        <f t="shared" si="13"/>
        <v>0</v>
      </c>
      <c r="I56">
        <f t="shared" si="14"/>
        <v>1</v>
      </c>
      <c r="J56">
        <f t="shared" si="15"/>
        <v>885.19107718146836</v>
      </c>
      <c r="K56">
        <f t="shared" si="16"/>
        <v>5.5761409514449056</v>
      </c>
      <c r="L56">
        <f t="shared" si="17"/>
        <v>39709.100474999417</v>
      </c>
      <c r="M56">
        <f t="shared" si="18"/>
        <v>250.14208458666121</v>
      </c>
      <c r="N56">
        <f t="shared" si="0"/>
        <v>0.85260398581669117</v>
      </c>
      <c r="O56">
        <f t="shared" si="19"/>
        <v>0.99669900078271612</v>
      </c>
      <c r="P56">
        <f t="shared" si="20"/>
        <v>890.76721813291329</v>
      </c>
      <c r="Q56">
        <f t="shared" si="21"/>
        <v>2.7513648415044428E-2</v>
      </c>
      <c r="R56">
        <f t="shared" si="22"/>
        <v>2.3222359241001911E-3</v>
      </c>
      <c r="S56">
        <f t="shared" si="23"/>
        <v>891.12654546154704</v>
      </c>
      <c r="T56">
        <f t="shared" si="24"/>
        <v>39709.100474999417</v>
      </c>
      <c r="U56">
        <f t="shared" si="1"/>
        <v>4882518.9803738324</v>
      </c>
      <c r="V56">
        <f t="shared" si="25"/>
        <v>609.89568274099554</v>
      </c>
      <c r="W56">
        <f t="shared" si="2"/>
        <v>109113.28805949373</v>
      </c>
      <c r="X56">
        <f t="shared" si="3"/>
        <v>112777.93398205953</v>
      </c>
      <c r="Y56">
        <f t="shared" si="4"/>
        <v>163982.80714921904</v>
      </c>
      <c r="Z56">
        <f t="shared" si="26"/>
        <v>33968.266559505384</v>
      </c>
      <c r="AA56">
        <f t="shared" si="27"/>
        <v>733.97797117519974</v>
      </c>
      <c r="AB56">
        <f t="shared" si="28"/>
        <v>49</v>
      </c>
      <c r="AC56">
        <f>$AL$7*INDEX(I_rec,MATCH(AB56-$AL$13,cpi_rec_u,0))/INDEX(I_rec,MATCH(AB2-$AL$13,cpi_rec_u,0))</f>
        <v>885.19107718146859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84</v>
      </c>
      <c r="C57">
        <f t="shared" si="8"/>
        <v>2030</v>
      </c>
      <c r="D57">
        <f t="shared" si="9"/>
        <v>2.9580967438357652E-2</v>
      </c>
      <c r="E57">
        <f t="shared" si="10"/>
        <v>2.4991476207171237E-3</v>
      </c>
      <c r="F57">
        <f t="shared" si="11"/>
        <v>0.11182996965735559</v>
      </c>
      <c r="G57">
        <f t="shared" si="12"/>
        <v>44.63541454296022</v>
      </c>
      <c r="H57" t="b">
        <f t="shared" si="13"/>
        <v>0</v>
      </c>
      <c r="I57">
        <f t="shared" si="14"/>
        <v>1</v>
      </c>
      <c r="J57">
        <f t="shared" si="15"/>
        <v>885.19107718146836</v>
      </c>
      <c r="K57">
        <f t="shared" si="16"/>
        <v>5.5876268888224478</v>
      </c>
      <c r="L57">
        <f t="shared" si="17"/>
        <v>39609.8615710265</v>
      </c>
      <c r="M57">
        <f t="shared" si="18"/>
        <v>250.0309066394147</v>
      </c>
      <c r="N57">
        <f t="shared" si="0"/>
        <v>0.84978079204043688</v>
      </c>
      <c r="O57">
        <f t="shared" si="19"/>
        <v>0.99668873964558113</v>
      </c>
      <c r="P57">
        <f t="shared" si="20"/>
        <v>890.77870407029081</v>
      </c>
      <c r="Q57">
        <f t="shared" si="21"/>
        <v>2.7513648415044428E-2</v>
      </c>
      <c r="R57">
        <f t="shared" si="22"/>
        <v>2.3222359241001911E-3</v>
      </c>
      <c r="S57">
        <f t="shared" si="23"/>
        <v>891.13877155438888</v>
      </c>
      <c r="T57">
        <f t="shared" si="24"/>
        <v>39609.8615710265</v>
      </c>
      <c r="U57">
        <f t="shared" si="1"/>
        <v>4858140.8159109196</v>
      </c>
      <c r="V57">
        <f t="shared" si="25"/>
        <v>606.85050517612672</v>
      </c>
      <c r="W57">
        <f t="shared" si="2"/>
        <v>108840.49953731506</v>
      </c>
      <c r="X57">
        <f t="shared" si="3"/>
        <v>112505.75635639345</v>
      </c>
      <c r="Y57">
        <f t="shared" si="4"/>
        <v>163600.25752597582</v>
      </c>
      <c r="Z57">
        <f t="shared" si="26"/>
        <v>33771.525853104577</v>
      </c>
      <c r="AA57">
        <f t="shared" si="27"/>
        <v>728.86725051683413</v>
      </c>
      <c r="AB57">
        <f t="shared" si="28"/>
        <v>49</v>
      </c>
      <c r="AC57">
        <f>$AL$7*INDEX(I_rec,MATCH(AB57-$AL$13,cpi_rec_u,0))/INDEX(I_rec,MATCH(AB2-$AL$13,cpi_rec_u,0))</f>
        <v>885.19107718146859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84</v>
      </c>
      <c r="C58">
        <f t="shared" si="8"/>
        <v>2030</v>
      </c>
      <c r="D58">
        <f t="shared" si="9"/>
        <v>2.9580967438357652E-2</v>
      </c>
      <c r="E58">
        <f t="shared" si="10"/>
        <v>2.4991476207171237E-3</v>
      </c>
      <c r="F58">
        <f t="shared" si="11"/>
        <v>0.11155049005476153</v>
      </c>
      <c r="G58">
        <f t="shared" si="12"/>
        <v>44.523864052905459</v>
      </c>
      <c r="H58" t="b">
        <f t="shared" si="13"/>
        <v>0</v>
      </c>
      <c r="I58">
        <f t="shared" si="14"/>
        <v>1</v>
      </c>
      <c r="J58">
        <f t="shared" si="15"/>
        <v>885.19107718146836</v>
      </c>
      <c r="K58">
        <f t="shared" si="16"/>
        <v>5.5991364853503933</v>
      </c>
      <c r="L58">
        <f t="shared" si="17"/>
        <v>39510.870679724336</v>
      </c>
      <c r="M58">
        <f t="shared" si="18"/>
        <v>249.91977810622811</v>
      </c>
      <c r="N58">
        <f t="shared" si="0"/>
        <v>0.84695834581769802</v>
      </c>
      <c r="O58">
        <f t="shared" si="19"/>
        <v>0.99667861847528727</v>
      </c>
      <c r="P58">
        <f t="shared" si="20"/>
        <v>890.79021366681877</v>
      </c>
      <c r="Q58">
        <f t="shared" si="21"/>
        <v>2.7513648415044428E-2</v>
      </c>
      <c r="R58">
        <f t="shared" si="22"/>
        <v>2.3222359241001911E-3</v>
      </c>
      <c r="S58">
        <f t="shared" si="23"/>
        <v>891.15102283098008</v>
      </c>
      <c r="T58">
        <f t="shared" si="24"/>
        <v>39510.870679724336</v>
      </c>
      <c r="U58">
        <f t="shared" si="1"/>
        <v>4833833.2211617697</v>
      </c>
      <c r="V58">
        <f t="shared" si="25"/>
        <v>603.81414276669909</v>
      </c>
      <c r="W58">
        <f t="shared" si="2"/>
        <v>108567.2441955617</v>
      </c>
      <c r="X58">
        <f t="shared" si="3"/>
        <v>112233.20042198765</v>
      </c>
      <c r="Y58">
        <f t="shared" si="4"/>
        <v>163222.53664929167</v>
      </c>
      <c r="Z58">
        <f t="shared" si="26"/>
        <v>33575.578980423423</v>
      </c>
      <c r="AA58">
        <f t="shared" si="27"/>
        <v>723.78245452469559</v>
      </c>
      <c r="AB58">
        <f t="shared" si="28"/>
        <v>49</v>
      </c>
      <c r="AC58">
        <f>$AL$7*INDEX(I_rec,MATCH(AB58-$AL$13,cpi_rec_u,0))/INDEX(I_rec,MATCH(AB2-$AL$13,cpi_rec_u,0))</f>
        <v>885.19107718146859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84</v>
      </c>
      <c r="C59">
        <f t="shared" si="8"/>
        <v>2030</v>
      </c>
      <c r="D59">
        <f t="shared" si="9"/>
        <v>2.9580967438357652E-2</v>
      </c>
      <c r="E59">
        <f t="shared" si="10"/>
        <v>2.4991476207171237E-3</v>
      </c>
      <c r="F59">
        <f t="shared" si="11"/>
        <v>0.11127170891295135</v>
      </c>
      <c r="G59">
        <f t="shared" si="12"/>
        <v>44.412592343992507</v>
      </c>
      <c r="H59" t="b">
        <f t="shared" si="13"/>
        <v>0</v>
      </c>
      <c r="I59">
        <f t="shared" si="14"/>
        <v>1</v>
      </c>
      <c r="J59">
        <f t="shared" si="15"/>
        <v>885.19107718146836</v>
      </c>
      <c r="K59">
        <f t="shared" si="16"/>
        <v>5.6106697897627189</v>
      </c>
      <c r="L59">
        <f t="shared" si="17"/>
        <v>39412.127181272641</v>
      </c>
      <c r="M59">
        <f t="shared" si="18"/>
        <v>249.80869896513894</v>
      </c>
      <c r="N59">
        <f t="shared" si="0"/>
        <v>0.84413681898097337</v>
      </c>
      <c r="O59">
        <f t="shared" si="19"/>
        <v>0.99666863565291319</v>
      </c>
      <c r="P59">
        <f t="shared" si="20"/>
        <v>890.80174697123107</v>
      </c>
      <c r="Q59">
        <f t="shared" si="21"/>
        <v>2.7513648415044428E-2</v>
      </c>
      <c r="R59">
        <f t="shared" si="22"/>
        <v>2.3222359241001911E-3</v>
      </c>
      <c r="S59">
        <f t="shared" si="23"/>
        <v>891.16329934319526</v>
      </c>
      <c r="T59">
        <f t="shared" si="24"/>
        <v>39412.127181272641</v>
      </c>
      <c r="U59">
        <f t="shared" si="1"/>
        <v>4809595.0136245983</v>
      </c>
      <c r="V59">
        <f t="shared" si="25"/>
        <v>600.78644780151342</v>
      </c>
      <c r="W59">
        <f t="shared" si="2"/>
        <v>108293.49875306657</v>
      </c>
      <c r="X59">
        <f t="shared" si="3"/>
        <v>111960.24297607067</v>
      </c>
      <c r="Y59">
        <f t="shared" si="4"/>
        <v>162849.61640597088</v>
      </c>
      <c r="Z59">
        <f t="shared" si="26"/>
        <v>33380.430042607411</v>
      </c>
      <c r="AA59">
        <f t="shared" si="27"/>
        <v>718.72352338043356</v>
      </c>
      <c r="AB59">
        <f t="shared" si="28"/>
        <v>49</v>
      </c>
      <c r="AC59">
        <f>$AL$7*INDEX(I_rec,MATCH(AB59-$AL$13,cpi_rec_u,0))/INDEX(I_rec,MATCH(AB2-$AL$13,cpi_rec_u,0))</f>
        <v>885.19107718146859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84</v>
      </c>
      <c r="C60">
        <f t="shared" si="8"/>
        <v>2030</v>
      </c>
      <c r="D60">
        <f t="shared" si="9"/>
        <v>2.9580967438357652E-2</v>
      </c>
      <c r="E60">
        <f t="shared" si="10"/>
        <v>2.4991476207171237E-3</v>
      </c>
      <c r="F60">
        <f t="shared" si="11"/>
        <v>0.11099362448636842</v>
      </c>
      <c r="G60">
        <f t="shared" si="12"/>
        <v>44.301598719506138</v>
      </c>
      <c r="H60" t="b">
        <f t="shared" si="13"/>
        <v>0</v>
      </c>
      <c r="I60">
        <f t="shared" si="14"/>
        <v>1</v>
      </c>
      <c r="J60">
        <f t="shared" si="15"/>
        <v>885.19107718146836</v>
      </c>
      <c r="K60">
        <f t="shared" si="16"/>
        <v>5.6222268508937834</v>
      </c>
      <c r="L60">
        <f t="shared" si="17"/>
        <v>39313.630457400162</v>
      </c>
      <c r="M60">
        <f t="shared" si="18"/>
        <v>249.69766919419436</v>
      </c>
      <c r="N60">
        <f t="shared" si="0"/>
        <v>0.84131638024281008</v>
      </c>
      <c r="O60">
        <f t="shared" si="19"/>
        <v>0.99665878957682708</v>
      </c>
      <c r="P60">
        <f t="shared" si="20"/>
        <v>890.81330403236211</v>
      </c>
      <c r="Q60">
        <f t="shared" si="21"/>
        <v>2.7513648415044428E-2</v>
      </c>
      <c r="R60">
        <f t="shared" si="22"/>
        <v>2.3222359241001911E-3</v>
      </c>
      <c r="S60">
        <f t="shared" si="23"/>
        <v>891.17560114301557</v>
      </c>
      <c r="T60">
        <f t="shared" si="24"/>
        <v>39313.630457400162</v>
      </c>
      <c r="U60">
        <f t="shared" si="1"/>
        <v>4785425.0274706986</v>
      </c>
      <c r="V60">
        <f t="shared" si="25"/>
        <v>597.76727465207398</v>
      </c>
      <c r="W60">
        <f t="shared" si="2"/>
        <v>108019.2400678233</v>
      </c>
      <c r="X60">
        <f t="shared" si="3"/>
        <v>111686.86096784427</v>
      </c>
      <c r="Y60">
        <f t="shared" si="4"/>
        <v>162481.46936800331</v>
      </c>
      <c r="Z60">
        <f t="shared" si="26"/>
        <v>33186.082956903279</v>
      </c>
      <c r="AA60">
        <f t="shared" si="27"/>
        <v>713.69039591844319</v>
      </c>
      <c r="AB60">
        <f t="shared" si="28"/>
        <v>49</v>
      </c>
      <c r="AC60">
        <f>$AL$7*INDEX(I_rec,MATCH(AB60-$AL$13,cpi_rec_u,0))/INDEX(I_rec,MATCH(AB2-$AL$13,cpi_rec_u,0))</f>
        <v>885.19107718146859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84</v>
      </c>
      <c r="C61">
        <f t="shared" si="8"/>
        <v>2030</v>
      </c>
      <c r="D61">
        <f t="shared" si="9"/>
        <v>2.9580967438357652E-2</v>
      </c>
      <c r="E61">
        <f t="shared" si="10"/>
        <v>2.4991476207171237E-3</v>
      </c>
      <c r="F61">
        <f t="shared" si="11"/>
        <v>0.11071623503381854</v>
      </c>
      <c r="G61">
        <f t="shared" si="12"/>
        <v>44.190882484472318</v>
      </c>
      <c r="H61" t="b">
        <f t="shared" si="13"/>
        <v>0</v>
      </c>
      <c r="I61">
        <f t="shared" si="14"/>
        <v>1</v>
      </c>
      <c r="J61">
        <f t="shared" si="15"/>
        <v>885.19107718146836</v>
      </c>
      <c r="K61">
        <f t="shared" si="16"/>
        <v>5.6338077176785379</v>
      </c>
      <c r="L61">
        <f t="shared" si="17"/>
        <v>39215.379891380799</v>
      </c>
      <c r="M61">
        <f t="shared" si="18"/>
        <v>249.58668877145132</v>
      </c>
      <c r="N61">
        <f t="shared" si="0"/>
        <v>0.83849719523267507</v>
      </c>
      <c r="O61">
        <f t="shared" si="19"/>
        <v>0.99664907866251051</v>
      </c>
      <c r="P61">
        <f t="shared" si="20"/>
        <v>890.82488489914692</v>
      </c>
      <c r="Q61">
        <f t="shared" si="21"/>
        <v>2.7513648415044428E-2</v>
      </c>
      <c r="R61">
        <f t="shared" si="22"/>
        <v>2.3222359241001911E-3</v>
      </c>
      <c r="S61">
        <f t="shared" si="23"/>
        <v>891.18792828252936</v>
      </c>
      <c r="T61">
        <f t="shared" si="24"/>
        <v>39215.379891380799</v>
      </c>
      <c r="U61">
        <f t="shared" si="1"/>
        <v>4761322.113256962</v>
      </c>
      <c r="V61">
        <f t="shared" si="25"/>
        <v>594.75647973667787</v>
      </c>
      <c r="W61">
        <f t="shared" si="2"/>
        <v>107744.4451336764</v>
      </c>
      <c r="X61">
        <f t="shared" si="3"/>
        <v>111413.03149509334</v>
      </c>
      <c r="Y61">
        <f t="shared" si="4"/>
        <v>162118.06878151369</v>
      </c>
      <c r="Z61">
        <f t="shared" si="26"/>
        <v>32992.541460063178</v>
      </c>
      <c r="AA61">
        <f t="shared" si="27"/>
        <v>708.68300965965</v>
      </c>
      <c r="AB61">
        <f t="shared" si="28"/>
        <v>49</v>
      </c>
      <c r="AC61">
        <f>$AL$7*INDEX(I_rec,MATCH(AB61-$AL$13,cpi_rec_u,0))/INDEX(I_rec,MATCH(AB2-$AL$13,cpi_rec_u,0))</f>
        <v>885.19107718146859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85</v>
      </c>
      <c r="C62">
        <f t="shared" si="8"/>
        <v>2030</v>
      </c>
      <c r="D62">
        <f t="shared" si="9"/>
        <v>3.315722744591116E-2</v>
      </c>
      <c r="E62">
        <f t="shared" si="10"/>
        <v>2.8060049351005256E-3</v>
      </c>
      <c r="F62">
        <f t="shared" si="11"/>
        <v>0.1239998343378767</v>
      </c>
      <c r="G62">
        <f t="shared" si="12"/>
        <v>44.066882650134438</v>
      </c>
      <c r="H62" t="b">
        <f t="shared" si="13"/>
        <v>0</v>
      </c>
      <c r="I62">
        <f t="shared" si="14"/>
        <v>1</v>
      </c>
      <c r="J62">
        <f t="shared" si="15"/>
        <v>885.19107718146836</v>
      </c>
      <c r="K62">
        <f t="shared" si="16"/>
        <v>5.6454124391527341</v>
      </c>
      <c r="L62">
        <f t="shared" si="17"/>
        <v>39117.374868029736</v>
      </c>
      <c r="M62">
        <f t="shared" si="18"/>
        <v>249.47575767497671</v>
      </c>
      <c r="N62">
        <f t="shared" si="0"/>
        <v>0.83567942653367977</v>
      </c>
      <c r="O62">
        <f t="shared" si="19"/>
        <v>0.99663950134238266</v>
      </c>
      <c r="P62">
        <f t="shared" si="20"/>
        <v>890.83648962062114</v>
      </c>
      <c r="Q62">
        <f t="shared" si="21"/>
        <v>3.0839975070643299E-2</v>
      </c>
      <c r="R62">
        <f t="shared" si="22"/>
        <v>2.6070570686673733E-3</v>
      </c>
      <c r="S62">
        <f t="shared" si="23"/>
        <v>891.20028081393207</v>
      </c>
      <c r="T62">
        <f t="shared" si="24"/>
        <v>39117.374868029736</v>
      </c>
      <c r="U62">
        <f t="shared" si="1"/>
        <v>4737285.1376438336</v>
      </c>
      <c r="V62">
        <f t="shared" si="25"/>
        <v>591.75392148518392</v>
      </c>
      <c r="W62">
        <f t="shared" si="2"/>
        <v>107502.16154964136</v>
      </c>
      <c r="X62">
        <f t="shared" si="3"/>
        <v>111170.46920286713</v>
      </c>
      <c r="Y62">
        <f t="shared" si="4"/>
        <v>161650.88287929003</v>
      </c>
      <c r="Z62">
        <f t="shared" si="26"/>
        <v>32799.809111708069</v>
      </c>
      <c r="AA62">
        <f t="shared" si="27"/>
        <v>703.70130084480911</v>
      </c>
      <c r="AB62">
        <f t="shared" si="28"/>
        <v>49</v>
      </c>
      <c r="AC62">
        <f>$AL$7*INDEX(I_rec,MATCH(AB62-$AL$13,cpi_rec_u,0))/INDEX(I_rec,MATCH(AB2-$AL$13,cpi_rec_u,0))</f>
        <v>885.19107718146859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85</v>
      </c>
      <c r="C63">
        <f t="shared" si="8"/>
        <v>2031</v>
      </c>
      <c r="D63">
        <f t="shared" si="9"/>
        <v>3.2545891064877173E-2</v>
      </c>
      <c r="E63">
        <f t="shared" si="10"/>
        <v>2.7534761970968713E-3</v>
      </c>
      <c r="F63">
        <f t="shared" si="11"/>
        <v>0.12133711245740628</v>
      </c>
      <c r="G63">
        <f t="shared" si="12"/>
        <v>43.945545537677035</v>
      </c>
      <c r="H63" t="b">
        <f t="shared" si="13"/>
        <v>1</v>
      </c>
      <c r="I63">
        <f t="shared" si="14"/>
        <v>1.0249999999999999</v>
      </c>
      <c r="J63">
        <f t="shared" si="15"/>
        <v>907.32085411100502</v>
      </c>
      <c r="K63">
        <f t="shared" si="16"/>
        <v>5.6570410644531233</v>
      </c>
      <c r="L63">
        <f t="shared" si="17"/>
        <v>39982.80160412941</v>
      </c>
      <c r="M63">
        <f t="shared" si="18"/>
        <v>249.2881647342474</v>
      </c>
      <c r="N63">
        <f t="shared" si="0"/>
        <v>0.83286323371915283</v>
      </c>
      <c r="O63">
        <f t="shared" si="19"/>
        <v>0.9966300560656276</v>
      </c>
      <c r="P63">
        <f t="shared" si="20"/>
        <v>912.97789517545812</v>
      </c>
      <c r="Q63">
        <f t="shared" si="21"/>
        <v>3.0271363030278314E-2</v>
      </c>
      <c r="R63">
        <f t="shared" si="22"/>
        <v>2.5583054715979658E-3</v>
      </c>
      <c r="S63">
        <f t="shared" si="23"/>
        <v>913.34243571906381</v>
      </c>
      <c r="T63">
        <f t="shared" si="24"/>
        <v>39982.80160412941</v>
      </c>
      <c r="U63">
        <f t="shared" si="1"/>
        <v>4712346.7370954221</v>
      </c>
      <c r="V63">
        <f t="shared" si="25"/>
        <v>588.63876250882754</v>
      </c>
      <c r="W63">
        <f t="shared" si="2"/>
        <v>107231.49933490448</v>
      </c>
      <c r="X63">
        <f t="shared" si="3"/>
        <v>110899.84162698114</v>
      </c>
      <c r="Y63">
        <f t="shared" si="4"/>
        <v>161207.30324424143</v>
      </c>
      <c r="Z63">
        <f t="shared" si="26"/>
        <v>33412.80471574876</v>
      </c>
      <c r="AA63">
        <f t="shared" si="27"/>
        <v>698.58057378229194</v>
      </c>
      <c r="AB63">
        <f t="shared" si="28"/>
        <v>61</v>
      </c>
      <c r="AC63">
        <f>$AL$7*INDEX(I_rec,MATCH(AB63-$AL$13,cpi_rec_u,0))/INDEX(I_rec,MATCH(AB2-$AL$13,cpi_rec_u,0))</f>
        <v>907.32085411100513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85</v>
      </c>
      <c r="C64">
        <f t="shared" si="8"/>
        <v>2031</v>
      </c>
      <c r="D64">
        <f t="shared" si="9"/>
        <v>3.2545891064877173E-2</v>
      </c>
      <c r="E64">
        <f t="shared" si="10"/>
        <v>2.7534761970968713E-3</v>
      </c>
      <c r="F64">
        <f t="shared" si="11"/>
        <v>0.12100301360643034</v>
      </c>
      <c r="G64">
        <f t="shared" si="12"/>
        <v>43.824542524070601</v>
      </c>
      <c r="H64" t="b">
        <f t="shared" si="13"/>
        <v>0</v>
      </c>
      <c r="I64">
        <f t="shared" si="14"/>
        <v>1</v>
      </c>
      <c r="J64">
        <f t="shared" si="15"/>
        <v>907.32085411100502</v>
      </c>
      <c r="K64">
        <f t="shared" si="16"/>
        <v>5.668693642817674</v>
      </c>
      <c r="L64">
        <f t="shared" si="17"/>
        <v>39872.709911619189</v>
      </c>
      <c r="M64">
        <f t="shared" si="18"/>
        <v>249.1138346195844</v>
      </c>
      <c r="N64">
        <f t="shared" si="0"/>
        <v>0.83004877338905048</v>
      </c>
      <c r="O64">
        <f t="shared" si="19"/>
        <v>0.99662074129802281</v>
      </c>
      <c r="P64">
        <f t="shared" si="20"/>
        <v>912.98954775382265</v>
      </c>
      <c r="Q64">
        <f t="shared" si="21"/>
        <v>3.0271363030278314E-2</v>
      </c>
      <c r="R64">
        <f t="shared" si="22"/>
        <v>2.5583054715979658E-3</v>
      </c>
      <c r="S64">
        <f t="shared" si="23"/>
        <v>913.35483919126193</v>
      </c>
      <c r="T64">
        <f t="shared" si="24"/>
        <v>39872.709911619189</v>
      </c>
      <c r="U64">
        <f t="shared" si="1"/>
        <v>4687481.5721572032</v>
      </c>
      <c r="V64">
        <f t="shared" si="25"/>
        <v>585.5327516960848</v>
      </c>
      <c r="W64">
        <f t="shared" si="2"/>
        <v>106960.19404156049</v>
      </c>
      <c r="X64">
        <f t="shared" si="3"/>
        <v>110628.6579878388</v>
      </c>
      <c r="Y64">
        <f t="shared" si="4"/>
        <v>160768.75421169359</v>
      </c>
      <c r="Z64">
        <f t="shared" si="26"/>
        <v>33208.514114136873</v>
      </c>
      <c r="AA64">
        <f t="shared" si="27"/>
        <v>693.49849618989595</v>
      </c>
      <c r="AB64">
        <f t="shared" si="28"/>
        <v>61</v>
      </c>
      <c r="AC64">
        <f>$AL$7*INDEX(I_rec,MATCH(AB64-$AL$13,cpi_rec_u,0))/INDEX(I_rec,MATCH(AB2-$AL$13,cpi_rec_u,0))</f>
        <v>907.32085411100513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85</v>
      </c>
      <c r="C65">
        <f t="shared" si="8"/>
        <v>2031</v>
      </c>
      <c r="D65">
        <f t="shared" si="9"/>
        <v>3.2545891064877173E-2</v>
      </c>
      <c r="E65">
        <f t="shared" si="10"/>
        <v>2.7534761970968713E-3</v>
      </c>
      <c r="F65">
        <f t="shared" si="11"/>
        <v>0.12066983468868804</v>
      </c>
      <c r="G65">
        <f t="shared" si="12"/>
        <v>43.70387268938191</v>
      </c>
      <c r="H65" t="b">
        <f t="shared" si="13"/>
        <v>0</v>
      </c>
      <c r="I65">
        <f t="shared" si="14"/>
        <v>1</v>
      </c>
      <c r="J65">
        <f t="shared" si="15"/>
        <v>907.32085411100502</v>
      </c>
      <c r="K65">
        <f t="shared" si="16"/>
        <v>5.6803702235857765</v>
      </c>
      <c r="L65">
        <f t="shared" si="17"/>
        <v>39762.9213539638</v>
      </c>
      <c r="M65">
        <f t="shared" si="18"/>
        <v>248.9396264159993</v>
      </c>
      <c r="N65">
        <f t="shared" si="0"/>
        <v>0.82723619920619773</v>
      </c>
      <c r="O65">
        <f t="shared" si="19"/>
        <v>0.99661155552176872</v>
      </c>
      <c r="P65">
        <f t="shared" si="20"/>
        <v>913.0012243345908</v>
      </c>
      <c r="Q65">
        <f t="shared" si="21"/>
        <v>3.0271363030278314E-2</v>
      </c>
      <c r="R65">
        <f t="shared" si="22"/>
        <v>2.5583054715979658E-3</v>
      </c>
      <c r="S65">
        <f t="shared" si="23"/>
        <v>913.36726821258196</v>
      </c>
      <c r="T65">
        <f t="shared" si="24"/>
        <v>39762.9213539638</v>
      </c>
      <c r="U65">
        <f t="shared" si="1"/>
        <v>4662688.5101162763</v>
      </c>
      <c r="V65">
        <f t="shared" si="25"/>
        <v>582.43574755509258</v>
      </c>
      <c r="W65">
        <f t="shared" si="2"/>
        <v>106688.22287799473</v>
      </c>
      <c r="X65">
        <f t="shared" si="3"/>
        <v>110356.89565517417</v>
      </c>
      <c r="Y65">
        <f t="shared" si="4"/>
        <v>160335.20799285138</v>
      </c>
      <c r="Z65">
        <f t="shared" si="26"/>
        <v>33005.164096222936</v>
      </c>
      <c r="AA65">
        <f t="shared" si="27"/>
        <v>688.44396564382396</v>
      </c>
      <c r="AB65">
        <f t="shared" si="28"/>
        <v>61</v>
      </c>
      <c r="AC65">
        <f>$AL$7*INDEX(I_rec,MATCH(AB65-$AL$13,cpi_rec_u,0))/INDEX(I_rec,MATCH(AB2-$AL$13,cpi_rec_u,0))</f>
        <v>907.32085411100513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85</v>
      </c>
      <c r="C66">
        <f t="shared" si="8"/>
        <v>2031</v>
      </c>
      <c r="D66">
        <f t="shared" si="9"/>
        <v>3.2545891064877173E-2</v>
      </c>
      <c r="E66">
        <f t="shared" si="10"/>
        <v>2.7534761970968713E-3</v>
      </c>
      <c r="F66">
        <f t="shared" si="11"/>
        <v>0.12033757317116511</v>
      </c>
      <c r="G66">
        <f t="shared" si="12"/>
        <v>43.583535116210747</v>
      </c>
      <c r="H66" t="b">
        <f t="shared" si="13"/>
        <v>0</v>
      </c>
      <c r="I66">
        <f t="shared" si="14"/>
        <v>1</v>
      </c>
      <c r="J66">
        <f t="shared" si="15"/>
        <v>907.32085411100502</v>
      </c>
      <c r="K66">
        <f t="shared" si="16"/>
        <v>5.6920708561984545</v>
      </c>
      <c r="L66">
        <f t="shared" si="17"/>
        <v>39653.435096488618</v>
      </c>
      <c r="M66">
        <f t="shared" si="18"/>
        <v>248.76554003823836</v>
      </c>
      <c r="N66">
        <f t="shared" ref="N66:N129" si="33">INDEX(P_rec,MATCH(A66,curve_t,0))</f>
        <v>0.82442566193235256</v>
      </c>
      <c r="O66">
        <f t="shared" si="19"/>
        <v>0.99660249723532157</v>
      </c>
      <c r="P66">
        <f t="shared" si="20"/>
        <v>913.0129249672035</v>
      </c>
      <c r="Q66">
        <f t="shared" si="21"/>
        <v>3.0271363030278314E-2</v>
      </c>
      <c r="R66">
        <f t="shared" si="22"/>
        <v>2.5583054715979658E-3</v>
      </c>
      <c r="S66">
        <f t="shared" si="23"/>
        <v>913.3797228356508</v>
      </c>
      <c r="T66">
        <f t="shared" si="24"/>
        <v>39653.435096488618</v>
      </c>
      <c r="U66">
        <f t="shared" ref="U66:U129" si="34">L67+M67+V67*O67+O67*U67</f>
        <v>4637966.4339862531</v>
      </c>
      <c r="V66">
        <f t="shared" si="25"/>
        <v>579.34761055845138</v>
      </c>
      <c r="W66">
        <f t="shared" ref="W66:W129" si="35">P67+(1-E67)*(O67*(W67+$AL$14*W67))</f>
        <v>106415.5631620893</v>
      </c>
      <c r="X66">
        <f t="shared" ref="X66:X129" si="36">S67+(1-R67)*(O67*(X67+$AL$14*X67))</f>
        <v>110084.53212150391</v>
      </c>
      <c r="Y66">
        <f t="shared" ref="Y66:Y129" si="37">G66*(X66-W66)</f>
        <v>159906.63748293422</v>
      </c>
      <c r="Z66">
        <f t="shared" si="26"/>
        <v>32802.756934688892</v>
      </c>
      <c r="AA66">
        <f t="shared" si="27"/>
        <v>683.41689715828761</v>
      </c>
      <c r="AB66">
        <f t="shared" si="28"/>
        <v>61</v>
      </c>
      <c r="AC66">
        <f>$AL$7*INDEX(I_rec,MATCH(AB66-$AL$13,cpi_rec_u,0))/INDEX(I_rec,MATCH(AB2-$AL$13,cpi_rec_u,0))</f>
        <v>907.32085411100513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85</v>
      </c>
      <c r="C67">
        <f t="shared" ref="C67:C130" si="41">INT(($AL$8+A67)/12)</f>
        <v>2031</v>
      </c>
      <c r="D67">
        <f t="shared" ref="D67:D130" si="42">IF(B67&gt;=120,1,INDEX(mort_v1_F,MATCH(B67,mort_age,0))*INDEX(cif,MATCH(B67,cif_age,0),MATCH(C67,cif_year,0)))</f>
        <v>3.2545891064877173E-2</v>
      </c>
      <c r="E67">
        <f t="shared" ref="E67:E130" si="43">1-(1-D67)^(1/12)</f>
        <v>2.7534761970968713E-3</v>
      </c>
      <c r="F67">
        <f t="shared" ref="F67:F130" si="44">G66*E67</f>
        <v>0.12000622652782192</v>
      </c>
      <c r="G67">
        <f t="shared" ref="G67:G130" si="45">G66-F67</f>
        <v>43.463528889682927</v>
      </c>
      <c r="H67" t="b">
        <f t="shared" ref="H67:H130" si="46">AND(A67-$AL$10&gt;0,MOD(A67-$AL$10,12)=0)</f>
        <v>0</v>
      </c>
      <c r="I67">
        <f t="shared" ref="I67:I130" si="47">IF($AL$4="CPI",IF(H67,INDEX(I_rec,MATCH(A67-$AL$13,cpi_rec_u,0))/INDEX(I_rec,MATCH(A67-$AL$13-12,cpi_rec_u,0)),1),1)</f>
        <v>1</v>
      </c>
      <c r="J67">
        <f t="shared" ref="J67:J130" si="48">J66*I67</f>
        <v>907.32085411100502</v>
      </c>
      <c r="K67">
        <f t="shared" ref="K67:K130" si="49">$AL$17*(INDEX(I_rec,MATCH(A67-1,cpi_rec_u,0))/$AL$18)</f>
        <v>5.7037955901985669</v>
      </c>
      <c r="L67">
        <f t="shared" ref="L67:L130" si="50">G66*J67</f>
        <v>39544.250306817317</v>
      </c>
      <c r="M67">
        <f t="shared" ref="M67:M130" si="51">G66*K67</f>
        <v>248.59157540110724</v>
      </c>
      <c r="N67">
        <f t="shared" si="33"/>
        <v>0.82161730946408607</v>
      </c>
      <c r="O67">
        <f t="shared" ref="O67:O130" si="52">N67/N66</f>
        <v>0.99659356495322571</v>
      </c>
      <c r="P67">
        <f t="shared" ref="P67:P130" si="53">J67+K67</f>
        <v>913.02464970120354</v>
      </c>
      <c r="Q67">
        <f t="shared" ref="Q67:Q130" si="54">IF(B67&gt;=120,1,D67*$AL$15)</f>
        <v>3.0271363030278314E-2</v>
      </c>
      <c r="R67">
        <f t="shared" ref="R67:R130" si="55">1-(1-Q67)^(1/12)</f>
        <v>2.5583054715979658E-3</v>
      </c>
      <c r="S67">
        <f t="shared" ref="S67:S130" si="56">J67+K67*$AL$16</f>
        <v>913.39220311320412</v>
      </c>
      <c r="T67">
        <f t="shared" ref="T67:T130" si="57">L67</f>
        <v>39544.250306817317</v>
      </c>
      <c r="U67">
        <f t="shared" si="34"/>
        <v>4613314.2422376703</v>
      </c>
      <c r="V67">
        <f t="shared" ref="V67:V130" si="58">$AL$14*U67</f>
        <v>576.26820310955031</v>
      </c>
      <c r="W67">
        <f t="shared" si="35"/>
        <v>106142.19231823018</v>
      </c>
      <c r="X67">
        <f t="shared" si="36"/>
        <v>109811.54499907247</v>
      </c>
      <c r="Y67">
        <f t="shared" si="37"/>
        <v>159483.01625022438</v>
      </c>
      <c r="Z67">
        <f t="shared" ref="Z67:Z130" si="59">N66*L67</f>
        <v>32601.294734816503</v>
      </c>
      <c r="AA67">
        <f t="shared" ref="AA67:AA130" si="60">N66*M67+N67*V67</f>
        <v>678.41720466943639</v>
      </c>
      <c r="AB67">
        <f t="shared" ref="AB67:AB130" si="61">IF(H67,A67,AB66)</f>
        <v>61</v>
      </c>
      <c r="AC67">
        <f>$AL$7*INDEX(I_rec,MATCH(AB67-$AL$13,cpi_rec_u,0))/INDEX(I_rec,MATCH(AB2-$AL$13,cpi_rec_u,0))</f>
        <v>907.32085411100513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85</v>
      </c>
      <c r="C68">
        <f t="shared" si="41"/>
        <v>2031</v>
      </c>
      <c r="D68">
        <f t="shared" si="42"/>
        <v>3.2545891064877173E-2</v>
      </c>
      <c r="E68">
        <f t="shared" si="43"/>
        <v>2.7534761970968713E-3</v>
      </c>
      <c r="F68">
        <f t="shared" si="44"/>
        <v>0.11967579223957414</v>
      </c>
      <c r="G68">
        <f t="shared" si="45"/>
        <v>43.34385309744335</v>
      </c>
      <c r="H68" t="b">
        <f t="shared" si="46"/>
        <v>0</v>
      </c>
      <c r="I68">
        <f t="shared" si="47"/>
        <v>1</v>
      </c>
      <c r="J68">
        <f t="shared" si="48"/>
        <v>907.32085411100502</v>
      </c>
      <c r="K68">
        <f t="shared" si="49"/>
        <v>5.7155444752310283</v>
      </c>
      <c r="L68">
        <f t="shared" si="50"/>
        <v>39435.366154865456</v>
      </c>
      <c r="M68">
        <f t="shared" si="51"/>
        <v>248.41773241947143</v>
      </c>
      <c r="N68">
        <f t="shared" si="33"/>
        <v>0.81881128686847238</v>
      </c>
      <c r="O68">
        <f t="shared" si="52"/>
        <v>0.9965847572059503</v>
      </c>
      <c r="P68">
        <f t="shared" si="53"/>
        <v>913.03639858623603</v>
      </c>
      <c r="Q68">
        <f t="shared" si="54"/>
        <v>3.0271363030278314E-2</v>
      </c>
      <c r="R68">
        <f t="shared" si="55"/>
        <v>2.5583054715979658E-3</v>
      </c>
      <c r="S68">
        <f t="shared" si="56"/>
        <v>913.40470909808562</v>
      </c>
      <c r="T68">
        <f t="shared" si="57"/>
        <v>39435.366154865456</v>
      </c>
      <c r="U68">
        <f t="shared" si="34"/>
        <v>4588730.8485334171</v>
      </c>
      <c r="V68">
        <f t="shared" si="58"/>
        <v>573.19738950951842</v>
      </c>
      <c r="W68">
        <f t="shared" si="35"/>
        <v>105868.08787435867</v>
      </c>
      <c r="X68">
        <f t="shared" si="36"/>
        <v>109537.91201684393</v>
      </c>
      <c r="Y68">
        <f t="shared" si="37"/>
        <v>159064.31852533214</v>
      </c>
      <c r="Z68">
        <f t="shared" si="59"/>
        <v>32400.779437891637</v>
      </c>
      <c r="AA68">
        <f t="shared" si="60"/>
        <v>673.44480106759318</v>
      </c>
      <c r="AB68">
        <f t="shared" si="61"/>
        <v>61</v>
      </c>
      <c r="AC68">
        <f>$AL$7*INDEX(I_rec,MATCH(AB68-$AL$13,cpi_rec_u,0))/INDEX(I_rec,MATCH(AB2-$AL$13,cpi_rec_u,0))</f>
        <v>907.32085411100513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85</v>
      </c>
      <c r="C69">
        <f t="shared" si="41"/>
        <v>2031</v>
      </c>
      <c r="D69">
        <f t="shared" si="42"/>
        <v>3.2545891064877173E-2</v>
      </c>
      <c r="E69">
        <f t="shared" si="43"/>
        <v>2.7534761970968713E-3</v>
      </c>
      <c r="F69">
        <f t="shared" si="44"/>
        <v>0.11934626779427376</v>
      </c>
      <c r="G69">
        <f t="shared" si="45"/>
        <v>43.22450682964908</v>
      </c>
      <c r="H69" t="b">
        <f t="shared" si="46"/>
        <v>0</v>
      </c>
      <c r="I69">
        <f t="shared" si="47"/>
        <v>1</v>
      </c>
      <c r="J69">
        <f t="shared" si="48"/>
        <v>907.32085411100502</v>
      </c>
      <c r="K69">
        <f t="shared" si="49"/>
        <v>5.7273175610430087</v>
      </c>
      <c r="L69">
        <f t="shared" si="50"/>
        <v>39326.781812834233</v>
      </c>
      <c r="M69">
        <f t="shared" si="51"/>
        <v>248.24401100825571</v>
      </c>
      <c r="N69">
        <f t="shared" si="33"/>
        <v>0.81600773641858038</v>
      </c>
      <c r="O69">
        <f t="shared" si="52"/>
        <v>0.99657607253972513</v>
      </c>
      <c r="P69">
        <f t="shared" si="53"/>
        <v>913.04817167204806</v>
      </c>
      <c r="Q69">
        <f t="shared" si="54"/>
        <v>3.0271363030278314E-2</v>
      </c>
      <c r="R69">
        <f t="shared" si="55"/>
        <v>2.5583054715979658E-3</v>
      </c>
      <c r="S69">
        <f t="shared" si="56"/>
        <v>913.41724084324858</v>
      </c>
      <c r="T69">
        <f t="shared" si="57"/>
        <v>39326.781812834233</v>
      </c>
      <c r="U69">
        <f t="shared" si="34"/>
        <v>4564215.1814690903</v>
      </c>
      <c r="V69">
        <f t="shared" si="58"/>
        <v>570.13503592479071</v>
      </c>
      <c r="W69">
        <f t="shared" si="35"/>
        <v>105593.2274590663</v>
      </c>
      <c r="X69">
        <f t="shared" si="36"/>
        <v>109263.61101753988</v>
      </c>
      <c r="Y69">
        <f t="shared" si="37"/>
        <v>158650.5191906729</v>
      </c>
      <c r="Z69">
        <f t="shared" si="59"/>
        <v>32201.212824562434</v>
      </c>
      <c r="AA69">
        <f t="shared" si="60"/>
        <v>668.49959822897551</v>
      </c>
      <c r="AB69">
        <f t="shared" si="61"/>
        <v>61</v>
      </c>
      <c r="AC69">
        <f>$AL$7*INDEX(I_rec,MATCH(AB69-$AL$13,cpi_rec_u,0))/INDEX(I_rec,MATCH(AB2-$AL$13,cpi_rec_u,0))</f>
        <v>907.32085411100513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85</v>
      </c>
      <c r="C70">
        <f t="shared" si="41"/>
        <v>2031</v>
      </c>
      <c r="D70">
        <f t="shared" si="42"/>
        <v>3.2545891064877173E-2</v>
      </c>
      <c r="E70">
        <f t="shared" si="43"/>
        <v>2.7534761970968713E-3</v>
      </c>
      <c r="F70">
        <f t="shared" si="44"/>
        <v>0.11901765068668989</v>
      </c>
      <c r="G70">
        <f t="shared" si="45"/>
        <v>43.105489178962387</v>
      </c>
      <c r="H70" t="b">
        <f t="shared" si="46"/>
        <v>0</v>
      </c>
      <c r="I70">
        <f t="shared" si="47"/>
        <v>1</v>
      </c>
      <c r="J70">
        <f t="shared" si="48"/>
        <v>907.32085411100502</v>
      </c>
      <c r="K70">
        <f t="shared" si="49"/>
        <v>5.7391148974841535</v>
      </c>
      <c r="L70">
        <f t="shared" si="50"/>
        <v>39218.496455204171</v>
      </c>
      <c r="M70">
        <f t="shared" si="51"/>
        <v>248.07041108244456</v>
      </c>
      <c r="N70">
        <f t="shared" si="33"/>
        <v>0.81320679762876269</v>
      </c>
      <c r="O70">
        <f t="shared" si="52"/>
        <v>0.99656750951637929</v>
      </c>
      <c r="P70">
        <f t="shared" si="53"/>
        <v>913.05996900848913</v>
      </c>
      <c r="Q70">
        <f t="shared" si="54"/>
        <v>3.0271363030278314E-2</v>
      </c>
      <c r="R70">
        <f t="shared" si="55"/>
        <v>2.5583054715979658E-3</v>
      </c>
      <c r="S70">
        <f t="shared" si="56"/>
        <v>913.42979840175462</v>
      </c>
      <c r="T70">
        <f t="shared" si="57"/>
        <v>39218.496455204171</v>
      </c>
      <c r="U70">
        <f t="shared" si="34"/>
        <v>4539766.1843181551</v>
      </c>
      <c r="V70">
        <f t="shared" si="58"/>
        <v>567.08101035527613</v>
      </c>
      <c r="W70">
        <f t="shared" si="35"/>
        <v>105317.58879873226</v>
      </c>
      <c r="X70">
        <f t="shared" si="36"/>
        <v>108988.61995472209</v>
      </c>
      <c r="Y70">
        <f t="shared" si="37"/>
        <v>158241.59377015321</v>
      </c>
      <c r="Z70">
        <f t="shared" si="59"/>
        <v>32002.596518151273</v>
      </c>
      <c r="AA70">
        <f t="shared" si="60"/>
        <v>663.58150704690956</v>
      </c>
      <c r="AB70">
        <f t="shared" si="61"/>
        <v>61</v>
      </c>
      <c r="AC70">
        <f>$AL$7*INDEX(I_rec,MATCH(AB70-$AL$13,cpi_rec_u,0))/INDEX(I_rec,MATCH(AB2-$AL$13,cpi_rec_u,0))</f>
        <v>907.32085411100513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85</v>
      </c>
      <c r="C71">
        <f t="shared" si="41"/>
        <v>2031</v>
      </c>
      <c r="D71">
        <f t="shared" si="42"/>
        <v>3.2545891064877173E-2</v>
      </c>
      <c r="E71">
        <f t="shared" si="43"/>
        <v>2.7534761970968713E-3</v>
      </c>
      <c r="F71">
        <f t="shared" si="44"/>
        <v>0.1186899384184897</v>
      </c>
      <c r="G71">
        <f t="shared" si="45"/>
        <v>42.986799240543895</v>
      </c>
      <c r="H71" t="b">
        <f t="shared" si="46"/>
        <v>0</v>
      </c>
      <c r="I71">
        <f t="shared" si="47"/>
        <v>1</v>
      </c>
      <c r="J71">
        <f t="shared" si="48"/>
        <v>907.32085411100502</v>
      </c>
      <c r="K71">
        <f t="shared" si="49"/>
        <v>5.7509365345067867</v>
      </c>
      <c r="L71">
        <f t="shared" si="50"/>
        <v>39110.509258728838</v>
      </c>
      <c r="M71">
        <f t="shared" si="51"/>
        <v>247.89693255708173</v>
      </c>
      <c r="N71">
        <f t="shared" si="33"/>
        <v>0.81040860728973507</v>
      </c>
      <c r="O71">
        <f t="shared" si="52"/>
        <v>0.99655906671318184</v>
      </c>
      <c r="P71">
        <f t="shared" si="53"/>
        <v>913.07179064551178</v>
      </c>
      <c r="Q71">
        <f t="shared" si="54"/>
        <v>3.0271363030278314E-2</v>
      </c>
      <c r="R71">
        <f t="shared" si="55"/>
        <v>2.5583054715979658E-3</v>
      </c>
      <c r="S71">
        <f t="shared" si="56"/>
        <v>913.44238182677509</v>
      </c>
      <c r="T71">
        <f t="shared" si="57"/>
        <v>39110.509258728838</v>
      </c>
      <c r="U71">
        <f t="shared" si="34"/>
        <v>4515382.8147818102</v>
      </c>
      <c r="V71">
        <f t="shared" si="58"/>
        <v>564.03518260311102</v>
      </c>
      <c r="W71">
        <f t="shared" si="35"/>
        <v>105041.1497147022</v>
      </c>
      <c r="X71">
        <f t="shared" si="36"/>
        <v>108712.91688991894</v>
      </c>
      <c r="Y71">
        <f t="shared" si="37"/>
        <v>157837.51841906083</v>
      </c>
      <c r="Z71">
        <f t="shared" si="59"/>
        <v>31804.931987920951</v>
      </c>
      <c r="AA71">
        <f t="shared" si="60"/>
        <v>658.69043746253647</v>
      </c>
      <c r="AB71">
        <f t="shared" si="61"/>
        <v>61</v>
      </c>
      <c r="AC71">
        <f>$AL$7*INDEX(I_rec,MATCH(AB71-$AL$13,cpi_rec_u,0))/INDEX(I_rec,MATCH(AB2-$AL$13,cpi_rec_u,0))</f>
        <v>907.32085411100513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85</v>
      </c>
      <c r="C72">
        <f t="shared" si="41"/>
        <v>2031</v>
      </c>
      <c r="D72">
        <f t="shared" si="42"/>
        <v>3.2545891064877173E-2</v>
      </c>
      <c r="E72">
        <f t="shared" si="43"/>
        <v>2.7534761970968713E-3</v>
      </c>
      <c r="F72">
        <f t="shared" si="44"/>
        <v>0.11836312849821948</v>
      </c>
      <c r="G72">
        <f t="shared" si="45"/>
        <v>42.868436112045678</v>
      </c>
      <c r="H72" t="b">
        <f t="shared" si="46"/>
        <v>0</v>
      </c>
      <c r="I72">
        <f t="shared" si="47"/>
        <v>1</v>
      </c>
      <c r="J72">
        <f t="shared" si="48"/>
        <v>907.32085411100502</v>
      </c>
      <c r="K72">
        <f t="shared" si="49"/>
        <v>5.7627825221661277</v>
      </c>
      <c r="L72">
        <f t="shared" si="50"/>
        <v>39002.819402428591</v>
      </c>
      <c r="M72">
        <f t="shared" si="51"/>
        <v>247.72357534727053</v>
      </c>
      <c r="N72">
        <f t="shared" si="33"/>
        <v>0.80761329950344085</v>
      </c>
      <c r="O72">
        <f t="shared" si="52"/>
        <v>0.99655074272268329</v>
      </c>
      <c r="P72">
        <f t="shared" si="53"/>
        <v>913.08363663317118</v>
      </c>
      <c r="Q72">
        <f t="shared" si="54"/>
        <v>3.0271363030278314E-2</v>
      </c>
      <c r="R72">
        <f t="shared" si="55"/>
        <v>2.5583054715979658E-3</v>
      </c>
      <c r="S72">
        <f t="shared" si="56"/>
        <v>913.4549911715909</v>
      </c>
      <c r="T72">
        <f t="shared" si="57"/>
        <v>39002.819402428591</v>
      </c>
      <c r="U72">
        <f t="shared" si="34"/>
        <v>4491064.0447434671</v>
      </c>
      <c r="V72">
        <f t="shared" si="58"/>
        <v>560.99742424199133</v>
      </c>
      <c r="W72">
        <f t="shared" si="35"/>
        <v>104763.88812050747</v>
      </c>
      <c r="X72">
        <f t="shared" si="36"/>
        <v>108436.47998979472</v>
      </c>
      <c r="Y72">
        <f t="shared" si="37"/>
        <v>157438.26991415894</v>
      </c>
      <c r="Z72">
        <f t="shared" si="59"/>
        <v>31608.220552295214</v>
      </c>
      <c r="AA72">
        <f t="shared" si="60"/>
        <v>653.82629849502143</v>
      </c>
      <c r="AB72">
        <f t="shared" si="61"/>
        <v>61</v>
      </c>
      <c r="AC72">
        <f>$AL$7*INDEX(I_rec,MATCH(AB72-$AL$13,cpi_rec_u,0))/INDEX(I_rec,MATCH(AB2-$AL$13,cpi_rec_u,0))</f>
        <v>907.32085411100513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85</v>
      </c>
      <c r="C73">
        <f t="shared" si="41"/>
        <v>2031</v>
      </c>
      <c r="D73">
        <f t="shared" si="42"/>
        <v>3.2545891064877173E-2</v>
      </c>
      <c r="E73">
        <f t="shared" si="43"/>
        <v>2.7534761970968713E-3</v>
      </c>
      <c r="F73">
        <f t="shared" si="44"/>
        <v>0.11803721844128572</v>
      </c>
      <c r="G73">
        <f t="shared" si="45"/>
        <v>42.750398893604391</v>
      </c>
      <c r="H73" t="b">
        <f t="shared" si="46"/>
        <v>0</v>
      </c>
      <c r="I73">
        <f t="shared" si="47"/>
        <v>1</v>
      </c>
      <c r="J73">
        <f t="shared" si="48"/>
        <v>907.32085411100502</v>
      </c>
      <c r="K73">
        <f t="shared" si="49"/>
        <v>5.7746529106205013</v>
      </c>
      <c r="L73">
        <f t="shared" si="50"/>
        <v>38895.42606758434</v>
      </c>
      <c r="M73">
        <f t="shared" si="51"/>
        <v>247.55033936817358</v>
      </c>
      <c r="N73">
        <f t="shared" si="33"/>
        <v>0.80482100571769455</v>
      </c>
      <c r="O73">
        <f t="shared" si="52"/>
        <v>0.99654253615255828</v>
      </c>
      <c r="P73">
        <f t="shared" si="53"/>
        <v>913.09550702162551</v>
      </c>
      <c r="Q73">
        <f t="shared" si="54"/>
        <v>3.0271363030278314E-2</v>
      </c>
      <c r="R73">
        <f t="shared" si="55"/>
        <v>2.5583054715979658E-3</v>
      </c>
      <c r="S73">
        <f t="shared" si="56"/>
        <v>913.46762648959248</v>
      </c>
      <c r="T73">
        <f t="shared" si="57"/>
        <v>38895.42606758434</v>
      </c>
      <c r="U73">
        <f t="shared" si="34"/>
        <v>4466808.8600277407</v>
      </c>
      <c r="V73">
        <f t="shared" si="58"/>
        <v>557.96760858706591</v>
      </c>
      <c r="W73">
        <f t="shared" si="35"/>
        <v>104485.78201912402</v>
      </c>
      <c r="X73">
        <f t="shared" si="36"/>
        <v>108159.28752336063</v>
      </c>
      <c r="Y73">
        <f t="shared" si="37"/>
        <v>157043.82564396661</v>
      </c>
      <c r="Z73">
        <f t="shared" si="59"/>
        <v>31412.463382033933</v>
      </c>
      <c r="AA73">
        <f t="shared" si="60"/>
        <v>648.9889982712665</v>
      </c>
      <c r="AB73">
        <f t="shared" si="61"/>
        <v>61</v>
      </c>
      <c r="AC73">
        <f>$AL$7*INDEX(I_rec,MATCH(AB73-$AL$13,cpi_rec_u,0))/INDEX(I_rec,MATCH(AB2-$AL$13,cpi_rec_u,0))</f>
        <v>907.32085411100513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86</v>
      </c>
      <c r="C74">
        <f t="shared" si="41"/>
        <v>2031</v>
      </c>
      <c r="D74">
        <f t="shared" si="42"/>
        <v>3.6647981240951456E-2</v>
      </c>
      <c r="E74">
        <f t="shared" si="43"/>
        <v>3.1065305587275605E-3</v>
      </c>
      <c r="F74">
        <f t="shared" si="44"/>
        <v>0.13280542056077493</v>
      </c>
      <c r="G74">
        <f t="shared" si="45"/>
        <v>42.617593473043613</v>
      </c>
      <c r="H74" t="b">
        <f t="shared" si="46"/>
        <v>0</v>
      </c>
      <c r="I74">
        <f t="shared" si="47"/>
        <v>1</v>
      </c>
      <c r="J74">
        <f t="shared" si="48"/>
        <v>907.32085411100502</v>
      </c>
      <c r="K74">
        <f t="shared" si="49"/>
        <v>5.7865477501315521</v>
      </c>
      <c r="L74">
        <f t="shared" si="50"/>
        <v>38788.328437731303</v>
      </c>
      <c r="M74">
        <f t="shared" si="51"/>
        <v>247.37722453501289</v>
      </c>
      <c r="N74">
        <f t="shared" si="33"/>
        <v>0.80203185476060135</v>
      </c>
      <c r="O74">
        <f t="shared" si="52"/>
        <v>0.99653444562545179</v>
      </c>
      <c r="P74">
        <f t="shared" si="53"/>
        <v>913.10740186113662</v>
      </c>
      <c r="Q74">
        <f t="shared" si="54"/>
        <v>3.4086771268920485E-2</v>
      </c>
      <c r="R74">
        <f t="shared" si="55"/>
        <v>2.8859338414650715E-3</v>
      </c>
      <c r="S74">
        <f t="shared" si="56"/>
        <v>913.48028783428038</v>
      </c>
      <c r="T74">
        <f t="shared" si="57"/>
        <v>38788.328437731303</v>
      </c>
      <c r="U74">
        <f t="shared" si="34"/>
        <v>4442616.2601638474</v>
      </c>
      <c r="V74">
        <f t="shared" si="58"/>
        <v>554.94561066538267</v>
      </c>
      <c r="W74">
        <f t="shared" si="35"/>
        <v>104243.71481636778</v>
      </c>
      <c r="X74">
        <f t="shared" si="36"/>
        <v>107916.76513803762</v>
      </c>
      <c r="Y74">
        <f t="shared" si="37"/>
        <v>156536.56541495738</v>
      </c>
      <c r="Z74">
        <f t="shared" si="59"/>
        <v>31217.661503363161</v>
      </c>
      <c r="AA74">
        <f t="shared" si="60"/>
        <v>644.17844405513245</v>
      </c>
      <c r="AB74">
        <f t="shared" si="61"/>
        <v>61</v>
      </c>
      <c r="AC74">
        <f>$AL$7*INDEX(I_rec,MATCH(AB74-$AL$13,cpi_rec_u,0))/INDEX(I_rec,MATCH(AB2-$AL$13,cpi_rec_u,0))</f>
        <v>907.32085411100513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86</v>
      </c>
      <c r="C75">
        <f t="shared" si="41"/>
        <v>2032</v>
      </c>
      <c r="D75">
        <f t="shared" si="42"/>
        <v>3.6020333255026425E-2</v>
      </c>
      <c r="E75">
        <f t="shared" si="43"/>
        <v>3.0524216244576241E-3</v>
      </c>
      <c r="F75">
        <f t="shared" si="44"/>
        <v>0.13008686389946242</v>
      </c>
      <c r="G75">
        <f t="shared" si="45"/>
        <v>42.487506609144148</v>
      </c>
      <c r="H75" t="b">
        <f t="shared" si="46"/>
        <v>1</v>
      </c>
      <c r="I75">
        <f t="shared" si="47"/>
        <v>1.0249999999999999</v>
      </c>
      <c r="J75">
        <f t="shared" si="48"/>
        <v>930.0038754637801</v>
      </c>
      <c r="K75">
        <f t="shared" si="49"/>
        <v>5.7984670910644507</v>
      </c>
      <c r="L75">
        <f t="shared" si="50"/>
        <v>39634.527092870463</v>
      </c>
      <c r="M75">
        <f t="shared" si="51"/>
        <v>247.11671325380652</v>
      </c>
      <c r="N75">
        <f t="shared" si="33"/>
        <v>0.79924597287474519</v>
      </c>
      <c r="O75">
        <f t="shared" si="52"/>
        <v>0.99652646977882475</v>
      </c>
      <c r="P75">
        <f t="shared" si="53"/>
        <v>935.80234255484459</v>
      </c>
      <c r="Q75">
        <f t="shared" si="54"/>
        <v>3.3502987589460444E-2</v>
      </c>
      <c r="R75">
        <f t="shared" si="55"/>
        <v>2.8357276638507622E-3</v>
      </c>
      <c r="S75">
        <f t="shared" si="56"/>
        <v>936.17599661204031</v>
      </c>
      <c r="T75">
        <f t="shared" si="57"/>
        <v>39634.527092870463</v>
      </c>
      <c r="U75">
        <f t="shared" si="34"/>
        <v>4417529.1421965091</v>
      </c>
      <c r="V75">
        <f t="shared" si="58"/>
        <v>551.81187477982917</v>
      </c>
      <c r="W75">
        <f t="shared" si="35"/>
        <v>103972.42612598445</v>
      </c>
      <c r="X75">
        <f t="shared" si="36"/>
        <v>107645.32925915052</v>
      </c>
      <c r="Y75">
        <f t="shared" si="37"/>
        <v>156052.49614513948</v>
      </c>
      <c r="Z75">
        <f t="shared" si="59"/>
        <v>31788.153276854202</v>
      </c>
      <c r="AA75">
        <f t="shared" si="60"/>
        <v>639.22889457553583</v>
      </c>
      <c r="AB75">
        <f t="shared" si="61"/>
        <v>73</v>
      </c>
      <c r="AC75">
        <f>$AL$7*INDEX(I_rec,MATCH(AB75-$AL$13,cpi_rec_u,0))/INDEX(I_rec,MATCH(AB2-$AL$13,cpi_rec_u,0))</f>
        <v>930.00387546378022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86</v>
      </c>
      <c r="C76">
        <f t="shared" si="41"/>
        <v>2032</v>
      </c>
      <c r="D76">
        <f t="shared" si="42"/>
        <v>3.6020333255026425E-2</v>
      </c>
      <c r="E76">
        <f t="shared" si="43"/>
        <v>3.0524216244576241E-3</v>
      </c>
      <c r="F76">
        <f t="shared" si="44"/>
        <v>0.12968978394303782</v>
      </c>
      <c r="G76">
        <f t="shared" si="45"/>
        <v>42.357816825201112</v>
      </c>
      <c r="H76" t="b">
        <f t="shared" si="46"/>
        <v>0</v>
      </c>
      <c r="I76">
        <f t="shared" si="47"/>
        <v>1</v>
      </c>
      <c r="J76">
        <f t="shared" si="48"/>
        <v>930.0038754637801</v>
      </c>
      <c r="K76">
        <f t="shared" si="49"/>
        <v>5.8104109838881151</v>
      </c>
      <c r="L76">
        <f t="shared" si="50"/>
        <v>39513.545805297028</v>
      </c>
      <c r="M76">
        <f t="shared" si="51"/>
        <v>246.86987507979003</v>
      </c>
      <c r="N76">
        <f t="shared" si="33"/>
        <v>0.79646348375114207</v>
      </c>
      <c r="O76">
        <f t="shared" si="52"/>
        <v>0.99651860726480113</v>
      </c>
      <c r="P76">
        <f t="shared" si="53"/>
        <v>935.81428644766822</v>
      </c>
      <c r="Q76">
        <f t="shared" si="54"/>
        <v>3.3502987589460444E-2</v>
      </c>
      <c r="R76">
        <f t="shared" si="55"/>
        <v>2.8357276638507622E-3</v>
      </c>
      <c r="S76">
        <f t="shared" si="56"/>
        <v>936.18871017104345</v>
      </c>
      <c r="T76">
        <f t="shared" si="57"/>
        <v>39513.545805297028</v>
      </c>
      <c r="U76">
        <f t="shared" si="34"/>
        <v>4392514.0159642836</v>
      </c>
      <c r="V76">
        <f t="shared" si="58"/>
        <v>548.68713168029751</v>
      </c>
      <c r="W76">
        <f t="shared" si="35"/>
        <v>103700.19857470391</v>
      </c>
      <c r="X76">
        <f t="shared" si="36"/>
        <v>107373.04114439515</v>
      </c>
      <c r="Y76">
        <f t="shared" si="37"/>
        <v>155573.5927947821</v>
      </c>
      <c r="Z76">
        <f t="shared" si="59"/>
        <v>31581.042358885432</v>
      </c>
      <c r="AA76">
        <f t="shared" si="60"/>
        <v>634.31901786912499</v>
      </c>
      <c r="AB76">
        <f t="shared" si="61"/>
        <v>73</v>
      </c>
      <c r="AC76">
        <f>$AL$7*INDEX(I_rec,MATCH(AB76-$AL$13,cpi_rec_u,0))/INDEX(I_rec,MATCH(AB2-$AL$13,cpi_rec_u,0))</f>
        <v>930.00387546378022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86</v>
      </c>
      <c r="C77">
        <f t="shared" si="41"/>
        <v>2032</v>
      </c>
      <c r="D77">
        <f t="shared" si="42"/>
        <v>3.6020333255026425E-2</v>
      </c>
      <c r="E77">
        <f t="shared" si="43"/>
        <v>3.0524216244576241E-3</v>
      </c>
      <c r="F77">
        <f t="shared" si="44"/>
        <v>0.12929391604205887</v>
      </c>
      <c r="G77">
        <f t="shared" si="45"/>
        <v>42.228522909159054</v>
      </c>
      <c r="H77" t="b">
        <f t="shared" si="46"/>
        <v>0</v>
      </c>
      <c r="I77">
        <f t="shared" si="47"/>
        <v>1</v>
      </c>
      <c r="J77">
        <f t="shared" si="48"/>
        <v>930.0038754637801</v>
      </c>
      <c r="K77">
        <f t="shared" si="49"/>
        <v>5.8223794791754209</v>
      </c>
      <c r="L77">
        <f t="shared" si="50"/>
        <v>39392.933803621941</v>
      </c>
      <c r="M77">
        <f t="shared" si="51"/>
        <v>246.62328346572232</v>
      </c>
      <c r="N77">
        <f t="shared" si="33"/>
        <v>0.79368450856295647</v>
      </c>
      <c r="O77">
        <f t="shared" si="52"/>
        <v>0.99651085675002027</v>
      </c>
      <c r="P77">
        <f t="shared" si="53"/>
        <v>935.82625494295553</v>
      </c>
      <c r="Q77">
        <f t="shared" si="54"/>
        <v>3.3502987589460444E-2</v>
      </c>
      <c r="R77">
        <f t="shared" si="55"/>
        <v>2.8357276638507622E-3</v>
      </c>
      <c r="S77">
        <f t="shared" si="56"/>
        <v>936.20144991789641</v>
      </c>
      <c r="T77">
        <f t="shared" si="57"/>
        <v>39392.933803621941</v>
      </c>
      <c r="U77">
        <f t="shared" si="34"/>
        <v>4367569.8681228468</v>
      </c>
      <c r="V77">
        <f t="shared" si="58"/>
        <v>545.57125478574812</v>
      </c>
      <c r="W77">
        <f t="shared" si="35"/>
        <v>103427.01016368157</v>
      </c>
      <c r="X77">
        <f t="shared" si="36"/>
        <v>107099.87912455524</v>
      </c>
      <c r="Y77">
        <f t="shared" si="37"/>
        <v>155099.83105659319</v>
      </c>
      <c r="Z77">
        <f t="shared" si="59"/>
        <v>31375.033292410859</v>
      </c>
      <c r="AA77">
        <f t="shared" si="60"/>
        <v>629.4378927639566</v>
      </c>
      <c r="AB77">
        <f t="shared" si="61"/>
        <v>73</v>
      </c>
      <c r="AC77">
        <f>$AL$7*INDEX(I_rec,MATCH(AB77-$AL$13,cpi_rec_u,0))/INDEX(I_rec,MATCH(AB2-$AL$13,cpi_rec_u,0))</f>
        <v>930.00387546378022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86</v>
      </c>
      <c r="C78">
        <f t="shared" si="41"/>
        <v>2032</v>
      </c>
      <c r="D78">
        <f t="shared" si="42"/>
        <v>3.6020333255026425E-2</v>
      </c>
      <c r="E78">
        <f t="shared" si="43"/>
        <v>3.0524216244576241E-3</v>
      </c>
      <c r="F78">
        <f t="shared" si="44"/>
        <v>0.12889925649682127</v>
      </c>
      <c r="G78">
        <f t="shared" si="45"/>
        <v>42.099623652662231</v>
      </c>
      <c r="H78" t="b">
        <f t="shared" si="46"/>
        <v>0</v>
      </c>
      <c r="I78">
        <f t="shared" si="47"/>
        <v>1</v>
      </c>
      <c r="J78">
        <f t="shared" si="48"/>
        <v>930.0038754637801</v>
      </c>
      <c r="K78">
        <f t="shared" si="49"/>
        <v>5.8343726276034147</v>
      </c>
      <c r="L78">
        <f t="shared" si="50"/>
        <v>39272.689960628944</v>
      </c>
      <c r="M78">
        <f t="shared" si="51"/>
        <v>246.37693816532129</v>
      </c>
      <c r="N78">
        <f t="shared" si="33"/>
        <v>0.79090916599897154</v>
      </c>
      <c r="O78">
        <f t="shared" si="52"/>
        <v>0.99650321691548449</v>
      </c>
      <c r="P78">
        <f t="shared" si="53"/>
        <v>935.83824809138355</v>
      </c>
      <c r="Q78">
        <f t="shared" si="54"/>
        <v>3.3502987589460444E-2</v>
      </c>
      <c r="R78">
        <f t="shared" si="55"/>
        <v>2.8357276638507622E-3</v>
      </c>
      <c r="S78">
        <f t="shared" si="56"/>
        <v>936.21421590654211</v>
      </c>
      <c r="T78">
        <f t="shared" si="57"/>
        <v>39272.689960628944</v>
      </c>
      <c r="U78">
        <f t="shared" si="34"/>
        <v>4342695.6988451248</v>
      </c>
      <c r="V78">
        <f t="shared" si="58"/>
        <v>542.46411920363721</v>
      </c>
      <c r="W78">
        <f t="shared" si="35"/>
        <v>103152.83895822937</v>
      </c>
      <c r="X78">
        <f t="shared" si="36"/>
        <v>106825.8216083169</v>
      </c>
      <c r="Y78">
        <f t="shared" si="37"/>
        <v>154631.18725144258</v>
      </c>
      <c r="Z78">
        <f t="shared" si="59"/>
        <v>31170.125631347139</v>
      </c>
      <c r="AA78">
        <f t="shared" si="60"/>
        <v>624.58540319270435</v>
      </c>
      <c r="AB78">
        <f t="shared" si="61"/>
        <v>73</v>
      </c>
      <c r="AC78">
        <f>$AL$7*INDEX(I_rec,MATCH(AB78-$AL$13,cpi_rec_u,0))/INDEX(I_rec,MATCH(AB2-$AL$13,cpi_rec_u,0))</f>
        <v>930.00387546378022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86</v>
      </c>
      <c r="C79">
        <f t="shared" si="41"/>
        <v>2032</v>
      </c>
      <c r="D79">
        <f t="shared" si="42"/>
        <v>3.6020333255026425E-2</v>
      </c>
      <c r="E79">
        <f t="shared" si="43"/>
        <v>3.0524216244576241E-3</v>
      </c>
      <c r="F79">
        <f t="shared" si="44"/>
        <v>0.12850580161891387</v>
      </c>
      <c r="G79">
        <f t="shared" si="45"/>
        <v>41.971117851043317</v>
      </c>
      <c r="H79" t="b">
        <f t="shared" si="46"/>
        <v>0</v>
      </c>
      <c r="I79">
        <f t="shared" si="47"/>
        <v>1</v>
      </c>
      <c r="J79">
        <f t="shared" si="48"/>
        <v>930.0038754637801</v>
      </c>
      <c r="K79">
        <f t="shared" si="49"/>
        <v>5.8463904799535307</v>
      </c>
      <c r="L79">
        <f t="shared" si="50"/>
        <v>39152.813152542498</v>
      </c>
      <c r="M79">
        <f t="shared" si="51"/>
        <v>246.13083893255094</v>
      </c>
      <c r="N79">
        <f t="shared" si="33"/>
        <v>0.78813757229681514</v>
      </c>
      <c r="O79">
        <f t="shared" si="52"/>
        <v>0.99649568645641418</v>
      </c>
      <c r="P79">
        <f t="shared" si="53"/>
        <v>935.85026594373369</v>
      </c>
      <c r="Q79">
        <f t="shared" si="54"/>
        <v>3.3502987589460444E-2</v>
      </c>
      <c r="R79">
        <f t="shared" si="55"/>
        <v>2.8357276638507622E-3</v>
      </c>
      <c r="S79">
        <f t="shared" si="56"/>
        <v>936.22700819103409</v>
      </c>
      <c r="T79">
        <f t="shared" si="57"/>
        <v>39152.813152542498</v>
      </c>
      <c r="U79">
        <f t="shared" si="34"/>
        <v>4317890.5215926701</v>
      </c>
      <c r="V79">
        <f t="shared" si="58"/>
        <v>539.3656017013584</v>
      </c>
      <c r="W79">
        <f t="shared" si="35"/>
        <v>102877.66308529097</v>
      </c>
      <c r="X79">
        <f t="shared" si="36"/>
        <v>106550.84707971587</v>
      </c>
      <c r="Y79">
        <f t="shared" si="37"/>
        <v>154167.63831857324</v>
      </c>
      <c r="Z79">
        <f t="shared" si="59"/>
        <v>30966.318796990952</v>
      </c>
      <c r="AA79">
        <f t="shared" si="60"/>
        <v>619.76143245209062</v>
      </c>
      <c r="AB79">
        <f t="shared" si="61"/>
        <v>73</v>
      </c>
      <c r="AC79">
        <f>$AL$7*INDEX(I_rec,MATCH(AB79-$AL$13,cpi_rec_u,0))/INDEX(I_rec,MATCH(AB2-$AL$13,cpi_rec_u,0))</f>
        <v>930.00387546378022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86</v>
      </c>
      <c r="C80">
        <f t="shared" si="41"/>
        <v>2032</v>
      </c>
      <c r="D80">
        <f t="shared" si="42"/>
        <v>3.6020333255026425E-2</v>
      </c>
      <c r="E80">
        <f t="shared" si="43"/>
        <v>3.0524216244576241E-3</v>
      </c>
      <c r="F80">
        <f t="shared" si="44"/>
        <v>0.12811354773118402</v>
      </c>
      <c r="G80">
        <f t="shared" si="45"/>
        <v>41.843004303312135</v>
      </c>
      <c r="H80" t="b">
        <f t="shared" si="46"/>
        <v>0</v>
      </c>
      <c r="I80">
        <f t="shared" si="47"/>
        <v>1</v>
      </c>
      <c r="J80">
        <f t="shared" si="48"/>
        <v>930.0038754637801</v>
      </c>
      <c r="K80">
        <f t="shared" si="49"/>
        <v>5.8584330871118029</v>
      </c>
      <c r="L80">
        <f t="shared" si="50"/>
        <v>39033.302259017328</v>
      </c>
      <c r="M80">
        <f t="shared" si="51"/>
        <v>245.88498552162099</v>
      </c>
      <c r="N80">
        <f t="shared" si="33"/>
        <v>0.78536984127593412</v>
      </c>
      <c r="O80">
        <f t="shared" si="52"/>
        <v>0.99648826408210023</v>
      </c>
      <c r="P80">
        <f t="shared" si="53"/>
        <v>935.86230855089195</v>
      </c>
      <c r="Q80">
        <f t="shared" si="54"/>
        <v>3.3502987589460444E-2</v>
      </c>
      <c r="R80">
        <f t="shared" si="55"/>
        <v>2.8357276638507622E-3</v>
      </c>
      <c r="S80">
        <f t="shared" si="56"/>
        <v>936.23982682553776</v>
      </c>
      <c r="T80">
        <f t="shared" si="57"/>
        <v>39033.302259017328</v>
      </c>
      <c r="U80">
        <f t="shared" si="34"/>
        <v>4293153.3628911888</v>
      </c>
      <c r="V80">
        <f t="shared" si="58"/>
        <v>536.27558067820257</v>
      </c>
      <c r="W80">
        <f t="shared" si="35"/>
        <v>102601.46073094863</v>
      </c>
      <c r="X80">
        <f t="shared" si="36"/>
        <v>106274.9340956189</v>
      </c>
      <c r="Y80">
        <f t="shared" si="37"/>
        <v>153709.16180600045</v>
      </c>
      <c r="Z80">
        <f t="shared" si="59"/>
        <v>30763.612081149706</v>
      </c>
      <c r="AA80">
        <f t="shared" si="60"/>
        <v>614.9658632306473</v>
      </c>
      <c r="AB80">
        <f t="shared" si="61"/>
        <v>73</v>
      </c>
      <c r="AC80">
        <f>$AL$7*INDEX(I_rec,MATCH(AB80-$AL$13,cpi_rec_u,0))/INDEX(I_rec,MATCH(AB2-$AL$13,cpi_rec_u,0))</f>
        <v>930.00387546378022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86</v>
      </c>
      <c r="C81">
        <f t="shared" si="41"/>
        <v>2032</v>
      </c>
      <c r="D81">
        <f t="shared" si="42"/>
        <v>3.6020333255026425E-2</v>
      </c>
      <c r="E81">
        <f t="shared" si="43"/>
        <v>3.0524216244576241E-3</v>
      </c>
      <c r="F81">
        <f t="shared" si="44"/>
        <v>0.12772249116770337</v>
      </c>
      <c r="G81">
        <f t="shared" si="45"/>
        <v>41.715281812144433</v>
      </c>
      <c r="H81" t="b">
        <f t="shared" si="46"/>
        <v>0</v>
      </c>
      <c r="I81">
        <f t="shared" si="47"/>
        <v>1</v>
      </c>
      <c r="J81">
        <f t="shared" si="48"/>
        <v>930.0038754637801</v>
      </c>
      <c r="K81">
        <f t="shared" si="49"/>
        <v>5.8705005000690837</v>
      </c>
      <c r="L81">
        <f t="shared" si="50"/>
        <v>38914.156163127911</v>
      </c>
      <c r="M81">
        <f t="shared" si="51"/>
        <v>245.63937768698671</v>
      </c>
      <c r="N81">
        <f t="shared" si="33"/>
        <v>0.78260608437031554</v>
      </c>
      <c r="O81">
        <f t="shared" si="52"/>
        <v>0.99648094851576108</v>
      </c>
      <c r="P81">
        <f t="shared" si="53"/>
        <v>935.87437596384916</v>
      </c>
      <c r="Q81">
        <f t="shared" si="54"/>
        <v>3.3502987589460444E-2</v>
      </c>
      <c r="R81">
        <f t="shared" si="55"/>
        <v>2.8357276638507622E-3</v>
      </c>
      <c r="S81">
        <f t="shared" si="56"/>
        <v>936.25267186432973</v>
      </c>
      <c r="T81">
        <f t="shared" si="57"/>
        <v>38914.156163127911</v>
      </c>
      <c r="U81">
        <f t="shared" si="34"/>
        <v>4268483.2621101262</v>
      </c>
      <c r="V81">
        <f t="shared" si="58"/>
        <v>533.19393613782574</v>
      </c>
      <c r="W81">
        <f t="shared" si="35"/>
        <v>102324.21013796105</v>
      </c>
      <c r="X81">
        <f t="shared" si="36"/>
        <v>105998.06128323801</v>
      </c>
      <c r="Y81">
        <f t="shared" si="37"/>
        <v>153255.73586109796</v>
      </c>
      <c r="Z81">
        <f t="shared" si="59"/>
        <v>30562.004649222679</v>
      </c>
      <c r="AA81">
        <f t="shared" si="60"/>
        <v>610.19857763596781</v>
      </c>
      <c r="AB81">
        <f t="shared" si="61"/>
        <v>73</v>
      </c>
      <c r="AC81">
        <f>$AL$7*INDEX(I_rec,MATCH(AB81-$AL$13,cpi_rec_u,0))/INDEX(I_rec,MATCH(AB2-$AL$13,cpi_rec_u,0))</f>
        <v>930.00387546378022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86</v>
      </c>
      <c r="C82">
        <f t="shared" si="41"/>
        <v>2032</v>
      </c>
      <c r="D82">
        <f t="shared" si="42"/>
        <v>3.6020333255026425E-2</v>
      </c>
      <c r="E82">
        <f t="shared" si="43"/>
        <v>3.0524216244576241E-3</v>
      </c>
      <c r="F82">
        <f t="shared" si="44"/>
        <v>0.12733262827373348</v>
      </c>
      <c r="G82">
        <f t="shared" si="45"/>
        <v>41.587949183870698</v>
      </c>
      <c r="H82" t="b">
        <f t="shared" si="46"/>
        <v>0</v>
      </c>
      <c r="I82">
        <f t="shared" si="47"/>
        <v>1</v>
      </c>
      <c r="J82">
        <f t="shared" si="48"/>
        <v>930.0038754637801</v>
      </c>
      <c r="K82">
        <f t="shared" si="49"/>
        <v>5.8825927699212563</v>
      </c>
      <c r="L82">
        <f t="shared" si="50"/>
        <v>38795.373751358064</v>
      </c>
      <c r="M82">
        <f t="shared" si="51"/>
        <v>245.39401518334853</v>
      </c>
      <c r="N82">
        <f t="shared" si="33"/>
        <v>0.77984641066095017</v>
      </c>
      <c r="O82">
        <f t="shared" si="52"/>
        <v>0.99647373849439747</v>
      </c>
      <c r="P82">
        <f t="shared" si="53"/>
        <v>935.88646823370141</v>
      </c>
      <c r="Q82">
        <f t="shared" si="54"/>
        <v>3.3502987589460444E-2</v>
      </c>
      <c r="R82">
        <f t="shared" si="55"/>
        <v>2.8357276638507622E-3</v>
      </c>
      <c r="S82">
        <f t="shared" si="56"/>
        <v>936.26554336179845</v>
      </c>
      <c r="T82">
        <f t="shared" si="57"/>
        <v>38795.373751358064</v>
      </c>
      <c r="U82">
        <f t="shared" si="34"/>
        <v>4243879.2712462312</v>
      </c>
      <c r="V82">
        <f t="shared" si="58"/>
        <v>530.12054966121241</v>
      </c>
      <c r="W82">
        <f t="shared" si="35"/>
        <v>102045.88960333167</v>
      </c>
      <c r="X82">
        <f t="shared" si="36"/>
        <v>105720.20733767754</v>
      </c>
      <c r="Y82">
        <f t="shared" si="37"/>
        <v>152807.33922137081</v>
      </c>
      <c r="Z82">
        <f t="shared" si="59"/>
        <v>30361.495543233254</v>
      </c>
      <c r="AA82">
        <f t="shared" si="60"/>
        <v>605.45945722145666</v>
      </c>
      <c r="AB82">
        <f t="shared" si="61"/>
        <v>73</v>
      </c>
      <c r="AC82">
        <f>$AL$7*INDEX(I_rec,MATCH(AB82-$AL$13,cpi_rec_u,0))/INDEX(I_rec,MATCH(AB2-$AL$13,cpi_rec_u,0))</f>
        <v>930.00387546378022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86</v>
      </c>
      <c r="C83">
        <f t="shared" si="41"/>
        <v>2032</v>
      </c>
      <c r="D83">
        <f t="shared" si="42"/>
        <v>3.6020333255026425E-2</v>
      </c>
      <c r="E83">
        <f t="shared" si="43"/>
        <v>3.0524216244576241E-3</v>
      </c>
      <c r="F83">
        <f t="shared" si="44"/>
        <v>0.12694395540569173</v>
      </c>
      <c r="G83">
        <f t="shared" si="45"/>
        <v>41.461005228465005</v>
      </c>
      <c r="H83" t="b">
        <f t="shared" si="46"/>
        <v>0</v>
      </c>
      <c r="I83">
        <f t="shared" si="47"/>
        <v>1</v>
      </c>
      <c r="J83">
        <f t="shared" si="48"/>
        <v>930.0038754637801</v>
      </c>
      <c r="K83">
        <f t="shared" si="49"/>
        <v>5.8947099478694556</v>
      </c>
      <c r="L83">
        <f t="shared" si="50"/>
        <v>38676.9539135905</v>
      </c>
      <c r="M83">
        <f t="shared" si="51"/>
        <v>245.14889776565201</v>
      </c>
      <c r="N83">
        <f t="shared" si="33"/>
        <v>0.77709092690803694</v>
      </c>
      <c r="O83">
        <f t="shared" si="52"/>
        <v>0.99646663276865266</v>
      </c>
      <c r="P83">
        <f t="shared" si="53"/>
        <v>935.89858541164961</v>
      </c>
      <c r="Q83">
        <f t="shared" si="54"/>
        <v>3.3502987589460444E-2</v>
      </c>
      <c r="R83">
        <f t="shared" si="55"/>
        <v>2.8357276638507622E-3</v>
      </c>
      <c r="S83">
        <f t="shared" si="56"/>
        <v>936.27844137244449</v>
      </c>
      <c r="T83">
        <f t="shared" si="57"/>
        <v>38676.9539135905</v>
      </c>
      <c r="U83">
        <f t="shared" si="34"/>
        <v>4219340.4547110107</v>
      </c>
      <c r="V83">
        <f t="shared" si="58"/>
        <v>527.05530438012636</v>
      </c>
      <c r="W83">
        <f t="shared" si="35"/>
        <v>101766.47747590627</v>
      </c>
      <c r="X83">
        <f t="shared" si="36"/>
        <v>105441.35101951247</v>
      </c>
      <c r="Y83">
        <f t="shared" si="37"/>
        <v>152363.9512054043</v>
      </c>
      <c r="Z83">
        <f t="shared" si="59"/>
        <v>30162.08368481254</v>
      </c>
      <c r="AA83">
        <f t="shared" si="60"/>
        <v>600.74838301258183</v>
      </c>
      <c r="AB83">
        <f t="shared" si="61"/>
        <v>73</v>
      </c>
      <c r="AC83">
        <f>$AL$7*INDEX(I_rec,MATCH(AB83-$AL$13,cpi_rec_u,0))/INDEX(I_rec,MATCH(AB2-$AL$13,cpi_rec_u,0))</f>
        <v>930.00387546378022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86</v>
      </c>
      <c r="C84">
        <f t="shared" si="41"/>
        <v>2032</v>
      </c>
      <c r="D84">
        <f t="shared" si="42"/>
        <v>3.6020333255026425E-2</v>
      </c>
      <c r="E84">
        <f t="shared" si="43"/>
        <v>3.0524216244576241E-3</v>
      </c>
      <c r="F84">
        <f t="shared" si="44"/>
        <v>0.12655646893111719</v>
      </c>
      <c r="G84">
        <f t="shared" si="45"/>
        <v>41.334448759533885</v>
      </c>
      <c r="H84" t="b">
        <f t="shared" si="46"/>
        <v>0</v>
      </c>
      <c r="I84">
        <f t="shared" si="47"/>
        <v>1</v>
      </c>
      <c r="J84">
        <f t="shared" si="48"/>
        <v>930.0038754637801</v>
      </c>
      <c r="K84">
        <f t="shared" si="49"/>
        <v>5.9068520852202795</v>
      </c>
      <c r="L84">
        <f t="shared" si="50"/>
        <v>38558.895543096507</v>
      </c>
      <c r="M84">
        <f t="shared" si="51"/>
        <v>244.90402518908743</v>
      </c>
      <c r="N84">
        <f t="shared" si="33"/>
        <v>0.77433973758292463</v>
      </c>
      <c r="O84">
        <f t="shared" si="52"/>
        <v>0.99645963010267147</v>
      </c>
      <c r="P84">
        <f t="shared" si="53"/>
        <v>935.9107275490004</v>
      </c>
      <c r="Q84">
        <f t="shared" si="54"/>
        <v>3.3502987589460444E-2</v>
      </c>
      <c r="R84">
        <f t="shared" si="55"/>
        <v>2.8357276638507622E-3</v>
      </c>
      <c r="S84">
        <f t="shared" si="56"/>
        <v>936.29136595088062</v>
      </c>
      <c r="T84">
        <f t="shared" si="57"/>
        <v>38558.895543096507</v>
      </c>
      <c r="U84">
        <f t="shared" si="34"/>
        <v>4194865.8891219981</v>
      </c>
      <c r="V84">
        <f t="shared" si="58"/>
        <v>523.99808495103628</v>
      </c>
      <c r="W84">
        <f t="shared" si="35"/>
        <v>101485.95215399958</v>
      </c>
      <c r="X84">
        <f t="shared" si="36"/>
        <v>105161.47115239783</v>
      </c>
      <c r="Y84">
        <f t="shared" si="37"/>
        <v>151925.55170398604</v>
      </c>
      <c r="Z84">
        <f t="shared" si="59"/>
        <v>29963.767878135041</v>
      </c>
      <c r="AA84">
        <f t="shared" si="60"/>
        <v>596.06523553263764</v>
      </c>
      <c r="AB84">
        <f t="shared" si="61"/>
        <v>73</v>
      </c>
      <c r="AC84">
        <f>$AL$7*INDEX(I_rec,MATCH(AB84-$AL$13,cpi_rec_u,0))/INDEX(I_rec,MATCH(AB2-$AL$13,cpi_rec_u,0))</f>
        <v>930.00387546378022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86</v>
      </c>
      <c r="C85">
        <f t="shared" si="41"/>
        <v>2032</v>
      </c>
      <c r="D85">
        <f t="shared" si="42"/>
        <v>3.6020333255026425E-2</v>
      </c>
      <c r="E85">
        <f t="shared" si="43"/>
        <v>3.0524216244576241E-3</v>
      </c>
      <c r="F85">
        <f t="shared" si="44"/>
        <v>0.12617016522863683</v>
      </c>
      <c r="G85">
        <f t="shared" si="45"/>
        <v>41.208278594305249</v>
      </c>
      <c r="H85" t="b">
        <f t="shared" si="46"/>
        <v>0</v>
      </c>
      <c r="I85">
        <f t="shared" si="47"/>
        <v>1</v>
      </c>
      <c r="J85">
        <f t="shared" si="48"/>
        <v>930.0038754637801</v>
      </c>
      <c r="K85">
        <f t="shared" si="49"/>
        <v>5.9190192333860132</v>
      </c>
      <c r="L85">
        <f t="shared" si="50"/>
        <v>38441.197536525549</v>
      </c>
      <c r="M85">
        <f t="shared" si="51"/>
        <v>244.65939720908969</v>
      </c>
      <c r="N85">
        <f t="shared" si="33"/>
        <v>0.77159294489978814</v>
      </c>
      <c r="O85">
        <f t="shared" si="52"/>
        <v>0.99645272927396122</v>
      </c>
      <c r="P85">
        <f t="shared" si="53"/>
        <v>935.92289469716616</v>
      </c>
      <c r="Q85">
        <f t="shared" si="54"/>
        <v>3.3502987589460444E-2</v>
      </c>
      <c r="R85">
        <f t="shared" si="55"/>
        <v>2.8357276638507622E-3</v>
      </c>
      <c r="S85">
        <f t="shared" si="56"/>
        <v>936.30431715183227</v>
      </c>
      <c r="T85">
        <f t="shared" si="57"/>
        <v>38441.197536525549</v>
      </c>
      <c r="U85">
        <f t="shared" si="34"/>
        <v>4170454.6630977611</v>
      </c>
      <c r="V85">
        <f t="shared" si="58"/>
        <v>520.94877752950993</v>
      </c>
      <c r="W85">
        <f t="shared" si="35"/>
        <v>101204.29208305001</v>
      </c>
      <c r="X85">
        <f t="shared" si="36"/>
        <v>104880.54662070832</v>
      </c>
      <c r="Y85">
        <f t="shared" si="37"/>
        <v>151492.12117140266</v>
      </c>
      <c r="Z85">
        <f t="shared" si="59"/>
        <v>29766.546812806562</v>
      </c>
      <c r="AA85">
        <f t="shared" si="60"/>
        <v>591.40989482802217</v>
      </c>
      <c r="AB85">
        <f t="shared" si="61"/>
        <v>73</v>
      </c>
      <c r="AC85">
        <f>$AL$7*INDEX(I_rec,MATCH(AB85-$AL$13,cpi_rec_u,0))/INDEX(I_rec,MATCH(AB2-$AL$13,cpi_rec_u,0))</f>
        <v>930.00387546378022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87</v>
      </c>
      <c r="C86">
        <f t="shared" si="41"/>
        <v>2032</v>
      </c>
      <c r="D86">
        <f t="shared" si="42"/>
        <v>4.0581132711316803E-2</v>
      </c>
      <c r="E86">
        <f t="shared" si="43"/>
        <v>3.4463413850193136E-3</v>
      </c>
      <c r="F86">
        <f t="shared" si="44"/>
        <v>0.14201779592495969</v>
      </c>
      <c r="G86">
        <f t="shared" si="45"/>
        <v>41.066260798380291</v>
      </c>
      <c r="H86" t="b">
        <f t="shared" si="46"/>
        <v>0</v>
      </c>
      <c r="I86">
        <f t="shared" si="47"/>
        <v>1</v>
      </c>
      <c r="J86">
        <f t="shared" si="48"/>
        <v>930.0038754637801</v>
      </c>
      <c r="K86">
        <f t="shared" si="49"/>
        <v>5.9312114438848393</v>
      </c>
      <c r="L86">
        <f t="shared" si="50"/>
        <v>38323.858793895015</v>
      </c>
      <c r="M86">
        <f t="shared" si="51"/>
        <v>244.41501358133794</v>
      </c>
      <c r="N86">
        <f t="shared" si="33"/>
        <v>0.76885064884703802</v>
      </c>
      <c r="O86">
        <f t="shared" si="52"/>
        <v>0.99644592907325469</v>
      </c>
      <c r="P86">
        <f t="shared" si="53"/>
        <v>935.93508690766498</v>
      </c>
      <c r="Q86">
        <f t="shared" si="54"/>
        <v>3.7745047386638808E-2</v>
      </c>
      <c r="R86">
        <f t="shared" si="55"/>
        <v>3.2011852389329798E-3</v>
      </c>
      <c r="S86">
        <f t="shared" si="56"/>
        <v>936.3172950301373</v>
      </c>
      <c r="T86">
        <f t="shared" si="57"/>
        <v>38323.858793895015</v>
      </c>
      <c r="U86">
        <f t="shared" si="34"/>
        <v>4146105.8770565642</v>
      </c>
      <c r="V86">
        <f t="shared" si="58"/>
        <v>517.90726974506435</v>
      </c>
      <c r="W86">
        <f t="shared" si="35"/>
        <v>100961.36819985561</v>
      </c>
      <c r="X86">
        <f t="shared" si="36"/>
        <v>104636.90546453872</v>
      </c>
      <c r="Y86">
        <f t="shared" si="37"/>
        <v>150940.5718856419</v>
      </c>
      <c r="Z86">
        <f t="shared" si="59"/>
        <v>29570.419066705097</v>
      </c>
      <c r="AA86">
        <f t="shared" si="60"/>
        <v>586.78224049303685</v>
      </c>
      <c r="AB86">
        <f t="shared" si="61"/>
        <v>73</v>
      </c>
      <c r="AC86">
        <f>$AL$7*INDEX(I_rec,MATCH(AB86-$AL$13,cpi_rec_u,0))/INDEX(I_rec,MATCH(AB2-$AL$13,cpi_rec_u,0))</f>
        <v>930.00387546378022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87</v>
      </c>
      <c r="C87">
        <f t="shared" si="41"/>
        <v>2033</v>
      </c>
      <c r="D87">
        <f t="shared" si="42"/>
        <v>3.9939630223529581E-2</v>
      </c>
      <c r="E87">
        <f t="shared" si="43"/>
        <v>3.3908307142408445E-3</v>
      </c>
      <c r="F87">
        <f t="shared" si="44"/>
        <v>0.13924873843417263</v>
      </c>
      <c r="G87">
        <f t="shared" si="45"/>
        <v>40.927012059946122</v>
      </c>
      <c r="H87" t="b">
        <f t="shared" si="46"/>
        <v>1</v>
      </c>
      <c r="I87">
        <f t="shared" si="47"/>
        <v>1.0249999999999999</v>
      </c>
      <c r="J87">
        <f t="shared" si="48"/>
        <v>953.25397235037451</v>
      </c>
      <c r="K87">
        <f t="shared" si="49"/>
        <v>5.9434287683410627</v>
      </c>
      <c r="L87">
        <f t="shared" si="50"/>
        <v>39146.576235632478</v>
      </c>
      <c r="M87">
        <f t="shared" si="51"/>
        <v>244.07439583729024</v>
      </c>
      <c r="N87">
        <f t="shared" si="33"/>
        <v>0.76611294721845979</v>
      </c>
      <c r="O87">
        <f t="shared" si="52"/>
        <v>0.99643922830437404</v>
      </c>
      <c r="P87">
        <f t="shared" si="53"/>
        <v>959.19740111871556</v>
      </c>
      <c r="Q87">
        <f t="shared" si="54"/>
        <v>3.7148377452055563E-2</v>
      </c>
      <c r="R87">
        <f t="shared" si="55"/>
        <v>3.1496923958613809E-3</v>
      </c>
      <c r="S87">
        <f t="shared" si="56"/>
        <v>959.58039652734124</v>
      </c>
      <c r="T87">
        <f t="shared" si="57"/>
        <v>39146.576235632478</v>
      </c>
      <c r="U87">
        <f t="shared" si="34"/>
        <v>4120875.8015915886</v>
      </c>
      <c r="V87">
        <f t="shared" si="58"/>
        <v>514.75567644595549</v>
      </c>
      <c r="W87">
        <f t="shared" si="35"/>
        <v>100688.41076293853</v>
      </c>
      <c r="X87">
        <f t="shared" si="36"/>
        <v>104363.53319104752</v>
      </c>
      <c r="Y87">
        <f t="shared" si="37"/>
        <v>150411.77993699536</v>
      </c>
      <c r="Z87">
        <f t="shared" si="59"/>
        <v>30097.870538906071</v>
      </c>
      <c r="AA87">
        <f t="shared" si="60"/>
        <v>582.01774598589225</v>
      </c>
      <c r="AB87">
        <f t="shared" si="61"/>
        <v>85</v>
      </c>
      <c r="AC87">
        <f>$AL$7*INDEX(I_rec,MATCH(AB87-$AL$13,cpi_rec_u,0))/INDEX(I_rec,MATCH(AB2-$AL$13,cpi_rec_u,0))</f>
        <v>953.25397235037474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87</v>
      </c>
      <c r="C88">
        <f t="shared" si="41"/>
        <v>2033</v>
      </c>
      <c r="D88">
        <f t="shared" si="42"/>
        <v>3.9939630223529581E-2</v>
      </c>
      <c r="E88">
        <f t="shared" si="43"/>
        <v>3.3908307142408445E-3</v>
      </c>
      <c r="F88">
        <f t="shared" si="44"/>
        <v>0.13877656953497078</v>
      </c>
      <c r="G88">
        <f t="shared" si="45"/>
        <v>40.788235490411154</v>
      </c>
      <c r="H88" t="b">
        <f t="shared" si="46"/>
        <v>0</v>
      </c>
      <c r="I88">
        <f t="shared" si="47"/>
        <v>1</v>
      </c>
      <c r="J88">
        <f t="shared" si="48"/>
        <v>953.25397235037451</v>
      </c>
      <c r="K88">
        <f t="shared" si="49"/>
        <v>5.9556712584853164</v>
      </c>
      <c r="L88">
        <f t="shared" si="50"/>
        <v>39013.836822575322</v>
      </c>
      <c r="M88">
        <f t="shared" si="51"/>
        <v>243.74782942110303</v>
      </c>
      <c r="N88">
        <f t="shared" si="33"/>
        <v>0.76337993564408246</v>
      </c>
      <c r="O88">
        <f t="shared" si="52"/>
        <v>0.99643262578409608</v>
      </c>
      <c r="P88">
        <f t="shared" si="53"/>
        <v>959.20964360885978</v>
      </c>
      <c r="Q88">
        <f t="shared" si="54"/>
        <v>3.7148377452055563E-2</v>
      </c>
      <c r="R88">
        <f t="shared" si="55"/>
        <v>3.1496923958613809E-3</v>
      </c>
      <c r="S88">
        <f t="shared" si="56"/>
        <v>959.59342792531936</v>
      </c>
      <c r="T88">
        <f t="shared" si="57"/>
        <v>39013.836822575322</v>
      </c>
      <c r="U88">
        <f t="shared" si="34"/>
        <v>4095719.3925269903</v>
      </c>
      <c r="V88">
        <f t="shared" si="58"/>
        <v>511.61328512224782</v>
      </c>
      <c r="W88">
        <f t="shared" si="35"/>
        <v>100414.2332533569</v>
      </c>
      <c r="X88">
        <f t="shared" si="36"/>
        <v>104089.02813925105</v>
      </c>
      <c r="Y88">
        <f t="shared" si="37"/>
        <v>149888.39918480927</v>
      </c>
      <c r="Z88">
        <f t="shared" si="59"/>
        <v>29889.00551044325</v>
      </c>
      <c r="AA88">
        <f t="shared" si="60"/>
        <v>577.29368464718277</v>
      </c>
      <c r="AB88">
        <f t="shared" si="61"/>
        <v>85</v>
      </c>
      <c r="AC88">
        <f>$AL$7*INDEX(I_rec,MATCH(AB88-$AL$13,cpi_rec_u,0))/INDEX(I_rec,MATCH(AB2-$AL$13,cpi_rec_u,0))</f>
        <v>953.25397235037474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87</v>
      </c>
      <c r="C89">
        <f t="shared" si="41"/>
        <v>2033</v>
      </c>
      <c r="D89">
        <f t="shared" si="42"/>
        <v>3.9939630223529581E-2</v>
      </c>
      <c r="E89">
        <f t="shared" si="43"/>
        <v>3.3908307142408445E-3</v>
      </c>
      <c r="F89">
        <f t="shared" si="44"/>
        <v>0.13830600168057461</v>
      </c>
      <c r="G89">
        <f t="shared" si="45"/>
        <v>40.649929488730578</v>
      </c>
      <c r="H89" t="b">
        <f t="shared" si="46"/>
        <v>0</v>
      </c>
      <c r="I89">
        <f t="shared" si="47"/>
        <v>1</v>
      </c>
      <c r="J89">
        <f t="shared" si="48"/>
        <v>953.25397235037451</v>
      </c>
      <c r="K89">
        <f t="shared" si="49"/>
        <v>5.9679389661548052</v>
      </c>
      <c r="L89">
        <f t="shared" si="50"/>
        <v>38881.547506396957</v>
      </c>
      <c r="M89">
        <f t="shared" si="51"/>
        <v>243.42169994392307</v>
      </c>
      <c r="N89">
        <f t="shared" si="33"/>
        <v>0.7606517076207725</v>
      </c>
      <c r="O89">
        <f t="shared" si="52"/>
        <v>0.99642612034201805</v>
      </c>
      <c r="P89">
        <f t="shared" si="53"/>
        <v>959.22191131652937</v>
      </c>
      <c r="Q89">
        <f t="shared" si="54"/>
        <v>3.7148377452055563E-2</v>
      </c>
      <c r="R89">
        <f t="shared" si="55"/>
        <v>3.1496923958613809E-3</v>
      </c>
      <c r="S89">
        <f t="shared" si="56"/>
        <v>959.60648616584376</v>
      </c>
      <c r="T89">
        <f t="shared" si="57"/>
        <v>38881.547506396957</v>
      </c>
      <c r="U89">
        <f t="shared" si="34"/>
        <v>4070635.7227916764</v>
      </c>
      <c r="V89">
        <f t="shared" si="58"/>
        <v>508.47997996964858</v>
      </c>
      <c r="W89">
        <f t="shared" si="35"/>
        <v>100138.8138673202</v>
      </c>
      <c r="X89">
        <f t="shared" si="36"/>
        <v>103813.36901749368</v>
      </c>
      <c r="Y89">
        <f t="shared" si="37"/>
        <v>149370.4077570035</v>
      </c>
      <c r="Z89">
        <f t="shared" si="59"/>
        <v>29681.393233175644</v>
      </c>
      <c r="AA89">
        <f t="shared" si="60"/>
        <v>572.59940669245452</v>
      </c>
      <c r="AB89">
        <f t="shared" si="61"/>
        <v>85</v>
      </c>
      <c r="AC89">
        <f>$AL$7*INDEX(I_rec,MATCH(AB89-$AL$13,cpi_rec_u,0))/INDEX(I_rec,MATCH(AB2-$AL$13,cpi_rec_u,0))</f>
        <v>953.25397235037474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87</v>
      </c>
      <c r="C90">
        <f t="shared" si="41"/>
        <v>2033</v>
      </c>
      <c r="D90">
        <f t="shared" si="42"/>
        <v>3.9939630223529581E-2</v>
      </c>
      <c r="E90">
        <f t="shared" si="43"/>
        <v>3.3908307142408445E-3</v>
      </c>
      <c r="F90">
        <f t="shared" si="44"/>
        <v>0.13783702944211226</v>
      </c>
      <c r="G90">
        <f t="shared" si="45"/>
        <v>40.512092459288468</v>
      </c>
      <c r="H90" t="b">
        <f t="shared" si="46"/>
        <v>0</v>
      </c>
      <c r="I90">
        <f t="shared" si="47"/>
        <v>1</v>
      </c>
      <c r="J90">
        <f t="shared" si="48"/>
        <v>953.25397235037451</v>
      </c>
      <c r="K90">
        <f t="shared" si="49"/>
        <v>5.9802319432935001</v>
      </c>
      <c r="L90">
        <f t="shared" si="50"/>
        <v>38749.706760895053</v>
      </c>
      <c r="M90">
        <f t="shared" si="51"/>
        <v>243.09600682113501</v>
      </c>
      <c r="N90">
        <f t="shared" si="33"/>
        <v>0.75792835454255425</v>
      </c>
      <c r="O90">
        <f t="shared" si="52"/>
        <v>0.99641971082042713</v>
      </c>
      <c r="P90">
        <f t="shared" si="53"/>
        <v>959.23420429366797</v>
      </c>
      <c r="Q90">
        <f t="shared" si="54"/>
        <v>3.7148377452055563E-2</v>
      </c>
      <c r="R90">
        <f t="shared" si="55"/>
        <v>3.1496923958613809E-3</v>
      </c>
      <c r="S90">
        <f t="shared" si="56"/>
        <v>959.61957130420546</v>
      </c>
      <c r="T90">
        <f t="shared" si="57"/>
        <v>38749.706760895053</v>
      </c>
      <c r="U90">
        <f t="shared" si="34"/>
        <v>4045623.8770884206</v>
      </c>
      <c r="V90">
        <f t="shared" si="58"/>
        <v>505.35564665458753</v>
      </c>
      <c r="W90">
        <f t="shared" si="35"/>
        <v>99862.130823135507</v>
      </c>
      <c r="X90">
        <f t="shared" si="36"/>
        <v>103536.53457098348</v>
      </c>
      <c r="Y90">
        <f t="shared" si="37"/>
        <v>148857.78436557317</v>
      </c>
      <c r="Z90">
        <f t="shared" si="59"/>
        <v>29475.030617479017</v>
      </c>
      <c r="AA90">
        <f t="shared" si="60"/>
        <v>567.93476643198733</v>
      </c>
      <c r="AB90">
        <f t="shared" si="61"/>
        <v>85</v>
      </c>
      <c r="AC90">
        <f>$AL$7*INDEX(I_rec,MATCH(AB90-$AL$13,cpi_rec_u,0))/INDEX(I_rec,MATCH(AB2-$AL$13,cpi_rec_u,0))</f>
        <v>953.25397235037474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87</v>
      </c>
      <c r="C91">
        <f t="shared" si="41"/>
        <v>2033</v>
      </c>
      <c r="D91">
        <f t="shared" si="42"/>
        <v>3.9939630223529581E-2</v>
      </c>
      <c r="E91">
        <f t="shared" si="43"/>
        <v>3.3908307142408445E-3</v>
      </c>
      <c r="F91">
        <f t="shared" si="44"/>
        <v>0.13736964740912025</v>
      </c>
      <c r="G91">
        <f t="shared" si="45"/>
        <v>40.374722811879344</v>
      </c>
      <c r="H91" t="b">
        <f t="shared" si="46"/>
        <v>0</v>
      </c>
      <c r="I91">
        <f t="shared" si="47"/>
        <v>1</v>
      </c>
      <c r="J91">
        <f t="shared" si="48"/>
        <v>953.25397235037451</v>
      </c>
      <c r="K91">
        <f t="shared" si="49"/>
        <v>5.9925502419523689</v>
      </c>
      <c r="L91">
        <f t="shared" si="50"/>
        <v>38618.313065042385</v>
      </c>
      <c r="M91">
        <f t="shared" si="51"/>
        <v>242.77074946890585</v>
      </c>
      <c r="N91">
        <f t="shared" si="33"/>
        <v>0.75520996573065313</v>
      </c>
      <c r="O91">
        <f t="shared" si="52"/>
        <v>0.99641339607416879</v>
      </c>
      <c r="P91">
        <f t="shared" si="53"/>
        <v>959.24652259232687</v>
      </c>
      <c r="Q91">
        <f t="shared" si="54"/>
        <v>3.7148377452055563E-2</v>
      </c>
      <c r="R91">
        <f t="shared" si="55"/>
        <v>3.1496923958613809E-3</v>
      </c>
      <c r="S91">
        <f t="shared" si="56"/>
        <v>959.63268339580986</v>
      </c>
      <c r="T91">
        <f t="shared" si="57"/>
        <v>38618.313065042385</v>
      </c>
      <c r="U91">
        <f t="shared" si="34"/>
        <v>4020682.9516972732</v>
      </c>
      <c r="V91">
        <f t="shared" si="58"/>
        <v>502.24017228966017</v>
      </c>
      <c r="W91">
        <f t="shared" si="35"/>
        <v>99584.162358986767</v>
      </c>
      <c r="X91">
        <f t="shared" si="36"/>
        <v>103258.50357957969</v>
      </c>
      <c r="Y91">
        <f t="shared" si="37"/>
        <v>148350.50829770157</v>
      </c>
      <c r="Z91">
        <f t="shared" si="59"/>
        <v>29269.914476596798</v>
      </c>
      <c r="AA91">
        <f t="shared" si="60"/>
        <v>563.29961797946203</v>
      </c>
      <c r="AB91">
        <f t="shared" si="61"/>
        <v>85</v>
      </c>
      <c r="AC91">
        <f>$AL$7*INDEX(I_rec,MATCH(AB91-$AL$13,cpi_rec_u,0))/INDEX(I_rec,MATCH(AB2-$AL$13,cpi_rec_u,0))</f>
        <v>953.25397235037474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87</v>
      </c>
      <c r="C92">
        <f t="shared" si="41"/>
        <v>2033</v>
      </c>
      <c r="D92">
        <f t="shared" si="42"/>
        <v>3.9939630223529581E-2</v>
      </c>
      <c r="E92">
        <f t="shared" si="43"/>
        <v>3.3908307142408445E-3</v>
      </c>
      <c r="F92">
        <f t="shared" si="44"/>
        <v>0.13690385018948095</v>
      </c>
      <c r="G92">
        <f t="shared" si="45"/>
        <v>40.237818961689861</v>
      </c>
      <c r="H92" t="b">
        <f t="shared" si="46"/>
        <v>0</v>
      </c>
      <c r="I92">
        <f t="shared" si="47"/>
        <v>1</v>
      </c>
      <c r="J92">
        <f t="shared" si="48"/>
        <v>953.25397235037451</v>
      </c>
      <c r="K92">
        <f t="shared" si="49"/>
        <v>6.0048939142895978</v>
      </c>
      <c r="L92">
        <f t="shared" si="50"/>
        <v>38487.364902969268</v>
      </c>
      <c r="M92">
        <f t="shared" si="51"/>
        <v>242.44592730418367</v>
      </c>
      <c r="N92">
        <f t="shared" si="33"/>
        <v>0.75249662846326204</v>
      </c>
      <c r="O92">
        <f t="shared" si="52"/>
        <v>0.99640717497051834</v>
      </c>
      <c r="P92">
        <f t="shared" si="53"/>
        <v>959.25886626466411</v>
      </c>
      <c r="Q92">
        <f t="shared" si="54"/>
        <v>3.7148377452055563E-2</v>
      </c>
      <c r="R92">
        <f t="shared" si="55"/>
        <v>3.1496923958613809E-3</v>
      </c>
      <c r="S92">
        <f t="shared" si="56"/>
        <v>959.64582249617615</v>
      </c>
      <c r="T92">
        <f t="shared" si="57"/>
        <v>38487.364902969268</v>
      </c>
      <c r="U92">
        <f t="shared" si="34"/>
        <v>3995812.0542824566</v>
      </c>
      <c r="V92">
        <f t="shared" si="58"/>
        <v>499.1334454095059</v>
      </c>
      <c r="W92">
        <f t="shared" si="35"/>
        <v>99304.886730735758</v>
      </c>
      <c r="X92">
        <f t="shared" si="36"/>
        <v>102979.25485560385</v>
      </c>
      <c r="Y92">
        <f t="shared" si="37"/>
        <v>147848.55940704624</v>
      </c>
      <c r="Z92">
        <f t="shared" si="59"/>
        <v>29066.041529434562</v>
      </c>
      <c r="AA92">
        <f t="shared" si="60"/>
        <v>558.69381527483381</v>
      </c>
      <c r="AB92">
        <f t="shared" si="61"/>
        <v>85</v>
      </c>
      <c r="AC92">
        <f>$AL$7*INDEX(I_rec,MATCH(AB92-$AL$13,cpi_rec_u,0))/INDEX(I_rec,MATCH(AB2-$AL$13,cpi_rec_u,0))</f>
        <v>953.25397235037474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87</v>
      </c>
      <c r="C93">
        <f t="shared" si="41"/>
        <v>2033</v>
      </c>
      <c r="D93">
        <f t="shared" si="42"/>
        <v>3.9939630223529581E-2</v>
      </c>
      <c r="E93">
        <f t="shared" si="43"/>
        <v>3.3908307142408445E-3</v>
      </c>
      <c r="F93">
        <f t="shared" si="44"/>
        <v>0.13643963240936063</v>
      </c>
      <c r="G93">
        <f t="shared" si="45"/>
        <v>40.101379329280498</v>
      </c>
      <c r="H93" t="b">
        <f t="shared" si="46"/>
        <v>0</v>
      </c>
      <c r="I93">
        <f t="shared" si="47"/>
        <v>1</v>
      </c>
      <c r="J93">
        <f t="shared" si="48"/>
        <v>953.25397235037451</v>
      </c>
      <c r="K93">
        <f t="shared" si="49"/>
        <v>6.01726301257081</v>
      </c>
      <c r="L93">
        <f t="shared" si="50"/>
        <v>38356.860763946082</v>
      </c>
      <c r="M93">
        <f t="shared" si="51"/>
        <v>242.1215397446968</v>
      </c>
      <c r="N93">
        <f t="shared" si="33"/>
        <v>0.74978842800502665</v>
      </c>
      <c r="O93">
        <f t="shared" si="52"/>
        <v>0.99640104638905025</v>
      </c>
      <c r="P93">
        <f t="shared" si="53"/>
        <v>959.27123536294528</v>
      </c>
      <c r="Q93">
        <f t="shared" si="54"/>
        <v>3.7148377452055563E-2</v>
      </c>
      <c r="R93">
        <f t="shared" si="55"/>
        <v>3.1496923958613809E-3</v>
      </c>
      <c r="S93">
        <f t="shared" si="56"/>
        <v>959.65898866093789</v>
      </c>
      <c r="T93">
        <f t="shared" si="57"/>
        <v>38356.860763946082</v>
      </c>
      <c r="U93">
        <f t="shared" si="34"/>
        <v>3971010.3037026837</v>
      </c>
      <c r="V93">
        <f t="shared" si="58"/>
        <v>496.03535594711445</v>
      </c>
      <c r="W93">
        <f t="shared" si="35"/>
        <v>99024.282209744575</v>
      </c>
      <c r="X93">
        <f t="shared" si="36"/>
        <v>102698.76724167456</v>
      </c>
      <c r="Y93">
        <f t="shared" si="37"/>
        <v>147351.9181051878</v>
      </c>
      <c r="Z93">
        <f t="shared" si="59"/>
        <v>28863.408403304209</v>
      </c>
      <c r="AA93">
        <f t="shared" si="60"/>
        <v>554.11721210671885</v>
      </c>
      <c r="AB93">
        <f t="shared" si="61"/>
        <v>85</v>
      </c>
      <c r="AC93">
        <f>$AL$7*INDEX(I_rec,MATCH(AB93-$AL$13,cpi_rec_u,0))/INDEX(I_rec,MATCH(AB2-$AL$13,cpi_rec_u,0))</f>
        <v>953.25397235037474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87</v>
      </c>
      <c r="C94">
        <f t="shared" si="41"/>
        <v>2033</v>
      </c>
      <c r="D94">
        <f t="shared" si="42"/>
        <v>3.9939630223529581E-2</v>
      </c>
      <c r="E94">
        <f t="shared" si="43"/>
        <v>3.3908307142408445E-3</v>
      </c>
      <c r="F94">
        <f t="shared" si="44"/>
        <v>0.13597698871314723</v>
      </c>
      <c r="G94">
        <f t="shared" si="45"/>
        <v>39.965402340567351</v>
      </c>
      <c r="H94" t="b">
        <f t="shared" si="46"/>
        <v>0</v>
      </c>
      <c r="I94">
        <f t="shared" si="47"/>
        <v>1</v>
      </c>
      <c r="J94">
        <f t="shared" si="48"/>
        <v>953.25397235037451</v>
      </c>
      <c r="K94">
        <f t="shared" si="49"/>
        <v>6.029657589169287</v>
      </c>
      <c r="L94">
        <f t="shared" si="50"/>
        <v>38226.799142365831</v>
      </c>
      <c r="M94">
        <f t="shared" si="51"/>
        <v>241.79758620895251</v>
      </c>
      <c r="N94">
        <f t="shared" si="33"/>
        <v>0.74708544763625395</v>
      </c>
      <c r="O94">
        <f t="shared" si="52"/>
        <v>0.99639500922151525</v>
      </c>
      <c r="P94">
        <f t="shared" si="53"/>
        <v>959.28362993954374</v>
      </c>
      <c r="Q94">
        <f t="shared" si="54"/>
        <v>3.7148377452055563E-2</v>
      </c>
      <c r="R94">
        <f t="shared" si="55"/>
        <v>3.1496923958613809E-3</v>
      </c>
      <c r="S94">
        <f t="shared" si="56"/>
        <v>959.67218194584325</v>
      </c>
      <c r="T94">
        <f t="shared" si="57"/>
        <v>38226.799142365831</v>
      </c>
      <c r="U94">
        <f t="shared" si="34"/>
        <v>3946276.8298248108</v>
      </c>
      <c r="V94">
        <f t="shared" si="58"/>
        <v>492.94579521054834</v>
      </c>
      <c r="W94">
        <f t="shared" si="35"/>
        <v>98742.327080718576</v>
      </c>
      <c r="X94">
        <f t="shared" si="36"/>
        <v>102417.0196085646</v>
      </c>
      <c r="Y94">
        <f t="shared" si="37"/>
        <v>146860.56535324291</v>
      </c>
      <c r="Z94">
        <f t="shared" si="59"/>
        <v>28662.011636618379</v>
      </c>
      <c r="AA94">
        <f t="shared" si="60"/>
        <v>549.56966213430201</v>
      </c>
      <c r="AB94">
        <f t="shared" si="61"/>
        <v>85</v>
      </c>
      <c r="AC94">
        <f>$AL$7*INDEX(I_rec,MATCH(AB94-$AL$13,cpi_rec_u,0))/INDEX(I_rec,MATCH(AB2-$AL$13,cpi_rec_u,0))</f>
        <v>953.25397235037474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87</v>
      </c>
      <c r="C95">
        <f t="shared" si="41"/>
        <v>2033</v>
      </c>
      <c r="D95">
        <f t="shared" si="42"/>
        <v>3.9939630223529581E-2</v>
      </c>
      <c r="E95">
        <f t="shared" si="43"/>
        <v>3.3908307142408445E-3</v>
      </c>
      <c r="F95">
        <f t="shared" si="44"/>
        <v>0.1355159137633887</v>
      </c>
      <c r="G95">
        <f t="shared" si="45"/>
        <v>39.829886426803959</v>
      </c>
      <c r="H95" t="b">
        <f t="shared" si="46"/>
        <v>0</v>
      </c>
      <c r="I95">
        <f t="shared" si="47"/>
        <v>1</v>
      </c>
      <c r="J95">
        <f t="shared" si="48"/>
        <v>953.25397235037451</v>
      </c>
      <c r="K95">
        <f t="shared" si="49"/>
        <v>6.0420776965661913</v>
      </c>
      <c r="L95">
        <f t="shared" si="50"/>
        <v>38097.178537726781</v>
      </c>
      <c r="M95">
        <f t="shared" si="51"/>
        <v>241.47406611623626</v>
      </c>
      <c r="N95">
        <f t="shared" si="33"/>
        <v>0.74438776868183754</v>
      </c>
      <c r="O95">
        <f t="shared" si="52"/>
        <v>0.99638906237171165</v>
      </c>
      <c r="P95">
        <f t="shared" si="53"/>
        <v>959.29605004694065</v>
      </c>
      <c r="Q95">
        <f t="shared" si="54"/>
        <v>3.7148377452055563E-2</v>
      </c>
      <c r="R95">
        <f t="shared" si="55"/>
        <v>3.1496923958613809E-3</v>
      </c>
      <c r="S95">
        <f t="shared" si="56"/>
        <v>959.68540240675543</v>
      </c>
      <c r="T95">
        <f t="shared" si="57"/>
        <v>38097.178537726781</v>
      </c>
      <c r="U95">
        <f t="shared" si="34"/>
        <v>3921610.7733407835</v>
      </c>
      <c r="V95">
        <f t="shared" si="58"/>
        <v>489.86465586007682</v>
      </c>
      <c r="W95">
        <f t="shared" si="35"/>
        <v>98458.999639569607</v>
      </c>
      <c r="X95">
        <f t="shared" si="36"/>
        <v>102133.9908530805</v>
      </c>
      <c r="Y95">
        <f t="shared" si="37"/>
        <v>146374.4826536412</v>
      </c>
      <c r="Z95">
        <f t="shared" si="59"/>
        <v>28461.847681535899</v>
      </c>
      <c r="AA95">
        <f t="shared" si="60"/>
        <v>545.05101890877359</v>
      </c>
      <c r="AB95">
        <f t="shared" si="61"/>
        <v>85</v>
      </c>
      <c r="AC95">
        <f>$AL$7*INDEX(I_rec,MATCH(AB95-$AL$13,cpi_rec_u,0))/INDEX(I_rec,MATCH(AB2-$AL$13,cpi_rec_u,0))</f>
        <v>953.25397235037474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87</v>
      </c>
      <c r="C96">
        <f t="shared" si="41"/>
        <v>2033</v>
      </c>
      <c r="D96">
        <f t="shared" si="42"/>
        <v>3.9939630223529581E-2</v>
      </c>
      <c r="E96">
        <f t="shared" si="43"/>
        <v>3.3908307142408445E-3</v>
      </c>
      <c r="F96">
        <f t="shared" si="44"/>
        <v>0.1350564022407314</v>
      </c>
      <c r="G96">
        <f t="shared" si="45"/>
        <v>39.694830024563231</v>
      </c>
      <c r="H96" t="b">
        <f t="shared" si="46"/>
        <v>0</v>
      </c>
      <c r="I96">
        <f t="shared" si="47"/>
        <v>1</v>
      </c>
      <c r="J96">
        <f t="shared" si="48"/>
        <v>953.25397235037451</v>
      </c>
      <c r="K96">
        <f t="shared" si="49"/>
        <v>6.0545233873507867</v>
      </c>
      <c r="L96">
        <f t="shared" si="50"/>
        <v>37967.997454615135</v>
      </c>
      <c r="M96">
        <f t="shared" si="51"/>
        <v>241.15097888661023</v>
      </c>
      <c r="N96">
        <f t="shared" si="33"/>
        <v>0.7416954705399027</v>
      </c>
      <c r="O96">
        <f t="shared" si="52"/>
        <v>0.99638320475536246</v>
      </c>
      <c r="P96">
        <f t="shared" si="53"/>
        <v>959.30849573772525</v>
      </c>
      <c r="Q96">
        <f t="shared" si="54"/>
        <v>3.7148377452055563E-2</v>
      </c>
      <c r="R96">
        <f t="shared" si="55"/>
        <v>3.1496923958613809E-3</v>
      </c>
      <c r="S96">
        <f t="shared" si="56"/>
        <v>959.69865009965258</v>
      </c>
      <c r="T96">
        <f t="shared" si="57"/>
        <v>37967.997454615135</v>
      </c>
      <c r="U96">
        <f t="shared" si="34"/>
        <v>3897011.2855877918</v>
      </c>
      <c r="V96">
        <f t="shared" si="58"/>
        <v>486.79183188571085</v>
      </c>
      <c r="W96">
        <f t="shared" si="35"/>
        <v>98174.278191298959</v>
      </c>
      <c r="X96">
        <f t="shared" si="36"/>
        <v>101849.65989596363</v>
      </c>
      <c r="Y96">
        <f t="shared" si="37"/>
        <v>145893.65204205364</v>
      </c>
      <c r="Z96">
        <f t="shared" si="59"/>
        <v>28262.912906558649</v>
      </c>
      <c r="AA96">
        <f t="shared" si="60"/>
        <v>540.56113589429822</v>
      </c>
      <c r="AB96">
        <f t="shared" si="61"/>
        <v>85</v>
      </c>
      <c r="AC96">
        <f>$AL$7*INDEX(I_rec,MATCH(AB96-$AL$13,cpi_rec_u,0))/INDEX(I_rec,MATCH(AB2-$AL$13,cpi_rec_u,0))</f>
        <v>953.25397235037474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87</v>
      </c>
      <c r="C97">
        <f t="shared" si="41"/>
        <v>2033</v>
      </c>
      <c r="D97">
        <f t="shared" si="42"/>
        <v>3.9939630223529581E-2</v>
      </c>
      <c r="E97">
        <f t="shared" si="43"/>
        <v>3.3908307142408445E-3</v>
      </c>
      <c r="F97">
        <f t="shared" si="44"/>
        <v>0.13459844884385866</v>
      </c>
      <c r="G97">
        <f t="shared" si="45"/>
        <v>39.560231575719371</v>
      </c>
      <c r="H97" t="b">
        <f t="shared" si="46"/>
        <v>0</v>
      </c>
      <c r="I97">
        <f t="shared" si="47"/>
        <v>1</v>
      </c>
      <c r="J97">
        <f t="shared" si="48"/>
        <v>953.25397235037451</v>
      </c>
      <c r="K97">
        <f t="shared" si="49"/>
        <v>6.0669947142206642</v>
      </c>
      <c r="L97">
        <f t="shared" si="50"/>
        <v>37839.254402687817</v>
      </c>
      <c r="M97">
        <f t="shared" si="51"/>
        <v>240.82832394091284</v>
      </c>
      <c r="N97">
        <f t="shared" si="33"/>
        <v>0.73900863071016909</v>
      </c>
      <c r="O97">
        <f t="shared" si="52"/>
        <v>0.99637743529999212</v>
      </c>
      <c r="P97">
        <f t="shared" si="53"/>
        <v>959.32096706459515</v>
      </c>
      <c r="Q97">
        <f t="shared" si="54"/>
        <v>3.7148377452055563E-2</v>
      </c>
      <c r="R97">
        <f t="shared" si="55"/>
        <v>3.1496923958613809E-3</v>
      </c>
      <c r="S97">
        <f t="shared" si="56"/>
        <v>959.71192508062802</v>
      </c>
      <c r="T97">
        <f t="shared" si="57"/>
        <v>37839.254402687817</v>
      </c>
      <c r="U97">
        <f t="shared" si="34"/>
        <v>3872477.5283715767</v>
      </c>
      <c r="V97">
        <f t="shared" si="58"/>
        <v>483.72721858513137</v>
      </c>
      <c r="W97">
        <f t="shared" si="35"/>
        <v>97888.141047899422</v>
      </c>
      <c r="X97">
        <f t="shared" si="36"/>
        <v>101564.00567981257</v>
      </c>
      <c r="Y97">
        <f t="shared" si="37"/>
        <v>145418.05607948071</v>
      </c>
      <c r="Z97">
        <f t="shared" si="59"/>
        <v>28065.203599080625</v>
      </c>
      <c r="AA97">
        <f t="shared" si="60"/>
        <v>536.09986648852805</v>
      </c>
      <c r="AB97">
        <f t="shared" si="61"/>
        <v>85</v>
      </c>
      <c r="AC97">
        <f>$AL$7*INDEX(I_rec,MATCH(AB97-$AL$13,cpi_rec_u,0))/INDEX(I_rec,MATCH(AB2-$AL$13,cpi_rec_u,0))</f>
        <v>953.25397235037474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88</v>
      </c>
      <c r="C98">
        <f t="shared" si="41"/>
        <v>2033</v>
      </c>
      <c r="D98">
        <f t="shared" si="42"/>
        <v>4.5016579757290606E-2</v>
      </c>
      <c r="E98">
        <f t="shared" si="43"/>
        <v>3.8310842374331688E-3</v>
      </c>
      <c r="F98">
        <f t="shared" si="44"/>
        <v>0.15155857961894442</v>
      </c>
      <c r="G98">
        <f t="shared" si="45"/>
        <v>39.408672996100428</v>
      </c>
      <c r="H98" t="b">
        <f t="shared" si="46"/>
        <v>0</v>
      </c>
      <c r="I98">
        <f t="shared" si="47"/>
        <v>1</v>
      </c>
      <c r="J98">
        <f t="shared" si="48"/>
        <v>953.25397235037451</v>
      </c>
      <c r="K98">
        <f t="shared" si="49"/>
        <v>6.0794917299819602</v>
      </c>
      <c r="L98">
        <f t="shared" si="50"/>
        <v>37710.947896655205</v>
      </c>
      <c r="M98">
        <f t="shared" si="51"/>
        <v>240.50610070075712</v>
      </c>
      <c r="N98">
        <f t="shared" si="33"/>
        <v>0.73632732482203145</v>
      </c>
      <c r="O98">
        <f t="shared" si="52"/>
        <v>0.99637175294480529</v>
      </c>
      <c r="P98">
        <f t="shared" si="53"/>
        <v>959.33346408035652</v>
      </c>
      <c r="Q98">
        <f t="shared" si="54"/>
        <v>4.187051525177115E-2</v>
      </c>
      <c r="R98">
        <f t="shared" si="55"/>
        <v>3.5580175853706653E-3</v>
      </c>
      <c r="S98">
        <f t="shared" si="56"/>
        <v>959.72522740589068</v>
      </c>
      <c r="T98">
        <f t="shared" si="57"/>
        <v>37710.947896655205</v>
      </c>
      <c r="U98">
        <f t="shared" si="34"/>
        <v>3848008.6737928288</v>
      </c>
      <c r="V98">
        <f t="shared" si="58"/>
        <v>480.67071254200425</v>
      </c>
      <c r="W98">
        <f t="shared" si="35"/>
        <v>97643.700770477677</v>
      </c>
      <c r="X98">
        <f t="shared" si="36"/>
        <v>101318.50878365189</v>
      </c>
      <c r="Y98">
        <f t="shared" si="37"/>
        <v>144819.30731463223</v>
      </c>
      <c r="Z98">
        <f t="shared" si="59"/>
        <v>27868.715967889693</v>
      </c>
      <c r="AA98">
        <f t="shared" si="60"/>
        <v>531.66706404266222</v>
      </c>
      <c r="AB98">
        <f t="shared" si="61"/>
        <v>85</v>
      </c>
      <c r="AC98">
        <f>$AL$7*INDEX(I_rec,MATCH(AB98-$AL$13,cpi_rec_u,0))/INDEX(I_rec,MATCH(AB2-$AL$13,cpi_rec_u,0))</f>
        <v>953.25397235037474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88</v>
      </c>
      <c r="C99">
        <f t="shared" si="41"/>
        <v>2034</v>
      </c>
      <c r="D99">
        <f t="shared" si="42"/>
        <v>4.4363731311018471E-2</v>
      </c>
      <c r="E99">
        <f t="shared" si="43"/>
        <v>3.7743516952236655E-3</v>
      </c>
      <c r="F99">
        <f t="shared" si="44"/>
        <v>0.14874219172934675</v>
      </c>
      <c r="G99">
        <f t="shared" si="45"/>
        <v>39.259930804371081</v>
      </c>
      <c r="H99" t="b">
        <f t="shared" si="46"/>
        <v>1</v>
      </c>
      <c r="I99">
        <f t="shared" si="47"/>
        <v>1.0249999999999999</v>
      </c>
      <c r="J99">
        <f t="shared" si="48"/>
        <v>977.0853216591338</v>
      </c>
      <c r="K99">
        <f t="shared" si="49"/>
        <v>6.092014487549589</v>
      </c>
      <c r="L99">
        <f t="shared" si="50"/>
        <v>38505.63593055441</v>
      </c>
      <c r="M99">
        <f t="shared" si="51"/>
        <v>240.07820682734808</v>
      </c>
      <c r="N99">
        <f t="shared" si="33"/>
        <v>0.73365162666235573</v>
      </c>
      <c r="O99">
        <f t="shared" si="52"/>
        <v>0.99636615664056416</v>
      </c>
      <c r="P99">
        <f t="shared" si="53"/>
        <v>983.17733614668339</v>
      </c>
      <c r="Q99">
        <f t="shared" si="54"/>
        <v>4.1263292291383862E-2</v>
      </c>
      <c r="R99">
        <f t="shared" si="55"/>
        <v>3.5054075452690681E-3</v>
      </c>
      <c r="S99">
        <f t="shared" si="56"/>
        <v>983.56990644052473</v>
      </c>
      <c r="T99">
        <f t="shared" si="57"/>
        <v>38505.63593055441</v>
      </c>
      <c r="U99">
        <f t="shared" si="34"/>
        <v>3822678.2020610464</v>
      </c>
      <c r="V99">
        <f t="shared" si="58"/>
        <v>477.50657832908939</v>
      </c>
      <c r="W99">
        <f t="shared" si="35"/>
        <v>97368.439621280399</v>
      </c>
      <c r="X99">
        <f t="shared" si="36"/>
        <v>101042.48777224946</v>
      </c>
      <c r="Y99">
        <f t="shared" si="37"/>
        <v>144242.87617897274</v>
      </c>
      <c r="Z99">
        <f t="shared" si="59"/>
        <v>28352.751895316222</v>
      </c>
      <c r="AA99">
        <f t="shared" si="60"/>
        <v>527.09962171436359</v>
      </c>
      <c r="AB99">
        <f t="shared" si="61"/>
        <v>97</v>
      </c>
      <c r="AC99">
        <f>$AL$7*INDEX(I_rec,MATCH(AB99-$AL$13,cpi_rec_u,0))/INDEX(I_rec,MATCH(AB2-$AL$13,cpi_rec_u,0))</f>
        <v>977.08532165913402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88</v>
      </c>
      <c r="C100">
        <f t="shared" si="41"/>
        <v>2034</v>
      </c>
      <c r="D100">
        <f t="shared" si="42"/>
        <v>4.4363731311018471E-2</v>
      </c>
      <c r="E100">
        <f t="shared" si="43"/>
        <v>3.7743516952236655E-3</v>
      </c>
      <c r="F100">
        <f t="shared" si="44"/>
        <v>0.14818078638584178</v>
      </c>
      <c r="G100">
        <f t="shared" si="45"/>
        <v>39.111750017985237</v>
      </c>
      <c r="H100" t="b">
        <f t="shared" si="46"/>
        <v>0</v>
      </c>
      <c r="I100">
        <f t="shared" si="47"/>
        <v>1</v>
      </c>
      <c r="J100">
        <f t="shared" si="48"/>
        <v>977.0853216591338</v>
      </c>
      <c r="K100">
        <f t="shared" si="49"/>
        <v>6.1045630399474495</v>
      </c>
      <c r="L100">
        <f t="shared" si="50"/>
        <v>38360.302118304251</v>
      </c>
      <c r="M100">
        <f t="shared" si="51"/>
        <v>239.66472253925804</v>
      </c>
      <c r="N100">
        <f t="shared" si="33"/>
        <v>0.73098160820299507</v>
      </c>
      <c r="O100">
        <f t="shared" si="52"/>
        <v>0.99636064534947255</v>
      </c>
      <c r="P100">
        <f t="shared" si="53"/>
        <v>983.18988469908129</v>
      </c>
      <c r="Q100">
        <f t="shared" si="54"/>
        <v>4.1263292291383862E-2</v>
      </c>
      <c r="R100">
        <f t="shared" si="55"/>
        <v>3.5054075452690681E-3</v>
      </c>
      <c r="S100">
        <f t="shared" si="56"/>
        <v>983.58326362345235</v>
      </c>
      <c r="T100">
        <f t="shared" si="57"/>
        <v>38360.302118304251</v>
      </c>
      <c r="U100">
        <f t="shared" si="34"/>
        <v>3797425.7885650219</v>
      </c>
      <c r="V100">
        <f t="shared" si="58"/>
        <v>474.35219469393627</v>
      </c>
      <c r="W100">
        <f t="shared" si="35"/>
        <v>97091.686943662964</v>
      </c>
      <c r="X100">
        <f t="shared" si="36"/>
        <v>100765.06421631956</v>
      </c>
      <c r="Y100">
        <f t="shared" si="37"/>
        <v>143672.21360989314</v>
      </c>
      <c r="Z100">
        <f t="shared" si="59"/>
        <v>28143.098048353324</v>
      </c>
      <c r="AA100">
        <f t="shared" si="60"/>
        <v>522.57314367650258</v>
      </c>
      <c r="AB100">
        <f t="shared" si="61"/>
        <v>97</v>
      </c>
      <c r="AC100">
        <f>$AL$7*INDEX(I_rec,MATCH(AB100-$AL$13,cpi_rec_u,0))/INDEX(I_rec,MATCH(AB2-$AL$13,cpi_rec_u,0))</f>
        <v>977.08532165913402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88</v>
      </c>
      <c r="C101">
        <f t="shared" si="41"/>
        <v>2034</v>
      </c>
      <c r="D101">
        <f t="shared" si="42"/>
        <v>4.4363731311018471E-2</v>
      </c>
      <c r="E101">
        <f t="shared" si="43"/>
        <v>3.7743516952236655E-3</v>
      </c>
      <c r="F101">
        <f t="shared" si="44"/>
        <v>0.14762149998354682</v>
      </c>
      <c r="G101">
        <f t="shared" si="45"/>
        <v>38.964128518001694</v>
      </c>
      <c r="H101" t="b">
        <f t="shared" si="46"/>
        <v>0</v>
      </c>
      <c r="I101">
        <f t="shared" si="47"/>
        <v>1</v>
      </c>
      <c r="J101">
        <f t="shared" si="48"/>
        <v>977.0853216591338</v>
      </c>
      <c r="K101">
        <f t="shared" si="49"/>
        <v>6.1171374403086753</v>
      </c>
      <c r="L101">
        <f t="shared" si="50"/>
        <v>38215.516846974737</v>
      </c>
      <c r="M101">
        <f t="shared" si="51"/>
        <v>239.25195039101101</v>
      </c>
      <c r="N101">
        <f t="shared" si="33"/>
        <v>0.72831733962801959</v>
      </c>
      <c r="O101">
        <f t="shared" si="52"/>
        <v>0.99635521804505423</v>
      </c>
      <c r="P101">
        <f t="shared" si="53"/>
        <v>983.20245909944242</v>
      </c>
      <c r="Q101">
        <f t="shared" si="54"/>
        <v>4.1263292291383862E-2</v>
      </c>
      <c r="R101">
        <f t="shared" si="55"/>
        <v>3.5054075452690681E-3</v>
      </c>
      <c r="S101">
        <f t="shared" si="56"/>
        <v>983.59664831998975</v>
      </c>
      <c r="T101">
        <f t="shared" si="57"/>
        <v>38215.516846974737</v>
      </c>
      <c r="U101">
        <f t="shared" si="34"/>
        <v>3772250.5605360367</v>
      </c>
      <c r="V101">
        <f t="shared" si="58"/>
        <v>471.20745261538679</v>
      </c>
      <c r="W101">
        <f t="shared" si="35"/>
        <v>96813.42054893481</v>
      </c>
      <c r="X101">
        <f t="shared" si="36"/>
        <v>100486.21664248079</v>
      </c>
      <c r="Y101">
        <f t="shared" si="37"/>
        <v>143107.29900934032</v>
      </c>
      <c r="Z101">
        <f t="shared" si="59"/>
        <v>27934.839963110244</v>
      </c>
      <c r="AA101">
        <f t="shared" si="60"/>
        <v>518.07733376425904</v>
      </c>
      <c r="AB101">
        <f t="shared" si="61"/>
        <v>97</v>
      </c>
      <c r="AC101">
        <f>$AL$7*INDEX(I_rec,MATCH(AB101-$AL$13,cpi_rec_u,0))/INDEX(I_rec,MATCH(AB2-$AL$13,cpi_rec_u,0))</f>
        <v>977.08532165913402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88</v>
      </c>
      <c r="C102">
        <f t="shared" si="41"/>
        <v>2034</v>
      </c>
      <c r="D102">
        <f t="shared" si="42"/>
        <v>4.4363731311018471E-2</v>
      </c>
      <c r="E102">
        <f t="shared" si="43"/>
        <v>3.7743516952236655E-3</v>
      </c>
      <c r="F102">
        <f t="shared" si="44"/>
        <v>0.14706432452483245</v>
      </c>
      <c r="G102">
        <f t="shared" si="45"/>
        <v>38.81706419347686</v>
      </c>
      <c r="H102" t="b">
        <f t="shared" si="46"/>
        <v>0</v>
      </c>
      <c r="I102">
        <f t="shared" si="47"/>
        <v>1</v>
      </c>
      <c r="J102">
        <f t="shared" si="48"/>
        <v>977.0853216591338</v>
      </c>
      <c r="K102">
        <f t="shared" si="49"/>
        <v>6.1297377418758368</v>
      </c>
      <c r="L102">
        <f t="shared" si="50"/>
        <v>38071.278046179512</v>
      </c>
      <c r="M102">
        <f t="shared" si="51"/>
        <v>238.83988915609561</v>
      </c>
      <c r="N102">
        <f t="shared" si="33"/>
        <v>0.72565888936066536</v>
      </c>
      <c r="O102">
        <f t="shared" si="52"/>
        <v>0.99634987371203876</v>
      </c>
      <c r="P102">
        <f t="shared" si="53"/>
        <v>983.21505940100963</v>
      </c>
      <c r="Q102">
        <f t="shared" si="54"/>
        <v>4.1263292291383862E-2</v>
      </c>
      <c r="R102">
        <f t="shared" si="55"/>
        <v>3.5054075452690681E-3</v>
      </c>
      <c r="S102">
        <f t="shared" si="56"/>
        <v>983.61006058681062</v>
      </c>
      <c r="T102">
        <f t="shared" si="57"/>
        <v>38071.278046179512</v>
      </c>
      <c r="U102">
        <f t="shared" si="34"/>
        <v>3747151.655642367</v>
      </c>
      <c r="V102">
        <f t="shared" si="58"/>
        <v>468.0722443760111</v>
      </c>
      <c r="W102">
        <f t="shared" si="35"/>
        <v>96533.618229481508</v>
      </c>
      <c r="X102">
        <f t="shared" si="36"/>
        <v>100205.92357486777</v>
      </c>
      <c r="Y102">
        <f t="shared" si="37"/>
        <v>142548.11232990693</v>
      </c>
      <c r="Z102">
        <f t="shared" si="59"/>
        <v>27727.97194283209</v>
      </c>
      <c r="AA102">
        <f t="shared" si="60"/>
        <v>513.6120176616688</v>
      </c>
      <c r="AB102">
        <f t="shared" si="61"/>
        <v>97</v>
      </c>
      <c r="AC102">
        <f>$AL$7*INDEX(I_rec,MATCH(AB102-$AL$13,cpi_rec_u,0))/INDEX(I_rec,MATCH(AB2-$AL$13,cpi_rec_u,0))</f>
        <v>977.08532165913402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88</v>
      </c>
      <c r="C103">
        <f t="shared" si="41"/>
        <v>2034</v>
      </c>
      <c r="D103">
        <f t="shared" si="42"/>
        <v>4.4363731311018471E-2</v>
      </c>
      <c r="E103">
        <f t="shared" si="43"/>
        <v>3.7743516952236655E-3</v>
      </c>
      <c r="F103">
        <f t="shared" si="44"/>
        <v>0.14650925204225523</v>
      </c>
      <c r="G103">
        <f t="shared" si="45"/>
        <v>38.670554941434602</v>
      </c>
      <c r="H103" t="b">
        <f t="shared" si="46"/>
        <v>0</v>
      </c>
      <c r="I103">
        <f t="shared" si="47"/>
        <v>1</v>
      </c>
      <c r="J103">
        <f t="shared" si="48"/>
        <v>977.0853216591338</v>
      </c>
      <c r="K103">
        <f t="shared" si="49"/>
        <v>6.1423639980011764</v>
      </c>
      <c r="L103">
        <f t="shared" si="50"/>
        <v>37927.583653346584</v>
      </c>
      <c r="M103">
        <f t="shared" si="51"/>
        <v>238.42853761011284</v>
      </c>
      <c r="N103">
        <f t="shared" si="33"/>
        <v>0.72300632408999932</v>
      </c>
      <c r="O103">
        <f t="shared" si="52"/>
        <v>0.99634461134624419</v>
      </c>
      <c r="P103">
        <f t="shared" si="53"/>
        <v>983.227685657135</v>
      </c>
      <c r="Q103">
        <f t="shared" si="54"/>
        <v>4.1263292291383862E-2</v>
      </c>
      <c r="R103">
        <f t="shared" si="55"/>
        <v>3.5054075452690681E-3</v>
      </c>
      <c r="S103">
        <f t="shared" si="56"/>
        <v>983.62350048070505</v>
      </c>
      <c r="T103">
        <f t="shared" si="57"/>
        <v>37927.583653346584</v>
      </c>
      <c r="U103">
        <f t="shared" si="34"/>
        <v>3722128.2218177542</v>
      </c>
      <c r="V103">
        <f t="shared" si="58"/>
        <v>464.94646354068135</v>
      </c>
      <c r="W103">
        <f t="shared" si="35"/>
        <v>96252.25775670429</v>
      </c>
      <c r="X103">
        <f t="shared" si="36"/>
        <v>99924.163533119718</v>
      </c>
      <c r="Y103">
        <f t="shared" si="37"/>
        <v>141994.63406664386</v>
      </c>
      <c r="Z103">
        <f t="shared" si="59"/>
        <v>27522.488230021208</v>
      </c>
      <c r="AA103">
        <f t="shared" si="60"/>
        <v>509.177021297235</v>
      </c>
      <c r="AB103">
        <f t="shared" si="61"/>
        <v>97</v>
      </c>
      <c r="AC103">
        <f>$AL$7*INDEX(I_rec,MATCH(AB103-$AL$13,cpi_rec_u,0))/INDEX(I_rec,MATCH(AB2-$AL$13,cpi_rec_u,0))</f>
        <v>977.08532165913402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88</v>
      </c>
      <c r="C104">
        <f t="shared" si="41"/>
        <v>2034</v>
      </c>
      <c r="D104">
        <f t="shared" si="42"/>
        <v>4.4363731311018471E-2</v>
      </c>
      <c r="E104">
        <f t="shared" si="43"/>
        <v>3.7743516952236655E-3</v>
      </c>
      <c r="F104">
        <f t="shared" si="44"/>
        <v>0.1459562745984436</v>
      </c>
      <c r="G104">
        <f t="shared" si="45"/>
        <v>38.524598666836155</v>
      </c>
      <c r="H104" t="b">
        <f t="shared" si="46"/>
        <v>0</v>
      </c>
      <c r="I104">
        <f t="shared" si="47"/>
        <v>1</v>
      </c>
      <c r="J104">
        <f t="shared" si="48"/>
        <v>977.0853216591338</v>
      </c>
      <c r="K104">
        <f t="shared" si="49"/>
        <v>6.1550162621468374</v>
      </c>
      <c r="L104">
        <f t="shared" si="50"/>
        <v>37784.431613688837</v>
      </c>
      <c r="M104">
        <f t="shared" si="51"/>
        <v>238.01789453077271</v>
      </c>
      <c r="N104">
        <f t="shared" si="33"/>
        <v>0.7203597087973006</v>
      </c>
      <c r="O104">
        <f t="shared" si="52"/>
        <v>0.99633942995446156</v>
      </c>
      <c r="P104">
        <f t="shared" si="53"/>
        <v>983.24033792128068</v>
      </c>
      <c r="Q104">
        <f t="shared" si="54"/>
        <v>4.1263292291383862E-2</v>
      </c>
      <c r="R104">
        <f t="shared" si="55"/>
        <v>3.5054075452690681E-3</v>
      </c>
      <c r="S104">
        <f t="shared" si="56"/>
        <v>983.63696805858046</v>
      </c>
      <c r="T104">
        <f t="shared" si="57"/>
        <v>37784.431613688837</v>
      </c>
      <c r="U104">
        <f t="shared" si="34"/>
        <v>3697179.4170928728</v>
      </c>
      <c r="V104">
        <f t="shared" si="58"/>
        <v>461.83000493551924</v>
      </c>
      <c r="W104">
        <f t="shared" si="35"/>
        <v>95969.316878973434</v>
      </c>
      <c r="X104">
        <f t="shared" si="36"/>
        <v>99640.915030384887</v>
      </c>
      <c r="Y104">
        <f t="shared" si="37"/>
        <v>141446.84524902378</v>
      </c>
      <c r="Z104">
        <f t="shared" si="59"/>
        <v>27318.383008843128</v>
      </c>
      <c r="AA104">
        <f t="shared" si="60"/>
        <v>504.77217086154167</v>
      </c>
      <c r="AB104">
        <f t="shared" si="61"/>
        <v>97</v>
      </c>
      <c r="AC104">
        <f>$AL$7*INDEX(I_rec,MATCH(AB104-$AL$13,cpi_rec_u,0))/INDEX(I_rec,MATCH(AB2-$AL$13,cpi_rec_u,0))</f>
        <v>977.08532165913402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88</v>
      </c>
      <c r="C105">
        <f t="shared" si="41"/>
        <v>2034</v>
      </c>
      <c r="D105">
        <f t="shared" si="42"/>
        <v>4.4363731311018471E-2</v>
      </c>
      <c r="E105">
        <f t="shared" si="43"/>
        <v>3.7743516952236655E-3</v>
      </c>
      <c r="F105">
        <f t="shared" si="44"/>
        <v>0.1454053842859844</v>
      </c>
      <c r="G105">
        <f t="shared" si="45"/>
        <v>38.379193282550169</v>
      </c>
      <c r="H105" t="b">
        <f t="shared" si="46"/>
        <v>0</v>
      </c>
      <c r="I105">
        <f t="shared" si="47"/>
        <v>1</v>
      </c>
      <c r="J105">
        <f t="shared" si="48"/>
        <v>977.0853216591338</v>
      </c>
      <c r="K105">
        <f t="shared" si="49"/>
        <v>6.1676945878850802</v>
      </c>
      <c r="L105">
        <f t="shared" si="50"/>
        <v>37641.81988017464</v>
      </c>
      <c r="M105">
        <f t="shared" si="51"/>
        <v>237.60795869789013</v>
      </c>
      <c r="N105">
        <f t="shared" si="33"/>
        <v>0.71771910678216122</v>
      </c>
      <c r="O105">
        <f t="shared" si="52"/>
        <v>0.9963343285543439</v>
      </c>
      <c r="P105">
        <f t="shared" si="53"/>
        <v>983.25301624701888</v>
      </c>
      <c r="Q105">
        <f t="shared" si="54"/>
        <v>4.1263292291383862E-2</v>
      </c>
      <c r="R105">
        <f t="shared" si="55"/>
        <v>3.5054075452690681E-3</v>
      </c>
      <c r="S105">
        <f t="shared" si="56"/>
        <v>983.65046337746116</v>
      </c>
      <c r="T105">
        <f t="shared" si="57"/>
        <v>37641.81988017464</v>
      </c>
      <c r="U105">
        <f t="shared" si="34"/>
        <v>3672304.4094297164</v>
      </c>
      <c r="V105">
        <f t="shared" si="58"/>
        <v>458.72276462720885</v>
      </c>
      <c r="W105">
        <f t="shared" si="35"/>
        <v>95684.773319594577</v>
      </c>
      <c r="X105">
        <f t="shared" si="36"/>
        <v>99356.156571340165</v>
      </c>
      <c r="Y105">
        <f t="shared" si="37"/>
        <v>140904.72743306149</v>
      </c>
      <c r="Z105">
        <f t="shared" si="59"/>
        <v>27115.650407483045</v>
      </c>
      <c r="AA105">
        <f t="shared" si="60"/>
        <v>500.39729282441709</v>
      </c>
      <c r="AB105">
        <f t="shared" si="61"/>
        <v>97</v>
      </c>
      <c r="AC105">
        <f>$AL$7*INDEX(I_rec,MATCH(AB105-$AL$13,cpi_rec_u,0))/INDEX(I_rec,MATCH(AB2-$AL$13,cpi_rec_u,0))</f>
        <v>977.08532165913402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88</v>
      </c>
      <c r="C106">
        <f t="shared" si="41"/>
        <v>2034</v>
      </c>
      <c r="D106">
        <f t="shared" si="42"/>
        <v>4.4363731311018471E-2</v>
      </c>
      <c r="E106">
        <f t="shared" si="43"/>
        <v>3.7743516952236655E-3</v>
      </c>
      <c r="F106">
        <f t="shared" si="44"/>
        <v>0.14485657322730994</v>
      </c>
      <c r="G106">
        <f t="shared" si="45"/>
        <v>38.234336709322861</v>
      </c>
      <c r="H106" t="b">
        <f t="shared" si="46"/>
        <v>0</v>
      </c>
      <c r="I106">
        <f t="shared" si="47"/>
        <v>1</v>
      </c>
      <c r="J106">
        <f t="shared" si="48"/>
        <v>977.0853216591338</v>
      </c>
      <c r="K106">
        <f t="shared" si="49"/>
        <v>6.1803990288985187</v>
      </c>
      <c r="L106">
        <f t="shared" si="50"/>
        <v>37499.7464134986</v>
      </c>
      <c r="M106">
        <f t="shared" si="51"/>
        <v>237.19872889338163</v>
      </c>
      <c r="N106">
        <f t="shared" si="33"/>
        <v>0.71508457968830408</v>
      </c>
      <c r="O106">
        <f t="shared" si="52"/>
        <v>0.99632930617429316</v>
      </c>
      <c r="P106">
        <f t="shared" si="53"/>
        <v>983.26572068803227</v>
      </c>
      <c r="Q106">
        <f t="shared" si="54"/>
        <v>4.1263292291383862E-2</v>
      </c>
      <c r="R106">
        <f t="shared" si="55"/>
        <v>3.5054075452690681E-3</v>
      </c>
      <c r="S106">
        <f t="shared" si="56"/>
        <v>983.66398649448922</v>
      </c>
      <c r="T106">
        <f t="shared" si="57"/>
        <v>37499.7464134986</v>
      </c>
      <c r="U106">
        <f t="shared" si="34"/>
        <v>3647502.3765588598</v>
      </c>
      <c r="V106">
        <f t="shared" si="58"/>
        <v>455.62463990266809</v>
      </c>
      <c r="W106">
        <f t="shared" si="35"/>
        <v>95398.60477478808</v>
      </c>
      <c r="X106">
        <f t="shared" si="36"/>
        <v>99069.866650225653</v>
      </c>
      <c r="Y106">
        <f t="shared" si="37"/>
        <v>140368.26269358027</v>
      </c>
      <c r="Z106">
        <f t="shared" si="59"/>
        <v>26914.28450045377</v>
      </c>
      <c r="AA106">
        <f t="shared" si="60"/>
        <v>496.0522139516562</v>
      </c>
      <c r="AB106">
        <f t="shared" si="61"/>
        <v>97</v>
      </c>
      <c r="AC106">
        <f>$AL$7*INDEX(I_rec,MATCH(AB106-$AL$13,cpi_rec_u,0))/INDEX(I_rec,MATCH(AB2-$AL$13,cpi_rec_u,0))</f>
        <v>977.08532165913402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88</v>
      </c>
      <c r="C107">
        <f t="shared" si="41"/>
        <v>2034</v>
      </c>
      <c r="D107">
        <f t="shared" si="42"/>
        <v>4.4363731311018471E-2</v>
      </c>
      <c r="E107">
        <f t="shared" si="43"/>
        <v>3.7743516952236655E-3</v>
      </c>
      <c r="F107">
        <f t="shared" si="44"/>
        <v>0.14430983357458516</v>
      </c>
      <c r="G107">
        <f t="shared" si="45"/>
        <v>38.090026875748279</v>
      </c>
      <c r="H107" t="b">
        <f t="shared" si="46"/>
        <v>0</v>
      </c>
      <c r="I107">
        <f t="shared" si="47"/>
        <v>1</v>
      </c>
      <c r="J107">
        <f t="shared" si="48"/>
        <v>977.0853216591338</v>
      </c>
      <c r="K107">
        <f t="shared" si="49"/>
        <v>6.1931296389803459</v>
      </c>
      <c r="L107">
        <f t="shared" si="50"/>
        <v>37358.209182052356</v>
      </c>
      <c r="M107">
        <f t="shared" si="51"/>
        <v>236.79020390126166</v>
      </c>
      <c r="N107">
        <f t="shared" si="33"/>
        <v>0.71245618752911732</v>
      </c>
      <c r="O107">
        <f t="shared" si="52"/>
        <v>0.9963243618533455</v>
      </c>
      <c r="P107">
        <f t="shared" si="53"/>
        <v>983.27845129811419</v>
      </c>
      <c r="Q107">
        <f t="shared" si="54"/>
        <v>4.1263292291383862E-2</v>
      </c>
      <c r="R107">
        <f t="shared" si="55"/>
        <v>3.5054075452690681E-3</v>
      </c>
      <c r="S107">
        <f t="shared" si="56"/>
        <v>983.67753746692426</v>
      </c>
      <c r="T107">
        <f t="shared" si="57"/>
        <v>37358.209182052356</v>
      </c>
      <c r="U107">
        <f t="shared" si="34"/>
        <v>3622772.5058195526</v>
      </c>
      <c r="V107">
        <f t="shared" si="58"/>
        <v>452.53552924907439</v>
      </c>
      <c r="W107">
        <f t="shared" si="35"/>
        <v>95110.788911681142</v>
      </c>
      <c r="X107">
        <f t="shared" si="36"/>
        <v>98782.023748894033</v>
      </c>
      <c r="Y107">
        <f t="shared" si="37"/>
        <v>139837.43361662238</v>
      </c>
      <c r="Z107">
        <f t="shared" si="59"/>
        <v>26714.279310855651</v>
      </c>
      <c r="AA107">
        <f t="shared" si="60"/>
        <v>491.73676132130845</v>
      </c>
      <c r="AB107">
        <f t="shared" si="61"/>
        <v>97</v>
      </c>
      <c r="AC107">
        <f>$AL$7*INDEX(I_rec,MATCH(AB107-$AL$13,cpi_rec_u,0))/INDEX(I_rec,MATCH(AB2-$AL$13,cpi_rec_u,0))</f>
        <v>977.08532165913402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88</v>
      </c>
      <c r="C108">
        <f t="shared" si="41"/>
        <v>2034</v>
      </c>
      <c r="D108">
        <f t="shared" si="42"/>
        <v>4.4363731311018471E-2</v>
      </c>
      <c r="E108">
        <f t="shared" si="43"/>
        <v>3.7743516952236655E-3</v>
      </c>
      <c r="F108">
        <f t="shared" si="44"/>
        <v>0.14376515750959551</v>
      </c>
      <c r="G108">
        <f t="shared" si="45"/>
        <v>37.946261718238681</v>
      </c>
      <c r="H108" t="b">
        <f t="shared" si="46"/>
        <v>0</v>
      </c>
      <c r="I108">
        <f t="shared" si="47"/>
        <v>1</v>
      </c>
      <c r="J108">
        <f t="shared" si="48"/>
        <v>977.0853216591338</v>
      </c>
      <c r="K108">
        <f t="shared" si="49"/>
        <v>6.2058864720345568</v>
      </c>
      <c r="L108">
        <f t="shared" si="50"/>
        <v>37217.206161895556</v>
      </c>
      <c r="M108">
        <f t="shared" si="51"/>
        <v>236.38238250763894</v>
      </c>
      <c r="N108">
        <f t="shared" si="33"/>
        <v>0.7098339887129117</v>
      </c>
      <c r="O108">
        <f t="shared" si="52"/>
        <v>0.99631949464106739</v>
      </c>
      <c r="P108">
        <f t="shared" si="53"/>
        <v>983.29120813116833</v>
      </c>
      <c r="Q108">
        <f t="shared" si="54"/>
        <v>4.1263292291383862E-2</v>
      </c>
      <c r="R108">
        <f t="shared" si="55"/>
        <v>3.5054075452690681E-3</v>
      </c>
      <c r="S108">
        <f t="shared" si="56"/>
        <v>983.69111635214381</v>
      </c>
      <c r="T108">
        <f t="shared" si="57"/>
        <v>37217.206161895556</v>
      </c>
      <c r="U108">
        <f t="shared" si="34"/>
        <v>3598113.9940025508</v>
      </c>
      <c r="V108">
        <f t="shared" si="58"/>
        <v>449.45533233423191</v>
      </c>
      <c r="W108">
        <f t="shared" si="35"/>
        <v>94821.303366311302</v>
      </c>
      <c r="X108">
        <f t="shared" si="36"/>
        <v>98492.606334873606</v>
      </c>
      <c r="Y108">
        <f t="shared" si="37"/>
        <v>139312.2232920118</v>
      </c>
      <c r="Z108">
        <f t="shared" si="59"/>
        <v>26515.628812589282</v>
      </c>
      <c r="AA108">
        <f t="shared" si="60"/>
        <v>487.45076233953705</v>
      </c>
      <c r="AB108">
        <f t="shared" si="61"/>
        <v>97</v>
      </c>
      <c r="AC108">
        <f>$AL$7*INDEX(I_rec,MATCH(AB108-$AL$13,cpi_rec_u,0))/INDEX(I_rec,MATCH(AB2-$AL$13,cpi_rec_u,0))</f>
        <v>977.08532165913402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88</v>
      </c>
      <c r="C109">
        <f t="shared" si="41"/>
        <v>2034</v>
      </c>
      <c r="D109">
        <f t="shared" si="42"/>
        <v>4.4363731311018471E-2</v>
      </c>
      <c r="E109">
        <f t="shared" si="43"/>
        <v>3.7743516952236655E-3</v>
      </c>
      <c r="F109">
        <f t="shared" si="44"/>
        <v>0.14322253724363504</v>
      </c>
      <c r="G109">
        <f t="shared" si="45"/>
        <v>37.803039180995043</v>
      </c>
      <c r="H109" t="b">
        <f t="shared" si="46"/>
        <v>0</v>
      </c>
      <c r="I109">
        <f t="shared" si="47"/>
        <v>1</v>
      </c>
      <c r="J109">
        <f t="shared" si="48"/>
        <v>977.0853216591338</v>
      </c>
      <c r="K109">
        <f t="shared" si="49"/>
        <v>6.2186695820761795</v>
      </c>
      <c r="L109">
        <f t="shared" si="50"/>
        <v>37076.735336726917</v>
      </c>
      <c r="M109">
        <f t="shared" si="51"/>
        <v>235.97526350071266</v>
      </c>
      <c r="N109">
        <f t="shared" si="33"/>
        <v>0.70721804006789424</v>
      </c>
      <c r="O109">
        <f t="shared" si="52"/>
        <v>0.99631470359744145</v>
      </c>
      <c r="P109">
        <f t="shared" si="53"/>
        <v>983.30399124120993</v>
      </c>
      <c r="Q109">
        <f t="shared" si="54"/>
        <v>4.1263292291383862E-2</v>
      </c>
      <c r="R109">
        <f t="shared" si="55"/>
        <v>3.5054075452690681E-3</v>
      </c>
      <c r="S109">
        <f t="shared" si="56"/>
        <v>983.70472320764361</v>
      </c>
      <c r="T109">
        <f t="shared" si="57"/>
        <v>37076.735336726917</v>
      </c>
      <c r="U109">
        <f t="shared" si="34"/>
        <v>3573526.0471956809</v>
      </c>
      <c r="V109">
        <f t="shared" si="58"/>
        <v>446.38394998728052</v>
      </c>
      <c r="W109">
        <f t="shared" si="35"/>
        <v>94530.125741642114</v>
      </c>
      <c r="X109">
        <f t="shared" si="36"/>
        <v>98201.5928594453</v>
      </c>
      <c r="Y109">
        <f t="shared" si="37"/>
        <v>138792.61530604877</v>
      </c>
      <c r="Z109">
        <f t="shared" si="59"/>
        <v>26318.326932521828</v>
      </c>
      <c r="AA109">
        <f t="shared" si="60"/>
        <v>483.19404475606063</v>
      </c>
      <c r="AB109">
        <f t="shared" si="61"/>
        <v>97</v>
      </c>
      <c r="AC109">
        <f>$AL$7*INDEX(I_rec,MATCH(AB109-$AL$13,cpi_rec_u,0))/INDEX(I_rec,MATCH(AB2-$AL$13,cpi_rec_u,0))</f>
        <v>977.08532165913402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89</v>
      </c>
      <c r="C110">
        <f t="shared" si="41"/>
        <v>2034</v>
      </c>
      <c r="D110">
        <f t="shared" si="42"/>
        <v>5.002140110593107E-2</v>
      </c>
      <c r="E110">
        <f t="shared" si="43"/>
        <v>4.2671880796151251E-3</v>
      </c>
      <c r="F110">
        <f t="shared" si="44"/>
        <v>0.16131267816636558</v>
      </c>
      <c r="G110">
        <f t="shared" si="45"/>
        <v>37.641726502828675</v>
      </c>
      <c r="H110" t="b">
        <f t="shared" si="46"/>
        <v>0</v>
      </c>
      <c r="I110">
        <f t="shared" si="47"/>
        <v>1</v>
      </c>
      <c r="J110">
        <f t="shared" si="48"/>
        <v>977.0853216591338</v>
      </c>
      <c r="K110">
        <f t="shared" si="49"/>
        <v>6.2314790232315085</v>
      </c>
      <c r="L110">
        <f t="shared" si="50"/>
        <v>36936.794697855381</v>
      </c>
      <c r="M110">
        <f t="shared" si="51"/>
        <v>235.56884567076943</v>
      </c>
      <c r="N110">
        <f t="shared" si="33"/>
        <v>0.70460839686686361</v>
      </c>
      <c r="O110">
        <f t="shared" si="52"/>
        <v>0.99630998779276037</v>
      </c>
      <c r="P110">
        <f t="shared" si="53"/>
        <v>983.31680068236528</v>
      </c>
      <c r="Q110">
        <f t="shared" si="54"/>
        <v>4.6525565674092544E-2</v>
      </c>
      <c r="R110">
        <f t="shared" si="55"/>
        <v>3.9623513171173075E-3</v>
      </c>
      <c r="S110">
        <f t="shared" si="56"/>
        <v>983.71835809103789</v>
      </c>
      <c r="T110">
        <f t="shared" si="57"/>
        <v>36936.794697855381</v>
      </c>
      <c r="U110">
        <f t="shared" si="34"/>
        <v>3549007.8806320471</v>
      </c>
      <c r="V110">
        <f t="shared" si="58"/>
        <v>443.32128417973462</v>
      </c>
      <c r="W110">
        <f t="shared" si="35"/>
        <v>94283.876175694342</v>
      </c>
      <c r="X110">
        <f t="shared" si="36"/>
        <v>97953.87862242118</v>
      </c>
      <c r="Y110">
        <f t="shared" si="37"/>
        <v>138145.22836440368</v>
      </c>
      <c r="Z110">
        <f t="shared" si="59"/>
        <v>26122.367552607469</v>
      </c>
      <c r="AA110">
        <f t="shared" si="60"/>
        <v>478.96643667917988</v>
      </c>
      <c r="AB110">
        <f t="shared" si="61"/>
        <v>97</v>
      </c>
      <c r="AC110">
        <f>$AL$7*INDEX(I_rec,MATCH(AB110-$AL$13,cpi_rec_u,0))/INDEX(I_rec,MATCH(AB2-$AL$13,cpi_rec_u,0))</f>
        <v>977.08532165913402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89</v>
      </c>
      <c r="C111">
        <f t="shared" si="41"/>
        <v>2035</v>
      </c>
      <c r="D111">
        <f t="shared" si="42"/>
        <v>4.9359723014241921E-2</v>
      </c>
      <c r="E111">
        <f t="shared" si="43"/>
        <v>4.2094109579499106E-3</v>
      </c>
      <c r="F111">
        <f t="shared" si="44"/>
        <v>0.1584494960171606</v>
      </c>
      <c r="G111">
        <f t="shared" si="45"/>
        <v>37.483277006811512</v>
      </c>
      <c r="H111" t="b">
        <f t="shared" si="46"/>
        <v>1</v>
      </c>
      <c r="I111">
        <f t="shared" si="47"/>
        <v>1.0249999999999999</v>
      </c>
      <c r="J111">
        <f t="shared" si="48"/>
        <v>1001.512454700612</v>
      </c>
      <c r="K111">
        <f t="shared" si="49"/>
        <v>6.244314849738327</v>
      </c>
      <c r="L111">
        <f t="shared" si="50"/>
        <v>37698.657909017027</v>
      </c>
      <c r="M111">
        <f t="shared" si="51"/>
        <v>235.04679177140184</v>
      </c>
      <c r="N111">
        <f t="shared" si="33"/>
        <v>0.7020051128516277</v>
      </c>
      <c r="O111">
        <f t="shared" si="52"/>
        <v>0.99630534630752099</v>
      </c>
      <c r="P111">
        <f t="shared" si="53"/>
        <v>1007.7567695503503</v>
      </c>
      <c r="Q111">
        <f t="shared" si="54"/>
        <v>4.5910130143912209E-2</v>
      </c>
      <c r="R111">
        <f t="shared" si="55"/>
        <v>3.9087914397822887E-3</v>
      </c>
      <c r="S111">
        <f t="shared" si="56"/>
        <v>1008.1591541015378</v>
      </c>
      <c r="T111">
        <f t="shared" si="57"/>
        <v>37698.657909017027</v>
      </c>
      <c r="U111">
        <f t="shared" si="34"/>
        <v>3523654.3303644159</v>
      </c>
      <c r="V111">
        <f t="shared" si="58"/>
        <v>440.15426713125174</v>
      </c>
      <c r="W111">
        <f t="shared" si="35"/>
        <v>94006.037138217565</v>
      </c>
      <c r="X111">
        <f t="shared" si="36"/>
        <v>97674.865989195256</v>
      </c>
      <c r="Y111">
        <f t="shared" si="37"/>
        <v>137519.72811177876</v>
      </c>
      <c r="Z111">
        <f t="shared" si="59"/>
        <v>26562.790913304794</v>
      </c>
      <c r="AA111">
        <f t="shared" si="60"/>
        <v>474.60648910834681</v>
      </c>
      <c r="AB111">
        <f t="shared" si="61"/>
        <v>109</v>
      </c>
      <c r="AC111">
        <f>$AL$7*INDEX(I_rec,MATCH(AB111-$AL$13,cpi_rec_u,0))/INDEX(I_rec,MATCH(AB2-$AL$13,cpi_rec_u,0))</f>
        <v>1001.5124547006122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89</v>
      </c>
      <c r="C112">
        <f t="shared" si="41"/>
        <v>2035</v>
      </c>
      <c r="D112">
        <f t="shared" si="42"/>
        <v>4.9359723014241921E-2</v>
      </c>
      <c r="E112">
        <f t="shared" si="43"/>
        <v>4.2094109579499106E-3</v>
      </c>
      <c r="F112">
        <f t="shared" si="44"/>
        <v>0.1577825169723443</v>
      </c>
      <c r="G112">
        <f t="shared" si="45"/>
        <v>37.325494489839166</v>
      </c>
      <c r="H112" t="b">
        <f t="shared" si="46"/>
        <v>0</v>
      </c>
      <c r="I112">
        <f t="shared" si="47"/>
        <v>1</v>
      </c>
      <c r="J112">
        <f t="shared" si="48"/>
        <v>1001.512454700612</v>
      </c>
      <c r="K112">
        <f t="shared" si="49"/>
        <v>6.2571771159461349</v>
      </c>
      <c r="L112">
        <f t="shared" si="50"/>
        <v>37539.968765314807</v>
      </c>
      <c r="M112">
        <f t="shared" si="51"/>
        <v>234.53950311769094</v>
      </c>
      <c r="N112">
        <f t="shared" si="33"/>
        <v>0.6994082402571421</v>
      </c>
      <c r="O112">
        <f t="shared" si="52"/>
        <v>0.99630077823231689</v>
      </c>
      <c r="P112">
        <f t="shared" si="53"/>
        <v>1007.7696318165581</v>
      </c>
      <c r="Q112">
        <f t="shared" si="54"/>
        <v>4.5910130143912209E-2</v>
      </c>
      <c r="R112">
        <f t="shared" si="55"/>
        <v>3.9087914397822887E-3</v>
      </c>
      <c r="S112">
        <f t="shared" si="56"/>
        <v>1008.1728452140385</v>
      </c>
      <c r="T112">
        <f t="shared" si="57"/>
        <v>37539.968765314807</v>
      </c>
      <c r="U112">
        <f t="shared" si="34"/>
        <v>3498385.7454859847</v>
      </c>
      <c r="V112">
        <f t="shared" si="58"/>
        <v>436.9978634616956</v>
      </c>
      <c r="W112">
        <f t="shared" si="35"/>
        <v>93726.440688905728</v>
      </c>
      <c r="X112">
        <f t="shared" si="36"/>
        <v>97394.187610576715</v>
      </c>
      <c r="Y112">
        <f t="shared" si="37"/>
        <v>136900.46751495497</v>
      </c>
      <c r="Z112">
        <f t="shared" si="59"/>
        <v>26353.2500095414</v>
      </c>
      <c r="AA112">
        <f t="shared" si="60"/>
        <v>470.28783703417469</v>
      </c>
      <c r="AB112">
        <f t="shared" si="61"/>
        <v>109</v>
      </c>
      <c r="AC112">
        <f>$AL$7*INDEX(I_rec,MATCH(AB112-$AL$13,cpi_rec_u,0))/INDEX(I_rec,MATCH(AB2-$AL$13,cpi_rec_u,0))</f>
        <v>1001.5124547006122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89</v>
      </c>
      <c r="C113">
        <f t="shared" si="41"/>
        <v>2035</v>
      </c>
      <c r="D113">
        <f t="shared" si="42"/>
        <v>4.9359723014241921E-2</v>
      </c>
      <c r="E113">
        <f t="shared" si="43"/>
        <v>4.2094109579499106E-3</v>
      </c>
      <c r="F113">
        <f t="shared" si="44"/>
        <v>0.157118345516428</v>
      </c>
      <c r="G113">
        <f t="shared" si="45"/>
        <v>37.168376144322735</v>
      </c>
      <c r="H113" t="b">
        <f t="shared" si="46"/>
        <v>0</v>
      </c>
      <c r="I113">
        <f t="shared" si="47"/>
        <v>1</v>
      </c>
      <c r="J113">
        <f t="shared" si="48"/>
        <v>1001.512454700612</v>
      </c>
      <c r="K113">
        <f t="shared" si="49"/>
        <v>6.2700658763163917</v>
      </c>
      <c r="L113">
        <f t="shared" si="50"/>
        <v>37381.947609432988</v>
      </c>
      <c r="M113">
        <f t="shared" si="51"/>
        <v>234.03330931737605</v>
      </c>
      <c r="N113">
        <f t="shared" si="33"/>
        <v>0.69681782983537244</v>
      </c>
      <c r="O113">
        <f t="shared" si="52"/>
        <v>0.99629628266773451</v>
      </c>
      <c r="P113">
        <f t="shared" si="53"/>
        <v>1007.7825205769284</v>
      </c>
      <c r="Q113">
        <f t="shared" si="54"/>
        <v>4.5910130143912209E-2</v>
      </c>
      <c r="R113">
        <f t="shared" si="55"/>
        <v>3.9087914397822887E-3</v>
      </c>
      <c r="S113">
        <f t="shared" si="56"/>
        <v>1008.1865645279894</v>
      </c>
      <c r="T113">
        <f t="shared" si="57"/>
        <v>37381.947609432988</v>
      </c>
      <c r="U113">
        <f t="shared" si="34"/>
        <v>3473201.2752268906</v>
      </c>
      <c r="V113">
        <f t="shared" si="58"/>
        <v>433.85196689787631</v>
      </c>
      <c r="W113">
        <f t="shared" si="35"/>
        <v>93445.063667582523</v>
      </c>
      <c r="X113">
        <f t="shared" si="36"/>
        <v>97111.821272716305</v>
      </c>
      <c r="Y113">
        <f t="shared" si="37"/>
        <v>136287.42589766844</v>
      </c>
      <c r="Z113">
        <f t="shared" si="59"/>
        <v>26145.242194898205</v>
      </c>
      <c r="AA113">
        <f t="shared" si="60"/>
        <v>466.00061107480741</v>
      </c>
      <c r="AB113">
        <f t="shared" si="61"/>
        <v>109</v>
      </c>
      <c r="AC113">
        <f>$AL$7*INDEX(I_rec,MATCH(AB113-$AL$13,cpi_rec_u,0))/INDEX(I_rec,MATCH(AB2-$AL$13,cpi_rec_u,0))</f>
        <v>1001.5124547006122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89</v>
      </c>
      <c r="C114">
        <f t="shared" si="41"/>
        <v>2035</v>
      </c>
      <c r="D114">
        <f t="shared" si="42"/>
        <v>4.9359723014241921E-2</v>
      </c>
      <c r="E114">
        <f t="shared" si="43"/>
        <v>4.2094109579499106E-3</v>
      </c>
      <c r="F114">
        <f t="shared" si="44"/>
        <v>0.15645696983111618</v>
      </c>
      <c r="G114">
        <f t="shared" si="45"/>
        <v>37.011919174491617</v>
      </c>
      <c r="H114" t="b">
        <f t="shared" si="46"/>
        <v>0</v>
      </c>
      <c r="I114">
        <f t="shared" si="47"/>
        <v>1</v>
      </c>
      <c r="J114">
        <f t="shared" si="48"/>
        <v>1001.512454700612</v>
      </c>
      <c r="K114">
        <f t="shared" si="49"/>
        <v>6.2829811854227327</v>
      </c>
      <c r="L114">
        <f t="shared" si="50"/>
        <v>37224.591629536335</v>
      </c>
      <c r="M114">
        <f t="shared" si="51"/>
        <v>233.52820800749487</v>
      </c>
      <c r="N114">
        <f t="shared" si="33"/>
        <v>0.69423393087888152</v>
      </c>
      <c r="O114">
        <f t="shared" si="52"/>
        <v>0.99629185872425019</v>
      </c>
      <c r="P114">
        <f t="shared" si="53"/>
        <v>1007.7954358860347</v>
      </c>
      <c r="Q114">
        <f t="shared" si="54"/>
        <v>4.5910130143912209E-2</v>
      </c>
      <c r="R114">
        <f t="shared" si="55"/>
        <v>3.9087914397822887E-3</v>
      </c>
      <c r="S114">
        <f t="shared" si="56"/>
        <v>1008.2003121014807</v>
      </c>
      <c r="T114">
        <f t="shared" si="57"/>
        <v>37224.591629536335</v>
      </c>
      <c r="U114">
        <f t="shared" si="34"/>
        <v>3448100.0782977776</v>
      </c>
      <c r="V114">
        <f t="shared" si="58"/>
        <v>430.71647235085351</v>
      </c>
      <c r="W114">
        <f t="shared" si="35"/>
        <v>93161.882852975352</v>
      </c>
      <c r="X114">
        <f t="shared" si="36"/>
        <v>96827.744719582537</v>
      </c>
      <c r="Y114">
        <f t="shared" si="37"/>
        <v>135680.58311171611</v>
      </c>
      <c r="Z114">
        <f t="shared" si="59"/>
        <v>25938.759155801479</v>
      </c>
      <c r="AA114">
        <f t="shared" si="60"/>
        <v>461.74460880354411</v>
      </c>
      <c r="AB114">
        <f t="shared" si="61"/>
        <v>109</v>
      </c>
      <c r="AC114">
        <f>$AL$7*INDEX(I_rec,MATCH(AB114-$AL$13,cpi_rec_u,0))/INDEX(I_rec,MATCH(AB2-$AL$13,cpi_rec_u,0))</f>
        <v>1001.5124547006122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89</v>
      </c>
      <c r="C115">
        <f t="shared" si="41"/>
        <v>2035</v>
      </c>
      <c r="D115">
        <f t="shared" si="42"/>
        <v>4.9359723014241921E-2</v>
      </c>
      <c r="E115">
        <f t="shared" si="43"/>
        <v>4.2094109579499106E-3</v>
      </c>
      <c r="F115">
        <f t="shared" si="44"/>
        <v>0.15579837814786143</v>
      </c>
      <c r="G115">
        <f t="shared" si="45"/>
        <v>36.856120796343752</v>
      </c>
      <c r="H115" t="b">
        <f t="shared" si="46"/>
        <v>0</v>
      </c>
      <c r="I115">
        <f t="shared" si="47"/>
        <v>1</v>
      </c>
      <c r="J115">
        <f t="shared" si="48"/>
        <v>1001.512454700612</v>
      </c>
      <c r="K115">
        <f t="shared" si="49"/>
        <v>6.2959230979512064</v>
      </c>
      <c r="L115">
        <f t="shared" si="50"/>
        <v>37067.898025625749</v>
      </c>
      <c r="M115">
        <f t="shared" si="51"/>
        <v>233.02419683018491</v>
      </c>
      <c r="N115">
        <f t="shared" si="33"/>
        <v>0.69165659124414092</v>
      </c>
      <c r="O115">
        <f t="shared" si="52"/>
        <v>0.99628750552212597</v>
      </c>
      <c r="P115">
        <f t="shared" si="53"/>
        <v>1007.8083777985632</v>
      </c>
      <c r="Q115">
        <f t="shared" si="54"/>
        <v>4.5910130143912209E-2</v>
      </c>
      <c r="R115">
        <f t="shared" si="55"/>
        <v>3.9087914397822887E-3</v>
      </c>
      <c r="S115">
        <f t="shared" si="56"/>
        <v>1008.2140879927225</v>
      </c>
      <c r="T115">
        <f t="shared" si="57"/>
        <v>37067.898025625749</v>
      </c>
      <c r="U115">
        <f t="shared" si="34"/>
        <v>3423081.3227376523</v>
      </c>
      <c r="V115">
        <f t="shared" si="58"/>
        <v>427.59127589693117</v>
      </c>
      <c r="W115">
        <f t="shared" si="35"/>
        <v>92876.874960677786</v>
      </c>
      <c r="X115">
        <f t="shared" si="36"/>
        <v>96541.935651023014</v>
      </c>
      <c r="Y115">
        <f t="shared" si="37"/>
        <v>135079.91952929474</v>
      </c>
      <c r="Z115">
        <f t="shared" si="59"/>
        <v>25733.792555747696</v>
      </c>
      <c r="AA115">
        <f t="shared" si="60"/>
        <v>457.51962848791788</v>
      </c>
      <c r="AB115">
        <f t="shared" si="61"/>
        <v>109</v>
      </c>
      <c r="AC115">
        <f>$AL$7*INDEX(I_rec,MATCH(AB115-$AL$13,cpi_rec_u,0))/INDEX(I_rec,MATCH(AB2-$AL$13,cpi_rec_u,0))</f>
        <v>1001.5124547006122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89</v>
      </c>
      <c r="C116">
        <f t="shared" si="41"/>
        <v>2035</v>
      </c>
      <c r="D116">
        <f t="shared" si="42"/>
        <v>4.9359723014241921E-2</v>
      </c>
      <c r="E116">
        <f t="shared" si="43"/>
        <v>4.2094109579499106E-3</v>
      </c>
      <c r="F116">
        <f t="shared" si="44"/>
        <v>0.15514255874765498</v>
      </c>
      <c r="G116">
        <f t="shared" si="45"/>
        <v>36.700978237596097</v>
      </c>
      <c r="H116" t="b">
        <f t="shared" si="46"/>
        <v>0</v>
      </c>
      <c r="I116">
        <f t="shared" si="47"/>
        <v>1</v>
      </c>
      <c r="J116">
        <f t="shared" si="48"/>
        <v>1001.512454700612</v>
      </c>
      <c r="K116">
        <f t="shared" si="49"/>
        <v>6.3088916687005074</v>
      </c>
      <c r="L116">
        <f t="shared" si="50"/>
        <v>36911.864009488505</v>
      </c>
      <c r="M116">
        <f t="shared" si="51"/>
        <v>232.52127343267261</v>
      </c>
      <c r="N116">
        <f t="shared" si="33"/>
        <v>0.68908585737457018</v>
      </c>
      <c r="O116">
        <f t="shared" si="52"/>
        <v>0.99628322219130949</v>
      </c>
      <c r="P116">
        <f t="shared" si="53"/>
        <v>1007.8213463693126</v>
      </c>
      <c r="Q116">
        <f t="shared" si="54"/>
        <v>4.5910130143912209E-2</v>
      </c>
      <c r="R116">
        <f t="shared" si="55"/>
        <v>3.9087914397822887E-3</v>
      </c>
      <c r="S116">
        <f t="shared" si="56"/>
        <v>1008.2278922600448</v>
      </c>
      <c r="T116">
        <f t="shared" si="57"/>
        <v>36911.864009488505</v>
      </c>
      <c r="U116">
        <f t="shared" si="34"/>
        <v>3398144.18576435</v>
      </c>
      <c r="V116">
        <f t="shared" si="58"/>
        <v>424.47627475897895</v>
      </c>
      <c r="W116">
        <f t="shared" si="35"/>
        <v>92590.016641118564</v>
      </c>
      <c r="X116">
        <f t="shared" si="36"/>
        <v>96254.371720834301</v>
      </c>
      <c r="Y116">
        <f t="shared" si="37"/>
        <v>134485.41603547198</v>
      </c>
      <c r="Z116">
        <f t="shared" si="59"/>
        <v>25530.334037270106</v>
      </c>
      <c r="AA116">
        <f t="shared" si="60"/>
        <v>453.32546910164382</v>
      </c>
      <c r="AB116">
        <f t="shared" si="61"/>
        <v>109</v>
      </c>
      <c r="AC116">
        <f>$AL$7*INDEX(I_rec,MATCH(AB116-$AL$13,cpi_rec_u,0))/INDEX(I_rec,MATCH(AB2-$AL$13,cpi_rec_u,0))</f>
        <v>1001.5124547006122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89</v>
      </c>
      <c r="C117">
        <f t="shared" si="41"/>
        <v>2035</v>
      </c>
      <c r="D117">
        <f t="shared" si="42"/>
        <v>4.9359723014241921E-2</v>
      </c>
      <c r="E117">
        <f t="shared" si="43"/>
        <v>4.2094109579499106E-3</v>
      </c>
      <c r="F117">
        <f t="shared" si="44"/>
        <v>0.15448949996081821</v>
      </c>
      <c r="G117">
        <f t="shared" si="45"/>
        <v>36.546488737635279</v>
      </c>
      <c r="H117" t="b">
        <f t="shared" si="46"/>
        <v>0</v>
      </c>
      <c r="I117">
        <f t="shared" si="47"/>
        <v>1</v>
      </c>
      <c r="J117">
        <f t="shared" si="48"/>
        <v>1001.512454700612</v>
      </c>
      <c r="K117">
        <f t="shared" si="49"/>
        <v>6.3218869525822061</v>
      </c>
      <c r="L117">
        <f t="shared" si="50"/>
        <v>36756.486804648608</v>
      </c>
      <c r="M117">
        <f t="shared" si="51"/>
        <v>232.01943546726224</v>
      </c>
      <c r="N117">
        <f t="shared" si="33"/>
        <v>0.68652177432330341</v>
      </c>
      <c r="O117">
        <f t="shared" si="52"/>
        <v>0.99627900787133261</v>
      </c>
      <c r="P117">
        <f t="shared" si="53"/>
        <v>1007.8343416531942</v>
      </c>
      <c r="Q117">
        <f t="shared" si="54"/>
        <v>4.5910130143912209E-2</v>
      </c>
      <c r="R117">
        <f t="shared" si="55"/>
        <v>3.9087914397822887E-3</v>
      </c>
      <c r="S117">
        <f t="shared" si="56"/>
        <v>1008.2417249618976</v>
      </c>
      <c r="T117">
        <f t="shared" si="57"/>
        <v>36756.486804648608</v>
      </c>
      <c r="U117">
        <f t="shared" si="34"/>
        <v>3373287.8536275644</v>
      </c>
      <c r="V117">
        <f t="shared" si="58"/>
        <v>421.3713672880732</v>
      </c>
      <c r="W117">
        <f t="shared" si="35"/>
        <v>92301.284477536756</v>
      </c>
      <c r="X117">
        <f t="shared" si="36"/>
        <v>95965.030534840611</v>
      </c>
      <c r="Y117">
        <f t="shared" si="37"/>
        <v>133897.05402081099</v>
      </c>
      <c r="Z117">
        <f t="shared" si="59"/>
        <v>25328.375223858362</v>
      </c>
      <c r="AA117">
        <f t="shared" si="60"/>
        <v>449.16193033616656</v>
      </c>
      <c r="AB117">
        <f t="shared" si="61"/>
        <v>109</v>
      </c>
      <c r="AC117">
        <f>$AL$7*INDEX(I_rec,MATCH(AB117-$AL$13,cpi_rec_u,0))/INDEX(I_rec,MATCH(AB2-$AL$13,cpi_rec_u,0))</f>
        <v>1001.5124547006122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89</v>
      </c>
      <c r="C118">
        <f t="shared" si="41"/>
        <v>2035</v>
      </c>
      <c r="D118">
        <f t="shared" si="42"/>
        <v>4.9359723014241921E-2</v>
      </c>
      <c r="E118">
        <f t="shared" si="43"/>
        <v>4.2094109579499106E-3</v>
      </c>
      <c r="F118">
        <f t="shared" si="44"/>
        <v>0.15383919016679493</v>
      </c>
      <c r="G118">
        <f t="shared" si="45"/>
        <v>36.392649547468487</v>
      </c>
      <c r="H118" t="b">
        <f t="shared" si="46"/>
        <v>0</v>
      </c>
      <c r="I118">
        <f t="shared" si="47"/>
        <v>1</v>
      </c>
      <c r="J118">
        <f t="shared" si="48"/>
        <v>1001.512454700612</v>
      </c>
      <c r="K118">
        <f t="shared" si="49"/>
        <v>6.3349090046209806</v>
      </c>
      <c r="L118">
        <f t="shared" si="50"/>
        <v>36601.763646317377</v>
      </c>
      <c r="M118">
        <f t="shared" si="51"/>
        <v>231.51868059132499</v>
      </c>
      <c r="N118">
        <f t="shared" si="33"/>
        <v>0.6839643857756853</v>
      </c>
      <c r="O118">
        <f t="shared" si="52"/>
        <v>0.99627486171121249</v>
      </c>
      <c r="P118">
        <f t="shared" si="53"/>
        <v>1007.847363705233</v>
      </c>
      <c r="Q118">
        <f t="shared" si="54"/>
        <v>4.5910130143912209E-2</v>
      </c>
      <c r="R118">
        <f t="shared" si="55"/>
        <v>3.9087914397822887E-3</v>
      </c>
      <c r="S118">
        <f t="shared" si="56"/>
        <v>1008.2555861568513</v>
      </c>
      <c r="T118">
        <f t="shared" si="57"/>
        <v>36601.763646317377</v>
      </c>
      <c r="U118">
        <f t="shared" si="34"/>
        <v>3348511.5214643935</v>
      </c>
      <c r="V118">
        <f t="shared" si="58"/>
        <v>418.27645294545289</v>
      </c>
      <c r="W118">
        <f t="shared" si="35"/>
        <v>92010.654983962886</v>
      </c>
      <c r="X118">
        <f t="shared" si="36"/>
        <v>95673.889648980592</v>
      </c>
      <c r="Y118">
        <f t="shared" si="37"/>
        <v>133314.8153741275</v>
      </c>
      <c r="Z118">
        <f t="shared" si="59"/>
        <v>25127.907721831991</v>
      </c>
      <c r="AA118">
        <f t="shared" si="60"/>
        <v>445.02881261181562</v>
      </c>
      <c r="AB118">
        <f t="shared" si="61"/>
        <v>109</v>
      </c>
      <c r="AC118">
        <f>$AL$7*INDEX(I_rec,MATCH(AB118-$AL$13,cpi_rec_u,0))/INDEX(I_rec,MATCH(AB2-$AL$13,cpi_rec_u,0))</f>
        <v>1001.5124547006122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89</v>
      </c>
      <c r="C119">
        <f t="shared" si="41"/>
        <v>2035</v>
      </c>
      <c r="D119">
        <f t="shared" si="42"/>
        <v>4.9359723014241921E-2</v>
      </c>
      <c r="E119">
        <f t="shared" si="43"/>
        <v>4.2094109579499106E-3</v>
      </c>
      <c r="F119">
        <f t="shared" si="44"/>
        <v>0.15319161779394472</v>
      </c>
      <c r="G119">
        <f t="shared" si="45"/>
        <v>36.239457929674543</v>
      </c>
      <c r="H119" t="b">
        <f t="shared" si="46"/>
        <v>0</v>
      </c>
      <c r="I119">
        <f t="shared" si="47"/>
        <v>1</v>
      </c>
      <c r="J119">
        <f t="shared" si="48"/>
        <v>1001.512454700612</v>
      </c>
      <c r="K119">
        <f t="shared" si="49"/>
        <v>6.3479578799548531</v>
      </c>
      <c r="L119">
        <f t="shared" si="50"/>
        <v>36447.691781344278</v>
      </c>
      <c r="M119">
        <f t="shared" si="51"/>
        <v>231.01900646728799</v>
      </c>
      <c r="N119">
        <f t="shared" si="33"/>
        <v>0.68141373407149741</v>
      </c>
      <c r="O119">
        <f t="shared" si="52"/>
        <v>0.99627078286935189</v>
      </c>
      <c r="P119">
        <f t="shared" si="53"/>
        <v>1007.8604125805668</v>
      </c>
      <c r="Q119">
        <f t="shared" si="54"/>
        <v>4.5910130143912209E-2</v>
      </c>
      <c r="R119">
        <f t="shared" si="55"/>
        <v>3.9087914397822887E-3</v>
      </c>
      <c r="S119">
        <f t="shared" si="56"/>
        <v>1008.2694759035973</v>
      </c>
      <c r="T119">
        <f t="shared" si="57"/>
        <v>36447.691781344278</v>
      </c>
      <c r="U119">
        <f t="shared" si="34"/>
        <v>3323814.393157356</v>
      </c>
      <c r="V119">
        <f t="shared" si="58"/>
        <v>415.19143228478373</v>
      </c>
      <c r="W119">
        <f t="shared" si="35"/>
        <v>91718.104603205618</v>
      </c>
      <c r="X119">
        <f t="shared" si="36"/>
        <v>95380.926567402072</v>
      </c>
      <c r="Y119">
        <f t="shared" si="37"/>
        <v>132738.68247538526</v>
      </c>
      <c r="Z119">
        <f t="shared" si="59"/>
        <v>24928.923122168631</v>
      </c>
      <c r="AA119">
        <f t="shared" si="60"/>
        <v>440.92591708857543</v>
      </c>
      <c r="AB119">
        <f t="shared" si="61"/>
        <v>109</v>
      </c>
      <c r="AC119">
        <f>$AL$7*INDEX(I_rec,MATCH(AB119-$AL$13,cpi_rec_u,0))/INDEX(I_rec,MATCH(AB2-$AL$13,cpi_rec_u,0))</f>
        <v>1001.5124547006122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89</v>
      </c>
      <c r="C120">
        <f t="shared" si="41"/>
        <v>2035</v>
      </c>
      <c r="D120">
        <f t="shared" si="42"/>
        <v>4.9359723014241921E-2</v>
      </c>
      <c r="E120">
        <f t="shared" si="43"/>
        <v>4.2094109579499106E-3</v>
      </c>
      <c r="F120">
        <f t="shared" si="44"/>
        <v>0.1525467713193368</v>
      </c>
      <c r="G120">
        <f t="shared" si="45"/>
        <v>36.086911158355207</v>
      </c>
      <c r="H120" t="b">
        <f t="shared" si="46"/>
        <v>0</v>
      </c>
      <c r="I120">
        <f t="shared" si="47"/>
        <v>1</v>
      </c>
      <c r="J120">
        <f t="shared" si="48"/>
        <v>1001.512454700612</v>
      </c>
      <c r="K120">
        <f t="shared" si="49"/>
        <v>6.3610336338354188</v>
      </c>
      <c r="L120">
        <f t="shared" si="50"/>
        <v>36294.268468167909</v>
      </c>
      <c r="M120">
        <f t="shared" si="51"/>
        <v>230.52041076262344</v>
      </c>
      <c r="N120">
        <f t="shared" si="33"/>
        <v>0.67886986022691709</v>
      </c>
      <c r="O120">
        <f t="shared" si="52"/>
        <v>0.99626677051344348</v>
      </c>
      <c r="P120">
        <f t="shared" si="53"/>
        <v>1007.8734883344474</v>
      </c>
      <c r="Q120">
        <f t="shared" si="54"/>
        <v>4.5910130143912209E-2</v>
      </c>
      <c r="R120">
        <f t="shared" si="55"/>
        <v>3.9087914397822887E-3</v>
      </c>
      <c r="S120">
        <f t="shared" si="56"/>
        <v>1008.2833942609473</v>
      </c>
      <c r="T120">
        <f t="shared" si="57"/>
        <v>36294.268468167909</v>
      </c>
      <c r="U120">
        <f t="shared" si="34"/>
        <v>3299195.6811948228</v>
      </c>
      <c r="V120">
        <f t="shared" si="58"/>
        <v>412.11620693472406</v>
      </c>
      <c r="W120">
        <f t="shared" si="35"/>
        <v>91423.609704843446</v>
      </c>
      <c r="X120">
        <f t="shared" si="36"/>
        <v>95086.11874056411</v>
      </c>
      <c r="Y120">
        <f t="shared" si="37"/>
        <v>132168.63818872481</v>
      </c>
      <c r="Z120">
        <f t="shared" si="59"/>
        <v>24731.4130022877</v>
      </c>
      <c r="AA120">
        <f t="shared" si="60"/>
        <v>436.85304567647802</v>
      </c>
      <c r="AB120">
        <f t="shared" si="61"/>
        <v>109</v>
      </c>
      <c r="AC120">
        <f>$AL$7*INDEX(I_rec,MATCH(AB120-$AL$13,cpi_rec_u,0))/INDEX(I_rec,MATCH(AB2-$AL$13,cpi_rec_u,0))</f>
        <v>1001.5124547006122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89</v>
      </c>
      <c r="C121">
        <f t="shared" si="41"/>
        <v>2035</v>
      </c>
      <c r="D121">
        <f t="shared" si="42"/>
        <v>4.9359723014241921E-2</v>
      </c>
      <c r="E121">
        <f t="shared" si="43"/>
        <v>4.2094109579499106E-3</v>
      </c>
      <c r="F121">
        <f t="shared" si="44"/>
        <v>0.15190463926854531</v>
      </c>
      <c r="G121">
        <f t="shared" si="45"/>
        <v>35.935006519086663</v>
      </c>
      <c r="H121" t="b">
        <f t="shared" si="46"/>
        <v>0</v>
      </c>
      <c r="I121">
        <f t="shared" si="47"/>
        <v>1</v>
      </c>
      <c r="J121">
        <f t="shared" si="48"/>
        <v>1001.512454700612</v>
      </c>
      <c r="K121">
        <f t="shared" si="49"/>
        <v>6.3741363216280833</v>
      </c>
      <c r="L121">
        <f t="shared" si="50"/>
        <v>36141.490976767229</v>
      </c>
      <c r="M121">
        <f t="shared" si="51"/>
        <v>230.0228911498377</v>
      </c>
      <c r="N121">
        <f t="shared" si="33"/>
        <v>0.67633280395620932</v>
      </c>
      <c r="O121">
        <f t="shared" si="52"/>
        <v>0.99626282382037146</v>
      </c>
      <c r="P121">
        <f t="shared" si="53"/>
        <v>1007.8865910222401</v>
      </c>
      <c r="Q121">
        <f t="shared" si="54"/>
        <v>4.5910130143912209E-2</v>
      </c>
      <c r="R121">
        <f t="shared" si="55"/>
        <v>3.9087914397822887E-3</v>
      </c>
      <c r="S121">
        <f t="shared" si="56"/>
        <v>1008.2973412878346</v>
      </c>
      <c r="T121">
        <f t="shared" si="57"/>
        <v>36141.490976767229</v>
      </c>
      <c r="U121">
        <f t="shared" si="34"/>
        <v>3274654.6065338291</v>
      </c>
      <c r="V121">
        <f t="shared" si="58"/>
        <v>409.05067958178819</v>
      </c>
      <c r="W121">
        <f t="shared" si="35"/>
        <v>91127.146583221562</v>
      </c>
      <c r="X121">
        <f t="shared" si="36"/>
        <v>94789.443563346547</v>
      </c>
      <c r="Y121">
        <f t="shared" si="37"/>
        <v>131604.66585562276</v>
      </c>
      <c r="Z121">
        <f t="shared" si="59"/>
        <v>24535.368927790354</v>
      </c>
      <c r="AA121">
        <f t="shared" si="60"/>
        <v>432.81000104562543</v>
      </c>
      <c r="AB121">
        <f t="shared" si="61"/>
        <v>109</v>
      </c>
      <c r="AC121">
        <f>$AL$7*INDEX(I_rec,MATCH(AB121-$AL$13,cpi_rec_u,0))/INDEX(I_rec,MATCH(AB2-$AL$13,cpi_rec_u,0))</f>
        <v>1001.5124547006122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90</v>
      </c>
      <c r="C122">
        <f t="shared" si="41"/>
        <v>2035</v>
      </c>
      <c r="D122">
        <f t="shared" si="42"/>
        <v>5.5670486352984702E-2</v>
      </c>
      <c r="E122">
        <f t="shared" si="43"/>
        <v>4.7619684277507845E-3</v>
      </c>
      <c r="F122">
        <f t="shared" si="44"/>
        <v>0.1711213664949093</v>
      </c>
      <c r="G122">
        <f t="shared" si="45"/>
        <v>35.763885152591754</v>
      </c>
      <c r="H122" t="b">
        <f t="shared" si="46"/>
        <v>0</v>
      </c>
      <c r="I122">
        <f t="shared" si="47"/>
        <v>1</v>
      </c>
      <c r="J122">
        <f t="shared" si="48"/>
        <v>1001.512454700612</v>
      </c>
      <c r="K122">
        <f t="shared" si="49"/>
        <v>6.3872659988122962</v>
      </c>
      <c r="L122">
        <f t="shared" si="50"/>
        <v>35989.35658861298</v>
      </c>
      <c r="M122">
        <f t="shared" si="51"/>
        <v>229.52644530646046</v>
      </c>
      <c r="N122">
        <f t="shared" si="33"/>
        <v>0.6738026036931537</v>
      </c>
      <c r="O122">
        <f t="shared" si="52"/>
        <v>0.99625894197611709</v>
      </c>
      <c r="P122">
        <f t="shared" si="53"/>
        <v>1007.8997206994243</v>
      </c>
      <c r="Q122">
        <f t="shared" si="54"/>
        <v>5.1779854455483304E-2</v>
      </c>
      <c r="R122">
        <f t="shared" si="55"/>
        <v>4.4209140826542148E-3</v>
      </c>
      <c r="S122">
        <f t="shared" si="56"/>
        <v>1008.3113170433137</v>
      </c>
      <c r="T122">
        <f t="shared" si="57"/>
        <v>35989.35658861298</v>
      </c>
      <c r="U122">
        <f t="shared" si="34"/>
        <v>3250190.3984652134</v>
      </c>
      <c r="V122">
        <f t="shared" si="58"/>
        <v>405.99475395350038</v>
      </c>
      <c r="W122">
        <f t="shared" si="35"/>
        <v>90879.119664930491</v>
      </c>
      <c r="X122">
        <f t="shared" si="36"/>
        <v>94539.48417359365</v>
      </c>
      <c r="Y122">
        <f t="shared" si="37"/>
        <v>130908.85590445215</v>
      </c>
      <c r="Z122">
        <f t="shared" si="59"/>
        <v>24340.782454156491</v>
      </c>
      <c r="AA122">
        <f t="shared" si="60"/>
        <v>428.79658663584985</v>
      </c>
      <c r="AB122">
        <f t="shared" si="61"/>
        <v>109</v>
      </c>
      <c r="AC122">
        <f>$AL$7*INDEX(I_rec,MATCH(AB122-$AL$13,cpi_rec_u,0))/INDEX(I_rec,MATCH(AB2-$AL$13,cpi_rec_u,0))</f>
        <v>1001.5124547006122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90</v>
      </c>
      <c r="C123">
        <f t="shared" si="41"/>
        <v>2036</v>
      </c>
      <c r="D123">
        <f t="shared" si="42"/>
        <v>5.5002440516748886E-2</v>
      </c>
      <c r="E123">
        <f t="shared" si="43"/>
        <v>4.7033157773479495E-3</v>
      </c>
      <c r="F123">
        <f t="shared" si="44"/>
        <v>0.16820884529744487</v>
      </c>
      <c r="G123">
        <f t="shared" si="45"/>
        <v>35.595676307294312</v>
      </c>
      <c r="H123" t="b">
        <f t="shared" si="46"/>
        <v>1</v>
      </c>
      <c r="I123">
        <f t="shared" si="47"/>
        <v>1.0249999999999999</v>
      </c>
      <c r="J123">
        <f t="shared" si="48"/>
        <v>1026.5502660681273</v>
      </c>
      <c r="K123">
        <f t="shared" si="49"/>
        <v>6.4004227209817852</v>
      </c>
      <c r="L123">
        <f t="shared" si="50"/>
        <v>36713.42581902301</v>
      </c>
      <c r="M123">
        <f t="shared" si="51"/>
        <v>228.90398312123139</v>
      </c>
      <c r="N123">
        <f t="shared" si="33"/>
        <v>0.67127929661220853</v>
      </c>
      <c r="O123">
        <f t="shared" si="52"/>
        <v>0.99625512417566398</v>
      </c>
      <c r="P123">
        <f t="shared" si="53"/>
        <v>1032.9506887891091</v>
      </c>
      <c r="Q123">
        <f t="shared" si="54"/>
        <v>5.1158496202017505E-2</v>
      </c>
      <c r="R123">
        <f t="shared" si="55"/>
        <v>4.3665644002117698E-3</v>
      </c>
      <c r="S123">
        <f t="shared" si="56"/>
        <v>1033.363132954076</v>
      </c>
      <c r="T123">
        <f t="shared" si="57"/>
        <v>36713.42581902301</v>
      </c>
      <c r="U123">
        <f t="shared" si="34"/>
        <v>3224923.6773751737</v>
      </c>
      <c r="V123">
        <f t="shared" si="58"/>
        <v>402.83858309747717</v>
      </c>
      <c r="W123">
        <f t="shared" si="35"/>
        <v>90598.747149364368</v>
      </c>
      <c r="X123">
        <f t="shared" si="36"/>
        <v>94257.464732415829</v>
      </c>
      <c r="Y123">
        <f t="shared" si="37"/>
        <v>130234.52678610598</v>
      </c>
      <c r="Z123">
        <f t="shared" si="59"/>
        <v>24737.601907353157</v>
      </c>
      <c r="AA123">
        <f t="shared" si="60"/>
        <v>424.65330053275261</v>
      </c>
      <c r="AB123">
        <f t="shared" si="61"/>
        <v>121</v>
      </c>
      <c r="AC123">
        <f>$AL$7*INDEX(I_rec,MATCH(AB123-$AL$13,cpi_rec_u,0))/INDEX(I_rec,MATCH(AB2-$AL$13,cpi_rec_u,0))</f>
        <v>1026.5502660681275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90</v>
      </c>
      <c r="C124">
        <f t="shared" si="41"/>
        <v>2036</v>
      </c>
      <c r="D124">
        <f t="shared" si="42"/>
        <v>5.5002440516748886E-2</v>
      </c>
      <c r="E124">
        <f t="shared" si="43"/>
        <v>4.7033157773479495E-3</v>
      </c>
      <c r="F124">
        <f t="shared" si="44"/>
        <v>0.16741770598146793</v>
      </c>
      <c r="G124">
        <f t="shared" si="45"/>
        <v>35.428258601312841</v>
      </c>
      <c r="H124" t="b">
        <f t="shared" si="46"/>
        <v>0</v>
      </c>
      <c r="I124">
        <f t="shared" si="47"/>
        <v>1</v>
      </c>
      <c r="J124">
        <f t="shared" si="48"/>
        <v>1026.5502660681273</v>
      </c>
      <c r="K124">
        <f t="shared" si="49"/>
        <v>6.4136065438447885</v>
      </c>
      <c r="L124">
        <f t="shared" si="50"/>
        <v>36540.75098412791</v>
      </c>
      <c r="M124">
        <f t="shared" si="51"/>
        <v>228.29666249704368</v>
      </c>
      <c r="N124">
        <f t="shared" si="33"/>
        <v>0.66876291864941217</v>
      </c>
      <c r="O124">
        <f t="shared" si="52"/>
        <v>0.99625136962290373</v>
      </c>
      <c r="P124">
        <f t="shared" si="53"/>
        <v>1032.963872611972</v>
      </c>
      <c r="Q124">
        <f t="shared" si="54"/>
        <v>5.1158496202017505E-2</v>
      </c>
      <c r="R124">
        <f t="shared" si="55"/>
        <v>4.3665644002117698E-3</v>
      </c>
      <c r="S124">
        <f t="shared" si="56"/>
        <v>1033.3771663443895</v>
      </c>
      <c r="T124">
        <f t="shared" si="57"/>
        <v>36540.75098412791</v>
      </c>
      <c r="U124">
        <f t="shared" si="34"/>
        <v>3199751.118100347</v>
      </c>
      <c r="V124">
        <f t="shared" si="58"/>
        <v>399.69417438407095</v>
      </c>
      <c r="W124">
        <f t="shared" si="35"/>
        <v>90316.353228317559</v>
      </c>
      <c r="X124">
        <f t="shared" si="36"/>
        <v>93973.519207296966</v>
      </c>
      <c r="Y124">
        <f t="shared" si="37"/>
        <v>129567.02205120586</v>
      </c>
      <c r="Z124">
        <f t="shared" si="59"/>
        <v>24529.04961830725</v>
      </c>
      <c r="AA124">
        <f t="shared" si="60"/>
        <v>420.55146564818864</v>
      </c>
      <c r="AB124">
        <f t="shared" si="61"/>
        <v>121</v>
      </c>
      <c r="AC124">
        <f>$AL$7*INDEX(I_rec,MATCH(AB124-$AL$13,cpi_rec_u,0))/INDEX(I_rec,MATCH(AB2-$AL$13,cpi_rec_u,0))</f>
        <v>1026.5502660681275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90</v>
      </c>
      <c r="C125">
        <f t="shared" si="41"/>
        <v>2036</v>
      </c>
      <c r="D125">
        <f t="shared" si="42"/>
        <v>5.5002440516748886E-2</v>
      </c>
      <c r="E125">
        <f t="shared" si="43"/>
        <v>4.7033157773479495E-3</v>
      </c>
      <c r="F125">
        <f t="shared" si="44"/>
        <v>0.16663028764351789</v>
      </c>
      <c r="G125">
        <f t="shared" si="45"/>
        <v>35.26162831366932</v>
      </c>
      <c r="H125" t="b">
        <f t="shared" si="46"/>
        <v>0</v>
      </c>
      <c r="I125">
        <f t="shared" si="47"/>
        <v>1</v>
      </c>
      <c r="J125">
        <f t="shared" si="48"/>
        <v>1026.5502660681273</v>
      </c>
      <c r="K125">
        <f t="shared" si="49"/>
        <v>6.426817523224301</v>
      </c>
      <c r="L125">
        <f t="shared" si="50"/>
        <v>36368.888293508113</v>
      </c>
      <c r="M125">
        <f t="shared" si="51"/>
        <v>227.69095319623943</v>
      </c>
      <c r="N125">
        <f t="shared" si="33"/>
        <v>0.66625350452302456</v>
      </c>
      <c r="O125">
        <f t="shared" si="52"/>
        <v>0.99624767753054333</v>
      </c>
      <c r="P125">
        <f t="shared" si="53"/>
        <v>1032.9770835913516</v>
      </c>
      <c r="Q125">
        <f t="shared" si="54"/>
        <v>5.1158496202017505E-2</v>
      </c>
      <c r="R125">
        <f t="shared" si="55"/>
        <v>4.3665644002117698E-3</v>
      </c>
      <c r="S125">
        <f t="shared" si="56"/>
        <v>1033.3912286411889</v>
      </c>
      <c r="T125">
        <f t="shared" si="57"/>
        <v>36368.888293508113</v>
      </c>
      <c r="U125">
        <f t="shared" si="34"/>
        <v>3174671.858005859</v>
      </c>
      <c r="V125">
        <f t="shared" si="58"/>
        <v>396.56142005798421</v>
      </c>
      <c r="W125">
        <f t="shared" si="35"/>
        <v>90031.913154027177</v>
      </c>
      <c r="X125">
        <f t="shared" si="36"/>
        <v>93687.624063910916</v>
      </c>
      <c r="Y125">
        <f t="shared" si="37"/>
        <v>128906.31932654629</v>
      </c>
      <c r="Z125">
        <f t="shared" si="59"/>
        <v>24322.163883200927</v>
      </c>
      <c r="AA125">
        <f t="shared" si="60"/>
        <v>416.48170228184301</v>
      </c>
      <c r="AB125">
        <f t="shared" si="61"/>
        <v>121</v>
      </c>
      <c r="AC125">
        <f>$AL$7*INDEX(I_rec,MATCH(AB125-$AL$13,cpi_rec_u,0))/INDEX(I_rec,MATCH(AB2-$AL$13,cpi_rec_u,0))</f>
        <v>1026.5502660681275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90</v>
      </c>
      <c r="C126">
        <f t="shared" si="41"/>
        <v>2036</v>
      </c>
      <c r="D126">
        <f t="shared" si="42"/>
        <v>5.5002440516748886E-2</v>
      </c>
      <c r="E126">
        <f t="shared" si="43"/>
        <v>4.7033157773479495E-3</v>
      </c>
      <c r="F126">
        <f t="shared" si="44"/>
        <v>0.16584657278266007</v>
      </c>
      <c r="G126">
        <f t="shared" si="45"/>
        <v>35.095781740886657</v>
      </c>
      <c r="H126" t="b">
        <f t="shared" si="46"/>
        <v>0</v>
      </c>
      <c r="I126">
        <f t="shared" si="47"/>
        <v>1</v>
      </c>
      <c r="J126">
        <f t="shared" si="48"/>
        <v>1026.5502660681273</v>
      </c>
      <c r="K126">
        <f t="shared" si="49"/>
        <v>6.4400557150582998</v>
      </c>
      <c r="L126">
        <f t="shared" si="50"/>
        <v>36197.833927392647</v>
      </c>
      <c r="M126">
        <f t="shared" si="51"/>
        <v>227.08685094370767</v>
      </c>
      <c r="N126">
        <f t="shared" si="33"/>
        <v>0.66375108775391101</v>
      </c>
      <c r="O126">
        <f t="shared" si="52"/>
        <v>0.99624404712001469</v>
      </c>
      <c r="P126">
        <f t="shared" si="53"/>
        <v>1032.9903217831857</v>
      </c>
      <c r="Q126">
        <f t="shared" si="54"/>
        <v>5.1158496202017505E-2</v>
      </c>
      <c r="R126">
        <f t="shared" si="55"/>
        <v>4.3665644002117698E-3</v>
      </c>
      <c r="S126">
        <f t="shared" si="56"/>
        <v>1033.4053199040177</v>
      </c>
      <c r="T126">
        <f t="shared" si="57"/>
        <v>36197.833927392647</v>
      </c>
      <c r="U126">
        <f t="shared" si="34"/>
        <v>3149685.0433666282</v>
      </c>
      <c r="V126">
        <f t="shared" si="58"/>
        <v>393.44021347687851</v>
      </c>
      <c r="W126">
        <f t="shared" si="35"/>
        <v>89745.402071988661</v>
      </c>
      <c r="X126">
        <f t="shared" si="36"/>
        <v>93399.755683593568</v>
      </c>
      <c r="Y126">
        <f t="shared" si="37"/>
        <v>128252.39675690672</v>
      </c>
      <c r="Z126">
        <f t="shared" si="59"/>
        <v>24116.933710267789</v>
      </c>
      <c r="AA126">
        <f t="shared" si="60"/>
        <v>412.44377993375201</v>
      </c>
      <c r="AB126">
        <f t="shared" si="61"/>
        <v>121</v>
      </c>
      <c r="AC126">
        <f>$AL$7*INDEX(I_rec,MATCH(AB126-$AL$13,cpi_rec_u,0))/INDEX(I_rec,MATCH(AB2-$AL$13,cpi_rec_u,0))</f>
        <v>1026.5502660681275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90</v>
      </c>
      <c r="C127">
        <f t="shared" si="41"/>
        <v>2036</v>
      </c>
      <c r="D127">
        <f t="shared" si="42"/>
        <v>5.5002440516748886E-2</v>
      </c>
      <c r="E127">
        <f t="shared" si="43"/>
        <v>4.7033157773479495E-3</v>
      </c>
      <c r="F127">
        <f t="shared" si="44"/>
        <v>0.16506654398027229</v>
      </c>
      <c r="G127">
        <f t="shared" si="45"/>
        <v>34.930715196906384</v>
      </c>
      <c r="H127" t="b">
        <f t="shared" si="46"/>
        <v>0</v>
      </c>
      <c r="I127">
        <f t="shared" si="47"/>
        <v>1</v>
      </c>
      <c r="J127">
        <f t="shared" si="48"/>
        <v>1026.5502660681273</v>
      </c>
      <c r="K127">
        <f t="shared" si="49"/>
        <v>6.4533211753999868</v>
      </c>
      <c r="L127">
        <f t="shared" si="50"/>
        <v>36027.584083976122</v>
      </c>
      <c r="M127">
        <f t="shared" si="51"/>
        <v>226.48435147568009</v>
      </c>
      <c r="N127">
        <f t="shared" si="33"/>
        <v>0.66125570068566808</v>
      </c>
      <c r="O127">
        <f t="shared" si="52"/>
        <v>0.9962404776213819</v>
      </c>
      <c r="P127">
        <f t="shared" si="53"/>
        <v>1033.0035872435271</v>
      </c>
      <c r="Q127">
        <f t="shared" si="54"/>
        <v>5.1158496202017505E-2</v>
      </c>
      <c r="R127">
        <f t="shared" si="55"/>
        <v>4.3665644002117698E-3</v>
      </c>
      <c r="S127">
        <f t="shared" si="56"/>
        <v>1033.4194401925406</v>
      </c>
      <c r="T127">
        <f t="shared" si="57"/>
        <v>36027.584083976122</v>
      </c>
      <c r="U127">
        <f t="shared" si="34"/>
        <v>3124789.8292296077</v>
      </c>
      <c r="V127">
        <f t="shared" si="58"/>
        <v>390.33044909416657</v>
      </c>
      <c r="W127">
        <f t="shared" si="35"/>
        <v>89456.795018796402</v>
      </c>
      <c r="X127">
        <f t="shared" si="36"/>
        <v>93109.890361345984</v>
      </c>
      <c r="Y127">
        <f t="shared" si="37"/>
        <v>127605.23299774464</v>
      </c>
      <c r="Z127">
        <f t="shared" si="59"/>
        <v>23913.348124884644</v>
      </c>
      <c r="AA127">
        <f t="shared" si="60"/>
        <v>408.43746926593633</v>
      </c>
      <c r="AB127">
        <f t="shared" si="61"/>
        <v>121</v>
      </c>
      <c r="AC127">
        <f>$AL$7*INDEX(I_rec,MATCH(AB127-$AL$13,cpi_rec_u,0))/INDEX(I_rec,MATCH(AB2-$AL$13,cpi_rec_u,0))</f>
        <v>1026.5502660681275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90</v>
      </c>
      <c r="C128">
        <f t="shared" si="41"/>
        <v>2036</v>
      </c>
      <c r="D128">
        <f t="shared" si="42"/>
        <v>5.5002440516748886E-2</v>
      </c>
      <c r="E128">
        <f t="shared" si="43"/>
        <v>4.7033157773479495E-3</v>
      </c>
      <c r="F128">
        <f t="shared" si="44"/>
        <v>0.16429018389965758</v>
      </c>
      <c r="G128">
        <f t="shared" si="45"/>
        <v>34.766425013006724</v>
      </c>
      <c r="H128" t="b">
        <f t="shared" si="46"/>
        <v>0</v>
      </c>
      <c r="I128">
        <f t="shared" si="47"/>
        <v>1</v>
      </c>
      <c r="J128">
        <f t="shared" si="48"/>
        <v>1026.5502660681273</v>
      </c>
      <c r="K128">
        <f t="shared" si="49"/>
        <v>6.4666139604180186</v>
      </c>
      <c r="L128">
        <f t="shared" si="50"/>
        <v>35858.134979334223</v>
      </c>
      <c r="M128">
        <f t="shared" si="51"/>
        <v>225.88345053970065</v>
      </c>
      <c r="N128">
        <f t="shared" si="33"/>
        <v>0.65876737450449485</v>
      </c>
      <c r="O128">
        <f t="shared" si="52"/>
        <v>0.99623696827325192</v>
      </c>
      <c r="P128">
        <f t="shared" si="53"/>
        <v>1033.0168800285453</v>
      </c>
      <c r="Q128">
        <f t="shared" si="54"/>
        <v>5.1158496202017505E-2</v>
      </c>
      <c r="R128">
        <f t="shared" si="55"/>
        <v>4.3665644002117698E-3</v>
      </c>
      <c r="S128">
        <f t="shared" si="56"/>
        <v>1033.4335895665458</v>
      </c>
      <c r="T128">
        <f t="shared" si="57"/>
        <v>35858.134979334223</v>
      </c>
      <c r="U128">
        <f t="shared" si="34"/>
        <v>3099985.3792783571</v>
      </c>
      <c r="V128">
        <f t="shared" si="58"/>
        <v>387.23202244209557</v>
      </c>
      <c r="W128">
        <f t="shared" si="35"/>
        <v>89166.066919983932</v>
      </c>
      <c r="X128">
        <f t="shared" si="36"/>
        <v>92818.004303839974</v>
      </c>
      <c r="Y128">
        <f t="shared" si="37"/>
        <v>126964.80720802705</v>
      </c>
      <c r="Z128">
        <f t="shared" si="59"/>
        <v>23711.396171040917</v>
      </c>
      <c r="AA128">
        <f t="shared" si="60"/>
        <v>404.46254210817114</v>
      </c>
      <c r="AB128">
        <f t="shared" si="61"/>
        <v>121</v>
      </c>
      <c r="AC128">
        <f>$AL$7*INDEX(I_rec,MATCH(AB128-$AL$13,cpi_rec_u,0))/INDEX(I_rec,MATCH(AB2-$AL$13,cpi_rec_u,0))</f>
        <v>1026.5502660681275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90</v>
      </c>
      <c r="C129">
        <f t="shared" si="41"/>
        <v>2036</v>
      </c>
      <c r="D129">
        <f t="shared" si="42"/>
        <v>5.5002440516748886E-2</v>
      </c>
      <c r="E129">
        <f t="shared" si="43"/>
        <v>4.7033157773479495E-3</v>
      </c>
      <c r="F129">
        <f t="shared" si="44"/>
        <v>0.16351747528565891</v>
      </c>
      <c r="G129">
        <f t="shared" si="45"/>
        <v>34.602907537721066</v>
      </c>
      <c r="H129" t="b">
        <f t="shared" si="46"/>
        <v>0</v>
      </c>
      <c r="I129">
        <f t="shared" si="47"/>
        <v>1</v>
      </c>
      <c r="J129">
        <f t="shared" si="48"/>
        <v>1026.5502660681273</v>
      </c>
      <c r="K129">
        <f t="shared" si="49"/>
        <v>6.4799341263967598</v>
      </c>
      <c r="L129">
        <f t="shared" si="50"/>
        <v>35689.482847339648</v>
      </c>
      <c r="M129">
        <f t="shared" si="51"/>
        <v>225.28414389459618</v>
      </c>
      <c r="N129">
        <f t="shared" si="33"/>
        <v>0.65628613925881185</v>
      </c>
      <c r="O129">
        <f t="shared" si="52"/>
        <v>0.9962335183226867</v>
      </c>
      <c r="P129">
        <f t="shared" si="53"/>
        <v>1033.030200194524</v>
      </c>
      <c r="Q129">
        <f t="shared" si="54"/>
        <v>5.1158496202017505E-2</v>
      </c>
      <c r="R129">
        <f t="shared" si="55"/>
        <v>4.3665644002117698E-3</v>
      </c>
      <c r="S129">
        <f t="shared" si="56"/>
        <v>1033.447768085945</v>
      </c>
      <c r="T129">
        <f t="shared" si="57"/>
        <v>35689.482847339648</v>
      </c>
      <c r="U129">
        <f t="shared" si="34"/>
        <v>3075270.8656999059</v>
      </c>
      <c r="V129">
        <f t="shared" si="58"/>
        <v>384.14483011511624</v>
      </c>
      <c r="W129">
        <f t="shared" si="35"/>
        <v>88873.192587863261</v>
      </c>
      <c r="X129">
        <f t="shared" si="36"/>
        <v>92524.073627425663</v>
      </c>
      <c r="Y129">
        <f t="shared" si="37"/>
        <v>126331.09904319677</v>
      </c>
      <c r="Z129">
        <f t="shared" si="59"/>
        <v>23511.066912765142</v>
      </c>
      <c r="AA129">
        <f t="shared" si="60"/>
        <v>400.51877146341769</v>
      </c>
      <c r="AB129">
        <f t="shared" si="61"/>
        <v>121</v>
      </c>
      <c r="AC129">
        <f>$AL$7*INDEX(I_rec,MATCH(AB129-$AL$13,cpi_rec_u,0))/INDEX(I_rec,MATCH(AB2-$AL$13,cpi_rec_u,0))</f>
        <v>1026.5502660681275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90</v>
      </c>
      <c r="C130">
        <f t="shared" si="41"/>
        <v>2036</v>
      </c>
      <c r="D130">
        <f t="shared" si="42"/>
        <v>5.5002440516748886E-2</v>
      </c>
      <c r="E130">
        <f t="shared" si="43"/>
        <v>4.7033157773479495E-3</v>
      </c>
      <c r="F130">
        <f t="shared" si="44"/>
        <v>0.16274840096427579</v>
      </c>
      <c r="G130">
        <f t="shared" si="45"/>
        <v>34.44015913675679</v>
      </c>
      <c r="H130" t="b">
        <f t="shared" si="46"/>
        <v>0</v>
      </c>
      <c r="I130">
        <f t="shared" si="47"/>
        <v>1</v>
      </c>
      <c r="J130">
        <f t="shared" si="48"/>
        <v>1026.5502660681273</v>
      </c>
      <c r="K130">
        <f t="shared" si="49"/>
        <v>6.4932817297365055</v>
      </c>
      <c r="L130">
        <f t="shared" si="50"/>
        <v>35521.623939578363</v>
      </c>
      <c r="M130">
        <f t="shared" si="51"/>
        <v>224.68642731044582</v>
      </c>
      <c r="N130">
        <f t="shared" ref="N130:N193" si="66">INDEX(P_rec,MATCH(A130,curve_t,0))</f>
        <v>0.65381202387862691</v>
      </c>
      <c r="O130">
        <f t="shared" si="52"/>
        <v>0.99623012702511271</v>
      </c>
      <c r="P130">
        <f t="shared" si="53"/>
        <v>1033.0435477978638</v>
      </c>
      <c r="Q130">
        <f t="shared" si="54"/>
        <v>5.1158496202017505E-2</v>
      </c>
      <c r="R130">
        <f t="shared" si="55"/>
        <v>4.3665644002117698E-3</v>
      </c>
      <c r="S130">
        <f t="shared" si="56"/>
        <v>1033.4619758107726</v>
      </c>
      <c r="T130">
        <f t="shared" si="57"/>
        <v>35521.623939578363</v>
      </c>
      <c r="U130">
        <f t="shared" ref="U130:U193" si="67">L131+M131+V131*O131+O131*U131</f>
        <v>3050645.4690538687</v>
      </c>
      <c r="V130">
        <f t="shared" si="58"/>
        <v>381.06876975353362</v>
      </c>
      <c r="W130">
        <f t="shared" ref="W130:W193" si="68">P131+(1-E131)*(O131*(W131+$AL$14*W131))</f>
        <v>88578.146719363562</v>
      </c>
      <c r="X130">
        <f t="shared" ref="X130:X193" si="69">S131+(1-R131)*(O131*(X131+$AL$14*X131))</f>
        <v>92228.074356141224</v>
      </c>
      <c r="Y130">
        <f t="shared" ref="Y130:Y193" si="70">G130*(X130-W130)</f>
        <v>125704.08864826932</v>
      </c>
      <c r="Z130">
        <f t="shared" si="59"/>
        <v>23312.34943550927</v>
      </c>
      <c r="AA130">
        <f t="shared" si="60"/>
        <v>396.60593151292449</v>
      </c>
      <c r="AB130">
        <f t="shared" si="61"/>
        <v>121</v>
      </c>
      <c r="AC130">
        <f>$AL$7*INDEX(I_rec,MATCH(AB130-$AL$13,cpi_rec_u,0))/INDEX(I_rec,MATCH(AB2-$AL$13,cpi_rec_u,0))</f>
        <v>1026.5502660681275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90</v>
      </c>
      <c r="C131">
        <f t="shared" ref="C131:C194" si="74">INT(($AL$8+A131)/12)</f>
        <v>2036</v>
      </c>
      <c r="D131">
        <f t="shared" ref="D131:D194" si="75">IF(B131&gt;=120,1,INDEX(mort_v1_F,MATCH(B131,mort_age,0))*INDEX(cif,MATCH(B131,cif_age,0),MATCH(C131,cif_year,0)))</f>
        <v>5.5002440516748886E-2</v>
      </c>
      <c r="E131">
        <f t="shared" ref="E131:E194" si="76">1-(1-D131)^(1/12)</f>
        <v>4.7033157773479495E-3</v>
      </c>
      <c r="F131">
        <f t="shared" ref="F131:F194" si="77">G130*E131</f>
        <v>0.16198294384228235</v>
      </c>
      <c r="G131">
        <f t="shared" ref="G131:G194" si="78">G130-F131</f>
        <v>34.278176192914508</v>
      </c>
      <c r="H131" t="b">
        <f t="shared" ref="H131:H194" si="79">AND(A131-$AL$10&gt;0,MOD(A131-$AL$10,12)=0)</f>
        <v>0</v>
      </c>
      <c r="I131">
        <f t="shared" ref="I131:I194" si="80">IF($AL$4="CPI",IF(H131,INDEX(I_rec,MATCH(A131-$AL$13,cpi_rec_u,0))/INDEX(I_rec,MATCH(A131-$AL$13-12,cpi_rec_u,0)),1),1)</f>
        <v>1</v>
      </c>
      <c r="J131">
        <f t="shared" ref="J131:J194" si="81">J130*I131</f>
        <v>1026.5502660681273</v>
      </c>
      <c r="K131">
        <f t="shared" ref="K131:K194" si="82">$AL$17*(INDEX(I_rec,MATCH(A131-1,cpi_rec_u,0))/$AL$18)</f>
        <v>6.5066568269537237</v>
      </c>
      <c r="L131">
        <f t="shared" ref="L131:L194" si="83">G130*J131</f>
        <v>35354.554525266329</v>
      </c>
      <c r="M131">
        <f t="shared" ref="M131:M194" si="84">G130*K131</f>
        <v>224.09029656855122</v>
      </c>
      <c r="N131">
        <f t="shared" si="66"/>
        <v>0.65134505619465322</v>
      </c>
      <c r="O131">
        <f t="shared" ref="O131:O194" si="85">N131/N130</f>
        <v>0.99622679364423605</v>
      </c>
      <c r="P131">
        <f t="shared" ref="P131:P194" si="86">J131+K131</f>
        <v>1033.056922895081</v>
      </c>
      <c r="Q131">
        <f t="shared" ref="Q131:Q194" si="87">IF(B131&gt;=120,1,D131*$AL$15)</f>
        <v>5.1158496202017505E-2</v>
      </c>
      <c r="R131">
        <f t="shared" ref="R131:R194" si="88">1-(1-Q131)^(1/12)</f>
        <v>4.3665644002117698E-3</v>
      </c>
      <c r="S131">
        <f t="shared" ref="S131:S194" si="89">J131+K131*$AL$16</f>
        <v>1033.4762128011871</v>
      </c>
      <c r="T131">
        <f t="shared" ref="T131:T194" si="90">L131</f>
        <v>35354.554525266329</v>
      </c>
      <c r="U131">
        <f t="shared" si="67"/>
        <v>3026108.3781437632</v>
      </c>
      <c r="V131">
        <f t="shared" ref="V131:V194" si="91">$AL$14*U131</f>
        <v>378.00374002743291</v>
      </c>
      <c r="W131">
        <f t="shared" si="68"/>
        <v>88280.903893868221</v>
      </c>
      <c r="X131">
        <f t="shared" si="69"/>
        <v>91929.982419723863</v>
      </c>
      <c r="Y131">
        <f t="shared" si="70"/>
        <v>125083.75665106045</v>
      </c>
      <c r="Z131">
        <f t="shared" ref="Z131:Z194" si="92">N130*L131</f>
        <v>23115.232847491647</v>
      </c>
      <c r="AA131">
        <f t="shared" ref="AA131:AA194" si="93">N130*M131+N131*V131</f>
        <v>392.72379762100354</v>
      </c>
      <c r="AB131">
        <f t="shared" ref="AB131:AB194" si="94">IF(H131,A131,AB130)</f>
        <v>121</v>
      </c>
      <c r="AC131">
        <f>$AL$7*INDEX(I_rec,MATCH(AB131-$AL$13,cpi_rec_u,0))/INDEX(I_rec,MATCH(AB2-$AL$13,cpi_rec_u,0))</f>
        <v>1026.5502660681275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90</v>
      </c>
      <c r="C132">
        <f t="shared" si="74"/>
        <v>2036</v>
      </c>
      <c r="D132">
        <f t="shared" si="75"/>
        <v>5.5002440516748886E-2</v>
      </c>
      <c r="E132">
        <f t="shared" si="76"/>
        <v>4.7033157773479495E-3</v>
      </c>
      <c r="F132">
        <f t="shared" si="77"/>
        <v>0.16122108690684767</v>
      </c>
      <c r="G132">
        <f t="shared" si="78"/>
        <v>34.116955106007659</v>
      </c>
      <c r="H132" t="b">
        <f t="shared" si="79"/>
        <v>0</v>
      </c>
      <c r="I132">
        <f t="shared" si="80"/>
        <v>1</v>
      </c>
      <c r="J132">
        <f t="shared" si="81"/>
        <v>1026.5502660681273</v>
      </c>
      <c r="K132">
        <f t="shared" si="82"/>
        <v>6.5200594746813039</v>
      </c>
      <c r="L132">
        <f t="shared" si="83"/>
        <v>35188.270891166532</v>
      </c>
      <c r="M132">
        <f t="shared" si="84"/>
        <v>223.49574746140735</v>
      </c>
      <c r="N132">
        <f t="shared" si="66"/>
        <v>0.64888526295717819</v>
      </c>
      <c r="O132">
        <f t="shared" si="85"/>
        <v>0.99622351745195414</v>
      </c>
      <c r="P132">
        <f t="shared" si="86"/>
        <v>1033.0703255428086</v>
      </c>
      <c r="Q132">
        <f t="shared" si="87"/>
        <v>5.1158496202017505E-2</v>
      </c>
      <c r="R132">
        <f t="shared" si="88"/>
        <v>4.3665644002117698E-3</v>
      </c>
      <c r="S132">
        <f t="shared" si="89"/>
        <v>1033.4904791174708</v>
      </c>
      <c r="T132">
        <f t="shared" si="90"/>
        <v>35188.270891166532</v>
      </c>
      <c r="U132">
        <f t="shared" si="67"/>
        <v>3001658.7898904984</v>
      </c>
      <c r="V132">
        <f t="shared" si="91"/>
        <v>374.94964062087632</v>
      </c>
      <c r="W132">
        <f t="shared" si="68"/>
        <v>87981.438571050559</v>
      </c>
      <c r="X132">
        <f t="shared" si="69"/>
        <v>91629.773651622338</v>
      </c>
      <c r="Y132">
        <f t="shared" si="70"/>
        <v>124470.08415554019</v>
      </c>
      <c r="Z132">
        <f t="shared" si="92"/>
        <v>22919.706280999544</v>
      </c>
      <c r="AA132">
        <f t="shared" si="93"/>
        <v>388.87214633949316</v>
      </c>
      <c r="AB132">
        <f t="shared" si="94"/>
        <v>121</v>
      </c>
      <c r="AC132">
        <f>$AL$7*INDEX(I_rec,MATCH(AB132-$AL$13,cpi_rec_u,0))/INDEX(I_rec,MATCH(AB2-$AL$13,cpi_rec_u,0))</f>
        <v>1026.5502660681275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90</v>
      </c>
      <c r="C133">
        <f t="shared" si="74"/>
        <v>2036</v>
      </c>
      <c r="D133">
        <f t="shared" si="75"/>
        <v>5.5002440516748886E-2</v>
      </c>
      <c r="E133">
        <f t="shared" si="76"/>
        <v>4.7033157773479495E-3</v>
      </c>
      <c r="F133">
        <f t="shared" si="77"/>
        <v>0.16046281322515751</v>
      </c>
      <c r="G133">
        <f t="shared" si="78"/>
        <v>33.956492292782499</v>
      </c>
      <c r="H133" t="b">
        <f t="shared" si="79"/>
        <v>0</v>
      </c>
      <c r="I133">
        <f t="shared" si="80"/>
        <v>1</v>
      </c>
      <c r="J133">
        <f t="shared" si="81"/>
        <v>1026.5502660681273</v>
      </c>
      <c r="K133">
        <f t="shared" si="82"/>
        <v>6.5334897296687853</v>
      </c>
      <c r="L133">
        <f t="shared" si="83"/>
        <v>35022.769341506515</v>
      </c>
      <c r="M133">
        <f t="shared" si="84"/>
        <v>222.90277579267206</v>
      </c>
      <c r="N133">
        <f t="shared" si="66"/>
        <v>0.64643266985468795</v>
      </c>
      <c r="O133">
        <f t="shared" si="85"/>
        <v>0.9962202977282717</v>
      </c>
      <c r="P133">
        <f t="shared" si="86"/>
        <v>1033.0837557977961</v>
      </c>
      <c r="Q133">
        <f t="shared" si="87"/>
        <v>5.1158496202017505E-2</v>
      </c>
      <c r="R133">
        <f t="shared" si="88"/>
        <v>4.3665644002117698E-3</v>
      </c>
      <c r="S133">
        <f t="shared" si="89"/>
        <v>1033.5047748200304</v>
      </c>
      <c r="T133">
        <f t="shared" si="90"/>
        <v>35022.769341506515</v>
      </c>
      <c r="U133">
        <f t="shared" si="67"/>
        <v>2977295.9092079834</v>
      </c>
      <c r="V133">
        <f t="shared" si="91"/>
        <v>371.90637221636473</v>
      </c>
      <c r="W133">
        <f t="shared" si="68"/>
        <v>87679.725088707593</v>
      </c>
      <c r="X133">
        <f t="shared" si="69"/>
        <v>91327.423787010383</v>
      </c>
      <c r="Y133">
        <f t="shared" si="70"/>
        <v>123863.05273531142</v>
      </c>
      <c r="Z133">
        <f t="shared" si="92"/>
        <v>22725.758893652055</v>
      </c>
      <c r="AA133">
        <f t="shared" si="93"/>
        <v>385.05075541190894</v>
      </c>
      <c r="AB133">
        <f t="shared" si="94"/>
        <v>121</v>
      </c>
      <c r="AC133">
        <f>$AL$7*INDEX(I_rec,MATCH(AB133-$AL$13,cpi_rec_u,0))/INDEX(I_rec,MATCH(AB2-$AL$13,cpi_rec_u,0))</f>
        <v>1026.5502660681275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91</v>
      </c>
      <c r="C134">
        <f t="shared" si="74"/>
        <v>2036</v>
      </c>
      <c r="D134">
        <f t="shared" si="75"/>
        <v>6.2047150637337595E-2</v>
      </c>
      <c r="E134">
        <f t="shared" si="76"/>
        <v>5.3237449096790179E-3</v>
      </c>
      <c r="F134">
        <f t="shared" si="77"/>
        <v>0.18077570299425563</v>
      </c>
      <c r="G134">
        <f t="shared" si="78"/>
        <v>33.775716589788246</v>
      </c>
      <c r="H134" t="b">
        <f t="shared" si="79"/>
        <v>0</v>
      </c>
      <c r="I134">
        <f t="shared" si="80"/>
        <v>1</v>
      </c>
      <c r="J134">
        <f t="shared" si="81"/>
        <v>1026.5502660681273</v>
      </c>
      <c r="K134">
        <f t="shared" si="82"/>
        <v>6.546947648782603</v>
      </c>
      <c r="L134">
        <f t="shared" si="83"/>
        <v>34858.04619789619</v>
      </c>
      <c r="M134">
        <f t="shared" si="84"/>
        <v>222.31137737713698</v>
      </c>
      <c r="N134">
        <f t="shared" si="66"/>
        <v>0.64398730153224693</v>
      </c>
      <c r="O134">
        <f t="shared" si="85"/>
        <v>0.9962171337612149</v>
      </c>
      <c r="P134">
        <f t="shared" si="86"/>
        <v>1033.0972137169099</v>
      </c>
      <c r="Q134">
        <f t="shared" si="87"/>
        <v>5.7710874106752602E-2</v>
      </c>
      <c r="R134">
        <f t="shared" si="88"/>
        <v>4.9413448384175718E-3</v>
      </c>
      <c r="S134">
        <f t="shared" si="89"/>
        <v>1033.5190999693964</v>
      </c>
      <c r="T134">
        <f t="shared" si="90"/>
        <v>34858.04619789619</v>
      </c>
      <c r="U134">
        <f t="shared" si="67"/>
        <v>2953018.9488808266</v>
      </c>
      <c r="V134">
        <f t="shared" si="91"/>
        <v>368.87383647956074</v>
      </c>
      <c r="W134">
        <f t="shared" si="68"/>
        <v>87430.238260989165</v>
      </c>
      <c r="X134">
        <f t="shared" si="69"/>
        <v>91075.486454008147</v>
      </c>
      <c r="Y134">
        <f t="shared" si="70"/>
        <v>123120.86986684687</v>
      </c>
      <c r="Z134">
        <f t="shared" si="92"/>
        <v>22533.379869624088</v>
      </c>
      <c r="AA134">
        <f t="shared" si="93"/>
        <v>381.25940377729535</v>
      </c>
      <c r="AB134">
        <f t="shared" si="94"/>
        <v>121</v>
      </c>
      <c r="AC134">
        <f>$AL$7*INDEX(I_rec,MATCH(AB134-$AL$13,cpi_rec_u,0))/INDEX(I_rec,MATCH(AB2-$AL$13,cpi_rec_u,0))</f>
        <v>1026.5502660681275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91</v>
      </c>
      <c r="C135">
        <f t="shared" si="74"/>
        <v>2037</v>
      </c>
      <c r="D135">
        <f t="shared" si="75"/>
        <v>6.1375062106349021E-2</v>
      </c>
      <c r="E135">
        <f t="shared" si="76"/>
        <v>5.2643699409961053E-3</v>
      </c>
      <c r="F135">
        <f t="shared" si="77"/>
        <v>0.17780786715088473</v>
      </c>
      <c r="G135">
        <f t="shared" si="78"/>
        <v>33.597908722637364</v>
      </c>
      <c r="H135" t="b">
        <f t="shared" si="79"/>
        <v>1</v>
      </c>
      <c r="I135">
        <f t="shared" si="80"/>
        <v>1.0250000000000001</v>
      </c>
      <c r="J135">
        <f t="shared" si="81"/>
        <v>1052.2140227198306</v>
      </c>
      <c r="K135">
        <f t="shared" si="82"/>
        <v>6.5604332890063297</v>
      </c>
      <c r="L135">
        <f t="shared" si="83"/>
        <v>35539.282623186009</v>
      </c>
      <c r="M135">
        <f t="shared" si="84"/>
        <v>221.58333547569015</v>
      </c>
      <c r="N135">
        <f t="shared" si="66"/>
        <v>0.64154918160963637</v>
      </c>
      <c r="O135">
        <f t="shared" si="85"/>
        <v>0.99621402484674848</v>
      </c>
      <c r="P135">
        <f t="shared" si="86"/>
        <v>1058.774456008837</v>
      </c>
      <c r="Q135">
        <f t="shared" si="87"/>
        <v>5.7085755689515669E-2</v>
      </c>
      <c r="R135">
        <f t="shared" si="88"/>
        <v>4.8863510631343976E-3</v>
      </c>
      <c r="S135">
        <f t="shared" si="89"/>
        <v>1059.1972112779281</v>
      </c>
      <c r="T135">
        <f t="shared" si="90"/>
        <v>35539.282623186009</v>
      </c>
      <c r="U135">
        <f t="shared" si="67"/>
        <v>2927978.9772948315</v>
      </c>
      <c r="V135">
        <f t="shared" si="91"/>
        <v>365.74598984391156</v>
      </c>
      <c r="W135">
        <f t="shared" si="68"/>
        <v>87147.655571849435</v>
      </c>
      <c r="X135">
        <f t="shared" si="69"/>
        <v>90790.733606005597</v>
      </c>
      <c r="Y135">
        <f t="shared" si="70"/>
        <v>122399.8032610239</v>
      </c>
      <c r="Z135">
        <f t="shared" si="92"/>
        <v>22886.846714897431</v>
      </c>
      <c r="AA135">
        <f t="shared" si="93"/>
        <v>377.34089473887212</v>
      </c>
      <c r="AB135">
        <f t="shared" si="94"/>
        <v>133</v>
      </c>
      <c r="AC135">
        <f>$AL$7*INDEX(I_rec,MATCH(AB135-$AL$13,cpi_rec_u,0))/INDEX(I_rec,MATCH(AB2-$AL$13,cpi_rec_u,0))</f>
        <v>1052.2140227198306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91</v>
      </c>
      <c r="C136">
        <f t="shared" si="74"/>
        <v>2037</v>
      </c>
      <c r="D136">
        <f t="shared" si="75"/>
        <v>6.1375062106349021E-2</v>
      </c>
      <c r="E136">
        <f t="shared" si="76"/>
        <v>5.2643699409961053E-3</v>
      </c>
      <c r="F136">
        <f t="shared" si="77"/>
        <v>0.176871820759783</v>
      </c>
      <c r="G136">
        <f t="shared" si="78"/>
        <v>33.421036901877578</v>
      </c>
      <c r="H136" t="b">
        <f t="shared" si="79"/>
        <v>0</v>
      </c>
      <c r="I136">
        <f t="shared" si="80"/>
        <v>1</v>
      </c>
      <c r="J136">
        <f t="shared" si="81"/>
        <v>1052.2140227198306</v>
      </c>
      <c r="K136">
        <f t="shared" si="82"/>
        <v>6.573946707440907</v>
      </c>
      <c r="L136">
        <f t="shared" si="83"/>
        <v>35352.190692019947</v>
      </c>
      <c r="M136">
        <f t="shared" si="84"/>
        <v>220.87086142408202</v>
      </c>
      <c r="N136">
        <f t="shared" si="66"/>
        <v>0.639118332699252</v>
      </c>
      <c r="O136">
        <f t="shared" si="85"/>
        <v>0.99621097028869177</v>
      </c>
      <c r="P136">
        <f t="shared" si="86"/>
        <v>1058.7879694272715</v>
      </c>
      <c r="Q136">
        <f t="shared" si="87"/>
        <v>5.7085755689515669E-2</v>
      </c>
      <c r="R136">
        <f t="shared" si="88"/>
        <v>4.8863510631343976E-3</v>
      </c>
      <c r="S136">
        <f t="shared" si="89"/>
        <v>1059.2115955029992</v>
      </c>
      <c r="T136">
        <f t="shared" si="90"/>
        <v>35352.190692019947</v>
      </c>
      <c r="U136">
        <f t="shared" si="67"/>
        <v>2903044.3798648035</v>
      </c>
      <c r="V136">
        <f t="shared" si="91"/>
        <v>362.63130593083548</v>
      </c>
      <c r="W136">
        <f t="shared" si="68"/>
        <v>86862.786106487227</v>
      </c>
      <c r="X136">
        <f t="shared" si="69"/>
        <v>90503.793912701818</v>
      </c>
      <c r="Y136">
        <f t="shared" si="70"/>
        <v>121686.25625152218</v>
      </c>
      <c r="Z136">
        <f t="shared" si="92"/>
        <v>22680.1690065732</v>
      </c>
      <c r="AA136">
        <f t="shared" si="93"/>
        <v>373.46383601910316</v>
      </c>
      <c r="AB136">
        <f t="shared" si="94"/>
        <v>133</v>
      </c>
      <c r="AC136">
        <f>$AL$7*INDEX(I_rec,MATCH(AB136-$AL$13,cpi_rec_u,0))/INDEX(I_rec,MATCH(AB2-$AL$13,cpi_rec_u,0))</f>
        <v>1052.2140227198306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91</v>
      </c>
      <c r="C137">
        <f t="shared" si="74"/>
        <v>2037</v>
      </c>
      <c r="D137">
        <f t="shared" si="75"/>
        <v>6.1375062106349021E-2</v>
      </c>
      <c r="E137">
        <f t="shared" si="76"/>
        <v>5.2643699409961053E-3</v>
      </c>
      <c r="F137">
        <f t="shared" si="77"/>
        <v>0.17594070206316592</v>
      </c>
      <c r="G137">
        <f t="shared" si="78"/>
        <v>33.245096199814412</v>
      </c>
      <c r="H137" t="b">
        <f t="shared" si="79"/>
        <v>0</v>
      </c>
      <c r="I137">
        <f t="shared" si="80"/>
        <v>1</v>
      </c>
      <c r="J137">
        <f t="shared" si="81"/>
        <v>1052.2140227198306</v>
      </c>
      <c r="K137">
        <f t="shared" si="82"/>
        <v>6.5874879613049071</v>
      </c>
      <c r="L137">
        <f t="shared" si="83"/>
        <v>35166.08368199251</v>
      </c>
      <c r="M137">
        <f t="shared" si="84"/>
        <v>220.16067824544558</v>
      </c>
      <c r="N137">
        <f t="shared" si="66"/>
        <v>0.63669477642376482</v>
      </c>
      <c r="O137">
        <f t="shared" si="85"/>
        <v>0.99620796939863776</v>
      </c>
      <c r="P137">
        <f t="shared" si="86"/>
        <v>1058.8015106811356</v>
      </c>
      <c r="Q137">
        <f t="shared" si="87"/>
        <v>5.7085755689515669E-2</v>
      </c>
      <c r="R137">
        <f t="shared" si="88"/>
        <v>4.8863510631343976E-3</v>
      </c>
      <c r="S137">
        <f t="shared" si="89"/>
        <v>1059.226009357219</v>
      </c>
      <c r="T137">
        <f t="shared" si="90"/>
        <v>35166.08368199251</v>
      </c>
      <c r="U137">
        <f t="shared" si="67"/>
        <v>2878214.2456780132</v>
      </c>
      <c r="V137">
        <f t="shared" si="91"/>
        <v>359.52967095444808</v>
      </c>
      <c r="W137">
        <f t="shared" si="68"/>
        <v>86575.602861214938</v>
      </c>
      <c r="X137">
        <f t="shared" si="69"/>
        <v>90214.641896735047</v>
      </c>
      <c r="Y137">
        <f t="shared" si="70"/>
        <v>120980.20281074588</v>
      </c>
      <c r="Z137">
        <f t="shared" si="92"/>
        <v>22475.288770397427</v>
      </c>
      <c r="AA137">
        <f t="shared" si="93"/>
        <v>369.6193890722177</v>
      </c>
      <c r="AB137">
        <f t="shared" si="94"/>
        <v>133</v>
      </c>
      <c r="AC137">
        <f>$AL$7*INDEX(I_rec,MATCH(AB137-$AL$13,cpi_rec_u,0))/INDEX(I_rec,MATCH(AB2-$AL$13,cpi_rec_u,0))</f>
        <v>1052.2140227198306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91</v>
      </c>
      <c r="C138">
        <f t="shared" si="74"/>
        <v>2037</v>
      </c>
      <c r="D138">
        <f t="shared" si="75"/>
        <v>6.1375062106349021E-2</v>
      </c>
      <c r="E138">
        <f t="shared" si="76"/>
        <v>5.2643699409961053E-3</v>
      </c>
      <c r="F138">
        <f t="shared" si="77"/>
        <v>0.17501448511982684</v>
      </c>
      <c r="G138">
        <f t="shared" si="78"/>
        <v>33.070081714694588</v>
      </c>
      <c r="H138" t="b">
        <f t="shared" si="79"/>
        <v>0</v>
      </c>
      <c r="I138">
        <f t="shared" si="80"/>
        <v>1</v>
      </c>
      <c r="J138">
        <f t="shared" si="81"/>
        <v>1052.2140227198306</v>
      </c>
      <c r="K138">
        <f t="shared" si="82"/>
        <v>6.6010571079347571</v>
      </c>
      <c r="L138">
        <f t="shared" si="83"/>
        <v>34980.956408114478</v>
      </c>
      <c r="M138">
        <f t="shared" si="84"/>
        <v>219.4527785737597</v>
      </c>
      <c r="N138">
        <f t="shared" si="66"/>
        <v>0.63427853343354479</v>
      </c>
      <c r="O138">
        <f t="shared" si="85"/>
        <v>0.99620502149586998</v>
      </c>
      <c r="P138">
        <f t="shared" si="86"/>
        <v>1058.8150798277654</v>
      </c>
      <c r="Q138">
        <f t="shared" si="87"/>
        <v>5.7085755689515669E-2</v>
      </c>
      <c r="R138">
        <f t="shared" si="88"/>
        <v>4.8863510631343976E-3</v>
      </c>
      <c r="S138">
        <f t="shared" si="89"/>
        <v>1059.2404529016183</v>
      </c>
      <c r="T138">
        <f t="shared" si="90"/>
        <v>34980.956408114478</v>
      </c>
      <c r="U138">
        <f t="shared" si="67"/>
        <v>2853487.6725841863</v>
      </c>
      <c r="V138">
        <f t="shared" si="91"/>
        <v>356.44097222341929</v>
      </c>
      <c r="W138">
        <f t="shared" si="68"/>
        <v>86286.078673832046</v>
      </c>
      <c r="X138">
        <f t="shared" si="69"/>
        <v>89923.251949443045</v>
      </c>
      <c r="Y138">
        <f t="shared" si="70"/>
        <v>120281.61743495913</v>
      </c>
      <c r="Z138">
        <f t="shared" si="92"/>
        <v>22272.19221935391</v>
      </c>
      <c r="AA138">
        <f t="shared" si="93"/>
        <v>365.8072949070912</v>
      </c>
      <c r="AB138">
        <f t="shared" si="94"/>
        <v>133</v>
      </c>
      <c r="AC138">
        <f>$AL$7*INDEX(I_rec,MATCH(AB138-$AL$13,cpi_rec_u,0))/INDEX(I_rec,MATCH(AB2-$AL$13,cpi_rec_u,0))</f>
        <v>1052.2140227198306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91</v>
      </c>
      <c r="C139">
        <f t="shared" si="74"/>
        <v>2037</v>
      </c>
      <c r="D139">
        <f t="shared" si="75"/>
        <v>6.1375062106349021E-2</v>
      </c>
      <c r="E139">
        <f t="shared" si="76"/>
        <v>5.2643699409961053E-3</v>
      </c>
      <c r="F139">
        <f t="shared" si="77"/>
        <v>0.17409314412512314</v>
      </c>
      <c r="G139">
        <f t="shared" si="78"/>
        <v>32.895988570569465</v>
      </c>
      <c r="H139" t="b">
        <f t="shared" si="79"/>
        <v>0</v>
      </c>
      <c r="I139">
        <f t="shared" si="80"/>
        <v>1</v>
      </c>
      <c r="J139">
        <f t="shared" si="81"/>
        <v>1052.2140227198306</v>
      </c>
      <c r="K139">
        <f t="shared" si="82"/>
        <v>6.6146542047849843</v>
      </c>
      <c r="L139">
        <f t="shared" si="83"/>
        <v>34796.803712692308</v>
      </c>
      <c r="M139">
        <f t="shared" si="84"/>
        <v>218.74715506668758</v>
      </c>
      <c r="N139">
        <f t="shared" si="66"/>
        <v>0.63186962342385256</v>
      </c>
      <c r="O139">
        <f t="shared" si="85"/>
        <v>0.99620212590728541</v>
      </c>
      <c r="P139">
        <f t="shared" si="86"/>
        <v>1058.8286769246156</v>
      </c>
      <c r="Q139">
        <f t="shared" si="87"/>
        <v>5.7085755689515669E-2</v>
      </c>
      <c r="R139">
        <f t="shared" si="88"/>
        <v>4.8863510631343976E-3</v>
      </c>
      <c r="S139">
        <f t="shared" si="89"/>
        <v>1059.2549261973543</v>
      </c>
      <c r="T139">
        <f t="shared" si="90"/>
        <v>34796.803712692308</v>
      </c>
      <c r="U139">
        <f t="shared" si="67"/>
        <v>2828863.7670672173</v>
      </c>
      <c r="V139">
        <f t="shared" si="91"/>
        <v>353.36509812494893</v>
      </c>
      <c r="W139">
        <f t="shared" si="68"/>
        <v>85994.186221175842</v>
      </c>
      <c r="X139">
        <f t="shared" si="69"/>
        <v>89629.598328661668</v>
      </c>
      <c r="Y139">
        <f t="shared" si="70"/>
        <v>119590.47513716361</v>
      </c>
      <c r="Z139">
        <f t="shared" si="92"/>
        <v>22070.865627061405</v>
      </c>
      <c r="AA139">
        <f t="shared" si="93"/>
        <v>362.02729619180298</v>
      </c>
      <c r="AB139">
        <f t="shared" si="94"/>
        <v>133</v>
      </c>
      <c r="AC139">
        <f>$AL$7*INDEX(I_rec,MATCH(AB139-$AL$13,cpi_rec_u,0))/INDEX(I_rec,MATCH(AB2-$AL$13,cpi_rec_u,0))</f>
        <v>1052.2140227198306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91</v>
      </c>
      <c r="C140">
        <f t="shared" si="74"/>
        <v>2037</v>
      </c>
      <c r="D140">
        <f t="shared" si="75"/>
        <v>6.1375062106349021E-2</v>
      </c>
      <c r="E140">
        <f t="shared" si="76"/>
        <v>5.2643699409961053E-3</v>
      </c>
      <c r="F140">
        <f t="shared" si="77"/>
        <v>0.17317665341025731</v>
      </c>
      <c r="G140">
        <f t="shared" si="78"/>
        <v>32.722811917159206</v>
      </c>
      <c r="H140" t="b">
        <f t="shared" si="79"/>
        <v>0</v>
      </c>
      <c r="I140">
        <f t="shared" si="80"/>
        <v>1</v>
      </c>
      <c r="J140">
        <f t="shared" si="81"/>
        <v>1052.2140227198306</v>
      </c>
      <c r="K140">
        <f t="shared" si="82"/>
        <v>6.6282793094284695</v>
      </c>
      <c r="L140">
        <f t="shared" si="83"/>
        <v>34613.620465184467</v>
      </c>
      <c r="M140">
        <f t="shared" si="84"/>
        <v>218.043800405501</v>
      </c>
      <c r="N140">
        <f t="shared" si="66"/>
        <v>0.62946806515179665</v>
      </c>
      <c r="O140">
        <f t="shared" si="85"/>
        <v>0.99619928196731022</v>
      </c>
      <c r="P140">
        <f t="shared" si="86"/>
        <v>1058.8423020292591</v>
      </c>
      <c r="Q140">
        <f t="shared" si="87"/>
        <v>5.7085755689515669E-2</v>
      </c>
      <c r="R140">
        <f t="shared" si="88"/>
        <v>4.8863510631343976E-3</v>
      </c>
      <c r="S140">
        <f t="shared" si="89"/>
        <v>1059.2694293057098</v>
      </c>
      <c r="T140">
        <f t="shared" si="90"/>
        <v>34613.620465184467</v>
      </c>
      <c r="U140">
        <f t="shared" si="67"/>
        <v>2804341.6441190378</v>
      </c>
      <c r="V140">
        <f t="shared" si="91"/>
        <v>350.30193810901113</v>
      </c>
      <c r="W140">
        <f t="shared" si="68"/>
        <v>85699.898016664651</v>
      </c>
      <c r="X140">
        <f t="shared" si="69"/>
        <v>89333.655156519686</v>
      </c>
      <c r="Y140">
        <f t="shared" si="70"/>
        <v>118906.7514401107</v>
      </c>
      <c r="Z140">
        <f t="shared" si="92"/>
        <v>21871.295328672266</v>
      </c>
      <c r="AA140">
        <f t="shared" si="93"/>
        <v>358.27913725253325</v>
      </c>
      <c r="AB140">
        <f t="shared" si="94"/>
        <v>133</v>
      </c>
      <c r="AC140">
        <f>$AL$7*INDEX(I_rec,MATCH(AB140-$AL$13,cpi_rec_u,0))/INDEX(I_rec,MATCH(AB2-$AL$13,cpi_rec_u,0))</f>
        <v>1052.2140227198306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91</v>
      </c>
      <c r="C141">
        <f t="shared" si="74"/>
        <v>2037</v>
      </c>
      <c r="D141">
        <f t="shared" si="75"/>
        <v>6.1375062106349021E-2</v>
      </c>
      <c r="E141">
        <f t="shared" si="76"/>
        <v>5.2643699409961053E-3</v>
      </c>
      <c r="F141">
        <f t="shared" si="77"/>
        <v>0.17226498744156207</v>
      </c>
      <c r="G141">
        <f t="shared" si="78"/>
        <v>32.55054692971764</v>
      </c>
      <c r="H141" t="b">
        <f t="shared" si="79"/>
        <v>0</v>
      </c>
      <c r="I141">
        <f t="shared" si="80"/>
        <v>1</v>
      </c>
      <c r="J141">
        <f t="shared" si="81"/>
        <v>1052.2140227198306</v>
      </c>
      <c r="K141">
        <f t="shared" si="82"/>
        <v>6.6419324795566794</v>
      </c>
      <c r="L141">
        <f t="shared" si="83"/>
        <v>34431.401562058498</v>
      </c>
      <c r="M141">
        <f t="shared" si="84"/>
        <v>217.34270729500409</v>
      </c>
      <c r="N141">
        <f t="shared" si="66"/>
        <v>0.62707387645306356</v>
      </c>
      <c r="O141">
        <f t="shared" si="85"/>
        <v>0.99619648901782532</v>
      </c>
      <c r="P141">
        <f t="shared" si="86"/>
        <v>1058.8559551993874</v>
      </c>
      <c r="Q141">
        <f t="shared" si="87"/>
        <v>5.7085755689515669E-2</v>
      </c>
      <c r="R141">
        <f t="shared" si="88"/>
        <v>4.8863510631343976E-3</v>
      </c>
      <c r="S141">
        <f t="shared" si="89"/>
        <v>1059.2839622880938</v>
      </c>
      <c r="T141">
        <f t="shared" si="90"/>
        <v>34431.401562058498</v>
      </c>
      <c r="U141">
        <f t="shared" si="67"/>
        <v>2779920.4271155647</v>
      </c>
      <c r="V141">
        <f t="shared" si="91"/>
        <v>347.2513826728582</v>
      </c>
      <c r="W141">
        <f t="shared" si="68"/>
        <v>85403.186407832312</v>
      </c>
      <c r="X141">
        <f t="shared" si="69"/>
        <v>89035.396417228549</v>
      </c>
      <c r="Y141">
        <f t="shared" si="70"/>
        <v>118230.42236944234</v>
      </c>
      <c r="Z141">
        <f t="shared" si="92"/>
        <v>21673.467721733512</v>
      </c>
      <c r="AA141">
        <f t="shared" si="93"/>
        <v>354.56256407219485</v>
      </c>
      <c r="AB141">
        <f t="shared" si="94"/>
        <v>133</v>
      </c>
      <c r="AC141">
        <f>$AL$7*INDEX(I_rec,MATCH(AB141-$AL$13,cpi_rec_u,0))/INDEX(I_rec,MATCH(AB2-$AL$13,cpi_rec_u,0))</f>
        <v>1052.2140227198306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91</v>
      </c>
      <c r="C142">
        <f t="shared" si="74"/>
        <v>2037</v>
      </c>
      <c r="D142">
        <f t="shared" si="75"/>
        <v>6.1375062106349021E-2</v>
      </c>
      <c r="E142">
        <f t="shared" si="76"/>
        <v>5.2643699409961053E-3</v>
      </c>
      <c r="F142">
        <f t="shared" si="77"/>
        <v>0.1713581208197886</v>
      </c>
      <c r="G142">
        <f t="shared" si="78"/>
        <v>32.379188808897851</v>
      </c>
      <c r="H142" t="b">
        <f t="shared" si="79"/>
        <v>0</v>
      </c>
      <c r="I142">
        <f t="shared" si="80"/>
        <v>1</v>
      </c>
      <c r="J142">
        <f t="shared" si="81"/>
        <v>1052.2140227198306</v>
      </c>
      <c r="K142">
        <f t="shared" si="82"/>
        <v>6.6556137729799181</v>
      </c>
      <c r="L142">
        <f t="shared" si="83"/>
        <v>34250.14192664883</v>
      </c>
      <c r="M142">
        <f t="shared" si="84"/>
        <v>216.64386846345792</v>
      </c>
      <c r="N142">
        <f t="shared" si="66"/>
        <v>0.62468707425841774</v>
      </c>
      <c r="O142">
        <f t="shared" si="85"/>
        <v>0.99619374640808456</v>
      </c>
      <c r="P142">
        <f t="shared" si="86"/>
        <v>1058.8696364928105</v>
      </c>
      <c r="Q142">
        <f t="shared" si="87"/>
        <v>5.7085755689515669E-2</v>
      </c>
      <c r="R142">
        <f t="shared" si="88"/>
        <v>4.8863510631343976E-3</v>
      </c>
      <c r="S142">
        <f t="shared" si="89"/>
        <v>1059.2985252060421</v>
      </c>
      <c r="T142">
        <f t="shared" si="90"/>
        <v>34250.14192664883</v>
      </c>
      <c r="U142">
        <f t="shared" si="67"/>
        <v>2755599.2476947228</v>
      </c>
      <c r="V142">
        <f t="shared" si="91"/>
        <v>344.2133233457842</v>
      </c>
      <c r="W142">
        <f t="shared" si="68"/>
        <v>85104.023573854472</v>
      </c>
      <c r="X142">
        <f t="shared" si="69"/>
        <v>88734.795954867761</v>
      </c>
      <c r="Y142">
        <f t="shared" si="70"/>
        <v>117561.46444696088</v>
      </c>
      <c r="Z142">
        <f t="shared" si="92"/>
        <v>21477.36926701128</v>
      </c>
      <c r="AA142">
        <f t="shared" si="93"/>
        <v>350.87732428881282</v>
      </c>
      <c r="AB142">
        <f t="shared" si="94"/>
        <v>133</v>
      </c>
      <c r="AC142">
        <f>$AL$7*INDEX(I_rec,MATCH(AB142-$AL$13,cpi_rec_u,0))/INDEX(I_rec,MATCH(AB2-$AL$13,cpi_rec_u,0))</f>
        <v>1052.2140227198306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91</v>
      </c>
      <c r="C143">
        <f t="shared" si="74"/>
        <v>2037</v>
      </c>
      <c r="D143">
        <f t="shared" si="75"/>
        <v>6.1375062106349021E-2</v>
      </c>
      <c r="E143">
        <f t="shared" si="76"/>
        <v>5.2643699409961053E-3</v>
      </c>
      <c r="F143">
        <f t="shared" si="77"/>
        <v>0.17045602827939935</v>
      </c>
      <c r="G143">
        <f t="shared" si="78"/>
        <v>32.208732780618455</v>
      </c>
      <c r="H143" t="b">
        <f t="shared" si="79"/>
        <v>0</v>
      </c>
      <c r="I143">
        <f t="shared" si="80"/>
        <v>1</v>
      </c>
      <c r="J143">
        <f t="shared" si="81"/>
        <v>1052.2140227198306</v>
      </c>
      <c r="K143">
        <f t="shared" si="82"/>
        <v>6.6693232476275668</v>
      </c>
      <c r="L143">
        <f t="shared" si="83"/>
        <v>34069.836509015331</v>
      </c>
      <c r="M143">
        <f t="shared" si="84"/>
        <v>215.94727666250478</v>
      </c>
      <c r="N143">
        <f t="shared" si="66"/>
        <v>0.62230767460997738</v>
      </c>
      <c r="O143">
        <f t="shared" si="85"/>
        <v>0.99619105349463966</v>
      </c>
      <c r="P143">
        <f t="shared" si="86"/>
        <v>1058.8833459674581</v>
      </c>
      <c r="Q143">
        <f t="shared" si="87"/>
        <v>5.7085755689515669E-2</v>
      </c>
      <c r="R143">
        <f t="shared" si="88"/>
        <v>4.8863510631343976E-3</v>
      </c>
      <c r="S143">
        <f t="shared" si="89"/>
        <v>1059.313118121217</v>
      </c>
      <c r="T143">
        <f t="shared" si="90"/>
        <v>34069.836509015331</v>
      </c>
      <c r="U143">
        <f t="shared" si="67"/>
        <v>2731377.2456364762</v>
      </c>
      <c r="V143">
        <f t="shared" si="91"/>
        <v>341.18765267413903</v>
      </c>
      <c r="W143">
        <f t="shared" si="68"/>
        <v>84802.381523065764</v>
      </c>
      <c r="X143">
        <f t="shared" si="69"/>
        <v>88431.827471164943</v>
      </c>
      <c r="Y143">
        <f t="shared" si="70"/>
        <v>116899.85468402486</v>
      </c>
      <c r="Z143">
        <f t="shared" si="92"/>
        <v>21282.98648927941</v>
      </c>
      <c r="AA143">
        <f t="shared" si="93"/>
        <v>347.2231671936533</v>
      </c>
      <c r="AB143">
        <f t="shared" si="94"/>
        <v>133</v>
      </c>
      <c r="AC143">
        <f>$AL$7*INDEX(I_rec,MATCH(AB143-$AL$13,cpi_rec_u,0))/INDEX(I_rec,MATCH(AB2-$AL$13,cpi_rec_u,0))</f>
        <v>1052.2140227198306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91</v>
      </c>
      <c r="C144">
        <f t="shared" si="74"/>
        <v>2037</v>
      </c>
      <c r="D144">
        <f t="shared" si="75"/>
        <v>6.1375062106349021E-2</v>
      </c>
      <c r="E144">
        <f t="shared" si="76"/>
        <v>5.2643699409961053E-3</v>
      </c>
      <c r="F144">
        <f t="shared" si="77"/>
        <v>0.1695586846878637</v>
      </c>
      <c r="G144">
        <f t="shared" si="78"/>
        <v>32.039174095930591</v>
      </c>
      <c r="H144" t="b">
        <f t="shared" si="79"/>
        <v>0</v>
      </c>
      <c r="I144">
        <f t="shared" si="80"/>
        <v>1</v>
      </c>
      <c r="J144">
        <f t="shared" si="81"/>
        <v>1052.2140227198306</v>
      </c>
      <c r="K144">
        <f t="shared" si="82"/>
        <v>6.6830609615483354</v>
      </c>
      <c r="L144">
        <f t="shared" si="83"/>
        <v>33890.480285802616</v>
      </c>
      <c r="M144">
        <f t="shared" si="84"/>
        <v>215.25292466709337</v>
      </c>
      <c r="N144">
        <f t="shared" si="66"/>
        <v>0.61993569267726656</v>
      </c>
      <c r="O144">
        <f t="shared" si="85"/>
        <v>0.99618840964126398</v>
      </c>
      <c r="P144">
        <f t="shared" si="86"/>
        <v>1058.8970836813789</v>
      </c>
      <c r="Q144">
        <f t="shared" si="87"/>
        <v>5.7085755689515669E-2</v>
      </c>
      <c r="R144">
        <f t="shared" si="88"/>
        <v>4.8863510631343976E-3</v>
      </c>
      <c r="S144">
        <f t="shared" si="89"/>
        <v>1059.3277410954079</v>
      </c>
      <c r="T144">
        <f t="shared" si="90"/>
        <v>33890.480285802616</v>
      </c>
      <c r="U144">
        <f t="shared" si="67"/>
        <v>2707253.5687448466</v>
      </c>
      <c r="V144">
        <f t="shared" si="91"/>
        <v>338.17426420659081</v>
      </c>
      <c r="W144">
        <f t="shared" si="68"/>
        <v>84498.232090467936</v>
      </c>
      <c r="X144">
        <f t="shared" si="69"/>
        <v>88126.464523270479</v>
      </c>
      <c r="Y144">
        <f t="shared" si="70"/>
        <v>116245.57057506245</v>
      </c>
      <c r="Z144">
        <f t="shared" si="92"/>
        <v>21090.305978073109</v>
      </c>
      <c r="AA144">
        <f t="shared" si="93"/>
        <v>343.59984372911333</v>
      </c>
      <c r="AB144">
        <f t="shared" si="94"/>
        <v>133</v>
      </c>
      <c r="AC144">
        <f>$AL$7*INDEX(I_rec,MATCH(AB144-$AL$13,cpi_rec_u,0))/INDEX(I_rec,MATCH(AB2-$AL$13,cpi_rec_u,0))</f>
        <v>1052.2140227198306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91</v>
      </c>
      <c r="C145">
        <f t="shared" si="74"/>
        <v>2037</v>
      </c>
      <c r="D145">
        <f t="shared" si="75"/>
        <v>6.1375062106349021E-2</v>
      </c>
      <c r="E145">
        <f t="shared" si="76"/>
        <v>5.2643699409961053E-3</v>
      </c>
      <c r="F145">
        <f t="shared" si="77"/>
        <v>0.16866606504495807</v>
      </c>
      <c r="G145">
        <f t="shared" si="78"/>
        <v>31.870508030885631</v>
      </c>
      <c r="H145" t="b">
        <f t="shared" si="79"/>
        <v>0</v>
      </c>
      <c r="I145">
        <f t="shared" si="80"/>
        <v>1</v>
      </c>
      <c r="J145">
        <f t="shared" si="81"/>
        <v>1052.2140227198306</v>
      </c>
      <c r="K145">
        <f t="shared" si="82"/>
        <v>6.6968269729105048</v>
      </c>
      <c r="L145">
        <f t="shared" si="83"/>
        <v>33712.068260100117</v>
      </c>
      <c r="M145">
        <f t="shared" si="84"/>
        <v>214.56080527540351</v>
      </c>
      <c r="N145">
        <f t="shared" si="66"/>
        <v>0.61757114277304526</v>
      </c>
      <c r="O145">
        <f t="shared" si="85"/>
        <v>0.99618581421887531</v>
      </c>
      <c r="P145">
        <f t="shared" si="86"/>
        <v>1058.9108496927411</v>
      </c>
      <c r="Q145">
        <f t="shared" si="87"/>
        <v>5.7085755689515669E-2</v>
      </c>
      <c r="R145">
        <f t="shared" si="88"/>
        <v>4.8863510631343976E-3</v>
      </c>
      <c r="S145">
        <f t="shared" si="89"/>
        <v>1059.3423941905312</v>
      </c>
      <c r="T145">
        <f t="shared" si="90"/>
        <v>33712.068260100117</v>
      </c>
      <c r="U145">
        <f t="shared" si="67"/>
        <v>2683227.3727318812</v>
      </c>
      <c r="V145">
        <f t="shared" si="91"/>
        <v>335.17305247963208</v>
      </c>
      <c r="W145">
        <f t="shared" si="68"/>
        <v>84191.546935228544</v>
      </c>
      <c r="X145">
        <f t="shared" si="69"/>
        <v>87818.680521526738</v>
      </c>
      <c r="Y145">
        <f t="shared" si="70"/>
        <v>115598.59009121159</v>
      </c>
      <c r="Z145">
        <f t="shared" si="92"/>
        <v>20899.31438840846</v>
      </c>
      <c r="AA145">
        <f t="shared" si="93"/>
        <v>340.00710648637562</v>
      </c>
      <c r="AB145">
        <f t="shared" si="94"/>
        <v>133</v>
      </c>
      <c r="AC145">
        <f>$AL$7*INDEX(I_rec,MATCH(AB145-$AL$13,cpi_rec_u,0))/INDEX(I_rec,MATCH(AB2-$AL$13,cpi_rec_u,0))</f>
        <v>1052.2140227198306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92</v>
      </c>
      <c r="C146">
        <f t="shared" si="74"/>
        <v>2037</v>
      </c>
      <c r="D146">
        <f t="shared" si="75"/>
        <v>6.9243711545751083E-2</v>
      </c>
      <c r="E146">
        <f t="shared" si="76"/>
        <v>5.9619739695964125E-3</v>
      </c>
      <c r="F146">
        <f t="shared" si="77"/>
        <v>0.19001113927795354</v>
      </c>
      <c r="G146">
        <f t="shared" si="78"/>
        <v>31.680496891607678</v>
      </c>
      <c r="H146" t="b">
        <f t="shared" si="79"/>
        <v>0</v>
      </c>
      <c r="I146">
        <f t="shared" si="80"/>
        <v>1</v>
      </c>
      <c r="J146">
        <f t="shared" si="81"/>
        <v>1052.2140227198306</v>
      </c>
      <c r="K146">
        <f t="shared" si="82"/>
        <v>6.7106213400021675</v>
      </c>
      <c r="L146">
        <f t="shared" si="83"/>
        <v>33534.595461302837</v>
      </c>
      <c r="M146">
        <f t="shared" si="84"/>
        <v>213.87091130877158</v>
      </c>
      <c r="N146">
        <f t="shared" si="66"/>
        <v>0.61521403836891975</v>
      </c>
      <c r="O146">
        <f t="shared" si="85"/>
        <v>0.99618326660546097</v>
      </c>
      <c r="P146">
        <f t="shared" si="86"/>
        <v>1058.9246440598329</v>
      </c>
      <c r="Q146">
        <f t="shared" si="87"/>
        <v>6.44044904343508E-2</v>
      </c>
      <c r="R146">
        <f t="shared" si="88"/>
        <v>5.5323104113255139E-3</v>
      </c>
      <c r="S146">
        <f t="shared" si="89"/>
        <v>1059.3570774686316</v>
      </c>
      <c r="T146">
        <f t="shared" si="90"/>
        <v>33534.595461302837</v>
      </c>
      <c r="U146">
        <f t="shared" si="67"/>
        <v>2659297.8211035309</v>
      </c>
      <c r="V146">
        <f t="shared" si="91"/>
        <v>332.18391300332411</v>
      </c>
      <c r="W146">
        <f t="shared" si="68"/>
        <v>83941.165133934395</v>
      </c>
      <c r="X146">
        <f t="shared" si="69"/>
        <v>87565.290091805597</v>
      </c>
      <c r="Y146">
        <f t="shared" si="70"/>
        <v>114814.07946263641</v>
      </c>
      <c r="Z146">
        <f t="shared" si="92"/>
        <v>20709.998441468571</v>
      </c>
      <c r="AA146">
        <f t="shared" si="93"/>
        <v>336.44470970283561</v>
      </c>
      <c r="AB146">
        <f t="shared" si="94"/>
        <v>133</v>
      </c>
      <c r="AC146">
        <f>$AL$7*INDEX(I_rec,MATCH(AB146-$AL$13,cpi_rec_u,0))/INDEX(I_rec,MATCH(AB2-$AL$13,cpi_rec_u,0))</f>
        <v>1052.2140227198306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92</v>
      </c>
      <c r="C147">
        <f t="shared" si="74"/>
        <v>2038</v>
      </c>
      <c r="D147">
        <f t="shared" si="75"/>
        <v>6.8569665560080123E-2</v>
      </c>
      <c r="E147">
        <f t="shared" si="76"/>
        <v>5.9020043642403763E-3</v>
      </c>
      <c r="F147">
        <f t="shared" si="77"/>
        <v>0.1869784309155722</v>
      </c>
      <c r="G147">
        <f t="shared" si="78"/>
        <v>31.493518460692105</v>
      </c>
      <c r="H147" t="b">
        <f t="shared" si="79"/>
        <v>1</v>
      </c>
      <c r="I147">
        <f t="shared" si="80"/>
        <v>1.0249999999999999</v>
      </c>
      <c r="J147">
        <f t="shared" si="81"/>
        <v>1078.5193732878263</v>
      </c>
      <c r="K147">
        <f t="shared" si="82"/>
        <v>6.7244441212314889</v>
      </c>
      <c r="L147">
        <f t="shared" si="83"/>
        <v>34168.029652983641</v>
      </c>
      <c r="M147">
        <f t="shared" si="84"/>
        <v>213.03373108046372</v>
      </c>
      <c r="N147">
        <f t="shared" si="66"/>
        <v>0.61286439211073707</v>
      </c>
      <c r="O147">
        <f t="shared" si="85"/>
        <v>0.99618076618600548</v>
      </c>
      <c r="P147">
        <f t="shared" si="86"/>
        <v>1085.2438174090578</v>
      </c>
      <c r="Q147">
        <f t="shared" si="87"/>
        <v>6.3777551362666648E-2</v>
      </c>
      <c r="R147">
        <f t="shared" si="88"/>
        <v>5.4767950345112615E-3</v>
      </c>
      <c r="S147">
        <f t="shared" si="89"/>
        <v>1085.6771415598762</v>
      </c>
      <c r="T147">
        <f t="shared" si="90"/>
        <v>34168.029652983641</v>
      </c>
      <c r="U147">
        <f t="shared" si="67"/>
        <v>2634651.2586154672</v>
      </c>
      <c r="V147">
        <f t="shared" si="91"/>
        <v>329.10520872868648</v>
      </c>
      <c r="W147">
        <f t="shared" si="68"/>
        <v>83656.936010622288</v>
      </c>
      <c r="X147">
        <f t="shared" si="69"/>
        <v>87278.32801281022</v>
      </c>
      <c r="Y147">
        <f t="shared" si="70"/>
        <v>114050.37587430836</v>
      </c>
      <c r="Z147">
        <f t="shared" si="92"/>
        <v>21020.651505921065</v>
      </c>
      <c r="AA147">
        <f t="shared" si="93"/>
        <v>332.75820569479424</v>
      </c>
      <c r="AB147">
        <f t="shared" si="94"/>
        <v>145</v>
      </c>
      <c r="AC147">
        <f>$AL$7*INDEX(I_rec,MATCH(AB147-$AL$13,cpi_rec_u,0))/INDEX(I_rec,MATCH(AB2-$AL$13,cpi_rec_u,0))</f>
        <v>1078.5193732878263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92</v>
      </c>
      <c r="C148">
        <f t="shared" si="74"/>
        <v>2038</v>
      </c>
      <c r="D148">
        <f t="shared" si="75"/>
        <v>6.8569665560080123E-2</v>
      </c>
      <c r="E148">
        <f t="shared" si="76"/>
        <v>5.9020043642403763E-3</v>
      </c>
      <c r="F148">
        <f t="shared" si="77"/>
        <v>0.18587488340028965</v>
      </c>
      <c r="G148">
        <f t="shared" si="78"/>
        <v>31.307643577291817</v>
      </c>
      <c r="H148" t="b">
        <f t="shared" si="79"/>
        <v>0</v>
      </c>
      <c r="I148">
        <f t="shared" si="80"/>
        <v>1</v>
      </c>
      <c r="J148">
        <f t="shared" si="81"/>
        <v>1078.5193732878263</v>
      </c>
      <c r="K148">
        <f t="shared" si="82"/>
        <v>6.7382953751269303</v>
      </c>
      <c r="L148">
        <f t="shared" si="83"/>
        <v>33966.369792854239</v>
      </c>
      <c r="M148">
        <f t="shared" si="84"/>
        <v>212.2126297901562</v>
      </c>
      <c r="N148">
        <f t="shared" si="66"/>
        <v>0.61052221583376276</v>
      </c>
      <c r="O148">
        <f t="shared" si="85"/>
        <v>0.99617831235241494</v>
      </c>
      <c r="P148">
        <f t="shared" si="86"/>
        <v>1085.2576686629532</v>
      </c>
      <c r="Q148">
        <f t="shared" si="87"/>
        <v>6.3777551362666648E-2</v>
      </c>
      <c r="R148">
        <f t="shared" si="88"/>
        <v>5.4767950345112615E-3</v>
      </c>
      <c r="S148">
        <f t="shared" si="89"/>
        <v>1085.6918853905743</v>
      </c>
      <c r="T148">
        <f t="shared" si="90"/>
        <v>33966.369792854239</v>
      </c>
      <c r="U148">
        <f t="shared" si="67"/>
        <v>2610122.9556021104</v>
      </c>
      <c r="V148">
        <f t="shared" si="91"/>
        <v>326.04127673519241</v>
      </c>
      <c r="W148">
        <f t="shared" si="68"/>
        <v>83370.150460486882</v>
      </c>
      <c r="X148">
        <f t="shared" si="69"/>
        <v>86988.914982052127</v>
      </c>
      <c r="Y148">
        <f t="shared" si="70"/>
        <v>113294.98983131362</v>
      </c>
      <c r="Z148">
        <f t="shared" si="92"/>
        <v>20816.778575306114</v>
      </c>
      <c r="AA148">
        <f t="shared" si="93"/>
        <v>329.11300708020372</v>
      </c>
      <c r="AB148">
        <f t="shared" si="94"/>
        <v>145</v>
      </c>
      <c r="AC148">
        <f>$AL$7*INDEX(I_rec,MATCH(AB148-$AL$13,cpi_rec_u,0))/INDEX(I_rec,MATCH(AB2-$AL$13,cpi_rec_u,0))</f>
        <v>1078.5193732878263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92</v>
      </c>
      <c r="C149">
        <f t="shared" si="74"/>
        <v>2038</v>
      </c>
      <c r="D149">
        <f t="shared" si="75"/>
        <v>6.8569665560080123E-2</v>
      </c>
      <c r="E149">
        <f t="shared" si="76"/>
        <v>5.9020043642403763E-3</v>
      </c>
      <c r="F149">
        <f t="shared" si="77"/>
        <v>0.1847778490272585</v>
      </c>
      <c r="G149">
        <f t="shared" si="78"/>
        <v>31.122865728264557</v>
      </c>
      <c r="H149" t="b">
        <f t="shared" si="79"/>
        <v>0</v>
      </c>
      <c r="I149">
        <f t="shared" si="80"/>
        <v>1</v>
      </c>
      <c r="J149">
        <f t="shared" si="81"/>
        <v>1078.5193732878263</v>
      </c>
      <c r="K149">
        <f t="shared" si="82"/>
        <v>6.7521751603375302</v>
      </c>
      <c r="L149">
        <f t="shared" si="83"/>
        <v>33765.900130099413</v>
      </c>
      <c r="M149">
        <f t="shared" si="84"/>
        <v>211.39469329129062</v>
      </c>
      <c r="N149">
        <f t="shared" si="66"/>
        <v>0.60818752057764636</v>
      </c>
      <c r="O149">
        <f t="shared" si="85"/>
        <v>0.9961759045034454</v>
      </c>
      <c r="P149">
        <f t="shared" si="86"/>
        <v>1085.2715484481639</v>
      </c>
      <c r="Q149">
        <f t="shared" si="87"/>
        <v>6.3777551362666648E-2</v>
      </c>
      <c r="R149">
        <f t="shared" si="88"/>
        <v>5.4767950345112615E-3</v>
      </c>
      <c r="S149">
        <f t="shared" si="89"/>
        <v>1085.7066595911492</v>
      </c>
      <c r="T149">
        <f t="shared" si="90"/>
        <v>33765.900130099413</v>
      </c>
      <c r="U149">
        <f t="shared" si="67"/>
        <v>2585711.9132214268</v>
      </c>
      <c r="V149">
        <f t="shared" si="91"/>
        <v>322.9919922533436</v>
      </c>
      <c r="W149">
        <f t="shared" si="68"/>
        <v>83080.778479636909</v>
      </c>
      <c r="X149">
        <f t="shared" si="69"/>
        <v>86697.022892176479</v>
      </c>
      <c r="Y149">
        <f t="shared" si="70"/>
        <v>112547.88929205599</v>
      </c>
      <c r="Z149">
        <f t="shared" si="92"/>
        <v>20614.832167049834</v>
      </c>
      <c r="AA149">
        <f t="shared" si="93"/>
        <v>325.50085549869277</v>
      </c>
      <c r="AB149">
        <f t="shared" si="94"/>
        <v>145</v>
      </c>
      <c r="AC149">
        <f>$AL$7*INDEX(I_rec,MATCH(AB149-$AL$13,cpi_rec_u,0))/INDEX(I_rec,MATCH(AB2-$AL$13,cpi_rec_u,0))</f>
        <v>1078.5193732878263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92</v>
      </c>
      <c r="C150">
        <f t="shared" si="74"/>
        <v>2038</v>
      </c>
      <c r="D150">
        <f t="shared" si="75"/>
        <v>6.8569665560080123E-2</v>
      </c>
      <c r="E150">
        <f t="shared" si="76"/>
        <v>5.9020043642403763E-3</v>
      </c>
      <c r="F150">
        <f t="shared" si="77"/>
        <v>0.18368728935588466</v>
      </c>
      <c r="G150">
        <f t="shared" si="78"/>
        <v>30.939178438908673</v>
      </c>
      <c r="H150" t="b">
        <f t="shared" si="79"/>
        <v>0</v>
      </c>
      <c r="I150">
        <f t="shared" si="80"/>
        <v>1</v>
      </c>
      <c r="J150">
        <f t="shared" si="81"/>
        <v>1078.5193732878263</v>
      </c>
      <c r="K150">
        <f t="shared" si="82"/>
        <v>6.7660835356331255</v>
      </c>
      <c r="L150">
        <f t="shared" si="83"/>
        <v>33566.61364016906</v>
      </c>
      <c r="M150">
        <f t="shared" si="84"/>
        <v>210.57990938573127</v>
      </c>
      <c r="N150">
        <f t="shared" si="66"/>
        <v>0.6058603166011759</v>
      </c>
      <c r="O150">
        <f t="shared" si="85"/>
        <v>0.99617354204463104</v>
      </c>
      <c r="P150">
        <f t="shared" si="86"/>
        <v>1085.2854568234593</v>
      </c>
      <c r="Q150">
        <f t="shared" si="87"/>
        <v>6.3777551362666648E-2</v>
      </c>
      <c r="R150">
        <f t="shared" si="88"/>
        <v>5.4767950345112615E-3</v>
      </c>
      <c r="S150">
        <f t="shared" si="89"/>
        <v>1085.7214642241586</v>
      </c>
      <c r="T150">
        <f t="shared" si="90"/>
        <v>33566.61364016906</v>
      </c>
      <c r="U150">
        <f t="shared" si="67"/>
        <v>2561417.1417421526</v>
      </c>
      <c r="V150">
        <f t="shared" si="91"/>
        <v>319.95723165170557</v>
      </c>
      <c r="W150">
        <f t="shared" si="68"/>
        <v>82788.789844560146</v>
      </c>
      <c r="X150">
        <f t="shared" si="69"/>
        <v>86402.623449970095</v>
      </c>
      <c r="Y150">
        <f t="shared" si="70"/>
        <v>111809.04276630309</v>
      </c>
      <c r="Z150">
        <f t="shared" si="92"/>
        <v>20414.795524002224</v>
      </c>
      <c r="AA150">
        <f t="shared" si="93"/>
        <v>321.92146264011149</v>
      </c>
      <c r="AB150">
        <f t="shared" si="94"/>
        <v>145</v>
      </c>
      <c r="AC150">
        <f>$AL$7*INDEX(I_rec,MATCH(AB150-$AL$13,cpi_rec_u,0))/INDEX(I_rec,MATCH(AB2-$AL$13,cpi_rec_u,0))</f>
        <v>1078.5193732878263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92</v>
      </c>
      <c r="C151">
        <f t="shared" si="74"/>
        <v>2038</v>
      </c>
      <c r="D151">
        <f t="shared" si="75"/>
        <v>6.8569665560080123E-2</v>
      </c>
      <c r="E151">
        <f t="shared" si="76"/>
        <v>5.9020043642403763E-3</v>
      </c>
      <c r="F151">
        <f t="shared" si="77"/>
        <v>0.18260316617245073</v>
      </c>
      <c r="G151">
        <f t="shared" si="78"/>
        <v>30.756575272736221</v>
      </c>
      <c r="H151" t="b">
        <f t="shared" si="79"/>
        <v>0</v>
      </c>
      <c r="I151">
        <f t="shared" si="80"/>
        <v>1</v>
      </c>
      <c r="J151">
        <f t="shared" si="81"/>
        <v>1078.5193732878263</v>
      </c>
      <c r="K151">
        <f t="shared" si="82"/>
        <v>6.7800205599046093</v>
      </c>
      <c r="L151">
        <f t="shared" si="83"/>
        <v>33368.503339972012</v>
      </c>
      <c r="M151">
        <f t="shared" si="84"/>
        <v>209.76826592235821</v>
      </c>
      <c r="N151">
        <f t="shared" si="66"/>
        <v>0.60354061339682286</v>
      </c>
      <c r="O151">
        <f t="shared" si="85"/>
        <v>0.99617122438821148</v>
      </c>
      <c r="P151">
        <f t="shared" si="86"/>
        <v>1085.2993938477309</v>
      </c>
      <c r="Q151">
        <f t="shared" si="87"/>
        <v>6.3777551362666648E-2</v>
      </c>
      <c r="R151">
        <f t="shared" si="88"/>
        <v>5.4767950345112615E-3</v>
      </c>
      <c r="S151">
        <f t="shared" si="89"/>
        <v>1085.7362993522879</v>
      </c>
      <c r="T151">
        <f t="shared" si="90"/>
        <v>33368.503339972012</v>
      </c>
      <c r="U151">
        <f t="shared" si="67"/>
        <v>2537237.6604195302</v>
      </c>
      <c r="V151">
        <f t="shared" si="91"/>
        <v>316.93687242138571</v>
      </c>
      <c r="W151">
        <f t="shared" si="68"/>
        <v>82494.154109174706</v>
      </c>
      <c r="X151">
        <f t="shared" si="69"/>
        <v>86105.68817377818</v>
      </c>
      <c r="Y151">
        <f t="shared" si="70"/>
        <v>111078.41930802776</v>
      </c>
      <c r="Z151">
        <f t="shared" si="92"/>
        <v>20216.65199806284</v>
      </c>
      <c r="AA151">
        <f t="shared" si="93"/>
        <v>318.3745423938733</v>
      </c>
      <c r="AB151">
        <f t="shared" si="94"/>
        <v>145</v>
      </c>
      <c r="AC151">
        <f>$AL$7*INDEX(I_rec,MATCH(AB151-$AL$13,cpi_rec_u,0))/INDEX(I_rec,MATCH(AB2-$AL$13,cpi_rec_u,0))</f>
        <v>1078.5193732878263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92</v>
      </c>
      <c r="C152">
        <f t="shared" si="74"/>
        <v>2038</v>
      </c>
      <c r="D152">
        <f t="shared" si="75"/>
        <v>6.8569665560080123E-2</v>
      </c>
      <c r="E152">
        <f t="shared" si="76"/>
        <v>5.9020043642403763E-3</v>
      </c>
      <c r="F152">
        <f t="shared" si="77"/>
        <v>0.18152544148877681</v>
      </c>
      <c r="G152">
        <f t="shared" si="78"/>
        <v>30.575049831247444</v>
      </c>
      <c r="H152" t="b">
        <f t="shared" si="79"/>
        <v>0</v>
      </c>
      <c r="I152">
        <f t="shared" si="80"/>
        <v>1</v>
      </c>
      <c r="J152">
        <f t="shared" si="81"/>
        <v>1078.5193732878263</v>
      </c>
      <c r="K152">
        <f t="shared" si="82"/>
        <v>6.7939862921641803</v>
      </c>
      <c r="L152">
        <f t="shared" si="83"/>
        <v>33171.562287631321</v>
      </c>
      <c r="M152">
        <f t="shared" si="84"/>
        <v>208.95975079688566</v>
      </c>
      <c r="N152">
        <f t="shared" si="66"/>
        <v>0.60122841970508123</v>
      </c>
      <c r="O152">
        <f t="shared" si="85"/>
        <v>0.99616895095306313</v>
      </c>
      <c r="P152">
        <f t="shared" si="86"/>
        <v>1085.3133595799904</v>
      </c>
      <c r="Q152">
        <f t="shared" si="87"/>
        <v>6.3777551362666648E-2</v>
      </c>
      <c r="R152">
        <f t="shared" si="88"/>
        <v>5.4767950345112615E-3</v>
      </c>
      <c r="S152">
        <f t="shared" si="89"/>
        <v>1085.7511650383524</v>
      </c>
      <c r="T152">
        <f t="shared" si="90"/>
        <v>33171.562287631321</v>
      </c>
      <c r="U152">
        <f t="shared" si="67"/>
        <v>2513172.4973730561</v>
      </c>
      <c r="V152">
        <f t="shared" si="91"/>
        <v>313.93079316076216</v>
      </c>
      <c r="W152">
        <f t="shared" si="68"/>
        <v>82196.840601862874</v>
      </c>
      <c r="X152">
        <f t="shared" si="69"/>
        <v>85806.18839090869</v>
      </c>
      <c r="Y152">
        <f t="shared" si="70"/>
        <v>110355.98850837862</v>
      </c>
      <c r="Z152">
        <f t="shared" si="92"/>
        <v>20020.385050407924</v>
      </c>
      <c r="AA152">
        <f t="shared" si="93"/>
        <v>314.85981084000736</v>
      </c>
      <c r="AB152">
        <f t="shared" si="94"/>
        <v>145</v>
      </c>
      <c r="AC152">
        <f>$AL$7*INDEX(I_rec,MATCH(AB152-$AL$13,cpi_rec_u,0))/INDEX(I_rec,MATCH(AB2-$AL$13,cpi_rec_u,0))</f>
        <v>1078.5193732878263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92</v>
      </c>
      <c r="C153">
        <f t="shared" si="74"/>
        <v>2038</v>
      </c>
      <c r="D153">
        <f t="shared" si="75"/>
        <v>6.8569665560080123E-2</v>
      </c>
      <c r="E153">
        <f t="shared" si="76"/>
        <v>5.9020043642403763E-3</v>
      </c>
      <c r="F153">
        <f t="shared" si="77"/>
        <v>0.18045407754088941</v>
      </c>
      <c r="G153">
        <f t="shared" si="78"/>
        <v>30.394595753706554</v>
      </c>
      <c r="H153" t="b">
        <f t="shared" si="79"/>
        <v>0</v>
      </c>
      <c r="I153">
        <f t="shared" si="80"/>
        <v>1</v>
      </c>
      <c r="J153">
        <f t="shared" si="81"/>
        <v>1078.5193732878263</v>
      </c>
      <c r="K153">
        <f t="shared" si="82"/>
        <v>6.8079807915455959</v>
      </c>
      <c r="L153">
        <f t="shared" si="83"/>
        <v>32975.783582241049</v>
      </c>
      <c r="M153">
        <f t="shared" si="84"/>
        <v>208.154351951682</v>
      </c>
      <c r="N153">
        <f t="shared" si="66"/>
        <v>0.598923743528602</v>
      </c>
      <c r="O153">
        <f t="shared" si="85"/>
        <v>0.99616672116462868</v>
      </c>
      <c r="P153">
        <f t="shared" si="86"/>
        <v>1085.3273540793718</v>
      </c>
      <c r="Q153">
        <f t="shared" si="87"/>
        <v>6.3777551362666648E-2</v>
      </c>
      <c r="R153">
        <f t="shared" si="88"/>
        <v>5.4767950345112615E-3</v>
      </c>
      <c r="S153">
        <f t="shared" si="89"/>
        <v>1085.7660613452961</v>
      </c>
      <c r="T153">
        <f t="shared" si="90"/>
        <v>32975.783582241049</v>
      </c>
      <c r="U153">
        <f t="shared" si="67"/>
        <v>2489220.6894662054</v>
      </c>
      <c r="V153">
        <f t="shared" si="91"/>
        <v>310.93887356045957</v>
      </c>
      <c r="W153">
        <f t="shared" si="68"/>
        <v>81896.818422487311</v>
      </c>
      <c r="X153">
        <f t="shared" si="69"/>
        <v>85504.095235024346</v>
      </c>
      <c r="Y153">
        <f t="shared" si="70"/>
        <v>109641.72048878227</v>
      </c>
      <c r="Z153">
        <f t="shared" si="92"/>
        <v>19825.978251687549</v>
      </c>
      <c r="AA153">
        <f t="shared" si="93"/>
        <v>311.37698624004213</v>
      </c>
      <c r="AB153">
        <f t="shared" si="94"/>
        <v>145</v>
      </c>
      <c r="AC153">
        <f>$AL$7*INDEX(I_rec,MATCH(AB153-$AL$13,cpi_rec_u,0))/INDEX(I_rec,MATCH(AB2-$AL$13,cpi_rec_u,0))</f>
        <v>1078.5193732878263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92</v>
      </c>
      <c r="C154">
        <f t="shared" si="74"/>
        <v>2038</v>
      </c>
      <c r="D154">
        <f t="shared" si="75"/>
        <v>6.8569665560080123E-2</v>
      </c>
      <c r="E154">
        <f t="shared" si="76"/>
        <v>5.9020043642403763E-3</v>
      </c>
      <c r="F154">
        <f t="shared" si="77"/>
        <v>0.1793890367876981</v>
      </c>
      <c r="G154">
        <f t="shared" si="78"/>
        <v>30.215206716918857</v>
      </c>
      <c r="H154" t="b">
        <f t="shared" si="79"/>
        <v>0</v>
      </c>
      <c r="I154">
        <f t="shared" si="80"/>
        <v>1</v>
      </c>
      <c r="J154">
        <f t="shared" si="81"/>
        <v>1078.5193732878263</v>
      </c>
      <c r="K154">
        <f t="shared" si="82"/>
        <v>6.822004117304413</v>
      </c>
      <c r="L154">
        <f t="shared" si="83"/>
        <v>32781.160363624418</v>
      </c>
      <c r="M154">
        <f t="shared" si="84"/>
        <v>207.35205737558934</v>
      </c>
      <c r="N154">
        <f t="shared" si="66"/>
        <v>0.59662659214612401</v>
      </c>
      <c r="O154">
        <f t="shared" si="85"/>
        <v>0.99616453445484698</v>
      </c>
      <c r="P154">
        <f t="shared" si="86"/>
        <v>1085.3413774051307</v>
      </c>
      <c r="Q154">
        <f t="shared" si="87"/>
        <v>6.3777551362666648E-2</v>
      </c>
      <c r="R154">
        <f t="shared" si="88"/>
        <v>5.4767950345112615E-3</v>
      </c>
      <c r="S154">
        <f t="shared" si="89"/>
        <v>1085.7809883361931</v>
      </c>
      <c r="T154">
        <f t="shared" si="90"/>
        <v>32781.160363624418</v>
      </c>
      <c r="U154">
        <f t="shared" si="67"/>
        <v>2465381.2821880975</v>
      </c>
      <c r="V154">
        <f t="shared" si="91"/>
        <v>307.9609943885676</v>
      </c>
      <c r="W154">
        <f t="shared" si="68"/>
        <v>81594.056439389635</v>
      </c>
      <c r="X154">
        <f t="shared" si="69"/>
        <v>85199.379643521941</v>
      </c>
      <c r="Y154">
        <f t="shared" si="70"/>
        <v>108935.58589416188</v>
      </c>
      <c r="Z154">
        <f t="shared" si="92"/>
        <v>19633.415282193364</v>
      </c>
      <c r="AA154">
        <f t="shared" si="93"/>
        <v>307.92578902772811</v>
      </c>
      <c r="AB154">
        <f t="shared" si="94"/>
        <v>145</v>
      </c>
      <c r="AC154">
        <f>$AL$7*INDEX(I_rec,MATCH(AB154-$AL$13,cpi_rec_u,0))/INDEX(I_rec,MATCH(AB2-$AL$13,cpi_rec_u,0))</f>
        <v>1078.5193732878263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92</v>
      </c>
      <c r="C155">
        <f t="shared" si="74"/>
        <v>2038</v>
      </c>
      <c r="D155">
        <f t="shared" si="75"/>
        <v>6.8569665560080123E-2</v>
      </c>
      <c r="E155">
        <f t="shared" si="76"/>
        <v>5.9020043642403763E-3</v>
      </c>
      <c r="F155">
        <f t="shared" si="77"/>
        <v>0.17833028190968023</v>
      </c>
      <c r="G155">
        <f t="shared" si="78"/>
        <v>30.036876435009177</v>
      </c>
      <c r="H155" t="b">
        <f t="shared" si="79"/>
        <v>0</v>
      </c>
      <c r="I155">
        <f t="shared" si="80"/>
        <v>1</v>
      </c>
      <c r="J155">
        <f t="shared" si="81"/>
        <v>1078.5193732878263</v>
      </c>
      <c r="K155">
        <f t="shared" si="82"/>
        <v>6.8360563288182554</v>
      </c>
      <c r="L155">
        <f t="shared" si="83"/>
        <v>32587.685812093445</v>
      </c>
      <c r="M155">
        <f t="shared" si="84"/>
        <v>206.552855103745</v>
      </c>
      <c r="N155">
        <f t="shared" si="66"/>
        <v>0.59433697212620595</v>
      </c>
      <c r="O155">
        <f t="shared" si="85"/>
        <v>0.99616239026208664</v>
      </c>
      <c r="P155">
        <f t="shared" si="86"/>
        <v>1085.3554296166446</v>
      </c>
      <c r="Q155">
        <f t="shared" si="87"/>
        <v>6.3777551362666648E-2</v>
      </c>
      <c r="R155">
        <f t="shared" si="88"/>
        <v>5.4767950345112615E-3</v>
      </c>
      <c r="S155">
        <f t="shared" si="89"/>
        <v>1085.7959460742472</v>
      </c>
      <c r="T155">
        <f t="shared" si="90"/>
        <v>32587.685812093445</v>
      </c>
      <c r="U155">
        <f t="shared" si="67"/>
        <v>2441653.3295370652</v>
      </c>
      <c r="V155">
        <f t="shared" si="91"/>
        <v>304.99703747609715</v>
      </c>
      <c r="W155">
        <f t="shared" si="68"/>
        <v>81288.523286370269</v>
      </c>
      <c r="X155">
        <f t="shared" si="69"/>
        <v>84892.012354898703</v>
      </c>
      <c r="Y155">
        <f t="shared" si="70"/>
        <v>108237.55588629487</v>
      </c>
      <c r="Z155">
        <f t="shared" si="92"/>
        <v>19442.679931997907</v>
      </c>
      <c r="AA155">
        <f t="shared" si="93"/>
        <v>304.50594179960603</v>
      </c>
      <c r="AB155">
        <f t="shared" si="94"/>
        <v>145</v>
      </c>
      <c r="AC155">
        <f>$AL$7*INDEX(I_rec,MATCH(AB155-$AL$13,cpi_rec_u,0))/INDEX(I_rec,MATCH(AB2-$AL$13,cpi_rec_u,0))</f>
        <v>1078.5193732878263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92</v>
      </c>
      <c r="C156">
        <f t="shared" si="74"/>
        <v>2038</v>
      </c>
      <c r="D156">
        <f t="shared" si="75"/>
        <v>6.8569665560080123E-2</v>
      </c>
      <c r="E156">
        <f t="shared" si="76"/>
        <v>5.9020043642403763E-3</v>
      </c>
      <c r="F156">
        <f t="shared" si="77"/>
        <v>0.17727777580757309</v>
      </c>
      <c r="G156">
        <f t="shared" si="78"/>
        <v>29.859598659201602</v>
      </c>
      <c r="H156" t="b">
        <f t="shared" si="79"/>
        <v>0</v>
      </c>
      <c r="I156">
        <f t="shared" si="80"/>
        <v>1</v>
      </c>
      <c r="J156">
        <f t="shared" si="81"/>
        <v>1078.5193732878263</v>
      </c>
      <c r="K156">
        <f t="shared" si="82"/>
        <v>6.8501374855870436</v>
      </c>
      <c r="L156">
        <f t="shared" si="83"/>
        <v>32395.353148209975</v>
      </c>
      <c r="M156">
        <f t="shared" si="84"/>
        <v>205.75673321740248</v>
      </c>
      <c r="N156">
        <f t="shared" si="66"/>
        <v>0.59205488934075834</v>
      </c>
      <c r="O156">
        <f t="shared" si="85"/>
        <v>0.99616028803107504</v>
      </c>
      <c r="P156">
        <f t="shared" si="86"/>
        <v>1085.3695107734134</v>
      </c>
      <c r="Q156">
        <f t="shared" si="87"/>
        <v>6.3777551362666648E-2</v>
      </c>
      <c r="R156">
        <f t="shared" si="88"/>
        <v>5.4767950345112615E-3</v>
      </c>
      <c r="S156">
        <f t="shared" si="89"/>
        <v>1085.810934622793</v>
      </c>
      <c r="T156">
        <f t="shared" si="90"/>
        <v>32395.353148209975</v>
      </c>
      <c r="U156">
        <f t="shared" si="67"/>
        <v>2418035.8939060988</v>
      </c>
      <c r="V156">
        <f t="shared" si="91"/>
        <v>302.04688570267035</v>
      </c>
      <c r="W156">
        <f t="shared" si="68"/>
        <v>80980.187359650125</v>
      </c>
      <c r="X156">
        <f t="shared" si="69"/>
        <v>84581.963906105389</v>
      </c>
      <c r="Y156">
        <f t="shared" si="70"/>
        <v>107547.60213727941</v>
      </c>
      <c r="Z156">
        <f t="shared" si="92"/>
        <v>19253.756101066272</v>
      </c>
      <c r="AA156">
        <f t="shared" si="93"/>
        <v>301.1171693054257</v>
      </c>
      <c r="AB156">
        <f t="shared" si="94"/>
        <v>145</v>
      </c>
      <c r="AC156">
        <f>$AL$7*INDEX(I_rec,MATCH(AB156-$AL$13,cpi_rec_u,0))/INDEX(I_rec,MATCH(AB2-$AL$13,cpi_rec_u,0))</f>
        <v>1078.5193732878263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92</v>
      </c>
      <c r="C157">
        <f t="shared" si="74"/>
        <v>2038</v>
      </c>
      <c r="D157">
        <f t="shared" si="75"/>
        <v>6.8569665560080123E-2</v>
      </c>
      <c r="E157">
        <f t="shared" si="76"/>
        <v>5.9020043642403763E-3</v>
      </c>
      <c r="F157">
        <f t="shared" si="77"/>
        <v>0.17623148160107394</v>
      </c>
      <c r="G157">
        <f t="shared" si="78"/>
        <v>29.683367177600527</v>
      </c>
      <c r="H157" t="b">
        <f t="shared" si="79"/>
        <v>0</v>
      </c>
      <c r="I157">
        <f t="shared" si="80"/>
        <v>1</v>
      </c>
      <c r="J157">
        <f t="shared" si="81"/>
        <v>1078.5193732878263</v>
      </c>
      <c r="K157">
        <f t="shared" si="82"/>
        <v>6.8642476472332659</v>
      </c>
      <c r="L157">
        <f t="shared" si="83"/>
        <v>32204.155632548129</v>
      </c>
      <c r="M157">
        <f t="shared" si="84"/>
        <v>204.96367984375416</v>
      </c>
      <c r="N157">
        <f t="shared" si="66"/>
        <v>0.58978034897838161</v>
      </c>
      <c r="O157">
        <f t="shared" si="85"/>
        <v>0.99615822721283598</v>
      </c>
      <c r="P157">
        <f t="shared" si="86"/>
        <v>1085.3836209350595</v>
      </c>
      <c r="Q157">
        <f t="shared" si="87"/>
        <v>6.3777551362666648E-2</v>
      </c>
      <c r="R157">
        <f t="shared" si="88"/>
        <v>5.4767950345112615E-3</v>
      </c>
      <c r="S157">
        <f t="shared" si="89"/>
        <v>1085.8259540452946</v>
      </c>
      <c r="T157">
        <f t="shared" si="90"/>
        <v>32204.155632548129</v>
      </c>
      <c r="U157">
        <f t="shared" si="67"/>
        <v>2394528.0459701167</v>
      </c>
      <c r="V157">
        <f t="shared" si="91"/>
        <v>299.1104229824395</v>
      </c>
      <c r="W157">
        <f t="shared" si="68"/>
        <v>80669.016814812872</v>
      </c>
      <c r="X157">
        <f t="shared" si="69"/>
        <v>84269.204629885629</v>
      </c>
      <c r="Y157">
        <f t="shared" si="70"/>
        <v>106865.69682312803</v>
      </c>
      <c r="Z157">
        <f t="shared" si="92"/>
        <v>19066.62779934084</v>
      </c>
      <c r="AA157">
        <f t="shared" si="93"/>
        <v>297.75919843842303</v>
      </c>
      <c r="AB157">
        <f t="shared" si="94"/>
        <v>145</v>
      </c>
      <c r="AC157">
        <f>$AL$7*INDEX(I_rec,MATCH(AB157-$AL$13,cpi_rec_u,0))/INDEX(I_rec,MATCH(AB2-$AL$13,cpi_rec_u,0))</f>
        <v>1078.5193732878263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93</v>
      </c>
      <c r="C158">
        <f t="shared" si="74"/>
        <v>2038</v>
      </c>
      <c r="D158">
        <f t="shared" si="75"/>
        <v>7.7362001119289578E-2</v>
      </c>
      <c r="E158">
        <f t="shared" si="76"/>
        <v>6.6873993171335799E-3</v>
      </c>
      <c r="F158">
        <f t="shared" si="77"/>
        <v>0.19850452939371108</v>
      </c>
      <c r="G158">
        <f t="shared" si="78"/>
        <v>29.484862648206814</v>
      </c>
      <c r="H158" t="b">
        <f t="shared" si="79"/>
        <v>0</v>
      </c>
      <c r="I158">
        <f t="shared" si="80"/>
        <v>1</v>
      </c>
      <c r="J158">
        <f t="shared" si="81"/>
        <v>1078.5193732878263</v>
      </c>
      <c r="K158">
        <f t="shared" si="82"/>
        <v>6.8783868735022216</v>
      </c>
      <c r="L158">
        <f t="shared" si="83"/>
        <v>32014.086565458154</v>
      </c>
      <c r="M158">
        <f t="shared" si="84"/>
        <v>204.17368315575416</v>
      </c>
      <c r="N158">
        <f t="shared" si="66"/>
        <v>0.58751335555750783</v>
      </c>
      <c r="O158">
        <f t="shared" si="85"/>
        <v>0.99615620726461862</v>
      </c>
      <c r="P158">
        <f t="shared" si="86"/>
        <v>1085.3977601613285</v>
      </c>
      <c r="Q158">
        <f t="shared" si="87"/>
        <v>7.1955418764308776E-2</v>
      </c>
      <c r="R158">
        <f t="shared" si="88"/>
        <v>6.2036364283065693E-3</v>
      </c>
      <c r="S158">
        <f t="shared" si="89"/>
        <v>1085.8410044053473</v>
      </c>
      <c r="T158">
        <f t="shared" si="90"/>
        <v>32014.086565458154</v>
      </c>
      <c r="U158">
        <f t="shared" si="67"/>
        <v>2371128.8645750517</v>
      </c>
      <c r="V158">
        <f t="shared" si="91"/>
        <v>296.18753425023209</v>
      </c>
      <c r="W158">
        <f t="shared" si="68"/>
        <v>80418.51484491353</v>
      </c>
      <c r="X158">
        <f t="shared" si="69"/>
        <v>84015.106595135992</v>
      </c>
      <c r="Y158">
        <f t="shared" si="70"/>
        <v>106045.01375698304</v>
      </c>
      <c r="Z158">
        <f t="shared" si="92"/>
        <v>18881.279146800029</v>
      </c>
      <c r="AA158">
        <f t="shared" si="93"/>
        <v>294.43175822546033</v>
      </c>
      <c r="AB158">
        <f t="shared" si="94"/>
        <v>145</v>
      </c>
      <c r="AC158">
        <f>$AL$7*INDEX(I_rec,MATCH(AB158-$AL$13,cpi_rec_u,0))/INDEX(I_rec,MATCH(AB2-$AL$13,cpi_rec_u,0))</f>
        <v>1078.5193732878263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93</v>
      </c>
      <c r="C159">
        <f t="shared" si="74"/>
        <v>2039</v>
      </c>
      <c r="D159">
        <f t="shared" si="75"/>
        <v>7.6687721653733956E-2</v>
      </c>
      <c r="E159">
        <f t="shared" si="76"/>
        <v>6.6269254322631754E-3</v>
      </c>
      <c r="F159">
        <f t="shared" si="77"/>
        <v>0.1953939861501883</v>
      </c>
      <c r="G159">
        <f t="shared" si="78"/>
        <v>29.289468662056628</v>
      </c>
      <c r="H159" t="b">
        <f t="shared" si="79"/>
        <v>1</v>
      </c>
      <c r="I159">
        <f t="shared" si="80"/>
        <v>1.0249999999999999</v>
      </c>
      <c r="J159">
        <f t="shared" si="81"/>
        <v>1105.482357620022</v>
      </c>
      <c r="K159">
        <f t="shared" si="82"/>
        <v>6.8925552242622743</v>
      </c>
      <c r="L159">
        <f t="shared" si="83"/>
        <v>32594.995474442192</v>
      </c>
      <c r="M159">
        <f t="shared" si="84"/>
        <v>203.22604408255347</v>
      </c>
      <c r="N159">
        <f t="shared" si="66"/>
        <v>0.58525391293935203</v>
      </c>
      <c r="O159">
        <f t="shared" si="85"/>
        <v>0.99615422764983486</v>
      </c>
      <c r="P159">
        <f t="shared" si="86"/>
        <v>1112.3749128442842</v>
      </c>
      <c r="Q159">
        <f t="shared" si="87"/>
        <v>7.1328262529900932E-2</v>
      </c>
      <c r="R159">
        <f t="shared" si="88"/>
        <v>6.1476879107870142E-3</v>
      </c>
      <c r="S159">
        <f t="shared" si="89"/>
        <v>1112.8190700988732</v>
      </c>
      <c r="T159">
        <f t="shared" si="90"/>
        <v>32594.995474442192</v>
      </c>
      <c r="U159">
        <f t="shared" si="67"/>
        <v>2347064.8661319688</v>
      </c>
      <c r="V159">
        <f t="shared" si="91"/>
        <v>293.18160046504511</v>
      </c>
      <c r="W159">
        <f t="shared" si="68"/>
        <v>80133.40539606665</v>
      </c>
      <c r="X159">
        <f t="shared" si="69"/>
        <v>83726.672810695149</v>
      </c>
      <c r="Y159">
        <f t="shared" si="70"/>
        <v>105244.89333515066</v>
      </c>
      <c r="Z159">
        <f t="shared" si="92"/>
        <v>19149.995165571316</v>
      </c>
      <c r="AA159">
        <f t="shared" si="93"/>
        <v>290.9836939696084</v>
      </c>
      <c r="AB159">
        <f t="shared" si="94"/>
        <v>157</v>
      </c>
      <c r="AC159">
        <f>$AL$7*INDEX(I_rec,MATCH(AB159-$AL$13,cpi_rec_u,0))/INDEX(I_rec,MATCH(AB2-$AL$13,cpi_rec_u,0))</f>
        <v>1105.4823576200217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93</v>
      </c>
      <c r="C160">
        <f t="shared" si="74"/>
        <v>2039</v>
      </c>
      <c r="D160">
        <f t="shared" si="75"/>
        <v>7.6687721653733956E-2</v>
      </c>
      <c r="E160">
        <f t="shared" si="76"/>
        <v>6.6269254322631754E-3</v>
      </c>
      <c r="F160">
        <f t="shared" si="77"/>
        <v>0.19409912477405836</v>
      </c>
      <c r="G160">
        <f t="shared" si="78"/>
        <v>29.095369537282568</v>
      </c>
      <c r="H160" t="b">
        <f t="shared" si="79"/>
        <v>0</v>
      </c>
      <c r="I160">
        <f t="shared" si="80"/>
        <v>1</v>
      </c>
      <c r="J160">
        <f t="shared" si="81"/>
        <v>1105.482357620022</v>
      </c>
      <c r="K160">
        <f t="shared" si="82"/>
        <v>6.9067527595051033</v>
      </c>
      <c r="L160">
        <f t="shared" si="83"/>
        <v>32378.990869968111</v>
      </c>
      <c r="M160">
        <f t="shared" si="84"/>
        <v>202.29511850609785</v>
      </c>
      <c r="N160">
        <f t="shared" si="66"/>
        <v>0.58300202434067305</v>
      </c>
      <c r="O160">
        <f t="shared" si="85"/>
        <v>0.99615228783799292</v>
      </c>
      <c r="P160">
        <f t="shared" si="86"/>
        <v>1112.389110379527</v>
      </c>
      <c r="Q160">
        <f t="shared" si="87"/>
        <v>7.1328262529900932E-2</v>
      </c>
      <c r="R160">
        <f t="shared" si="88"/>
        <v>6.1476879107870142E-3</v>
      </c>
      <c r="S160">
        <f t="shared" si="89"/>
        <v>1112.8341825253385</v>
      </c>
      <c r="T160">
        <f t="shared" si="90"/>
        <v>32378.990869968111</v>
      </c>
      <c r="U160">
        <f t="shared" si="67"/>
        <v>2323133.2525860779</v>
      </c>
      <c r="V160">
        <f t="shared" si="91"/>
        <v>290.19220342607093</v>
      </c>
      <c r="W160">
        <f t="shared" si="68"/>
        <v>79845.46302494072</v>
      </c>
      <c r="X160">
        <f t="shared" si="69"/>
        <v>83435.518034858527</v>
      </c>
      <c r="Y160">
        <f t="shared" si="70"/>
        <v>104453.97717273123</v>
      </c>
      <c r="Z160">
        <f t="shared" si="92"/>
        <v>18949.93110367639</v>
      </c>
      <c r="AA160">
        <f t="shared" si="93"/>
        <v>287.57665171950345</v>
      </c>
      <c r="AB160">
        <f t="shared" si="94"/>
        <v>157</v>
      </c>
      <c r="AC160">
        <f>$AL$7*INDEX(I_rec,MATCH(AB160-$AL$13,cpi_rec_u,0))/INDEX(I_rec,MATCH(AB2-$AL$13,cpi_rec_u,0))</f>
        <v>1105.4823576200217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93</v>
      </c>
      <c r="C161">
        <f t="shared" si="74"/>
        <v>2039</v>
      </c>
      <c r="D161">
        <f t="shared" si="75"/>
        <v>7.6687721653733956E-2</v>
      </c>
      <c r="E161">
        <f t="shared" si="76"/>
        <v>6.6269254322631754E-3</v>
      </c>
      <c r="F161">
        <f t="shared" si="77"/>
        <v>0.19281284434771312</v>
      </c>
      <c r="G161">
        <f t="shared" si="78"/>
        <v>28.902556692934855</v>
      </c>
      <c r="H161" t="b">
        <f t="shared" si="79"/>
        <v>0</v>
      </c>
      <c r="I161">
        <f t="shared" si="80"/>
        <v>1</v>
      </c>
      <c r="J161">
        <f t="shared" si="81"/>
        <v>1105.482357620022</v>
      </c>
      <c r="K161">
        <f t="shared" si="82"/>
        <v>6.9209795393459679</v>
      </c>
      <c r="L161">
        <f t="shared" si="83"/>
        <v>32164.4177119009</v>
      </c>
      <c r="M161">
        <f t="shared" si="84"/>
        <v>201.36845725724262</v>
      </c>
      <c r="N161">
        <f t="shared" si="66"/>
        <v>0.58075769234634689</v>
      </c>
      <c r="O161">
        <f t="shared" si="85"/>
        <v>0.99615038730463357</v>
      </c>
      <c r="P161">
        <f t="shared" si="86"/>
        <v>1112.403337159368</v>
      </c>
      <c r="Q161">
        <f t="shared" si="87"/>
        <v>7.1328262529900932E-2</v>
      </c>
      <c r="R161">
        <f t="shared" si="88"/>
        <v>6.1476879107870142E-3</v>
      </c>
      <c r="S161">
        <f t="shared" si="89"/>
        <v>1112.849326080928</v>
      </c>
      <c r="T161">
        <f t="shared" si="90"/>
        <v>32164.4177119009</v>
      </c>
      <c r="U161">
        <f t="shared" si="67"/>
        <v>2299332.8939972236</v>
      </c>
      <c r="V161">
        <f t="shared" si="91"/>
        <v>287.21920198780134</v>
      </c>
      <c r="W161">
        <f t="shared" si="68"/>
        <v>79554.653881512582</v>
      </c>
      <c r="X161">
        <f t="shared" si="69"/>
        <v>83141.610755551388</v>
      </c>
      <c r="Y161">
        <f t="shared" si="70"/>
        <v>103672.22440701898</v>
      </c>
      <c r="Z161">
        <f t="shared" si="92"/>
        <v>18751.920637777224</v>
      </c>
      <c r="AA161">
        <f t="shared" si="93"/>
        <v>284.20297916332555</v>
      </c>
      <c r="AB161">
        <f t="shared" si="94"/>
        <v>157</v>
      </c>
      <c r="AC161">
        <f>$AL$7*INDEX(I_rec,MATCH(AB161-$AL$13,cpi_rec_u,0))/INDEX(I_rec,MATCH(AB2-$AL$13,cpi_rec_u,0))</f>
        <v>1105.4823576200217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93</v>
      </c>
      <c r="C162">
        <f t="shared" si="74"/>
        <v>2039</v>
      </c>
      <c r="D162">
        <f t="shared" si="75"/>
        <v>7.6687721653733956E-2</v>
      </c>
      <c r="E162">
        <f t="shared" si="76"/>
        <v>6.6269254322631754E-3</v>
      </c>
      <c r="F162">
        <f t="shared" si="77"/>
        <v>0.19153508800583824</v>
      </c>
      <c r="G162">
        <f t="shared" si="78"/>
        <v>28.711021604929016</v>
      </c>
      <c r="H162" t="b">
        <f t="shared" si="79"/>
        <v>0</v>
      </c>
      <c r="I162">
        <f t="shared" si="80"/>
        <v>1</v>
      </c>
      <c r="J162">
        <f t="shared" si="81"/>
        <v>1105.482357620022</v>
      </c>
      <c r="K162">
        <f t="shared" si="82"/>
        <v>6.935235624023953</v>
      </c>
      <c r="L162">
        <f t="shared" si="83"/>
        <v>31951.266514151968</v>
      </c>
      <c r="M162">
        <f t="shared" si="84"/>
        <v>200.44604080221373</v>
      </c>
      <c r="N162">
        <f t="shared" si="66"/>
        <v>0.57852091892175395</v>
      </c>
      <c r="O162">
        <f t="shared" si="85"/>
        <v>0.99614852553126576</v>
      </c>
      <c r="P162">
        <f t="shared" si="86"/>
        <v>1112.417593244046</v>
      </c>
      <c r="Q162">
        <f t="shared" si="87"/>
        <v>7.1328262529900932E-2</v>
      </c>
      <c r="R162">
        <f t="shared" si="88"/>
        <v>6.1476879107870142E-3</v>
      </c>
      <c r="S162">
        <f t="shared" si="89"/>
        <v>1112.8645008297626</v>
      </c>
      <c r="T162">
        <f t="shared" si="90"/>
        <v>31951.266514151968</v>
      </c>
      <c r="U162">
        <f t="shared" si="67"/>
        <v>2275662.6704904456</v>
      </c>
      <c r="V162">
        <f t="shared" si="91"/>
        <v>284.26245626201353</v>
      </c>
      <c r="W162">
        <f t="shared" si="68"/>
        <v>79260.943821649707</v>
      </c>
      <c r="X162">
        <f t="shared" si="69"/>
        <v>82844.919209226762</v>
      </c>
      <c r="Y162">
        <f t="shared" si="70"/>
        <v>102899.59478425866</v>
      </c>
      <c r="Z162">
        <f t="shared" si="92"/>
        <v>18555.943808302003</v>
      </c>
      <c r="AA162">
        <f t="shared" si="93"/>
        <v>280.86235750791025</v>
      </c>
      <c r="AB162">
        <f t="shared" si="94"/>
        <v>157</v>
      </c>
      <c r="AC162">
        <f>$AL$7*INDEX(I_rec,MATCH(AB162-$AL$13,cpi_rec_u,0))/INDEX(I_rec,MATCH(AB2-$AL$13,cpi_rec_u,0))</f>
        <v>1105.4823576200217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93</v>
      </c>
      <c r="C163">
        <f t="shared" si="74"/>
        <v>2039</v>
      </c>
      <c r="D163">
        <f t="shared" si="75"/>
        <v>7.6687721653733956E-2</v>
      </c>
      <c r="E163">
        <f t="shared" si="76"/>
        <v>6.6269254322631754E-3</v>
      </c>
      <c r="F163">
        <f t="shared" si="77"/>
        <v>0.19026579925996159</v>
      </c>
      <c r="G163">
        <f t="shared" si="78"/>
        <v>28.520755805669054</v>
      </c>
      <c r="H163" t="b">
        <f t="shared" si="79"/>
        <v>0</v>
      </c>
      <c r="I163">
        <f t="shared" si="80"/>
        <v>1</v>
      </c>
      <c r="J163">
        <f t="shared" si="81"/>
        <v>1105.482357620022</v>
      </c>
      <c r="K163">
        <f t="shared" si="82"/>
        <v>6.9495210739022237</v>
      </c>
      <c r="L163">
        <f t="shared" si="83"/>
        <v>31739.527853496314</v>
      </c>
      <c r="M163">
        <f t="shared" si="84"/>
        <v>199.52784969671623</v>
      </c>
      <c r="N163">
        <f t="shared" si="66"/>
        <v>0.5762917054249832</v>
      </c>
      <c r="O163">
        <f t="shared" si="85"/>
        <v>0.9961467020053042</v>
      </c>
      <c r="P163">
        <f t="shared" si="86"/>
        <v>1112.4318786939241</v>
      </c>
      <c r="Q163">
        <f t="shared" si="87"/>
        <v>7.1328262529900932E-2</v>
      </c>
      <c r="R163">
        <f t="shared" si="88"/>
        <v>6.1476879107870142E-3</v>
      </c>
      <c r="S163">
        <f t="shared" si="89"/>
        <v>1112.8797068360952</v>
      </c>
      <c r="T163">
        <f t="shared" si="90"/>
        <v>31739.527853496314</v>
      </c>
      <c r="U163">
        <f t="shared" si="67"/>
        <v>2252121.4721288504</v>
      </c>
      <c r="V163">
        <f t="shared" si="91"/>
        <v>281.32182760188959</v>
      </c>
      <c r="W163">
        <f t="shared" si="68"/>
        <v>78964.298403382476</v>
      </c>
      <c r="X163">
        <f t="shared" si="69"/>
        <v>82545.411377668657</v>
      </c>
      <c r="Y163">
        <f t="shared" si="70"/>
        <v>102136.04865212938</v>
      </c>
      <c r="Z163">
        <f t="shared" si="92"/>
        <v>18361.980819947294</v>
      </c>
      <c r="AA163">
        <f t="shared" si="93"/>
        <v>277.5544707589919</v>
      </c>
      <c r="AB163">
        <f t="shared" si="94"/>
        <v>157</v>
      </c>
      <c r="AC163">
        <f>$AL$7*INDEX(I_rec,MATCH(AB163-$AL$13,cpi_rec_u,0))/INDEX(I_rec,MATCH(AB2-$AL$13,cpi_rec_u,0))</f>
        <v>1105.4823576200217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93</v>
      </c>
      <c r="C164">
        <f t="shared" si="74"/>
        <v>2039</v>
      </c>
      <c r="D164">
        <f t="shared" si="75"/>
        <v>7.6687721653733956E-2</v>
      </c>
      <c r="E164">
        <f t="shared" si="76"/>
        <v>6.6269254322631754E-3</v>
      </c>
      <c r="F164">
        <f t="shared" si="77"/>
        <v>0.18900492199595587</v>
      </c>
      <c r="G164">
        <f t="shared" si="78"/>
        <v>28.331750883673099</v>
      </c>
      <c r="H164" t="b">
        <f t="shared" si="79"/>
        <v>0</v>
      </c>
      <c r="I164">
        <f t="shared" si="80"/>
        <v>1</v>
      </c>
      <c r="J164">
        <f t="shared" si="81"/>
        <v>1105.482357620022</v>
      </c>
      <c r="K164">
        <f t="shared" si="82"/>
        <v>6.9638359494682849</v>
      </c>
      <c r="L164">
        <f t="shared" si="83"/>
        <v>31529.192369155957</v>
      </c>
      <c r="M164">
        <f t="shared" si="84"/>
        <v>198.61386458552445</v>
      </c>
      <c r="N164">
        <f t="shared" si="66"/>
        <v>0.57407005261885491</v>
      </c>
      <c r="O164">
        <f t="shared" si="85"/>
        <v>0.99614491622000712</v>
      </c>
      <c r="P164">
        <f t="shared" si="86"/>
        <v>1112.4461935694903</v>
      </c>
      <c r="Q164">
        <f t="shared" si="87"/>
        <v>7.1328262529900932E-2</v>
      </c>
      <c r="R164">
        <f t="shared" si="88"/>
        <v>6.1476879107870142E-3</v>
      </c>
      <c r="S164">
        <f t="shared" si="89"/>
        <v>1112.8949441643113</v>
      </c>
      <c r="T164">
        <f t="shared" si="90"/>
        <v>31529.192369155957</v>
      </c>
      <c r="U164">
        <f t="shared" si="67"/>
        <v>2228708.1987884571</v>
      </c>
      <c r="V164">
        <f t="shared" si="91"/>
        <v>278.3971785863834</v>
      </c>
      <c r="W164">
        <f t="shared" si="68"/>
        <v>78664.682883146888</v>
      </c>
      <c r="X164">
        <f t="shared" si="69"/>
        <v>82243.054984772913</v>
      </c>
      <c r="Y164">
        <f t="shared" si="70"/>
        <v>101381.54695235427</v>
      </c>
      <c r="Z164">
        <f t="shared" si="92"/>
        <v>18170.012041093254</v>
      </c>
      <c r="AA164">
        <f t="shared" si="93"/>
        <v>274.27900570306446</v>
      </c>
      <c r="AB164">
        <f t="shared" si="94"/>
        <v>157</v>
      </c>
      <c r="AC164">
        <f>$AL$7*INDEX(I_rec,MATCH(AB164-$AL$13,cpi_rec_u,0))/INDEX(I_rec,MATCH(AB2-$AL$13,cpi_rec_u,0))</f>
        <v>1105.4823576200217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93</v>
      </c>
      <c r="C165">
        <f t="shared" si="74"/>
        <v>2039</v>
      </c>
      <c r="D165">
        <f t="shared" si="75"/>
        <v>7.6687721653733956E-2</v>
      </c>
      <c r="E165">
        <f t="shared" si="76"/>
        <v>6.6269254322631754E-3</v>
      </c>
      <c r="F165">
        <f t="shared" si="77"/>
        <v>0.18775240047155795</v>
      </c>
      <c r="G165">
        <f t="shared" si="78"/>
        <v>28.143998483201539</v>
      </c>
      <c r="H165" t="b">
        <f t="shared" si="79"/>
        <v>0</v>
      </c>
      <c r="I165">
        <f t="shared" si="80"/>
        <v>1</v>
      </c>
      <c r="J165">
        <f t="shared" si="81"/>
        <v>1105.482357620022</v>
      </c>
      <c r="K165">
        <f t="shared" si="82"/>
        <v>6.9781803113342349</v>
      </c>
      <c r="L165">
        <f t="shared" si="83"/>
        <v>31320.250762386077</v>
      </c>
      <c r="M165">
        <f t="shared" si="84"/>
        <v>197.70406620207393</v>
      </c>
      <c r="N165">
        <f t="shared" si="66"/>
        <v>0.57185596068276334</v>
      </c>
      <c r="O165">
        <f t="shared" si="85"/>
        <v>0.99614316767441347</v>
      </c>
      <c r="P165">
        <f t="shared" si="86"/>
        <v>1112.4605379313562</v>
      </c>
      <c r="Q165">
        <f t="shared" si="87"/>
        <v>7.1328262529900932E-2</v>
      </c>
      <c r="R165">
        <f t="shared" si="88"/>
        <v>6.1476879107870142E-3</v>
      </c>
      <c r="S165">
        <f t="shared" si="89"/>
        <v>1112.9102128789284</v>
      </c>
      <c r="T165">
        <f t="shared" si="90"/>
        <v>31320.250762386077</v>
      </c>
      <c r="U165">
        <f t="shared" si="67"/>
        <v>2205421.7600349812</v>
      </c>
      <c r="V165">
        <f t="shared" si="91"/>
        <v>275.48837300482882</v>
      </c>
      <c r="W165">
        <f t="shared" si="68"/>
        <v>78362.06221199689</v>
      </c>
      <c r="X165">
        <f t="shared" si="69"/>
        <v>81937.817493305454</v>
      </c>
      <c r="Y165">
        <f t="shared" si="70"/>
        <v>100636.05121344813</v>
      </c>
      <c r="Z165">
        <f t="shared" si="92"/>
        <v>17980.018003198704</v>
      </c>
      <c r="AA165">
        <f t="shared" si="93"/>
        <v>271.03565188919401</v>
      </c>
      <c r="AB165">
        <f t="shared" si="94"/>
        <v>157</v>
      </c>
      <c r="AC165">
        <f>$AL$7*INDEX(I_rec,MATCH(AB165-$AL$13,cpi_rec_u,0))/INDEX(I_rec,MATCH(AB2-$AL$13,cpi_rec_u,0))</f>
        <v>1105.4823576200217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93</v>
      </c>
      <c r="C166">
        <f t="shared" si="74"/>
        <v>2039</v>
      </c>
      <c r="D166">
        <f t="shared" si="75"/>
        <v>7.6687721653733956E-2</v>
      </c>
      <c r="E166">
        <f t="shared" si="76"/>
        <v>6.6269254322631754E-3</v>
      </c>
      <c r="F166">
        <f t="shared" si="77"/>
        <v>0.18650817931390451</v>
      </c>
      <c r="G166">
        <f t="shared" si="78"/>
        <v>27.957490303887635</v>
      </c>
      <c r="H166" t="b">
        <f t="shared" si="79"/>
        <v>0</v>
      </c>
      <c r="I166">
        <f t="shared" si="80"/>
        <v>1</v>
      </c>
      <c r="J166">
        <f t="shared" si="81"/>
        <v>1105.482357620022</v>
      </c>
      <c r="K166">
        <f t="shared" si="82"/>
        <v>6.9925542202370234</v>
      </c>
      <c r="L166">
        <f t="shared" si="83"/>
        <v>31112.693796063959</v>
      </c>
      <c r="M166">
        <f t="shared" si="84"/>
        <v>196.79843536805532</v>
      </c>
      <c r="N166">
        <f t="shared" si="66"/>
        <v>0.56964942922434247</v>
      </c>
      <c r="O166">
        <f t="shared" si="85"/>
        <v>0.99614145587328251</v>
      </c>
      <c r="P166">
        <f t="shared" si="86"/>
        <v>1112.474911840259</v>
      </c>
      <c r="Q166">
        <f t="shared" si="87"/>
        <v>7.1328262529900932E-2</v>
      </c>
      <c r="R166">
        <f t="shared" si="88"/>
        <v>6.1476879107870142E-3</v>
      </c>
      <c r="S166">
        <f t="shared" si="89"/>
        <v>1112.9255130445979</v>
      </c>
      <c r="T166">
        <f t="shared" si="90"/>
        <v>31112.693796063959</v>
      </c>
      <c r="U166">
        <f t="shared" si="67"/>
        <v>2182261.0750025231</v>
      </c>
      <c r="V166">
        <f t="shared" si="91"/>
        <v>272.59527584178642</v>
      </c>
      <c r="W166">
        <f t="shared" si="68"/>
        <v>78056.401031786183</v>
      </c>
      <c r="X166">
        <f t="shared" si="69"/>
        <v>81629.666101637558</v>
      </c>
      <c r="Y166">
        <f t="shared" si="70"/>
        <v>99899.5235435902</v>
      </c>
      <c r="Z166">
        <f t="shared" si="92"/>
        <v>17791.979400176806</v>
      </c>
      <c r="AA166">
        <f t="shared" si="93"/>
        <v>267.8241016107898</v>
      </c>
      <c r="AB166">
        <f t="shared" si="94"/>
        <v>157</v>
      </c>
      <c r="AC166">
        <f>$AL$7*INDEX(I_rec,MATCH(AB166-$AL$13,cpi_rec_u,0))/INDEX(I_rec,MATCH(AB2-$AL$13,cpi_rec_u,0))</f>
        <v>1105.4823576200217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93</v>
      </c>
      <c r="C167">
        <f t="shared" si="74"/>
        <v>2039</v>
      </c>
      <c r="D167">
        <f t="shared" si="75"/>
        <v>7.6687721653733956E-2</v>
      </c>
      <c r="E167">
        <f t="shared" si="76"/>
        <v>6.6269254322631754E-3</v>
      </c>
      <c r="F167">
        <f t="shared" si="77"/>
        <v>0.18527220351708409</v>
      </c>
      <c r="G167">
        <f t="shared" si="78"/>
        <v>27.772218100370551</v>
      </c>
      <c r="H167" t="b">
        <f t="shared" si="79"/>
        <v>0</v>
      </c>
      <c r="I167">
        <f t="shared" si="80"/>
        <v>1</v>
      </c>
      <c r="J167">
        <f t="shared" si="81"/>
        <v>1105.482357620022</v>
      </c>
      <c r="K167">
        <f t="shared" si="82"/>
        <v>7.0069577370387108</v>
      </c>
      <c r="L167">
        <f t="shared" si="83"/>
        <v>30906.512294280608</v>
      </c>
      <c r="M167">
        <f t="shared" si="84"/>
        <v>195.89695299301022</v>
      </c>
      <c r="N167">
        <f t="shared" si="66"/>
        <v>0.56745045729095578</v>
      </c>
      <c r="O167">
        <f t="shared" si="85"/>
        <v>0.99613978032703221</v>
      </c>
      <c r="P167">
        <f t="shared" si="86"/>
        <v>1112.4893153570606</v>
      </c>
      <c r="Q167">
        <f t="shared" si="87"/>
        <v>7.1328262529900932E-2</v>
      </c>
      <c r="R167">
        <f t="shared" si="88"/>
        <v>6.1476879107870142E-3</v>
      </c>
      <c r="S167">
        <f t="shared" si="89"/>
        <v>1112.9408447261035</v>
      </c>
      <c r="T167">
        <f t="shared" si="90"/>
        <v>30906.512294280608</v>
      </c>
      <c r="U167">
        <f t="shared" si="67"/>
        <v>2159225.0722741229</v>
      </c>
      <c r="V167">
        <f t="shared" si="91"/>
        <v>269.71775326212298</v>
      </c>
      <c r="W167">
        <f t="shared" si="68"/>
        <v>77747.663671318951</v>
      </c>
      <c r="X167">
        <f t="shared" si="69"/>
        <v>81318.567740457831</v>
      </c>
      <c r="Y167">
        <f t="shared" si="70"/>
        <v>99171.926623625652</v>
      </c>
      <c r="Z167">
        <f t="shared" si="92"/>
        <v>17605.877087752073</v>
      </c>
      <c r="AA167">
        <f t="shared" si="93"/>
        <v>264.64404988733702</v>
      </c>
      <c r="AB167">
        <f t="shared" si="94"/>
        <v>157</v>
      </c>
      <c r="AC167">
        <f>$AL$7*INDEX(I_rec,MATCH(AB167-$AL$13,cpi_rec_u,0))/INDEX(I_rec,MATCH(AB2-$AL$13,cpi_rec_u,0))</f>
        <v>1105.4823576200217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93</v>
      </c>
      <c r="C168">
        <f t="shared" si="74"/>
        <v>2039</v>
      </c>
      <c r="D168">
        <f t="shared" si="75"/>
        <v>7.6687721653733956E-2</v>
      </c>
      <c r="E168">
        <f t="shared" si="76"/>
        <v>6.6269254322631754E-3</v>
      </c>
      <c r="F168">
        <f t="shared" si="77"/>
        <v>0.18404441843970532</v>
      </c>
      <c r="G168">
        <f t="shared" si="78"/>
        <v>27.588173681930847</v>
      </c>
      <c r="H168" t="b">
        <f t="shared" si="79"/>
        <v>0</v>
      </c>
      <c r="I168">
        <f t="shared" si="80"/>
        <v>1</v>
      </c>
      <c r="J168">
        <f t="shared" si="81"/>
        <v>1105.482357620022</v>
      </c>
      <c r="K168">
        <f t="shared" si="82"/>
        <v>7.0213909227267211</v>
      </c>
      <c r="L168">
        <f t="shared" si="83"/>
        <v>30701.697141935085</v>
      </c>
      <c r="M168">
        <f t="shared" si="84"/>
        <v>194.99960007392852</v>
      </c>
      <c r="N168">
        <f t="shared" si="66"/>
        <v>0.56525904338101418</v>
      </c>
      <c r="O168">
        <f t="shared" si="85"/>
        <v>0.99613814055168171</v>
      </c>
      <c r="P168">
        <f t="shared" si="86"/>
        <v>1112.5037485427488</v>
      </c>
      <c r="Q168">
        <f t="shared" si="87"/>
        <v>7.1328262529900932E-2</v>
      </c>
      <c r="R168">
        <f t="shared" si="88"/>
        <v>6.1476879107870142E-3</v>
      </c>
      <c r="S168">
        <f t="shared" si="89"/>
        <v>1112.9562079883628</v>
      </c>
      <c r="T168">
        <f t="shared" si="90"/>
        <v>30701.697141935085</v>
      </c>
      <c r="U168">
        <f t="shared" si="67"/>
        <v>2136312.6897641462</v>
      </c>
      <c r="V168">
        <f t="shared" si="91"/>
        <v>266.85567259631978</v>
      </c>
      <c r="W168">
        <f t="shared" si="68"/>
        <v>77435.814142468909</v>
      </c>
      <c r="X168">
        <f t="shared" si="69"/>
        <v>81004.489069460324</v>
      </c>
      <c r="Y168">
        <f t="shared" si="70"/>
        <v>98453.223700191025</v>
      </c>
      <c r="Z168">
        <f t="shared" si="92"/>
        <v>17421.692082799495</v>
      </c>
      <c r="AA168">
        <f t="shared" si="93"/>
        <v>261.49519444609706</v>
      </c>
      <c r="AB168">
        <f t="shared" si="94"/>
        <v>157</v>
      </c>
      <c r="AC168">
        <f>$AL$7*INDEX(I_rec,MATCH(AB168-$AL$13,cpi_rec_u,0))/INDEX(I_rec,MATCH(AB2-$AL$13,cpi_rec_u,0))</f>
        <v>1105.4823576200217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93</v>
      </c>
      <c r="C169">
        <f t="shared" si="74"/>
        <v>2039</v>
      </c>
      <c r="D169">
        <f t="shared" si="75"/>
        <v>7.6687721653733956E-2</v>
      </c>
      <c r="E169">
        <f t="shared" si="76"/>
        <v>6.6269254322631754E-3</v>
      </c>
      <c r="F169">
        <f t="shared" si="77"/>
        <v>0.18282476980248114</v>
      </c>
      <c r="G169">
        <f t="shared" si="78"/>
        <v>27.405348912128368</v>
      </c>
      <c r="H169" t="b">
        <f t="shared" si="79"/>
        <v>0</v>
      </c>
      <c r="I169">
        <f t="shared" si="80"/>
        <v>1</v>
      </c>
      <c r="J169">
        <f t="shared" si="81"/>
        <v>1105.482357620022</v>
      </c>
      <c r="K169">
        <f t="shared" si="82"/>
        <v>7.0358538384140985</v>
      </c>
      <c r="L169">
        <f t="shared" si="83"/>
        <v>30498.239284331554</v>
      </c>
      <c r="M169">
        <f t="shared" si="84"/>
        <v>194.10635769484796</v>
      </c>
      <c r="N169">
        <f t="shared" si="66"/>
        <v>0.56307518545512114</v>
      </c>
      <c r="O169">
        <f t="shared" si="85"/>
        <v>0.9961365360687896</v>
      </c>
      <c r="P169">
        <f t="shared" si="86"/>
        <v>1112.5182114584361</v>
      </c>
      <c r="Q169">
        <f t="shared" si="87"/>
        <v>7.1328262529900932E-2</v>
      </c>
      <c r="R169">
        <f t="shared" si="88"/>
        <v>6.1476879107870142E-3</v>
      </c>
      <c r="S169">
        <f t="shared" si="89"/>
        <v>1112.9716028964269</v>
      </c>
      <c r="T169">
        <f t="shared" si="90"/>
        <v>30498.239284331554</v>
      </c>
      <c r="U169">
        <f t="shared" si="67"/>
        <v>2113522.8746024803</v>
      </c>
      <c r="V169">
        <f t="shared" si="91"/>
        <v>264.00890232600716</v>
      </c>
      <c r="W169">
        <f t="shared" si="68"/>
        <v>77120.816136266512</v>
      </c>
      <c r="X169">
        <f t="shared" si="69"/>
        <v>80687.396474008608</v>
      </c>
      <c r="Y169">
        <f t="shared" si="70"/>
        <v>97743.378578958786</v>
      </c>
      <c r="Z169">
        <f t="shared" si="92"/>
        <v>17239.405562666521</v>
      </c>
      <c r="AA169">
        <f t="shared" si="93"/>
        <v>258.37723570378216</v>
      </c>
      <c r="AB169">
        <f t="shared" si="94"/>
        <v>157</v>
      </c>
      <c r="AC169">
        <f>$AL$7*INDEX(I_rec,MATCH(AB169-$AL$13,cpi_rec_u,0))/INDEX(I_rec,MATCH(AB2-$AL$13,cpi_rec_u,0))</f>
        <v>1105.4823576200217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94</v>
      </c>
      <c r="C170">
        <f t="shared" si="74"/>
        <v>2039</v>
      </c>
      <c r="D170">
        <f t="shared" si="75"/>
        <v>8.6513781019378871E-2</v>
      </c>
      <c r="E170">
        <f t="shared" si="76"/>
        <v>7.5122235698468209E-3</v>
      </c>
      <c r="F170">
        <f t="shared" si="77"/>
        <v>0.20587510803756665</v>
      </c>
      <c r="G170">
        <f t="shared" si="78"/>
        <v>27.1994738040908</v>
      </c>
      <c r="H170" t="b">
        <f t="shared" si="79"/>
        <v>0</v>
      </c>
      <c r="I170">
        <f t="shared" si="80"/>
        <v>1</v>
      </c>
      <c r="J170">
        <f t="shared" si="81"/>
        <v>1105.482357620022</v>
      </c>
      <c r="K170">
        <f t="shared" si="82"/>
        <v>7.0503465453397762</v>
      </c>
      <c r="L170">
        <f t="shared" si="83"/>
        <v>30296.129726778971</v>
      </c>
      <c r="M170">
        <f t="shared" si="84"/>
        <v>193.21720702645544</v>
      </c>
      <c r="N170">
        <f t="shared" si="66"/>
        <v>0.56089888094704887</v>
      </c>
      <c r="O170">
        <f t="shared" si="85"/>
        <v>0.99613496640539534</v>
      </c>
      <c r="P170">
        <f t="shared" si="86"/>
        <v>1112.5327041653618</v>
      </c>
      <c r="Q170">
        <f t="shared" si="87"/>
        <v>8.0467610093670761E-2</v>
      </c>
      <c r="R170">
        <f t="shared" si="88"/>
        <v>6.9664551280081977E-3</v>
      </c>
      <c r="S170">
        <f t="shared" si="89"/>
        <v>1112.987029515481</v>
      </c>
      <c r="T170">
        <f t="shared" si="90"/>
        <v>30296.129726778971</v>
      </c>
      <c r="U170">
        <f t="shared" si="67"/>
        <v>2090854.5830204978</v>
      </c>
      <c r="V170">
        <f t="shared" si="91"/>
        <v>261.17731206971968</v>
      </c>
      <c r="W170">
        <f t="shared" si="68"/>
        <v>76871.140893396107</v>
      </c>
      <c r="X170">
        <f t="shared" si="69"/>
        <v>80433.5197594536</v>
      </c>
      <c r="Y170">
        <f t="shared" si="70"/>
        <v>96894.830647577488</v>
      </c>
      <c r="Z170">
        <f t="shared" si="92"/>
        <v>17058.998864478479</v>
      </c>
      <c r="AA170">
        <f t="shared" si="93"/>
        <v>255.28987674820587</v>
      </c>
      <c r="AB170">
        <f t="shared" si="94"/>
        <v>157</v>
      </c>
      <c r="AC170">
        <f>$AL$7*INDEX(I_rec,MATCH(AB170-$AL$13,cpi_rec_u,0))/INDEX(I_rec,MATCH(AB2-$AL$13,cpi_rec_u,0))</f>
        <v>1105.4823576200217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94</v>
      </c>
      <c r="C171">
        <f t="shared" si="74"/>
        <v>2040</v>
      </c>
      <c r="D171">
        <f t="shared" si="75"/>
        <v>8.5840496169973649E-2</v>
      </c>
      <c r="E171">
        <f t="shared" si="76"/>
        <v>7.4512847420638018E-3</v>
      </c>
      <c r="F171">
        <f t="shared" si="77"/>
        <v>0.20267102414858584</v>
      </c>
      <c r="G171">
        <f t="shared" si="78"/>
        <v>26.996802779942215</v>
      </c>
      <c r="H171" t="b">
        <f t="shared" si="79"/>
        <v>1</v>
      </c>
      <c r="I171">
        <f t="shared" si="80"/>
        <v>1.0250000000000001</v>
      </c>
      <c r="J171">
        <f t="shared" si="81"/>
        <v>1133.1194165605227</v>
      </c>
      <c r="K171">
        <f t="shared" si="82"/>
        <v>7.0648691048688308</v>
      </c>
      <c r="L171">
        <f t="shared" si="83"/>
        <v>30820.25188764459</v>
      </c>
      <c r="M171">
        <f t="shared" si="84"/>
        <v>192.16072214721018</v>
      </c>
      <c r="N171">
        <f t="shared" si="66"/>
        <v>0.55873012677454825</v>
      </c>
      <c r="O171">
        <f t="shared" si="85"/>
        <v>0.99613343109396335</v>
      </c>
      <c r="P171">
        <f t="shared" si="86"/>
        <v>1140.1842856653916</v>
      </c>
      <c r="Q171">
        <f t="shared" si="87"/>
        <v>7.9841378964877766E-2</v>
      </c>
      <c r="R171">
        <f t="shared" si="88"/>
        <v>6.9101153967946471E-3</v>
      </c>
      <c r="S171">
        <f t="shared" si="89"/>
        <v>1140.6395468513454</v>
      </c>
      <c r="T171">
        <f t="shared" si="90"/>
        <v>30820.25188764459</v>
      </c>
      <c r="U171">
        <f t="shared" si="67"/>
        <v>2067579.3371000523</v>
      </c>
      <c r="V171">
        <f t="shared" si="91"/>
        <v>258.26990463133063</v>
      </c>
      <c r="W171">
        <f t="shared" si="68"/>
        <v>76586.081468736054</v>
      </c>
      <c r="X171">
        <f t="shared" si="69"/>
        <v>80144.527583205941</v>
      </c>
      <c r="Y171">
        <f t="shared" si="70"/>
        <v>96066.667955395227</v>
      </c>
      <c r="Z171">
        <f t="shared" si="92"/>
        <v>17287.044794286023</v>
      </c>
      <c r="AA171">
        <f t="shared" si="93"/>
        <v>252.08591057106082</v>
      </c>
      <c r="AB171">
        <f t="shared" si="94"/>
        <v>169</v>
      </c>
      <c r="AC171">
        <f>$AL$7*INDEX(I_rec,MATCH(AB171-$AL$13,cpi_rec_u,0))/INDEX(I_rec,MATCH(AB2-$AL$13,cpi_rec_u,0))</f>
        <v>1133.1194165605223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94</v>
      </c>
      <c r="C172">
        <f t="shared" si="74"/>
        <v>2040</v>
      </c>
      <c r="D172">
        <f t="shared" si="75"/>
        <v>8.5840496169973649E-2</v>
      </c>
      <c r="E172">
        <f t="shared" si="76"/>
        <v>7.4512847420638018E-3</v>
      </c>
      <c r="F172">
        <f t="shared" si="77"/>
        <v>0.20116086463868904</v>
      </c>
      <c r="G172">
        <f t="shared" si="78"/>
        <v>26.795641915303527</v>
      </c>
      <c r="H172" t="b">
        <f t="shared" si="79"/>
        <v>0</v>
      </c>
      <c r="I172">
        <f t="shared" si="80"/>
        <v>1</v>
      </c>
      <c r="J172">
        <f t="shared" si="81"/>
        <v>1133.1194165605227</v>
      </c>
      <c r="K172">
        <f t="shared" si="82"/>
        <v>7.0794215784927284</v>
      </c>
      <c r="L172">
        <f t="shared" si="83"/>
        <v>30590.601415007619</v>
      </c>
      <c r="M172">
        <f t="shared" si="84"/>
        <v>191.1217481506354</v>
      </c>
      <c r="N172">
        <f t="shared" si="66"/>
        <v>0.55656891934999186</v>
      </c>
      <c r="O172">
        <f t="shared" si="85"/>
        <v>0.996131929672322</v>
      </c>
      <c r="P172">
        <f t="shared" si="86"/>
        <v>1140.1988381390154</v>
      </c>
      <c r="Q172">
        <f t="shared" si="87"/>
        <v>7.9841378964877766E-2</v>
      </c>
      <c r="R172">
        <f t="shared" si="88"/>
        <v>6.9101153967946471E-3</v>
      </c>
      <c r="S172">
        <f t="shared" si="89"/>
        <v>1140.6550370884722</v>
      </c>
      <c r="T172">
        <f t="shared" si="90"/>
        <v>30590.601415007619</v>
      </c>
      <c r="U172">
        <f t="shared" si="67"/>
        <v>2044451.3023009901</v>
      </c>
      <c r="V172">
        <f t="shared" si="91"/>
        <v>255.38088594426929</v>
      </c>
      <c r="W172">
        <f t="shared" si="68"/>
        <v>76297.903545776426</v>
      </c>
      <c r="X172">
        <f t="shared" si="69"/>
        <v>79852.536179591931</v>
      </c>
      <c r="Y172">
        <f t="shared" si="70"/>
        <v>95248.663196172522</v>
      </c>
      <c r="Z172">
        <f t="shared" si="92"/>
        <v>17091.890606716883</v>
      </c>
      <c r="AA172">
        <f t="shared" si="93"/>
        <v>248.92254228622329</v>
      </c>
      <c r="AB172">
        <f t="shared" si="94"/>
        <v>169</v>
      </c>
      <c r="AC172">
        <f>$AL$7*INDEX(I_rec,MATCH(AB172-$AL$13,cpi_rec_u,0))/INDEX(I_rec,MATCH(AB2-$AL$13,cpi_rec_u,0))</f>
        <v>1133.1194165605223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94</v>
      </c>
      <c r="C173">
        <f t="shared" si="74"/>
        <v>2040</v>
      </c>
      <c r="D173">
        <f t="shared" si="75"/>
        <v>8.5840496169973649E-2</v>
      </c>
      <c r="E173">
        <f t="shared" si="76"/>
        <v>7.4512847420638018E-3</v>
      </c>
      <c r="F173">
        <f t="shared" si="77"/>
        <v>0.19966195775730644</v>
      </c>
      <c r="G173">
        <f t="shared" si="78"/>
        <v>26.59597995754622</v>
      </c>
      <c r="H173" t="b">
        <f t="shared" si="79"/>
        <v>0</v>
      </c>
      <c r="I173">
        <f t="shared" si="80"/>
        <v>1</v>
      </c>
      <c r="J173">
        <f t="shared" si="81"/>
        <v>1133.1194165605227</v>
      </c>
      <c r="K173">
        <f t="shared" si="82"/>
        <v>7.0940040278296159</v>
      </c>
      <c r="L173">
        <f t="shared" si="83"/>
        <v>30362.66213343342</v>
      </c>
      <c r="M173">
        <f t="shared" si="84"/>
        <v>190.08839167544332</v>
      </c>
      <c r="N173">
        <f t="shared" si="66"/>
        <v>0.55441525459085539</v>
      </c>
      <c r="O173">
        <f t="shared" si="85"/>
        <v>0.99613046168361019</v>
      </c>
      <c r="P173">
        <f t="shared" si="86"/>
        <v>1140.2134205883524</v>
      </c>
      <c r="Q173">
        <f t="shared" si="87"/>
        <v>7.9841378964877766E-2</v>
      </c>
      <c r="R173">
        <f t="shared" si="88"/>
        <v>6.9101153967946471E-3</v>
      </c>
      <c r="S173">
        <f t="shared" si="89"/>
        <v>1140.6705592329515</v>
      </c>
      <c r="T173">
        <f t="shared" si="90"/>
        <v>30362.66213343342</v>
      </c>
      <c r="U173">
        <f t="shared" si="67"/>
        <v>2021469.1711940039</v>
      </c>
      <c r="V173">
        <f t="shared" si="91"/>
        <v>252.51009269212199</v>
      </c>
      <c r="W173">
        <f t="shared" si="68"/>
        <v>76006.568452103384</v>
      </c>
      <c r="X173">
        <f t="shared" si="69"/>
        <v>79557.509743555216</v>
      </c>
      <c r="Y173">
        <f t="shared" si="70"/>
        <v>94440.763417876224</v>
      </c>
      <c r="Z173">
        <f t="shared" si="92"/>
        <v>16898.914052193955</v>
      </c>
      <c r="AA173">
        <f t="shared" si="93"/>
        <v>245.79273806244279</v>
      </c>
      <c r="AB173">
        <f t="shared" si="94"/>
        <v>169</v>
      </c>
      <c r="AC173">
        <f>$AL$7*INDEX(I_rec,MATCH(AB173-$AL$13,cpi_rec_u,0))/INDEX(I_rec,MATCH(AB2-$AL$13,cpi_rec_u,0))</f>
        <v>1133.1194165605223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94</v>
      </c>
      <c r="C174">
        <f t="shared" si="74"/>
        <v>2040</v>
      </c>
      <c r="D174">
        <f t="shared" si="75"/>
        <v>8.5840496169973649E-2</v>
      </c>
      <c r="E174">
        <f t="shared" si="76"/>
        <v>7.4512847420638018E-3</v>
      </c>
      <c r="F174">
        <f t="shared" si="77"/>
        <v>0.19817421965789883</v>
      </c>
      <c r="G174">
        <f t="shared" si="78"/>
        <v>26.397805737888319</v>
      </c>
      <c r="H174" t="b">
        <f t="shared" si="79"/>
        <v>0</v>
      </c>
      <c r="I174">
        <f t="shared" si="80"/>
        <v>1</v>
      </c>
      <c r="J174">
        <f t="shared" si="81"/>
        <v>1133.1194165605227</v>
      </c>
      <c r="K174">
        <f t="shared" si="82"/>
        <v>7.1086165146245506</v>
      </c>
      <c r="L174">
        <f t="shared" si="83"/>
        <v>30136.421292350129</v>
      </c>
      <c r="M174">
        <f t="shared" si="84"/>
        <v>189.0606223488366</v>
      </c>
      <c r="N174">
        <f t="shared" si="66"/>
        <v>0.55226912793003669</v>
      </c>
      <c r="O174">
        <f t="shared" si="85"/>
        <v>0.9961290266762185</v>
      </c>
      <c r="P174">
        <f t="shared" si="86"/>
        <v>1140.2280330751473</v>
      </c>
      <c r="Q174">
        <f t="shared" si="87"/>
        <v>7.9841378964877766E-2</v>
      </c>
      <c r="R174">
        <f t="shared" si="88"/>
        <v>6.9101153967946471E-3</v>
      </c>
      <c r="S174">
        <f t="shared" si="89"/>
        <v>1140.686113350507</v>
      </c>
      <c r="T174">
        <f t="shared" si="90"/>
        <v>30136.421292350129</v>
      </c>
      <c r="U174">
        <f t="shared" si="67"/>
        <v>1998631.6481272336</v>
      </c>
      <c r="V174">
        <f t="shared" si="91"/>
        <v>249.65736302964464</v>
      </c>
      <c r="W174">
        <f t="shared" si="68"/>
        <v>75712.03712809486</v>
      </c>
      <c r="X174">
        <f t="shared" si="69"/>
        <v>79259.412137468884</v>
      </c>
      <c r="Y174">
        <f t="shared" si="70"/>
        <v>93642.916376895228</v>
      </c>
      <c r="Z174">
        <f t="shared" si="92"/>
        <v>16708.09168325557</v>
      </c>
      <c r="AA174">
        <f t="shared" si="93"/>
        <v>242.69614723433023</v>
      </c>
      <c r="AB174">
        <f t="shared" si="94"/>
        <v>169</v>
      </c>
      <c r="AC174">
        <f>$AL$7*INDEX(I_rec,MATCH(AB174-$AL$13,cpi_rec_u,0))/INDEX(I_rec,MATCH(AB2-$AL$13,cpi_rec_u,0))</f>
        <v>1133.1194165605223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94</v>
      </c>
      <c r="C175">
        <f t="shared" si="74"/>
        <v>2040</v>
      </c>
      <c r="D175">
        <f t="shared" si="75"/>
        <v>8.5840496169973649E-2</v>
      </c>
      <c r="E175">
        <f t="shared" si="76"/>
        <v>7.4512847420638018E-3</v>
      </c>
      <c r="F175">
        <f t="shared" si="77"/>
        <v>0.19669756711869152</v>
      </c>
      <c r="G175">
        <f t="shared" si="78"/>
        <v>26.201108170769629</v>
      </c>
      <c r="H175" t="b">
        <f t="shared" si="79"/>
        <v>0</v>
      </c>
      <c r="I175">
        <f t="shared" si="80"/>
        <v>1</v>
      </c>
      <c r="J175">
        <f t="shared" si="81"/>
        <v>1133.1194165605227</v>
      </c>
      <c r="K175">
        <f t="shared" si="82"/>
        <v>7.1232591007497774</v>
      </c>
      <c r="L175">
        <f t="shared" si="83"/>
        <v>29911.86623619403</v>
      </c>
      <c r="M175">
        <f t="shared" si="84"/>
        <v>188.03840996223767</v>
      </c>
      <c r="N175">
        <f t="shared" si="66"/>
        <v>0.55013053432601544</v>
      </c>
      <c r="O175">
        <f t="shared" si="85"/>
        <v>0.99612762420373391</v>
      </c>
      <c r="P175">
        <f t="shared" si="86"/>
        <v>1140.2426756612724</v>
      </c>
      <c r="Q175">
        <f t="shared" si="87"/>
        <v>7.9841378964877766E-2</v>
      </c>
      <c r="R175">
        <f t="shared" si="88"/>
        <v>6.9101153967946471E-3</v>
      </c>
      <c r="S175">
        <f t="shared" si="89"/>
        <v>1140.7016995069978</v>
      </c>
      <c r="T175">
        <f t="shared" si="90"/>
        <v>29911.86623619403</v>
      </c>
      <c r="U175">
        <f t="shared" si="67"/>
        <v>1975937.4490869083</v>
      </c>
      <c r="V175">
        <f t="shared" si="91"/>
        <v>246.82253656535519</v>
      </c>
      <c r="W175">
        <f t="shared" si="68"/>
        <v>75414.270122028582</v>
      </c>
      <c r="X175">
        <f t="shared" si="69"/>
        <v>78958.206887011096</v>
      </c>
      <c r="Y175">
        <f t="shared" si="70"/>
        <v>92855.070529674253</v>
      </c>
      <c r="Z175">
        <f t="shared" si="92"/>
        <v>16519.400281022787</v>
      </c>
      <c r="AA175">
        <f t="shared" si="93"/>
        <v>239.63242261159706</v>
      </c>
      <c r="AB175">
        <f t="shared" si="94"/>
        <v>169</v>
      </c>
      <c r="AC175">
        <f>$AL$7*INDEX(I_rec,MATCH(AB175-$AL$13,cpi_rec_u,0))/INDEX(I_rec,MATCH(AB2-$AL$13,cpi_rec_u,0))</f>
        <v>1133.1194165605223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94</v>
      </c>
      <c r="C176">
        <f t="shared" si="74"/>
        <v>2040</v>
      </c>
      <c r="D176">
        <f t="shared" si="75"/>
        <v>8.5840496169973649E-2</v>
      </c>
      <c r="E176">
        <f t="shared" si="76"/>
        <v>7.4512847420638018E-3</v>
      </c>
      <c r="F176">
        <f t="shared" si="77"/>
        <v>0.19523191753801894</v>
      </c>
      <c r="G176">
        <f t="shared" si="78"/>
        <v>26.005876253231609</v>
      </c>
      <c r="H176" t="b">
        <f t="shared" si="79"/>
        <v>0</v>
      </c>
      <c r="I176">
        <f t="shared" si="80"/>
        <v>1</v>
      </c>
      <c r="J176">
        <f t="shared" si="81"/>
        <v>1133.1194165605227</v>
      </c>
      <c r="K176">
        <f t="shared" si="82"/>
        <v>7.1379318482049916</v>
      </c>
      <c r="L176">
        <f t="shared" si="83"/>
        <v>29688.984403701626</v>
      </c>
      <c r="M176">
        <f t="shared" si="84"/>
        <v>187.02172447040056</v>
      </c>
      <c r="N176">
        <f t="shared" si="66"/>
        <v>0.54799946827285628</v>
      </c>
      <c r="O176">
        <f t="shared" si="85"/>
        <v>0.9961262538248854</v>
      </c>
      <c r="P176">
        <f t="shared" si="86"/>
        <v>1140.2573484087277</v>
      </c>
      <c r="Q176">
        <f t="shared" si="87"/>
        <v>7.9841378964877766E-2</v>
      </c>
      <c r="R176">
        <f t="shared" si="88"/>
        <v>6.9101153967946471E-3</v>
      </c>
      <c r="S176">
        <f t="shared" si="89"/>
        <v>1140.7173177684192</v>
      </c>
      <c r="T176">
        <f t="shared" si="90"/>
        <v>29688.984403701626</v>
      </c>
      <c r="U176">
        <f t="shared" si="67"/>
        <v>1953385.3015600306</v>
      </c>
      <c r="V176">
        <f t="shared" si="91"/>
        <v>244.00545434438087</v>
      </c>
      <c r="W176">
        <f t="shared" si="68"/>
        <v>75113.227585142289</v>
      </c>
      <c r="X176">
        <f t="shared" si="69"/>
        <v>78653.857177004305</v>
      </c>
      <c r="Y176">
        <f t="shared" si="70"/>
        <v>92077.175024493525</v>
      </c>
      <c r="Z176">
        <f t="shared" si="92"/>
        <v>16332.816853605114</v>
      </c>
      <c r="AA176">
        <f t="shared" si="93"/>
        <v>236.60122044987173</v>
      </c>
      <c r="AB176">
        <f t="shared" si="94"/>
        <v>169</v>
      </c>
      <c r="AC176">
        <f>$AL$7*INDEX(I_rec,MATCH(AB176-$AL$13,cpi_rec_u,0))/INDEX(I_rec,MATCH(AB2-$AL$13,cpi_rec_u,0))</f>
        <v>1133.1194165605223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94</v>
      </c>
      <c r="C177">
        <f t="shared" si="74"/>
        <v>2040</v>
      </c>
      <c r="D177">
        <f t="shared" si="75"/>
        <v>8.5840496169973649E-2</v>
      </c>
      <c r="E177">
        <f t="shared" si="76"/>
        <v>7.4512847420638018E-3</v>
      </c>
      <c r="F177">
        <f t="shared" si="77"/>
        <v>0.19377718892970403</v>
      </c>
      <c r="G177">
        <f t="shared" si="78"/>
        <v>25.812099064301904</v>
      </c>
      <c r="H177" t="b">
        <f t="shared" si="79"/>
        <v>0</v>
      </c>
      <c r="I177">
        <f t="shared" si="80"/>
        <v>1</v>
      </c>
      <c r="J177">
        <f t="shared" si="81"/>
        <v>1133.1194165605227</v>
      </c>
      <c r="K177">
        <f t="shared" si="82"/>
        <v>7.1526348191175906</v>
      </c>
      <c r="L177">
        <f t="shared" si="83"/>
        <v>29467.763327206954</v>
      </c>
      <c r="M177">
        <f t="shared" si="84"/>
        <v>186.0105359905277</v>
      </c>
      <c r="N177">
        <f t="shared" si="66"/>
        <v>0.54587592381005601</v>
      </c>
      <c r="O177">
        <f t="shared" si="85"/>
        <v>0.99612491510348888</v>
      </c>
      <c r="P177">
        <f t="shared" si="86"/>
        <v>1140.2720513796403</v>
      </c>
      <c r="Q177">
        <f t="shared" si="87"/>
        <v>7.9841378964877766E-2</v>
      </c>
      <c r="R177">
        <f t="shared" si="88"/>
        <v>6.9101153967946471E-3</v>
      </c>
      <c r="S177">
        <f t="shared" si="89"/>
        <v>1140.732968200902</v>
      </c>
      <c r="T177">
        <f t="shared" si="90"/>
        <v>29467.763327206954</v>
      </c>
      <c r="U177">
        <f t="shared" si="67"/>
        <v>1930973.944399067</v>
      </c>
      <c r="V177">
        <f t="shared" si="91"/>
        <v>241.20595883155613</v>
      </c>
      <c r="W177">
        <f t="shared" si="68"/>
        <v>74808.869266645721</v>
      </c>
      <c r="X177">
        <f t="shared" si="69"/>
        <v>78346.325847217391</v>
      </c>
      <c r="Y177">
        <f t="shared" si="70"/>
        <v>91309.179693382626</v>
      </c>
      <c r="Z177">
        <f t="shared" si="92"/>
        <v>16148.318634499785</v>
      </c>
      <c r="AA177">
        <f t="shared" si="93"/>
        <v>233.60220042162422</v>
      </c>
      <c r="AB177">
        <f t="shared" si="94"/>
        <v>169</v>
      </c>
      <c r="AC177">
        <f>$AL$7*INDEX(I_rec,MATCH(AB177-$AL$13,cpi_rec_u,0))/INDEX(I_rec,MATCH(AB2-$AL$13,cpi_rec_u,0))</f>
        <v>1133.1194165605223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94</v>
      </c>
      <c r="C178">
        <f t="shared" si="74"/>
        <v>2040</v>
      </c>
      <c r="D178">
        <f t="shared" si="75"/>
        <v>8.5840496169973649E-2</v>
      </c>
      <c r="E178">
        <f t="shared" si="76"/>
        <v>7.4512847420638018E-3</v>
      </c>
      <c r="F178">
        <f t="shared" si="77"/>
        <v>0.19233329991847212</v>
      </c>
      <c r="G178">
        <f t="shared" si="78"/>
        <v>25.61976576438343</v>
      </c>
      <c r="H178" t="b">
        <f t="shared" si="79"/>
        <v>0</v>
      </c>
      <c r="I178">
        <f t="shared" si="80"/>
        <v>1</v>
      </c>
      <c r="J178">
        <f t="shared" si="81"/>
        <v>1133.1194165605227</v>
      </c>
      <c r="K178">
        <f t="shared" si="82"/>
        <v>7.1673680757429494</v>
      </c>
      <c r="L178">
        <f t="shared" si="83"/>
        <v>29248.190631944188</v>
      </c>
      <c r="M178">
        <f t="shared" si="84"/>
        <v>185.00481480139192</v>
      </c>
      <c r="N178">
        <f t="shared" si="66"/>
        <v>0.54375989453223705</v>
      </c>
      <c r="O178">
        <f t="shared" si="85"/>
        <v>0.99612360760839258</v>
      </c>
      <c r="P178">
        <f t="shared" si="86"/>
        <v>1140.2867846362656</v>
      </c>
      <c r="Q178">
        <f t="shared" si="87"/>
        <v>7.9841378964877766E-2</v>
      </c>
      <c r="R178">
        <f t="shared" si="88"/>
        <v>6.9101153967946471E-3</v>
      </c>
      <c r="S178">
        <f t="shared" si="89"/>
        <v>1140.7486508707132</v>
      </c>
      <c r="T178">
        <f t="shared" si="90"/>
        <v>29248.190631944188</v>
      </c>
      <c r="U178">
        <f t="shared" si="67"/>
        <v>1908702.1276886121</v>
      </c>
      <c r="V178">
        <f t="shared" si="91"/>
        <v>238.42389389476705</v>
      </c>
      <c r="W178">
        <f t="shared" si="68"/>
        <v>74501.154508683685</v>
      </c>
      <c r="X178">
        <f t="shared" si="69"/>
        <v>78035.575388130484</v>
      </c>
      <c r="Y178">
        <f t="shared" si="70"/>
        <v>90551.035044173084</v>
      </c>
      <c r="Z178">
        <f t="shared" si="92"/>
        <v>15965.883080985159</v>
      </c>
      <c r="AA178">
        <f t="shared" si="93"/>
        <v>230.63502558720194</v>
      </c>
      <c r="AB178">
        <f t="shared" si="94"/>
        <v>169</v>
      </c>
      <c r="AC178">
        <f>$AL$7*INDEX(I_rec,MATCH(AB178-$AL$13,cpi_rec_u,0))/INDEX(I_rec,MATCH(AB2-$AL$13,cpi_rec_u,0))</f>
        <v>1133.1194165605223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94</v>
      </c>
      <c r="C179">
        <f t="shared" si="74"/>
        <v>2040</v>
      </c>
      <c r="D179">
        <f t="shared" si="75"/>
        <v>8.5840496169973649E-2</v>
      </c>
      <c r="E179">
        <f t="shared" si="76"/>
        <v>7.4512847420638018E-3</v>
      </c>
      <c r="F179">
        <f t="shared" si="77"/>
        <v>0.19090016973539881</v>
      </c>
      <c r="G179">
        <f t="shared" si="78"/>
        <v>25.42886559464803</v>
      </c>
      <c r="H179" t="b">
        <f t="shared" si="79"/>
        <v>0</v>
      </c>
      <c r="I179">
        <f t="shared" si="80"/>
        <v>1</v>
      </c>
      <c r="J179">
        <f t="shared" si="81"/>
        <v>1133.1194165605227</v>
      </c>
      <c r="K179">
        <f t="shared" si="82"/>
        <v>7.1821316804646784</v>
      </c>
      <c r="L179">
        <f t="shared" si="83"/>
        <v>29030.254035355407</v>
      </c>
      <c r="M179">
        <f t="shared" si="84"/>
        <v>184.0045313424626</v>
      </c>
      <c r="N179">
        <f t="shared" si="66"/>
        <v>0.54165137359868865</v>
      </c>
      <c r="O179">
        <f t="shared" si="85"/>
        <v>0.99612233091342228</v>
      </c>
      <c r="P179">
        <f t="shared" si="86"/>
        <v>1140.3015482409874</v>
      </c>
      <c r="Q179">
        <f t="shared" si="87"/>
        <v>7.9841378964877766E-2</v>
      </c>
      <c r="R179">
        <f t="shared" si="88"/>
        <v>6.9101153967946471E-3</v>
      </c>
      <c r="S179">
        <f t="shared" si="89"/>
        <v>1140.7643658442564</v>
      </c>
      <c r="T179">
        <f t="shared" si="90"/>
        <v>29030.254035355407</v>
      </c>
      <c r="U179">
        <f t="shared" si="67"/>
        <v>1886568.6126139923</v>
      </c>
      <c r="V179">
        <f t="shared" si="91"/>
        <v>235.65910478853817</v>
      </c>
      <c r="W179">
        <f t="shared" si="68"/>
        <v>74190.042241249554</v>
      </c>
      <c r="X179">
        <f t="shared" si="69"/>
        <v>77721.567936661901</v>
      </c>
      <c r="Y179">
        <f t="shared" si="70"/>
        <v>89802.692252686495</v>
      </c>
      <c r="Z179">
        <f t="shared" si="92"/>
        <v>15785.487872508906</v>
      </c>
      <c r="AA179">
        <f t="shared" si="93"/>
        <v>227.69936236598016</v>
      </c>
      <c r="AB179">
        <f t="shared" si="94"/>
        <v>169</v>
      </c>
      <c r="AC179">
        <f>$AL$7*INDEX(I_rec,MATCH(AB179-$AL$13,cpi_rec_u,0))/INDEX(I_rec,MATCH(AB2-$AL$13,cpi_rec_u,0))</f>
        <v>1133.1194165605223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94</v>
      </c>
      <c r="C180">
        <f t="shared" si="74"/>
        <v>2040</v>
      </c>
      <c r="D180">
        <f t="shared" si="75"/>
        <v>8.5840496169973649E-2</v>
      </c>
      <c r="E180">
        <f t="shared" si="76"/>
        <v>7.4512847420638018E-3</v>
      </c>
      <c r="F180">
        <f t="shared" si="77"/>
        <v>0.18947771821339204</v>
      </c>
      <c r="G180">
        <f t="shared" si="78"/>
        <v>25.239387876434638</v>
      </c>
      <c r="H180" t="b">
        <f t="shared" si="79"/>
        <v>0</v>
      </c>
      <c r="I180">
        <f t="shared" si="80"/>
        <v>1</v>
      </c>
      <c r="J180">
        <f t="shared" si="81"/>
        <v>1133.1194165605227</v>
      </c>
      <c r="K180">
        <f t="shared" si="82"/>
        <v>7.1969256957948868</v>
      </c>
      <c r="L180">
        <f t="shared" si="83"/>
        <v>28813.941346403524</v>
      </c>
      <c r="M180">
        <f t="shared" si="84"/>
        <v>183.00965621303695</v>
      </c>
      <c r="N180">
        <f t="shared" si="66"/>
        <v>0.53955035374276117</v>
      </c>
      <c r="O180">
        <f t="shared" si="85"/>
        <v>0.99612108459733339</v>
      </c>
      <c r="P180">
        <f t="shared" si="86"/>
        <v>1140.3163422563175</v>
      </c>
      <c r="Q180">
        <f t="shared" si="87"/>
        <v>7.9841378964877766E-2</v>
      </c>
      <c r="R180">
        <f t="shared" si="88"/>
        <v>6.9101153967946471E-3</v>
      </c>
      <c r="S180">
        <f t="shared" si="89"/>
        <v>1140.7801131880722</v>
      </c>
      <c r="T180">
        <f t="shared" si="90"/>
        <v>28813.941346403524</v>
      </c>
      <c r="U180">
        <f t="shared" si="67"/>
        <v>1864572.1713317651</v>
      </c>
      <c r="V180">
        <f t="shared" si="91"/>
        <v>232.91143813785595</v>
      </c>
      <c r="W180">
        <f t="shared" si="68"/>
        <v>73875.490977048219</v>
      </c>
      <c r="X180">
        <f t="shared" si="69"/>
        <v>77404.265271856304</v>
      </c>
      <c r="Y180">
        <f t="shared" si="70"/>
        <v>89064.103155053366</v>
      </c>
      <c r="Z180">
        <f t="shared" si="92"/>
        <v>15607.110909071516</v>
      </c>
      <c r="AA180">
        <f t="shared" si="93"/>
        <v>224.79488050763067</v>
      </c>
      <c r="AB180">
        <f t="shared" si="94"/>
        <v>169</v>
      </c>
      <c r="AC180">
        <f>$AL$7*INDEX(I_rec,MATCH(AB180-$AL$13,cpi_rec_u,0))/INDEX(I_rec,MATCH(AB2-$AL$13,cpi_rec_u,0))</f>
        <v>1133.1194165605223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94</v>
      </c>
      <c r="C181">
        <f t="shared" si="74"/>
        <v>2040</v>
      </c>
      <c r="D181">
        <f t="shared" si="75"/>
        <v>8.5840496169973649E-2</v>
      </c>
      <c r="E181">
        <f t="shared" si="76"/>
        <v>7.4512847420638018E-3</v>
      </c>
      <c r="F181">
        <f t="shared" si="77"/>
        <v>0.18806586578270751</v>
      </c>
      <c r="G181">
        <f t="shared" si="78"/>
        <v>25.05132201065193</v>
      </c>
      <c r="H181" t="b">
        <f t="shared" si="79"/>
        <v>0</v>
      </c>
      <c r="I181">
        <f t="shared" si="80"/>
        <v>1</v>
      </c>
      <c r="J181">
        <f t="shared" si="81"/>
        <v>1133.1194165605227</v>
      </c>
      <c r="K181">
        <f t="shared" si="82"/>
        <v>7.2117501843744494</v>
      </c>
      <c r="L181">
        <f t="shared" si="83"/>
        <v>28599.240464890347</v>
      </c>
      <c r="M181">
        <f t="shared" si="84"/>
        <v>182.02016017137575</v>
      </c>
      <c r="N181">
        <f t="shared" si="66"/>
        <v>0.53745682728110866</v>
      </c>
      <c r="O181">
        <f t="shared" si="85"/>
        <v>0.99611986824375132</v>
      </c>
      <c r="P181">
        <f t="shared" si="86"/>
        <v>1140.3311667448972</v>
      </c>
      <c r="Q181">
        <f t="shared" si="87"/>
        <v>7.9841378964877766E-2</v>
      </c>
      <c r="R181">
        <f t="shared" si="88"/>
        <v>6.9101153967946471E-3</v>
      </c>
      <c r="S181">
        <f t="shared" si="89"/>
        <v>1140.7958929688377</v>
      </c>
      <c r="T181">
        <f t="shared" si="90"/>
        <v>28599.240464890347</v>
      </c>
      <c r="U181">
        <f t="shared" si="67"/>
        <v>1842711.5868421011</v>
      </c>
      <c r="V181">
        <f t="shared" si="91"/>
        <v>230.1807419222275</v>
      </c>
      <c r="W181">
        <f t="shared" si="68"/>
        <v>73557.45880630867</v>
      </c>
      <c r="X181">
        <f t="shared" si="69"/>
        <v>77083.628810534356</v>
      </c>
      <c r="Y181">
        <f t="shared" si="70"/>
        <v>88335.220240159513</v>
      </c>
      <c r="Z181">
        <f t="shared" si="92"/>
        <v>15430.730309605877</v>
      </c>
      <c r="AA181">
        <f t="shared" si="93"/>
        <v>221.9212530635119</v>
      </c>
      <c r="AB181">
        <f t="shared" si="94"/>
        <v>169</v>
      </c>
      <c r="AC181">
        <f>$AL$7*INDEX(I_rec,MATCH(AB181-$AL$13,cpi_rec_u,0))/INDEX(I_rec,MATCH(AB2-$AL$13,cpi_rec_u,0))</f>
        <v>1133.1194165605223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95</v>
      </c>
      <c r="C182">
        <f t="shared" si="74"/>
        <v>2040</v>
      </c>
      <c r="D182">
        <f t="shared" si="75"/>
        <v>9.6821024318994184E-2</v>
      </c>
      <c r="E182">
        <f t="shared" si="76"/>
        <v>8.450305744701847E-3</v>
      </c>
      <c r="F182">
        <f t="shared" si="77"/>
        <v>0.21169133029898782</v>
      </c>
      <c r="G182">
        <f t="shared" si="78"/>
        <v>24.839630680352943</v>
      </c>
      <c r="H182" t="b">
        <f t="shared" si="79"/>
        <v>0</v>
      </c>
      <c r="I182">
        <f t="shared" si="80"/>
        <v>1</v>
      </c>
      <c r="J182">
        <f t="shared" si="81"/>
        <v>1133.1194165605227</v>
      </c>
      <c r="K182">
        <f t="shared" si="82"/>
        <v>7.2266052089732691</v>
      </c>
      <c r="L182">
        <f t="shared" si="83"/>
        <v>28386.139380779696</v>
      </c>
      <c r="M182">
        <f t="shared" si="84"/>
        <v>181.03601413384393</v>
      </c>
      <c r="N182">
        <f t="shared" si="66"/>
        <v>0.53537078612278788</v>
      </c>
      <c r="O182">
        <f t="shared" si="85"/>
        <v>0.99611868144112403</v>
      </c>
      <c r="P182">
        <f t="shared" si="86"/>
        <v>1140.346021769496</v>
      </c>
      <c r="Q182">
        <f t="shared" si="87"/>
        <v>9.0054513188199264E-2</v>
      </c>
      <c r="R182">
        <f t="shared" si="88"/>
        <v>7.8333734488125195E-3</v>
      </c>
      <c r="S182">
        <f t="shared" si="89"/>
        <v>1140.8117052533682</v>
      </c>
      <c r="T182">
        <f t="shared" si="90"/>
        <v>28386.139380779696</v>
      </c>
      <c r="U182">
        <f t="shared" si="67"/>
        <v>1820985.6528629982</v>
      </c>
      <c r="V182">
        <f t="shared" si="91"/>
        <v>227.4668654599682</v>
      </c>
      <c r="W182">
        <f t="shared" si="68"/>
        <v>73309.69112609711</v>
      </c>
      <c r="X182">
        <f t="shared" si="69"/>
        <v>76831.048065593932</v>
      </c>
      <c r="Y182">
        <f t="shared" si="70"/>
        <v>87469.205870798993</v>
      </c>
      <c r="Z182">
        <f t="shared" si="92"/>
        <v>15256.324410353191</v>
      </c>
      <c r="AA182">
        <f t="shared" si="93"/>
        <v>219.07815635818332</v>
      </c>
      <c r="AB182">
        <f t="shared" si="94"/>
        <v>169</v>
      </c>
      <c r="AC182">
        <f>$AL$7*INDEX(I_rec,MATCH(AB182-$AL$13,cpi_rec_u,0))/INDEX(I_rec,MATCH(AB2-$AL$13,cpi_rec_u,0))</f>
        <v>1133.1194165605223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95</v>
      </c>
      <c r="C183">
        <f t="shared" si="74"/>
        <v>2041</v>
      </c>
      <c r="D183">
        <f t="shared" si="75"/>
        <v>9.6149328462781167E-2</v>
      </c>
      <c r="E183">
        <f t="shared" si="76"/>
        <v>8.3888752378608045E-3</v>
      </c>
      <c r="F183">
        <f t="shared" si="77"/>
        <v>0.20837656273202032</v>
      </c>
      <c r="G183">
        <f t="shared" si="78"/>
        <v>24.631254117620923</v>
      </c>
      <c r="H183" t="b">
        <f t="shared" si="79"/>
        <v>1</v>
      </c>
      <c r="I183">
        <f t="shared" si="80"/>
        <v>1.0249999999999997</v>
      </c>
      <c r="J183">
        <f t="shared" si="81"/>
        <v>1161.4474019745355</v>
      </c>
      <c r="K183">
        <f t="shared" si="82"/>
        <v>7.2414908324905527</v>
      </c>
      <c r="L183">
        <f t="shared" si="83"/>
        <v>28849.92451970289</v>
      </c>
      <c r="M183">
        <f t="shared" si="84"/>
        <v>179.8759578542269</v>
      </c>
      <c r="N183">
        <f t="shared" si="66"/>
        <v>0.53329222177821323</v>
      </c>
      <c r="O183">
        <f t="shared" si="85"/>
        <v>0.9961175237826706</v>
      </c>
      <c r="P183">
        <f t="shared" si="86"/>
        <v>1168.6888928070261</v>
      </c>
      <c r="Q183">
        <f t="shared" si="87"/>
        <v>8.9429760002956146E-2</v>
      </c>
      <c r="R183">
        <f t="shared" si="88"/>
        <v>7.7766242355362669E-3</v>
      </c>
      <c r="S183">
        <f t="shared" si="89"/>
        <v>1169.1555355226287</v>
      </c>
      <c r="T183">
        <f t="shared" si="90"/>
        <v>28849.92451970289</v>
      </c>
      <c r="U183">
        <f t="shared" si="67"/>
        <v>1798715.5098989739</v>
      </c>
      <c r="V183">
        <f t="shared" si="91"/>
        <v>224.68500959778308</v>
      </c>
      <c r="W183">
        <f t="shared" si="68"/>
        <v>73025.738003823135</v>
      </c>
      <c r="X183">
        <f t="shared" si="69"/>
        <v>76542.548718962324</v>
      </c>
      <c r="Y183">
        <f t="shared" si="70"/>
        <v>86623.458408165519</v>
      </c>
      <c r="Z183">
        <f t="shared" si="92"/>
        <v>15445.40676969643</v>
      </c>
      <c r="AA183">
        <f t="shared" si="93"/>
        <v>216.12310092966783</v>
      </c>
      <c r="AB183">
        <f t="shared" si="94"/>
        <v>181</v>
      </c>
      <c r="AC183">
        <f>$AL$7*INDEX(I_rec,MATCH(AB183-$AL$13,cpi_rec_u,0))/INDEX(I_rec,MATCH(AB2-$AL$13,cpi_rec_u,0))</f>
        <v>1161.4474019745353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95</v>
      </c>
      <c r="C184">
        <f t="shared" si="74"/>
        <v>2041</v>
      </c>
      <c r="D184">
        <f t="shared" si="75"/>
        <v>9.6149328462781167E-2</v>
      </c>
      <c r="E184">
        <f t="shared" si="76"/>
        <v>8.3888752378608045E-3</v>
      </c>
      <c r="F184">
        <f t="shared" si="77"/>
        <v>0.20662851774476715</v>
      </c>
      <c r="G184">
        <f t="shared" si="78"/>
        <v>24.424625599876155</v>
      </c>
      <c r="H184" t="b">
        <f t="shared" si="79"/>
        <v>0</v>
      </c>
      <c r="I184">
        <f t="shared" si="80"/>
        <v>1</v>
      </c>
      <c r="J184">
        <f t="shared" si="81"/>
        <v>1161.4474019745355</v>
      </c>
      <c r="K184">
        <f t="shared" si="82"/>
        <v>7.2564071179550469</v>
      </c>
      <c r="L184">
        <f t="shared" si="83"/>
        <v>28607.9061022854</v>
      </c>
      <c r="M184">
        <f t="shared" si="84"/>
        <v>178.73440770326403</v>
      </c>
      <c r="N184">
        <f t="shared" si="66"/>
        <v>0.53122112536796851</v>
      </c>
      <c r="O184">
        <f t="shared" si="85"/>
        <v>0.99611639486632897</v>
      </c>
      <c r="P184">
        <f t="shared" si="86"/>
        <v>1168.7038090924905</v>
      </c>
      <c r="Q184">
        <f t="shared" si="87"/>
        <v>8.9429760002956146E-2</v>
      </c>
      <c r="R184">
        <f t="shared" si="88"/>
        <v>7.7766242355362669E-3</v>
      </c>
      <c r="S184">
        <f t="shared" si="89"/>
        <v>1169.1714130156838</v>
      </c>
      <c r="T184">
        <f t="shared" si="90"/>
        <v>28607.9061022854</v>
      </c>
      <c r="U184">
        <f t="shared" si="67"/>
        <v>1776607.4496637124</v>
      </c>
      <c r="V184">
        <f t="shared" si="91"/>
        <v>221.92340016104279</v>
      </c>
      <c r="W184">
        <f t="shared" si="68"/>
        <v>72738.369822656445</v>
      </c>
      <c r="X184">
        <f t="shared" si="69"/>
        <v>76250.761777819076</v>
      </c>
      <c r="Y184">
        <f t="shared" si="70"/>
        <v>85788.858464864272</v>
      </c>
      <c r="Z184">
        <f t="shared" si="92"/>
        <v>15256.373805710286</v>
      </c>
      <c r="AA184">
        <f t="shared" si="93"/>
        <v>213.20806777132182</v>
      </c>
      <c r="AB184">
        <f t="shared" si="94"/>
        <v>181</v>
      </c>
      <c r="AC184">
        <f>$AL$7*INDEX(I_rec,MATCH(AB184-$AL$13,cpi_rec_u,0))/INDEX(I_rec,MATCH(AB2-$AL$13,cpi_rec_u,0))</f>
        <v>1161.4474019745353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95</v>
      </c>
      <c r="C185">
        <f t="shared" si="74"/>
        <v>2041</v>
      </c>
      <c r="D185">
        <f t="shared" si="75"/>
        <v>9.6149328462781167E-2</v>
      </c>
      <c r="E185">
        <f t="shared" si="76"/>
        <v>8.3888752378608045E-3</v>
      </c>
      <c r="F185">
        <f t="shared" si="77"/>
        <v>0.20489513688882216</v>
      </c>
      <c r="G185">
        <f t="shared" si="78"/>
        <v>24.219730462987332</v>
      </c>
      <c r="H185" t="b">
        <f t="shared" si="79"/>
        <v>0</v>
      </c>
      <c r="I185">
        <f t="shared" si="80"/>
        <v>1</v>
      </c>
      <c r="J185">
        <f t="shared" si="81"/>
        <v>1161.4474019745355</v>
      </c>
      <c r="K185">
        <f t="shared" si="82"/>
        <v>7.2713541285253562</v>
      </c>
      <c r="L185">
        <f t="shared" si="83"/>
        <v>28367.917947176891</v>
      </c>
      <c r="M185">
        <f t="shared" si="84"/>
        <v>177.60010219334558</v>
      </c>
      <c r="N185">
        <f t="shared" si="66"/>
        <v>0.52915748763147785</v>
      </c>
      <c r="O185">
        <f t="shared" si="85"/>
        <v>0.99611529429470413</v>
      </c>
      <c r="P185">
        <f t="shared" si="86"/>
        <v>1168.718756103061</v>
      </c>
      <c r="Q185">
        <f t="shared" si="87"/>
        <v>8.9429760002956146E-2</v>
      </c>
      <c r="R185">
        <f t="shared" si="88"/>
        <v>7.7766242355362669E-3</v>
      </c>
      <c r="S185">
        <f t="shared" si="89"/>
        <v>1169.187323213775</v>
      </c>
      <c r="T185">
        <f t="shared" si="90"/>
        <v>28367.917947176891</v>
      </c>
      <c r="U185">
        <f t="shared" si="67"/>
        <v>1754659.9387004327</v>
      </c>
      <c r="V185">
        <f t="shared" si="91"/>
        <v>219.18184559930506</v>
      </c>
      <c r="W185">
        <f t="shared" si="68"/>
        <v>72447.541948574159</v>
      </c>
      <c r="X185">
        <f t="shared" si="69"/>
        <v>75955.646113323019</v>
      </c>
      <c r="Y185">
        <f t="shared" si="70"/>
        <v>84965.337306300702</v>
      </c>
      <c r="Z185">
        <f t="shared" si="92"/>
        <v>15069.637296245499</v>
      </c>
      <c r="AA185">
        <f t="shared" si="93"/>
        <v>210.32664090437402</v>
      </c>
      <c r="AB185">
        <f t="shared" si="94"/>
        <v>181</v>
      </c>
      <c r="AC185">
        <f>$AL$7*INDEX(I_rec,MATCH(AB185-$AL$13,cpi_rec_u,0))/INDEX(I_rec,MATCH(AB2-$AL$13,cpi_rec_u,0))</f>
        <v>1161.4474019745353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95</v>
      </c>
      <c r="C186">
        <f t="shared" si="74"/>
        <v>2041</v>
      </c>
      <c r="D186">
        <f t="shared" si="75"/>
        <v>9.6149328462781167E-2</v>
      </c>
      <c r="E186">
        <f t="shared" si="76"/>
        <v>8.3888752378608045E-3</v>
      </c>
      <c r="F186">
        <f t="shared" si="77"/>
        <v>0.20317629714861743</v>
      </c>
      <c r="G186">
        <f t="shared" si="78"/>
        <v>24.016554165838716</v>
      </c>
      <c r="H186" t="b">
        <f t="shared" si="79"/>
        <v>0</v>
      </c>
      <c r="I186">
        <f t="shared" si="80"/>
        <v>1</v>
      </c>
      <c r="J186">
        <f t="shared" si="81"/>
        <v>1161.4474019745355</v>
      </c>
      <c r="K186">
        <f t="shared" si="82"/>
        <v>7.2863319274901635</v>
      </c>
      <c r="L186">
        <f t="shared" si="83"/>
        <v>28129.943022760152</v>
      </c>
      <c r="M186">
        <f t="shared" si="84"/>
        <v>176.47299534767072</v>
      </c>
      <c r="N186">
        <f t="shared" si="66"/>
        <v>0.52710129893554014</v>
      </c>
      <c r="O186">
        <f t="shared" si="85"/>
        <v>0.99611422167502295</v>
      </c>
      <c r="P186">
        <f t="shared" si="86"/>
        <v>1168.7337339020257</v>
      </c>
      <c r="Q186">
        <f t="shared" si="87"/>
        <v>8.9429760002956146E-2</v>
      </c>
      <c r="R186">
        <f t="shared" si="88"/>
        <v>7.7766242355362669E-3</v>
      </c>
      <c r="S186">
        <f t="shared" si="89"/>
        <v>1169.2032661842693</v>
      </c>
      <c r="T186">
        <f t="shared" si="90"/>
        <v>28129.943022760152</v>
      </c>
      <c r="U186">
        <f t="shared" si="67"/>
        <v>1732871.4579937854</v>
      </c>
      <c r="V186">
        <f t="shared" si="91"/>
        <v>216.46015616606661</v>
      </c>
      <c r="W186">
        <f t="shared" si="68"/>
        <v>72153.209241758479</v>
      </c>
      <c r="X186">
        <f t="shared" si="69"/>
        <v>75657.160161704858</v>
      </c>
      <c r="Y186">
        <f t="shared" si="70"/>
        <v>84152.827063332617</v>
      </c>
      <c r="Z186">
        <f t="shared" si="92"/>
        <v>14885.169977140382</v>
      </c>
      <c r="AA186">
        <f t="shared" si="93"/>
        <v>207.47843633589849</v>
      </c>
      <c r="AB186">
        <f t="shared" si="94"/>
        <v>181</v>
      </c>
      <c r="AC186">
        <f>$AL$7*INDEX(I_rec,MATCH(AB186-$AL$13,cpi_rec_u,0))/INDEX(I_rec,MATCH(AB2-$AL$13,cpi_rec_u,0))</f>
        <v>1161.4474019745353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95</v>
      </c>
      <c r="C187">
        <f t="shared" si="74"/>
        <v>2041</v>
      </c>
      <c r="D187">
        <f t="shared" si="75"/>
        <v>9.6149328462781167E-2</v>
      </c>
      <c r="E187">
        <f t="shared" si="76"/>
        <v>8.3888752378608045E-3</v>
      </c>
      <c r="F187">
        <f t="shared" si="77"/>
        <v>0.20147187654054716</v>
      </c>
      <c r="G187">
        <f t="shared" si="78"/>
        <v>23.815082289298168</v>
      </c>
      <c r="H187" t="b">
        <f t="shared" si="79"/>
        <v>0</v>
      </c>
      <c r="I187">
        <f t="shared" si="80"/>
        <v>1</v>
      </c>
      <c r="J187">
        <f t="shared" si="81"/>
        <v>1161.4474019745355</v>
      </c>
      <c r="K187">
        <f t="shared" si="82"/>
        <v>7.3013405782685226</v>
      </c>
      <c r="L187">
        <f t="shared" si="83"/>
        <v>27893.964440294087</v>
      </c>
      <c r="M187">
        <f t="shared" si="84"/>
        <v>175.35304148122214</v>
      </c>
      <c r="N187">
        <f t="shared" si="66"/>
        <v>0.52505254928272416</v>
      </c>
      <c r="O187">
        <f t="shared" si="85"/>
        <v>0.99611317661907994</v>
      </c>
      <c r="P187">
        <f t="shared" si="86"/>
        <v>1168.7487425528041</v>
      </c>
      <c r="Q187">
        <f t="shared" si="87"/>
        <v>8.9429760002956146E-2</v>
      </c>
      <c r="R187">
        <f t="shared" si="88"/>
        <v>7.7766242355362669E-3</v>
      </c>
      <c r="S187">
        <f t="shared" si="89"/>
        <v>1169.2192419946725</v>
      </c>
      <c r="T187">
        <f t="shared" si="90"/>
        <v>27893.964440294087</v>
      </c>
      <c r="U187">
        <f t="shared" si="67"/>
        <v>1711240.5028049431</v>
      </c>
      <c r="V187">
        <f t="shared" si="91"/>
        <v>213.75814389816372</v>
      </c>
      <c r="W187">
        <f t="shared" si="68"/>
        <v>71855.326049993484</v>
      </c>
      <c r="X187">
        <f t="shared" si="69"/>
        <v>75355.261918775286</v>
      </c>
      <c r="Y187">
        <f t="shared" si="70"/>
        <v>83351.260722304898</v>
      </c>
      <c r="Z187">
        <f t="shared" si="92"/>
        <v>14702.944888940779</v>
      </c>
      <c r="AA187">
        <f t="shared" si="93"/>
        <v>204.66307432072409</v>
      </c>
      <c r="AB187">
        <f t="shared" si="94"/>
        <v>181</v>
      </c>
      <c r="AC187">
        <f>$AL$7*INDEX(I_rec,MATCH(AB187-$AL$13,cpi_rec_u,0))/INDEX(I_rec,MATCH(AB2-$AL$13,cpi_rec_u,0))</f>
        <v>1161.4474019745353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95</v>
      </c>
      <c r="C188">
        <f t="shared" si="74"/>
        <v>2041</v>
      </c>
      <c r="D188">
        <f t="shared" si="75"/>
        <v>9.6149328462781167E-2</v>
      </c>
      <c r="E188">
        <f t="shared" si="76"/>
        <v>8.3888752378608045E-3</v>
      </c>
      <c r="F188">
        <f t="shared" si="77"/>
        <v>0.19978175410431079</v>
      </c>
      <c r="G188">
        <f t="shared" si="78"/>
        <v>23.615300535193857</v>
      </c>
      <c r="H188" t="b">
        <f t="shared" si="79"/>
        <v>0</v>
      </c>
      <c r="I188">
        <f t="shared" si="80"/>
        <v>1</v>
      </c>
      <c r="J188">
        <f t="shared" si="81"/>
        <v>1161.4474019745355</v>
      </c>
      <c r="K188">
        <f t="shared" si="82"/>
        <v>7.3163801444101146</v>
      </c>
      <c r="L188">
        <f t="shared" si="83"/>
        <v>27659.965452715132</v>
      </c>
      <c r="M188">
        <f t="shared" si="84"/>
        <v>174.24019519891408</v>
      </c>
      <c r="N188">
        <f t="shared" si="66"/>
        <v>0.52301122831962932</v>
      </c>
      <c r="O188">
        <f t="shared" si="85"/>
        <v>0.99611215874318959</v>
      </c>
      <c r="P188">
        <f t="shared" si="86"/>
        <v>1168.7637821189455</v>
      </c>
      <c r="Q188">
        <f t="shared" si="87"/>
        <v>8.9429760002956146E-2</v>
      </c>
      <c r="R188">
        <f t="shared" si="88"/>
        <v>7.7766242355362669E-3</v>
      </c>
      <c r="S188">
        <f t="shared" si="89"/>
        <v>1169.2352507126293</v>
      </c>
      <c r="T188">
        <f t="shared" si="90"/>
        <v>27659.965452715132</v>
      </c>
      <c r="U188">
        <f t="shared" si="67"/>
        <v>1689765.582508964</v>
      </c>
      <c r="V188">
        <f t="shared" si="91"/>
        <v>211.07562259545659</v>
      </c>
      <c r="W188">
        <f t="shared" si="68"/>
        <v>71553.846201987166</v>
      </c>
      <c r="X188">
        <f t="shared" si="69"/>
        <v>75049.908934375533</v>
      </c>
      <c r="Y188">
        <f t="shared" si="70"/>
        <v>82560.572115242307</v>
      </c>
      <c r="Z188">
        <f t="shared" si="92"/>
        <v>14522.93537402016</v>
      </c>
      <c r="AA188">
        <f t="shared" si="93"/>
        <v>201.88017931868956</v>
      </c>
      <c r="AB188">
        <f t="shared" si="94"/>
        <v>181</v>
      </c>
      <c r="AC188">
        <f>$AL$7*INDEX(I_rec,MATCH(AB188-$AL$13,cpi_rec_u,0))/INDEX(I_rec,MATCH(AB2-$AL$13,cpi_rec_u,0))</f>
        <v>1161.4474019745353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95</v>
      </c>
      <c r="C189">
        <f t="shared" si="74"/>
        <v>2041</v>
      </c>
      <c r="D189">
        <f t="shared" si="75"/>
        <v>9.6149328462781167E-2</v>
      </c>
      <c r="E189">
        <f t="shared" si="76"/>
        <v>8.3888752378608045E-3</v>
      </c>
      <c r="F189">
        <f t="shared" si="77"/>
        <v>0.19810580989432874</v>
      </c>
      <c r="G189">
        <f t="shared" si="78"/>
        <v>23.417194725299527</v>
      </c>
      <c r="H189" t="b">
        <f t="shared" si="79"/>
        <v>0</v>
      </c>
      <c r="I189">
        <f t="shared" si="80"/>
        <v>1</v>
      </c>
      <c r="J189">
        <f t="shared" si="81"/>
        <v>1161.4474019745355</v>
      </c>
      <c r="K189">
        <f t="shared" si="82"/>
        <v>7.3314506895955294</v>
      </c>
      <c r="L189">
        <f t="shared" si="83"/>
        <v>27427.929453448764</v>
      </c>
      <c r="M189">
        <f t="shared" si="84"/>
        <v>173.13441139375269</v>
      </c>
      <c r="N189">
        <f t="shared" si="66"/>
        <v>0.52097732534501517</v>
      </c>
      <c r="O189">
        <f t="shared" si="85"/>
        <v>0.99611116766814201</v>
      </c>
      <c r="P189">
        <f t="shared" si="86"/>
        <v>1168.7788526641311</v>
      </c>
      <c r="Q189">
        <f t="shared" si="87"/>
        <v>8.9429760002956146E-2</v>
      </c>
      <c r="R189">
        <f t="shared" si="88"/>
        <v>7.7766242355362669E-3</v>
      </c>
      <c r="S189">
        <f t="shared" si="89"/>
        <v>1169.2512924059242</v>
      </c>
      <c r="T189">
        <f t="shared" si="90"/>
        <v>27427.929453448764</v>
      </c>
      <c r="U189">
        <f t="shared" si="67"/>
        <v>1668445.2204343898</v>
      </c>
      <c r="V189">
        <f t="shared" si="91"/>
        <v>208.41240780079295</v>
      </c>
      <c r="W189">
        <f t="shared" si="68"/>
        <v>71248.723000617698</v>
      </c>
      <c r="X189">
        <f t="shared" si="69"/>
        <v>74741.058306769773</v>
      </c>
      <c r="Y189">
        <f t="shared" si="70"/>
        <v>81780.695910201699</v>
      </c>
      <c r="Z189">
        <f t="shared" si="92"/>
        <v>14345.115073712377</v>
      </c>
      <c r="AA189">
        <f t="shared" si="93"/>
        <v>199.12937995221429</v>
      </c>
      <c r="AB189">
        <f t="shared" si="94"/>
        <v>181</v>
      </c>
      <c r="AC189">
        <f>$AL$7*INDEX(I_rec,MATCH(AB189-$AL$13,cpi_rec_u,0))/INDEX(I_rec,MATCH(AB2-$AL$13,cpi_rec_u,0))</f>
        <v>1161.4474019745353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95</v>
      </c>
      <c r="C190">
        <f t="shared" si="74"/>
        <v>2041</v>
      </c>
      <c r="D190">
        <f t="shared" si="75"/>
        <v>9.6149328462781167E-2</v>
      </c>
      <c r="E190">
        <f t="shared" si="76"/>
        <v>8.3888752378608045E-3</v>
      </c>
      <c r="F190">
        <f t="shared" si="77"/>
        <v>0.19644392497122984</v>
      </c>
      <c r="G190">
        <f t="shared" si="78"/>
        <v>23.220750800328297</v>
      </c>
      <c r="H190" t="b">
        <f t="shared" si="79"/>
        <v>0</v>
      </c>
      <c r="I190">
        <f t="shared" si="80"/>
        <v>1</v>
      </c>
      <c r="J190">
        <f t="shared" si="81"/>
        <v>1161.4474019745355</v>
      </c>
      <c r="K190">
        <f t="shared" si="82"/>
        <v>7.3465522776365226</v>
      </c>
      <c r="L190">
        <f t="shared" si="83"/>
        <v>27197.839975230934</v>
      </c>
      <c r="M190">
        <f t="shared" si="84"/>
        <v>172.0356452450072</v>
      </c>
      <c r="N190">
        <f t="shared" si="66"/>
        <v>0.51895082931779579</v>
      </c>
      <c r="O190">
        <f t="shared" si="85"/>
        <v>0.99611020301914799</v>
      </c>
      <c r="P190">
        <f t="shared" si="86"/>
        <v>1168.7939542521719</v>
      </c>
      <c r="Q190">
        <f t="shared" si="87"/>
        <v>8.9429760002956146E-2</v>
      </c>
      <c r="R190">
        <f t="shared" si="88"/>
        <v>7.7766242355362669E-3</v>
      </c>
      <c r="S190">
        <f t="shared" si="89"/>
        <v>1169.2673671424807</v>
      </c>
      <c r="T190">
        <f t="shared" si="90"/>
        <v>27197.839975230934</v>
      </c>
      <c r="U190">
        <f t="shared" si="67"/>
        <v>1647277.953705057</v>
      </c>
      <c r="V190">
        <f t="shared" si="91"/>
        <v>205.76831678024791</v>
      </c>
      <c r="W190">
        <f t="shared" si="68"/>
        <v>70939.909216103799</v>
      </c>
      <c r="X190">
        <f t="shared" si="69"/>
        <v>74428.666676979061</v>
      </c>
      <c r="Y190">
        <f t="shared" si="70"/>
        <v>81011.567601770555</v>
      </c>
      <c r="Z190">
        <f t="shared" si="92"/>
        <v>14169.457925457546</v>
      </c>
      <c r="AA190">
        <f t="shared" si="93"/>
        <v>196.41030896418431</v>
      </c>
      <c r="AB190">
        <f t="shared" si="94"/>
        <v>181</v>
      </c>
      <c r="AC190">
        <f>$AL$7*INDEX(I_rec,MATCH(AB190-$AL$13,cpi_rec_u,0))/INDEX(I_rec,MATCH(AB2-$AL$13,cpi_rec_u,0))</f>
        <v>1161.4474019745353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95</v>
      </c>
      <c r="C191">
        <f t="shared" si="74"/>
        <v>2041</v>
      </c>
      <c r="D191">
        <f t="shared" si="75"/>
        <v>9.6149328462781167E-2</v>
      </c>
      <c r="E191">
        <f t="shared" si="76"/>
        <v>8.3888752378608045E-3</v>
      </c>
      <c r="F191">
        <f t="shared" si="77"/>
        <v>0.19479598139341051</v>
      </c>
      <c r="G191">
        <f t="shared" si="78"/>
        <v>23.025954818934885</v>
      </c>
      <c r="H191" t="b">
        <f t="shared" si="79"/>
        <v>0</v>
      </c>
      <c r="I191">
        <f t="shared" si="80"/>
        <v>1</v>
      </c>
      <c r="J191">
        <f t="shared" si="81"/>
        <v>1161.4474019745355</v>
      </c>
      <c r="K191">
        <f t="shared" si="82"/>
        <v>7.3616849724762945</v>
      </c>
      <c r="L191">
        <f t="shared" si="83"/>
        <v>26969.680688939417</v>
      </c>
      <c r="M191">
        <f t="shared" si="84"/>
        <v>170.94385221639371</v>
      </c>
      <c r="N191">
        <f t="shared" si="66"/>
        <v>0.51693172886490724</v>
      </c>
      <c r="O191">
        <f t="shared" si="85"/>
        <v>0.99610926442579761</v>
      </c>
      <c r="P191">
        <f t="shared" si="86"/>
        <v>1168.8090869470118</v>
      </c>
      <c r="Q191">
        <f t="shared" si="87"/>
        <v>8.9429760002956146E-2</v>
      </c>
      <c r="R191">
        <f t="shared" si="88"/>
        <v>7.7766242355362669E-3</v>
      </c>
      <c r="S191">
        <f t="shared" si="89"/>
        <v>1169.2834749903625</v>
      </c>
      <c r="T191">
        <f t="shared" si="90"/>
        <v>26969.680688939417</v>
      </c>
      <c r="U191">
        <f t="shared" si="67"/>
        <v>1626262.3330840655</v>
      </c>
      <c r="V191">
        <f t="shared" si="91"/>
        <v>203.14316850363352</v>
      </c>
      <c r="W191">
        <f t="shared" si="68"/>
        <v>70627.357079096953</v>
      </c>
      <c r="X191">
        <f t="shared" si="69"/>
        <v>74112.690223055455</v>
      </c>
      <c r="Y191">
        <f t="shared" si="70"/>
        <v>80253.123501724738</v>
      </c>
      <c r="Z191">
        <f t="shared" si="92"/>
        <v>13995.938159961253</v>
      </c>
      <c r="AA191">
        <f t="shared" si="93"/>
        <v>193.72260317615468</v>
      </c>
      <c r="AB191">
        <f t="shared" si="94"/>
        <v>181</v>
      </c>
      <c r="AC191">
        <f>$AL$7*INDEX(I_rec,MATCH(AB191-$AL$13,cpi_rec_u,0))/INDEX(I_rec,MATCH(AB2-$AL$13,cpi_rec_u,0))</f>
        <v>1161.4474019745353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95</v>
      </c>
      <c r="C192">
        <f t="shared" si="74"/>
        <v>2041</v>
      </c>
      <c r="D192">
        <f t="shared" si="75"/>
        <v>9.6149328462781167E-2</v>
      </c>
      <c r="E192">
        <f t="shared" si="76"/>
        <v>8.3888752378608045E-3</v>
      </c>
      <c r="F192">
        <f t="shared" si="77"/>
        <v>0.19316186220866452</v>
      </c>
      <c r="G192">
        <f t="shared" si="78"/>
        <v>22.83279295672622</v>
      </c>
      <c r="H192" t="b">
        <f t="shared" si="79"/>
        <v>0</v>
      </c>
      <c r="I192">
        <f t="shared" si="80"/>
        <v>1</v>
      </c>
      <c r="J192">
        <f t="shared" si="81"/>
        <v>1161.4474019745355</v>
      </c>
      <c r="K192">
        <f t="shared" si="82"/>
        <v>7.3768488381897583</v>
      </c>
      <c r="L192">
        <f t="shared" si="83"/>
        <v>26743.43540243496</v>
      </c>
      <c r="M192">
        <f t="shared" si="84"/>
        <v>169.85898805426967</v>
      </c>
      <c r="N192">
        <f t="shared" si="66"/>
        <v>0.51492001228904571</v>
      </c>
      <c r="O192">
        <f t="shared" si="85"/>
        <v>0.9961083515220106</v>
      </c>
      <c r="P192">
        <f t="shared" si="86"/>
        <v>1168.8242508127253</v>
      </c>
      <c r="Q192">
        <f t="shared" si="87"/>
        <v>8.9429760002956146E-2</v>
      </c>
      <c r="R192">
        <f t="shared" si="88"/>
        <v>7.7766242355362669E-3</v>
      </c>
      <c r="S192">
        <f t="shared" si="89"/>
        <v>1169.2996160177736</v>
      </c>
      <c r="T192">
        <f t="shared" si="90"/>
        <v>26743.43540243496</v>
      </c>
      <c r="U192">
        <f t="shared" si="67"/>
        <v>1605396.9228198808</v>
      </c>
      <c r="V192">
        <f t="shared" si="91"/>
        <v>200.53678362527478</v>
      </c>
      <c r="W192">
        <f t="shared" si="68"/>
        <v>70311.018273695459</v>
      </c>
      <c r="X192">
        <f t="shared" si="69"/>
        <v>73793.084654295875</v>
      </c>
      <c r="Y192">
        <f t="shared" si="70"/>
        <v>79505.30072982634</v>
      </c>
      <c r="Z192">
        <f t="shared" si="92"/>
        <v>13824.53029836767</v>
      </c>
      <c r="AA192">
        <f t="shared" si="93"/>
        <v>191.06590344686944</v>
      </c>
      <c r="AB192">
        <f t="shared" si="94"/>
        <v>181</v>
      </c>
      <c r="AC192">
        <f>$AL$7*INDEX(I_rec,MATCH(AB192-$AL$13,cpi_rec_u,0))/INDEX(I_rec,MATCH(AB2-$AL$13,cpi_rec_u,0))</f>
        <v>1161.4474019745353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95</v>
      </c>
      <c r="C193">
        <f t="shared" si="74"/>
        <v>2041</v>
      </c>
      <c r="D193">
        <f t="shared" si="75"/>
        <v>9.6149328462781167E-2</v>
      </c>
      <c r="E193">
        <f t="shared" si="76"/>
        <v>8.3888752378608045E-3</v>
      </c>
      <c r="F193">
        <f t="shared" si="77"/>
        <v>0.19154145144588317</v>
      </c>
      <c r="G193">
        <f t="shared" si="78"/>
        <v>22.641251505280337</v>
      </c>
      <c r="H193" t="b">
        <f t="shared" si="79"/>
        <v>0</v>
      </c>
      <c r="I193">
        <f t="shared" si="80"/>
        <v>1</v>
      </c>
      <c r="J193">
        <f t="shared" si="81"/>
        <v>1161.4474019745355</v>
      </c>
      <c r="K193">
        <f t="shared" si="82"/>
        <v>7.39204393898381</v>
      </c>
      <c r="L193">
        <f t="shared" si="83"/>
        <v>26519.088059412141</v>
      </c>
      <c r="M193">
        <f t="shared" si="84"/>
        <v>168.78100878584027</v>
      </c>
      <c r="N193">
        <f t="shared" si="66"/>
        <v>0.51291566757627982</v>
      </c>
      <c r="O193">
        <f t="shared" si="85"/>
        <v>0.99610746394599092</v>
      </c>
      <c r="P193">
        <f t="shared" si="86"/>
        <v>1168.8394459135193</v>
      </c>
      <c r="Q193">
        <f t="shared" si="87"/>
        <v>8.9429760002956146E-2</v>
      </c>
      <c r="R193">
        <f t="shared" si="88"/>
        <v>7.7766242355362669E-3</v>
      </c>
      <c r="S193">
        <f t="shared" si="89"/>
        <v>1169.3157902930584</v>
      </c>
      <c r="T193">
        <f t="shared" si="90"/>
        <v>26519.088059412141</v>
      </c>
      <c r="U193">
        <f t="shared" si="67"/>
        <v>1584680.3004945295</v>
      </c>
      <c r="V193">
        <f t="shared" si="91"/>
        <v>197.94898446504703</v>
      </c>
      <c r="W193">
        <f t="shared" si="68"/>
        <v>69990.843930378833</v>
      </c>
      <c r="X193">
        <f t="shared" si="69"/>
        <v>73469.805205394921</v>
      </c>
      <c r="Y193">
        <f t="shared" si="70"/>
        <v>78768.037204770022</v>
      </c>
      <c r="Z193">
        <f t="shared" si="92"/>
        <v>13655.209149446786</v>
      </c>
      <c r="AA193">
        <f t="shared" si="93"/>
        <v>188.43985463109865</v>
      </c>
      <c r="AB193">
        <f t="shared" si="94"/>
        <v>181</v>
      </c>
      <c r="AC193">
        <f>$AL$7*INDEX(I_rec,MATCH(AB193-$AL$13,cpi_rec_u,0))/INDEX(I_rec,MATCH(AB2-$AL$13,cpi_rec_u,0))</f>
        <v>1161.4474019745353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96</v>
      </c>
      <c r="C194">
        <f t="shared" si="74"/>
        <v>2041</v>
      </c>
      <c r="D194">
        <f t="shared" si="75"/>
        <v>0.10841602343369468</v>
      </c>
      <c r="E194">
        <f t="shared" si="76"/>
        <v>9.5173909686711022E-3</v>
      </c>
      <c r="F194">
        <f t="shared" si="77"/>
        <v>0.21548564259576608</v>
      </c>
      <c r="G194">
        <f t="shared" si="78"/>
        <v>22.425765862684571</v>
      </c>
      <c r="H194" t="b">
        <f t="shared" si="79"/>
        <v>0</v>
      </c>
      <c r="I194">
        <f t="shared" si="80"/>
        <v>1</v>
      </c>
      <c r="J194">
        <f t="shared" si="81"/>
        <v>1161.4474019745355</v>
      </c>
      <c r="K194">
        <f t="shared" si="82"/>
        <v>7.4072703391976003</v>
      </c>
      <c r="L194">
        <f t="shared" si="83"/>
        <v>26296.622738259888</v>
      </c>
      <c r="M194">
        <f t="shared" si="84"/>
        <v>167.70987071737605</v>
      </c>
      <c r="N194">
        <f t="shared" ref="N194:N257" si="99">INDEX(P_rec,MATCH(A194,curve_t,0))</f>
        <v>0.51091868240353711</v>
      </c>
      <c r="O194">
        <f t="shared" si="85"/>
        <v>0.99610660134017892</v>
      </c>
      <c r="P194">
        <f t="shared" si="86"/>
        <v>1168.8546723137331</v>
      </c>
      <c r="Q194">
        <f t="shared" si="87"/>
        <v>0.10083917497045547</v>
      </c>
      <c r="R194">
        <f t="shared" si="88"/>
        <v>8.8186660411867512E-3</v>
      </c>
      <c r="S194">
        <f t="shared" si="89"/>
        <v>1169.3319978847021</v>
      </c>
      <c r="T194">
        <f t="shared" si="90"/>
        <v>26296.622738259888</v>
      </c>
      <c r="U194">
        <f t="shared" ref="U194:U257" si="100">L195+M195+V195*O195+O195*U195</f>
        <v>1564111.0568738598</v>
      </c>
      <c r="V194">
        <f t="shared" si="91"/>
        <v>195.3795949896714</v>
      </c>
      <c r="W194">
        <f t="shared" ref="W194:W257" si="101">P195+(1-E195)*(O195*(W195+$AL$14*W195))</f>
        <v>69746.160128982228</v>
      </c>
      <c r="X194">
        <f t="shared" ref="X194:X257" si="102">S195+(1-R195)*(O195*(X195+$AL$14*X195))</f>
        <v>73219.70261281525</v>
      </c>
      <c r="Y194">
        <f t="shared" ref="Y194:Y257" si="103">G194*(X194-W194)</f>
        <v>77896.850456527158</v>
      </c>
      <c r="Z194">
        <f t="shared" si="92"/>
        <v>13487.94980679615</v>
      </c>
      <c r="AA194">
        <f t="shared" si="93"/>
        <v>185.84410553879417</v>
      </c>
      <c r="AB194">
        <f t="shared" si="94"/>
        <v>181</v>
      </c>
      <c r="AC194">
        <f>$AL$7*INDEX(I_rec,MATCH(AB194-$AL$13,cpi_rec_u,0))/INDEX(I_rec,MATCH(AB2-$AL$13,cpi_rec_u,0))</f>
        <v>1161.4474019745353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96</v>
      </c>
      <c r="C195">
        <f t="shared" ref="C195:C258" si="107">INT(($AL$8+A195)/12)</f>
        <v>2042</v>
      </c>
      <c r="D195">
        <f t="shared" ref="D195:D258" si="108">IF(B195&gt;=120,1,INDEX(mort_v1_F,MATCH(B195,mort_age,0))*INDEX(cif,MATCH(B195,cif_age,0),MATCH(C195,cif_year,0)))</f>
        <v>0.1077457522104182</v>
      </c>
      <c r="E195">
        <f t="shared" ref="E195:E258" si="109">1-(1-D195)^(1/12)</f>
        <v>9.4553606043572547E-3</v>
      </c>
      <c r="F195">
        <f t="shared" ref="F195:F258" si="110">G194*E195</f>
        <v>0.21204370306056747</v>
      </c>
      <c r="G195">
        <f t="shared" ref="G195:G258" si="111">G194-F195</f>
        <v>22.213722159624005</v>
      </c>
      <c r="H195" t="b">
        <f t="shared" ref="H195:H258" si="112">AND(A195-$AL$10&gt;0,MOD(A195-$AL$10,12)=0)</f>
        <v>1</v>
      </c>
      <c r="I195">
        <f t="shared" ref="I195:I258" si="113">IF($AL$4="CPI",IF(H195,INDEX(I_rec,MATCH(A195-$AL$13,cpi_rec_u,0))/INDEX(I_rec,MATCH(A195-$AL$13-12,cpi_rec_u,0)),1),1)</f>
        <v>1.0249999999999999</v>
      </c>
      <c r="J195">
        <f t="shared" ref="J195:J258" si="114">J194*I195</f>
        <v>1190.4835870238987</v>
      </c>
      <c r="K195">
        <f t="shared" ref="K195:K258" si="115">$AL$17*(INDEX(I_rec,MATCH(A195-1,cpi_rec_u,0))/$AL$18)</f>
        <v>7.4225281033028159</v>
      </c>
      <c r="L195">
        <f t="shared" ref="L195:L258" si="116">G194*J195</f>
        <v>26697.506185966824</v>
      </c>
      <c r="M195">
        <f t="shared" ref="M195:M258" si="117">G194*K195</f>
        <v>166.45587735386513</v>
      </c>
      <c r="N195">
        <f t="shared" si="99"/>
        <v>0.50892904414596918</v>
      </c>
      <c r="O195">
        <f t="shared" ref="O195:O258" si="118">N195/N194</f>
        <v>0.99610576335120893</v>
      </c>
      <c r="P195">
        <f t="shared" ref="P195:P258" si="119">J195+K195</f>
        <v>1197.9061151272015</v>
      </c>
      <c r="Q195">
        <f t="shared" ref="Q195:Q258" si="120">IF(B195&gt;=120,1,D195*$AL$15)</f>
        <v>0.10021574685511812</v>
      </c>
      <c r="R195">
        <f t="shared" ref="R195:R258" si="121">1-(1-Q195)^(1/12)</f>
        <v>8.7614150640273891E-3</v>
      </c>
      <c r="S195">
        <f t="shared" ref="S195:S258" si="122">J195+K195*$AL$16</f>
        <v>1198.3844239106941</v>
      </c>
      <c r="T195">
        <f t="shared" ref="T195:T258" si="123">L195</f>
        <v>26697.506185966824</v>
      </c>
      <c r="U195">
        <f t="shared" si="100"/>
        <v>1543064.1518595088</v>
      </c>
      <c r="V195">
        <f t="shared" ref="V195:V258" si="124">$AL$14*U195</f>
        <v>192.750538849816</v>
      </c>
      <c r="W195">
        <f t="shared" si="101"/>
        <v>69464.457184226732</v>
      </c>
      <c r="X195">
        <f t="shared" si="102"/>
        <v>72932.847145547988</v>
      </c>
      <c r="Y195">
        <f t="shared" si="103"/>
        <v>77045.850942019431</v>
      </c>
      <c r="Z195">
        <f t="shared" ref="Z195:Z258" si="125">N194*L195</f>
        <v>13640.254683994452</v>
      </c>
      <c r="AA195">
        <f t="shared" ref="AA195:AA258" si="126">N194*M195+N195*V195</f>
        <v>183.14176503141891</v>
      </c>
      <c r="AB195">
        <f t="shared" ref="AB195:AB258" si="127">IF(H195,A195,AB194)</f>
        <v>193</v>
      </c>
      <c r="AC195">
        <f>$AL$7*INDEX(I_rec,MATCH(AB195-$AL$13,cpi_rec_u,0))/INDEX(I_rec,MATCH(AB2-$AL$13,cpi_rec_u,0))</f>
        <v>1190.4835870238983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96</v>
      </c>
      <c r="C196">
        <f t="shared" si="107"/>
        <v>2042</v>
      </c>
      <c r="D196">
        <f t="shared" si="108"/>
        <v>0.1077457522104182</v>
      </c>
      <c r="E196">
        <f t="shared" si="109"/>
        <v>9.4553606043572547E-3</v>
      </c>
      <c r="F196">
        <f t="shared" si="110"/>
        <v>0.21003875338424657</v>
      </c>
      <c r="G196">
        <f t="shared" si="111"/>
        <v>22.003683406239759</v>
      </c>
      <c r="H196" t="b">
        <f t="shared" si="112"/>
        <v>0</v>
      </c>
      <c r="I196">
        <f t="shared" si="113"/>
        <v>1</v>
      </c>
      <c r="J196">
        <f t="shared" si="114"/>
        <v>1190.4835870238987</v>
      </c>
      <c r="K196">
        <f t="shared" si="115"/>
        <v>7.4378172959039226</v>
      </c>
      <c r="L196">
        <f t="shared" si="116"/>
        <v>26445.071637741454</v>
      </c>
      <c r="M196">
        <f t="shared" si="117"/>
        <v>165.22160688525565</v>
      </c>
      <c r="N196">
        <f t="shared" si="99"/>
        <v>0.50694673988419425</v>
      </c>
      <c r="O196">
        <f t="shared" si="118"/>
        <v>0.99610494962986162</v>
      </c>
      <c r="P196">
        <f t="shared" si="119"/>
        <v>1197.9214043198026</v>
      </c>
      <c r="Q196">
        <f t="shared" si="120"/>
        <v>0.10021574685511812</v>
      </c>
      <c r="R196">
        <f t="shared" si="121"/>
        <v>8.7614150640273891E-3</v>
      </c>
      <c r="S196">
        <f t="shared" si="122"/>
        <v>1198.4006983410757</v>
      </c>
      <c r="T196">
        <f t="shared" si="123"/>
        <v>26445.071637741454</v>
      </c>
      <c r="U196">
        <f t="shared" si="100"/>
        <v>1522193.4759992666</v>
      </c>
      <c r="V196">
        <f t="shared" si="124"/>
        <v>190.14349622402904</v>
      </c>
      <c r="W196">
        <f t="shared" si="101"/>
        <v>69179.030069465894</v>
      </c>
      <c r="X196">
        <f t="shared" si="102"/>
        <v>72642.403988696096</v>
      </c>
      <c r="Y196">
        <f t="shared" si="103"/>
        <v>76206.983236169151</v>
      </c>
      <c r="Z196">
        <f t="shared" si="125"/>
        <v>13458.665030967437</v>
      </c>
      <c r="AA196">
        <f t="shared" si="126"/>
        <v>180.47869998532838</v>
      </c>
      <c r="AB196">
        <f t="shared" si="127"/>
        <v>193</v>
      </c>
      <c r="AC196">
        <f>$AL$7*INDEX(I_rec,MATCH(AB196-$AL$13,cpi_rec_u,0))/INDEX(I_rec,MATCH(AB2-$AL$13,cpi_rec_u,0))</f>
        <v>1190.4835870238983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96</v>
      </c>
      <c r="C197">
        <f t="shared" si="107"/>
        <v>2042</v>
      </c>
      <c r="D197">
        <f t="shared" si="108"/>
        <v>0.1077457522104182</v>
      </c>
      <c r="E197">
        <f t="shared" si="109"/>
        <v>9.4553606043572547E-3</v>
      </c>
      <c r="F197">
        <f t="shared" si="110"/>
        <v>0.20805276123010885</v>
      </c>
      <c r="G197">
        <f t="shared" si="111"/>
        <v>21.795630645009648</v>
      </c>
      <c r="H197" t="b">
        <f t="shared" si="112"/>
        <v>0</v>
      </c>
      <c r="I197">
        <f t="shared" si="113"/>
        <v>1</v>
      </c>
      <c r="J197">
        <f t="shared" si="114"/>
        <v>1190.4835870238987</v>
      </c>
      <c r="K197">
        <f t="shared" si="115"/>
        <v>7.4531379817384895</v>
      </c>
      <c r="L197">
        <f t="shared" si="116"/>
        <v>26195.023949198545</v>
      </c>
      <c r="M197">
        <f t="shared" si="117"/>
        <v>163.99648853319448</v>
      </c>
      <c r="N197">
        <f t="shared" si="99"/>
        <v>0.50497175641142045</v>
      </c>
      <c r="O197">
        <f t="shared" si="118"/>
        <v>0.99610415983102096</v>
      </c>
      <c r="P197">
        <f t="shared" si="119"/>
        <v>1197.9367250056373</v>
      </c>
      <c r="Q197">
        <f t="shared" si="120"/>
        <v>0.10021574685511812</v>
      </c>
      <c r="R197">
        <f t="shared" si="121"/>
        <v>8.7614150640273891E-3</v>
      </c>
      <c r="S197">
        <f t="shared" si="122"/>
        <v>1198.4170062941191</v>
      </c>
      <c r="T197">
        <f t="shared" si="123"/>
        <v>26195.023949198545</v>
      </c>
      <c r="U197">
        <f t="shared" si="100"/>
        <v>1501497.2212051901</v>
      </c>
      <c r="V197">
        <f t="shared" si="124"/>
        <v>187.55824125655147</v>
      </c>
      <c r="W197">
        <f t="shared" si="101"/>
        <v>68889.826849262376</v>
      </c>
      <c r="X197">
        <f t="shared" si="102"/>
        <v>72348.325483174049</v>
      </c>
      <c r="Y197">
        <f t="shared" si="103"/>
        <v>75380.158811009271</v>
      </c>
      <c r="Z197">
        <f t="shared" si="125"/>
        <v>13279.481992234594</v>
      </c>
      <c r="AA197">
        <f t="shared" si="126"/>
        <v>177.84909973111633</v>
      </c>
      <c r="AB197">
        <f t="shared" si="127"/>
        <v>193</v>
      </c>
      <c r="AC197">
        <f>$AL$7*INDEX(I_rec,MATCH(AB197-$AL$13,cpi_rec_u,0))/INDEX(I_rec,MATCH(AB2-$AL$13,cpi_rec_u,0))</f>
        <v>1190.4835870238983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96</v>
      </c>
      <c r="C198">
        <f t="shared" si="107"/>
        <v>2042</v>
      </c>
      <c r="D198">
        <f t="shared" si="108"/>
        <v>0.1077457522104182</v>
      </c>
      <c r="E198">
        <f t="shared" si="109"/>
        <v>9.4553606043572547E-3</v>
      </c>
      <c r="F198">
        <f t="shared" si="110"/>
        <v>0.20608554734794593</v>
      </c>
      <c r="G198">
        <f t="shared" si="111"/>
        <v>21.589545097661702</v>
      </c>
      <c r="H198" t="b">
        <f t="shared" si="112"/>
        <v>0</v>
      </c>
      <c r="I198">
        <f t="shared" si="113"/>
        <v>1</v>
      </c>
      <c r="J198">
        <f t="shared" si="114"/>
        <v>1190.4835870238987</v>
      </c>
      <c r="K198">
        <f t="shared" si="115"/>
        <v>7.4684902256774173</v>
      </c>
      <c r="L198">
        <f t="shared" si="116"/>
        <v>25947.340551719099</v>
      </c>
      <c r="M198">
        <f t="shared" si="117"/>
        <v>162.78045443472973</v>
      </c>
      <c r="N198">
        <f t="shared" si="99"/>
        <v>0.50300408024045073</v>
      </c>
      <c r="O198">
        <f t="shared" si="118"/>
        <v>0.99610339361362898</v>
      </c>
      <c r="P198">
        <f t="shared" si="119"/>
        <v>1197.9520772495762</v>
      </c>
      <c r="Q198">
        <f t="shared" si="120"/>
        <v>0.10021574685511812</v>
      </c>
      <c r="R198">
        <f t="shared" si="121"/>
        <v>8.7614150640273891E-3</v>
      </c>
      <c r="S198">
        <f t="shared" si="122"/>
        <v>1198.4333478388758</v>
      </c>
      <c r="T198">
        <f t="shared" si="123"/>
        <v>25947.340551719099</v>
      </c>
      <c r="U198">
        <f t="shared" si="100"/>
        <v>1480973.5976783668</v>
      </c>
      <c r="V198">
        <f t="shared" si="124"/>
        <v>184.99455037618287</v>
      </c>
      <c r="W198">
        <f t="shared" si="101"/>
        <v>68596.79492917005</v>
      </c>
      <c r="X198">
        <f t="shared" si="102"/>
        <v>72050.56340373031</v>
      </c>
      <c r="Y198">
        <f t="shared" si="103"/>
        <v>74565.290238400994</v>
      </c>
      <c r="Z198">
        <f t="shared" si="125"/>
        <v>13102.674132606868</v>
      </c>
      <c r="AA198">
        <f t="shared" si="126"/>
        <v>175.25254564682226</v>
      </c>
      <c r="AB198">
        <f t="shared" si="127"/>
        <v>193</v>
      </c>
      <c r="AC198">
        <f>$AL$7*INDEX(I_rec,MATCH(AB198-$AL$13,cpi_rec_u,0))/INDEX(I_rec,MATCH(AB2-$AL$13,cpi_rec_u,0))</f>
        <v>1190.4835870238983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96</v>
      </c>
      <c r="C199">
        <f t="shared" si="107"/>
        <v>2042</v>
      </c>
      <c r="D199">
        <f t="shared" si="108"/>
        <v>0.1077457522104182</v>
      </c>
      <c r="E199">
        <f t="shared" si="109"/>
        <v>9.4553606043572547E-3</v>
      </c>
      <c r="F199">
        <f t="shared" si="110"/>
        <v>0.20413693418242476</v>
      </c>
      <c r="G199">
        <f t="shared" si="111"/>
        <v>21.385408163479276</v>
      </c>
      <c r="H199" t="b">
        <f t="shared" si="112"/>
        <v>0</v>
      </c>
      <c r="I199">
        <f t="shared" si="113"/>
        <v>1</v>
      </c>
      <c r="J199">
        <f t="shared" si="114"/>
        <v>1190.4835870238987</v>
      </c>
      <c r="K199">
        <f t="shared" si="115"/>
        <v>7.4838740927252347</v>
      </c>
      <c r="L199">
        <f t="shared" si="116"/>
        <v>25701.999090078531</v>
      </c>
      <c r="M199">
        <f t="shared" si="117"/>
        <v>161.57343723011351</v>
      </c>
      <c r="N199">
        <f t="shared" si="99"/>
        <v>0.50104369761057199</v>
      </c>
      <c r="O199">
        <f t="shared" si="118"/>
        <v>0.99610265064064363</v>
      </c>
      <c r="P199">
        <f t="shared" si="119"/>
        <v>1197.967461116624</v>
      </c>
      <c r="Q199">
        <f t="shared" si="120"/>
        <v>0.10021574685511812</v>
      </c>
      <c r="R199">
        <f t="shared" si="121"/>
        <v>8.7614150640273891E-3</v>
      </c>
      <c r="S199">
        <f t="shared" si="122"/>
        <v>1198.449723044539</v>
      </c>
      <c r="T199">
        <f t="shared" si="123"/>
        <v>25701.999090078531</v>
      </c>
      <c r="U199">
        <f t="shared" si="100"/>
        <v>1460620.8336992422</v>
      </c>
      <c r="V199">
        <f t="shared" si="124"/>
        <v>182.45220227009028</v>
      </c>
      <c r="W199">
        <f t="shared" si="101"/>
        <v>68299.881046629002</v>
      </c>
      <c r="X199">
        <f t="shared" si="102"/>
        <v>71749.068951457855</v>
      </c>
      <c r="Y199">
        <f t="shared" si="103"/>
        <v>73762.291177300955</v>
      </c>
      <c r="Z199">
        <f t="shared" si="125"/>
        <v>12928.210412645853</v>
      </c>
      <c r="AA199">
        <f t="shared" si="126"/>
        <v>172.68862424781949</v>
      </c>
      <c r="AB199">
        <f t="shared" si="127"/>
        <v>193</v>
      </c>
      <c r="AC199">
        <f>$AL$7*INDEX(I_rec,MATCH(AB199-$AL$13,cpi_rec_u,0))/INDEX(I_rec,MATCH(AB2-$AL$13,cpi_rec_u,0))</f>
        <v>1190.4835870238983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96</v>
      </c>
      <c r="C200">
        <f t="shared" si="107"/>
        <v>2042</v>
      </c>
      <c r="D200">
        <f t="shared" si="108"/>
        <v>0.1077457522104182</v>
      </c>
      <c r="E200">
        <f t="shared" si="109"/>
        <v>9.4553606043572547E-3</v>
      </c>
      <c r="F200">
        <f t="shared" si="110"/>
        <v>0.20220674585706197</v>
      </c>
      <c r="G200">
        <f t="shared" si="111"/>
        <v>21.183201417622215</v>
      </c>
      <c r="H200" t="b">
        <f t="shared" si="112"/>
        <v>0</v>
      </c>
      <c r="I200">
        <f t="shared" si="113"/>
        <v>1</v>
      </c>
      <c r="J200">
        <f t="shared" si="114"/>
        <v>1190.4835870238987</v>
      </c>
      <c r="K200">
        <f t="shared" si="115"/>
        <v>7.4992896480203664</v>
      </c>
      <c r="L200">
        <f t="shared" si="116"/>
        <v>25458.977420428975</v>
      </c>
      <c r="M200">
        <f t="shared" si="117"/>
        <v>160.37537005907038</v>
      </c>
      <c r="N200">
        <f t="shared" si="99"/>
        <v>0.49909059449432808</v>
      </c>
      <c r="O200">
        <f t="shared" si="118"/>
        <v>0.99610193057899332</v>
      </c>
      <c r="P200">
        <f t="shared" si="119"/>
        <v>1197.982876671919</v>
      </c>
      <c r="Q200">
        <f t="shared" si="120"/>
        <v>0.10021574685511812</v>
      </c>
      <c r="R200">
        <f t="shared" si="121"/>
        <v>8.7614150640273891E-3</v>
      </c>
      <c r="S200">
        <f t="shared" si="122"/>
        <v>1198.466131980445</v>
      </c>
      <c r="T200">
        <f t="shared" si="123"/>
        <v>25458.977420428975</v>
      </c>
      <c r="U200">
        <f t="shared" si="100"/>
        <v>1440437.1754207278</v>
      </c>
      <c r="V200">
        <f t="shared" si="124"/>
        <v>179.93097785796459</v>
      </c>
      <c r="W200">
        <f t="shared" si="101"/>
        <v>67999.031261744749</v>
      </c>
      <c r="X200">
        <f t="shared" si="102"/>
        <v>71443.792746215709</v>
      </c>
      <c r="Y200">
        <f t="shared" si="103"/>
        <v>72971.076361215659</v>
      </c>
      <c r="Z200">
        <f t="shared" si="125"/>
        <v>12756.060184115795</v>
      </c>
      <c r="AA200">
        <f t="shared" si="126"/>
        <v>170.15692712713775</v>
      </c>
      <c r="AB200">
        <f t="shared" si="127"/>
        <v>193</v>
      </c>
      <c r="AC200">
        <f>$AL$7*INDEX(I_rec,MATCH(AB200-$AL$13,cpi_rec_u,0))/INDEX(I_rec,MATCH(AB2-$AL$13,cpi_rec_u,0))</f>
        <v>1190.4835870238983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96</v>
      </c>
      <c r="C201">
        <f t="shared" si="107"/>
        <v>2042</v>
      </c>
      <c r="D201">
        <f t="shared" si="108"/>
        <v>0.1077457522104182</v>
      </c>
      <c r="E201">
        <f t="shared" si="109"/>
        <v>9.4553606043572547E-3</v>
      </c>
      <c r="F201">
        <f t="shared" si="110"/>
        <v>0.20029480815834982</v>
      </c>
      <c r="G201">
        <f t="shared" si="111"/>
        <v>20.982906609463864</v>
      </c>
      <c r="H201" t="b">
        <f t="shared" si="112"/>
        <v>0</v>
      </c>
      <c r="I201">
        <f t="shared" si="113"/>
        <v>1</v>
      </c>
      <c r="J201">
        <f t="shared" si="114"/>
        <v>1190.4835870238987</v>
      </c>
      <c r="K201">
        <f t="shared" si="115"/>
        <v>7.5147369568354163</v>
      </c>
      <c r="L201">
        <f t="shared" si="116"/>
        <v>25218.253608300631</v>
      </c>
      <c r="M201">
        <f t="shared" si="117"/>
        <v>159.18618655709403</v>
      </c>
      <c r="N201">
        <f t="shared" si="99"/>
        <v>0.497144756604181</v>
      </c>
      <c r="O201">
        <f t="shared" si="118"/>
        <v>0.99610123309953658</v>
      </c>
      <c r="P201">
        <f t="shared" si="119"/>
        <v>1197.9983239807341</v>
      </c>
      <c r="Q201">
        <f t="shared" si="120"/>
        <v>0.10021574685511812</v>
      </c>
      <c r="R201">
        <f t="shared" si="121"/>
        <v>8.7614150640273891E-3</v>
      </c>
      <c r="S201">
        <f t="shared" si="122"/>
        <v>1198.4825747160721</v>
      </c>
      <c r="T201">
        <f t="shared" si="123"/>
        <v>25218.253608300631</v>
      </c>
      <c r="U201">
        <f t="shared" si="100"/>
        <v>1420420.8866640418</v>
      </c>
      <c r="V201">
        <f t="shared" si="124"/>
        <v>177.43066026651815</v>
      </c>
      <c r="W201">
        <f t="shared" si="101"/>
        <v>67694.190947949683</v>
      </c>
      <c r="X201">
        <f t="shared" si="102"/>
        <v>71134.684818960188</v>
      </c>
      <c r="Y201">
        <f t="shared" si="103"/>
        <v>72191.561585846241</v>
      </c>
      <c r="Z201">
        <f t="shared" si="125"/>
        <v>12586.193185475497</v>
      </c>
      <c r="AA201">
        <f t="shared" si="126"/>
        <v>167.65705089638237</v>
      </c>
      <c r="AB201">
        <f t="shared" si="127"/>
        <v>193</v>
      </c>
      <c r="AC201">
        <f>$AL$7*INDEX(I_rec,MATCH(AB201-$AL$13,cpi_rec_u,0))/INDEX(I_rec,MATCH(AB2-$AL$13,cpi_rec_u,0))</f>
        <v>1190.4835870238983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96</v>
      </c>
      <c r="C202">
        <f t="shared" si="107"/>
        <v>2042</v>
      </c>
      <c r="D202">
        <f t="shared" si="108"/>
        <v>0.1077457522104182</v>
      </c>
      <c r="E202">
        <f t="shared" si="109"/>
        <v>9.4553606043572547E-3</v>
      </c>
      <c r="F202">
        <f t="shared" si="110"/>
        <v>0.19840094852003207</v>
      </c>
      <c r="G202">
        <f t="shared" si="111"/>
        <v>20.784505660943832</v>
      </c>
      <c r="H202" t="b">
        <f t="shared" si="112"/>
        <v>0</v>
      </c>
      <c r="I202">
        <f t="shared" si="113"/>
        <v>1</v>
      </c>
      <c r="J202">
        <f t="shared" si="114"/>
        <v>1190.4835870238987</v>
      </c>
      <c r="K202">
        <f t="shared" si="115"/>
        <v>7.530216084577436</v>
      </c>
      <c r="L202">
        <f t="shared" si="116"/>
        <v>24979.805926622015</v>
      </c>
      <c r="M202">
        <f t="shared" si="117"/>
        <v>158.00582085177098</v>
      </c>
      <c r="N202">
        <f t="shared" si="99"/>
        <v>0.49520616939905915</v>
      </c>
      <c r="O202">
        <f t="shared" si="118"/>
        <v>0.99610055787701823</v>
      </c>
      <c r="P202">
        <f t="shared" si="119"/>
        <v>1198.0138031084762</v>
      </c>
      <c r="Q202">
        <f t="shared" si="120"/>
        <v>0.10021574685511812</v>
      </c>
      <c r="R202">
        <f t="shared" si="121"/>
        <v>8.7614150640273891E-3</v>
      </c>
      <c r="S202">
        <f t="shared" si="122"/>
        <v>1198.4990513210425</v>
      </c>
      <c r="T202">
        <f t="shared" si="123"/>
        <v>24979.805926622015</v>
      </c>
      <c r="U202">
        <f t="shared" si="100"/>
        <v>1400570.2487172412</v>
      </c>
      <c r="V202">
        <f t="shared" si="124"/>
        <v>174.95103480431845</v>
      </c>
      <c r="W202">
        <f t="shared" si="101"/>
        <v>67385.304782545471</v>
      </c>
      <c r="X202">
        <f t="shared" si="102"/>
        <v>70821.694603984855</v>
      </c>
      <c r="Y202">
        <f t="shared" si="103"/>
        <v>71423.663696916657</v>
      </c>
      <c r="Z202">
        <f t="shared" si="125"/>
        <v>12418.57953741018</v>
      </c>
      <c r="AA202">
        <f t="shared" si="126"/>
        <v>165.18859712724554</v>
      </c>
      <c r="AB202">
        <f t="shared" si="127"/>
        <v>193</v>
      </c>
      <c r="AC202">
        <f>$AL$7*INDEX(I_rec,MATCH(AB202-$AL$13,cpi_rec_u,0))/INDEX(I_rec,MATCH(AB2-$AL$13,cpi_rec_u,0))</f>
        <v>1190.4835870238983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96</v>
      </c>
      <c r="C203">
        <f t="shared" si="107"/>
        <v>2042</v>
      </c>
      <c r="D203">
        <f t="shared" si="108"/>
        <v>0.1077457522104182</v>
      </c>
      <c r="E203">
        <f t="shared" si="109"/>
        <v>9.4553606043572547E-3</v>
      </c>
      <c r="F203">
        <f t="shared" si="110"/>
        <v>0.19652499600752865</v>
      </c>
      <c r="G203">
        <f t="shared" si="111"/>
        <v>20.587980664936303</v>
      </c>
      <c r="H203" t="b">
        <f t="shared" si="112"/>
        <v>0</v>
      </c>
      <c r="I203">
        <f t="shared" si="113"/>
        <v>1</v>
      </c>
      <c r="J203">
        <f t="shared" si="114"/>
        <v>1190.4835870238987</v>
      </c>
      <c r="K203">
        <f t="shared" si="115"/>
        <v>7.5457270967882009</v>
      </c>
      <c r="L203">
        <f t="shared" si="116"/>
        <v>24743.612853758943</v>
      </c>
      <c r="M203">
        <f t="shared" si="117"/>
        <v>156.83420755913164</v>
      </c>
      <c r="N203">
        <f t="shared" si="99"/>
        <v>0.49327481809079637</v>
      </c>
      <c r="O203">
        <f t="shared" si="118"/>
        <v>0.99609990459002862</v>
      </c>
      <c r="P203">
        <f t="shared" si="119"/>
        <v>1198.0293141206869</v>
      </c>
      <c r="Q203">
        <f t="shared" si="120"/>
        <v>0.10021574685511812</v>
      </c>
      <c r="R203">
        <f t="shared" si="121"/>
        <v>8.7614150640273891E-3</v>
      </c>
      <c r="S203">
        <f t="shared" si="122"/>
        <v>1198.5155618651213</v>
      </c>
      <c r="T203">
        <f t="shared" si="123"/>
        <v>24743.612853758943</v>
      </c>
      <c r="U203">
        <f t="shared" si="100"/>
        <v>1380883.5601364034</v>
      </c>
      <c r="V203">
        <f t="shared" si="124"/>
        <v>172.49188893695305</v>
      </c>
      <c r="W203">
        <f t="shared" si="101"/>
        <v>67072.316737124551</v>
      </c>
      <c r="X203">
        <f t="shared" si="102"/>
        <v>70504.770931067891</v>
      </c>
      <c r="Y203">
        <f t="shared" si="103"/>
        <v>70667.300578185008</v>
      </c>
      <c r="Z203">
        <f t="shared" si="125"/>
        <v>12253.189738403289</v>
      </c>
      <c r="AA203">
        <f t="shared" si="126"/>
        <v>162.75117229360791</v>
      </c>
      <c r="AB203">
        <f t="shared" si="127"/>
        <v>193</v>
      </c>
      <c r="AC203">
        <f>$AL$7*INDEX(I_rec,MATCH(AB203-$AL$13,cpi_rec_u,0))/INDEX(I_rec,MATCH(AB2-$AL$13,cpi_rec_u,0))</f>
        <v>1190.4835870238983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96</v>
      </c>
      <c r="C204">
        <f t="shared" si="107"/>
        <v>2042</v>
      </c>
      <c r="D204">
        <f t="shared" si="108"/>
        <v>0.1077457522104182</v>
      </c>
      <c r="E204">
        <f t="shared" si="109"/>
        <v>9.4553606043572547E-3</v>
      </c>
      <c r="F204">
        <f t="shared" si="110"/>
        <v>0.19466678130250759</v>
      </c>
      <c r="G204">
        <f t="shared" si="111"/>
        <v>20.393313883633795</v>
      </c>
      <c r="H204" t="b">
        <f t="shared" si="112"/>
        <v>0</v>
      </c>
      <c r="I204">
        <f t="shared" si="113"/>
        <v>1</v>
      </c>
      <c r="J204">
        <f t="shared" si="114"/>
        <v>1190.4835870238987</v>
      </c>
      <c r="K204">
        <f t="shared" si="115"/>
        <v>7.5612700591445012</v>
      </c>
      <c r="L204">
        <f t="shared" si="116"/>
        <v>24509.653071572044</v>
      </c>
      <c r="M204">
        <f t="shared" si="117"/>
        <v>155.67128178002878</v>
      </c>
      <c r="N204">
        <f t="shared" si="99"/>
        <v>0.49135068765046136</v>
      </c>
      <c r="O204">
        <f t="shared" si="118"/>
        <v>0.99609927292096057</v>
      </c>
      <c r="P204">
        <f t="shared" si="119"/>
        <v>1198.0448570830433</v>
      </c>
      <c r="Q204">
        <f t="shared" si="120"/>
        <v>0.10021574685511812</v>
      </c>
      <c r="R204">
        <f t="shared" si="121"/>
        <v>8.7614150640273891E-3</v>
      </c>
      <c r="S204">
        <f t="shared" si="122"/>
        <v>1198.5321064182178</v>
      </c>
      <c r="T204">
        <f t="shared" si="123"/>
        <v>24509.653071572044</v>
      </c>
      <c r="U204">
        <f t="shared" si="100"/>
        <v>1361359.1365494146</v>
      </c>
      <c r="V204">
        <f t="shared" si="124"/>
        <v>170.05301226251987</v>
      </c>
      <c r="W204">
        <f t="shared" si="101"/>
        <v>66755.170067869345</v>
      </c>
      <c r="X204">
        <f t="shared" si="102"/>
        <v>70183.862017525767</v>
      </c>
      <c r="Y204">
        <f t="shared" si="103"/>
        <v>69922.391139631742</v>
      </c>
      <c r="Z204">
        <f t="shared" si="125"/>
        <v>12089.994660348228</v>
      </c>
      <c r="AA204">
        <f t="shared" si="126"/>
        <v>160.34438771422629</v>
      </c>
      <c r="AB204">
        <f t="shared" si="127"/>
        <v>193</v>
      </c>
      <c r="AC204">
        <f>$AL$7*INDEX(I_rec,MATCH(AB204-$AL$13,cpi_rec_u,0))/INDEX(I_rec,MATCH(AB2-$AL$13,cpi_rec_u,0))</f>
        <v>1190.4835870238983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96</v>
      </c>
      <c r="C205">
        <f t="shared" si="107"/>
        <v>2042</v>
      </c>
      <c r="D205">
        <f t="shared" si="108"/>
        <v>0.1077457522104182</v>
      </c>
      <c r="E205">
        <f t="shared" si="109"/>
        <v>9.4553606043572547E-3</v>
      </c>
      <c r="F205">
        <f t="shared" si="110"/>
        <v>0.19282613668760282</v>
      </c>
      <c r="G205">
        <f t="shared" si="111"/>
        <v>20.200487746946191</v>
      </c>
      <c r="H205" t="b">
        <f t="shared" si="112"/>
        <v>0</v>
      </c>
      <c r="I205">
        <f t="shared" si="113"/>
        <v>1</v>
      </c>
      <c r="J205">
        <f t="shared" si="114"/>
        <v>1190.4835870238987</v>
      </c>
      <c r="K205">
        <f t="shared" si="115"/>
        <v>7.576845037458404</v>
      </c>
      <c r="L205">
        <f t="shared" si="116"/>
        <v>24277.905463492636</v>
      </c>
      <c r="M205">
        <f t="shared" si="117"/>
        <v>154.51697909654229</v>
      </c>
      <c r="N205">
        <f t="shared" si="99"/>
        <v>0.48943376281457995</v>
      </c>
      <c r="O205">
        <f t="shared" si="118"/>
        <v>0.99609866255596846</v>
      </c>
      <c r="P205">
        <f t="shared" si="119"/>
        <v>1198.0604320613572</v>
      </c>
      <c r="Q205">
        <f t="shared" si="120"/>
        <v>0.10021574685511812</v>
      </c>
      <c r="R205">
        <f t="shared" si="121"/>
        <v>8.7614150640273891E-3</v>
      </c>
      <c r="S205">
        <f t="shared" si="122"/>
        <v>1198.5486850503846</v>
      </c>
      <c r="T205">
        <f t="shared" si="123"/>
        <v>24277.905463492636</v>
      </c>
      <c r="U205">
        <f t="shared" si="100"/>
        <v>1341995.310462327</v>
      </c>
      <c r="V205">
        <f t="shared" si="124"/>
        <v>167.63419648743854</v>
      </c>
      <c r="W205">
        <f t="shared" si="101"/>
        <v>66433.807305727227</v>
      </c>
      <c r="X205">
        <f t="shared" si="102"/>
        <v>69858.915460171876</v>
      </c>
      <c r="Y205">
        <f t="shared" si="103"/>
        <v>69188.855305824633</v>
      </c>
      <c r="Z205">
        <f t="shared" si="125"/>
        <v>11928.9655442</v>
      </c>
      <c r="AA205">
        <f t="shared" si="126"/>
        <v>157.96785949600371</v>
      </c>
      <c r="AB205">
        <f t="shared" si="127"/>
        <v>193</v>
      </c>
      <c r="AC205">
        <f>$AL$7*INDEX(I_rec,MATCH(AB205-$AL$13,cpi_rec_u,0))/INDEX(I_rec,MATCH(AB2-$AL$13,cpi_rec_u,0))</f>
        <v>1190.4835870238983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97</v>
      </c>
      <c r="C206">
        <f t="shared" si="107"/>
        <v>2042</v>
      </c>
      <c r="D206">
        <f t="shared" si="108"/>
        <v>0.12144128094817769</v>
      </c>
      <c r="E206">
        <f t="shared" si="109"/>
        <v>1.0731381221613434E-2</v>
      </c>
      <c r="F206">
        <f t="shared" si="110"/>
        <v>0.21677913487501063</v>
      </c>
      <c r="G206">
        <f t="shared" si="111"/>
        <v>19.98370861207118</v>
      </c>
      <c r="H206" t="b">
        <f t="shared" si="112"/>
        <v>0</v>
      </c>
      <c r="I206">
        <f t="shared" si="113"/>
        <v>1</v>
      </c>
      <c r="J206">
        <f t="shared" si="114"/>
        <v>1190.4835870238987</v>
      </c>
      <c r="K206">
        <f t="shared" si="115"/>
        <v>7.5924520976775405</v>
      </c>
      <c r="L206">
        <f t="shared" si="116"/>
        <v>24048.349112616816</v>
      </c>
      <c r="M206">
        <f t="shared" si="117"/>
        <v>153.37123556841107</v>
      </c>
      <c r="N206">
        <f t="shared" si="99"/>
        <v>0.48752402809125378</v>
      </c>
      <c r="O206">
        <f t="shared" si="118"/>
        <v>0.99609807318493138</v>
      </c>
      <c r="P206">
        <f t="shared" si="119"/>
        <v>1198.0760391215763</v>
      </c>
      <c r="Q206">
        <f t="shared" si="120"/>
        <v>0.11295413897613567</v>
      </c>
      <c r="R206">
        <f t="shared" si="121"/>
        <v>9.9384996400658787E-3</v>
      </c>
      <c r="S206">
        <f t="shared" si="122"/>
        <v>1198.5652978318194</v>
      </c>
      <c r="T206">
        <f t="shared" si="123"/>
        <v>24048.349112616816</v>
      </c>
      <c r="U206">
        <f t="shared" si="100"/>
        <v>1322790.4310682362</v>
      </c>
      <c r="V206">
        <f t="shared" si="124"/>
        <v>165.23523540257645</v>
      </c>
      <c r="W206">
        <f t="shared" si="101"/>
        <v>66193.440704454799</v>
      </c>
      <c r="X206">
        <f t="shared" si="102"/>
        <v>69612.542331585515</v>
      </c>
      <c r="Y206">
        <f t="shared" si="103"/>
        <v>68326.330631638673</v>
      </c>
      <c r="Z206">
        <f t="shared" si="125"/>
        <v>11770.073995666713</v>
      </c>
      <c r="AA206">
        <f t="shared" si="126"/>
        <v>155.62120847783939</v>
      </c>
      <c r="AB206">
        <f t="shared" si="127"/>
        <v>193</v>
      </c>
      <c r="AC206">
        <f>$AL$7*INDEX(I_rec,MATCH(AB206-$AL$13,cpi_rec_u,0))/INDEX(I_rec,MATCH(AB2-$AL$13,cpi_rec_u,0))</f>
        <v>1190.4835870238983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97</v>
      </c>
      <c r="C207">
        <f t="shared" si="107"/>
        <v>2043</v>
      </c>
      <c r="D207">
        <f t="shared" si="108"/>
        <v>0.12077142298659561</v>
      </c>
      <c r="E207">
        <f t="shared" si="109"/>
        <v>1.0668547440128906E-2</v>
      </c>
      <c r="F207">
        <f t="shared" si="110"/>
        <v>0.21319714335759396</v>
      </c>
      <c r="G207">
        <f t="shared" si="111"/>
        <v>19.770511468713586</v>
      </c>
      <c r="H207" t="b">
        <f t="shared" si="112"/>
        <v>1</v>
      </c>
      <c r="I207">
        <f t="shared" si="113"/>
        <v>1.0249999999999999</v>
      </c>
      <c r="J207">
        <f t="shared" si="114"/>
        <v>1220.245676699496</v>
      </c>
      <c r="K207">
        <f t="shared" si="115"/>
        <v>7.6080913058853845</v>
      </c>
      <c r="L207">
        <f t="shared" si="116"/>
        <v>24385.034038302343</v>
      </c>
      <c r="M207">
        <f t="shared" si="117"/>
        <v>152.03787975084563</v>
      </c>
      <c r="N207">
        <f t="shared" si="99"/>
        <v>0.48562146776617154</v>
      </c>
      <c r="O207">
        <f t="shared" si="118"/>
        <v>0.99609750450140666</v>
      </c>
      <c r="P207">
        <f t="shared" si="119"/>
        <v>1227.8537680053814</v>
      </c>
      <c r="Q207">
        <f t="shared" si="120"/>
        <v>0.11233109524095719</v>
      </c>
      <c r="R207">
        <f t="shared" si="121"/>
        <v>9.8805682944038686E-3</v>
      </c>
      <c r="S207">
        <f t="shared" si="122"/>
        <v>1228.3440345084614</v>
      </c>
      <c r="T207">
        <f t="shared" si="123"/>
        <v>24385.034038302343</v>
      </c>
      <c r="U207">
        <f t="shared" si="100"/>
        <v>1303176.8509918235</v>
      </c>
      <c r="V207">
        <f t="shared" si="124"/>
        <v>162.78522182151647</v>
      </c>
      <c r="W207">
        <f t="shared" si="101"/>
        <v>65915.18145871305</v>
      </c>
      <c r="X207">
        <f t="shared" si="102"/>
        <v>69328.543720577189</v>
      </c>
      <c r="Y207">
        <f t="shared" si="103"/>
        <v>67483.917745059094</v>
      </c>
      <c r="Z207">
        <f t="shared" si="125"/>
        <v>11888.290019495491</v>
      </c>
      <c r="AA207">
        <f t="shared" si="126"/>
        <v>153.17411791019259</v>
      </c>
      <c r="AB207">
        <f t="shared" si="127"/>
        <v>205</v>
      </c>
      <c r="AC207">
        <f>$AL$7*INDEX(I_rec,MATCH(AB207-$AL$13,cpi_rec_u,0))/INDEX(I_rec,MATCH(AB2-$AL$13,cpi_rec_u,0))</f>
        <v>1220.2456766994956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97</v>
      </c>
      <c r="C208">
        <f t="shared" si="107"/>
        <v>2043</v>
      </c>
      <c r="D208">
        <f t="shared" si="108"/>
        <v>0.12077142298659561</v>
      </c>
      <c r="E208">
        <f t="shared" si="109"/>
        <v>1.0668547440128906E-2</v>
      </c>
      <c r="F208">
        <f t="shared" si="110"/>
        <v>0.21092263951958351</v>
      </c>
      <c r="G208">
        <f t="shared" si="111"/>
        <v>19.559588829194002</v>
      </c>
      <c r="H208" t="b">
        <f t="shared" si="112"/>
        <v>0</v>
      </c>
      <c r="I208">
        <f t="shared" si="113"/>
        <v>1</v>
      </c>
      <c r="J208">
        <f t="shared" si="114"/>
        <v>1220.245676699496</v>
      </c>
      <c r="K208">
        <f t="shared" si="115"/>
        <v>7.6237627283015197</v>
      </c>
      <c r="L208">
        <f t="shared" si="116"/>
        <v>24124.881145835556</v>
      </c>
      <c r="M208">
        <f t="shared" si="117"/>
        <v>150.72568845463638</v>
      </c>
      <c r="N208">
        <f t="shared" si="99"/>
        <v>0.48372606590851969</v>
      </c>
      <c r="O208">
        <f t="shared" si="118"/>
        <v>0.9960969562025942</v>
      </c>
      <c r="P208">
        <f t="shared" si="119"/>
        <v>1227.8694394277975</v>
      </c>
      <c r="Q208">
        <f t="shared" si="120"/>
        <v>0.11233109524095719</v>
      </c>
      <c r="R208">
        <f t="shared" si="121"/>
        <v>9.8805682944038686E-3</v>
      </c>
      <c r="S208">
        <f t="shared" si="122"/>
        <v>1228.3607157996023</v>
      </c>
      <c r="T208">
        <f t="shared" si="123"/>
        <v>24124.881145835556</v>
      </c>
      <c r="U208">
        <f t="shared" si="100"/>
        <v>1283752.051738221</v>
      </c>
      <c r="V208">
        <f t="shared" si="124"/>
        <v>160.35878963548623</v>
      </c>
      <c r="W208">
        <f t="shared" si="101"/>
        <v>65632.87515646212</v>
      </c>
      <c r="X208">
        <f t="shared" si="102"/>
        <v>69040.644347905254</v>
      </c>
      <c r="Y208">
        <f t="shared" si="103"/>
        <v>66654.564209422606</v>
      </c>
      <c r="Z208">
        <f t="shared" si="125"/>
        <v>11715.560191725101</v>
      </c>
      <c r="AA208">
        <f t="shared" si="126"/>
        <v>150.76535650163288</v>
      </c>
      <c r="AB208">
        <f t="shared" si="127"/>
        <v>205</v>
      </c>
      <c r="AC208">
        <f>$AL$7*INDEX(I_rec,MATCH(AB208-$AL$13,cpi_rec_u,0))/INDEX(I_rec,MATCH(AB2-$AL$13,cpi_rec_u,0))</f>
        <v>1220.2456766994956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97</v>
      </c>
      <c r="C209">
        <f t="shared" si="107"/>
        <v>2043</v>
      </c>
      <c r="D209">
        <f t="shared" si="108"/>
        <v>0.12077142298659561</v>
      </c>
      <c r="E209">
        <f t="shared" si="109"/>
        <v>1.0668547440128906E-2</v>
      </c>
      <c r="F209">
        <f t="shared" si="110"/>
        <v>0.20867240133367163</v>
      </c>
      <c r="G209">
        <f t="shared" si="111"/>
        <v>19.35091642786033</v>
      </c>
      <c r="H209" t="b">
        <f t="shared" si="112"/>
        <v>0</v>
      </c>
      <c r="I209">
        <f t="shared" si="113"/>
        <v>1</v>
      </c>
      <c r="J209">
        <f t="shared" si="114"/>
        <v>1220.245676699496</v>
      </c>
      <c r="K209">
        <f t="shared" si="115"/>
        <v>7.6394664312819511</v>
      </c>
      <c r="L209">
        <f t="shared" si="116"/>
        <v>23867.503706843738</v>
      </c>
      <c r="M209">
        <f t="shared" si="117"/>
        <v>149.42482227030501</v>
      </c>
      <c r="N209">
        <f t="shared" si="99"/>
        <v>0.48183780637679252</v>
      </c>
      <c r="O209">
        <f t="shared" si="118"/>
        <v>0.99609642798929865</v>
      </c>
      <c r="P209">
        <f t="shared" si="119"/>
        <v>1227.885143130778</v>
      </c>
      <c r="Q209">
        <f t="shared" si="120"/>
        <v>0.11233109524095719</v>
      </c>
      <c r="R209">
        <f t="shared" si="121"/>
        <v>9.8805682944038686E-3</v>
      </c>
      <c r="S209">
        <f t="shared" si="122"/>
        <v>1228.3774314514719</v>
      </c>
      <c r="T209">
        <f t="shared" si="123"/>
        <v>23867.503706843738</v>
      </c>
      <c r="U209">
        <f t="shared" si="100"/>
        <v>1264513.9052149754</v>
      </c>
      <c r="V209">
        <f t="shared" si="124"/>
        <v>157.95567301563688</v>
      </c>
      <c r="W209">
        <f t="shared" si="101"/>
        <v>65346.460976618197</v>
      </c>
      <c r="X209">
        <f t="shared" si="102"/>
        <v>68748.788603950772</v>
      </c>
      <c r="Y209">
        <f t="shared" si="103"/>
        <v>65838.157576712998</v>
      </c>
      <c r="Z209">
        <f t="shared" si="125"/>
        <v>11545.333671168532</v>
      </c>
      <c r="AA209">
        <f t="shared" si="126"/>
        <v>148.3896964165188</v>
      </c>
      <c r="AB209">
        <f t="shared" si="127"/>
        <v>205</v>
      </c>
      <c r="AC209">
        <f>$AL$7*INDEX(I_rec,MATCH(AB209-$AL$13,cpi_rec_u,0))/INDEX(I_rec,MATCH(AB2-$AL$13,cpi_rec_u,0))</f>
        <v>1220.2456766994956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97</v>
      </c>
      <c r="C210">
        <f t="shared" si="107"/>
        <v>2043</v>
      </c>
      <c r="D210">
        <f t="shared" si="108"/>
        <v>0.12077142298659561</v>
      </c>
      <c r="E210">
        <f t="shared" si="109"/>
        <v>1.0668547440128906E-2</v>
      </c>
      <c r="F210">
        <f t="shared" si="110"/>
        <v>0.20644616992059772</v>
      </c>
      <c r="G210">
        <f t="shared" si="111"/>
        <v>19.144470257939734</v>
      </c>
      <c r="H210" t="b">
        <f t="shared" si="112"/>
        <v>0</v>
      </c>
      <c r="I210">
        <f t="shared" si="113"/>
        <v>1</v>
      </c>
      <c r="J210">
        <f t="shared" si="114"/>
        <v>1220.245676699496</v>
      </c>
      <c r="K210">
        <f t="shared" si="115"/>
        <v>7.6552024813193533</v>
      </c>
      <c r="L210">
        <f t="shared" si="116"/>
        <v>23612.872111269822</v>
      </c>
      <c r="M210">
        <f t="shared" si="117"/>
        <v>148.13518345435983</v>
      </c>
      <c r="N210">
        <f t="shared" si="99"/>
        <v>0.47995667282449983</v>
      </c>
      <c r="O210">
        <f t="shared" si="118"/>
        <v>0.99609591956588461</v>
      </c>
      <c r="P210">
        <f t="shared" si="119"/>
        <v>1227.9008791808153</v>
      </c>
      <c r="Q210">
        <f t="shared" si="120"/>
        <v>0.11233109524095719</v>
      </c>
      <c r="R210">
        <f t="shared" si="121"/>
        <v>9.8805682944038686E-3</v>
      </c>
      <c r="S210">
        <f t="shared" si="122"/>
        <v>1228.3941815348476</v>
      </c>
      <c r="T210">
        <f t="shared" si="123"/>
        <v>23612.872111269822</v>
      </c>
      <c r="U210">
        <f t="shared" si="100"/>
        <v>1245460.3069065255</v>
      </c>
      <c r="V210">
        <f t="shared" si="124"/>
        <v>155.57560907820701</v>
      </c>
      <c r="W210">
        <f t="shared" si="101"/>
        <v>65055.877239016263</v>
      </c>
      <c r="X210">
        <f t="shared" si="102"/>
        <v>68452.920142674935</v>
      </c>
      <c r="Y210">
        <f t="shared" si="103"/>
        <v>65034.586834038681</v>
      </c>
      <c r="Z210">
        <f t="shared" si="125"/>
        <v>11377.574500349992</v>
      </c>
      <c r="AA210">
        <f t="shared" si="126"/>
        <v>146.04668354869375</v>
      </c>
      <c r="AB210">
        <f t="shared" si="127"/>
        <v>205</v>
      </c>
      <c r="AC210">
        <f>$AL$7*INDEX(I_rec,MATCH(AB210-$AL$13,cpi_rec_u,0))/INDEX(I_rec,MATCH(AB2-$AL$13,cpi_rec_u,0))</f>
        <v>1220.2456766994956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97</v>
      </c>
      <c r="C211">
        <f t="shared" si="107"/>
        <v>2043</v>
      </c>
      <c r="D211">
        <f t="shared" si="108"/>
        <v>0.12077142298659561</v>
      </c>
      <c r="E211">
        <f t="shared" si="109"/>
        <v>1.0668547440128906E-2</v>
      </c>
      <c r="F211">
        <f t="shared" si="110"/>
        <v>0.20424368916296692</v>
      </c>
      <c r="G211">
        <f t="shared" si="111"/>
        <v>18.940226568776765</v>
      </c>
      <c r="H211" t="b">
        <f t="shared" si="112"/>
        <v>0</v>
      </c>
      <c r="I211">
        <f t="shared" si="113"/>
        <v>1</v>
      </c>
      <c r="J211">
        <f t="shared" si="114"/>
        <v>1220.245676699496</v>
      </c>
      <c r="K211">
        <f t="shared" si="115"/>
        <v>7.670970945043365</v>
      </c>
      <c r="L211">
        <f t="shared" si="116"/>
        <v>23360.957064953047</v>
      </c>
      <c r="M211">
        <f t="shared" si="117"/>
        <v>146.85667510690254</v>
      </c>
      <c r="N211">
        <f t="shared" si="99"/>
        <v>0.47808264870577843</v>
      </c>
      <c r="O211">
        <f t="shared" si="118"/>
        <v>0.99609543064024308</v>
      </c>
      <c r="P211">
        <f t="shared" si="119"/>
        <v>1227.9166476445394</v>
      </c>
      <c r="Q211">
        <f t="shared" si="120"/>
        <v>0.11233109524095719</v>
      </c>
      <c r="R211">
        <f t="shared" si="121"/>
        <v>9.8805682944038686E-3</v>
      </c>
      <c r="S211">
        <f t="shared" si="122"/>
        <v>1228.4109661206523</v>
      </c>
      <c r="T211">
        <f t="shared" si="123"/>
        <v>23360.957064953047</v>
      </c>
      <c r="U211">
        <f t="shared" si="100"/>
        <v>1226589.1755922707</v>
      </c>
      <c r="V211">
        <f t="shared" si="124"/>
        <v>153.21833784930516</v>
      </c>
      <c r="W211">
        <f t="shared" si="101"/>
        <v>64761.061391647774</v>
      </c>
      <c r="X211">
        <f t="shared" si="102"/>
        <v>68152.981871218712</v>
      </c>
      <c r="Y211">
        <f t="shared" si="103"/>
        <v>64243.742386347498</v>
      </c>
      <c r="Z211">
        <f t="shared" si="125"/>
        <v>11212.247226890857</v>
      </c>
      <c r="AA211">
        <f t="shared" si="126"/>
        <v>143.73586995567013</v>
      </c>
      <c r="AB211">
        <f t="shared" si="127"/>
        <v>205</v>
      </c>
      <c r="AC211">
        <f>$AL$7*INDEX(I_rec,MATCH(AB211-$AL$13,cpi_rec_u,0))/INDEX(I_rec,MATCH(AB2-$AL$13,cpi_rec_u,0))</f>
        <v>1220.2456766994956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97</v>
      </c>
      <c r="C212">
        <f t="shared" si="107"/>
        <v>2043</v>
      </c>
      <c r="D212">
        <f t="shared" si="108"/>
        <v>0.12077142298659561</v>
      </c>
      <c r="E212">
        <f t="shared" si="109"/>
        <v>1.0668547440128906E-2</v>
      </c>
      <c r="F212">
        <f t="shared" si="110"/>
        <v>0.20206470567578486</v>
      </c>
      <c r="G212">
        <f t="shared" si="111"/>
        <v>18.738161863100981</v>
      </c>
      <c r="H212" t="b">
        <f t="shared" si="112"/>
        <v>0</v>
      </c>
      <c r="I212">
        <f t="shared" si="113"/>
        <v>1</v>
      </c>
      <c r="J212">
        <f t="shared" si="114"/>
        <v>1220.245676699496</v>
      </c>
      <c r="K212">
        <f t="shared" si="115"/>
        <v>7.6867718892208758</v>
      </c>
      <c r="L212">
        <f t="shared" si="116"/>
        <v>23111.729586258778</v>
      </c>
      <c r="M212">
        <f t="shared" si="117"/>
        <v>145.5892011643476</v>
      </c>
      <c r="N212">
        <f t="shared" si="99"/>
        <v>0.47621571728090611</v>
      </c>
      <c r="O212">
        <f t="shared" si="118"/>
        <v>0.99609496092375172</v>
      </c>
      <c r="P212">
        <f t="shared" si="119"/>
        <v>1227.9324485887169</v>
      </c>
      <c r="Q212">
        <f t="shared" si="120"/>
        <v>0.11233109524095719</v>
      </c>
      <c r="R212">
        <f t="shared" si="121"/>
        <v>9.8805682944038686E-3</v>
      </c>
      <c r="S212">
        <f t="shared" si="122"/>
        <v>1228.427785279956</v>
      </c>
      <c r="T212">
        <f t="shared" si="123"/>
        <v>23111.729586258778</v>
      </c>
      <c r="U212">
        <f t="shared" si="100"/>
        <v>1207898.4530683518</v>
      </c>
      <c r="V212">
        <f t="shared" si="124"/>
        <v>150.88360223015653</v>
      </c>
      <c r="W212">
        <f t="shared" si="101"/>
        <v>64461.949997717449</v>
      </c>
      <c r="X212">
        <f t="shared" si="102"/>
        <v>67848.915939364248</v>
      </c>
      <c r="Y212">
        <f t="shared" si="103"/>
        <v>63465.516039387941</v>
      </c>
      <c r="Z212">
        <f t="shared" si="125"/>
        <v>11049.3168967703</v>
      </c>
      <c r="AA212">
        <f t="shared" si="126"/>
        <v>141.45681377757063</v>
      </c>
      <c r="AB212">
        <f t="shared" si="127"/>
        <v>205</v>
      </c>
      <c r="AC212">
        <f>$AL$7*INDEX(I_rec,MATCH(AB212-$AL$13,cpi_rec_u,0))/INDEX(I_rec,MATCH(AB2-$AL$13,cpi_rec_u,0))</f>
        <v>1220.2456766994956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97</v>
      </c>
      <c r="C213">
        <f t="shared" si="107"/>
        <v>2043</v>
      </c>
      <c r="D213">
        <f t="shared" si="108"/>
        <v>0.12077142298659561</v>
      </c>
      <c r="E213">
        <f t="shared" si="109"/>
        <v>1.0668547440128906E-2</v>
      </c>
      <c r="F213">
        <f t="shared" si="110"/>
        <v>0.19990896877730707</v>
      </c>
      <c r="G213">
        <f t="shared" si="111"/>
        <v>18.538252894323673</v>
      </c>
      <c r="H213" t="b">
        <f t="shared" si="112"/>
        <v>0</v>
      </c>
      <c r="I213">
        <f t="shared" si="113"/>
        <v>1</v>
      </c>
      <c r="J213">
        <f t="shared" si="114"/>
        <v>1220.245676699496</v>
      </c>
      <c r="K213">
        <f t="shared" si="115"/>
        <v>7.7026053807563022</v>
      </c>
      <c r="L213">
        <f t="shared" si="116"/>
        <v>22865.161002744346</v>
      </c>
      <c r="M213">
        <f t="shared" si="117"/>
        <v>144.33266639220415</v>
      </c>
      <c r="N213">
        <f t="shared" si="99"/>
        <v>0.47435586162171994</v>
      </c>
      <c r="O213">
        <f t="shared" si="118"/>
        <v>0.99609451013123729</v>
      </c>
      <c r="P213">
        <f t="shared" si="119"/>
        <v>1227.9482820802523</v>
      </c>
      <c r="Q213">
        <f t="shared" si="120"/>
        <v>0.11233109524095719</v>
      </c>
      <c r="R213">
        <f t="shared" si="121"/>
        <v>9.8805682944038686E-3</v>
      </c>
      <c r="S213">
        <f t="shared" si="122"/>
        <v>1228.4446390839737</v>
      </c>
      <c r="T213">
        <f t="shared" si="123"/>
        <v>22865.161002744346</v>
      </c>
      <c r="U213">
        <f t="shared" si="100"/>
        <v>1189386.1038730892</v>
      </c>
      <c r="V213">
        <f t="shared" si="124"/>
        <v>148.57114796280621</v>
      </c>
      <c r="W213">
        <f t="shared" si="101"/>
        <v>64158.478722516149</v>
      </c>
      <c r="X213">
        <f t="shared" si="102"/>
        <v>67540.663728856103</v>
      </c>
      <c r="Y213">
        <f t="shared" si="103"/>
        <v>62699.800982919784</v>
      </c>
      <c r="Z213">
        <f t="shared" si="125"/>
        <v>10888.749047665302</v>
      </c>
      <c r="AA213">
        <f t="shared" si="126"/>
        <v>139.20907915705422</v>
      </c>
      <c r="AB213">
        <f t="shared" si="127"/>
        <v>205</v>
      </c>
      <c r="AC213">
        <f>$AL$7*INDEX(I_rec,MATCH(AB213-$AL$13,cpi_rec_u,0))/INDEX(I_rec,MATCH(AB2-$AL$13,cpi_rec_u,0))</f>
        <v>1220.2456766994956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97</v>
      </c>
      <c r="C214">
        <f t="shared" si="107"/>
        <v>2043</v>
      </c>
      <c r="D214">
        <f t="shared" si="108"/>
        <v>0.12077142298659561</v>
      </c>
      <c r="E214">
        <f t="shared" si="109"/>
        <v>1.0668547440128906E-2</v>
      </c>
      <c r="F214">
        <f t="shared" si="110"/>
        <v>0.1977762304601991</v>
      </c>
      <c r="G214">
        <f t="shared" si="111"/>
        <v>18.340476663863473</v>
      </c>
      <c r="H214" t="b">
        <f t="shared" si="112"/>
        <v>0</v>
      </c>
      <c r="I214">
        <f t="shared" si="113"/>
        <v>1</v>
      </c>
      <c r="J214">
        <f t="shared" si="114"/>
        <v>1220.245676699496</v>
      </c>
      <c r="K214">
        <f t="shared" si="115"/>
        <v>7.7184714866918691</v>
      </c>
      <c r="L214">
        <f t="shared" si="116"/>
        <v>22621.22294786038</v>
      </c>
      <c r="M214">
        <f t="shared" si="117"/>
        <v>143.08697637792028</v>
      </c>
      <c r="N214">
        <f t="shared" si="99"/>
        <v>0.47250306461693981</v>
      </c>
      <c r="O214">
        <f t="shared" si="118"/>
        <v>0.99609407798093641</v>
      </c>
      <c r="P214">
        <f t="shared" si="119"/>
        <v>1227.9641481861879</v>
      </c>
      <c r="Q214">
        <f t="shared" si="120"/>
        <v>0.11233109524095719</v>
      </c>
      <c r="R214">
        <f t="shared" si="121"/>
        <v>9.8805682944038686E-3</v>
      </c>
      <c r="S214">
        <f t="shared" si="122"/>
        <v>1228.4615276040684</v>
      </c>
      <c r="T214">
        <f t="shared" si="123"/>
        <v>22621.22294786038</v>
      </c>
      <c r="U214">
        <f t="shared" si="100"/>
        <v>1171050.115016022</v>
      </c>
      <c r="V214">
        <f t="shared" si="124"/>
        <v>146.28072359627234</v>
      </c>
      <c r="W214">
        <f t="shared" si="101"/>
        <v>63850.582320107285</v>
      </c>
      <c r="X214">
        <f t="shared" si="102"/>
        <v>67228.165842580333</v>
      </c>
      <c r="Y214">
        <f t="shared" si="103"/>
        <v>61946.491774166709</v>
      </c>
      <c r="Z214">
        <f t="shared" si="125"/>
        <v>10730.509702369334</v>
      </c>
      <c r="AA214">
        <f t="shared" si="126"/>
        <v>136.99223616021726</v>
      </c>
      <c r="AB214">
        <f t="shared" si="127"/>
        <v>205</v>
      </c>
      <c r="AC214">
        <f>$AL$7*INDEX(I_rec,MATCH(AB214-$AL$13,cpi_rec_u,0))/INDEX(I_rec,MATCH(AB2-$AL$13,cpi_rec_u,0))</f>
        <v>1220.2456766994956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97</v>
      </c>
      <c r="C215">
        <f t="shared" si="107"/>
        <v>2043</v>
      </c>
      <c r="D215">
        <f t="shared" si="108"/>
        <v>0.12077142298659561</v>
      </c>
      <c r="E215">
        <f t="shared" si="109"/>
        <v>1.0668547440128906E-2</v>
      </c>
      <c r="F215">
        <f t="shared" si="110"/>
        <v>0.19566624536300459</v>
      </c>
      <c r="G215">
        <f t="shared" si="111"/>
        <v>18.144810418500469</v>
      </c>
      <c r="H215" t="b">
        <f t="shared" si="112"/>
        <v>0</v>
      </c>
      <c r="I215">
        <f t="shared" si="113"/>
        <v>1</v>
      </c>
      <c r="J215">
        <f t="shared" si="114"/>
        <v>1220.245676699496</v>
      </c>
      <c r="K215">
        <f t="shared" si="115"/>
        <v>7.7343702742079055</v>
      </c>
      <c r="L215">
        <f t="shared" si="116"/>
        <v>22379.887357687399</v>
      </c>
      <c r="M215">
        <f t="shared" si="117"/>
        <v>141.85203752378942</v>
      </c>
      <c r="N215">
        <f t="shared" si="99"/>
        <v>0.47065730897740038</v>
      </c>
      <c r="O215">
        <f t="shared" si="118"/>
        <v>0.99609366419446232</v>
      </c>
      <c r="P215">
        <f t="shared" si="119"/>
        <v>1227.980046973704</v>
      </c>
      <c r="Q215">
        <f t="shared" si="120"/>
        <v>0.11233109524095719</v>
      </c>
      <c r="R215">
        <f t="shared" si="121"/>
        <v>9.8805682944038686E-3</v>
      </c>
      <c r="S215">
        <f t="shared" si="122"/>
        <v>1228.4784509117492</v>
      </c>
      <c r="T215">
        <f t="shared" si="123"/>
        <v>22379.887357687399</v>
      </c>
      <c r="U215">
        <f t="shared" si="100"/>
        <v>1152888.4957104903</v>
      </c>
      <c r="V215">
        <f t="shared" si="124"/>
        <v>144.01208045314192</v>
      </c>
      <c r="W215">
        <f t="shared" si="101"/>
        <v>63538.194619823822</v>
      </c>
      <c r="X215">
        <f t="shared" si="102"/>
        <v>66911.362093599178</v>
      </c>
      <c r="Y215">
        <f t="shared" si="103"/>
        <v>61205.484321505995</v>
      </c>
      <c r="Z215">
        <f t="shared" si="125"/>
        <v>10574.565362289204</v>
      </c>
      <c r="AA215">
        <f t="shared" si="126"/>
        <v>134.80586069846029</v>
      </c>
      <c r="AB215">
        <f t="shared" si="127"/>
        <v>205</v>
      </c>
      <c r="AC215">
        <f>$AL$7*INDEX(I_rec,MATCH(AB215-$AL$13,cpi_rec_u,0))/INDEX(I_rec,MATCH(AB2-$AL$13,cpi_rec_u,0))</f>
        <v>1220.2456766994956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97</v>
      </c>
      <c r="C216">
        <f t="shared" si="107"/>
        <v>2043</v>
      </c>
      <c r="D216">
        <f t="shared" si="108"/>
        <v>0.12077142298659561</v>
      </c>
      <c r="E216">
        <f t="shared" si="109"/>
        <v>1.0668547440128906E-2</v>
      </c>
      <c r="F216">
        <f t="shared" si="110"/>
        <v>0.19357877074191748</v>
      </c>
      <c r="G216">
        <f t="shared" si="111"/>
        <v>17.951231647758551</v>
      </c>
      <c r="H216" t="b">
        <f t="shared" si="112"/>
        <v>0</v>
      </c>
      <c r="I216">
        <f t="shared" si="113"/>
        <v>1</v>
      </c>
      <c r="J216">
        <f t="shared" si="114"/>
        <v>1220.245676699496</v>
      </c>
      <c r="K216">
        <f t="shared" si="115"/>
        <v>7.7503018106231139</v>
      </c>
      <c r="L216">
        <f t="shared" si="116"/>
        <v>22141.12646770717</v>
      </c>
      <c r="M216">
        <f t="shared" si="117"/>
        <v>140.62775703991733</v>
      </c>
      <c r="N216">
        <f t="shared" si="99"/>
        <v>0.46881857724118997</v>
      </c>
      <c r="O216">
        <f t="shared" si="118"/>
        <v>0.99609326849676372</v>
      </c>
      <c r="P216">
        <f t="shared" si="119"/>
        <v>1227.9959785101191</v>
      </c>
      <c r="Q216">
        <f t="shared" si="120"/>
        <v>0.11233109524095719</v>
      </c>
      <c r="R216">
        <f t="shared" si="121"/>
        <v>9.8805682944038686E-3</v>
      </c>
      <c r="S216">
        <f t="shared" si="122"/>
        <v>1228.495409078673</v>
      </c>
      <c r="T216">
        <f t="shared" si="123"/>
        <v>22141.12646770717</v>
      </c>
      <c r="U216">
        <f t="shared" si="100"/>
        <v>1134899.2771097156</v>
      </c>
      <c r="V216">
        <f t="shared" si="124"/>
        <v>141.7649725966034</v>
      </c>
      <c r="W216">
        <f t="shared" si="101"/>
        <v>63221.248512573366</v>
      </c>
      <c r="X216">
        <f t="shared" si="102"/>
        <v>66590.19149403974</v>
      </c>
      <c r="Y216">
        <f t="shared" si="103"/>
        <v>60476.675868393228</v>
      </c>
      <c r="Z216">
        <f t="shared" si="125"/>
        <v>10420.883001019351</v>
      </c>
      <c r="AA216">
        <f t="shared" si="126"/>
        <v>132.64953445131107</v>
      </c>
      <c r="AB216">
        <f t="shared" si="127"/>
        <v>205</v>
      </c>
      <c r="AC216">
        <f>$AL$7*INDEX(I_rec,MATCH(AB216-$AL$13,cpi_rec_u,0))/INDEX(I_rec,MATCH(AB2-$AL$13,cpi_rec_u,0))</f>
        <v>1220.2456766994956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97</v>
      </c>
      <c r="C217">
        <f t="shared" si="107"/>
        <v>2043</v>
      </c>
      <c r="D217">
        <f t="shared" si="108"/>
        <v>0.12077142298659561</v>
      </c>
      <c r="E217">
        <f t="shared" si="109"/>
        <v>1.0668547440128906E-2</v>
      </c>
      <c r="F217">
        <f t="shared" si="110"/>
        <v>0.1915135664428555</v>
      </c>
      <c r="G217">
        <f t="shared" si="111"/>
        <v>17.759718081315697</v>
      </c>
      <c r="H217" t="b">
        <f t="shared" si="112"/>
        <v>0</v>
      </c>
      <c r="I217">
        <f t="shared" si="113"/>
        <v>1</v>
      </c>
      <c r="J217">
        <f t="shared" si="114"/>
        <v>1220.245676699496</v>
      </c>
      <c r="K217">
        <f t="shared" si="115"/>
        <v>7.7662661633948629</v>
      </c>
      <c r="L217">
        <f t="shared" si="116"/>
        <v>21904.912809608541</v>
      </c>
      <c r="M217">
        <f t="shared" si="117"/>
        <v>139.41404293725023</v>
      </c>
      <c r="N217">
        <f t="shared" si="99"/>
        <v>0.46698685177870097</v>
      </c>
      <c r="O217">
        <f t="shared" si="118"/>
        <v>0.99609289061609296</v>
      </c>
      <c r="P217">
        <f t="shared" si="119"/>
        <v>1228.0119428628909</v>
      </c>
      <c r="Q217">
        <f t="shared" si="120"/>
        <v>0.11233109524095719</v>
      </c>
      <c r="R217">
        <f t="shared" si="121"/>
        <v>9.8805682944038686E-3</v>
      </c>
      <c r="S217">
        <f t="shared" si="122"/>
        <v>1228.5124021766442</v>
      </c>
      <c r="T217">
        <f t="shared" si="123"/>
        <v>21904.912809608541</v>
      </c>
      <c r="U217">
        <f t="shared" si="100"/>
        <v>1117080.5120463166</v>
      </c>
      <c r="V217">
        <f t="shared" si="124"/>
        <v>139.53915679790862</v>
      </c>
      <c r="W217">
        <f t="shared" si="101"/>
        <v>62899.675936948173</v>
      </c>
      <c r="X217">
        <f t="shared" si="102"/>
        <v>66264.592243834253</v>
      </c>
      <c r="Y217">
        <f t="shared" si="103"/>
        <v>59759.96497751875</v>
      </c>
      <c r="Z217">
        <f t="shared" si="125"/>
        <v>10269.430057992993</v>
      </c>
      <c r="AA217">
        <f t="shared" si="126"/>
        <v>130.52284479019369</v>
      </c>
      <c r="AB217">
        <f t="shared" si="127"/>
        <v>205</v>
      </c>
      <c r="AC217">
        <f>$AL$7*INDEX(I_rec,MATCH(AB217-$AL$13,cpi_rec_u,0))/INDEX(I_rec,MATCH(AB2-$AL$13,cpi_rec_u,0))</f>
        <v>1220.2456766994956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98</v>
      </c>
      <c r="C218">
        <f t="shared" si="107"/>
        <v>2043</v>
      </c>
      <c r="D218">
        <f t="shared" si="108"/>
        <v>0.13604913922243186</v>
      </c>
      <c r="E218">
        <f t="shared" si="109"/>
        <v>1.211265942230022E-2</v>
      </c>
      <c r="F218">
        <f t="shared" si="110"/>
        <v>0.21511741655504416</v>
      </c>
      <c r="G218">
        <f t="shared" si="111"/>
        <v>17.544600664760651</v>
      </c>
      <c r="H218" t="b">
        <f t="shared" si="112"/>
        <v>0</v>
      </c>
      <c r="I218">
        <f t="shared" si="113"/>
        <v>1</v>
      </c>
      <c r="J218">
        <f t="shared" si="114"/>
        <v>1220.245676699496</v>
      </c>
      <c r="K218">
        <f t="shared" si="115"/>
        <v>7.7822634001194793</v>
      </c>
      <c r="L218">
        <f t="shared" si="116"/>
        <v>21671.219208127346</v>
      </c>
      <c r="M218">
        <f t="shared" si="117"/>
        <v>138.21080402066329</v>
      </c>
      <c r="N218">
        <f t="shared" si="99"/>
        <v>0.46516211479758984</v>
      </c>
      <c r="O218">
        <f t="shared" si="118"/>
        <v>0.99609253028396638</v>
      </c>
      <c r="P218">
        <f t="shared" si="119"/>
        <v>1228.0279400996155</v>
      </c>
      <c r="Q218">
        <f t="shared" si="120"/>
        <v>0.12654110084586354</v>
      </c>
      <c r="R218">
        <f t="shared" si="121"/>
        <v>1.1211197785796601E-2</v>
      </c>
      <c r="S218">
        <f t="shared" si="122"/>
        <v>1228.5294302776149</v>
      </c>
      <c r="T218">
        <f t="shared" si="123"/>
        <v>21671.219208127346</v>
      </c>
      <c r="U218">
        <f t="shared" si="100"/>
        <v>1099430.2747752187</v>
      </c>
      <c r="V218">
        <f t="shared" si="124"/>
        <v>137.33439250425857</v>
      </c>
      <c r="W218">
        <f t="shared" si="101"/>
        <v>62664.878829843525</v>
      </c>
      <c r="X218">
        <f t="shared" si="102"/>
        <v>66023.23087187692</v>
      </c>
      <c r="Y218">
        <f t="shared" si="103"/>
        <v>58920.945469159393</v>
      </c>
      <c r="Z218">
        <f t="shared" si="125"/>
        <v>10120.174432209502</v>
      </c>
      <c r="AA218">
        <f t="shared" si="126"/>
        <v>128.42538470313576</v>
      </c>
      <c r="AB218">
        <f t="shared" si="127"/>
        <v>205</v>
      </c>
      <c r="AC218">
        <f>$AL$7*INDEX(I_rec,MATCH(AB218-$AL$13,cpi_rec_u,0))/INDEX(I_rec,MATCH(AB2-$AL$13,cpi_rec_u,0))</f>
        <v>1220.2456766994956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98</v>
      </c>
      <c r="C219">
        <f t="shared" si="107"/>
        <v>2044</v>
      </c>
      <c r="D219">
        <f t="shared" si="108"/>
        <v>0.13537781834985269</v>
      </c>
      <c r="E219">
        <f t="shared" si="109"/>
        <v>1.2048713528545973E-2</v>
      </c>
      <c r="F219">
        <f t="shared" si="110"/>
        <v>0.21138986738243834</v>
      </c>
      <c r="G219">
        <f t="shared" si="111"/>
        <v>17.333210797378214</v>
      </c>
      <c r="H219" t="b">
        <f t="shared" si="112"/>
        <v>1</v>
      </c>
      <c r="I219">
        <f t="shared" si="113"/>
        <v>1.0249999999999999</v>
      </c>
      <c r="J219">
        <f t="shared" si="114"/>
        <v>1250.7518186169832</v>
      </c>
      <c r="K219">
        <f t="shared" si="115"/>
        <v>7.7982935885325197</v>
      </c>
      <c r="L219">
        <f t="shared" si="116"/>
        <v>21943.941188358116</v>
      </c>
      <c r="M219">
        <f t="shared" si="117"/>
        <v>136.81794687736638</v>
      </c>
      <c r="N219">
        <f t="shared" si="99"/>
        <v>0.46334434834765054</v>
      </c>
      <c r="O219">
        <f t="shared" si="118"/>
        <v>0.99609218723513138</v>
      </c>
      <c r="P219">
        <f t="shared" si="119"/>
        <v>1258.5501122055157</v>
      </c>
      <c r="Q219">
        <f t="shared" si="120"/>
        <v>0.1259166964378497</v>
      </c>
      <c r="R219">
        <f t="shared" si="121"/>
        <v>1.1152312942099285E-2</v>
      </c>
      <c r="S219">
        <f t="shared" si="122"/>
        <v>1259.0526353711728</v>
      </c>
      <c r="T219">
        <f t="shared" si="123"/>
        <v>21943.941188358116</v>
      </c>
      <c r="U219">
        <f t="shared" si="100"/>
        <v>1081441.0252981051</v>
      </c>
      <c r="V219">
        <f t="shared" si="124"/>
        <v>135.0872807908286</v>
      </c>
      <c r="W219">
        <f t="shared" si="101"/>
        <v>62391.269450301814</v>
      </c>
      <c r="X219">
        <f t="shared" si="102"/>
        <v>65743.326882389607</v>
      </c>
      <c r="Y219">
        <f t="shared" si="103"/>
        <v>58101.918075296024</v>
      </c>
      <c r="Z219">
        <f t="shared" si="125"/>
        <v>10207.490090170599</v>
      </c>
      <c r="AA219">
        <f t="shared" si="126"/>
        <v>126.23445359982261</v>
      </c>
      <c r="AB219">
        <f t="shared" si="127"/>
        <v>217</v>
      </c>
      <c r="AC219">
        <f>$AL$7*INDEX(I_rec,MATCH(AB219-$AL$13,cpi_rec_u,0))/INDEX(I_rec,MATCH(AB2-$AL$13,cpi_rec_u,0))</f>
        <v>1250.751818616983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98</v>
      </c>
      <c r="C220">
        <f t="shared" si="107"/>
        <v>2044</v>
      </c>
      <c r="D220">
        <f t="shared" si="108"/>
        <v>0.13537781834985269</v>
      </c>
      <c r="E220">
        <f t="shared" si="109"/>
        <v>1.2048713528545973E-2</v>
      </c>
      <c r="F220">
        <f t="shared" si="110"/>
        <v>0.20884289142751003</v>
      </c>
      <c r="G220">
        <f t="shared" si="111"/>
        <v>17.124367905950706</v>
      </c>
      <c r="H220" t="b">
        <f t="shared" si="112"/>
        <v>0</v>
      </c>
      <c r="I220">
        <f t="shared" si="113"/>
        <v>1</v>
      </c>
      <c r="J220">
        <f t="shared" si="114"/>
        <v>1250.7518186169832</v>
      </c>
      <c r="K220">
        <f t="shared" si="115"/>
        <v>7.8143567965090561</v>
      </c>
      <c r="L220">
        <f t="shared" si="116"/>
        <v>21679.544927292332</v>
      </c>
      <c r="M220">
        <f t="shared" si="117"/>
        <v>135.44789359981661</v>
      </c>
      <c r="N220">
        <f t="shared" si="99"/>
        <v>0.46153353432560096</v>
      </c>
      <c r="O220">
        <f t="shared" si="118"/>
        <v>0.99609186120752913</v>
      </c>
      <c r="P220">
        <f t="shared" si="119"/>
        <v>1258.5661754134921</v>
      </c>
      <c r="Q220">
        <f t="shared" si="120"/>
        <v>0.1259166964378497</v>
      </c>
      <c r="R220">
        <f t="shared" si="121"/>
        <v>1.1152312942099285E-2</v>
      </c>
      <c r="S220">
        <f t="shared" si="122"/>
        <v>1259.0697336945923</v>
      </c>
      <c r="T220">
        <f t="shared" si="123"/>
        <v>21679.544927292332</v>
      </c>
      <c r="U220">
        <f t="shared" si="100"/>
        <v>1063650.5808260096</v>
      </c>
      <c r="V220">
        <f t="shared" si="124"/>
        <v>132.8650026345758</v>
      </c>
      <c r="W220">
        <f t="shared" si="101"/>
        <v>62113.275460310084</v>
      </c>
      <c r="X220">
        <f t="shared" si="102"/>
        <v>65459.195183496005</v>
      </c>
      <c r="Y220">
        <f t="shared" si="103"/>
        <v>57296.760323612463</v>
      </c>
      <c r="Z220">
        <f t="shared" si="125"/>
        <v>10045.094616809878</v>
      </c>
      <c r="AA220">
        <f t="shared" si="126"/>
        <v>124.08067024918499</v>
      </c>
      <c r="AB220">
        <f t="shared" si="127"/>
        <v>217</v>
      </c>
      <c r="AC220">
        <f>$AL$7*INDEX(I_rec,MATCH(AB220-$AL$13,cpi_rec_u,0))/INDEX(I_rec,MATCH(AB2-$AL$13,cpi_rec_u,0))</f>
        <v>1250.751818616983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98</v>
      </c>
      <c r="C221">
        <f t="shared" si="107"/>
        <v>2044</v>
      </c>
      <c r="D221">
        <f t="shared" si="108"/>
        <v>0.13537781834985269</v>
      </c>
      <c r="E221">
        <f t="shared" si="109"/>
        <v>1.2048713528545973E-2</v>
      </c>
      <c r="F221">
        <f t="shared" si="110"/>
        <v>0.20632660325622676</v>
      </c>
      <c r="G221">
        <f t="shared" si="111"/>
        <v>16.91804130269448</v>
      </c>
      <c r="H221" t="b">
        <f t="shared" si="112"/>
        <v>0</v>
      </c>
      <c r="I221">
        <f t="shared" si="113"/>
        <v>1</v>
      </c>
      <c r="J221">
        <f t="shared" si="114"/>
        <v>1250.7518186169832</v>
      </c>
      <c r="K221">
        <f t="shared" si="115"/>
        <v>7.8304530920639994</v>
      </c>
      <c r="L221">
        <f t="shared" si="116"/>
        <v>21418.334301034145</v>
      </c>
      <c r="M221">
        <f t="shared" si="117"/>
        <v>134.09155961879321</v>
      </c>
      <c r="N221">
        <f t="shared" si="99"/>
        <v>0.45972965447978553</v>
      </c>
      <c r="O221">
        <f t="shared" si="118"/>
        <v>0.99609155194226295</v>
      </c>
      <c r="P221">
        <f t="shared" si="119"/>
        <v>1258.5822717090473</v>
      </c>
      <c r="Q221">
        <f t="shared" si="120"/>
        <v>0.1259166964378497</v>
      </c>
      <c r="R221">
        <f t="shared" si="121"/>
        <v>1.1152312942099285E-2</v>
      </c>
      <c r="S221">
        <f t="shared" si="122"/>
        <v>1259.0868672377585</v>
      </c>
      <c r="T221">
        <f t="shared" si="123"/>
        <v>21418.334301034145</v>
      </c>
      <c r="U221">
        <f t="shared" si="100"/>
        <v>1046056.4557467056</v>
      </c>
      <c r="V221">
        <f t="shared" si="124"/>
        <v>130.66724754737467</v>
      </c>
      <c r="W221">
        <f t="shared" si="101"/>
        <v>61830.825272905786</v>
      </c>
      <c r="X221">
        <f t="shared" si="102"/>
        <v>65170.770536567288</v>
      </c>
      <c r="Y221">
        <f t="shared" si="103"/>
        <v>56505.3319193641</v>
      </c>
      <c r="Z221">
        <f t="shared" si="125"/>
        <v>9885.2795293235395</v>
      </c>
      <c r="AA221">
        <f t="shared" si="126"/>
        <v>121.95936000087283</v>
      </c>
      <c r="AB221">
        <f t="shared" si="127"/>
        <v>217</v>
      </c>
      <c r="AC221">
        <f>$AL$7*INDEX(I_rec,MATCH(AB221-$AL$13,cpi_rec_u,0))/INDEX(I_rec,MATCH(AB2-$AL$13,cpi_rec_u,0))</f>
        <v>1250.751818616983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98</v>
      </c>
      <c r="C222">
        <f t="shared" si="107"/>
        <v>2044</v>
      </c>
      <c r="D222">
        <f t="shared" si="108"/>
        <v>0.13537781834985269</v>
      </c>
      <c r="E222">
        <f t="shared" si="109"/>
        <v>1.2048713528545973E-2</v>
      </c>
      <c r="F222">
        <f t="shared" si="110"/>
        <v>0.20384063312027453</v>
      </c>
      <c r="G222">
        <f t="shared" si="111"/>
        <v>16.714200669574204</v>
      </c>
      <c r="H222" t="b">
        <f t="shared" si="112"/>
        <v>0</v>
      </c>
      <c r="I222">
        <f t="shared" si="113"/>
        <v>1</v>
      </c>
      <c r="J222">
        <f t="shared" si="114"/>
        <v>1250.7518186169832</v>
      </c>
      <c r="K222">
        <f t="shared" si="115"/>
        <v>7.8465825433523353</v>
      </c>
      <c r="L222">
        <f t="shared" si="116"/>
        <v>21160.270926782356</v>
      </c>
      <c r="M222">
        <f t="shared" si="117"/>
        <v>132.74880755343631</v>
      </c>
      <c r="N222">
        <f t="shared" si="99"/>
        <v>0.45793269041479245</v>
      </c>
      <c r="O222">
        <f t="shared" si="118"/>
        <v>0.99609125918355979</v>
      </c>
      <c r="P222">
        <f t="shared" si="119"/>
        <v>1258.5984011603355</v>
      </c>
      <c r="Q222">
        <f t="shared" si="120"/>
        <v>0.1259166964378497</v>
      </c>
      <c r="R222">
        <f t="shared" si="121"/>
        <v>1.1152312942099285E-2</v>
      </c>
      <c r="S222">
        <f t="shared" si="122"/>
        <v>1259.1040360732186</v>
      </c>
      <c r="T222">
        <f t="shared" si="123"/>
        <v>21160.270926782356</v>
      </c>
      <c r="U222">
        <f t="shared" si="100"/>
        <v>1028656.1950076262</v>
      </c>
      <c r="V222">
        <f t="shared" si="124"/>
        <v>128.49370885843351</v>
      </c>
      <c r="W222">
        <f t="shared" si="101"/>
        <v>61543.846178665714</v>
      </c>
      <c r="X222">
        <f t="shared" si="102"/>
        <v>64877.986743739035</v>
      </c>
      <c r="Y222">
        <f t="shared" si="103"/>
        <v>55727.494465203024</v>
      </c>
      <c r="Z222">
        <f t="shared" si="125"/>
        <v>9728.0040418683038</v>
      </c>
      <c r="AA222">
        <f t="shared" si="126"/>
        <v>119.87003322806233</v>
      </c>
      <c r="AB222">
        <f t="shared" si="127"/>
        <v>217</v>
      </c>
      <c r="AC222">
        <f>$AL$7*INDEX(I_rec,MATCH(AB222-$AL$13,cpi_rec_u,0))/INDEX(I_rec,MATCH(AB2-$AL$13,cpi_rec_u,0))</f>
        <v>1250.751818616983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98</v>
      </c>
      <c r="C223">
        <f t="shared" si="107"/>
        <v>2044</v>
      </c>
      <c r="D223">
        <f t="shared" si="108"/>
        <v>0.13537781834985269</v>
      </c>
      <c r="E223">
        <f t="shared" si="109"/>
        <v>1.2048713528545973E-2</v>
      </c>
      <c r="F223">
        <f t="shared" si="110"/>
        <v>0.20138461572633087</v>
      </c>
      <c r="G223">
        <f t="shared" si="111"/>
        <v>16.512816053847875</v>
      </c>
      <c r="H223" t="b">
        <f t="shared" si="112"/>
        <v>0</v>
      </c>
      <c r="I223">
        <f t="shared" si="113"/>
        <v>1</v>
      </c>
      <c r="J223">
        <f t="shared" si="114"/>
        <v>1250.7518186169832</v>
      </c>
      <c r="K223">
        <f t="shared" si="115"/>
        <v>7.8627452186694482</v>
      </c>
      <c r="L223">
        <f t="shared" si="116"/>
        <v>20905.316884199136</v>
      </c>
      <c r="M223">
        <f t="shared" si="117"/>
        <v>131.41950139857627</v>
      </c>
      <c r="N223">
        <f t="shared" si="99"/>
        <v>0.45614262359598956</v>
      </c>
      <c r="O223">
        <f t="shared" si="118"/>
        <v>0.99609098267873941</v>
      </c>
      <c r="P223">
        <f t="shared" si="119"/>
        <v>1258.6145638356527</v>
      </c>
      <c r="Q223">
        <f t="shared" si="120"/>
        <v>0.1259166964378497</v>
      </c>
      <c r="R223">
        <f t="shared" si="121"/>
        <v>1.1152312942099285E-2</v>
      </c>
      <c r="S223">
        <f t="shared" si="122"/>
        <v>1259.1212402736685</v>
      </c>
      <c r="T223">
        <f t="shared" si="123"/>
        <v>20905.316884199136</v>
      </c>
      <c r="U223">
        <f t="shared" si="100"/>
        <v>1011447.3737230016</v>
      </c>
      <c r="V223">
        <f t="shared" si="124"/>
        <v>126.34408366522015</v>
      </c>
      <c r="W223">
        <f t="shared" si="101"/>
        <v>61252.264327580313</v>
      </c>
      <c r="X223">
        <f t="shared" si="102"/>
        <v>64580.776633261936</v>
      </c>
      <c r="Y223">
        <f t="shared" si="103"/>
        <v>54963.111436689702</v>
      </c>
      <c r="Z223">
        <f t="shared" si="125"/>
        <v>9573.2280047550958</v>
      </c>
      <c r="AA223">
        <f t="shared" si="126"/>
        <v>117.81220764730534</v>
      </c>
      <c r="AB223">
        <f t="shared" si="127"/>
        <v>217</v>
      </c>
      <c r="AC223">
        <f>$AL$7*INDEX(I_rec,MATCH(AB223-$AL$13,cpi_rec_u,0))/INDEX(I_rec,MATCH(AB2-$AL$13,cpi_rec_u,0))</f>
        <v>1250.751818616983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98</v>
      </c>
      <c r="C224">
        <f t="shared" si="107"/>
        <v>2044</v>
      </c>
      <c r="D224">
        <f t="shared" si="108"/>
        <v>0.13537781834985269</v>
      </c>
      <c r="E224">
        <f t="shared" si="109"/>
        <v>1.2048713528545973E-2</v>
      </c>
      <c r="F224">
        <f t="shared" si="110"/>
        <v>0.19895819018238803</v>
      </c>
      <c r="G224">
        <f t="shared" si="111"/>
        <v>16.313857863665486</v>
      </c>
      <c r="H224" t="b">
        <f t="shared" si="112"/>
        <v>0</v>
      </c>
      <c r="I224">
        <f t="shared" si="113"/>
        <v>1</v>
      </c>
      <c r="J224">
        <f t="shared" si="114"/>
        <v>1250.7518186169832</v>
      </c>
      <c r="K224">
        <f t="shared" si="115"/>
        <v>7.8789411864513967</v>
      </c>
      <c r="L224">
        <f t="shared" si="116"/>
        <v>20653.434709837944</v>
      </c>
      <c r="M224">
        <f t="shared" si="117"/>
        <v>130.10350651095786</v>
      </c>
      <c r="N224">
        <f t="shared" si="99"/>
        <v>0.45435943535397871</v>
      </c>
      <c r="O224">
        <f t="shared" si="118"/>
        <v>0.9960907221781794</v>
      </c>
      <c r="P224">
        <f t="shared" si="119"/>
        <v>1258.6307598034346</v>
      </c>
      <c r="Q224">
        <f t="shared" si="120"/>
        <v>0.1259166964378497</v>
      </c>
      <c r="R224">
        <f t="shared" si="121"/>
        <v>1.1152312942099285E-2</v>
      </c>
      <c r="S224">
        <f t="shared" si="122"/>
        <v>1259.1384799119546</v>
      </c>
      <c r="T224">
        <f t="shared" si="123"/>
        <v>20653.434709837944</v>
      </c>
      <c r="U224">
        <f t="shared" si="100"/>
        <v>994427.5967863478</v>
      </c>
      <c r="V224">
        <f t="shared" si="124"/>
        <v>124.21807278505659</v>
      </c>
      <c r="W224">
        <f t="shared" si="101"/>
        <v>60956.004710642643</v>
      </c>
      <c r="X224">
        <f t="shared" si="102"/>
        <v>64279.072044636232</v>
      </c>
      <c r="Y224">
        <f t="shared" si="103"/>
        <v>54212.048158161218</v>
      </c>
      <c r="Z224">
        <f t="shared" si="125"/>
        <v>9420.9118948139549</v>
      </c>
      <c r="AA224">
        <f t="shared" si="126"/>
        <v>115.78540821032396</v>
      </c>
      <c r="AB224">
        <f t="shared" si="127"/>
        <v>217</v>
      </c>
      <c r="AC224">
        <f>$AL$7*INDEX(I_rec,MATCH(AB224-$AL$13,cpi_rec_u,0))/INDEX(I_rec,MATCH(AB2-$AL$13,cpi_rec_u,0))</f>
        <v>1250.751818616983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98</v>
      </c>
      <c r="C225">
        <f t="shared" si="107"/>
        <v>2044</v>
      </c>
      <c r="D225">
        <f t="shared" si="108"/>
        <v>0.13537781834985269</v>
      </c>
      <c r="E225">
        <f t="shared" si="109"/>
        <v>1.2048713528545973E-2</v>
      </c>
      <c r="F225">
        <f t="shared" si="110"/>
        <v>0.19656099994472245</v>
      </c>
      <c r="G225">
        <f t="shared" si="111"/>
        <v>16.117296863720764</v>
      </c>
      <c r="H225" t="b">
        <f t="shared" si="112"/>
        <v>0</v>
      </c>
      <c r="I225">
        <f t="shared" si="113"/>
        <v>1</v>
      </c>
      <c r="J225">
        <f t="shared" si="114"/>
        <v>1250.7518186169832</v>
      </c>
      <c r="K225">
        <f t="shared" si="115"/>
        <v>7.8951705152752085</v>
      </c>
      <c r="L225">
        <f t="shared" si="116"/>
        <v>20404.587391638579</v>
      </c>
      <c r="M225">
        <f t="shared" si="117"/>
        <v>128.80068959560236</v>
      </c>
      <c r="N225">
        <f t="shared" si="99"/>
        <v>0.45258310688896941</v>
      </c>
      <c r="O225">
        <f t="shared" si="118"/>
        <v>0.99609047743528112</v>
      </c>
      <c r="P225">
        <f t="shared" si="119"/>
        <v>1258.6469891322583</v>
      </c>
      <c r="Q225">
        <f t="shared" si="120"/>
        <v>0.1259166964378497</v>
      </c>
      <c r="R225">
        <f t="shared" si="121"/>
        <v>1.1152312942099285E-2</v>
      </c>
      <c r="S225">
        <f t="shared" si="122"/>
        <v>1259.1557550610728</v>
      </c>
      <c r="T225">
        <f t="shared" si="123"/>
        <v>20404.587391638579</v>
      </c>
      <c r="U225">
        <f t="shared" si="100"/>
        <v>977594.49848822737</v>
      </c>
      <c r="V225">
        <f t="shared" si="124"/>
        <v>122.11538070737164</v>
      </c>
      <c r="W225">
        <f t="shared" si="101"/>
        <v>60654.991141147511</v>
      </c>
      <c r="X225">
        <f t="shared" si="102"/>
        <v>63972.803813526596</v>
      </c>
      <c r="Y225">
        <f t="shared" si="103"/>
        <v>53474.171778948425</v>
      </c>
      <c r="Z225">
        <f t="shared" si="125"/>
        <v>9271.0168058958188</v>
      </c>
      <c r="AA225">
        <f t="shared" si="126"/>
        <v>113.78916699733254</v>
      </c>
      <c r="AB225">
        <f t="shared" si="127"/>
        <v>217</v>
      </c>
      <c r="AC225">
        <f>$AL$7*INDEX(I_rec,MATCH(AB225-$AL$13,cpi_rec_u,0))/INDEX(I_rec,MATCH(AB2-$AL$13,cpi_rec_u,0))</f>
        <v>1250.751818616983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98</v>
      </c>
      <c r="C226">
        <f t="shared" si="107"/>
        <v>2044</v>
      </c>
      <c r="D226">
        <f t="shared" si="108"/>
        <v>0.13537781834985269</v>
      </c>
      <c r="E226">
        <f t="shared" si="109"/>
        <v>1.2048713528545973E-2</v>
      </c>
      <c r="F226">
        <f t="shared" si="110"/>
        <v>0.19419269276550397</v>
      </c>
      <c r="G226">
        <f t="shared" si="111"/>
        <v>15.923104170955259</v>
      </c>
      <c r="H226" t="b">
        <f t="shared" si="112"/>
        <v>0</v>
      </c>
      <c r="I226">
        <f t="shared" si="113"/>
        <v>1</v>
      </c>
      <c r="J226">
        <f t="shared" si="114"/>
        <v>1250.7518186169832</v>
      </c>
      <c r="K226">
        <f t="shared" si="115"/>
        <v>7.9114332738591671</v>
      </c>
      <c r="L226">
        <f t="shared" si="116"/>
        <v>20158.738363488545</v>
      </c>
      <c r="M226">
        <f t="shared" si="117"/>
        <v>127.51091869230645</v>
      </c>
      <c r="N226">
        <f t="shared" si="99"/>
        <v>0.45081361927507457</v>
      </c>
      <c r="O226">
        <f t="shared" si="118"/>
        <v>0.99609024820643843</v>
      </c>
      <c r="P226">
        <f t="shared" si="119"/>
        <v>1258.6632518908423</v>
      </c>
      <c r="Q226">
        <f t="shared" si="120"/>
        <v>0.1259166964378497</v>
      </c>
      <c r="R226">
        <f t="shared" si="121"/>
        <v>1.1152312942099285E-2</v>
      </c>
      <c r="S226">
        <f t="shared" si="122"/>
        <v>1259.1730657941698</v>
      </c>
      <c r="T226">
        <f t="shared" si="123"/>
        <v>20158.738363488545</v>
      </c>
      <c r="U226">
        <f t="shared" si="100"/>
        <v>960945.74213919812</v>
      </c>
      <c r="V226">
        <f t="shared" si="124"/>
        <v>120.03571554660206</v>
      </c>
      <c r="W226">
        <f t="shared" si="101"/>
        <v>60349.146235695895</v>
      </c>
      <c r="X226">
        <f t="shared" si="102"/>
        <v>63661.901756454048</v>
      </c>
      <c r="Y226">
        <f t="shared" si="103"/>
        <v>52749.351249939216</v>
      </c>
      <c r="Z226">
        <f t="shared" si="125"/>
        <v>9123.5044395095047</v>
      </c>
      <c r="AA226">
        <f t="shared" si="126"/>
        <v>111.82302311186783</v>
      </c>
      <c r="AB226">
        <f t="shared" si="127"/>
        <v>217</v>
      </c>
      <c r="AC226">
        <f>$AL$7*INDEX(I_rec,MATCH(AB226-$AL$13,cpi_rec_u,0))/INDEX(I_rec,MATCH(AB2-$AL$13,cpi_rec_u,0))</f>
        <v>1250.751818616983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98</v>
      </c>
      <c r="C227">
        <f t="shared" si="107"/>
        <v>2044</v>
      </c>
      <c r="D227">
        <f t="shared" si="108"/>
        <v>0.13537781834985269</v>
      </c>
      <c r="E227">
        <f t="shared" si="109"/>
        <v>1.2048713528545973E-2</v>
      </c>
      <c r="F227">
        <f t="shared" si="110"/>
        <v>0.19185292064103546</v>
      </c>
      <c r="G227">
        <f t="shared" si="111"/>
        <v>15.731251250314223</v>
      </c>
      <c r="H227" t="b">
        <f t="shared" si="112"/>
        <v>0</v>
      </c>
      <c r="I227">
        <f t="shared" si="113"/>
        <v>1</v>
      </c>
      <c r="J227">
        <f t="shared" si="114"/>
        <v>1250.7518186169832</v>
      </c>
      <c r="K227">
        <f t="shared" si="115"/>
        <v>7.9277295310631013</v>
      </c>
      <c r="L227">
        <f t="shared" si="116"/>
        <v>19915.85149984996</v>
      </c>
      <c r="M227">
        <f t="shared" si="117"/>
        <v>126.23406316227604</v>
      </c>
      <c r="N227">
        <f t="shared" si="99"/>
        <v>0.44905095346452795</v>
      </c>
      <c r="O227">
        <f t="shared" si="118"/>
        <v>0.99609003425100362</v>
      </c>
      <c r="P227">
        <f t="shared" si="119"/>
        <v>1258.6795481480463</v>
      </c>
      <c r="Q227">
        <f t="shared" si="120"/>
        <v>0.1259166964378497</v>
      </c>
      <c r="R227">
        <f t="shared" si="121"/>
        <v>1.1152312942099285E-2</v>
      </c>
      <c r="S227">
        <f t="shared" si="122"/>
        <v>1259.1904121845428</v>
      </c>
      <c r="T227">
        <f t="shared" si="123"/>
        <v>19915.85149984996</v>
      </c>
      <c r="U227">
        <f t="shared" si="100"/>
        <v>944479.01969787863</v>
      </c>
      <c r="V227">
        <f t="shared" si="124"/>
        <v>117.9787889957326</v>
      </c>
      <c r="W227">
        <f t="shared" si="101"/>
        <v>60038.391394900209</v>
      </c>
      <c r="X227">
        <f t="shared" si="102"/>
        <v>63346.294655261598</v>
      </c>
      <c r="Y227">
        <f t="shared" si="103"/>
        <v>52037.457300478593</v>
      </c>
      <c r="Z227">
        <f t="shared" si="125"/>
        <v>8978.3370955922819</v>
      </c>
      <c r="AA227">
        <f t="shared" si="126"/>
        <v>109.88652257710811</v>
      </c>
      <c r="AB227">
        <f t="shared" si="127"/>
        <v>217</v>
      </c>
      <c r="AC227">
        <f>$AL$7*INDEX(I_rec,MATCH(AB227-$AL$13,cpi_rec_u,0))/INDEX(I_rec,MATCH(AB2-$AL$13,cpi_rec_u,0))</f>
        <v>1250.751818616983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98</v>
      </c>
      <c r="C228">
        <f t="shared" si="107"/>
        <v>2044</v>
      </c>
      <c r="D228">
        <f t="shared" si="108"/>
        <v>0.13537781834985269</v>
      </c>
      <c r="E228">
        <f t="shared" si="109"/>
        <v>1.2048713528545973E-2</v>
      </c>
      <c r="F228">
        <f t="shared" si="110"/>
        <v>0.18954133976061674</v>
      </c>
      <c r="G228">
        <f t="shared" si="111"/>
        <v>15.541709910553607</v>
      </c>
      <c r="H228" t="b">
        <f t="shared" si="112"/>
        <v>0</v>
      </c>
      <c r="I228">
        <f t="shared" si="113"/>
        <v>1</v>
      </c>
      <c r="J228">
        <f t="shared" si="114"/>
        <v>1250.7518186169832</v>
      </c>
      <c r="K228">
        <f t="shared" si="115"/>
        <v>7.9440593558886903</v>
      </c>
      <c r="L228">
        <f t="shared" si="116"/>
        <v>19675.891110451204</v>
      </c>
      <c r="M228">
        <f t="shared" si="117"/>
        <v>124.96999367489435</v>
      </c>
      <c r="N228">
        <f t="shared" si="99"/>
        <v>0.44729509029182457</v>
      </c>
      <c r="O228">
        <f t="shared" si="118"/>
        <v>0.99608983533125472</v>
      </c>
      <c r="P228">
        <f t="shared" si="119"/>
        <v>1258.6958779728718</v>
      </c>
      <c r="Q228">
        <f t="shared" si="120"/>
        <v>0.1259166964378497</v>
      </c>
      <c r="R228">
        <f t="shared" si="121"/>
        <v>1.1152312942099285E-2</v>
      </c>
      <c r="S228">
        <f t="shared" si="122"/>
        <v>1259.2077943056397</v>
      </c>
      <c r="T228">
        <f t="shared" si="123"/>
        <v>19675.891110451204</v>
      </c>
      <c r="U228">
        <f t="shared" si="100"/>
        <v>928192.05140405137</v>
      </c>
      <c r="V228">
        <f t="shared" si="124"/>
        <v>115.94431628046542</v>
      </c>
      <c r="W228">
        <f t="shared" si="101"/>
        <v>59722.646783785487</v>
      </c>
      <c r="X228">
        <f t="shared" si="102"/>
        <v>63025.910241350342</v>
      </c>
      <c r="Y228">
        <f t="shared" si="103"/>
        <v>51338.362415605283</v>
      </c>
      <c r="Z228">
        <f t="shared" si="125"/>
        <v>8835.4776634123427</v>
      </c>
      <c r="AA228">
        <f t="shared" si="126"/>
        <v>107.97921823366198</v>
      </c>
      <c r="AB228">
        <f t="shared" si="127"/>
        <v>217</v>
      </c>
      <c r="AC228">
        <f>$AL$7*INDEX(I_rec,MATCH(AB228-$AL$13,cpi_rec_u,0))/INDEX(I_rec,MATCH(AB2-$AL$13,cpi_rec_u,0))</f>
        <v>1250.751818616983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98</v>
      </c>
      <c r="C229">
        <f t="shared" si="107"/>
        <v>2044</v>
      </c>
      <c r="D229">
        <f t="shared" si="108"/>
        <v>0.13537781834985269</v>
      </c>
      <c r="E229">
        <f t="shared" si="109"/>
        <v>1.2048713528545973E-2</v>
      </c>
      <c r="F229">
        <f t="shared" si="110"/>
        <v>0.18725761045602426</v>
      </c>
      <c r="G229">
        <f t="shared" si="111"/>
        <v>15.354452300097583</v>
      </c>
      <c r="H229" t="b">
        <f t="shared" si="112"/>
        <v>0</v>
      </c>
      <c r="I229">
        <f t="shared" si="113"/>
        <v>1</v>
      </c>
      <c r="J229">
        <f t="shared" si="114"/>
        <v>1250.7518186169832</v>
      </c>
      <c r="K229">
        <f t="shared" si="115"/>
        <v>7.960422817479734</v>
      </c>
      <c r="L229">
        <f t="shared" si="116"/>
        <v>19438.821935042513</v>
      </c>
      <c r="M229">
        <f t="shared" si="117"/>
        <v>123.71858219462185</v>
      </c>
      <c r="N229">
        <f t="shared" si="99"/>
        <v>0.44554601047778702</v>
      </c>
      <c r="O229">
        <f t="shared" si="118"/>
        <v>0.99608965121236537</v>
      </c>
      <c r="P229">
        <f t="shared" si="119"/>
        <v>1258.7122414344628</v>
      </c>
      <c r="Q229">
        <f t="shared" si="120"/>
        <v>0.1259166964378497</v>
      </c>
      <c r="R229">
        <f t="shared" si="121"/>
        <v>1.1152312942099285E-2</v>
      </c>
      <c r="S229">
        <f t="shared" si="122"/>
        <v>1259.2252122310601</v>
      </c>
      <c r="T229">
        <f t="shared" si="123"/>
        <v>19438.821935042513</v>
      </c>
      <c r="U229">
        <f t="shared" si="100"/>
        <v>912082.58541672828</v>
      </c>
      <c r="V229">
        <f t="shared" si="124"/>
        <v>113.93201611400933</v>
      </c>
      <c r="W229">
        <f t="shared" si="101"/>
        <v>59401.831311881549</v>
      </c>
      <c r="X229">
        <f t="shared" si="102"/>
        <v>62700.675179682141</v>
      </c>
      <c r="Y229">
        <f t="shared" si="103"/>
        <v>50651.940813613597</v>
      </c>
      <c r="Z229">
        <f t="shared" si="125"/>
        <v>8694.8896126015406</v>
      </c>
      <c r="AA229">
        <f t="shared" si="126"/>
        <v>106.1006696388077</v>
      </c>
      <c r="AB229">
        <f t="shared" si="127"/>
        <v>217</v>
      </c>
      <c r="AC229">
        <f>$AL$7*INDEX(I_rec,MATCH(AB229-$AL$13,cpi_rec_u,0))/INDEX(I_rec,MATCH(AB2-$AL$13,cpi_rec_u,0))</f>
        <v>1250.751818616983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99</v>
      </c>
      <c r="C230">
        <f t="shared" si="107"/>
        <v>2044</v>
      </c>
      <c r="D230">
        <f t="shared" si="108"/>
        <v>0.15240110653392616</v>
      </c>
      <c r="E230">
        <f t="shared" si="109"/>
        <v>1.3684484212929782E-2</v>
      </c>
      <c r="F230">
        <f t="shared" si="110"/>
        <v>0.21011776009886873</v>
      </c>
      <c r="G230">
        <f t="shared" si="111"/>
        <v>15.144334539998713</v>
      </c>
      <c r="H230" t="b">
        <f t="shared" si="112"/>
        <v>0</v>
      </c>
      <c r="I230">
        <f t="shared" si="113"/>
        <v>1</v>
      </c>
      <c r="J230">
        <f t="shared" si="114"/>
        <v>1250.7518186169832</v>
      </c>
      <c r="K230">
        <f t="shared" si="115"/>
        <v>7.9768199851224644</v>
      </c>
      <c r="L230">
        <f t="shared" si="116"/>
        <v>19204.609138214772</v>
      </c>
      <c r="M230">
        <f t="shared" si="117"/>
        <v>122.47970196802798</v>
      </c>
      <c r="N230">
        <f t="shared" si="99"/>
        <v>0.44380369463355634</v>
      </c>
      <c r="O230">
        <f t="shared" si="118"/>
        <v>0.99608948166237132</v>
      </c>
      <c r="P230">
        <f t="shared" si="119"/>
        <v>1258.7286386021058</v>
      </c>
      <c r="Q230">
        <f t="shared" si="120"/>
        <v>0.14175028156114214</v>
      </c>
      <c r="R230">
        <f t="shared" si="121"/>
        <v>1.2657558543654579E-2</v>
      </c>
      <c r="S230">
        <f t="shared" si="122"/>
        <v>1259.242666034555</v>
      </c>
      <c r="T230">
        <f t="shared" si="123"/>
        <v>19204.609138214772</v>
      </c>
      <c r="U230">
        <f t="shared" si="100"/>
        <v>896148.39745710674</v>
      </c>
      <c r="V230">
        <f t="shared" si="124"/>
        <v>111.94161065247998</v>
      </c>
      <c r="W230">
        <f t="shared" si="101"/>
        <v>59173.837918743098</v>
      </c>
      <c r="X230">
        <f t="shared" si="102"/>
        <v>62465.601559017756</v>
      </c>
      <c r="Y230">
        <f t="shared" si="103"/>
        <v>49851.569794923395</v>
      </c>
      <c r="Z230">
        <f t="shared" si="125"/>
        <v>8556.5369843168428</v>
      </c>
      <c r="AA230">
        <f t="shared" si="126"/>
        <v>104.2504429671649</v>
      </c>
      <c r="AB230">
        <f t="shared" si="127"/>
        <v>217</v>
      </c>
      <c r="AC230">
        <f>$AL$7*INDEX(I_rec,MATCH(AB230-$AL$13,cpi_rec_u,0))/INDEX(I_rec,MATCH(AB2-$AL$13,cpi_rec_u,0))</f>
        <v>1250.751818616983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99</v>
      </c>
      <c r="C231">
        <f t="shared" si="107"/>
        <v>2045</v>
      </c>
      <c r="D231">
        <f t="shared" si="108"/>
        <v>0.15172568006987844</v>
      </c>
      <c r="E231">
        <f t="shared" si="109"/>
        <v>1.3619010986299696E-2</v>
      </c>
      <c r="F231">
        <f t="shared" si="110"/>
        <v>0.20625085848044042</v>
      </c>
      <c r="G231">
        <f t="shared" si="111"/>
        <v>14.938083681518272</v>
      </c>
      <c r="H231" t="b">
        <f t="shared" si="112"/>
        <v>1</v>
      </c>
      <c r="I231">
        <f t="shared" si="113"/>
        <v>1.0249999999999999</v>
      </c>
      <c r="J231">
        <f t="shared" si="114"/>
        <v>1282.0206140824077</v>
      </c>
      <c r="K231">
        <f t="shared" si="115"/>
        <v>7.9932509282458328</v>
      </c>
      <c r="L231">
        <f t="shared" si="116"/>
        <v>19415.349066838568</v>
      </c>
      <c r="M231">
        <f t="shared" si="117"/>
        <v>121.05246611951014</v>
      </c>
      <c r="N231">
        <f t="shared" si="99"/>
        <v>0.44206812326451017</v>
      </c>
      <c r="O231">
        <f t="shared" si="118"/>
        <v>0.99608932645213955</v>
      </c>
      <c r="P231">
        <f t="shared" si="119"/>
        <v>1290.0138650106535</v>
      </c>
      <c r="Q231">
        <f t="shared" si="120"/>
        <v>0.14112205848829129</v>
      </c>
      <c r="R231">
        <f t="shared" si="121"/>
        <v>1.2597352357869629E-2</v>
      </c>
      <c r="S231">
        <f t="shared" si="122"/>
        <v>1290.5289512554518</v>
      </c>
      <c r="T231">
        <f t="shared" si="123"/>
        <v>19415.349066838568</v>
      </c>
      <c r="U231">
        <f t="shared" si="100"/>
        <v>879943.68083919538</v>
      </c>
      <c r="V231">
        <f t="shared" si="124"/>
        <v>109.91741233496548</v>
      </c>
      <c r="W231">
        <f t="shared" si="101"/>
        <v>58906.0618215629</v>
      </c>
      <c r="X231">
        <f t="shared" si="102"/>
        <v>62191.019098076147</v>
      </c>
      <c r="Y231">
        <f t="shared" si="103"/>
        <v>49070.966686767242</v>
      </c>
      <c r="Z231">
        <f t="shared" si="125"/>
        <v>8616.6036484631259</v>
      </c>
      <c r="AA231">
        <f t="shared" si="126"/>
        <v>102.31451589335151</v>
      </c>
      <c r="AB231">
        <f t="shared" si="127"/>
        <v>229</v>
      </c>
      <c r="AC231">
        <f>$AL$7*INDEX(I_rec,MATCH(AB231-$AL$13,cpi_rec_u,0))/INDEX(I_rec,MATCH(AB2-$AL$13,cpi_rec_u,0))</f>
        <v>1282.0206140824075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99</v>
      </c>
      <c r="C232">
        <f t="shared" si="107"/>
        <v>2045</v>
      </c>
      <c r="D232">
        <f t="shared" si="108"/>
        <v>0.15172568006987844</v>
      </c>
      <c r="E232">
        <f t="shared" si="109"/>
        <v>1.3619010986299696E-2</v>
      </c>
      <c r="F232">
        <f t="shared" si="110"/>
        <v>0.20344192577286155</v>
      </c>
      <c r="G232">
        <f t="shared" si="111"/>
        <v>14.734641755745411</v>
      </c>
      <c r="H232" t="b">
        <f t="shared" si="112"/>
        <v>0</v>
      </c>
      <c r="I232">
        <f t="shared" si="113"/>
        <v>1</v>
      </c>
      <c r="J232">
        <f t="shared" si="114"/>
        <v>1282.0206140824077</v>
      </c>
      <c r="K232">
        <f t="shared" si="115"/>
        <v>8.0097157164217805</v>
      </c>
      <c r="L232">
        <f t="shared" si="116"/>
        <v>19150.93121459445</v>
      </c>
      <c r="M232">
        <f t="shared" si="117"/>
        <v>119.64980363708064</v>
      </c>
      <c r="N232">
        <f t="shared" si="99"/>
        <v>0.44033927677410883</v>
      </c>
      <c r="O232">
        <f t="shared" si="118"/>
        <v>0.99608918535533741</v>
      </c>
      <c r="P232">
        <f t="shared" si="119"/>
        <v>1290.0303297988296</v>
      </c>
      <c r="Q232">
        <f t="shared" si="120"/>
        <v>0.14112205848829129</v>
      </c>
      <c r="R232">
        <f t="shared" si="121"/>
        <v>1.2597352357869629E-2</v>
      </c>
      <c r="S232">
        <f t="shared" si="122"/>
        <v>1290.546477036957</v>
      </c>
      <c r="T232">
        <f t="shared" si="123"/>
        <v>19150.93121459445</v>
      </c>
      <c r="U232">
        <f t="shared" si="100"/>
        <v>863944.32913921971</v>
      </c>
      <c r="V232">
        <f t="shared" si="124"/>
        <v>107.91886700053999</v>
      </c>
      <c r="W232">
        <f t="shared" si="101"/>
        <v>58633.548304786287</v>
      </c>
      <c r="X232">
        <f t="shared" si="102"/>
        <v>61911.86754510388</v>
      </c>
      <c r="Y232">
        <f t="shared" si="103"/>
        <v>48304.859567047177</v>
      </c>
      <c r="Z232">
        <f t="shared" si="125"/>
        <v>8466.0162208034944</v>
      </c>
      <c r="AA232">
        <f t="shared" si="126"/>
        <v>100.41427998811042</v>
      </c>
      <c r="AB232">
        <f t="shared" si="127"/>
        <v>229</v>
      </c>
      <c r="AC232">
        <f>$AL$7*INDEX(I_rec,MATCH(AB232-$AL$13,cpi_rec_u,0))/INDEX(I_rec,MATCH(AB2-$AL$13,cpi_rec_u,0))</f>
        <v>1282.0206140824075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99</v>
      </c>
      <c r="C233">
        <f t="shared" si="107"/>
        <v>2045</v>
      </c>
      <c r="D233">
        <f t="shared" si="108"/>
        <v>0.15172568006987844</v>
      </c>
      <c r="E233">
        <f t="shared" si="109"/>
        <v>1.3619010986299696E-2</v>
      </c>
      <c r="F233">
        <f t="shared" si="110"/>
        <v>0.200671247950687</v>
      </c>
      <c r="G233">
        <f t="shared" si="111"/>
        <v>14.533970507794724</v>
      </c>
      <c r="H233" t="b">
        <f t="shared" si="112"/>
        <v>0</v>
      </c>
      <c r="I233">
        <f t="shared" si="113"/>
        <v>1</v>
      </c>
      <c r="J233">
        <f t="shared" si="114"/>
        <v>1282.0206140824077</v>
      </c>
      <c r="K233">
        <f t="shared" si="115"/>
        <v>8.0262144193655978</v>
      </c>
      <c r="L233">
        <f t="shared" si="116"/>
        <v>18890.11447198502</v>
      </c>
      <c r="M233">
        <f t="shared" si="117"/>
        <v>118.26339412415025</v>
      </c>
      <c r="N233">
        <f t="shared" si="99"/>
        <v>0.43861713546767073</v>
      </c>
      <c r="O233">
        <f t="shared" si="118"/>
        <v>0.99608905814840232</v>
      </c>
      <c r="P233">
        <f t="shared" si="119"/>
        <v>1290.0468285017732</v>
      </c>
      <c r="Q233">
        <f t="shared" si="120"/>
        <v>0.14112205848829129</v>
      </c>
      <c r="R233">
        <f t="shared" si="121"/>
        <v>1.2597352357869629E-2</v>
      </c>
      <c r="S233">
        <f t="shared" si="122"/>
        <v>1290.5640389187024</v>
      </c>
      <c r="T233">
        <f t="shared" si="123"/>
        <v>18890.11447198502</v>
      </c>
      <c r="U233">
        <f t="shared" si="100"/>
        <v>848147.47546183341</v>
      </c>
      <c r="V233">
        <f t="shared" si="124"/>
        <v>105.94561653342323</v>
      </c>
      <c r="W233">
        <f t="shared" si="101"/>
        <v>58356.212777985391</v>
      </c>
      <c r="X233">
        <f t="shared" si="102"/>
        <v>61628.070043822474</v>
      </c>
      <c r="Y233">
        <f t="shared" si="103"/>
        <v>47553.077007390049</v>
      </c>
      <c r="Z233">
        <f t="shared" si="125"/>
        <v>8318.0593447740102</v>
      </c>
      <c r="AA233">
        <f t="shared" si="126"/>
        <v>98.545580276726099</v>
      </c>
      <c r="AB233">
        <f t="shared" si="127"/>
        <v>229</v>
      </c>
      <c r="AC233">
        <f>$AL$7*INDEX(I_rec,MATCH(AB233-$AL$13,cpi_rec_u,0))/INDEX(I_rec,MATCH(AB2-$AL$13,cpi_rec_u,0))</f>
        <v>1282.0206140824075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99</v>
      </c>
      <c r="C234">
        <f t="shared" si="107"/>
        <v>2045</v>
      </c>
      <c r="D234">
        <f t="shared" si="108"/>
        <v>0.15172568006987844</v>
      </c>
      <c r="E234">
        <f t="shared" si="109"/>
        <v>1.3619010986299696E-2</v>
      </c>
      <c r="F234">
        <f t="shared" si="110"/>
        <v>0.19793830402021212</v>
      </c>
      <c r="G234">
        <f t="shared" si="111"/>
        <v>14.336032203774511</v>
      </c>
      <c r="H234" t="b">
        <f t="shared" si="112"/>
        <v>0</v>
      </c>
      <c r="I234">
        <f t="shared" si="113"/>
        <v>1</v>
      </c>
      <c r="J234">
        <f t="shared" si="114"/>
        <v>1282.0206140824077</v>
      </c>
      <c r="K234">
        <f t="shared" si="115"/>
        <v>8.0427471069361438</v>
      </c>
      <c r="L234">
        <f t="shared" si="116"/>
        <v>18632.849795458595</v>
      </c>
      <c r="M234">
        <f t="shared" si="117"/>
        <v>116.89304925386125</v>
      </c>
      <c r="N234">
        <f t="shared" si="99"/>
        <v>0.43690167955607756</v>
      </c>
      <c r="O234">
        <f t="shared" si="118"/>
        <v>0.99608894461051078</v>
      </c>
      <c r="P234">
        <f t="shared" si="119"/>
        <v>1290.0633611893438</v>
      </c>
      <c r="Q234">
        <f t="shared" si="120"/>
        <v>0.14112205848829129</v>
      </c>
      <c r="R234">
        <f t="shared" si="121"/>
        <v>1.2597352357869629E-2</v>
      </c>
      <c r="S234">
        <f t="shared" si="122"/>
        <v>1290.5816369750489</v>
      </c>
      <c r="T234">
        <f t="shared" si="123"/>
        <v>18632.849795458595</v>
      </c>
      <c r="U234">
        <f t="shared" si="100"/>
        <v>832550.29235654883</v>
      </c>
      <c r="V234">
        <f t="shared" si="124"/>
        <v>103.99730774505565</v>
      </c>
      <c r="W234">
        <f t="shared" si="101"/>
        <v>58073.969179376414</v>
      </c>
      <c r="X234">
        <f t="shared" si="102"/>
        <v>61339.548485171159</v>
      </c>
      <c r="Y234">
        <f t="shared" si="103"/>
        <v>46815.450091853076</v>
      </c>
      <c r="Z234">
        <f t="shared" si="125"/>
        <v>8172.6872028834232</v>
      </c>
      <c r="AA234">
        <f t="shared" si="126"/>
        <v>96.707892842935053</v>
      </c>
      <c r="AB234">
        <f t="shared" si="127"/>
        <v>229</v>
      </c>
      <c r="AC234">
        <f>$AL$7*INDEX(I_rec,MATCH(AB234-$AL$13,cpi_rec_u,0))/INDEX(I_rec,MATCH(AB2-$AL$13,cpi_rec_u,0))</f>
        <v>1282.0206140824075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99</v>
      </c>
      <c r="C235">
        <f t="shared" si="107"/>
        <v>2045</v>
      </c>
      <c r="D235">
        <f t="shared" si="108"/>
        <v>0.15172568006987844</v>
      </c>
      <c r="E235">
        <f t="shared" si="109"/>
        <v>1.3619010986299696E-2</v>
      </c>
      <c r="F235">
        <f t="shared" si="110"/>
        <v>0.19524258008315132</v>
      </c>
      <c r="G235">
        <f t="shared" si="111"/>
        <v>14.14078962369136</v>
      </c>
      <c r="H235" t="b">
        <f t="shared" si="112"/>
        <v>0</v>
      </c>
      <c r="I235">
        <f t="shared" si="113"/>
        <v>1</v>
      </c>
      <c r="J235">
        <f t="shared" si="114"/>
        <v>1282.0206140824077</v>
      </c>
      <c r="K235">
        <f t="shared" si="115"/>
        <v>8.0593138491361831</v>
      </c>
      <c r="L235">
        <f t="shared" si="116"/>
        <v>18379.088809388173</v>
      </c>
      <c r="M235">
        <f t="shared" si="117"/>
        <v>115.53858288154224</v>
      </c>
      <c r="N235">
        <f t="shared" si="99"/>
        <v>0.43519288915941035</v>
      </c>
      <c r="O235">
        <f t="shared" si="118"/>
        <v>0.99608884452354707</v>
      </c>
      <c r="P235">
        <f t="shared" si="119"/>
        <v>1290.079927931544</v>
      </c>
      <c r="Q235">
        <f t="shared" si="120"/>
        <v>0.14112205848829129</v>
      </c>
      <c r="R235">
        <f t="shared" si="121"/>
        <v>1.2597352357869629E-2</v>
      </c>
      <c r="S235">
        <f t="shared" si="122"/>
        <v>1290.5992712805103</v>
      </c>
      <c r="T235">
        <f t="shared" si="123"/>
        <v>18379.088809388173</v>
      </c>
      <c r="U235">
        <f t="shared" si="100"/>
        <v>817149.99126106838</v>
      </c>
      <c r="V235">
        <f t="shared" si="124"/>
        <v>102.07359230456272</v>
      </c>
      <c r="W235">
        <f t="shared" si="101"/>
        <v>57786.729949791617</v>
      </c>
      <c r="X235">
        <f t="shared" si="102"/>
        <v>61046.223486432347</v>
      </c>
      <c r="Y235">
        <f t="shared" si="103"/>
        <v>46091.812381418284</v>
      </c>
      <c r="Z235">
        <f t="shared" si="125"/>
        <v>8029.854769532003</v>
      </c>
      <c r="AA235">
        <f t="shared" si="126"/>
        <v>94.900702456377275</v>
      </c>
      <c r="AB235">
        <f t="shared" si="127"/>
        <v>229</v>
      </c>
      <c r="AC235">
        <f>$AL$7*INDEX(I_rec,MATCH(AB235-$AL$13,cpi_rec_u,0))/INDEX(I_rec,MATCH(AB2-$AL$13,cpi_rec_u,0))</f>
        <v>1282.0206140824075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99</v>
      </c>
      <c r="C236">
        <f t="shared" si="107"/>
        <v>2045</v>
      </c>
      <c r="D236">
        <f t="shared" si="108"/>
        <v>0.15172568006987844</v>
      </c>
      <c r="E236">
        <f t="shared" si="109"/>
        <v>1.3619010986299696E-2</v>
      </c>
      <c r="F236">
        <f t="shared" si="110"/>
        <v>0.19258356924000536</v>
      </c>
      <c r="G236">
        <f t="shared" si="111"/>
        <v>13.948206054451354</v>
      </c>
      <c r="H236" t="b">
        <f t="shared" si="112"/>
        <v>0</v>
      </c>
      <c r="I236">
        <f t="shared" si="113"/>
        <v>1</v>
      </c>
      <c r="J236">
        <f t="shared" si="114"/>
        <v>1282.0206140824077</v>
      </c>
      <c r="K236">
        <f t="shared" si="115"/>
        <v>8.0759147161126812</v>
      </c>
      <c r="L236">
        <f t="shared" si="116"/>
        <v>18128.783796974938</v>
      </c>
      <c r="M236">
        <f t="shared" si="117"/>
        <v>114.19981101942255</v>
      </c>
      <c r="N236">
        <f t="shared" si="99"/>
        <v>0.43349074431051909</v>
      </c>
      <c r="O236">
        <f t="shared" si="118"/>
        <v>0.99608875767207727</v>
      </c>
      <c r="P236">
        <f t="shared" si="119"/>
        <v>1290.0965287985205</v>
      </c>
      <c r="Q236">
        <f t="shared" si="120"/>
        <v>0.14112205848829129</v>
      </c>
      <c r="R236">
        <f t="shared" si="121"/>
        <v>1.2597352357869629E-2</v>
      </c>
      <c r="S236">
        <f t="shared" si="122"/>
        <v>1290.6169419097535</v>
      </c>
      <c r="T236">
        <f t="shared" si="123"/>
        <v>18128.783796974938</v>
      </c>
      <c r="U236">
        <f t="shared" si="100"/>
        <v>801943.82195272576</v>
      </c>
      <c r="V236">
        <f t="shared" si="124"/>
        <v>100.17412667023216</v>
      </c>
      <c r="W236">
        <f t="shared" si="101"/>
        <v>57494.406006197292</v>
      </c>
      <c r="X236">
        <f t="shared" si="102"/>
        <v>60748.014370015626</v>
      </c>
      <c r="Y236">
        <f t="shared" si="103"/>
        <v>45381.999879024443</v>
      </c>
      <c r="Z236">
        <f t="shared" si="125"/>
        <v>7889.5177975518282</v>
      </c>
      <c r="AA236">
        <f t="shared" si="126"/>
        <v>93.123502429936323</v>
      </c>
      <c r="AB236">
        <f t="shared" si="127"/>
        <v>229</v>
      </c>
      <c r="AC236">
        <f>$AL$7*INDEX(I_rec,MATCH(AB236-$AL$13,cpi_rec_u,0))/INDEX(I_rec,MATCH(AB2-$AL$13,cpi_rec_u,0))</f>
        <v>1282.0206140824075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99</v>
      </c>
      <c r="C237">
        <f t="shared" si="107"/>
        <v>2045</v>
      </c>
      <c r="D237">
        <f t="shared" si="108"/>
        <v>0.15172568006987844</v>
      </c>
      <c r="E237">
        <f t="shared" si="109"/>
        <v>1.3619010986299696E-2</v>
      </c>
      <c r="F237">
        <f t="shared" si="110"/>
        <v>0.18996077149474491</v>
      </c>
      <c r="G237">
        <f t="shared" si="111"/>
        <v>13.75824528295661</v>
      </c>
      <c r="H237" t="b">
        <f t="shared" si="112"/>
        <v>0</v>
      </c>
      <c r="I237">
        <f t="shared" si="113"/>
        <v>1</v>
      </c>
      <c r="J237">
        <f t="shared" si="114"/>
        <v>1282.0206140824077</v>
      </c>
      <c r="K237">
        <f t="shared" si="115"/>
        <v>8.092549778157089</v>
      </c>
      <c r="L237">
        <f t="shared" si="116"/>
        <v>17881.887691275682</v>
      </c>
      <c r="M237">
        <f t="shared" si="117"/>
        <v>112.87655181163967</v>
      </c>
      <c r="N237">
        <f t="shared" si="99"/>
        <v>0.43179522495852402</v>
      </c>
      <c r="O237">
        <f t="shared" si="118"/>
        <v>0.99608868384331517</v>
      </c>
      <c r="P237">
        <f t="shared" si="119"/>
        <v>1290.1131638605648</v>
      </c>
      <c r="Q237">
        <f t="shared" si="120"/>
        <v>0.14112205848829129</v>
      </c>
      <c r="R237">
        <f t="shared" si="121"/>
        <v>1.2597352357869629E-2</v>
      </c>
      <c r="S237">
        <f t="shared" si="122"/>
        <v>1290.6346489375996</v>
      </c>
      <c r="T237">
        <f t="shared" si="123"/>
        <v>17881.887691275682</v>
      </c>
      <c r="U237">
        <f t="shared" si="100"/>
        <v>786929.07200791896</v>
      </c>
      <c r="V237">
        <f t="shared" si="124"/>
        <v>98.298572021989472</v>
      </c>
      <c r="W237">
        <f t="shared" si="101"/>
        <v>57196.90671475001</v>
      </c>
      <c r="X237">
        <f t="shared" si="102"/>
        <v>60444.839141895078</v>
      </c>
      <c r="Y237">
        <f t="shared" si="103"/>
        <v>44685.850995130444</v>
      </c>
      <c r="Z237">
        <f t="shared" si="125"/>
        <v>7751.6328049682052</v>
      </c>
      <c r="AA237">
        <f t="shared" si="126"/>
        <v>91.375794479369176</v>
      </c>
      <c r="AB237">
        <f t="shared" si="127"/>
        <v>229</v>
      </c>
      <c r="AC237">
        <f>$AL$7*INDEX(I_rec,MATCH(AB237-$AL$13,cpi_rec_u,0))/INDEX(I_rec,MATCH(AB2-$AL$13,cpi_rec_u,0))</f>
        <v>1282.0206140824075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99</v>
      </c>
      <c r="C238">
        <f t="shared" si="107"/>
        <v>2045</v>
      </c>
      <c r="D238">
        <f t="shared" si="108"/>
        <v>0.15172568006987844</v>
      </c>
      <c r="E238">
        <f t="shared" si="109"/>
        <v>1.3619010986299696E-2</v>
      </c>
      <c r="F238">
        <f t="shared" si="110"/>
        <v>0.18737369366079204</v>
      </c>
      <c r="G238">
        <f t="shared" si="111"/>
        <v>13.570871589295818</v>
      </c>
      <c r="H238" t="b">
        <f t="shared" si="112"/>
        <v>0</v>
      </c>
      <c r="I238">
        <f t="shared" si="113"/>
        <v>1</v>
      </c>
      <c r="J238">
        <f t="shared" si="114"/>
        <v>1282.0206140824077</v>
      </c>
      <c r="K238">
        <f t="shared" si="115"/>
        <v>8.1092191057056446</v>
      </c>
      <c r="L238">
        <f t="shared" si="116"/>
        <v>17638.354066352422</v>
      </c>
      <c r="M238">
        <f t="shared" si="117"/>
        <v>111.5686255095363</v>
      </c>
      <c r="N238">
        <f t="shared" si="99"/>
        <v>0.43010631097225238</v>
      </c>
      <c r="O238">
        <f t="shared" si="118"/>
        <v>0.9960886228270962</v>
      </c>
      <c r="P238">
        <f t="shared" si="119"/>
        <v>1290.1298331881135</v>
      </c>
      <c r="Q238">
        <f t="shared" si="120"/>
        <v>0.14112205848829129</v>
      </c>
      <c r="R238">
        <f t="shared" si="121"/>
        <v>1.2597352357869629E-2</v>
      </c>
      <c r="S238">
        <f t="shared" si="122"/>
        <v>1290.652392439024</v>
      </c>
      <c r="T238">
        <f t="shared" si="123"/>
        <v>17638.354066352422</v>
      </c>
      <c r="U238">
        <f t="shared" si="100"/>
        <v>772103.06626940425</v>
      </c>
      <c r="V238">
        <f t="shared" si="124"/>
        <v>96.44659419485545</v>
      </c>
      <c r="W238">
        <f t="shared" si="101"/>
        <v>56894.13986338277</v>
      </c>
      <c r="X238">
        <f t="shared" si="102"/>
        <v>60136.614469693712</v>
      </c>
      <c r="Y238">
        <f t="shared" si="103"/>
        <v>44003.206513798301</v>
      </c>
      <c r="Z238">
        <f t="shared" si="125"/>
        <v>7616.1570619787408</v>
      </c>
      <c r="AA238">
        <f t="shared" si="126"/>
        <v>89.657088585190678</v>
      </c>
      <c r="AB238">
        <f t="shared" si="127"/>
        <v>229</v>
      </c>
      <c r="AC238">
        <f>$AL$7*INDEX(I_rec,MATCH(AB238-$AL$13,cpi_rec_u,0))/INDEX(I_rec,MATCH(AB2-$AL$13,cpi_rec_u,0))</f>
        <v>1282.0206140824075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99</v>
      </c>
      <c r="C239">
        <f t="shared" si="107"/>
        <v>2045</v>
      </c>
      <c r="D239">
        <f t="shared" si="108"/>
        <v>0.15172568006987844</v>
      </c>
      <c r="E239">
        <f t="shared" si="109"/>
        <v>1.3619010986299696E-2</v>
      </c>
      <c r="F239">
        <f t="shared" si="110"/>
        <v>0.18482184926828216</v>
      </c>
      <c r="G239">
        <f t="shared" si="111"/>
        <v>13.386049740027536</v>
      </c>
      <c r="H239" t="b">
        <f t="shared" si="112"/>
        <v>0</v>
      </c>
      <c r="I239">
        <f t="shared" si="113"/>
        <v>1</v>
      </c>
      <c r="J239">
        <f t="shared" si="114"/>
        <v>1282.0206140824077</v>
      </c>
      <c r="K239">
        <f t="shared" si="115"/>
        <v>8.1259227693396792</v>
      </c>
      <c r="L239">
        <f t="shared" si="116"/>
        <v>17398.137128542527</v>
      </c>
      <c r="M239">
        <f t="shared" si="117"/>
        <v>110.27585444724384</v>
      </c>
      <c r="N239">
        <f t="shared" si="99"/>
        <v>0.4284239821436101</v>
      </c>
      <c r="O239">
        <f t="shared" si="118"/>
        <v>0.99608857441584764</v>
      </c>
      <c r="P239">
        <f t="shared" si="119"/>
        <v>1290.1465368517474</v>
      </c>
      <c r="Q239">
        <f t="shared" si="120"/>
        <v>0.14112205848829129</v>
      </c>
      <c r="R239">
        <f t="shared" si="121"/>
        <v>1.2597352357869629E-2</v>
      </c>
      <c r="S239">
        <f t="shared" si="122"/>
        <v>1290.6701724891561</v>
      </c>
      <c r="T239">
        <f t="shared" si="123"/>
        <v>17398.137128542527</v>
      </c>
      <c r="U239">
        <f t="shared" si="100"/>
        <v>757463.16632133583</v>
      </c>
      <c r="V239">
        <f t="shared" si="124"/>
        <v>94.617863613371171</v>
      </c>
      <c r="W239">
        <f t="shared" si="101"/>
        <v>56586.011633912953</v>
      </c>
      <c r="X239">
        <f t="shared" si="102"/>
        <v>59823.255660409457</v>
      </c>
      <c r="Y239">
        <f t="shared" si="103"/>
        <v>43333.909559289226</v>
      </c>
      <c r="Z239">
        <f t="shared" si="125"/>
        <v>7483.0485781468024</v>
      </c>
      <c r="AA239">
        <f t="shared" si="126"/>
        <v>87.966902856778574</v>
      </c>
      <c r="AB239">
        <f t="shared" si="127"/>
        <v>229</v>
      </c>
      <c r="AC239">
        <f>$AL$7*INDEX(I_rec,MATCH(AB239-$AL$13,cpi_rec_u,0))/INDEX(I_rec,MATCH(AB2-$AL$13,cpi_rec_u,0))</f>
        <v>1282.0206140824075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99</v>
      </c>
      <c r="C240">
        <f t="shared" si="107"/>
        <v>2045</v>
      </c>
      <c r="D240">
        <f t="shared" si="108"/>
        <v>0.15172568006987844</v>
      </c>
      <c r="E240">
        <f t="shared" si="109"/>
        <v>1.3619010986299696E-2</v>
      </c>
      <c r="F240">
        <f t="shared" si="110"/>
        <v>0.1823047584725892</v>
      </c>
      <c r="G240">
        <f t="shared" si="111"/>
        <v>13.203744981554946</v>
      </c>
      <c r="H240" t="b">
        <f t="shared" si="112"/>
        <v>0</v>
      </c>
      <c r="I240">
        <f t="shared" si="113"/>
        <v>1</v>
      </c>
      <c r="J240">
        <f t="shared" si="114"/>
        <v>1282.0206140824077</v>
      </c>
      <c r="K240">
        <f t="shared" si="115"/>
        <v>8.1426608397859077</v>
      </c>
      <c r="L240">
        <f t="shared" si="116"/>
        <v>17161.191707847756</v>
      </c>
      <c r="M240">
        <f t="shared" si="117"/>
        <v>108.99806301754855</v>
      </c>
      <c r="N240">
        <f t="shared" si="99"/>
        <v>0.42674821819088987</v>
      </c>
      <c r="O240">
        <f t="shared" si="118"/>
        <v>0.99608853840455991</v>
      </c>
      <c r="P240">
        <f t="shared" si="119"/>
        <v>1290.1632749221938</v>
      </c>
      <c r="Q240">
        <f t="shared" si="120"/>
        <v>0.14112205848829129</v>
      </c>
      <c r="R240">
        <f t="shared" si="121"/>
        <v>1.2597352357869629E-2</v>
      </c>
      <c r="S240">
        <f t="shared" si="122"/>
        <v>1290.6879891632807</v>
      </c>
      <c r="T240">
        <f t="shared" si="123"/>
        <v>17161.191707847756</v>
      </c>
      <c r="U240">
        <f t="shared" si="100"/>
        <v>743006.76997193031</v>
      </c>
      <c r="V240">
        <f t="shared" si="124"/>
        <v>92.812055226975502</v>
      </c>
      <c r="W240">
        <f t="shared" si="101"/>
        <v>56272.426573663601</v>
      </c>
      <c r="X240">
        <f t="shared" si="102"/>
        <v>59504.676637776756</v>
      </c>
      <c r="Y240">
        <f t="shared" si="103"/>
        <v>42677.805563164729</v>
      </c>
      <c r="Z240">
        <f t="shared" si="125"/>
        <v>7352.2660898060367</v>
      </c>
      <c r="AA240">
        <f t="shared" si="126"/>
        <v>86.304763398664562</v>
      </c>
      <c r="AB240">
        <f t="shared" si="127"/>
        <v>229</v>
      </c>
      <c r="AC240">
        <f>$AL$7*INDEX(I_rec,MATCH(AB240-$AL$13,cpi_rec_u,0))/INDEX(I_rec,MATCH(AB2-$AL$13,cpi_rec_u,0))</f>
        <v>1282.0206140824075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99</v>
      </c>
      <c r="C241">
        <f t="shared" si="107"/>
        <v>2045</v>
      </c>
      <c r="D241">
        <f t="shared" si="108"/>
        <v>0.15172568006987844</v>
      </c>
      <c r="E241">
        <f t="shared" si="109"/>
        <v>1.3619010986299696E-2</v>
      </c>
      <c r="F241">
        <f t="shared" si="110"/>
        <v>0.17982194796409628</v>
      </c>
      <c r="G241">
        <f t="shared" si="111"/>
        <v>13.023923033590849</v>
      </c>
      <c r="H241" t="b">
        <f t="shared" si="112"/>
        <v>0</v>
      </c>
      <c r="I241">
        <f t="shared" si="113"/>
        <v>1</v>
      </c>
      <c r="J241">
        <f t="shared" si="114"/>
        <v>1282.0206140824077</v>
      </c>
      <c r="K241">
        <f t="shared" si="115"/>
        <v>8.1594333879167262</v>
      </c>
      <c r="L241">
        <f t="shared" si="116"/>
        <v>16927.47324944058</v>
      </c>
      <c r="M241">
        <f t="shared" si="117"/>
        <v>107.73507764803735</v>
      </c>
      <c r="N241">
        <f t="shared" si="99"/>
        <v>0.42507899876201616</v>
      </c>
      <c r="O241">
        <f t="shared" si="118"/>
        <v>0.99608851459075798</v>
      </c>
      <c r="P241">
        <f t="shared" si="119"/>
        <v>1290.1800474703246</v>
      </c>
      <c r="Q241">
        <f t="shared" si="120"/>
        <v>0.14112205848829129</v>
      </c>
      <c r="R241">
        <f t="shared" si="121"/>
        <v>1.2597352357869629E-2</v>
      </c>
      <c r="S241">
        <f t="shared" si="122"/>
        <v>1290.7058425368366</v>
      </c>
      <c r="T241">
        <f t="shared" si="123"/>
        <v>16927.47324944058</v>
      </c>
      <c r="U241">
        <f t="shared" si="100"/>
        <v>728731.31074363948</v>
      </c>
      <c r="V241">
        <f t="shared" si="124"/>
        <v>91.028848446320438</v>
      </c>
      <c r="W241">
        <f t="shared" si="101"/>
        <v>55953.287566589621</v>
      </c>
      <c r="X241">
        <f t="shared" si="102"/>
        <v>59180.789919257695</v>
      </c>
      <c r="Y241">
        <f t="shared" si="103"/>
        <v>42034.742231882388</v>
      </c>
      <c r="Z241">
        <f t="shared" si="125"/>
        <v>7223.7690476727203</v>
      </c>
      <c r="AA241">
        <f t="shared" si="126"/>
        <v>84.67020417897831</v>
      </c>
      <c r="AB241">
        <f t="shared" si="127"/>
        <v>229</v>
      </c>
      <c r="AC241">
        <f>$AL$7*INDEX(I_rec,MATCH(AB241-$AL$13,cpi_rec_u,0))/INDEX(I_rec,MATCH(AB2-$AL$13,cpi_rec_u,0))</f>
        <v>1282.0206140824075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100</v>
      </c>
      <c r="C242">
        <f t="shared" si="107"/>
        <v>2045</v>
      </c>
      <c r="D242">
        <f t="shared" si="108"/>
        <v>0.17066684316035399</v>
      </c>
      <c r="E242">
        <f t="shared" si="109"/>
        <v>1.5473480147420338E-2</v>
      </c>
      <c r="F242">
        <f t="shared" si="110"/>
        <v>0.20152541450179845</v>
      </c>
      <c r="G242">
        <f t="shared" si="111"/>
        <v>12.822397619089051</v>
      </c>
      <c r="H242" t="b">
        <f t="shared" si="112"/>
        <v>0</v>
      </c>
      <c r="I242">
        <f t="shared" si="113"/>
        <v>1</v>
      </c>
      <c r="J242">
        <f t="shared" si="114"/>
        <v>1282.0206140824077</v>
      </c>
      <c r="K242">
        <f t="shared" si="115"/>
        <v>8.1762404847505259</v>
      </c>
      <c r="L242">
        <f t="shared" si="116"/>
        <v>16696.937805286154</v>
      </c>
      <c r="M242">
        <f t="shared" si="117"/>
        <v>106.48672677752039</v>
      </c>
      <c r="N242">
        <f t="shared" si="99"/>
        <v>0.42341630343772957</v>
      </c>
      <c r="O242">
        <f t="shared" si="118"/>
        <v>0.99608850277447492</v>
      </c>
      <c r="P242">
        <f t="shared" si="119"/>
        <v>1290.1968545671582</v>
      </c>
      <c r="Q242">
        <f t="shared" si="120"/>
        <v>0.15873948438652605</v>
      </c>
      <c r="R242">
        <f t="shared" si="121"/>
        <v>1.4301243162914257E-2</v>
      </c>
      <c r="S242">
        <f t="shared" si="122"/>
        <v>1290.7237326854188</v>
      </c>
      <c r="T242">
        <f t="shared" si="123"/>
        <v>16696.937805286154</v>
      </c>
      <c r="U242">
        <f t="shared" si="100"/>
        <v>714634.25737071515</v>
      </c>
      <c r="V242">
        <f t="shared" si="124"/>
        <v>89.267927080509864</v>
      </c>
      <c r="W242">
        <f t="shared" si="101"/>
        <v>55733.278486608411</v>
      </c>
      <c r="X242">
        <f t="shared" si="102"/>
        <v>58953.238019474949</v>
      </c>
      <c r="Y242">
        <f t="shared" si="103"/>
        <v>41287.601447790992</v>
      </c>
      <c r="Z242">
        <f t="shared" si="125"/>
        <v>7097.5176046626939</v>
      </c>
      <c r="AA242">
        <f t="shared" si="126"/>
        <v>83.062766900011013</v>
      </c>
      <c r="AB242">
        <f t="shared" si="127"/>
        <v>229</v>
      </c>
      <c r="AC242">
        <f>$AL$7*INDEX(I_rec,MATCH(AB242-$AL$13,cpi_rec_u,0))/INDEX(I_rec,MATCH(AB2-$AL$13,cpi_rec_u,0))</f>
        <v>1282.0206140824075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100</v>
      </c>
      <c r="C243">
        <f t="shared" si="107"/>
        <v>2046</v>
      </c>
      <c r="D243">
        <f t="shared" si="108"/>
        <v>0.1699841757877126</v>
      </c>
      <c r="E243">
        <f t="shared" si="109"/>
        <v>1.5405971019736842E-2</v>
      </c>
      <c r="F243">
        <f t="shared" si="110"/>
        <v>0.19754148612322858</v>
      </c>
      <c r="G243">
        <f t="shared" si="111"/>
        <v>12.624856132965823</v>
      </c>
      <c r="H243" t="b">
        <f t="shared" si="112"/>
        <v>1</v>
      </c>
      <c r="I243">
        <f t="shared" si="113"/>
        <v>1.0249999999999999</v>
      </c>
      <c r="J243">
        <f t="shared" si="114"/>
        <v>1314.0711294344678</v>
      </c>
      <c r="K243">
        <f t="shared" si="115"/>
        <v>8.1930822014519773</v>
      </c>
      <c r="L243">
        <f t="shared" si="116"/>
        <v>16849.54252137418</v>
      </c>
      <c r="M243">
        <f t="shared" si="117"/>
        <v>105.05495771289871</v>
      </c>
      <c r="N243">
        <f t="shared" si="99"/>
        <v>0.42176011173470906</v>
      </c>
      <c r="O243">
        <f t="shared" si="118"/>
        <v>0.99608850275822203</v>
      </c>
      <c r="P243">
        <f t="shared" si="119"/>
        <v>1322.2642116359198</v>
      </c>
      <c r="Q243">
        <f t="shared" si="120"/>
        <v>0.15810452644897996</v>
      </c>
      <c r="R243">
        <f t="shared" si="121"/>
        <v>1.4239266637917969E-2</v>
      </c>
      <c r="S243">
        <f t="shared" si="122"/>
        <v>1322.7921750368382</v>
      </c>
      <c r="T243">
        <f t="shared" si="123"/>
        <v>16849.54252137418</v>
      </c>
      <c r="U243">
        <f t="shared" si="100"/>
        <v>700331.86688415334</v>
      </c>
      <c r="V243">
        <f t="shared" si="124"/>
        <v>87.481356204760374</v>
      </c>
      <c r="W243">
        <f t="shared" si="101"/>
        <v>55472.463171715484</v>
      </c>
      <c r="X243">
        <f t="shared" si="102"/>
        <v>58685.15978554984</v>
      </c>
      <c r="Y243">
        <f t="shared" si="103"/>
        <v>40559.832548525199</v>
      </c>
      <c r="Z243">
        <f t="shared" si="125"/>
        <v>7134.3710090170971</v>
      </c>
      <c r="AA243">
        <f t="shared" si="126"/>
        <v>81.37812842022619</v>
      </c>
      <c r="AB243">
        <f t="shared" si="127"/>
        <v>241</v>
      </c>
      <c r="AC243">
        <f>$AL$7*INDEX(I_rec,MATCH(AB243-$AL$13,cpi_rec_u,0))/INDEX(I_rec,MATCH(AB2-$AL$13,cpi_rec_u,0))</f>
        <v>1314.0711294344674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100</v>
      </c>
      <c r="C244">
        <f t="shared" si="107"/>
        <v>2046</v>
      </c>
      <c r="D244">
        <f t="shared" si="108"/>
        <v>0.1699841757877126</v>
      </c>
      <c r="E244">
        <f t="shared" si="109"/>
        <v>1.5405971019736842E-2</v>
      </c>
      <c r="F244">
        <f t="shared" si="110"/>
        <v>0.19449816771281839</v>
      </c>
      <c r="G244">
        <f t="shared" si="111"/>
        <v>12.430357965253004</v>
      </c>
      <c r="H244" t="b">
        <f t="shared" si="112"/>
        <v>0</v>
      </c>
      <c r="I244">
        <f t="shared" si="113"/>
        <v>1</v>
      </c>
      <c r="J244">
        <f t="shared" si="114"/>
        <v>1314.0711294344678</v>
      </c>
      <c r="K244">
        <f t="shared" si="115"/>
        <v>8.2099586093323254</v>
      </c>
      <c r="L244">
        <f t="shared" si="116"/>
        <v>16589.958957594066</v>
      </c>
      <c r="M244">
        <f t="shared" si="117"/>
        <v>103.64954630042476</v>
      </c>
      <c r="N244">
        <f t="shared" si="99"/>
        <v>0.42011040310863579</v>
      </c>
      <c r="O244">
        <f t="shared" si="118"/>
        <v>0.99608851434696377</v>
      </c>
      <c r="P244">
        <f t="shared" si="119"/>
        <v>1322.2810880438001</v>
      </c>
      <c r="Q244">
        <f t="shared" si="120"/>
        <v>0.15810452644897996</v>
      </c>
      <c r="R244">
        <f t="shared" si="121"/>
        <v>1.4239266637917969E-2</v>
      </c>
      <c r="S244">
        <f t="shared" si="122"/>
        <v>1322.8101389628807</v>
      </c>
      <c r="T244">
        <f t="shared" si="123"/>
        <v>16589.958957594066</v>
      </c>
      <c r="U244">
        <f t="shared" si="100"/>
        <v>686237.07944857504</v>
      </c>
      <c r="V244">
        <f t="shared" si="124"/>
        <v>85.720717886575486</v>
      </c>
      <c r="W244">
        <f t="shared" si="101"/>
        <v>55206.542029347518</v>
      </c>
      <c r="X244">
        <f t="shared" si="102"/>
        <v>58412.156390506687</v>
      </c>
      <c r="Y244">
        <f t="shared" si="103"/>
        <v>39846.934007764292</v>
      </c>
      <c r="Z244">
        <f t="shared" si="125"/>
        <v>6996.9829436291111</v>
      </c>
      <c r="AA244">
        <f t="shared" si="126"/>
        <v>79.727409575009915</v>
      </c>
      <c r="AB244">
        <f t="shared" si="127"/>
        <v>241</v>
      </c>
      <c r="AC244">
        <f>$AL$7*INDEX(I_rec,MATCH(AB244-$AL$13,cpi_rec_u,0))/INDEX(I_rec,MATCH(AB2-$AL$13,cpi_rec_u,0))</f>
        <v>1314.0711294344674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100</v>
      </c>
      <c r="C245">
        <f t="shared" si="107"/>
        <v>2046</v>
      </c>
      <c r="D245">
        <f t="shared" si="108"/>
        <v>0.1699841757877126</v>
      </c>
      <c r="E245">
        <f t="shared" si="109"/>
        <v>1.5405971019736842E-2</v>
      </c>
      <c r="F245">
        <f t="shared" si="110"/>
        <v>0.19150173457764277</v>
      </c>
      <c r="G245">
        <f t="shared" si="111"/>
        <v>12.238856230675362</v>
      </c>
      <c r="H245" t="b">
        <f t="shared" si="112"/>
        <v>0</v>
      </c>
      <c r="I245">
        <f t="shared" si="113"/>
        <v>1</v>
      </c>
      <c r="J245">
        <f t="shared" si="114"/>
        <v>1314.0711294344678</v>
      </c>
      <c r="K245">
        <f t="shared" si="115"/>
        <v>8.2268697798497374</v>
      </c>
      <c r="L245">
        <f t="shared" si="116"/>
        <v>16334.374530674748</v>
      </c>
      <c r="M245">
        <f t="shared" si="117"/>
        <v>102.26293629705441</v>
      </c>
      <c r="N245">
        <f t="shared" si="99"/>
        <v>0.41846715695719661</v>
      </c>
      <c r="O245">
        <f t="shared" si="118"/>
        <v>0.99608853734808789</v>
      </c>
      <c r="P245">
        <f t="shared" si="119"/>
        <v>1322.2979992143175</v>
      </c>
      <c r="Q245">
        <f t="shared" si="120"/>
        <v>0.15810452644897996</v>
      </c>
      <c r="R245">
        <f t="shared" si="121"/>
        <v>1.4239266637917969E-2</v>
      </c>
      <c r="S245">
        <f t="shared" si="122"/>
        <v>1322.8281398916699</v>
      </c>
      <c r="T245">
        <f t="shared" si="123"/>
        <v>16334.374530674748</v>
      </c>
      <c r="U245">
        <f t="shared" si="100"/>
        <v>672346.64366802969</v>
      </c>
      <c r="V245">
        <f t="shared" si="124"/>
        <v>83.9856059806107</v>
      </c>
      <c r="W245">
        <f t="shared" si="101"/>
        <v>54935.414796593948</v>
      </c>
      <c r="X245">
        <f t="shared" si="102"/>
        <v>58134.137000070004</v>
      </c>
      <c r="Y245">
        <f t="shared" si="103"/>
        <v>39148.701170212553</v>
      </c>
      <c r="Z245">
        <f t="shared" si="125"/>
        <v>6862.2406686092017</v>
      </c>
      <c r="AA245">
        <f t="shared" si="126"/>
        <v>78.106941150861758</v>
      </c>
      <c r="AB245">
        <f t="shared" si="127"/>
        <v>241</v>
      </c>
      <c r="AC245">
        <f>$AL$7*INDEX(I_rec,MATCH(AB245-$AL$13,cpi_rec_u,0))/INDEX(I_rec,MATCH(AB2-$AL$13,cpi_rec_u,0))</f>
        <v>1314.0711294344674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100</v>
      </c>
      <c r="C246">
        <f t="shared" si="107"/>
        <v>2046</v>
      </c>
      <c r="D246">
        <f t="shared" si="108"/>
        <v>0.1699841757877126</v>
      </c>
      <c r="E246">
        <f t="shared" si="109"/>
        <v>1.5405971019736842E-2</v>
      </c>
      <c r="F246">
        <f t="shared" si="110"/>
        <v>0.18855146440451029</v>
      </c>
      <c r="G246">
        <f t="shared" si="111"/>
        <v>12.050304766270852</v>
      </c>
      <c r="H246" t="b">
        <f t="shared" si="112"/>
        <v>0</v>
      </c>
      <c r="I246">
        <f t="shared" si="113"/>
        <v>1</v>
      </c>
      <c r="J246">
        <f t="shared" si="114"/>
        <v>1314.0711294344678</v>
      </c>
      <c r="K246">
        <f t="shared" si="115"/>
        <v>8.2438157846095468</v>
      </c>
      <c r="L246">
        <f t="shared" si="116"/>
        <v>16082.727630029645</v>
      </c>
      <c r="M246">
        <f t="shared" si="117"/>
        <v>100.89487618000845</v>
      </c>
      <c r="N246">
        <f t="shared" si="99"/>
        <v>0.41683035262303114</v>
      </c>
      <c r="O246">
        <f t="shared" si="118"/>
        <v>0.99608857157138164</v>
      </c>
      <c r="P246">
        <f t="shared" si="119"/>
        <v>1322.3149452190773</v>
      </c>
      <c r="Q246">
        <f t="shared" si="120"/>
        <v>0.15810452644897996</v>
      </c>
      <c r="R246">
        <f t="shared" si="121"/>
        <v>1.4239266637917969E-2</v>
      </c>
      <c r="S246">
        <f t="shared" si="122"/>
        <v>1322.8461778994251</v>
      </c>
      <c r="T246">
        <f t="shared" si="123"/>
        <v>16082.727630029645</v>
      </c>
      <c r="U246">
        <f t="shared" si="100"/>
        <v>658657.35847304366</v>
      </c>
      <c r="V246">
        <f t="shared" si="124"/>
        <v>82.275620628010401</v>
      </c>
      <c r="W246">
        <f t="shared" si="101"/>
        <v>54658.979274668978</v>
      </c>
      <c r="X246">
        <f t="shared" si="102"/>
        <v>57851.009138455534</v>
      </c>
      <c r="Y246">
        <f t="shared" si="103"/>
        <v>38464.93268166604</v>
      </c>
      <c r="Z246">
        <f t="shared" si="125"/>
        <v>6730.0933074554578</v>
      </c>
      <c r="AA246">
        <f t="shared" si="126"/>
        <v>76.516167945248824</v>
      </c>
      <c r="AB246">
        <f t="shared" si="127"/>
        <v>241</v>
      </c>
      <c r="AC246">
        <f>$AL$7*INDEX(I_rec,MATCH(AB246-$AL$13,cpi_rec_u,0))/INDEX(I_rec,MATCH(AB2-$AL$13,cpi_rec_u,0))</f>
        <v>1314.0711294344674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100</v>
      </c>
      <c r="C247">
        <f t="shared" si="107"/>
        <v>2046</v>
      </c>
      <c r="D247">
        <f t="shared" si="108"/>
        <v>0.1699841757877126</v>
      </c>
      <c r="E247">
        <f t="shared" si="109"/>
        <v>1.5405971019736842E-2</v>
      </c>
      <c r="F247">
        <f t="shared" si="110"/>
        <v>0.18564664600816547</v>
      </c>
      <c r="G247">
        <f t="shared" si="111"/>
        <v>11.864658120262686</v>
      </c>
      <c r="H247" t="b">
        <f t="shared" si="112"/>
        <v>0</v>
      </c>
      <c r="I247">
        <f t="shared" si="113"/>
        <v>1</v>
      </c>
      <c r="J247">
        <f t="shared" si="114"/>
        <v>1314.0711294344678</v>
      </c>
      <c r="K247">
        <f t="shared" si="115"/>
        <v>8.2607966953645864</v>
      </c>
      <c r="L247">
        <f t="shared" si="116"/>
        <v>15834.957594243089</v>
      </c>
      <c r="M247">
        <f t="shared" si="117"/>
        <v>99.545117791346371</v>
      </c>
      <c r="N247">
        <f t="shared" si="99"/>
        <v>0.41519996939662063</v>
      </c>
      <c r="O247">
        <f t="shared" si="118"/>
        <v>0.99608861682900285</v>
      </c>
      <c r="P247">
        <f t="shared" si="119"/>
        <v>1322.3319261298325</v>
      </c>
      <c r="Q247">
        <f t="shared" si="120"/>
        <v>0.15810452644897996</v>
      </c>
      <c r="R247">
        <f t="shared" si="121"/>
        <v>1.4239266637917969E-2</v>
      </c>
      <c r="S247">
        <f t="shared" si="122"/>
        <v>1322.8642530625227</v>
      </c>
      <c r="T247">
        <f t="shared" si="123"/>
        <v>15834.957594243089</v>
      </c>
      <c r="U247">
        <f t="shared" si="100"/>
        <v>645166.07233047311</v>
      </c>
      <c r="V247">
        <f t="shared" si="124"/>
        <v>80.590368157707218</v>
      </c>
      <c r="W247">
        <f t="shared" si="101"/>
        <v>54377.131291178623</v>
      </c>
      <c r="X247">
        <f t="shared" si="102"/>
        <v>57562.678658333003</v>
      </c>
      <c r="Y247">
        <f t="shared" si="103"/>
        <v>37795.430437189636</v>
      </c>
      <c r="Z247">
        <f t="shared" si="125"/>
        <v>6600.4909577790913</v>
      </c>
      <c r="AA247">
        <f t="shared" si="126"/>
        <v>74.9545449436105</v>
      </c>
      <c r="AB247">
        <f t="shared" si="127"/>
        <v>241</v>
      </c>
      <c r="AC247">
        <f>$AL$7*INDEX(I_rec,MATCH(AB247-$AL$13,cpi_rec_u,0))/INDEX(I_rec,MATCH(AB2-$AL$13,cpi_rec_u,0))</f>
        <v>1314.0711294344674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100</v>
      </c>
      <c r="C248">
        <f t="shared" si="107"/>
        <v>2046</v>
      </c>
      <c r="D248">
        <f t="shared" si="108"/>
        <v>0.1699841757877126</v>
      </c>
      <c r="E248">
        <f t="shared" si="109"/>
        <v>1.5405971019736842E-2</v>
      </c>
      <c r="F248">
        <f t="shared" si="110"/>
        <v>0.18278657915985233</v>
      </c>
      <c r="G248">
        <f t="shared" si="111"/>
        <v>11.681871541102833</v>
      </c>
      <c r="H248" t="b">
        <f t="shared" si="112"/>
        <v>0</v>
      </c>
      <c r="I248">
        <f t="shared" si="113"/>
        <v>1</v>
      </c>
      <c r="J248">
        <f t="shared" si="114"/>
        <v>1314.0711294344678</v>
      </c>
      <c r="K248">
        <f t="shared" si="115"/>
        <v>8.2778125840154981</v>
      </c>
      <c r="L248">
        <f t="shared" si="116"/>
        <v>15591.004696447417</v>
      </c>
      <c r="M248">
        <f t="shared" si="117"/>
        <v>98.213416292952118</v>
      </c>
      <c r="N248">
        <f t="shared" si="99"/>
        <v>0.41357598651912131</v>
      </c>
      <c r="O248">
        <f t="shared" si="118"/>
        <v>0.99608867293545489</v>
      </c>
      <c r="P248">
        <f t="shared" si="119"/>
        <v>1322.3489420184833</v>
      </c>
      <c r="Q248">
        <f t="shared" si="120"/>
        <v>0.15810452644897996</v>
      </c>
      <c r="R248">
        <f t="shared" si="121"/>
        <v>1.4239266637917969E-2</v>
      </c>
      <c r="S248">
        <f t="shared" si="122"/>
        <v>1322.8823654574971</v>
      </c>
      <c r="T248">
        <f t="shared" si="123"/>
        <v>15591.004696447417</v>
      </c>
      <c r="U248">
        <f t="shared" si="100"/>
        <v>631869.68246597506</v>
      </c>
      <c r="V248">
        <f t="shared" si="124"/>
        <v>78.929460989297681</v>
      </c>
      <c r="W248">
        <f t="shared" si="101"/>
        <v>54089.764661658191</v>
      </c>
      <c r="X248">
        <f t="shared" si="102"/>
        <v>57269.049710245199</v>
      </c>
      <c r="Y248">
        <f t="shared" si="103"/>
        <v>37139.999530142304</v>
      </c>
      <c r="Z248">
        <f t="shared" si="125"/>
        <v>6473.3846728275357</v>
      </c>
      <c r="AA248">
        <f t="shared" si="126"/>
        <v>73.421537133242566</v>
      </c>
      <c r="AB248">
        <f t="shared" si="127"/>
        <v>241</v>
      </c>
      <c r="AC248">
        <f>$AL$7*INDEX(I_rec,MATCH(AB248-$AL$13,cpi_rec_u,0))/INDEX(I_rec,MATCH(AB2-$AL$13,cpi_rec_u,0))</f>
        <v>1314.0711294344674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100</v>
      </c>
      <c r="C249">
        <f t="shared" si="107"/>
        <v>2046</v>
      </c>
      <c r="D249">
        <f t="shared" si="108"/>
        <v>0.1699841757877126</v>
      </c>
      <c r="E249">
        <f t="shared" si="109"/>
        <v>1.5405971019736842E-2</v>
      </c>
      <c r="F249">
        <f t="shared" si="110"/>
        <v>0.1799705744185188</v>
      </c>
      <c r="G249">
        <f t="shared" si="111"/>
        <v>11.501900966684314</v>
      </c>
      <c r="H249" t="b">
        <f t="shared" si="112"/>
        <v>0</v>
      </c>
      <c r="I249">
        <f t="shared" si="113"/>
        <v>1</v>
      </c>
      <c r="J249">
        <f t="shared" si="114"/>
        <v>1314.0711294344678</v>
      </c>
      <c r="K249">
        <f t="shared" si="115"/>
        <v>8.2948635226110117</v>
      </c>
      <c r="L249">
        <f t="shared" si="116"/>
        <v>15350.810129925367</v>
      </c>
      <c r="M249">
        <f t="shared" si="117"/>
        <v>96.899530122121575</v>
      </c>
      <c r="N249">
        <f t="shared" si="99"/>
        <v>0.4119583831851425</v>
      </c>
      <c r="O249">
        <f t="shared" si="118"/>
        <v>0.99608873970756029</v>
      </c>
      <c r="P249">
        <f t="shared" si="119"/>
        <v>1322.3659929570788</v>
      </c>
      <c r="Q249">
        <f t="shared" si="120"/>
        <v>0.15810452644897996</v>
      </c>
      <c r="R249">
        <f t="shared" si="121"/>
        <v>1.4239266637917969E-2</v>
      </c>
      <c r="S249">
        <f t="shared" si="122"/>
        <v>1322.9005151610395</v>
      </c>
      <c r="T249">
        <f t="shared" si="123"/>
        <v>15350.810129925367</v>
      </c>
      <c r="U249">
        <f t="shared" si="100"/>
        <v>618765.13409889198</v>
      </c>
      <c r="V249">
        <f t="shared" si="124"/>
        <v>77.292517537468527</v>
      </c>
      <c r="W249">
        <f t="shared" si="101"/>
        <v>53796.77115036617</v>
      </c>
      <c r="X249">
        <f t="shared" si="102"/>
        <v>56970.024711473343</v>
      </c>
      <c r="Y249">
        <f t="shared" si="103"/>
        <v>36498.448202033032</v>
      </c>
      <c r="Z249">
        <f t="shared" si="125"/>
        <v>6348.7264433516038</v>
      </c>
      <c r="AA249">
        <f t="shared" si="126"/>
        <v>71.916619320540548</v>
      </c>
      <c r="AB249">
        <f t="shared" si="127"/>
        <v>241</v>
      </c>
      <c r="AC249">
        <f>$AL$7*INDEX(I_rec,MATCH(AB249-$AL$13,cpi_rec_u,0))/INDEX(I_rec,MATCH(AB2-$AL$13,cpi_rec_u,0))</f>
        <v>1314.0711294344674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100</v>
      </c>
      <c r="C250">
        <f t="shared" si="107"/>
        <v>2046</v>
      </c>
      <c r="D250">
        <f t="shared" si="108"/>
        <v>0.1699841757877126</v>
      </c>
      <c r="E250">
        <f t="shared" si="109"/>
        <v>1.5405971019736842E-2</v>
      </c>
      <c r="F250">
        <f t="shared" si="110"/>
        <v>0.17719795296462171</v>
      </c>
      <c r="G250">
        <f t="shared" si="111"/>
        <v>11.324703013719692</v>
      </c>
      <c r="H250" t="b">
        <f t="shared" si="112"/>
        <v>0</v>
      </c>
      <c r="I250">
        <f t="shared" si="113"/>
        <v>1</v>
      </c>
      <c r="J250">
        <f t="shared" si="114"/>
        <v>1314.0711294344678</v>
      </c>
      <c r="K250">
        <f t="shared" si="115"/>
        <v>8.3119495833482855</v>
      </c>
      <c r="L250">
        <f t="shared" si="116"/>
        <v>15114.315993934253</v>
      </c>
      <c r="M250">
        <f t="shared" si="117"/>
        <v>95.60322094774493</v>
      </c>
      <c r="N250">
        <f t="shared" si="99"/>
        <v>0.41034713854546989</v>
      </c>
      <c r="O250">
        <f t="shared" si="118"/>
        <v>0.99608881696443474</v>
      </c>
      <c r="P250">
        <f t="shared" si="119"/>
        <v>1322.383079017816</v>
      </c>
      <c r="Q250">
        <f t="shared" si="120"/>
        <v>0.15810452644897996</v>
      </c>
      <c r="R250">
        <f t="shared" si="121"/>
        <v>1.4239266637917969E-2</v>
      </c>
      <c r="S250">
        <f t="shared" si="122"/>
        <v>1322.9187022499996</v>
      </c>
      <c r="T250">
        <f t="shared" si="123"/>
        <v>15114.315993934253</v>
      </c>
      <c r="U250">
        <f t="shared" si="100"/>
        <v>605849.41968934308</v>
      </c>
      <c r="V250">
        <f t="shared" si="124"/>
        <v>75.679162117947669</v>
      </c>
      <c r="W250">
        <f t="shared" si="101"/>
        <v>53498.040430319976</v>
      </c>
      <c r="X250">
        <f t="shared" si="102"/>
        <v>56665.504314338759</v>
      </c>
      <c r="Y250">
        <f t="shared" si="103"/>
        <v>35870.587793195795</v>
      </c>
      <c r="Z250">
        <f t="shared" si="125"/>
        <v>6226.469179810495</v>
      </c>
      <c r="AA250">
        <f t="shared" si="126"/>
        <v>70.439275951543493</v>
      </c>
      <c r="AB250">
        <f t="shared" si="127"/>
        <v>241</v>
      </c>
      <c r="AC250">
        <f>$AL$7*INDEX(I_rec,MATCH(AB250-$AL$13,cpi_rec_u,0))/INDEX(I_rec,MATCH(AB2-$AL$13,cpi_rec_u,0))</f>
        <v>1314.0711294344674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100</v>
      </c>
      <c r="C251">
        <f t="shared" si="107"/>
        <v>2046</v>
      </c>
      <c r="D251">
        <f t="shared" si="108"/>
        <v>0.1699841757877126</v>
      </c>
      <c r="E251">
        <f t="shared" si="109"/>
        <v>1.5405971019736842E-2</v>
      </c>
      <c r="F251">
        <f t="shared" si="110"/>
        <v>0.17446804643649205</v>
      </c>
      <c r="G251">
        <f t="shared" si="111"/>
        <v>11.1502349672832</v>
      </c>
      <c r="H251" t="b">
        <f t="shared" si="112"/>
        <v>0</v>
      </c>
      <c r="I251">
        <f t="shared" si="113"/>
        <v>1</v>
      </c>
      <c r="J251">
        <f t="shared" si="114"/>
        <v>1314.0711294344678</v>
      </c>
      <c r="K251">
        <f t="shared" si="115"/>
        <v>8.3290708385731715</v>
      </c>
      <c r="L251">
        <f t="shared" si="116"/>
        <v>14881.465279748556</v>
      </c>
      <c r="M251">
        <f t="shared" si="117"/>
        <v>94.324253627074398</v>
      </c>
      <c r="N251">
        <f t="shared" si="99"/>
        <v>0.40874223170973606</v>
      </c>
      <c r="O251">
        <f t="shared" si="118"/>
        <v>0.99608890452746268</v>
      </c>
      <c r="P251">
        <f t="shared" si="119"/>
        <v>1322.400200273041</v>
      </c>
      <c r="Q251">
        <f t="shared" si="120"/>
        <v>0.15810452644897996</v>
      </c>
      <c r="R251">
        <f t="shared" si="121"/>
        <v>1.4239266637917969E-2</v>
      </c>
      <c r="S251">
        <f t="shared" si="122"/>
        <v>1322.936926801385</v>
      </c>
      <c r="T251">
        <f t="shared" si="123"/>
        <v>14881.465279748556</v>
      </c>
      <c r="U251">
        <f t="shared" si="100"/>
        <v>593119.57819732302</v>
      </c>
      <c r="V251">
        <f t="shared" si="124"/>
        <v>74.089024854955241</v>
      </c>
      <c r="W251">
        <f t="shared" si="101"/>
        <v>53193.460042558945</v>
      </c>
      <c r="X251">
        <f t="shared" si="102"/>
        <v>56355.387373930527</v>
      </c>
      <c r="Y251">
        <f t="shared" si="103"/>
        <v>35256.23269426787</v>
      </c>
      <c r="Z251">
        <f t="shared" si="125"/>
        <v>6106.5666949085808</v>
      </c>
      <c r="AA251">
        <f t="shared" si="126"/>
        <v>68.989000935719645</v>
      </c>
      <c r="AB251">
        <f t="shared" si="127"/>
        <v>241</v>
      </c>
      <c r="AC251">
        <f>$AL$7*INDEX(I_rec,MATCH(AB251-$AL$13,cpi_rec_u,0))/INDEX(I_rec,MATCH(AB2-$AL$13,cpi_rec_u,0))</f>
        <v>1314.0711294344674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100</v>
      </c>
      <c r="C252">
        <f t="shared" si="107"/>
        <v>2046</v>
      </c>
      <c r="D252">
        <f t="shared" si="108"/>
        <v>0.1699841757877126</v>
      </c>
      <c r="E252">
        <f t="shared" si="109"/>
        <v>1.5405971019736842E-2</v>
      </c>
      <c r="F252">
        <f t="shared" si="110"/>
        <v>0.17178019676922135</v>
      </c>
      <c r="G252">
        <f t="shared" si="111"/>
        <v>10.978454770513979</v>
      </c>
      <c r="H252" t="b">
        <f t="shared" si="112"/>
        <v>0</v>
      </c>
      <c r="I252">
        <f t="shared" si="113"/>
        <v>1</v>
      </c>
      <c r="J252">
        <f t="shared" si="114"/>
        <v>1314.0711294344678</v>
      </c>
      <c r="K252">
        <f t="shared" si="115"/>
        <v>8.3462273607805528</v>
      </c>
      <c r="L252">
        <f t="shared" si="116"/>
        <v>14652.201856917531</v>
      </c>
      <c r="M252">
        <f t="shared" si="117"/>
        <v>93.062396163071099</v>
      </c>
      <c r="N252">
        <f t="shared" si="99"/>
        <v>0.40714364174903772</v>
      </c>
      <c r="O252">
        <f t="shared" si="118"/>
        <v>0.99608900222027075</v>
      </c>
      <c r="P252">
        <f t="shared" si="119"/>
        <v>1322.4173567952485</v>
      </c>
      <c r="Q252">
        <f t="shared" si="120"/>
        <v>0.15810452644897996</v>
      </c>
      <c r="R252">
        <f t="shared" si="121"/>
        <v>1.4239266637917969E-2</v>
      </c>
      <c r="S252">
        <f t="shared" si="122"/>
        <v>1322.9551888923625</v>
      </c>
      <c r="T252">
        <f t="shared" si="123"/>
        <v>14652.201856917531</v>
      </c>
      <c r="U252">
        <f t="shared" si="100"/>
        <v>580572.69435361098</v>
      </c>
      <c r="V252">
        <f t="shared" si="124"/>
        <v>72.52174159012975</v>
      </c>
      <c r="W252">
        <f t="shared" si="101"/>
        <v>52882.915354619603</v>
      </c>
      <c r="X252">
        <f t="shared" si="102"/>
        <v>56039.570915248776</v>
      </c>
      <c r="Y252">
        <f t="shared" si="103"/>
        <v>34655.200298458825</v>
      </c>
      <c r="Z252">
        <f t="shared" si="125"/>
        <v>5988.97368645801</v>
      </c>
      <c r="AA252">
        <f t="shared" si="126"/>
        <v>67.565297472937331</v>
      </c>
      <c r="AB252">
        <f t="shared" si="127"/>
        <v>241</v>
      </c>
      <c r="AC252">
        <f>$AL$7*INDEX(I_rec,MATCH(AB252-$AL$13,cpi_rec_u,0))/INDEX(I_rec,MATCH(AB2-$AL$13,cpi_rec_u,0))</f>
        <v>1314.0711294344674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100</v>
      </c>
      <c r="C253">
        <f t="shared" si="107"/>
        <v>2046</v>
      </c>
      <c r="D253">
        <f t="shared" si="108"/>
        <v>0.1699841757877126</v>
      </c>
      <c r="E253">
        <f t="shared" si="109"/>
        <v>1.5405971019736842E-2</v>
      </c>
      <c r="F253">
        <f t="shared" si="110"/>
        <v>0.16913375603603004</v>
      </c>
      <c r="G253">
        <f t="shared" si="111"/>
        <v>10.809321014477948</v>
      </c>
      <c r="H253" t="b">
        <f t="shared" si="112"/>
        <v>0</v>
      </c>
      <c r="I253">
        <f t="shared" si="113"/>
        <v>1</v>
      </c>
      <c r="J253">
        <f t="shared" si="114"/>
        <v>1314.0711294344678</v>
      </c>
      <c r="K253">
        <f t="shared" si="115"/>
        <v>8.3634192226146453</v>
      </c>
      <c r="L253">
        <f t="shared" si="116"/>
        <v>14426.470459734526</v>
      </c>
      <c r="M253">
        <f t="shared" si="117"/>
        <v>91.817419662322067</v>
      </c>
      <c r="N253">
        <f t="shared" si="99"/>
        <v>0.40555134769850087</v>
      </c>
      <c r="O253">
        <f t="shared" si="118"/>
        <v>0.99608910986870247</v>
      </c>
      <c r="P253">
        <f t="shared" si="119"/>
        <v>1322.4345486570824</v>
      </c>
      <c r="Q253">
        <f t="shared" si="120"/>
        <v>0.15810452644897996</v>
      </c>
      <c r="R253">
        <f t="shared" si="121"/>
        <v>1.4239266637917969E-2</v>
      </c>
      <c r="S253">
        <f t="shared" si="122"/>
        <v>1322.9734886002573</v>
      </c>
      <c r="T253">
        <f t="shared" si="123"/>
        <v>14426.470459734526</v>
      </c>
      <c r="U253">
        <f t="shared" si="100"/>
        <v>568205.89794229693</v>
      </c>
      <c r="V253">
        <f t="shared" si="124"/>
        <v>70.976953792905505</v>
      </c>
      <c r="W253">
        <f t="shared" si="101"/>
        <v>52566.289518207894</v>
      </c>
      <c r="X253">
        <f t="shared" si="102"/>
        <v>55717.95009975299</v>
      </c>
      <c r="Y253">
        <f t="shared" si="103"/>
        <v>34067.310954597204</v>
      </c>
      <c r="Z253">
        <f t="shared" si="125"/>
        <v>5873.6457205612296</v>
      </c>
      <c r="AA253">
        <f t="shared" si="126"/>
        <v>66.167677883564565</v>
      </c>
      <c r="AB253">
        <f t="shared" si="127"/>
        <v>241</v>
      </c>
      <c r="AC253">
        <f>$AL$7*INDEX(I_rec,MATCH(AB253-$AL$13,cpi_rec_u,0))/INDEX(I_rec,MATCH(AB2-$AL$13,cpi_rec_u,0))</f>
        <v>1314.0711294344674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101</v>
      </c>
      <c r="C254">
        <f t="shared" si="107"/>
        <v>2046</v>
      </c>
      <c r="D254">
        <f t="shared" si="108"/>
        <v>0.19102278145313467</v>
      </c>
      <c r="E254">
        <f t="shared" si="109"/>
        <v>1.7510258840688575E-2</v>
      </c>
      <c r="F254">
        <f t="shared" si="110"/>
        <v>0.1892740088556033</v>
      </c>
      <c r="G254">
        <f t="shared" si="111"/>
        <v>10.620047005622345</v>
      </c>
      <c r="H254" t="b">
        <f t="shared" si="112"/>
        <v>0</v>
      </c>
      <c r="I254">
        <f t="shared" si="113"/>
        <v>1</v>
      </c>
      <c r="J254">
        <f t="shared" si="114"/>
        <v>1314.0711294344678</v>
      </c>
      <c r="K254">
        <f t="shared" si="115"/>
        <v>8.3806464968692893</v>
      </c>
      <c r="L254">
        <f t="shared" si="116"/>
        <v>14204.216673914765</v>
      </c>
      <c r="M254">
        <f t="shared" si="117"/>
        <v>90.589098293520209</v>
      </c>
      <c r="N254">
        <f t="shared" si="99"/>
        <v>0.40396532855979672</v>
      </c>
      <c r="O254">
        <f t="shared" si="118"/>
        <v>0.9960892273007973</v>
      </c>
      <c r="P254">
        <f t="shared" si="119"/>
        <v>1322.4517759313371</v>
      </c>
      <c r="Q254">
        <f t="shared" si="120"/>
        <v>0.17767281138176383</v>
      </c>
      <c r="R254">
        <f t="shared" si="121"/>
        <v>1.6169261343878749E-2</v>
      </c>
      <c r="S254">
        <f t="shared" si="122"/>
        <v>1322.9918260025543</v>
      </c>
      <c r="T254">
        <f t="shared" si="123"/>
        <v>14204.216673914765</v>
      </c>
      <c r="U254">
        <f t="shared" si="100"/>
        <v>556016.36309473054</v>
      </c>
      <c r="V254">
        <f t="shared" si="124"/>
        <v>69.454308472316825</v>
      </c>
      <c r="W254">
        <f t="shared" si="101"/>
        <v>52355.358013045538</v>
      </c>
      <c r="X254">
        <f t="shared" si="102"/>
        <v>55499.078359837033</v>
      </c>
      <c r="Y254">
        <f t="shared" si="103"/>
        <v>33386.457855457054</v>
      </c>
      <c r="Z254">
        <f t="shared" si="125"/>
        <v>5760.5392151076503</v>
      </c>
      <c r="AA254">
        <f t="shared" si="126"/>
        <v>64.79566344164202</v>
      </c>
      <c r="AB254">
        <f t="shared" si="127"/>
        <v>241</v>
      </c>
      <c r="AC254">
        <f>$AL$7*INDEX(I_rec,MATCH(AB254-$AL$13,cpi_rec_u,0))/INDEX(I_rec,MATCH(AB2-$AL$13,cpi_rec_u,0))</f>
        <v>1314.0711294344674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101</v>
      </c>
      <c r="C255">
        <f t="shared" si="107"/>
        <v>2047</v>
      </c>
      <c r="D255">
        <f t="shared" si="108"/>
        <v>0.1903350994399034</v>
      </c>
      <c r="E255">
        <f t="shared" si="109"/>
        <v>1.7440687719213921E-2</v>
      </c>
      <c r="F255">
        <f t="shared" si="110"/>
        <v>0.18522092338843221</v>
      </c>
      <c r="G255">
        <f t="shared" si="111"/>
        <v>10.434826082233913</v>
      </c>
      <c r="H255" t="b">
        <f t="shared" si="112"/>
        <v>1</v>
      </c>
      <c r="I255">
        <f t="shared" si="113"/>
        <v>1.0250000000000001</v>
      </c>
      <c r="J255">
        <f t="shared" si="114"/>
        <v>1346.9229076703298</v>
      </c>
      <c r="K255">
        <f t="shared" si="115"/>
        <v>8.3979092564882762</v>
      </c>
      <c r="L255">
        <f t="shared" si="116"/>
        <v>14304.384592408427</v>
      </c>
      <c r="M255">
        <f t="shared" si="117"/>
        <v>89.186191052856486</v>
      </c>
      <c r="N255">
        <f t="shared" si="99"/>
        <v>0.40238556330360492</v>
      </c>
      <c r="O255">
        <f t="shared" si="118"/>
        <v>0.9960893543467606</v>
      </c>
      <c r="P255">
        <f t="shared" si="119"/>
        <v>1355.320816926818</v>
      </c>
      <c r="Q255">
        <f t="shared" si="120"/>
        <v>0.17703318926078951</v>
      </c>
      <c r="R255">
        <f t="shared" si="121"/>
        <v>1.6105513839114183E-2</v>
      </c>
      <c r="S255">
        <f t="shared" si="122"/>
        <v>1355.8619794127594</v>
      </c>
      <c r="T255">
        <f t="shared" si="123"/>
        <v>14304.384592408427</v>
      </c>
      <c r="U255">
        <f t="shared" si="100"/>
        <v>543681.28928424779</v>
      </c>
      <c r="V255">
        <f t="shared" si="124"/>
        <v>67.913483276645195</v>
      </c>
      <c r="W255">
        <f t="shared" si="101"/>
        <v>52102.57315259966</v>
      </c>
      <c r="X255">
        <f t="shared" si="102"/>
        <v>55238.640313281503</v>
      </c>
      <c r="Y255">
        <f t="shared" si="103"/>
        <v>32724.315403920151</v>
      </c>
      <c r="Z255">
        <f t="shared" si="125"/>
        <v>5778.4754217179643</v>
      </c>
      <c r="AA255">
        <f t="shared" si="126"/>
        <v>63.355534195846801</v>
      </c>
      <c r="AB255">
        <f t="shared" si="127"/>
        <v>253</v>
      </c>
      <c r="AC255">
        <f>$AL$7*INDEX(I_rec,MATCH(AB255-$AL$13,cpi_rec_u,0))/INDEX(I_rec,MATCH(AB2-$AL$13,cpi_rec_u,0))</f>
        <v>1346.9229076703293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101</v>
      </c>
      <c r="C256">
        <f t="shared" si="107"/>
        <v>2047</v>
      </c>
      <c r="D256">
        <f t="shared" si="108"/>
        <v>0.1903350994399034</v>
      </c>
      <c r="E256">
        <f t="shared" si="109"/>
        <v>1.7440687719213921E-2</v>
      </c>
      <c r="F256">
        <f t="shared" si="110"/>
        <v>0.18199054310455012</v>
      </c>
      <c r="G256">
        <f t="shared" si="111"/>
        <v>10.252835539129363</v>
      </c>
      <c r="H256" t="b">
        <f t="shared" si="112"/>
        <v>0</v>
      </c>
      <c r="I256">
        <f t="shared" si="113"/>
        <v>1</v>
      </c>
      <c r="J256">
        <f t="shared" si="114"/>
        <v>1346.9229076703298</v>
      </c>
      <c r="K256">
        <f t="shared" si="115"/>
        <v>8.415207574565633</v>
      </c>
      <c r="L256">
        <f t="shared" si="116"/>
        <v>14054.906287716698</v>
      </c>
      <c r="M256">
        <f t="shared" si="117"/>
        <v>87.811227486489855</v>
      </c>
      <c r="N256">
        <f t="shared" si="99"/>
        <v>0.40081203087202949</v>
      </c>
      <c r="O256">
        <f t="shared" si="118"/>
        <v>0.99608949083894394</v>
      </c>
      <c r="P256">
        <f t="shared" si="119"/>
        <v>1355.3381152448953</v>
      </c>
      <c r="Q256">
        <f t="shared" si="120"/>
        <v>0.17703318926078951</v>
      </c>
      <c r="R256">
        <f t="shared" si="121"/>
        <v>1.6105513839114183E-2</v>
      </c>
      <c r="S256">
        <f t="shared" si="122"/>
        <v>1355.8803924369531</v>
      </c>
      <c r="T256">
        <f t="shared" si="123"/>
        <v>14054.906287716698</v>
      </c>
      <c r="U256">
        <f t="shared" si="100"/>
        <v>531551.06849579909</v>
      </c>
      <c r="V256">
        <f t="shared" si="124"/>
        <v>66.398247121023843</v>
      </c>
      <c r="W256">
        <f t="shared" si="101"/>
        <v>51844.298727621688</v>
      </c>
      <c r="X256">
        <f t="shared" si="102"/>
        <v>54972.906773578863</v>
      </c>
      <c r="Y256">
        <f t="shared" si="103"/>
        <v>32077.103761595794</v>
      </c>
      <c r="Z256">
        <f t="shared" si="125"/>
        <v>5655.4913837622626</v>
      </c>
      <c r="AA256">
        <f t="shared" si="126"/>
        <v>61.947186511452671</v>
      </c>
      <c r="AB256">
        <f t="shared" si="127"/>
        <v>253</v>
      </c>
      <c r="AC256">
        <f>$AL$7*INDEX(I_rec,MATCH(AB256-$AL$13,cpi_rec_u,0))/INDEX(I_rec,MATCH(AB2-$AL$13,cpi_rec_u,0))</f>
        <v>1346.9229076703293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101</v>
      </c>
      <c r="C257">
        <f t="shared" si="107"/>
        <v>2047</v>
      </c>
      <c r="D257">
        <f t="shared" si="108"/>
        <v>0.1903350994399034</v>
      </c>
      <c r="E257">
        <f t="shared" si="109"/>
        <v>1.7440687719213921E-2</v>
      </c>
      <c r="F257">
        <f t="shared" si="110"/>
        <v>0.1788165028744135</v>
      </c>
      <c r="G257">
        <f t="shared" si="111"/>
        <v>10.074019036254949</v>
      </c>
      <c r="H257" t="b">
        <f t="shared" si="112"/>
        <v>0</v>
      </c>
      <c r="I257">
        <f t="shared" si="113"/>
        <v>1</v>
      </c>
      <c r="J257">
        <f t="shared" si="114"/>
        <v>1346.9229076703298</v>
      </c>
      <c r="K257">
        <f t="shared" si="115"/>
        <v>8.4325415243459805</v>
      </c>
      <c r="L257">
        <f t="shared" si="116"/>
        <v>13809.779056229814</v>
      </c>
      <c r="M257">
        <f t="shared" si="117"/>
        <v>86.457461425998559</v>
      </c>
      <c r="N257">
        <f t="shared" si="99"/>
        <v>0.39924471018096502</v>
      </c>
      <c r="O257">
        <f t="shared" si="118"/>
        <v>0.99608963661181893</v>
      </c>
      <c r="P257">
        <f t="shared" si="119"/>
        <v>1355.3554491946757</v>
      </c>
      <c r="Q257">
        <f t="shared" si="120"/>
        <v>0.17703318926078951</v>
      </c>
      <c r="R257">
        <f t="shared" si="121"/>
        <v>1.6105513839114183E-2</v>
      </c>
      <c r="S257">
        <f t="shared" si="122"/>
        <v>1355.898843388962</v>
      </c>
      <c r="T257">
        <f t="shared" si="123"/>
        <v>13809.779056229814</v>
      </c>
      <c r="U257">
        <f t="shared" si="100"/>
        <v>519622.08883563627</v>
      </c>
      <c r="V257">
        <f t="shared" si="124"/>
        <v>64.908148828834214</v>
      </c>
      <c r="W257">
        <f t="shared" si="101"/>
        <v>51580.415618194747</v>
      </c>
      <c r="X257">
        <f t="shared" si="102"/>
        <v>54701.770128418408</v>
      </c>
      <c r="Y257">
        <f t="shared" si="103"/>
        <v>31444.584754893396</v>
      </c>
      <c r="Z257">
        <f t="shared" si="125"/>
        <v>5535.125589421491</v>
      </c>
      <c r="AA257">
        <f t="shared" si="126"/>
        <v>60.567425765745497</v>
      </c>
      <c r="AB257">
        <f t="shared" si="127"/>
        <v>253</v>
      </c>
      <c r="AC257">
        <f>$AL$7*INDEX(I_rec,MATCH(AB257-$AL$13,cpi_rec_u,0))/INDEX(I_rec,MATCH(AB2-$AL$13,cpi_rec_u,0))</f>
        <v>1346.9229076703293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101</v>
      </c>
      <c r="C258">
        <f t="shared" si="107"/>
        <v>2047</v>
      </c>
      <c r="D258">
        <f t="shared" si="108"/>
        <v>0.1903350994399034</v>
      </c>
      <c r="E258">
        <f t="shared" si="109"/>
        <v>1.7440687719213921E-2</v>
      </c>
      <c r="F258">
        <f t="shared" si="110"/>
        <v>0.17569782008873894</v>
      </c>
      <c r="G258">
        <f t="shared" si="111"/>
        <v>9.8983212161662095</v>
      </c>
      <c r="H258" t="b">
        <f t="shared" si="112"/>
        <v>0</v>
      </c>
      <c r="I258">
        <f t="shared" si="113"/>
        <v>1</v>
      </c>
      <c r="J258">
        <f t="shared" si="114"/>
        <v>1346.9229076703298</v>
      </c>
      <c r="K258">
        <f t="shared" si="115"/>
        <v>8.4499111792247845</v>
      </c>
      <c r="L258">
        <f t="shared" si="116"/>
        <v>13568.92701223877</v>
      </c>
      <c r="M258">
        <f t="shared" si="117"/>
        <v>85.124566074173984</v>
      </c>
      <c r="N258">
        <f t="shared" ref="N258:N321" si="132">INDEX(P_rec,MATCH(A258,curve_t,0))</f>
        <v>0.39768358012241589</v>
      </c>
      <c r="O258">
        <f t="shared" si="118"/>
        <v>0.99608979150195498</v>
      </c>
      <c r="P258">
        <f t="shared" si="119"/>
        <v>1355.3728188495545</v>
      </c>
      <c r="Q258">
        <f t="shared" si="120"/>
        <v>0.17703318926078951</v>
      </c>
      <c r="R258">
        <f t="shared" si="121"/>
        <v>1.6105513839114183E-2</v>
      </c>
      <c r="S258">
        <f t="shared" si="122"/>
        <v>1355.9173323469111</v>
      </c>
      <c r="T258">
        <f t="shared" si="123"/>
        <v>13568.92701223877</v>
      </c>
      <c r="U258">
        <f t="shared" ref="U258:U321" si="133">L259+M259+V259*O259+O259*U259</f>
        <v>507890.8015147401</v>
      </c>
      <c r="V258">
        <f t="shared" si="124"/>
        <v>63.442745106131035</v>
      </c>
      <c r="W258">
        <f t="shared" ref="W258:W321" si="134">P259+(1-E259)*(O259*(W259+$AL$14*W259))</f>
        <v>51310.802147463008</v>
      </c>
      <c r="X258">
        <f t="shared" ref="X258:X321" si="135">S259+(1-R259)*(O259*(X259+$AL$14*X259))</f>
        <v>54425.120607129327</v>
      </c>
      <c r="Y258">
        <f t="shared" ref="Y258:Y321" si="136">G258*(X258-W258)</f>
        <v>30826.524483213201</v>
      </c>
      <c r="Z258">
        <f t="shared" si="125"/>
        <v>5417.3223324679357</v>
      </c>
      <c r="AA258">
        <f t="shared" si="126"/>
        <v>59.21567071816407</v>
      </c>
      <c r="AB258">
        <f t="shared" si="127"/>
        <v>253</v>
      </c>
      <c r="AC258">
        <f>$AL$7*INDEX(I_rec,MATCH(AB258-$AL$13,cpi_rec_u,0))/INDEX(I_rec,MATCH(AB2-$AL$13,cpi_rec_u,0))</f>
        <v>1346.9229076703293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101</v>
      </c>
      <c r="C259">
        <f t="shared" ref="C259:C322" si="140">INT(($AL$8+A259)/12)</f>
        <v>2047</v>
      </c>
      <c r="D259">
        <f t="shared" ref="D259:D322" si="141">IF(B259&gt;=120,1,INDEX(mort_v1_F,MATCH(B259,mort_age,0))*INDEX(cif,MATCH(B259,cif_age,0),MATCH(C259,cif_year,0)))</f>
        <v>0.1903350994399034</v>
      </c>
      <c r="E259">
        <f t="shared" ref="E259:E322" si="142">1-(1-D259)^(1/12)</f>
        <v>1.7440687719213921E-2</v>
      </c>
      <c r="F259">
        <f t="shared" ref="F259:F322" si="143">G258*E259</f>
        <v>0.17263352927562461</v>
      </c>
      <c r="G259">
        <f t="shared" ref="G259:G322" si="144">G258-F259</f>
        <v>9.7256876868905842</v>
      </c>
      <c r="H259" t="b">
        <f t="shared" ref="H259:H322" si="145">AND(A259-$AL$10&gt;0,MOD(A259-$AL$10,12)=0)</f>
        <v>0</v>
      </c>
      <c r="I259">
        <f t="shared" ref="I259:I322" si="146">IF($AL$4="CPI",IF(H259,INDEX(I_rec,MATCH(A259-$AL$13,cpi_rec_u,0))/INDEX(I_rec,MATCH(A259-$AL$13-12,cpi_rec_u,0)),1),1)</f>
        <v>1</v>
      </c>
      <c r="J259">
        <f t="shared" ref="J259:J322" si="147">J258*I259</f>
        <v>1346.9229076703298</v>
      </c>
      <c r="K259">
        <f t="shared" ref="K259:K322" si="148">$AL$17*(INDEX(I_rec,MATCH(A259-1,cpi_rec_u,0))/$AL$18)</f>
        <v>8.4673166127487001</v>
      </c>
      <c r="L259">
        <f t="shared" ref="L259:L322" si="149">G258*J259</f>
        <v>13332.275593533506</v>
      </c>
      <c r="M259">
        <f t="shared" ref="M259:M322" si="150">G258*K259</f>
        <v>83.812219671967057</v>
      </c>
      <c r="N259">
        <f t="shared" si="132"/>
        <v>0.39612861956676748</v>
      </c>
      <c r="O259">
        <f t="shared" ref="O259:O322" si="151">N259/N258</f>
        <v>0.99608995534799361</v>
      </c>
      <c r="P259">
        <f t="shared" ref="P259:P322" si="152">J259+K259</f>
        <v>1355.3902242830784</v>
      </c>
      <c r="Q259">
        <f t="shared" ref="Q259:Q322" si="153">IF(B259&gt;=120,1,D259*$AL$15)</f>
        <v>0.17703318926078951</v>
      </c>
      <c r="R259">
        <f t="shared" ref="R259:R322" si="154">1-(1-Q259)^(1/12)</f>
        <v>1.6105513839114183E-2</v>
      </c>
      <c r="S259">
        <f t="shared" ref="S259:S322" si="155">J259+K259*$AL$16</f>
        <v>1355.9358593890861</v>
      </c>
      <c r="T259">
        <f t="shared" ref="T259:T322" si="156">L259</f>
        <v>13332.275593533506</v>
      </c>
      <c r="U259">
        <f t="shared" si="133"/>
        <v>496353.71973752102</v>
      </c>
      <c r="V259">
        <f t="shared" ref="V259:V322" si="157">$AL$14*U259</f>
        <v>62.001600402825247</v>
      </c>
      <c r="W259">
        <f t="shared" si="134"/>
        <v>51035.334026463155</v>
      </c>
      <c r="X259">
        <f t="shared" si="135"/>
        <v>54142.846237090584</v>
      </c>
      <c r="Y259">
        <f t="shared" si="136"/>
        <v>30222.693243761321</v>
      </c>
      <c r="Z259">
        <f t="shared" ref="Z259:Z322" si="158">N258*L259</f>
        <v>5302.027089215112</v>
      </c>
      <c r="AA259">
        <f t="shared" ref="AA259:AA322" si="159">N258*M259+N259*V259</f>
        <v>57.891351955655729</v>
      </c>
      <c r="AB259">
        <f t="shared" ref="AB259:AB322" si="160">IF(H259,A259,AB258)</f>
        <v>253</v>
      </c>
      <c r="AC259">
        <f>$AL$7*INDEX(I_rec,MATCH(AB259-$AL$13,cpi_rec_u,0))/INDEX(I_rec,MATCH(AB2-$AL$13,cpi_rec_u,0))</f>
        <v>1346.9229076703293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101</v>
      </c>
      <c r="C260">
        <f t="shared" si="140"/>
        <v>2047</v>
      </c>
      <c r="D260">
        <f t="shared" si="141"/>
        <v>0.1903350994399034</v>
      </c>
      <c r="E260">
        <f t="shared" si="142"/>
        <v>1.7440687719213921E-2</v>
      </c>
      <c r="F260">
        <f t="shared" si="143"/>
        <v>0.16962268180166265</v>
      </c>
      <c r="G260">
        <f t="shared" si="144"/>
        <v>9.5560650050889215</v>
      </c>
      <c r="H260" t="b">
        <f t="shared" si="145"/>
        <v>0</v>
      </c>
      <c r="I260">
        <f t="shared" si="146"/>
        <v>1</v>
      </c>
      <c r="J260">
        <f t="shared" si="147"/>
        <v>1346.9229076703298</v>
      </c>
      <c r="K260">
        <f t="shared" si="148"/>
        <v>8.4847578986158858</v>
      </c>
      <c r="L260">
        <f t="shared" si="149"/>
        <v>13099.75153832019</v>
      </c>
      <c r="M260">
        <f t="shared" si="150"/>
        <v>82.520105420816151</v>
      </c>
      <c r="N260">
        <f t="shared" si="132"/>
        <v>0.39457980736501241</v>
      </c>
      <c r="O260">
        <f t="shared" si="151"/>
        <v>0.99609012799062857</v>
      </c>
      <c r="P260">
        <f t="shared" si="152"/>
        <v>1355.4076655689457</v>
      </c>
      <c r="Q260">
        <f t="shared" si="153"/>
        <v>0.17703318926078951</v>
      </c>
      <c r="R260">
        <f t="shared" si="154"/>
        <v>1.6105513839114183E-2</v>
      </c>
      <c r="S260">
        <f t="shared" si="155"/>
        <v>1355.9544245939348</v>
      </c>
      <c r="T260">
        <f t="shared" si="156"/>
        <v>13099.75153832019</v>
      </c>
      <c r="U260">
        <f t="shared" si="133"/>
        <v>485007.41761026264</v>
      </c>
      <c r="V260">
        <f t="shared" si="157"/>
        <v>60.584286776333208</v>
      </c>
      <c r="W260">
        <f t="shared" si="134"/>
        <v>50753.884297771088</v>
      </c>
      <c r="X260">
        <f t="shared" si="135"/>
        <v>53854.832799265736</v>
      </c>
      <c r="Y260">
        <f t="shared" si="136"/>
        <v>29632.865457715932</v>
      </c>
      <c r="Z260">
        <f t="shared" si="158"/>
        <v>5189.1864935424155</v>
      </c>
      <c r="AA260">
        <f t="shared" si="159"/>
        <v>56.593911652404259</v>
      </c>
      <c r="AB260">
        <f t="shared" si="160"/>
        <v>253</v>
      </c>
      <c r="AC260">
        <f>$AL$7*INDEX(I_rec,MATCH(AB260-$AL$13,cpi_rec_u,0))/INDEX(I_rec,MATCH(AB2-$AL$13,cpi_rec_u,0))</f>
        <v>1346.9229076703293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101</v>
      </c>
      <c r="C261">
        <f t="shared" si="140"/>
        <v>2047</v>
      </c>
      <c r="D261">
        <f t="shared" si="141"/>
        <v>0.1903350994399034</v>
      </c>
      <c r="E261">
        <f t="shared" si="142"/>
        <v>1.7440687719213921E-2</v>
      </c>
      <c r="F261">
        <f t="shared" si="143"/>
        <v>0.16666434557826426</v>
      </c>
      <c r="G261">
        <f t="shared" si="144"/>
        <v>9.3894006595106578</v>
      </c>
      <c r="H261" t="b">
        <f t="shared" si="145"/>
        <v>0</v>
      </c>
      <c r="I261">
        <f t="shared" si="146"/>
        <v>1</v>
      </c>
      <c r="J261">
        <f t="shared" si="147"/>
        <v>1346.9229076703298</v>
      </c>
      <c r="K261">
        <f t="shared" si="148"/>
        <v>8.5022351106762901</v>
      </c>
      <c r="L261">
        <f t="shared" si="149"/>
        <v>12871.282862541055</v>
      </c>
      <c r="M261">
        <f t="shared" si="150"/>
        <v>81.247911406172037</v>
      </c>
      <c r="N261">
        <f t="shared" si="132"/>
        <v>0.39303712235093013</v>
      </c>
      <c r="O261">
        <f t="shared" si="151"/>
        <v>0.99609030927257969</v>
      </c>
      <c r="P261">
        <f t="shared" si="152"/>
        <v>1355.4251427810061</v>
      </c>
      <c r="Q261">
        <f t="shared" si="153"/>
        <v>0.17703318926078951</v>
      </c>
      <c r="R261">
        <f t="shared" si="154"/>
        <v>1.6105513839114183E-2</v>
      </c>
      <c r="S261">
        <f t="shared" si="155"/>
        <v>1355.9730280400656</v>
      </c>
      <c r="T261">
        <f t="shared" si="156"/>
        <v>12871.282862541055</v>
      </c>
      <c r="U261">
        <f t="shared" si="133"/>
        <v>473848.52906895493</v>
      </c>
      <c r="V261">
        <f t="shared" si="157"/>
        <v>59.190383757647872</v>
      </c>
      <c r="W261">
        <f t="shared" si="134"/>
        <v>50466.323277938594</v>
      </c>
      <c r="X261">
        <f t="shared" si="135"/>
        <v>53560.963782845422</v>
      </c>
      <c r="Y261">
        <f t="shared" si="136"/>
        <v>29056.819597720558</v>
      </c>
      <c r="Z261">
        <f t="shared" si="158"/>
        <v>5078.7483124420351</v>
      </c>
      <c r="AA261">
        <f t="shared" si="159"/>
        <v>55.322803334410111</v>
      </c>
      <c r="AB261">
        <f t="shared" si="160"/>
        <v>253</v>
      </c>
      <c r="AC261">
        <f>$AL$7*INDEX(I_rec,MATCH(AB261-$AL$13,cpi_rec_u,0))/INDEX(I_rec,MATCH(AB2-$AL$13,cpi_rec_u,0))</f>
        <v>1346.9229076703293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101</v>
      </c>
      <c r="C262">
        <f t="shared" si="140"/>
        <v>2047</v>
      </c>
      <c r="D262">
        <f t="shared" si="141"/>
        <v>0.1903350994399034</v>
      </c>
      <c r="E262">
        <f t="shared" si="142"/>
        <v>1.7440687719213921E-2</v>
      </c>
      <c r="F262">
        <f t="shared" si="143"/>
        <v>0.16375760477310661</v>
      </c>
      <c r="G262">
        <f t="shared" si="144"/>
        <v>9.2256430547375512</v>
      </c>
      <c r="H262" t="b">
        <f t="shared" si="145"/>
        <v>0</v>
      </c>
      <c r="I262">
        <f t="shared" si="146"/>
        <v>1</v>
      </c>
      <c r="J262">
        <f t="shared" si="147"/>
        <v>1346.9229076703298</v>
      </c>
      <c r="K262">
        <f t="shared" si="148"/>
        <v>8.5197483229319921</v>
      </c>
      <c r="L262">
        <f t="shared" si="149"/>
        <v>12646.798837589808</v>
      </c>
      <c r="M262">
        <f t="shared" si="150"/>
        <v>79.995330522202465</v>
      </c>
      <c r="N262">
        <f t="shared" si="132"/>
        <v>0.39150054334322243</v>
      </c>
      <c r="O262">
        <f t="shared" si="151"/>
        <v>0.99609049903857239</v>
      </c>
      <c r="P262">
        <f t="shared" si="152"/>
        <v>1355.4426559932617</v>
      </c>
      <c r="Q262">
        <f t="shared" si="153"/>
        <v>0.17703318926078951</v>
      </c>
      <c r="R262">
        <f t="shared" si="154"/>
        <v>1.6105513839114183E-2</v>
      </c>
      <c r="S262">
        <f t="shared" si="155"/>
        <v>1355.9916698062498</v>
      </c>
      <c r="T262">
        <f t="shared" si="156"/>
        <v>12646.798837589808</v>
      </c>
      <c r="U262">
        <f t="shared" si="133"/>
        <v>462873.7468261653</v>
      </c>
      <c r="V262">
        <f t="shared" si="157"/>
        <v>57.819478219788095</v>
      </c>
      <c r="W262">
        <f t="shared" si="134"/>
        <v>50172.518498693724</v>
      </c>
      <c r="X262">
        <f t="shared" si="135"/>
        <v>53261.120338979308</v>
      </c>
      <c r="Y262">
        <f t="shared" si="136"/>
        <v>28494.338116680319</v>
      </c>
      <c r="Z262">
        <f t="shared" si="158"/>
        <v>4970.6614220773863</v>
      </c>
      <c r="AA262">
        <f t="shared" si="159"/>
        <v>54.077491648826637</v>
      </c>
      <c r="AB262">
        <f t="shared" si="160"/>
        <v>253</v>
      </c>
      <c r="AC262">
        <f>$AL$7*INDEX(I_rec,MATCH(AB262-$AL$13,cpi_rec_u,0))/INDEX(I_rec,MATCH(AB2-$AL$13,cpi_rec_u,0))</f>
        <v>1346.9229076703293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101</v>
      </c>
      <c r="C263">
        <f t="shared" si="140"/>
        <v>2047</v>
      </c>
      <c r="D263">
        <f t="shared" si="141"/>
        <v>0.1903350994399034</v>
      </c>
      <c r="E263">
        <f t="shared" si="142"/>
        <v>1.7440687719213921E-2</v>
      </c>
      <c r="F263">
        <f t="shared" si="143"/>
        <v>0.16090155952661242</v>
      </c>
      <c r="G263">
        <f t="shared" si="144"/>
        <v>9.0647414952109386</v>
      </c>
      <c r="H263" t="b">
        <f t="shared" si="145"/>
        <v>0</v>
      </c>
      <c r="I263">
        <f t="shared" si="146"/>
        <v>1</v>
      </c>
      <c r="J263">
        <f t="shared" si="147"/>
        <v>1346.9229076703298</v>
      </c>
      <c r="K263">
        <f t="shared" si="148"/>
        <v>8.5372976095375002</v>
      </c>
      <c r="L263">
        <f t="shared" si="149"/>
        <v>12426.229968415686</v>
      </c>
      <c r="M263">
        <f t="shared" si="150"/>
        <v>78.762060397657137</v>
      </c>
      <c r="N263">
        <f t="shared" si="132"/>
        <v>0.38997004914760491</v>
      </c>
      <c r="O263">
        <f t="shared" si="151"/>
        <v>0.99609069713531473</v>
      </c>
      <c r="P263">
        <f t="shared" si="152"/>
        <v>1355.4602052798673</v>
      </c>
      <c r="Q263">
        <f t="shared" si="153"/>
        <v>0.17703318926078951</v>
      </c>
      <c r="R263">
        <f t="shared" si="154"/>
        <v>1.6105513839114183E-2</v>
      </c>
      <c r="S263">
        <f t="shared" si="155"/>
        <v>1356.0103499714198</v>
      </c>
      <c r="T263">
        <f t="shared" si="156"/>
        <v>12426.229968415686</v>
      </c>
      <c r="U263">
        <f t="shared" si="133"/>
        <v>452079.82133660512</v>
      </c>
      <c r="V263">
        <f t="shared" si="157"/>
        <v>56.471164248583278</v>
      </c>
      <c r="W263">
        <f t="shared" si="134"/>
        <v>49872.334646878415</v>
      </c>
      <c r="X263">
        <f t="shared" si="135"/>
        <v>52955.181233579271</v>
      </c>
      <c r="Y263">
        <f t="shared" si="136"/>
        <v>27945.207377836658</v>
      </c>
      <c r="Z263">
        <f t="shared" si="158"/>
        <v>4864.8757843425747</v>
      </c>
      <c r="AA263">
        <f t="shared" si="159"/>
        <v>52.857452137956962</v>
      </c>
      <c r="AB263">
        <f t="shared" si="160"/>
        <v>253</v>
      </c>
      <c r="AC263">
        <f>$AL$7*INDEX(I_rec,MATCH(AB263-$AL$13,cpi_rec_u,0))/INDEX(I_rec,MATCH(AB2-$AL$13,cpi_rec_u,0))</f>
        <v>1346.9229076703293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101</v>
      </c>
      <c r="C264">
        <f t="shared" si="140"/>
        <v>2047</v>
      </c>
      <c r="D264">
        <f t="shared" si="141"/>
        <v>0.1903350994399034</v>
      </c>
      <c r="E264">
        <f t="shared" si="142"/>
        <v>1.7440687719213921E-2</v>
      </c>
      <c r="F264">
        <f t="shared" si="143"/>
        <v>0.15809532567337425</v>
      </c>
      <c r="G264">
        <f t="shared" si="144"/>
        <v>8.9066461695375647</v>
      </c>
      <c r="H264" t="b">
        <f t="shared" si="145"/>
        <v>0</v>
      </c>
      <c r="I264">
        <f t="shared" si="146"/>
        <v>1</v>
      </c>
      <c r="J264">
        <f t="shared" si="147"/>
        <v>1346.9229076703298</v>
      </c>
      <c r="K264">
        <f t="shared" si="148"/>
        <v>8.5548830448000661</v>
      </c>
      <c r="L264">
        <f t="shared" si="149"/>
        <v>12209.507972009411</v>
      </c>
      <c r="M264">
        <f t="shared" si="150"/>
        <v>77.547803322875652</v>
      </c>
      <c r="N264">
        <f t="shared" si="132"/>
        <v>0.38844561855885446</v>
      </c>
      <c r="O264">
        <f t="shared" si="151"/>
        <v>0.99609090341147344</v>
      </c>
      <c r="P264">
        <f t="shared" si="152"/>
        <v>1355.4777907151299</v>
      </c>
      <c r="Q264">
        <f t="shared" si="153"/>
        <v>0.17703318926078951</v>
      </c>
      <c r="R264">
        <f t="shared" si="154"/>
        <v>1.6105513839114183E-2</v>
      </c>
      <c r="S264">
        <f t="shared" si="155"/>
        <v>1356.0290686146718</v>
      </c>
      <c r="T264">
        <f t="shared" si="156"/>
        <v>12209.507972009411</v>
      </c>
      <c r="U264">
        <f t="shared" si="133"/>
        <v>441463.55978105549</v>
      </c>
      <c r="V264">
        <f t="shared" si="157"/>
        <v>55.145043015751291</v>
      </c>
      <c r="W264">
        <f t="shared" si="134"/>
        <v>49565.633503096287</v>
      </c>
      <c r="X264">
        <f t="shared" si="135"/>
        <v>52643.022799175218</v>
      </c>
      <c r="Y264">
        <f t="shared" si="136"/>
        <v>27409.217586097311</v>
      </c>
      <c r="Z264">
        <f t="shared" si="158"/>
        <v>4761.3424239125843</v>
      </c>
      <c r="AA264">
        <f t="shared" si="159"/>
        <v>51.662171017818764</v>
      </c>
      <c r="AB264">
        <f t="shared" si="160"/>
        <v>253</v>
      </c>
      <c r="AC264">
        <f>$AL$7*INDEX(I_rec,MATCH(AB264-$AL$13,cpi_rec_u,0))/INDEX(I_rec,MATCH(AB2-$AL$13,cpi_rec_u,0))</f>
        <v>1346.9229076703293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101</v>
      </c>
      <c r="C265">
        <f t="shared" si="140"/>
        <v>2047</v>
      </c>
      <c r="D265">
        <f t="shared" si="141"/>
        <v>0.1903350994399034</v>
      </c>
      <c r="E265">
        <f t="shared" si="142"/>
        <v>1.7440687719213921E-2</v>
      </c>
      <c r="F265">
        <f t="shared" si="143"/>
        <v>0.15533803446843752</v>
      </c>
      <c r="G265">
        <f t="shared" si="144"/>
        <v>8.7513081350691273</v>
      </c>
      <c r="H265" t="b">
        <f t="shared" si="145"/>
        <v>0</v>
      </c>
      <c r="I265">
        <f t="shared" si="146"/>
        <v>1</v>
      </c>
      <c r="J265">
        <f t="shared" si="147"/>
        <v>1346.9229076703298</v>
      </c>
      <c r="K265">
        <f t="shared" si="148"/>
        <v>8.5725047031800088</v>
      </c>
      <c r="L265">
        <f t="shared" si="149"/>
        <v>11996.565756264341</v>
      </c>
      <c r="M265">
        <f t="shared" si="150"/>
        <v>76.352266177920981</v>
      </c>
      <c r="N265">
        <f t="shared" si="132"/>
        <v>0.38692723036281518</v>
      </c>
      <c r="O265">
        <f t="shared" si="151"/>
        <v>0.99609111771765491</v>
      </c>
      <c r="P265">
        <f t="shared" si="152"/>
        <v>1355.4954123735097</v>
      </c>
      <c r="Q265">
        <f t="shared" si="153"/>
        <v>0.17703318926078951</v>
      </c>
      <c r="R265">
        <f t="shared" si="154"/>
        <v>1.6105513839114183E-2</v>
      </c>
      <c r="S265">
        <f t="shared" si="155"/>
        <v>1356.0478258152639</v>
      </c>
      <c r="T265">
        <f t="shared" si="156"/>
        <v>11996.565756264341</v>
      </c>
      <c r="U265">
        <f t="shared" si="133"/>
        <v>431021.82506831945</v>
      </c>
      <c r="V265">
        <f t="shared" si="157"/>
        <v>53.840722654228209</v>
      </c>
      <c r="W265">
        <f t="shared" si="134"/>
        <v>49252.273879042732</v>
      </c>
      <c r="X265">
        <f t="shared" si="135"/>
        <v>52324.518885804348</v>
      </c>
      <c r="Y265">
        <f t="shared" si="136"/>
        <v>26886.162720598433</v>
      </c>
      <c r="Z265">
        <f t="shared" si="158"/>
        <v>4660.0134057740734</v>
      </c>
      <c r="AA265">
        <f t="shared" si="159"/>
        <v>50.491144961185817</v>
      </c>
      <c r="AB265">
        <f t="shared" si="160"/>
        <v>253</v>
      </c>
      <c r="AC265">
        <f>$AL$7*INDEX(I_rec,MATCH(AB265-$AL$13,cpi_rec_u,0))/INDEX(I_rec,MATCH(AB2-$AL$13,cpi_rec_u,0))</f>
        <v>1346.9229076703293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102</v>
      </c>
      <c r="C266">
        <f t="shared" si="140"/>
        <v>2047</v>
      </c>
      <c r="D266">
        <f t="shared" si="141"/>
        <v>0.21365568669536419</v>
      </c>
      <c r="E266">
        <f t="shared" si="142"/>
        <v>1.9830775081096763E-2</v>
      </c>
      <c r="F266">
        <f t="shared" si="143"/>
        <v>0.17354522329192823</v>
      </c>
      <c r="G266">
        <f t="shared" si="144"/>
        <v>8.5777629117771994</v>
      </c>
      <c r="H266" t="b">
        <f t="shared" si="145"/>
        <v>0</v>
      </c>
      <c r="I266">
        <f t="shared" si="146"/>
        <v>1</v>
      </c>
      <c r="J266">
        <f t="shared" si="147"/>
        <v>1346.9229076703298</v>
      </c>
      <c r="K266">
        <f t="shared" si="148"/>
        <v>8.5901626592910176</v>
      </c>
      <c r="L266">
        <f t="shared" si="149"/>
        <v>11787.337399206321</v>
      </c>
      <c r="M266">
        <f t="shared" si="150"/>
        <v>75.175160361820531</v>
      </c>
      <c r="N266">
        <f t="shared" si="132"/>
        <v>0.38541486333836183</v>
      </c>
      <c r="O266">
        <f t="shared" si="151"/>
        <v>0.99609133990638188</v>
      </c>
      <c r="P266">
        <f t="shared" si="152"/>
        <v>1355.5130703296209</v>
      </c>
      <c r="Q266">
        <f t="shared" si="153"/>
        <v>0.19872397540279738</v>
      </c>
      <c r="R266">
        <f t="shared" si="154"/>
        <v>1.8293095014864424E-2</v>
      </c>
      <c r="S266">
        <f t="shared" si="155"/>
        <v>1356.0666216526183</v>
      </c>
      <c r="T266">
        <f t="shared" si="156"/>
        <v>11787.337399206321</v>
      </c>
      <c r="U266">
        <f t="shared" si="133"/>
        <v>420751.5348548778</v>
      </c>
      <c r="V266">
        <f t="shared" si="157"/>
        <v>52.557818135709461</v>
      </c>
      <c r="W266">
        <f t="shared" si="134"/>
        <v>49051.429747165101</v>
      </c>
      <c r="X266">
        <f t="shared" si="135"/>
        <v>52115.413701334197</v>
      </c>
      <c r="Y266">
        <f t="shared" si="136"/>
        <v>26282.127924352124</v>
      </c>
      <c r="Z266">
        <f t="shared" si="158"/>
        <v>4560.8418132269308</v>
      </c>
      <c r="AA266">
        <f t="shared" si="159"/>
        <v>49.343880885016645</v>
      </c>
      <c r="AB266">
        <f t="shared" si="160"/>
        <v>253</v>
      </c>
      <c r="AC266">
        <f>$AL$7*INDEX(I_rec,MATCH(AB266-$AL$13,cpi_rec_u,0))/INDEX(I_rec,MATCH(AB2-$AL$13,cpi_rec_u,0))</f>
        <v>1346.9229076703293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102</v>
      </c>
      <c r="C267">
        <f t="shared" si="140"/>
        <v>2048</v>
      </c>
      <c r="D267">
        <f t="shared" si="141"/>
        <v>0.21297198849793902</v>
      </c>
      <c r="E267">
        <f t="shared" si="142"/>
        <v>1.975978486563057E-2</v>
      </c>
      <c r="F267">
        <f t="shared" si="143"/>
        <v>0.16949474976510231</v>
      </c>
      <c r="G267">
        <f t="shared" si="144"/>
        <v>8.4082681620120976</v>
      </c>
      <c r="H267" t="b">
        <f t="shared" si="145"/>
        <v>1</v>
      </c>
      <c r="I267">
        <f t="shared" si="146"/>
        <v>1.0249999999999997</v>
      </c>
      <c r="J267">
        <f t="shared" si="147"/>
        <v>1380.5959803620876</v>
      </c>
      <c r="K267">
        <f t="shared" si="148"/>
        <v>8.6078569879004831</v>
      </c>
      <c r="L267">
        <f t="shared" si="149"/>
        <v>11842.424996498597</v>
      </c>
      <c r="M267">
        <f t="shared" si="150"/>
        <v>73.836156420694962</v>
      </c>
      <c r="N267">
        <f t="shared" si="132"/>
        <v>0.383908496259322</v>
      </c>
      <c r="O267">
        <f t="shared" si="151"/>
        <v>0.99609156983207114</v>
      </c>
      <c r="P267">
        <f t="shared" si="152"/>
        <v>1389.2038373499881</v>
      </c>
      <c r="Q267">
        <f t="shared" si="153"/>
        <v>0.19808805868150842</v>
      </c>
      <c r="R267">
        <f t="shared" si="154"/>
        <v>1.8228192612241845E-2</v>
      </c>
      <c r="S267">
        <f t="shared" si="155"/>
        <v>1389.7585288980779</v>
      </c>
      <c r="T267">
        <f t="shared" si="156"/>
        <v>11842.424996498597</v>
      </c>
      <c r="U267">
        <f t="shared" si="133"/>
        <v>410388.18433208083</v>
      </c>
      <c r="V267">
        <f t="shared" si="157"/>
        <v>51.263289068235856</v>
      </c>
      <c r="W267">
        <f t="shared" si="134"/>
        <v>48807.694572133492</v>
      </c>
      <c r="X267">
        <f t="shared" si="135"/>
        <v>51863.712083897022</v>
      </c>
      <c r="Y267">
        <f t="shared" si="136"/>
        <v>25695.81474671272</v>
      </c>
      <c r="Z267">
        <f t="shared" si="158"/>
        <v>4564.2466116203068</v>
      </c>
      <c r="AA267">
        <f t="shared" si="159"/>
        <v>48.137964355805423</v>
      </c>
      <c r="AB267">
        <f t="shared" si="160"/>
        <v>265</v>
      </c>
      <c r="AC267">
        <f>$AL$7*INDEX(I_rec,MATCH(AB267-$AL$13,cpi_rec_u,0))/INDEX(I_rec,MATCH(AB2-$AL$13,cpi_rec_u,0))</f>
        <v>1380.5959803620872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102</v>
      </c>
      <c r="C268">
        <f t="shared" si="140"/>
        <v>2048</v>
      </c>
      <c r="D268">
        <f t="shared" si="141"/>
        <v>0.21297198849793902</v>
      </c>
      <c r="E268">
        <f t="shared" si="142"/>
        <v>1.975978486563057E-2</v>
      </c>
      <c r="F268">
        <f t="shared" si="143"/>
        <v>0.16614556997389002</v>
      </c>
      <c r="G268">
        <f t="shared" si="144"/>
        <v>8.2421225920382071</v>
      </c>
      <c r="H268" t="b">
        <f t="shared" si="145"/>
        <v>0</v>
      </c>
      <c r="I268">
        <f t="shared" si="146"/>
        <v>1</v>
      </c>
      <c r="J268">
        <f t="shared" si="147"/>
        <v>1380.5959803620876</v>
      </c>
      <c r="K268">
        <f t="shared" si="148"/>
        <v>8.6255877639297722</v>
      </c>
      <c r="L268">
        <f t="shared" si="149"/>
        <v>11608.421226280421</v>
      </c>
      <c r="M268">
        <f t="shared" si="150"/>
        <v>72.526254974091827</v>
      </c>
      <c r="N268">
        <f t="shared" si="132"/>
        <v>0.3824081078963576</v>
      </c>
      <c r="O268">
        <f t="shared" si="151"/>
        <v>0.99609180735101288</v>
      </c>
      <c r="P268">
        <f t="shared" si="152"/>
        <v>1389.2215681260175</v>
      </c>
      <c r="Q268">
        <f t="shared" si="153"/>
        <v>0.19808805868150842</v>
      </c>
      <c r="R268">
        <f t="shared" si="154"/>
        <v>1.8228192612241845E-2</v>
      </c>
      <c r="S268">
        <f t="shared" si="155"/>
        <v>1389.7774022478766</v>
      </c>
      <c r="T268">
        <f t="shared" si="156"/>
        <v>11608.421226280421</v>
      </c>
      <c r="U268">
        <f t="shared" si="133"/>
        <v>400221.58194230439</v>
      </c>
      <c r="V268">
        <f t="shared" si="157"/>
        <v>49.993336625532969</v>
      </c>
      <c r="W268">
        <f t="shared" si="134"/>
        <v>48558.071961816429</v>
      </c>
      <c r="X268">
        <f t="shared" si="135"/>
        <v>51606.331805143454</v>
      </c>
      <c r="Y268">
        <f t="shared" si="136"/>
        <v>25124.13132108852</v>
      </c>
      <c r="Z268">
        <f t="shared" si="158"/>
        <v>4456.5715369261115</v>
      </c>
      <c r="AA268">
        <f t="shared" si="159"/>
        <v>46.961302752819506</v>
      </c>
      <c r="AB268">
        <f t="shared" si="160"/>
        <v>265</v>
      </c>
      <c r="AC268">
        <f>$AL$7*INDEX(I_rec,MATCH(AB268-$AL$13,cpi_rec_u,0))/INDEX(I_rec,MATCH(AB2-$AL$13,cpi_rec_u,0))</f>
        <v>1380.5959803620872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102</v>
      </c>
      <c r="C269">
        <f t="shared" si="140"/>
        <v>2048</v>
      </c>
      <c r="D269">
        <f t="shared" si="141"/>
        <v>0.21297198849793902</v>
      </c>
      <c r="E269">
        <f t="shared" si="142"/>
        <v>1.975978486563057E-2</v>
      </c>
      <c r="F269">
        <f t="shared" si="143"/>
        <v>0.16286256925482837</v>
      </c>
      <c r="G269">
        <f t="shared" si="144"/>
        <v>8.0792600227833784</v>
      </c>
      <c r="H269" t="b">
        <f t="shared" si="145"/>
        <v>0</v>
      </c>
      <c r="I269">
        <f t="shared" si="146"/>
        <v>1</v>
      </c>
      <c r="J269">
        <f t="shared" si="147"/>
        <v>1380.5959803620876</v>
      </c>
      <c r="K269">
        <f t="shared" si="148"/>
        <v>8.6433550624546296</v>
      </c>
      <c r="L269">
        <f t="shared" si="149"/>
        <v>11379.0413202195</v>
      </c>
      <c r="M269">
        <f t="shared" si="150"/>
        <v>71.239592031265104</v>
      </c>
      <c r="N269">
        <f t="shared" si="132"/>
        <v>0.38091367701880768</v>
      </c>
      <c r="O269">
        <f t="shared" si="151"/>
        <v>0.99609205232135156</v>
      </c>
      <c r="P269">
        <f t="shared" si="152"/>
        <v>1389.2393354245423</v>
      </c>
      <c r="Q269">
        <f t="shared" si="153"/>
        <v>0.19808805868150842</v>
      </c>
      <c r="R269">
        <f t="shared" si="154"/>
        <v>1.8228192612241845E-2</v>
      </c>
      <c r="S269">
        <f t="shared" si="155"/>
        <v>1389.7963144736857</v>
      </c>
      <c r="T269">
        <f t="shared" si="156"/>
        <v>11379.0413202195</v>
      </c>
      <c r="U269">
        <f t="shared" si="133"/>
        <v>390247.81209229154</v>
      </c>
      <c r="V269">
        <f t="shared" si="157"/>
        <v>48.747471694617865</v>
      </c>
      <c r="W269">
        <f t="shared" si="134"/>
        <v>48302.420146374672</v>
      </c>
      <c r="X269">
        <f t="shared" si="135"/>
        <v>51343.145162989109</v>
      </c>
      <c r="Y269">
        <f t="shared" si="136"/>
        <v>24566.808067010345</v>
      </c>
      <c r="Z269">
        <f t="shared" si="158"/>
        <v>4351.4376609396095</v>
      </c>
      <c r="AA269">
        <f t="shared" si="159"/>
        <v>45.811176284551664</v>
      </c>
      <c r="AB269">
        <f t="shared" si="160"/>
        <v>265</v>
      </c>
      <c r="AC269">
        <f>$AL$7*INDEX(I_rec,MATCH(AB269-$AL$13,cpi_rec_u,0))/INDEX(I_rec,MATCH(AB2-$AL$13,cpi_rec_u,0))</f>
        <v>1380.5959803620872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102</v>
      </c>
      <c r="C270">
        <f t="shared" si="140"/>
        <v>2048</v>
      </c>
      <c r="D270">
        <f t="shared" si="141"/>
        <v>0.21297198849793902</v>
      </c>
      <c r="E270">
        <f t="shared" si="142"/>
        <v>1.975978486563057E-2</v>
      </c>
      <c r="F270">
        <f t="shared" si="143"/>
        <v>0.1596444399236891</v>
      </c>
      <c r="G270">
        <f t="shared" si="144"/>
        <v>7.9196155828596897</v>
      </c>
      <c r="H270" t="b">
        <f t="shared" si="145"/>
        <v>0</v>
      </c>
      <c r="I270">
        <f t="shared" si="146"/>
        <v>1</v>
      </c>
      <c r="J270">
        <f t="shared" si="147"/>
        <v>1380.5959803620876</v>
      </c>
      <c r="K270">
        <f t="shared" si="148"/>
        <v>8.6611589587054034</v>
      </c>
      <c r="L270">
        <f t="shared" si="149"/>
        <v>11154.193911754841</v>
      </c>
      <c r="M270">
        <f t="shared" si="150"/>
        <v>69.975755326040684</v>
      </c>
      <c r="N270">
        <f t="shared" si="132"/>
        <v>0.37942518239649015</v>
      </c>
      <c r="O270">
        <f t="shared" si="151"/>
        <v>0.99609230460306086</v>
      </c>
      <c r="P270">
        <f t="shared" si="152"/>
        <v>1389.2571393207929</v>
      </c>
      <c r="Q270">
        <f t="shared" si="153"/>
        <v>0.19808805868150842</v>
      </c>
      <c r="R270">
        <f t="shared" si="154"/>
        <v>1.8228192612241845E-2</v>
      </c>
      <c r="S270">
        <f t="shared" si="155"/>
        <v>1389.8152656555833</v>
      </c>
      <c r="T270">
        <f t="shared" si="156"/>
        <v>11154.193911754841</v>
      </c>
      <c r="U270">
        <f t="shared" si="133"/>
        <v>380463.03658119781</v>
      </c>
      <c r="V270">
        <f t="shared" si="157"/>
        <v>47.525214829914603</v>
      </c>
      <c r="W270">
        <f t="shared" si="134"/>
        <v>48040.593965776352</v>
      </c>
      <c r="X270">
        <f t="shared" si="135"/>
        <v>51074.021607670278</v>
      </c>
      <c r="Y270">
        <f t="shared" si="136"/>
        <v>24023.580822220461</v>
      </c>
      <c r="Z270">
        <f t="shared" si="158"/>
        <v>4248.7850171073342</v>
      </c>
      <c r="AA270">
        <f t="shared" si="159"/>
        <v>44.686985568683298</v>
      </c>
      <c r="AB270">
        <f t="shared" si="160"/>
        <v>265</v>
      </c>
      <c r="AC270">
        <f>$AL$7*INDEX(I_rec,MATCH(AB270-$AL$13,cpi_rec_u,0))/INDEX(I_rec,MATCH(AB2-$AL$13,cpi_rec_u,0))</f>
        <v>1380.5959803620872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102</v>
      </c>
      <c r="C271">
        <f t="shared" si="140"/>
        <v>2048</v>
      </c>
      <c r="D271">
        <f t="shared" si="141"/>
        <v>0.21297198849793902</v>
      </c>
      <c r="E271">
        <f t="shared" si="142"/>
        <v>1.975978486563057E-2</v>
      </c>
      <c r="F271">
        <f t="shared" si="143"/>
        <v>0.15648990013580291</v>
      </c>
      <c r="G271">
        <f t="shared" si="144"/>
        <v>7.7631256827238868</v>
      </c>
      <c r="H271" t="b">
        <f t="shared" si="145"/>
        <v>0</v>
      </c>
      <c r="I271">
        <f t="shared" si="146"/>
        <v>1</v>
      </c>
      <c r="J271">
        <f t="shared" si="147"/>
        <v>1380.5959803620876</v>
      </c>
      <c r="K271">
        <f t="shared" si="148"/>
        <v>8.6789995280674184</v>
      </c>
      <c r="L271">
        <f t="shared" si="149"/>
        <v>10933.789439709039</v>
      </c>
      <c r="M271">
        <f t="shared" si="150"/>
        <v>68.734339906114613</v>
      </c>
      <c r="N271">
        <f t="shared" si="132"/>
        <v>0.37794260280146658</v>
      </c>
      <c r="O271">
        <f t="shared" si="151"/>
        <v>0.99609256405792723</v>
      </c>
      <c r="P271">
        <f t="shared" si="152"/>
        <v>1389.274979890155</v>
      </c>
      <c r="Q271">
        <f t="shared" si="153"/>
        <v>0.19808805868150842</v>
      </c>
      <c r="R271">
        <f t="shared" si="154"/>
        <v>1.8228192612241845E-2</v>
      </c>
      <c r="S271">
        <f t="shared" si="155"/>
        <v>1389.8342558738129</v>
      </c>
      <c r="T271">
        <f t="shared" si="156"/>
        <v>10933.789439709039</v>
      </c>
      <c r="U271">
        <f t="shared" si="133"/>
        <v>370863.49306417577</v>
      </c>
      <c r="V271">
        <f t="shared" si="157"/>
        <v>46.326096061334255</v>
      </c>
      <c r="W271">
        <f t="shared" si="134"/>
        <v>47772.444788508023</v>
      </c>
      <c r="X271">
        <f t="shared" si="135"/>
        <v>50798.827678007168</v>
      </c>
      <c r="Y271">
        <f t="shared" si="136"/>
        <v>23494.190735226945</v>
      </c>
      <c r="Z271">
        <f t="shared" si="158"/>
        <v>4148.5550524464197</v>
      </c>
      <c r="AA271">
        <f t="shared" si="159"/>
        <v>43.588144778831321</v>
      </c>
      <c r="AB271">
        <f t="shared" si="160"/>
        <v>265</v>
      </c>
      <c r="AC271">
        <f>$AL$7*INDEX(I_rec,MATCH(AB271-$AL$13,cpi_rec_u,0))/INDEX(I_rec,MATCH(AB2-$AL$13,cpi_rec_u,0))</f>
        <v>1380.5959803620872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102</v>
      </c>
      <c r="C272">
        <f t="shared" si="140"/>
        <v>2048</v>
      </c>
      <c r="D272">
        <f t="shared" si="141"/>
        <v>0.21297198849793902</v>
      </c>
      <c r="E272">
        <f t="shared" si="142"/>
        <v>1.975978486563057E-2</v>
      </c>
      <c r="F272">
        <f t="shared" si="143"/>
        <v>0.15339769337547543</v>
      </c>
      <c r="G272">
        <f t="shared" si="144"/>
        <v>7.6097279893484115</v>
      </c>
      <c r="H272" t="b">
        <f t="shared" si="145"/>
        <v>0</v>
      </c>
      <c r="I272">
        <f t="shared" si="146"/>
        <v>1</v>
      </c>
      <c r="J272">
        <f t="shared" si="147"/>
        <v>1380.5959803620876</v>
      </c>
      <c r="K272">
        <f t="shared" si="148"/>
        <v>8.6968768460812811</v>
      </c>
      <c r="L272">
        <f t="shared" si="149"/>
        <v>10717.740112614285</v>
      </c>
      <c r="M272">
        <f t="shared" si="150"/>
        <v>67.514948003300304</v>
      </c>
      <c r="N272">
        <f t="shared" si="132"/>
        <v>0.37646591700976878</v>
      </c>
      <c r="O272">
        <f t="shared" si="151"/>
        <v>0.99609283054952791</v>
      </c>
      <c r="P272">
        <f t="shared" si="152"/>
        <v>1389.2928572081689</v>
      </c>
      <c r="Q272">
        <f t="shared" si="153"/>
        <v>0.19808805868150842</v>
      </c>
      <c r="R272">
        <f t="shared" si="154"/>
        <v>1.8228192612241845E-2</v>
      </c>
      <c r="S272">
        <f t="shared" si="155"/>
        <v>1389.8532852087828</v>
      </c>
      <c r="T272">
        <f t="shared" si="156"/>
        <v>10717.740112614285</v>
      </c>
      <c r="U272">
        <f t="shared" si="133"/>
        <v>361445.49354659964</v>
      </c>
      <c r="V272">
        <f t="shared" si="157"/>
        <v>45.149654706182233</v>
      </c>
      <c r="W272">
        <f t="shared" si="134"/>
        <v>47497.820428342078</v>
      </c>
      <c r="X272">
        <f t="shared" si="135"/>
        <v>50517.426936245844</v>
      </c>
      <c r="Y272">
        <f t="shared" si="136"/>
        <v>22978.384160013899</v>
      </c>
      <c r="Z272">
        <f t="shared" si="158"/>
        <v>4050.6905943111265</v>
      </c>
      <c r="AA272">
        <f t="shared" si="159"/>
        <v>42.514081338010314</v>
      </c>
      <c r="AB272">
        <f t="shared" si="160"/>
        <v>265</v>
      </c>
      <c r="AC272">
        <f>$AL$7*INDEX(I_rec,MATCH(AB272-$AL$13,cpi_rec_u,0))/INDEX(I_rec,MATCH(AB2-$AL$13,cpi_rec_u,0))</f>
        <v>1380.5959803620872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102</v>
      </c>
      <c r="C273">
        <f t="shared" si="140"/>
        <v>2048</v>
      </c>
      <c r="D273">
        <f t="shared" si="141"/>
        <v>0.21297198849793902</v>
      </c>
      <c r="E273">
        <f t="shared" si="142"/>
        <v>1.975978486563057E-2</v>
      </c>
      <c r="F273">
        <f t="shared" si="143"/>
        <v>0.1503665879554921</v>
      </c>
      <c r="G273">
        <f t="shared" si="144"/>
        <v>7.4593614013929193</v>
      </c>
      <c r="H273" t="b">
        <f t="shared" si="145"/>
        <v>0</v>
      </c>
      <c r="I273">
        <f t="shared" si="146"/>
        <v>1</v>
      </c>
      <c r="J273">
        <f t="shared" si="147"/>
        <v>1380.5959803620876</v>
      </c>
      <c r="K273">
        <f t="shared" si="148"/>
        <v>8.7147909884431947</v>
      </c>
      <c r="L273">
        <f t="shared" si="149"/>
        <v>10505.959873743288</v>
      </c>
      <c r="M273">
        <f t="shared" si="150"/>
        <v>66.31718890607749</v>
      </c>
      <c r="N273">
        <f t="shared" si="132"/>
        <v>0.37499510380308693</v>
      </c>
      <c r="O273">
        <f t="shared" si="151"/>
        <v>0.99609310394320849</v>
      </c>
      <c r="P273">
        <f t="shared" si="152"/>
        <v>1389.3107713505308</v>
      </c>
      <c r="Q273">
        <f t="shared" si="153"/>
        <v>0.19808805868150842</v>
      </c>
      <c r="R273">
        <f t="shared" si="154"/>
        <v>1.8228192612241845E-2</v>
      </c>
      <c r="S273">
        <f t="shared" si="155"/>
        <v>1389.8723537410669</v>
      </c>
      <c r="T273">
        <f t="shared" si="156"/>
        <v>10505.959873743288</v>
      </c>
      <c r="U273">
        <f t="shared" si="133"/>
        <v>352205.42290831439</v>
      </c>
      <c r="V273">
        <f t="shared" si="157"/>
        <v>43.995439184816142</v>
      </c>
      <c r="W273">
        <f t="shared" si="134"/>
        <v>47216.565059114218</v>
      </c>
      <c r="X273">
        <f t="shared" si="135"/>
        <v>50229.679901447191</v>
      </c>
      <c r="Y273">
        <f t="shared" si="136"/>
        <v>22475.912552862686</v>
      </c>
      <c r="Z273">
        <f t="shared" si="158"/>
        <v>3955.1358179366016</v>
      </c>
      <c r="AA273">
        <f t="shared" si="159"/>
        <v>41.46423561900906</v>
      </c>
      <c r="AB273">
        <f t="shared" si="160"/>
        <v>265</v>
      </c>
      <c r="AC273">
        <f>$AL$7*INDEX(I_rec,MATCH(AB273-$AL$13,cpi_rec_u,0))/INDEX(I_rec,MATCH(AB2-$AL$13,cpi_rec_u,0))</f>
        <v>1380.5959803620872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102</v>
      </c>
      <c r="C274">
        <f t="shared" si="140"/>
        <v>2048</v>
      </c>
      <c r="D274">
        <f t="shared" si="141"/>
        <v>0.21297198849793902</v>
      </c>
      <c r="E274">
        <f t="shared" si="142"/>
        <v>1.975978486563057E-2</v>
      </c>
      <c r="F274">
        <f t="shared" si="143"/>
        <v>0.14739537652651263</v>
      </c>
      <c r="G274">
        <f t="shared" si="144"/>
        <v>7.3119660248664067</v>
      </c>
      <c r="H274" t="b">
        <f t="shared" si="145"/>
        <v>0</v>
      </c>
      <c r="I274">
        <f t="shared" si="146"/>
        <v>1</v>
      </c>
      <c r="J274">
        <f t="shared" si="147"/>
        <v>1380.5959803620876</v>
      </c>
      <c r="K274">
        <f t="shared" si="148"/>
        <v>8.7327420310052908</v>
      </c>
      <c r="L274">
        <f t="shared" si="149"/>
        <v>10298.364366831172</v>
      </c>
      <c r="M274">
        <f t="shared" si="150"/>
        <v>65.140678834402479</v>
      </c>
      <c r="N274">
        <f t="shared" si="132"/>
        <v>0.3735301419704225</v>
      </c>
      <c r="O274">
        <f t="shared" si="151"/>
        <v>0.9960933841060664</v>
      </c>
      <c r="P274">
        <f t="shared" si="152"/>
        <v>1389.3287223930929</v>
      </c>
      <c r="Q274">
        <f t="shared" si="153"/>
        <v>0.19808805868150842</v>
      </c>
      <c r="R274">
        <f t="shared" si="154"/>
        <v>1.8228192612241845E-2</v>
      </c>
      <c r="S274">
        <f t="shared" si="155"/>
        <v>1389.8914615514057</v>
      </c>
      <c r="T274">
        <f t="shared" si="156"/>
        <v>10298.364366831172</v>
      </c>
      <c r="U274">
        <f t="shared" si="133"/>
        <v>343139.73745730356</v>
      </c>
      <c r="V274">
        <f t="shared" si="157"/>
        <v>42.863006839978432</v>
      </c>
      <c r="W274">
        <f t="shared" si="134"/>
        <v>46928.519127463071</v>
      </c>
      <c r="X274">
        <f t="shared" si="135"/>
        <v>49935.443981390294</v>
      </c>
      <c r="Y274">
        <f t="shared" si="136"/>
        <v>21986.532371242236</v>
      </c>
      <c r="Z274">
        <f t="shared" si="158"/>
        <v>3861.836214741867</v>
      </c>
      <c r="AA274">
        <f t="shared" si="159"/>
        <v>40.438060651526641</v>
      </c>
      <c r="AB274">
        <f t="shared" si="160"/>
        <v>265</v>
      </c>
      <c r="AC274">
        <f>$AL$7*INDEX(I_rec,MATCH(AB274-$AL$13,cpi_rec_u,0))/INDEX(I_rec,MATCH(AB2-$AL$13,cpi_rec_u,0))</f>
        <v>1380.5959803620872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102</v>
      </c>
      <c r="C275">
        <f t="shared" si="140"/>
        <v>2048</v>
      </c>
      <c r="D275">
        <f t="shared" si="141"/>
        <v>0.21297198849793902</v>
      </c>
      <c r="E275">
        <f t="shared" si="142"/>
        <v>1.975978486563057E-2</v>
      </c>
      <c r="F275">
        <f t="shared" si="143"/>
        <v>0.14448287559616013</v>
      </c>
      <c r="G275">
        <f t="shared" si="144"/>
        <v>7.1674831492702467</v>
      </c>
      <c r="H275" t="b">
        <f t="shared" si="145"/>
        <v>0</v>
      </c>
      <c r="I275">
        <f t="shared" si="146"/>
        <v>1</v>
      </c>
      <c r="J275">
        <f t="shared" si="147"/>
        <v>1380.5959803620876</v>
      </c>
      <c r="K275">
        <f t="shared" si="148"/>
        <v>8.7507300497759353</v>
      </c>
      <c r="L275">
        <f t="shared" si="149"/>
        <v>10094.870902474713</v>
      </c>
      <c r="M275">
        <f t="shared" si="150"/>
        <v>63.985040816739158</v>
      </c>
      <c r="N275">
        <f t="shared" si="132"/>
        <v>0.37207101030970496</v>
      </c>
      <c r="O275">
        <f t="shared" si="151"/>
        <v>0.99609367090693024</v>
      </c>
      <c r="P275">
        <f t="shared" si="152"/>
        <v>1389.3467104118636</v>
      </c>
      <c r="Q275">
        <f t="shared" si="153"/>
        <v>0.19808805868150842</v>
      </c>
      <c r="R275">
        <f t="shared" si="154"/>
        <v>1.8228192612241845E-2</v>
      </c>
      <c r="S275">
        <f t="shared" si="155"/>
        <v>1389.9106087207051</v>
      </c>
      <c r="T275">
        <f t="shared" si="156"/>
        <v>10094.870902474713</v>
      </c>
      <c r="U275">
        <f t="shared" si="133"/>
        <v>334244.96351218654</v>
      </c>
      <c r="V275">
        <f t="shared" si="157"/>
        <v>41.751923759730253</v>
      </c>
      <c r="W275">
        <f t="shared" si="134"/>
        <v>46633.519263483344</v>
      </c>
      <c r="X275">
        <f t="shared" si="135"/>
        <v>49634.573402957154</v>
      </c>
      <c r="Y275">
        <f t="shared" si="136"/>
        <v>21510.004974726256</v>
      </c>
      <c r="Z275">
        <f t="shared" si="158"/>
        <v>3770.7385613744668</v>
      </c>
      <c r="AA275">
        <f t="shared" si="159"/>
        <v>39.435021835916466</v>
      </c>
      <c r="AB275">
        <f t="shared" si="160"/>
        <v>265</v>
      </c>
      <c r="AC275">
        <f>$AL$7*INDEX(I_rec,MATCH(AB275-$AL$13,cpi_rec_u,0))/INDEX(I_rec,MATCH(AB2-$AL$13,cpi_rec_u,0))</f>
        <v>1380.5959803620872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102</v>
      </c>
      <c r="C276">
        <f t="shared" si="140"/>
        <v>2048</v>
      </c>
      <c r="D276">
        <f t="shared" si="141"/>
        <v>0.21297198849793902</v>
      </c>
      <c r="E276">
        <f t="shared" si="142"/>
        <v>1.975978486563057E-2</v>
      </c>
      <c r="F276">
        <f t="shared" si="143"/>
        <v>0.14162792505761235</v>
      </c>
      <c r="G276">
        <f t="shared" si="144"/>
        <v>7.0258552242126342</v>
      </c>
      <c r="H276" t="b">
        <f t="shared" si="145"/>
        <v>0</v>
      </c>
      <c r="I276">
        <f t="shared" si="146"/>
        <v>1</v>
      </c>
      <c r="J276">
        <f t="shared" si="147"/>
        <v>1380.5959803620876</v>
      </c>
      <c r="K276">
        <f t="shared" si="148"/>
        <v>8.7687551209200691</v>
      </c>
      <c r="L276">
        <f t="shared" si="149"/>
        <v>9895.3984251954989</v>
      </c>
      <c r="M276">
        <f t="shared" si="150"/>
        <v>62.849904569271779</v>
      </c>
      <c r="N276">
        <f t="shared" si="132"/>
        <v>0.37061768762937225</v>
      </c>
      <c r="O276">
        <f t="shared" si="151"/>
        <v>0.99609396421633867</v>
      </c>
      <c r="P276">
        <f t="shared" si="152"/>
        <v>1389.3647354830077</v>
      </c>
      <c r="Q276">
        <f t="shared" si="153"/>
        <v>0.19808805868150842</v>
      </c>
      <c r="R276">
        <f t="shared" si="154"/>
        <v>1.8228192612241845E-2</v>
      </c>
      <c r="S276">
        <f t="shared" si="155"/>
        <v>1389.9297953300381</v>
      </c>
      <c r="T276">
        <f t="shared" si="156"/>
        <v>9895.3984251954989</v>
      </c>
      <c r="U276">
        <f t="shared" si="133"/>
        <v>325517.69601296709</v>
      </c>
      <c r="V276">
        <f t="shared" si="157"/>
        <v>40.661764603914293</v>
      </c>
      <c r="W276">
        <f t="shared" si="134"/>
        <v>46331.398189242733</v>
      </c>
      <c r="X276">
        <f t="shared" si="135"/>
        <v>49326.919140965016</v>
      </c>
      <c r="Y276">
        <f t="shared" si="136"/>
        <v>21046.096527896403</v>
      </c>
      <c r="Z276">
        <f t="shared" si="158"/>
        <v>3681.7908894795528</v>
      </c>
      <c r="AA276">
        <f t="shared" si="159"/>
        <v>38.454596663390063</v>
      </c>
      <c r="AB276">
        <f t="shared" si="160"/>
        <v>265</v>
      </c>
      <c r="AC276">
        <f>$AL$7*INDEX(I_rec,MATCH(AB276-$AL$13,cpi_rec_u,0))/INDEX(I_rec,MATCH(AB2-$AL$13,cpi_rec_u,0))</f>
        <v>1380.5959803620872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102</v>
      </c>
      <c r="C277">
        <f t="shared" si="140"/>
        <v>2048</v>
      </c>
      <c r="D277">
        <f t="shared" si="141"/>
        <v>0.21297198849793902</v>
      </c>
      <c r="E277">
        <f t="shared" si="142"/>
        <v>1.975978486563057E-2</v>
      </c>
      <c r="F277">
        <f t="shared" si="143"/>
        <v>0.13882938772750827</v>
      </c>
      <c r="G277">
        <f t="shared" si="144"/>
        <v>6.887025836485126</v>
      </c>
      <c r="H277" t="b">
        <f t="shared" si="145"/>
        <v>0</v>
      </c>
      <c r="I277">
        <f t="shared" si="146"/>
        <v>1</v>
      </c>
      <c r="J277">
        <f t="shared" si="147"/>
        <v>1380.5959803620876</v>
      </c>
      <c r="K277">
        <f t="shared" si="148"/>
        <v>8.7868173207595106</v>
      </c>
      <c r="L277">
        <f t="shared" si="149"/>
        <v>9699.8674811539368</v>
      </c>
      <c r="M277">
        <f t="shared" si="150"/>
        <v>61.734906377260266</v>
      </c>
      <c r="N277">
        <f t="shared" si="132"/>
        <v>0.36917015274991666</v>
      </c>
      <c r="O277">
        <f t="shared" si="151"/>
        <v>0.99609426390652145</v>
      </c>
      <c r="P277">
        <f t="shared" si="152"/>
        <v>1389.3827976828472</v>
      </c>
      <c r="Q277">
        <f t="shared" si="153"/>
        <v>0.19808805868150842</v>
      </c>
      <c r="R277">
        <f t="shared" si="154"/>
        <v>1.8228192612241845E-2</v>
      </c>
      <c r="S277">
        <f t="shared" si="155"/>
        <v>1389.9490214606451</v>
      </c>
      <c r="T277">
        <f t="shared" si="156"/>
        <v>9699.8674811539368</v>
      </c>
      <c r="U277">
        <f t="shared" si="133"/>
        <v>316954.59715946403</v>
      </c>
      <c r="V277">
        <f t="shared" si="157"/>
        <v>39.592112434075517</v>
      </c>
      <c r="W277">
        <f t="shared" si="134"/>
        <v>46021.98462511145</v>
      </c>
      <c r="X277">
        <f t="shared" si="135"/>
        <v>49012.328845411495</v>
      </c>
      <c r="Y277">
        <f t="shared" si="136"/>
        <v>20594.577905190381</v>
      </c>
      <c r="Z277">
        <f t="shared" si="158"/>
        <v>3594.9424561766155</v>
      </c>
      <c r="AA277">
        <f t="shared" si="159"/>
        <v>37.496274442535523</v>
      </c>
      <c r="AB277">
        <f t="shared" si="160"/>
        <v>265</v>
      </c>
      <c r="AC277">
        <f>$AL$7*INDEX(I_rec,MATCH(AB277-$AL$13,cpi_rec_u,0))/INDEX(I_rec,MATCH(AB2-$AL$13,cpi_rec_u,0))</f>
        <v>1380.5959803620872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103</v>
      </c>
      <c r="C278">
        <f t="shared" si="140"/>
        <v>2048</v>
      </c>
      <c r="D278">
        <f t="shared" si="141"/>
        <v>0.23876061353109582</v>
      </c>
      <c r="E278">
        <f t="shared" si="142"/>
        <v>2.2477481140321887E-2</v>
      </c>
      <c r="F278">
        <f t="shared" si="143"/>
        <v>0.154802993352504</v>
      </c>
      <c r="G278">
        <f t="shared" si="144"/>
        <v>6.7322228431326216</v>
      </c>
      <c r="H278" t="b">
        <f t="shared" si="145"/>
        <v>0</v>
      </c>
      <c r="I278">
        <f t="shared" si="146"/>
        <v>1</v>
      </c>
      <c r="J278">
        <f t="shared" si="147"/>
        <v>1380.5959803620876</v>
      </c>
      <c r="K278">
        <f t="shared" si="148"/>
        <v>8.8049167257732961</v>
      </c>
      <c r="L278">
        <f t="shared" si="149"/>
        <v>9508.2001865012098</v>
      </c>
      <c r="M278">
        <f t="shared" si="150"/>
        <v>60.639688978500715</v>
      </c>
      <c r="N278">
        <f t="shared" si="132"/>
        <v>0.36772838450539741</v>
      </c>
      <c r="O278">
        <f t="shared" si="151"/>
        <v>0.99609456985138256</v>
      </c>
      <c r="P278">
        <f t="shared" si="152"/>
        <v>1389.4008970878608</v>
      </c>
      <c r="Q278">
        <f t="shared" si="153"/>
        <v>0.22207439934965134</v>
      </c>
      <c r="R278">
        <f t="shared" si="154"/>
        <v>2.0709581530087395E-2</v>
      </c>
      <c r="S278">
        <f t="shared" si="155"/>
        <v>1389.9682871939333</v>
      </c>
      <c r="T278">
        <f t="shared" si="156"/>
        <v>9508.2001865012098</v>
      </c>
      <c r="U278">
        <f t="shared" si="133"/>
        <v>308552.39507686906</v>
      </c>
      <c r="V278">
        <f t="shared" si="157"/>
        <v>38.542558546770458</v>
      </c>
      <c r="W278">
        <f t="shared" si="134"/>
        <v>45832.171968522351</v>
      </c>
      <c r="X278">
        <f t="shared" si="135"/>
        <v>48814.022253073257</v>
      </c>
      <c r="Y278">
        <f t="shared" si="136"/>
        <v>20074.480600455121</v>
      </c>
      <c r="Z278">
        <f t="shared" si="158"/>
        <v>3510.1437152274375</v>
      </c>
      <c r="AA278">
        <f t="shared" si="159"/>
        <v>36.559556032009141</v>
      </c>
      <c r="AB278">
        <f t="shared" si="160"/>
        <v>265</v>
      </c>
      <c r="AC278">
        <f>$AL$7*INDEX(I_rec,MATCH(AB278-$AL$13,cpi_rec_u,0))/INDEX(I_rec,MATCH(AB2-$AL$13,cpi_rec_u,0))</f>
        <v>1380.5959803620872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103</v>
      </c>
      <c r="C279">
        <f t="shared" si="140"/>
        <v>2049</v>
      </c>
      <c r="D279">
        <f t="shared" si="141"/>
        <v>0.23809208381320873</v>
      </c>
      <c r="E279">
        <f t="shared" si="142"/>
        <v>2.2405970569439382E-2</v>
      </c>
      <c r="F279">
        <f t="shared" si="143"/>
        <v>0.15084198689013703</v>
      </c>
      <c r="G279">
        <f t="shared" si="144"/>
        <v>6.5813808562424843</v>
      </c>
      <c r="H279" t="b">
        <f t="shared" si="145"/>
        <v>1</v>
      </c>
      <c r="I279">
        <f t="shared" si="146"/>
        <v>1.0250000000000001</v>
      </c>
      <c r="J279">
        <f t="shared" si="147"/>
        <v>1415.11087987114</v>
      </c>
      <c r="K279">
        <f t="shared" si="148"/>
        <v>8.8230534125979947</v>
      </c>
      <c r="L279">
        <f t="shared" si="149"/>
        <v>9526.8417910339922</v>
      </c>
      <c r="M279">
        <f t="shared" si="150"/>
        <v>59.398761730471449</v>
      </c>
      <c r="N279">
        <f t="shared" si="132"/>
        <v>0.36629236174491825</v>
      </c>
      <c r="O279">
        <f t="shared" si="151"/>
        <v>0.99609488192647777</v>
      </c>
      <c r="P279">
        <f t="shared" si="152"/>
        <v>1423.933933283738</v>
      </c>
      <c r="Q279">
        <f t="shared" si="153"/>
        <v>0.2214525910314723</v>
      </c>
      <c r="R279">
        <f t="shared" si="154"/>
        <v>2.0644375213258681E-2</v>
      </c>
      <c r="S279">
        <f t="shared" si="155"/>
        <v>1424.50249212053</v>
      </c>
      <c r="T279">
        <f t="shared" si="156"/>
        <v>9526.8417910339922</v>
      </c>
      <c r="U279">
        <f t="shared" si="133"/>
        <v>300100.74292200897</v>
      </c>
      <c r="V279">
        <f t="shared" si="157"/>
        <v>37.486827645979751</v>
      </c>
      <c r="W279">
        <f t="shared" si="134"/>
        <v>45598.446507978806</v>
      </c>
      <c r="X279">
        <f t="shared" si="135"/>
        <v>48572.105639168047</v>
      </c>
      <c r="Y279">
        <f t="shared" si="136"/>
        <v>19570.783278999526</v>
      </c>
      <c r="Z279">
        <f t="shared" si="158"/>
        <v>3503.290141255437</v>
      </c>
      <c r="AA279">
        <f t="shared" si="159"/>
        <v>35.573749325537911</v>
      </c>
      <c r="AB279">
        <f t="shared" si="160"/>
        <v>277</v>
      </c>
      <c r="AC279">
        <f>$AL$7*INDEX(I_rec,MATCH(AB279-$AL$13,cpi_rec_u,0))/INDEX(I_rec,MATCH(AB2-$AL$13,cpi_rec_u,0))</f>
        <v>1415.1108798711393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103</v>
      </c>
      <c r="C280">
        <f t="shared" si="140"/>
        <v>2049</v>
      </c>
      <c r="D280">
        <f t="shared" si="141"/>
        <v>0.23809208381320873</v>
      </c>
      <c r="E280">
        <f t="shared" si="142"/>
        <v>2.2405970569439382E-2</v>
      </c>
      <c r="F280">
        <f t="shared" si="143"/>
        <v>0.14746222577124085</v>
      </c>
      <c r="G280">
        <f t="shared" si="144"/>
        <v>6.4339186304712435</v>
      </c>
      <c r="H280" t="b">
        <f t="shared" si="145"/>
        <v>0</v>
      </c>
      <c r="I280">
        <f t="shared" si="146"/>
        <v>1</v>
      </c>
      <c r="J280">
        <f t="shared" si="147"/>
        <v>1415.11087987114</v>
      </c>
      <c r="K280">
        <f t="shared" si="148"/>
        <v>8.8412274580280172</v>
      </c>
      <c r="L280">
        <f t="shared" si="149"/>
        <v>9313.3836542443787</v>
      </c>
      <c r="M280">
        <f t="shared" si="150"/>
        <v>58.187485137950993</v>
      </c>
      <c r="N280">
        <f t="shared" si="132"/>
        <v>0.36486206333407262</v>
      </c>
      <c r="O280">
        <f t="shared" si="151"/>
        <v>0.99609520000899809</v>
      </c>
      <c r="P280">
        <f t="shared" si="152"/>
        <v>1423.952107329168</v>
      </c>
      <c r="Q280">
        <f t="shared" si="153"/>
        <v>0.2214525910314723</v>
      </c>
      <c r="R280">
        <f t="shared" si="154"/>
        <v>2.0644375213258681E-2</v>
      </c>
      <c r="S280">
        <f t="shared" si="155"/>
        <v>1424.5218373040736</v>
      </c>
      <c r="T280">
        <f t="shared" si="156"/>
        <v>9313.3836542443787</v>
      </c>
      <c r="U280">
        <f t="shared" si="133"/>
        <v>291832.40731406736</v>
      </c>
      <c r="V280">
        <f t="shared" si="157"/>
        <v>36.453995574868962</v>
      </c>
      <c r="W280">
        <f t="shared" si="134"/>
        <v>45358.423703392757</v>
      </c>
      <c r="X280">
        <f t="shared" si="135"/>
        <v>48324.116836901158</v>
      </c>
      <c r="Y280">
        <f t="shared" si="136"/>
        <v>19081.02830394034</v>
      </c>
      <c r="Z280">
        <f t="shared" si="158"/>
        <v>3411.4212945496906</v>
      </c>
      <c r="AA280">
        <f t="shared" si="159"/>
        <v>34.614311397395241</v>
      </c>
      <c r="AB280">
        <f t="shared" si="160"/>
        <v>277</v>
      </c>
      <c r="AC280">
        <f>$AL$7*INDEX(I_rec,MATCH(AB280-$AL$13,cpi_rec_u,0))/INDEX(I_rec,MATCH(AB2-$AL$13,cpi_rec_u,0))</f>
        <v>1415.1108798711393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103</v>
      </c>
      <c r="C281">
        <f t="shared" si="140"/>
        <v>2049</v>
      </c>
      <c r="D281">
        <f t="shared" si="141"/>
        <v>0.23809208381320873</v>
      </c>
      <c r="E281">
        <f t="shared" si="142"/>
        <v>2.2405970569439382E-2</v>
      </c>
      <c r="F281">
        <f t="shared" si="143"/>
        <v>0.1441581914805064</v>
      </c>
      <c r="G281">
        <f t="shared" si="144"/>
        <v>6.2897604389907373</v>
      </c>
      <c r="H281" t="b">
        <f t="shared" si="145"/>
        <v>0</v>
      </c>
      <c r="I281">
        <f t="shared" si="146"/>
        <v>1</v>
      </c>
      <c r="J281">
        <f t="shared" si="147"/>
        <v>1415.11087987114</v>
      </c>
      <c r="K281">
        <f t="shared" si="148"/>
        <v>8.8594389390159947</v>
      </c>
      <c r="L281">
        <f t="shared" si="149"/>
        <v>9104.7082541854816</v>
      </c>
      <c r="M281">
        <f t="shared" si="150"/>
        <v>57.000909245257397</v>
      </c>
      <c r="N281">
        <f t="shared" si="132"/>
        <v>0.36343746815635702</v>
      </c>
      <c r="O281">
        <f t="shared" si="151"/>
        <v>0.99609552397775258</v>
      </c>
      <c r="P281">
        <f t="shared" si="152"/>
        <v>1423.970318810156</v>
      </c>
      <c r="Q281">
        <f t="shared" si="153"/>
        <v>0.2214525910314723</v>
      </c>
      <c r="R281">
        <f t="shared" si="154"/>
        <v>2.0644375213258681E-2</v>
      </c>
      <c r="S281">
        <f t="shared" si="155"/>
        <v>1424.5412223355279</v>
      </c>
      <c r="T281">
        <f t="shared" si="156"/>
        <v>9104.7082541854816</v>
      </c>
      <c r="U281">
        <f t="shared" si="133"/>
        <v>283743.2617542338</v>
      </c>
      <c r="V281">
        <f t="shared" si="157"/>
        <v>35.443546875368312</v>
      </c>
      <c r="W281">
        <f t="shared" si="134"/>
        <v>45111.934628747702</v>
      </c>
      <c r="X281">
        <f t="shared" si="135"/>
        <v>48069.904154774777</v>
      </c>
      <c r="Y281">
        <f t="shared" si="136"/>
        <v>18604.919704545275</v>
      </c>
      <c r="Z281">
        <f t="shared" si="158"/>
        <v>3321.9626396768767</v>
      </c>
      <c r="AA281">
        <f t="shared" si="159"/>
        <v>33.678982298007853</v>
      </c>
      <c r="AB281">
        <f t="shared" si="160"/>
        <v>277</v>
      </c>
      <c r="AC281">
        <f>$AL$7*INDEX(I_rec,MATCH(AB281-$AL$13,cpi_rec_u,0))/INDEX(I_rec,MATCH(AB2-$AL$13,cpi_rec_u,0))</f>
        <v>1415.1108798711393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103</v>
      </c>
      <c r="C282">
        <f t="shared" si="140"/>
        <v>2049</v>
      </c>
      <c r="D282">
        <f t="shared" si="141"/>
        <v>0.23809208381320873</v>
      </c>
      <c r="E282">
        <f t="shared" si="142"/>
        <v>2.2405970569439382E-2</v>
      </c>
      <c r="F282">
        <f t="shared" si="143"/>
        <v>0.1409281872848506</v>
      </c>
      <c r="G282">
        <f t="shared" si="144"/>
        <v>6.1488322517058869</v>
      </c>
      <c r="H282" t="b">
        <f t="shared" si="145"/>
        <v>0</v>
      </c>
      <c r="I282">
        <f t="shared" si="146"/>
        <v>1</v>
      </c>
      <c r="J282">
        <f t="shared" si="147"/>
        <v>1415.11087987114</v>
      </c>
      <c r="K282">
        <f t="shared" si="148"/>
        <v>8.8776879326730356</v>
      </c>
      <c r="L282">
        <f t="shared" si="149"/>
        <v>8900.7084289988707</v>
      </c>
      <c r="M282">
        <f t="shared" si="150"/>
        <v>55.838530348632325</v>
      </c>
      <c r="N282">
        <f t="shared" si="132"/>
        <v>0.36201855511455017</v>
      </c>
      <c r="O282">
        <f t="shared" si="151"/>
        <v>0.99609585371314435</v>
      </c>
      <c r="P282">
        <f t="shared" si="152"/>
        <v>1423.9885678038131</v>
      </c>
      <c r="Q282">
        <f t="shared" si="153"/>
        <v>0.2214525910314723</v>
      </c>
      <c r="R282">
        <f t="shared" si="154"/>
        <v>2.0644375213258681E-2</v>
      </c>
      <c r="S282">
        <f t="shared" si="155"/>
        <v>1424.5606472969732</v>
      </c>
      <c r="T282">
        <f t="shared" si="156"/>
        <v>8900.7084289988707</v>
      </c>
      <c r="U282">
        <f t="shared" si="133"/>
        <v>275829.27216324763</v>
      </c>
      <c r="V282">
        <f t="shared" si="157"/>
        <v>34.454977633917032</v>
      </c>
      <c r="W282">
        <f t="shared" si="134"/>
        <v>44858.805846707459</v>
      </c>
      <c r="X282">
        <f t="shared" si="135"/>
        <v>47809.31213227968</v>
      </c>
      <c r="Y282">
        <f t="shared" si="136"/>
        <v>18142.168207587412</v>
      </c>
      <c r="Z282">
        <f t="shared" si="158"/>
        <v>3234.8509362332957</v>
      </c>
      <c r="AA282">
        <f t="shared" si="159"/>
        <v>32.767155315013625</v>
      </c>
      <c r="AB282">
        <f t="shared" si="160"/>
        <v>277</v>
      </c>
      <c r="AC282">
        <f>$AL$7*INDEX(I_rec,MATCH(AB282-$AL$13,cpi_rec_u,0))/INDEX(I_rec,MATCH(AB2-$AL$13,cpi_rec_u,0))</f>
        <v>1415.1108798711393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103</v>
      </c>
      <c r="C283">
        <f t="shared" si="140"/>
        <v>2049</v>
      </c>
      <c r="D283">
        <f t="shared" si="141"/>
        <v>0.23809208381320873</v>
      </c>
      <c r="E283">
        <f t="shared" si="142"/>
        <v>2.2405970569439382E-2</v>
      </c>
      <c r="F283">
        <f t="shared" si="143"/>
        <v>0.13777055446814179</v>
      </c>
      <c r="G283">
        <f t="shared" si="144"/>
        <v>6.0110616972377446</v>
      </c>
      <c r="H283" t="b">
        <f t="shared" si="145"/>
        <v>0</v>
      </c>
      <c r="I283">
        <f t="shared" si="146"/>
        <v>1</v>
      </c>
      <c r="J283">
        <f t="shared" si="147"/>
        <v>1415.11087987114</v>
      </c>
      <c r="K283">
        <f t="shared" si="148"/>
        <v>8.8959745162691046</v>
      </c>
      <c r="L283">
        <f t="shared" si="149"/>
        <v>8701.279417891561</v>
      </c>
      <c r="M283">
        <f t="shared" si="150"/>
        <v>54.699855015989144</v>
      </c>
      <c r="N283">
        <f t="shared" si="132"/>
        <v>0.36060530313206351</v>
      </c>
      <c r="O283">
        <f t="shared" si="151"/>
        <v>0.9960961890971598</v>
      </c>
      <c r="P283">
        <f t="shared" si="152"/>
        <v>1424.006854387409</v>
      </c>
      <c r="Q283">
        <f t="shared" si="153"/>
        <v>0.2214525910314723</v>
      </c>
      <c r="R283">
        <f t="shared" si="154"/>
        <v>2.0644375213258681E-2</v>
      </c>
      <c r="S283">
        <f t="shared" si="155"/>
        <v>1424.5801122706584</v>
      </c>
      <c r="T283">
        <f t="shared" si="156"/>
        <v>8701.279417891561</v>
      </c>
      <c r="U283">
        <f t="shared" si="133"/>
        <v>268086.49480646761</v>
      </c>
      <c r="V283">
        <f t="shared" si="157"/>
        <v>33.487795222275224</v>
      </c>
      <c r="W283">
        <f t="shared" si="134"/>
        <v>44598.859287979161</v>
      </c>
      <c r="X283">
        <f t="shared" si="135"/>
        <v>47542.181446072413</v>
      </c>
      <c r="Y283">
        <f t="shared" si="136"/>
        <v>17692.491087145481</v>
      </c>
      <c r="Z283">
        <f t="shared" si="158"/>
        <v>3150.0246025130773</v>
      </c>
      <c r="AA283">
        <f t="shared" si="159"/>
        <v>31.878239025216796</v>
      </c>
      <c r="AB283">
        <f t="shared" si="160"/>
        <v>277</v>
      </c>
      <c r="AC283">
        <f>$AL$7*INDEX(I_rec,MATCH(AB283-$AL$13,cpi_rec_u,0))/INDEX(I_rec,MATCH(AB2-$AL$13,cpi_rec_u,0))</f>
        <v>1415.1108798711393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103</v>
      </c>
      <c r="C284">
        <f t="shared" si="140"/>
        <v>2049</v>
      </c>
      <c r="D284">
        <f t="shared" si="141"/>
        <v>0.23809208381320873</v>
      </c>
      <c r="E284">
        <f t="shared" si="142"/>
        <v>2.2405970569439382E-2</v>
      </c>
      <c r="F284">
        <f t="shared" si="143"/>
        <v>0.13468367147939325</v>
      </c>
      <c r="G284">
        <f t="shared" si="144"/>
        <v>5.8763780257583518</v>
      </c>
      <c r="H284" t="b">
        <f t="shared" si="145"/>
        <v>0</v>
      </c>
      <c r="I284">
        <f t="shared" si="146"/>
        <v>1</v>
      </c>
      <c r="J284">
        <f t="shared" si="147"/>
        <v>1415.11087987114</v>
      </c>
      <c r="K284">
        <f t="shared" si="148"/>
        <v>8.914298767233312</v>
      </c>
      <c r="L284">
        <f t="shared" si="149"/>
        <v>8506.3188073378133</v>
      </c>
      <c r="M284">
        <f t="shared" si="150"/>
        <v>53.584399877449805</v>
      </c>
      <c r="N284">
        <f t="shared" si="132"/>
        <v>0.35919769115425881</v>
      </c>
      <c r="O284">
        <f t="shared" si="151"/>
        <v>0.99609653001334486</v>
      </c>
      <c r="P284">
        <f t="shared" si="152"/>
        <v>1424.0251786383733</v>
      </c>
      <c r="Q284">
        <f t="shared" si="153"/>
        <v>0.2214525910314723</v>
      </c>
      <c r="R284">
        <f t="shared" si="154"/>
        <v>2.0644375213258681E-2</v>
      </c>
      <c r="S284">
        <f t="shared" si="155"/>
        <v>1424.5996173390026</v>
      </c>
      <c r="T284">
        <f t="shared" si="156"/>
        <v>8506.3188073378133</v>
      </c>
      <c r="U284">
        <f t="shared" si="133"/>
        <v>260511.07426563438</v>
      </c>
      <c r="V284">
        <f t="shared" si="157"/>
        <v>32.541518044168299</v>
      </c>
      <c r="W284">
        <f t="shared" si="134"/>
        <v>44331.912127456264</v>
      </c>
      <c r="X284">
        <f t="shared" si="135"/>
        <v>47268.348813822427</v>
      </c>
      <c r="Y284">
        <f t="shared" si="136"/>
        <v>17255.612017792791</v>
      </c>
      <c r="Z284">
        <f t="shared" si="158"/>
        <v>3067.4236720580252</v>
      </c>
      <c r="AA284">
        <f t="shared" si="159"/>
        <v>31.011656909077395</v>
      </c>
      <c r="AB284">
        <f t="shared" si="160"/>
        <v>277</v>
      </c>
      <c r="AC284">
        <f>$AL$7*INDEX(I_rec,MATCH(AB284-$AL$13,cpi_rec_u,0))/INDEX(I_rec,MATCH(AB2-$AL$13,cpi_rec_u,0))</f>
        <v>1415.1108798711393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103</v>
      </c>
      <c r="C285">
        <f t="shared" si="140"/>
        <v>2049</v>
      </c>
      <c r="D285">
        <f t="shared" si="141"/>
        <v>0.23809208381320873</v>
      </c>
      <c r="E285">
        <f t="shared" si="142"/>
        <v>2.2405970569439382E-2</v>
      </c>
      <c r="F285">
        <f t="shared" si="143"/>
        <v>0.13166595310004192</v>
      </c>
      <c r="G285">
        <f t="shared" si="144"/>
        <v>5.7447120726583094</v>
      </c>
      <c r="H285" t="b">
        <f t="shared" si="145"/>
        <v>0</v>
      </c>
      <c r="I285">
        <f t="shared" si="146"/>
        <v>1</v>
      </c>
      <c r="J285">
        <f t="shared" si="147"/>
        <v>1415.11087987114</v>
      </c>
      <c r="K285">
        <f t="shared" si="148"/>
        <v>8.9326607631542743</v>
      </c>
      <c r="L285">
        <f t="shared" si="149"/>
        <v>8315.7264784863346</v>
      </c>
      <c r="M285">
        <f t="shared" si="150"/>
        <v>52.491691420153607</v>
      </c>
      <c r="N285">
        <f t="shared" si="132"/>
        <v>0.35779569814973627</v>
      </c>
      <c r="O285">
        <f t="shared" si="151"/>
        <v>0.99609687634679023</v>
      </c>
      <c r="P285">
        <f t="shared" si="152"/>
        <v>1424.0435406342942</v>
      </c>
      <c r="Q285">
        <f t="shared" si="153"/>
        <v>0.2214525910314723</v>
      </c>
      <c r="R285">
        <f t="shared" si="154"/>
        <v>2.0644375213258681E-2</v>
      </c>
      <c r="S285">
        <f t="shared" si="155"/>
        <v>1424.6191625845938</v>
      </c>
      <c r="T285">
        <f t="shared" si="156"/>
        <v>8315.7264784863346</v>
      </c>
      <c r="U285">
        <f t="shared" si="133"/>
        <v>253099.24145626771</v>
      </c>
      <c r="V285">
        <f t="shared" si="157"/>
        <v>31.615675287631859</v>
      </c>
      <c r="W285">
        <f t="shared" si="134"/>
        <v>44057.77665705503</v>
      </c>
      <c r="X285">
        <f t="shared" si="135"/>
        <v>46987.646895670761</v>
      </c>
      <c r="Y285">
        <f t="shared" si="136"/>
        <v>16831.260931098073</v>
      </c>
      <c r="Z285">
        <f t="shared" si="158"/>
        <v>2986.9897513426267</v>
      </c>
      <c r="AA285">
        <f t="shared" si="159"/>
        <v>30.166846974914598</v>
      </c>
      <c r="AB285">
        <f t="shared" si="160"/>
        <v>277</v>
      </c>
      <c r="AC285">
        <f>$AL$7*INDEX(I_rec,MATCH(AB285-$AL$13,cpi_rec_u,0))/INDEX(I_rec,MATCH(AB2-$AL$13,cpi_rec_u,0))</f>
        <v>1415.1108798711393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103</v>
      </c>
      <c r="C286">
        <f t="shared" si="140"/>
        <v>2049</v>
      </c>
      <c r="D286">
        <f t="shared" si="141"/>
        <v>0.23809208381320873</v>
      </c>
      <c r="E286">
        <f t="shared" si="142"/>
        <v>2.2405970569439382E-2</v>
      </c>
      <c r="F286">
        <f t="shared" si="143"/>
        <v>0.12871584962988519</v>
      </c>
      <c r="G286">
        <f t="shared" si="144"/>
        <v>5.6159962230284242</v>
      </c>
      <c r="H286" t="b">
        <f t="shared" si="145"/>
        <v>0</v>
      </c>
      <c r="I286">
        <f t="shared" si="146"/>
        <v>1</v>
      </c>
      <c r="J286">
        <f t="shared" si="147"/>
        <v>1415.11087987114</v>
      </c>
      <c r="K286">
        <f t="shared" si="148"/>
        <v>8.951060581780423</v>
      </c>
      <c r="L286">
        <f t="shared" si="149"/>
        <v>8129.4045557458603</v>
      </c>
      <c r="M286">
        <f t="shared" si="150"/>
        <v>51.421265787249908</v>
      </c>
      <c r="N286">
        <f t="shared" si="132"/>
        <v>0.35639930311159224</v>
      </c>
      <c r="O286">
        <f t="shared" si="151"/>
        <v>0.9960972279841116</v>
      </c>
      <c r="P286">
        <f t="shared" si="152"/>
        <v>1424.0619404529205</v>
      </c>
      <c r="Q286">
        <f t="shared" si="153"/>
        <v>0.2214525910314723</v>
      </c>
      <c r="R286">
        <f t="shared" si="154"/>
        <v>2.0644375213258681E-2</v>
      </c>
      <c r="S286">
        <f t="shared" si="155"/>
        <v>1424.638748090191</v>
      </c>
      <c r="T286">
        <f t="shared" si="156"/>
        <v>8129.4045557458603</v>
      </c>
      <c r="U286">
        <f t="shared" si="133"/>
        <v>245847.31168966964</v>
      </c>
      <c r="V286">
        <f t="shared" si="157"/>
        <v>30.709806682928466</v>
      </c>
      <c r="W286">
        <f t="shared" si="134"/>
        <v>43776.260155156648</v>
      </c>
      <c r="X286">
        <f t="shared" si="135"/>
        <v>46699.904193241309</v>
      </c>
      <c r="Y286">
        <f t="shared" si="136"/>
        <v>16419.173875363031</v>
      </c>
      <c r="Z286">
        <f t="shared" si="158"/>
        <v>2908.6659785647366</v>
      </c>
      <c r="AA286">
        <f t="shared" si="159"/>
        <v>29.343261392579649</v>
      </c>
      <c r="AB286">
        <f t="shared" si="160"/>
        <v>277</v>
      </c>
      <c r="AC286">
        <f>$AL$7*INDEX(I_rec,MATCH(AB286-$AL$13,cpi_rec_u,0))/INDEX(I_rec,MATCH(AB2-$AL$13,cpi_rec_u,0))</f>
        <v>1415.1108798711393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103</v>
      </c>
      <c r="C287">
        <f t="shared" si="140"/>
        <v>2049</v>
      </c>
      <c r="D287">
        <f t="shared" si="141"/>
        <v>0.23809208381320873</v>
      </c>
      <c r="E287">
        <f t="shared" si="142"/>
        <v>2.2405970569439382E-2</v>
      </c>
      <c r="F287">
        <f t="shared" si="143"/>
        <v>0.12583184609125761</v>
      </c>
      <c r="G287">
        <f t="shared" si="144"/>
        <v>5.4901643769371669</v>
      </c>
      <c r="H287" t="b">
        <f t="shared" si="145"/>
        <v>0</v>
      </c>
      <c r="I287">
        <f t="shared" si="146"/>
        <v>1</v>
      </c>
      <c r="J287">
        <f t="shared" si="147"/>
        <v>1415.11087987114</v>
      </c>
      <c r="K287">
        <f t="shared" si="148"/>
        <v>8.9694983010203337</v>
      </c>
      <c r="L287">
        <f t="shared" si="149"/>
        <v>7947.2573565227522</v>
      </c>
      <c r="M287">
        <f t="shared" si="150"/>
        <v>50.372668580990059</v>
      </c>
      <c r="N287">
        <f t="shared" si="132"/>
        <v>0.35500848505864868</v>
      </c>
      <c r="O287">
        <f t="shared" si="151"/>
        <v>0.99609758481343591</v>
      </c>
      <c r="P287">
        <f t="shared" si="152"/>
        <v>1424.0803781721604</v>
      </c>
      <c r="Q287">
        <f t="shared" si="153"/>
        <v>0.2214525910314723</v>
      </c>
      <c r="R287">
        <f t="shared" si="154"/>
        <v>2.0644375213258681E-2</v>
      </c>
      <c r="S287">
        <f t="shared" si="155"/>
        <v>1424.6583739387229</v>
      </c>
      <c r="T287">
        <f t="shared" si="156"/>
        <v>7947.2573565227522</v>
      </c>
      <c r="U287">
        <f t="shared" si="133"/>
        <v>238751.6827785247</v>
      </c>
      <c r="V287">
        <f t="shared" si="157"/>
        <v>29.823462265910315</v>
      </c>
      <c r="W287">
        <f t="shared" si="134"/>
        <v>43487.164752564007</v>
      </c>
      <c r="X287">
        <f t="shared" si="135"/>
        <v>46404.944946143572</v>
      </c>
      <c r="Y287">
        <f t="shared" si="136"/>
        <v>16019.092878523359</v>
      </c>
      <c r="Z287">
        <f t="shared" si="158"/>
        <v>2832.3969835131834</v>
      </c>
      <c r="AA287">
        <f t="shared" si="159"/>
        <v>28.54036613636065</v>
      </c>
      <c r="AB287">
        <f t="shared" si="160"/>
        <v>277</v>
      </c>
      <c r="AC287">
        <f>$AL$7*INDEX(I_rec,MATCH(AB287-$AL$13,cpi_rec_u,0))/INDEX(I_rec,MATCH(AB2-$AL$13,cpi_rec_u,0))</f>
        <v>1415.1108798711393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103</v>
      </c>
      <c r="C288">
        <f t="shared" si="140"/>
        <v>2049</v>
      </c>
      <c r="D288">
        <f t="shared" si="141"/>
        <v>0.23809208381320873</v>
      </c>
      <c r="E288">
        <f t="shared" si="142"/>
        <v>2.2405970569439382E-2</v>
      </c>
      <c r="F288">
        <f t="shared" si="143"/>
        <v>0.12301246145103867</v>
      </c>
      <c r="G288">
        <f t="shared" si="144"/>
        <v>5.3671519154861285</v>
      </c>
      <c r="H288" t="b">
        <f t="shared" si="145"/>
        <v>0</v>
      </c>
      <c r="I288">
        <f t="shared" si="146"/>
        <v>1</v>
      </c>
      <c r="J288">
        <f t="shared" si="147"/>
        <v>1415.11087987114</v>
      </c>
      <c r="K288">
        <f t="shared" si="148"/>
        <v>8.9879739989430689</v>
      </c>
      <c r="L288">
        <f t="shared" si="149"/>
        <v>7769.1913420847432</v>
      </c>
      <c r="M288">
        <f t="shared" si="150"/>
        <v>49.34545466983473</v>
      </c>
      <c r="N288">
        <f t="shared" si="132"/>
        <v>0.35362322303665228</v>
      </c>
      <c r="O288">
        <f t="shared" si="151"/>
        <v>0.9960979467243789</v>
      </c>
      <c r="P288">
        <f t="shared" si="152"/>
        <v>1424.0988538700831</v>
      </c>
      <c r="Q288">
        <f t="shared" si="153"/>
        <v>0.2214525910314723</v>
      </c>
      <c r="R288">
        <f t="shared" si="154"/>
        <v>2.0644375213258681E-2</v>
      </c>
      <c r="S288">
        <f t="shared" si="155"/>
        <v>1424.6780402132893</v>
      </c>
      <c r="T288">
        <f t="shared" si="156"/>
        <v>7769.1913420847432</v>
      </c>
      <c r="U288">
        <f t="shared" si="133"/>
        <v>231808.83318511472</v>
      </c>
      <c r="V288">
        <f t="shared" si="157"/>
        <v>28.956202146705085</v>
      </c>
      <c r="W288">
        <f t="shared" si="134"/>
        <v>43190.287294880589</v>
      </c>
      <c r="X288">
        <f t="shared" si="135"/>
        <v>46102.589025904985</v>
      </c>
      <c r="Y288">
        <f t="shared" si="136"/>
        <v>15630.765814141154</v>
      </c>
      <c r="Z288">
        <f t="shared" si="158"/>
        <v>2758.1288484842744</v>
      </c>
      <c r="AA288">
        <f t="shared" si="159"/>
        <v>27.757640636886933</v>
      </c>
      <c r="AB288">
        <f t="shared" si="160"/>
        <v>277</v>
      </c>
      <c r="AC288">
        <f>$AL$7*INDEX(I_rec,MATCH(AB288-$AL$13,cpi_rec_u,0))/INDEX(I_rec,MATCH(AB2-$AL$13,cpi_rec_u,0))</f>
        <v>1415.1108798711393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103</v>
      </c>
      <c r="C289">
        <f t="shared" si="140"/>
        <v>2049</v>
      </c>
      <c r="D289">
        <f t="shared" si="141"/>
        <v>0.23809208381320873</v>
      </c>
      <c r="E289">
        <f t="shared" si="142"/>
        <v>2.2405970569439382E-2</v>
      </c>
      <c r="F289">
        <f t="shared" si="143"/>
        <v>0.1202562478600924</v>
      </c>
      <c r="G289">
        <f t="shared" si="144"/>
        <v>5.2468956676260357</v>
      </c>
      <c r="H289" t="b">
        <f t="shared" si="145"/>
        <v>0</v>
      </c>
      <c r="I289">
        <f t="shared" si="146"/>
        <v>1</v>
      </c>
      <c r="J289">
        <f t="shared" si="147"/>
        <v>1415.11087987114</v>
      </c>
      <c r="K289">
        <f t="shared" si="148"/>
        <v>9.0064877537784973</v>
      </c>
      <c r="L289">
        <f t="shared" si="149"/>
        <v>7595.1150695256501</v>
      </c>
      <c r="M289">
        <f t="shared" si="150"/>
        <v>48.339187999494619</v>
      </c>
      <c r="N289">
        <f t="shared" si="132"/>
        <v>0.35224349611944644</v>
      </c>
      <c r="O289">
        <f t="shared" si="151"/>
        <v>0.99609831360803236</v>
      </c>
      <c r="P289">
        <f t="shared" si="152"/>
        <v>1424.1173676249184</v>
      </c>
      <c r="Q289">
        <f t="shared" si="153"/>
        <v>0.2214525910314723</v>
      </c>
      <c r="R289">
        <f t="shared" si="154"/>
        <v>2.0644375213258681E-2</v>
      </c>
      <c r="S289">
        <f t="shared" si="155"/>
        <v>1424.6977469971614</v>
      </c>
      <c r="T289">
        <f t="shared" si="156"/>
        <v>7595.1150695256501</v>
      </c>
      <c r="U289">
        <f t="shared" si="133"/>
        <v>225015.32021118412</v>
      </c>
      <c r="V289">
        <f t="shared" si="157"/>
        <v>28.107596283604479</v>
      </c>
      <c r="W289">
        <f t="shared" si="134"/>
        <v>42885.419201215489</v>
      </c>
      <c r="X289">
        <f t="shared" si="135"/>
        <v>45792.651827268543</v>
      </c>
      <c r="Y289">
        <f t="shared" si="136"/>
        <v>15253.94627041883</v>
      </c>
      <c r="Z289">
        <f t="shared" si="158"/>
        <v>2685.8090702199079</v>
      </c>
      <c r="AA289">
        <f t="shared" si="159"/>
        <v>26.994577441806754</v>
      </c>
      <c r="AB289">
        <f t="shared" si="160"/>
        <v>277</v>
      </c>
      <c r="AC289">
        <f>$AL$7*INDEX(I_rec,MATCH(AB289-$AL$13,cpi_rec_u,0))/INDEX(I_rec,MATCH(AB2-$AL$13,cpi_rec_u,0))</f>
        <v>1415.1108798711393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104</v>
      </c>
      <c r="C290">
        <f t="shared" si="140"/>
        <v>2049</v>
      </c>
      <c r="D290">
        <f t="shared" si="141"/>
        <v>0.2665314945750954</v>
      </c>
      <c r="E290">
        <f t="shared" si="142"/>
        <v>2.5500121755324789E-2</v>
      </c>
      <c r="F290">
        <f t="shared" si="143"/>
        <v>0.13379647836195005</v>
      </c>
      <c r="G290">
        <f t="shared" si="144"/>
        <v>5.1130991892640854</v>
      </c>
      <c r="H290" t="b">
        <f t="shared" si="145"/>
        <v>0</v>
      </c>
      <c r="I290">
        <f t="shared" si="146"/>
        <v>1</v>
      </c>
      <c r="J290">
        <f t="shared" si="147"/>
        <v>1415.11087987114</v>
      </c>
      <c r="K290">
        <f t="shared" si="148"/>
        <v>9.0250396439176264</v>
      </c>
      <c r="L290">
        <f t="shared" si="149"/>
        <v>7424.9391448063516</v>
      </c>
      <c r="M290">
        <f t="shared" si="150"/>
        <v>47.353441407824612</v>
      </c>
      <c r="N290">
        <f t="shared" si="132"/>
        <v>0.35086928341011525</v>
      </c>
      <c r="O290">
        <f t="shared" si="151"/>
        <v>0.99609868535694635</v>
      </c>
      <c r="P290">
        <f t="shared" si="152"/>
        <v>1424.1359195150576</v>
      </c>
      <c r="Q290">
        <f t="shared" si="153"/>
        <v>0.24790446250809442</v>
      </c>
      <c r="R290">
        <f t="shared" si="154"/>
        <v>2.3461392868262765E-2</v>
      </c>
      <c r="S290">
        <f t="shared" si="155"/>
        <v>1424.7174943737818</v>
      </c>
      <c r="T290">
        <f t="shared" si="156"/>
        <v>7424.9391448063516</v>
      </c>
      <c r="U290">
        <f t="shared" si="133"/>
        <v>218367.77822851634</v>
      </c>
      <c r="V290">
        <f t="shared" si="157"/>
        <v>27.277224262038231</v>
      </c>
      <c r="W290">
        <f t="shared" si="134"/>
        <v>42707.518502089777</v>
      </c>
      <c r="X290">
        <f t="shared" si="135"/>
        <v>45606.125576157334</v>
      </c>
      <c r="Y290">
        <f t="shared" si="136"/>
        <v>14820.865480409968</v>
      </c>
      <c r="Z290">
        <f t="shared" si="158"/>
        <v>2615.3865228407221</v>
      </c>
      <c r="AA290">
        <f t="shared" si="159"/>
        <v>26.250681885017869</v>
      </c>
      <c r="AB290">
        <f t="shared" si="160"/>
        <v>277</v>
      </c>
      <c r="AC290">
        <f>$AL$7*INDEX(I_rec,MATCH(AB290-$AL$13,cpi_rec_u,0))/INDEX(I_rec,MATCH(AB2-$AL$13,cpi_rec_u,0))</f>
        <v>1415.1108798711393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104</v>
      </c>
      <c r="C291">
        <f t="shared" si="140"/>
        <v>2050</v>
      </c>
      <c r="D291">
        <f t="shared" si="141"/>
        <v>0.2658918189881152</v>
      </c>
      <c r="E291">
        <f t="shared" si="142"/>
        <v>2.5429326310737799E-2</v>
      </c>
      <c r="F291">
        <f t="shared" si="143"/>
        <v>0.13002266774296531</v>
      </c>
      <c r="G291">
        <f t="shared" si="144"/>
        <v>4.9830765215211201</v>
      </c>
      <c r="H291" t="b">
        <f t="shared" si="145"/>
        <v>1</v>
      </c>
      <c r="I291">
        <f t="shared" si="146"/>
        <v>1.0249999999999997</v>
      </c>
      <c r="J291">
        <f t="shared" si="147"/>
        <v>1450.4886518679182</v>
      </c>
      <c r="K291">
        <f t="shared" si="148"/>
        <v>9.043629747912945</v>
      </c>
      <c r="L291">
        <f t="shared" si="149"/>
        <v>7416.492349902609</v>
      </c>
      <c r="M291">
        <f t="shared" si="150"/>
        <v>46.240975932058241</v>
      </c>
      <c r="N291">
        <f t="shared" si="132"/>
        <v>0.34950056404209945</v>
      </c>
      <c r="O291">
        <f t="shared" si="151"/>
        <v>0.99609906186511066</v>
      </c>
      <c r="P291">
        <f t="shared" si="152"/>
        <v>1459.5322816158312</v>
      </c>
      <c r="Q291">
        <f t="shared" si="153"/>
        <v>0.24730949179807502</v>
      </c>
      <c r="R291">
        <f t="shared" si="154"/>
        <v>2.339703919658398E-2</v>
      </c>
      <c r="S291">
        <f t="shared" si="155"/>
        <v>1460.1150544235429</v>
      </c>
      <c r="T291">
        <f t="shared" si="156"/>
        <v>7416.492349902609</v>
      </c>
      <c r="U291">
        <f t="shared" si="133"/>
        <v>211704.54952037931</v>
      </c>
      <c r="V291">
        <f t="shared" si="157"/>
        <v>26.4448927465758</v>
      </c>
      <c r="W291">
        <f t="shared" si="134"/>
        <v>42484.707711402916</v>
      </c>
      <c r="X291">
        <f t="shared" si="135"/>
        <v>45375.001106337193</v>
      </c>
      <c r="Y291">
        <f t="shared" si="136"/>
        <v>14402.553156604565</v>
      </c>
      <c r="Z291">
        <f t="shared" si="158"/>
        <v>2602.2193562269304</v>
      </c>
      <c r="AA291">
        <f t="shared" si="159"/>
        <v>25.467043020426729</v>
      </c>
      <c r="AB291">
        <f t="shared" si="160"/>
        <v>289</v>
      </c>
      <c r="AC291">
        <f>$AL$7*INDEX(I_rec,MATCH(AB291-$AL$13,cpi_rec_u,0))/INDEX(I_rec,MATCH(AB2-$AL$13,cpi_rec_u,0))</f>
        <v>1450.4886518679177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104</v>
      </c>
      <c r="C292">
        <f t="shared" si="140"/>
        <v>2050</v>
      </c>
      <c r="D292">
        <f t="shared" si="141"/>
        <v>0.2658918189881152</v>
      </c>
      <c r="E292">
        <f t="shared" si="142"/>
        <v>2.5429326310737799E-2</v>
      </c>
      <c r="F292">
        <f t="shared" si="143"/>
        <v>0.1267162788971368</v>
      </c>
      <c r="G292">
        <f t="shared" si="144"/>
        <v>4.8563602426239836</v>
      </c>
      <c r="H292" t="b">
        <f t="shared" si="145"/>
        <v>0</v>
      </c>
      <c r="I292">
        <f t="shared" si="146"/>
        <v>1</v>
      </c>
      <c r="J292">
        <f t="shared" si="147"/>
        <v>1450.4886518679182</v>
      </c>
      <c r="K292">
        <f t="shared" si="148"/>
        <v>9.0622581444787151</v>
      </c>
      <c r="L292">
        <f t="shared" si="149"/>
        <v>7227.8959458558447</v>
      </c>
      <c r="M292">
        <f t="shared" si="150"/>
        <v>45.157925791715435</v>
      </c>
      <c r="N292">
        <f t="shared" si="132"/>
        <v>0.34813731718028557</v>
      </c>
      <c r="O292">
        <f t="shared" si="151"/>
        <v>0.9960994430279384</v>
      </c>
      <c r="P292">
        <f t="shared" si="152"/>
        <v>1459.5509100123968</v>
      </c>
      <c r="Q292">
        <f t="shared" si="153"/>
        <v>0.24730949179807502</v>
      </c>
      <c r="R292">
        <f t="shared" si="154"/>
        <v>2.339703919658398E-2</v>
      </c>
      <c r="S292">
        <f t="shared" si="155"/>
        <v>1460.1348832366753</v>
      </c>
      <c r="T292">
        <f t="shared" si="156"/>
        <v>7227.8959458558447</v>
      </c>
      <c r="U292">
        <f t="shared" si="133"/>
        <v>205206.38163534601</v>
      </c>
      <c r="V292">
        <f t="shared" si="157"/>
        <v>25.633179662665874</v>
      </c>
      <c r="W292">
        <f t="shared" si="134"/>
        <v>42255.18111985633</v>
      </c>
      <c r="X292">
        <f t="shared" si="135"/>
        <v>45137.404658196399</v>
      </c>
      <c r="Y292">
        <f t="shared" si="136"/>
        <v>13997.115801949736</v>
      </c>
      <c r="Z292">
        <f t="shared" si="158"/>
        <v>2526.1537099142215</v>
      </c>
      <c r="AA292">
        <f t="shared" si="159"/>
        <v>24.706586933736567</v>
      </c>
      <c r="AB292">
        <f t="shared" si="160"/>
        <v>289</v>
      </c>
      <c r="AC292">
        <f>$AL$7*INDEX(I_rec,MATCH(AB292-$AL$13,cpi_rec_u,0))/INDEX(I_rec,MATCH(AB2-$AL$13,cpi_rec_u,0))</f>
        <v>1450.4886518679177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104</v>
      </c>
      <c r="C293">
        <f t="shared" si="140"/>
        <v>2050</v>
      </c>
      <c r="D293">
        <f t="shared" si="141"/>
        <v>0.2658918189881152</v>
      </c>
      <c r="E293">
        <f t="shared" si="142"/>
        <v>2.5429326310737799E-2</v>
      </c>
      <c r="F293">
        <f t="shared" si="143"/>
        <v>0.12349396929217907</v>
      </c>
      <c r="G293">
        <f t="shared" si="144"/>
        <v>4.7328662733318048</v>
      </c>
      <c r="H293" t="b">
        <f t="shared" si="145"/>
        <v>0</v>
      </c>
      <c r="I293">
        <f t="shared" si="146"/>
        <v>1</v>
      </c>
      <c r="J293">
        <f t="shared" si="147"/>
        <v>1450.4886518679182</v>
      </c>
      <c r="K293">
        <f t="shared" si="148"/>
        <v>9.080924912491394</v>
      </c>
      <c r="L293">
        <f t="shared" si="149"/>
        <v>7044.0954213086179</v>
      </c>
      <c r="M293">
        <f t="shared" si="150"/>
        <v>44.100242711276884</v>
      </c>
      <c r="N293">
        <f t="shared" si="132"/>
        <v>0.34677952202207046</v>
      </c>
      <c r="O293">
        <f t="shared" si="151"/>
        <v>0.99609982874225467</v>
      </c>
      <c r="P293">
        <f t="shared" si="152"/>
        <v>1459.5695767804095</v>
      </c>
      <c r="Q293">
        <f t="shared" si="153"/>
        <v>0.24730949179807502</v>
      </c>
      <c r="R293">
        <f t="shared" si="154"/>
        <v>2.339703919658398E-2</v>
      </c>
      <c r="S293">
        <f t="shared" si="155"/>
        <v>1460.1547528939159</v>
      </c>
      <c r="T293">
        <f t="shared" si="156"/>
        <v>7044.0954213086179</v>
      </c>
      <c r="U293">
        <f t="shared" si="133"/>
        <v>198869.06470875419</v>
      </c>
      <c r="V293">
        <f t="shared" si="157"/>
        <v>24.841559138664582</v>
      </c>
      <c r="W293">
        <f t="shared" si="134"/>
        <v>42018.737319775537</v>
      </c>
      <c r="X293">
        <f t="shared" si="135"/>
        <v>44893.15599670825</v>
      </c>
      <c r="Y293">
        <f t="shared" si="136"/>
        <v>13604.239211489868</v>
      </c>
      <c r="Z293">
        <f t="shared" si="158"/>
        <v>2452.3124819363156</v>
      </c>
      <c r="AA293">
        <f t="shared" si="159"/>
        <v>23.967484188892477</v>
      </c>
      <c r="AB293">
        <f t="shared" si="160"/>
        <v>289</v>
      </c>
      <c r="AC293">
        <f>$AL$7*INDEX(I_rec,MATCH(AB293-$AL$13,cpi_rec_u,0))/INDEX(I_rec,MATCH(AB2-$AL$13,cpi_rec_u,0))</f>
        <v>1450.4886518679177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104</v>
      </c>
      <c r="C294">
        <f t="shared" si="140"/>
        <v>2050</v>
      </c>
      <c r="D294">
        <f t="shared" si="141"/>
        <v>0.2658918189881152</v>
      </c>
      <c r="E294">
        <f t="shared" si="142"/>
        <v>2.5429326310737799E-2</v>
      </c>
      <c r="F294">
        <f t="shared" si="143"/>
        <v>0.12035360084964002</v>
      </c>
      <c r="G294">
        <f t="shared" si="144"/>
        <v>4.6125126724821648</v>
      </c>
      <c r="H294" t="b">
        <f t="shared" si="145"/>
        <v>0</v>
      </c>
      <c r="I294">
        <f t="shared" si="146"/>
        <v>1</v>
      </c>
      <c r="J294">
        <f t="shared" si="147"/>
        <v>1450.4886518679182</v>
      </c>
      <c r="K294">
        <f t="shared" si="148"/>
        <v>9.0996301309898637</v>
      </c>
      <c r="L294">
        <f t="shared" si="149"/>
        <v>6864.9688202761872</v>
      </c>
      <c r="M294">
        <f t="shared" si="150"/>
        <v>43.0673325467558</v>
      </c>
      <c r="N294">
        <f t="shared" si="132"/>
        <v>0.34542715779839683</v>
      </c>
      <c r="O294">
        <f t="shared" si="151"/>
        <v>0.99610021890627221</v>
      </c>
      <c r="P294">
        <f t="shared" si="152"/>
        <v>1459.5882819989081</v>
      </c>
      <c r="Q294">
        <f t="shared" si="153"/>
        <v>0.24730949179807502</v>
      </c>
      <c r="R294">
        <f t="shared" si="154"/>
        <v>2.339703919658398E-2</v>
      </c>
      <c r="S294">
        <f t="shared" si="155"/>
        <v>1460.1746634793972</v>
      </c>
      <c r="T294">
        <f t="shared" si="156"/>
        <v>6864.9688202761872</v>
      </c>
      <c r="U294">
        <f t="shared" si="133"/>
        <v>192688.4958562378</v>
      </c>
      <c r="V294">
        <f t="shared" si="157"/>
        <v>24.069518666280263</v>
      </c>
      <c r="W294">
        <f t="shared" si="134"/>
        <v>41775.168880467238</v>
      </c>
      <c r="X294">
        <f t="shared" si="135"/>
        <v>44642.069885009492</v>
      </c>
      <c r="Y294">
        <f t="shared" si="136"/>
        <v>13223.617214202997</v>
      </c>
      <c r="Z294">
        <f t="shared" si="158"/>
        <v>2380.630606191793</v>
      </c>
      <c r="AA294">
        <f t="shared" si="159"/>
        <v>23.249134417798185</v>
      </c>
      <c r="AB294">
        <f t="shared" si="160"/>
        <v>289</v>
      </c>
      <c r="AC294">
        <f>$AL$7*INDEX(I_rec,MATCH(AB294-$AL$13,cpi_rec_u,0))/INDEX(I_rec,MATCH(AB2-$AL$13,cpi_rec_u,0))</f>
        <v>1450.4886518679177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104</v>
      </c>
      <c r="C295">
        <f t="shared" si="140"/>
        <v>2050</v>
      </c>
      <c r="D295">
        <f t="shared" si="141"/>
        <v>0.2658918189881152</v>
      </c>
      <c r="E295">
        <f t="shared" si="142"/>
        <v>2.5429326310737799E-2</v>
      </c>
      <c r="F295">
        <f t="shared" si="143"/>
        <v>0.11729308986096224</v>
      </c>
      <c r="G295">
        <f t="shared" si="144"/>
        <v>4.4952195826212025</v>
      </c>
      <c r="H295" t="b">
        <f t="shared" si="145"/>
        <v>0</v>
      </c>
      <c r="I295">
        <f t="shared" si="146"/>
        <v>1</v>
      </c>
      <c r="J295">
        <f t="shared" si="147"/>
        <v>1450.4886518679182</v>
      </c>
      <c r="K295">
        <f t="shared" si="148"/>
        <v>9.1183738791758309</v>
      </c>
      <c r="L295">
        <f t="shared" si="149"/>
        <v>6690.3972880323436</v>
      </c>
      <c r="M295">
        <f t="shared" si="150"/>
        <v>42.058615070128873</v>
      </c>
      <c r="N295">
        <f t="shared" si="132"/>
        <v>0.34408020377476606</v>
      </c>
      <c r="O295">
        <f t="shared" si="151"/>
        <v>0.99610061341958267</v>
      </c>
      <c r="P295">
        <f t="shared" si="152"/>
        <v>1459.607025747094</v>
      </c>
      <c r="Q295">
        <f t="shared" si="153"/>
        <v>0.24730949179807502</v>
      </c>
      <c r="R295">
        <f t="shared" si="154"/>
        <v>2.339703919658398E-2</v>
      </c>
      <c r="S295">
        <f t="shared" si="155"/>
        <v>1460.1946150774245</v>
      </c>
      <c r="T295">
        <f t="shared" si="156"/>
        <v>6690.3972880323436</v>
      </c>
      <c r="U295">
        <f t="shared" si="133"/>
        <v>186660.67645149771</v>
      </c>
      <c r="V295">
        <f t="shared" si="157"/>
        <v>23.316558760528519</v>
      </c>
      <c r="W295">
        <f t="shared" si="134"/>
        <v>41524.262168001624</v>
      </c>
      <c r="X295">
        <f t="shared" si="135"/>
        <v>44383.955945470007</v>
      </c>
      <c r="Y295">
        <f t="shared" si="136"/>
        <v>12854.951468775875</v>
      </c>
      <c r="Z295">
        <f t="shared" si="158"/>
        <v>2311.0449197471144</v>
      </c>
      <c r="AA295">
        <f t="shared" si="159"/>
        <v>22.550954154260396</v>
      </c>
      <c r="AB295">
        <f t="shared" si="160"/>
        <v>289</v>
      </c>
      <c r="AC295">
        <f>$AL$7*INDEX(I_rec,MATCH(AB295-$AL$13,cpi_rec_u,0))/INDEX(I_rec,MATCH(AB2-$AL$13,cpi_rec_u,0))</f>
        <v>1450.4886518679177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104</v>
      </c>
      <c r="C296">
        <f t="shared" si="140"/>
        <v>2050</v>
      </c>
      <c r="D296">
        <f t="shared" si="141"/>
        <v>0.2658918189881152</v>
      </c>
      <c r="E296">
        <f t="shared" si="142"/>
        <v>2.5429326310737799E-2</v>
      </c>
      <c r="F296">
        <f t="shared" si="143"/>
        <v>0.11431040560489313</v>
      </c>
      <c r="G296">
        <f t="shared" si="144"/>
        <v>4.3809091770163091</v>
      </c>
      <c r="H296" t="b">
        <f t="shared" si="145"/>
        <v>0</v>
      </c>
      <c r="I296">
        <f t="shared" si="146"/>
        <v>1</v>
      </c>
      <c r="J296">
        <f t="shared" si="147"/>
        <v>1450.4886518679182</v>
      </c>
      <c r="K296">
        <f t="shared" si="148"/>
        <v>9.1371562364141425</v>
      </c>
      <c r="L296">
        <f t="shared" si="149"/>
        <v>6520.2649922464934</v>
      </c>
      <c r="M296">
        <f t="shared" si="150"/>
        <v>41.073523643398296</v>
      </c>
      <c r="N296">
        <f t="shared" si="132"/>
        <v>0.34273863925222414</v>
      </c>
      <c r="O296">
        <f t="shared" si="151"/>
        <v>0.99610101218313596</v>
      </c>
      <c r="P296">
        <f t="shared" si="152"/>
        <v>1459.6258081043322</v>
      </c>
      <c r="Q296">
        <f t="shared" si="153"/>
        <v>0.24730949179807502</v>
      </c>
      <c r="R296">
        <f t="shared" si="154"/>
        <v>2.339703919658398E-2</v>
      </c>
      <c r="S296">
        <f t="shared" si="155"/>
        <v>1460.2146077724772</v>
      </c>
      <c r="T296">
        <f t="shared" si="156"/>
        <v>6520.2649922464934</v>
      </c>
      <c r="U296">
        <f t="shared" si="133"/>
        <v>180781.70947342215</v>
      </c>
      <c r="V296">
        <f t="shared" si="157"/>
        <v>22.582192628350036</v>
      </c>
      <c r="W296">
        <f t="shared" si="134"/>
        <v>41265.797159608417</v>
      </c>
      <c r="X296">
        <f t="shared" si="135"/>
        <v>44118.618516909271</v>
      </c>
      <c r="Y296">
        <f t="shared" si="136"/>
        <v>12497.951264587435</v>
      </c>
      <c r="Z296">
        <f t="shared" si="158"/>
        <v>2243.4941071976468</v>
      </c>
      <c r="AA296">
        <f t="shared" si="159"/>
        <v>21.872376357740457</v>
      </c>
      <c r="AB296">
        <f t="shared" si="160"/>
        <v>289</v>
      </c>
      <c r="AC296">
        <f>$AL$7*INDEX(I_rec,MATCH(AB296-$AL$13,cpi_rec_u,0))/INDEX(I_rec,MATCH(AB2-$AL$13,cpi_rec_u,0))</f>
        <v>1450.4886518679177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104</v>
      </c>
      <c r="C297">
        <f t="shared" si="140"/>
        <v>2050</v>
      </c>
      <c r="D297">
        <f t="shared" si="141"/>
        <v>0.2658918189881152</v>
      </c>
      <c r="E297">
        <f t="shared" si="142"/>
        <v>2.5429326310737799E-2</v>
      </c>
      <c r="F297">
        <f t="shared" si="143"/>
        <v>0.11140356900005351</v>
      </c>
      <c r="G297">
        <f t="shared" si="144"/>
        <v>4.2695056080162557</v>
      </c>
      <c r="H297" t="b">
        <f t="shared" si="145"/>
        <v>0</v>
      </c>
      <c r="I297">
        <f t="shared" si="146"/>
        <v>1</v>
      </c>
      <c r="J297">
        <f t="shared" si="147"/>
        <v>1450.4886518679182</v>
      </c>
      <c r="K297">
        <f t="shared" si="148"/>
        <v>9.1559772822331311</v>
      </c>
      <c r="L297">
        <f t="shared" si="149"/>
        <v>6354.4590461261769</v>
      </c>
      <c r="M297">
        <f t="shared" si="150"/>
        <v>40.111504900287969</v>
      </c>
      <c r="N297">
        <f t="shared" si="132"/>
        <v>0.34140244356832405</v>
      </c>
      <c r="O297">
        <f t="shared" si="151"/>
        <v>0.99610141509922734</v>
      </c>
      <c r="P297">
        <f t="shared" si="152"/>
        <v>1459.6446291501513</v>
      </c>
      <c r="Q297">
        <f t="shared" si="153"/>
        <v>0.24730949179807502</v>
      </c>
      <c r="R297">
        <f t="shared" si="154"/>
        <v>2.339703919658398E-2</v>
      </c>
      <c r="S297">
        <f t="shared" si="155"/>
        <v>1460.2346416492085</v>
      </c>
      <c r="T297">
        <f t="shared" si="156"/>
        <v>6354.4590461261769</v>
      </c>
      <c r="U297">
        <f t="shared" si="133"/>
        <v>175047.79692078521</v>
      </c>
      <c r="V297">
        <f t="shared" si="157"/>
        <v>21.865945845669859</v>
      </c>
      <c r="W297">
        <f t="shared" si="134"/>
        <v>40999.54725252551</v>
      </c>
      <c r="X297">
        <f t="shared" si="135"/>
        <v>43845.856507852244</v>
      </c>
      <c r="Y297">
        <f t="shared" si="136"/>
        <v>12152.333327766064</v>
      </c>
      <c r="Z297">
        <f t="shared" si="158"/>
        <v>2177.9186466532719</v>
      </c>
      <c r="AA297">
        <f t="shared" si="159"/>
        <v>21.212849950527954</v>
      </c>
      <c r="AB297">
        <f t="shared" si="160"/>
        <v>289</v>
      </c>
      <c r="AC297">
        <f>$AL$7*INDEX(I_rec,MATCH(AB297-$AL$13,cpi_rec_u,0))/INDEX(I_rec,MATCH(AB2-$AL$13,cpi_rec_u,0))</f>
        <v>1450.4886518679177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104</v>
      </c>
      <c r="C298">
        <f t="shared" si="140"/>
        <v>2050</v>
      </c>
      <c r="D298">
        <f t="shared" si="141"/>
        <v>0.2658918189881152</v>
      </c>
      <c r="E298">
        <f t="shared" si="142"/>
        <v>2.5429326310737799E-2</v>
      </c>
      <c r="F298">
        <f t="shared" si="143"/>
        <v>0.10857065129177035</v>
      </c>
      <c r="G298">
        <f t="shared" si="144"/>
        <v>4.1609349567244855</v>
      </c>
      <c r="H298" t="b">
        <f t="shared" si="145"/>
        <v>0</v>
      </c>
      <c r="I298">
        <f t="shared" si="146"/>
        <v>1</v>
      </c>
      <c r="J298">
        <f t="shared" si="147"/>
        <v>1450.4886518679182</v>
      </c>
      <c r="K298">
        <f t="shared" si="148"/>
        <v>9.1748370963249322</v>
      </c>
      <c r="L298">
        <f t="shared" si="149"/>
        <v>6192.8694335140153</v>
      </c>
      <c r="M298">
        <f t="shared" si="150"/>
        <v>39.172018435394875</v>
      </c>
      <c r="N298">
        <f t="shared" si="132"/>
        <v>0.34007159609806342</v>
      </c>
      <c r="O298">
        <f t="shared" si="151"/>
        <v>0.99610182207148057</v>
      </c>
      <c r="P298">
        <f t="shared" si="152"/>
        <v>1459.663488964243</v>
      </c>
      <c r="Q298">
        <f t="shared" si="153"/>
        <v>0.24730949179807502</v>
      </c>
      <c r="R298">
        <f t="shared" si="154"/>
        <v>2.339703919658398E-2</v>
      </c>
      <c r="S298">
        <f t="shared" si="155"/>
        <v>1460.2547167924454</v>
      </c>
      <c r="T298">
        <f t="shared" si="156"/>
        <v>6192.8694335140153</v>
      </c>
      <c r="U298">
        <f t="shared" si="133"/>
        <v>169455.23729280007</v>
      </c>
      <c r="V298">
        <f t="shared" si="157"/>
        <v>21.16735604268284</v>
      </c>
      <c r="W298">
        <f t="shared" si="134"/>
        <v>40725.279067134528</v>
      </c>
      <c r="X298">
        <f t="shared" si="135"/>
        <v>43565.463245715197</v>
      </c>
      <c r="Y298">
        <f t="shared" si="136"/>
        <v>11817.821632192121</v>
      </c>
      <c r="Z298">
        <f t="shared" si="158"/>
        <v>2114.2607573012674</v>
      </c>
      <c r="AA298">
        <f t="shared" si="159"/>
        <v>20.57183936795839</v>
      </c>
      <c r="AB298">
        <f t="shared" si="160"/>
        <v>289</v>
      </c>
      <c r="AC298">
        <f>$AL$7*INDEX(I_rec,MATCH(AB298-$AL$13,cpi_rec_u,0))/INDEX(I_rec,MATCH(AB2-$AL$13,cpi_rec_u,0))</f>
        <v>1450.4886518679177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104</v>
      </c>
      <c r="C299">
        <f t="shared" si="140"/>
        <v>2050</v>
      </c>
      <c r="D299">
        <f t="shared" si="141"/>
        <v>0.2658918189881152</v>
      </c>
      <c r="E299">
        <f t="shared" si="142"/>
        <v>2.5429326310737799E-2</v>
      </c>
      <c r="F299">
        <f t="shared" si="143"/>
        <v>0.10580977277230261</v>
      </c>
      <c r="G299">
        <f t="shared" si="144"/>
        <v>4.0551251839521827</v>
      </c>
      <c r="H299" t="b">
        <f t="shared" si="145"/>
        <v>0</v>
      </c>
      <c r="I299">
        <f t="shared" si="146"/>
        <v>1</v>
      </c>
      <c r="J299">
        <f t="shared" si="147"/>
        <v>1450.4886518679182</v>
      </c>
      <c r="K299">
        <f t="shared" si="148"/>
        <v>9.1937357585458415</v>
      </c>
      <c r="L299">
        <f t="shared" si="149"/>
        <v>6035.3889358893939</v>
      </c>
      <c r="M299">
        <f t="shared" si="150"/>
        <v>38.254536500621299</v>
      </c>
      <c r="N299">
        <f t="shared" si="132"/>
        <v>0.33874607625479897</v>
      </c>
      <c r="O299">
        <f t="shared" si="151"/>
        <v>0.99610223300483403</v>
      </c>
      <c r="P299">
        <f t="shared" si="152"/>
        <v>1459.6823876264641</v>
      </c>
      <c r="Q299">
        <f t="shared" si="153"/>
        <v>0.24730949179807502</v>
      </c>
      <c r="R299">
        <f t="shared" si="154"/>
        <v>2.339703919658398E-2</v>
      </c>
      <c r="S299">
        <f t="shared" si="155"/>
        <v>1460.2748332871906</v>
      </c>
      <c r="T299">
        <f t="shared" si="156"/>
        <v>6035.3889358893939</v>
      </c>
      <c r="U299">
        <f t="shared" si="133"/>
        <v>164000.42313384512</v>
      </c>
      <c r="V299">
        <f t="shared" si="157"/>
        <v>20.485972597155229</v>
      </c>
      <c r="W299">
        <f t="shared" si="134"/>
        <v>40442.75224421257</v>
      </c>
      <c r="X299">
        <f t="shared" si="135"/>
        <v>43277.22632180839</v>
      </c>
      <c r="Y299">
        <f t="shared" si="136"/>
        <v>11494.147215318442</v>
      </c>
      <c r="Z299">
        <f t="shared" si="158"/>
        <v>2052.4643485004985</v>
      </c>
      <c r="AA299">
        <f t="shared" si="159"/>
        <v>19.948824121307577</v>
      </c>
      <c r="AB299">
        <f t="shared" si="160"/>
        <v>289</v>
      </c>
      <c r="AC299">
        <f>$AL$7*INDEX(I_rec,MATCH(AB299-$AL$13,cpi_rec_u,0))/INDEX(I_rec,MATCH(AB2-$AL$13,cpi_rec_u,0))</f>
        <v>1450.4886518679177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104</v>
      </c>
      <c r="C300">
        <f t="shared" si="140"/>
        <v>2050</v>
      </c>
      <c r="D300">
        <f t="shared" si="141"/>
        <v>0.2658918189881152</v>
      </c>
      <c r="E300">
        <f t="shared" si="142"/>
        <v>2.5429326310737799E-2</v>
      </c>
      <c r="F300">
        <f t="shared" si="143"/>
        <v>0.1031191015336107</v>
      </c>
      <c r="G300">
        <f t="shared" si="144"/>
        <v>3.9520060824185719</v>
      </c>
      <c r="H300" t="b">
        <f t="shared" si="145"/>
        <v>0</v>
      </c>
      <c r="I300">
        <f t="shared" si="146"/>
        <v>1</v>
      </c>
      <c r="J300">
        <f t="shared" si="147"/>
        <v>1450.4886518679182</v>
      </c>
      <c r="K300">
        <f t="shared" si="148"/>
        <v>9.2126733489166455</v>
      </c>
      <c r="L300">
        <f t="shared" si="149"/>
        <v>5881.9130612264453</v>
      </c>
      <c r="M300">
        <f t="shared" si="150"/>
        <v>37.358543708716979</v>
      </c>
      <c r="N300">
        <f t="shared" si="132"/>
        <v>0.33742586349113679</v>
      </c>
      <c r="O300">
        <f t="shared" si="151"/>
        <v>0.99610264780552282</v>
      </c>
      <c r="P300">
        <f t="shared" si="152"/>
        <v>1459.7013252168349</v>
      </c>
      <c r="Q300">
        <f t="shared" si="153"/>
        <v>0.24730949179807502</v>
      </c>
      <c r="R300">
        <f t="shared" si="154"/>
        <v>2.339703919658398E-2</v>
      </c>
      <c r="S300">
        <f t="shared" si="155"/>
        <v>1460.2949912186211</v>
      </c>
      <c r="T300">
        <f t="shared" si="156"/>
        <v>5881.9130612264453</v>
      </c>
      <c r="U300">
        <f t="shared" si="133"/>
        <v>158679.83864072675</v>
      </c>
      <c r="V300">
        <f t="shared" si="157"/>
        <v>19.821356335537928</v>
      </c>
      <c r="W300">
        <f t="shared" si="134"/>
        <v>40151.719236124474</v>
      </c>
      <c r="X300">
        <f t="shared" si="135"/>
        <v>42980.92743203984</v>
      </c>
      <c r="Y300">
        <f t="shared" si="136"/>
        <v>11181.047998685999</v>
      </c>
      <c r="Z300">
        <f t="shared" si="158"/>
        <v>1992.4749703623115</v>
      </c>
      <c r="AA300">
        <f t="shared" si="159"/>
        <v>19.34329837300568</v>
      </c>
      <c r="AB300">
        <f t="shared" si="160"/>
        <v>289</v>
      </c>
      <c r="AC300">
        <f>$AL$7*INDEX(I_rec,MATCH(AB300-$AL$13,cpi_rec_u,0))/INDEX(I_rec,MATCH(AB2-$AL$13,cpi_rec_u,0))</f>
        <v>1450.4886518679177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104</v>
      </c>
      <c r="C301">
        <f t="shared" si="140"/>
        <v>2050</v>
      </c>
      <c r="D301">
        <f t="shared" si="141"/>
        <v>0.2658918189881152</v>
      </c>
      <c r="E301">
        <f t="shared" si="142"/>
        <v>2.5429326310737799E-2</v>
      </c>
      <c r="F301">
        <f t="shared" si="143"/>
        <v>0.10049685225184241</v>
      </c>
      <c r="G301">
        <f t="shared" si="144"/>
        <v>3.8515092301667293</v>
      </c>
      <c r="H301" t="b">
        <f t="shared" si="145"/>
        <v>0</v>
      </c>
      <c r="I301">
        <f t="shared" si="146"/>
        <v>1</v>
      </c>
      <c r="J301">
        <f t="shared" si="147"/>
        <v>1450.4886518679182</v>
      </c>
      <c r="K301">
        <f t="shared" si="148"/>
        <v>9.2316499476229588</v>
      </c>
      <c r="L301">
        <f t="shared" si="149"/>
        <v>5732.3399746611267</v>
      </c>
      <c r="M301">
        <f t="shared" si="150"/>
        <v>36.483536743765022</v>
      </c>
      <c r="N301">
        <f t="shared" si="132"/>
        <v>0.33611093729980057</v>
      </c>
      <c r="O301">
        <f t="shared" si="151"/>
        <v>0.99610306638106672</v>
      </c>
      <c r="P301">
        <f t="shared" si="152"/>
        <v>1459.7203018155412</v>
      </c>
      <c r="Q301">
        <f t="shared" si="153"/>
        <v>0.24730949179807502</v>
      </c>
      <c r="R301">
        <f t="shared" si="154"/>
        <v>2.339703919658398E-2</v>
      </c>
      <c r="S301">
        <f t="shared" si="155"/>
        <v>1460.3151906720902</v>
      </c>
      <c r="T301">
        <f t="shared" si="156"/>
        <v>5732.3399746611267</v>
      </c>
      <c r="U301">
        <f t="shared" si="133"/>
        <v>153490.05733088194</v>
      </c>
      <c r="V301">
        <f t="shared" si="157"/>
        <v>19.173079241692015</v>
      </c>
      <c r="W301">
        <f t="shared" si="134"/>
        <v>39851.925091774327</v>
      </c>
      <c r="X301">
        <f t="shared" si="135"/>
        <v>42676.342213200689</v>
      </c>
      <c r="Y301">
        <f t="shared" si="136"/>
        <v>10878.268613014579</v>
      </c>
      <c r="Z301">
        <f t="shared" si="158"/>
        <v>1934.2397657747917</v>
      </c>
      <c r="AA301">
        <f t="shared" si="159"/>
        <v>18.754770523823982</v>
      </c>
      <c r="AB301">
        <f t="shared" si="160"/>
        <v>289</v>
      </c>
      <c r="AC301">
        <f>$AL$7*INDEX(I_rec,MATCH(AB301-$AL$13,cpi_rec_u,0))/INDEX(I_rec,MATCH(AB2-$AL$13,cpi_rec_u,0))</f>
        <v>1450.4886518679177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105</v>
      </c>
      <c r="C302">
        <f t="shared" si="140"/>
        <v>2050</v>
      </c>
      <c r="D302">
        <f t="shared" si="141"/>
        <v>0.29715522225736341</v>
      </c>
      <c r="E302">
        <f t="shared" si="142"/>
        <v>2.8957395069497016E-2</v>
      </c>
      <c r="F302">
        <f t="shared" si="143"/>
        <v>0.11152967439175229</v>
      </c>
      <c r="G302">
        <f t="shared" si="144"/>
        <v>3.7399795557749771</v>
      </c>
      <c r="H302" t="b">
        <f t="shared" si="145"/>
        <v>0</v>
      </c>
      <c r="I302">
        <f t="shared" si="146"/>
        <v>1</v>
      </c>
      <c r="J302">
        <f t="shared" si="147"/>
        <v>1450.4886518679182</v>
      </c>
      <c r="K302">
        <f t="shared" si="148"/>
        <v>9.2506656350155652</v>
      </c>
      <c r="L302">
        <f t="shared" si="149"/>
        <v>5586.5704309213825</v>
      </c>
      <c r="M302">
        <f t="shared" si="150"/>
        <v>35.629024078448616</v>
      </c>
      <c r="N302">
        <f t="shared" si="132"/>
        <v>0.33480127721447694</v>
      </c>
      <c r="O302">
        <f t="shared" si="151"/>
        <v>0.99610348864025378</v>
      </c>
      <c r="P302">
        <f t="shared" si="152"/>
        <v>1459.7393175029338</v>
      </c>
      <c r="Q302">
        <f t="shared" si="153"/>
        <v>0.27638799599508318</v>
      </c>
      <c r="R302">
        <f t="shared" si="154"/>
        <v>2.6598195746476372E-2</v>
      </c>
      <c r="S302">
        <f t="shared" si="155"/>
        <v>1460.3354317331261</v>
      </c>
      <c r="T302">
        <f t="shared" si="156"/>
        <v>5586.5704309213825</v>
      </c>
      <c r="U302">
        <f t="shared" si="133"/>
        <v>148427.73976996657</v>
      </c>
      <c r="V302">
        <f t="shared" si="157"/>
        <v>18.540724173032391</v>
      </c>
      <c r="W302">
        <f t="shared" si="134"/>
        <v>39686.778378447634</v>
      </c>
      <c r="X302">
        <f t="shared" si="135"/>
        <v>42502.557017463863</v>
      </c>
      <c r="Y302">
        <f t="shared" si="136"/>
        <v>10530.954543508586</v>
      </c>
      <c r="Z302">
        <f t="shared" si="158"/>
        <v>1877.7074238283367</v>
      </c>
      <c r="AA302">
        <f t="shared" si="159"/>
        <v>18.182762811697099</v>
      </c>
      <c r="AB302">
        <f t="shared" si="160"/>
        <v>289</v>
      </c>
      <c r="AC302">
        <f>$AL$7*INDEX(I_rec,MATCH(AB302-$AL$13,cpi_rec_u,0))/INDEX(I_rec,MATCH(AB2-$AL$13,cpi_rec_u,0))</f>
        <v>1450.4886518679177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105</v>
      </c>
      <c r="C303">
        <f t="shared" si="140"/>
        <v>2051</v>
      </c>
      <c r="D303">
        <f t="shared" si="141"/>
        <v>0.29656091181284866</v>
      </c>
      <c r="E303">
        <f t="shared" si="142"/>
        <v>2.8888997176407916E-2</v>
      </c>
      <c r="F303">
        <f t="shared" si="143"/>
        <v>0.10804425882660665</v>
      </c>
      <c r="G303">
        <f t="shared" si="144"/>
        <v>3.6319352969483703</v>
      </c>
      <c r="H303" t="b">
        <f t="shared" si="145"/>
        <v>1</v>
      </c>
      <c r="I303">
        <f t="shared" si="146"/>
        <v>1.0249999999999999</v>
      </c>
      <c r="J303">
        <f t="shared" si="147"/>
        <v>1486.7508681646159</v>
      </c>
      <c r="K303">
        <f t="shared" si="148"/>
        <v>9.2697204916107658</v>
      </c>
      <c r="L303">
        <f t="shared" si="149"/>
        <v>5560.4178514663618</v>
      </c>
      <c r="M303">
        <f t="shared" si="150"/>
        <v>34.668565126372634</v>
      </c>
      <c r="N303">
        <f t="shared" si="132"/>
        <v>0.33349686281063856</v>
      </c>
      <c r="O303">
        <f t="shared" si="151"/>
        <v>0.99610391449312552</v>
      </c>
      <c r="P303">
        <f t="shared" si="152"/>
        <v>1496.0205886562267</v>
      </c>
      <c r="Q303">
        <f t="shared" si="153"/>
        <v>0.27583522000309302</v>
      </c>
      <c r="R303">
        <f t="shared" si="154"/>
        <v>2.6536251310869785E-2</v>
      </c>
      <c r="S303">
        <f t="shared" si="155"/>
        <v>1496.6179307841312</v>
      </c>
      <c r="T303">
        <f t="shared" si="156"/>
        <v>5560.4178514663618</v>
      </c>
      <c r="U303">
        <f t="shared" si="133"/>
        <v>143373.40882324002</v>
      </c>
      <c r="V303">
        <f t="shared" si="157"/>
        <v>17.909366745453745</v>
      </c>
      <c r="W303">
        <f t="shared" si="134"/>
        <v>39475.760744885905</v>
      </c>
      <c r="X303">
        <f t="shared" si="135"/>
        <v>42283.223239059698</v>
      </c>
      <c r="Y303">
        <f t="shared" si="136"/>
        <v>10196.522127448507</v>
      </c>
      <c r="Z303">
        <f t="shared" si="158"/>
        <v>1861.6349985171157</v>
      </c>
      <c r="AA303">
        <f t="shared" si="159"/>
        <v>17.579797508036833</v>
      </c>
      <c r="AB303">
        <f t="shared" si="160"/>
        <v>301</v>
      </c>
      <c r="AC303">
        <f>$AL$7*INDEX(I_rec,MATCH(AB303-$AL$13,cpi_rec_u,0))/INDEX(I_rec,MATCH(AB2-$AL$13,cpi_rec_u,0))</f>
        <v>1486.7508681646154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105</v>
      </c>
      <c r="C304">
        <f t="shared" si="140"/>
        <v>2051</v>
      </c>
      <c r="D304">
        <f t="shared" si="141"/>
        <v>0.29656091181284866</v>
      </c>
      <c r="E304">
        <f t="shared" si="142"/>
        <v>2.8888997176407916E-2</v>
      </c>
      <c r="F304">
        <f t="shared" si="143"/>
        <v>0.10492296853843772</v>
      </c>
      <c r="G304">
        <f t="shared" si="144"/>
        <v>3.5270123284099326</v>
      </c>
      <c r="H304" t="b">
        <f t="shared" si="145"/>
        <v>0</v>
      </c>
      <c r="I304">
        <f t="shared" si="146"/>
        <v>1</v>
      </c>
      <c r="J304">
        <f t="shared" si="147"/>
        <v>1486.7508681646159</v>
      </c>
      <c r="K304">
        <f t="shared" si="148"/>
        <v>9.2888145980906849</v>
      </c>
      <c r="L304">
        <f t="shared" si="149"/>
        <v>5399.7829558557014</v>
      </c>
      <c r="M304">
        <f t="shared" si="150"/>
        <v>33.736373605614851</v>
      </c>
      <c r="N304">
        <f t="shared" si="132"/>
        <v>0.33219767370634617</v>
      </c>
      <c r="O304">
        <f t="shared" si="151"/>
        <v>0.99610434385096425</v>
      </c>
      <c r="P304">
        <f t="shared" si="152"/>
        <v>1496.0396827627067</v>
      </c>
      <c r="Q304">
        <f t="shared" si="153"/>
        <v>0.27583522000309302</v>
      </c>
      <c r="R304">
        <f t="shared" si="154"/>
        <v>2.6536251310869785E-2</v>
      </c>
      <c r="S304">
        <f t="shared" si="155"/>
        <v>1496.6382553175918</v>
      </c>
      <c r="T304">
        <f t="shared" si="156"/>
        <v>5399.7829558557014</v>
      </c>
      <c r="U304">
        <f t="shared" si="133"/>
        <v>138462.06158415409</v>
      </c>
      <c r="V304">
        <f t="shared" si="157"/>
        <v>17.295870005430611</v>
      </c>
      <c r="W304">
        <f t="shared" si="134"/>
        <v>39257.606351088747</v>
      </c>
      <c r="X304">
        <f t="shared" si="135"/>
        <v>42057.018399690358</v>
      </c>
      <c r="Y304">
        <f t="shared" si="136"/>
        <v>9873.5608077171873</v>
      </c>
      <c r="Z304">
        <f t="shared" si="158"/>
        <v>1800.8106756362333</v>
      </c>
      <c r="AA304">
        <f t="shared" si="159"/>
        <v>16.9966225406116</v>
      </c>
      <c r="AB304">
        <f t="shared" si="160"/>
        <v>301</v>
      </c>
      <c r="AC304">
        <f>$AL$7*INDEX(I_rec,MATCH(AB304-$AL$13,cpi_rec_u,0))/INDEX(I_rec,MATCH(AB2-$AL$13,cpi_rec_u,0))</f>
        <v>1486.7508681646154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105</v>
      </c>
      <c r="C305">
        <f t="shared" si="140"/>
        <v>2051</v>
      </c>
      <c r="D305">
        <f t="shared" si="141"/>
        <v>0.29656091181284866</v>
      </c>
      <c r="E305">
        <f t="shared" si="142"/>
        <v>2.8888997176407916E-2</v>
      </c>
      <c r="F305">
        <f t="shared" si="143"/>
        <v>0.10189184919659044</v>
      </c>
      <c r="G305">
        <f t="shared" si="144"/>
        <v>3.4251204792133421</v>
      </c>
      <c r="H305" t="b">
        <f t="shared" si="145"/>
        <v>0</v>
      </c>
      <c r="I305">
        <f t="shared" si="146"/>
        <v>1</v>
      </c>
      <c r="J305">
        <f t="shared" si="147"/>
        <v>1486.7508681646159</v>
      </c>
      <c r="K305">
        <f t="shared" si="148"/>
        <v>9.3079480353036779</v>
      </c>
      <c r="L305">
        <f t="shared" si="149"/>
        <v>5243.788641290771</v>
      </c>
      <c r="M305">
        <f t="shared" si="150"/>
        <v>32.829247472715082</v>
      </c>
      <c r="N305">
        <f t="shared" si="132"/>
        <v>0.33090368956302807</v>
      </c>
      <c r="O305">
        <f t="shared" si="151"/>
        <v>0.99610477662627472</v>
      </c>
      <c r="P305">
        <f t="shared" si="152"/>
        <v>1496.0588161999196</v>
      </c>
      <c r="Q305">
        <f t="shared" si="153"/>
        <v>0.27583522000309302</v>
      </c>
      <c r="R305">
        <f t="shared" si="154"/>
        <v>2.6536251310869785E-2</v>
      </c>
      <c r="S305">
        <f t="shared" si="155"/>
        <v>1496.6586217162635</v>
      </c>
      <c r="T305">
        <f t="shared" si="156"/>
        <v>5243.788641290771</v>
      </c>
      <c r="U305">
        <f t="shared" si="133"/>
        <v>133689.55972536662</v>
      </c>
      <c r="V305">
        <f t="shared" si="157"/>
        <v>16.69971701734228</v>
      </c>
      <c r="W305">
        <f t="shared" si="134"/>
        <v>39032.075086617537</v>
      </c>
      <c r="X305">
        <f t="shared" si="135"/>
        <v>41823.728488780907</v>
      </c>
      <c r="Y305">
        <f t="shared" si="136"/>
        <v>9561.7492386153608</v>
      </c>
      <c r="Z305">
        <f t="shared" si="158"/>
        <v>1741.974388044556</v>
      </c>
      <c r="AA305">
        <f t="shared" si="159"/>
        <v>16.431797615662944</v>
      </c>
      <c r="AB305">
        <f t="shared" si="160"/>
        <v>301</v>
      </c>
      <c r="AC305">
        <f>$AL$7*INDEX(I_rec,MATCH(AB305-$AL$13,cpi_rec_u,0))/INDEX(I_rec,MATCH(AB2-$AL$13,cpi_rec_u,0))</f>
        <v>1486.7508681646154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105</v>
      </c>
      <c r="C306">
        <f t="shared" si="140"/>
        <v>2051</v>
      </c>
      <c r="D306">
        <f t="shared" si="141"/>
        <v>0.29656091181284866</v>
      </c>
      <c r="E306">
        <f t="shared" si="142"/>
        <v>2.8888997176407916E-2</v>
      </c>
      <c r="F306">
        <f t="shared" si="143"/>
        <v>9.894829585285117E-2</v>
      </c>
      <c r="G306">
        <f t="shared" si="144"/>
        <v>3.3261721833604909</v>
      </c>
      <c r="H306" t="b">
        <f t="shared" si="145"/>
        <v>0</v>
      </c>
      <c r="I306">
        <f t="shared" si="146"/>
        <v>1</v>
      </c>
      <c r="J306">
        <f t="shared" si="147"/>
        <v>1486.7508681646159</v>
      </c>
      <c r="K306">
        <f t="shared" si="148"/>
        <v>9.3271208842646089</v>
      </c>
      <c r="L306">
        <f t="shared" si="149"/>
        <v>5092.3008460388419</v>
      </c>
      <c r="M306">
        <f t="shared" si="150"/>
        <v>31.946512752793168</v>
      </c>
      <c r="N306">
        <f t="shared" si="132"/>
        <v>0.3296148900862404</v>
      </c>
      <c r="O306">
        <f t="shared" si="151"/>
        <v>0.99610521273277552</v>
      </c>
      <c r="P306">
        <f t="shared" si="152"/>
        <v>1496.0779890488805</v>
      </c>
      <c r="Q306">
        <f t="shared" si="153"/>
        <v>0.27583522000309302</v>
      </c>
      <c r="R306">
        <f t="shared" si="154"/>
        <v>2.6536251310869785E-2</v>
      </c>
      <c r="S306">
        <f t="shared" si="155"/>
        <v>1496.6790300663818</v>
      </c>
      <c r="T306">
        <f t="shared" si="156"/>
        <v>5092.3008460388419</v>
      </c>
      <c r="U306">
        <f t="shared" si="133"/>
        <v>129051.88438246206</v>
      </c>
      <c r="V306">
        <f t="shared" si="157"/>
        <v>16.120405768177349</v>
      </c>
      <c r="W306">
        <f t="shared" si="134"/>
        <v>38798.918777583742</v>
      </c>
      <c r="X306">
        <f t="shared" si="135"/>
        <v>41583.132845028784</v>
      </c>
      <c r="Y306">
        <f t="shared" si="136"/>
        <v>9260.7753836566681</v>
      </c>
      <c r="Z306">
        <f t="shared" si="158"/>
        <v>1685.0611383191822</v>
      </c>
      <c r="AA306">
        <f t="shared" si="159"/>
        <v>15.884744713994962</v>
      </c>
      <c r="AB306">
        <f t="shared" si="160"/>
        <v>301</v>
      </c>
      <c r="AC306">
        <f>$AL$7*INDEX(I_rec,MATCH(AB306-$AL$13,cpi_rec_u,0))/INDEX(I_rec,MATCH(AB2-$AL$13,cpi_rec_u,0))</f>
        <v>1486.7508681646154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105</v>
      </c>
      <c r="C307">
        <f t="shared" si="140"/>
        <v>2051</v>
      </c>
      <c r="D307">
        <f t="shared" si="141"/>
        <v>0.29656091181284866</v>
      </c>
      <c r="E307">
        <f t="shared" si="142"/>
        <v>2.8888997176407916E-2</v>
      </c>
      <c r="F307">
        <f t="shared" si="143"/>
        <v>9.6089778813347779E-2</v>
      </c>
      <c r="G307">
        <f t="shared" si="144"/>
        <v>3.2300824045471432</v>
      </c>
      <c r="H307" t="b">
        <f t="shared" si="145"/>
        <v>0</v>
      </c>
      <c r="I307">
        <f t="shared" si="146"/>
        <v>1</v>
      </c>
      <c r="J307">
        <f t="shared" si="147"/>
        <v>1486.7508681646159</v>
      </c>
      <c r="K307">
        <f t="shared" si="148"/>
        <v>9.3463332261552239</v>
      </c>
      <c r="L307">
        <f t="shared" si="149"/>
        <v>4945.1893812762055</v>
      </c>
      <c r="M307">
        <f t="shared" si="150"/>
        <v>31.087513593255423</v>
      </c>
      <c r="N307">
        <f t="shared" si="132"/>
        <v>0.32833125502640492</v>
      </c>
      <c r="O307">
        <f t="shared" si="151"/>
        <v>0.99610565208537871</v>
      </c>
      <c r="P307">
        <f t="shared" si="152"/>
        <v>1496.097201390771</v>
      </c>
      <c r="Q307">
        <f t="shared" si="153"/>
        <v>0.27583522000309302</v>
      </c>
      <c r="R307">
        <f t="shared" si="154"/>
        <v>2.6536251310869785E-2</v>
      </c>
      <c r="S307">
        <f t="shared" si="155"/>
        <v>1496.6994804543599</v>
      </c>
      <c r="T307">
        <f t="shared" si="156"/>
        <v>4945.1893812762055</v>
      </c>
      <c r="U307">
        <f t="shared" si="133"/>
        <v>124545.13270279155</v>
      </c>
      <c r="V307">
        <f t="shared" si="157"/>
        <v>15.557448736435033</v>
      </c>
      <c r="W307">
        <f t="shared" si="134"/>
        <v>38557.880915812966</v>
      </c>
      <c r="X307">
        <f t="shared" si="135"/>
        <v>41335.003949653626</v>
      </c>
      <c r="Y307">
        <f t="shared" si="136"/>
        <v>8970.3362468712985</v>
      </c>
      <c r="Z307">
        <f t="shared" si="158"/>
        <v>1630.0080543649997</v>
      </c>
      <c r="AA307">
        <f t="shared" si="159"/>
        <v>15.354904044738062</v>
      </c>
      <c r="AB307">
        <f t="shared" si="160"/>
        <v>301</v>
      </c>
      <c r="AC307">
        <f>$AL$7*INDEX(I_rec,MATCH(AB307-$AL$13,cpi_rec_u,0))/INDEX(I_rec,MATCH(AB2-$AL$13,cpi_rec_u,0))</f>
        <v>1486.7508681646154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105</v>
      </c>
      <c r="C308">
        <f t="shared" si="140"/>
        <v>2051</v>
      </c>
      <c r="D308">
        <f t="shared" si="141"/>
        <v>0.29656091181284866</v>
      </c>
      <c r="E308">
        <f t="shared" si="142"/>
        <v>2.8888997176407916E-2</v>
      </c>
      <c r="F308">
        <f t="shared" si="143"/>
        <v>9.3313841464527314E-2</v>
      </c>
      <c r="G308">
        <f t="shared" si="144"/>
        <v>3.1367685630826161</v>
      </c>
      <c r="H308" t="b">
        <f t="shared" si="145"/>
        <v>0</v>
      </c>
      <c r="I308">
        <f t="shared" si="146"/>
        <v>1</v>
      </c>
      <c r="J308">
        <f t="shared" si="147"/>
        <v>1486.7508681646159</v>
      </c>
      <c r="K308">
        <f t="shared" si="148"/>
        <v>9.3655851423244982</v>
      </c>
      <c r="L308">
        <f t="shared" si="149"/>
        <v>4802.3278192037151</v>
      </c>
      <c r="M308">
        <f t="shared" si="150"/>
        <v>30.251611776510515</v>
      </c>
      <c r="N308">
        <f t="shared" si="132"/>
        <v>0.32705276417952872</v>
      </c>
      <c r="O308">
        <f t="shared" si="151"/>
        <v>0.9961060946001824</v>
      </c>
      <c r="P308">
        <f t="shared" si="152"/>
        <v>1496.1164533069405</v>
      </c>
      <c r="Q308">
        <f t="shared" si="153"/>
        <v>0.27583522000309302</v>
      </c>
      <c r="R308">
        <f t="shared" si="154"/>
        <v>2.6536251310869785E-2</v>
      </c>
      <c r="S308">
        <f t="shared" si="155"/>
        <v>1496.7199729667889</v>
      </c>
      <c r="T308">
        <f t="shared" si="156"/>
        <v>4802.3278192037151</v>
      </c>
      <c r="U308">
        <f t="shared" si="133"/>
        <v>120165.51449406857</v>
      </c>
      <c r="V308">
        <f t="shared" si="157"/>
        <v>15.01037247348736</v>
      </c>
      <c r="W308">
        <f t="shared" si="134"/>
        <v>38308.696378918561</v>
      </c>
      <c r="X308">
        <f t="shared" si="135"/>
        <v>41079.107213225332</v>
      </c>
      <c r="Y308">
        <f t="shared" si="136"/>
        <v>8690.1376118769622</v>
      </c>
      <c r="Z308">
        <f t="shared" si="158"/>
        <v>1576.7543199273739</v>
      </c>
      <c r="AA308">
        <f t="shared" si="159"/>
        <v>14.841733469971619</v>
      </c>
      <c r="AB308">
        <f t="shared" si="160"/>
        <v>301</v>
      </c>
      <c r="AC308">
        <f>$AL$7*INDEX(I_rec,MATCH(AB308-$AL$13,cpi_rec_u,0))/INDEX(I_rec,MATCH(AB2-$AL$13,cpi_rec_u,0))</f>
        <v>1486.7508681646154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105</v>
      </c>
      <c r="C309">
        <f t="shared" si="140"/>
        <v>2051</v>
      </c>
      <c r="D309">
        <f t="shared" si="141"/>
        <v>0.29656091181284866</v>
      </c>
      <c r="E309">
        <f t="shared" si="142"/>
        <v>2.8888997176407916E-2</v>
      </c>
      <c r="F309">
        <f t="shared" si="143"/>
        <v>9.0618098161938818E-2</v>
      </c>
      <c r="G309">
        <f t="shared" si="144"/>
        <v>3.0461504649206774</v>
      </c>
      <c r="H309" t="b">
        <f t="shared" si="145"/>
        <v>0</v>
      </c>
      <c r="I309">
        <f t="shared" si="146"/>
        <v>1</v>
      </c>
      <c r="J309">
        <f t="shared" si="147"/>
        <v>1486.7508681646159</v>
      </c>
      <c r="K309">
        <f t="shared" si="148"/>
        <v>9.3848767142889589</v>
      </c>
      <c r="L309">
        <f t="shared" si="149"/>
        <v>4663.5933843945541</v>
      </c>
      <c r="M309">
        <f t="shared" si="150"/>
        <v>29.43818624578768</v>
      </c>
      <c r="N309">
        <f t="shared" si="132"/>
        <v>0.32577939738790201</v>
      </c>
      <c r="O309">
        <f t="shared" si="151"/>
        <v>0.996106540194451</v>
      </c>
      <c r="P309">
        <f t="shared" si="152"/>
        <v>1496.1357448789049</v>
      </c>
      <c r="Q309">
        <f t="shared" si="153"/>
        <v>0.27583522000309302</v>
      </c>
      <c r="R309">
        <f t="shared" si="154"/>
        <v>2.6536251310869785E-2</v>
      </c>
      <c r="S309">
        <f t="shared" si="155"/>
        <v>1496.7405076904383</v>
      </c>
      <c r="T309">
        <f t="shared" si="156"/>
        <v>4663.5933843945541</v>
      </c>
      <c r="U309">
        <f t="shared" si="133"/>
        <v>115909.34896983604</v>
      </c>
      <c r="V309">
        <f t="shared" si="157"/>
        <v>14.478717197041975</v>
      </c>
      <c r="W309">
        <f t="shared" si="134"/>
        <v>38051.09114098025</v>
      </c>
      <c r="X309">
        <f t="shared" si="135"/>
        <v>40815.200755871752</v>
      </c>
      <c r="Y309">
        <f t="shared" si="136"/>
        <v>8419.8937884934639</v>
      </c>
      <c r="Z309">
        <f t="shared" si="158"/>
        <v>1525.2411073756023</v>
      </c>
      <c r="AA309">
        <f t="shared" si="159"/>
        <v>14.344707947518833</v>
      </c>
      <c r="AB309">
        <f t="shared" si="160"/>
        <v>301</v>
      </c>
      <c r="AC309">
        <f>$AL$7*INDEX(I_rec,MATCH(AB309-$AL$13,cpi_rec_u,0))/INDEX(I_rec,MATCH(AB2-$AL$13,cpi_rec_u,0))</f>
        <v>1486.7508681646154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105</v>
      </c>
      <c r="C310">
        <f t="shared" si="140"/>
        <v>2051</v>
      </c>
      <c r="D310">
        <f t="shared" si="141"/>
        <v>0.29656091181284866</v>
      </c>
      <c r="E310">
        <f t="shared" si="142"/>
        <v>2.8888997176407916E-2</v>
      </c>
      <c r="F310">
        <f t="shared" si="143"/>
        <v>8.8000232180007104E-2</v>
      </c>
      <c r="G310">
        <f t="shared" si="144"/>
        <v>2.9581502327406701</v>
      </c>
      <c r="H310" t="b">
        <f t="shared" si="145"/>
        <v>0</v>
      </c>
      <c r="I310">
        <f t="shared" si="146"/>
        <v>1</v>
      </c>
      <c r="J310">
        <f t="shared" si="147"/>
        <v>1486.7508681646159</v>
      </c>
      <c r="K310">
        <f t="shared" si="148"/>
        <v>9.4042080237330534</v>
      </c>
      <c r="L310">
        <f t="shared" si="149"/>
        <v>4528.8668482808653</v>
      </c>
      <c r="M310">
        <f t="shared" si="150"/>
        <v>28.646632643705207</v>
      </c>
      <c r="N310">
        <f t="shared" si="132"/>
        <v>0.32451113454077779</v>
      </c>
      <c r="O310">
        <f t="shared" si="151"/>
        <v>0.99610698878660486</v>
      </c>
      <c r="P310">
        <f t="shared" si="152"/>
        <v>1496.1550761883489</v>
      </c>
      <c r="Q310">
        <f t="shared" si="153"/>
        <v>0.27583522000309302</v>
      </c>
      <c r="R310">
        <f t="shared" si="154"/>
        <v>2.6536251310869785E-2</v>
      </c>
      <c r="S310">
        <f t="shared" si="155"/>
        <v>1496.7610847122562</v>
      </c>
      <c r="T310">
        <f t="shared" si="156"/>
        <v>4528.8668482808653</v>
      </c>
      <c r="U310">
        <f t="shared" si="133"/>
        <v>111773.06158900085</v>
      </c>
      <c r="V310">
        <f t="shared" si="157"/>
        <v>13.9620363963553</v>
      </c>
      <c r="W310">
        <f t="shared" si="134"/>
        <v>37784.781973512298</v>
      </c>
      <c r="X310">
        <f t="shared" si="135"/>
        <v>40543.035180659936</v>
      </c>
      <c r="Y310">
        <f t="shared" si="136"/>
        <v>8159.3273666814848</v>
      </c>
      <c r="Z310">
        <f t="shared" si="158"/>
        <v>1475.4115126829874</v>
      </c>
      <c r="AA310">
        <f t="shared" si="159"/>
        <v>13.863318991339774</v>
      </c>
      <c r="AB310">
        <f t="shared" si="160"/>
        <v>301</v>
      </c>
      <c r="AC310">
        <f>$AL$7*INDEX(I_rec,MATCH(AB310-$AL$13,cpi_rec_u,0))/INDEX(I_rec,MATCH(AB2-$AL$13,cpi_rec_u,0))</f>
        <v>1486.7508681646154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105</v>
      </c>
      <c r="C311">
        <f t="shared" si="140"/>
        <v>2051</v>
      </c>
      <c r="D311">
        <f t="shared" si="141"/>
        <v>0.29656091181284866</v>
      </c>
      <c r="E311">
        <f t="shared" si="142"/>
        <v>2.8888997176407916E-2</v>
      </c>
      <c r="F311">
        <f t="shared" si="143"/>
        <v>8.5457993721035644E-2</v>
      </c>
      <c r="G311">
        <f t="shared" si="144"/>
        <v>2.8726922390196346</v>
      </c>
      <c r="H311" t="b">
        <f t="shared" si="145"/>
        <v>0</v>
      </c>
      <c r="I311">
        <f t="shared" si="146"/>
        <v>1</v>
      </c>
      <c r="J311">
        <f t="shared" si="147"/>
        <v>1486.7508681646159</v>
      </c>
      <c r="K311">
        <f t="shared" si="148"/>
        <v>9.4235791525094861</v>
      </c>
      <c r="L311">
        <f t="shared" si="149"/>
        <v>4398.0324266885518</v>
      </c>
      <c r="M311">
        <f t="shared" si="150"/>
        <v>27.876362863246062</v>
      </c>
      <c r="N311">
        <f t="shared" si="132"/>
        <v>0.32324795557503272</v>
      </c>
      <c r="O311">
        <f t="shared" si="151"/>
        <v>0.99610744029620857</v>
      </c>
      <c r="P311">
        <f t="shared" si="152"/>
        <v>1496.1744473171254</v>
      </c>
      <c r="Q311">
        <f t="shared" si="153"/>
        <v>0.27583522000309302</v>
      </c>
      <c r="R311">
        <f t="shared" si="154"/>
        <v>2.6536251310869785E-2</v>
      </c>
      <c r="S311">
        <f t="shared" si="155"/>
        <v>1496.78170411937</v>
      </c>
      <c r="T311">
        <f t="shared" si="156"/>
        <v>4398.0324266885518</v>
      </c>
      <c r="U311">
        <f t="shared" si="133"/>
        <v>107753.18098671496</v>
      </c>
      <c r="V311">
        <f t="shared" si="157"/>
        <v>13.459896448856165</v>
      </c>
      <c r="W311">
        <f t="shared" si="134"/>
        <v>37509.476136395308</v>
      </c>
      <c r="X311">
        <f t="shared" si="135"/>
        <v>40262.353339939014</v>
      </c>
      <c r="Y311">
        <f t="shared" si="136"/>
        <v>7908.1689775940813</v>
      </c>
      <c r="Z311">
        <f t="shared" si="158"/>
        <v>1427.2104925318322</v>
      </c>
      <c r="AA311">
        <f t="shared" si="159"/>
        <v>13.397074148966784</v>
      </c>
      <c r="AB311">
        <f t="shared" si="160"/>
        <v>301</v>
      </c>
      <c r="AC311">
        <f>$AL$7*INDEX(I_rec,MATCH(AB311-$AL$13,cpi_rec_u,0))/INDEX(I_rec,MATCH(AB2-$AL$13,cpi_rec_u,0))</f>
        <v>1486.7508681646154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105</v>
      </c>
      <c r="C312">
        <f t="shared" si="140"/>
        <v>2051</v>
      </c>
      <c r="D312">
        <f t="shared" si="141"/>
        <v>0.29656091181284866</v>
      </c>
      <c r="E312">
        <f t="shared" si="142"/>
        <v>2.8888997176407916E-2</v>
      </c>
      <c r="F312">
        <f t="shared" si="143"/>
        <v>8.2989197981727159E-2</v>
      </c>
      <c r="G312">
        <f t="shared" si="144"/>
        <v>2.7897030410379076</v>
      </c>
      <c r="H312" t="b">
        <f t="shared" si="145"/>
        <v>0</v>
      </c>
      <c r="I312">
        <f t="shared" si="146"/>
        <v>1</v>
      </c>
      <c r="J312">
        <f t="shared" si="147"/>
        <v>1486.7508681646159</v>
      </c>
      <c r="K312">
        <f t="shared" si="148"/>
        <v>9.4429901826395621</v>
      </c>
      <c r="L312">
        <f t="shared" si="149"/>
        <v>4270.9776803321956</v>
      </c>
      <c r="M312">
        <f t="shared" si="150"/>
        <v>27.126804610807273</v>
      </c>
      <c r="N312">
        <f t="shared" si="132"/>
        <v>0.32198984047580748</v>
      </c>
      <c r="O312">
        <f t="shared" si="151"/>
        <v>0.99610789464395166</v>
      </c>
      <c r="P312">
        <f t="shared" si="152"/>
        <v>1496.1938583472554</v>
      </c>
      <c r="Q312">
        <f t="shared" si="153"/>
        <v>0.27583522000309302</v>
      </c>
      <c r="R312">
        <f t="shared" si="154"/>
        <v>2.6536251310869785E-2</v>
      </c>
      <c r="S312">
        <f t="shared" si="155"/>
        <v>1496.8023659990865</v>
      </c>
      <c r="T312">
        <f t="shared" si="156"/>
        <v>4270.9776803321956</v>
      </c>
      <c r="U312">
        <f t="shared" si="133"/>
        <v>103846.33599396121</v>
      </c>
      <c r="V312">
        <f t="shared" si="157"/>
        <v>12.971876247849933</v>
      </c>
      <c r="W312">
        <f t="shared" si="134"/>
        <v>37224.871058435405</v>
      </c>
      <c r="X312">
        <f t="shared" si="135"/>
        <v>39972.890094426672</v>
      </c>
      <c r="Y312">
        <f t="shared" si="136"/>
        <v>7666.1570615348955</v>
      </c>
      <c r="Z312">
        <f t="shared" si="158"/>
        <v>1380.5848034739779</v>
      </c>
      <c r="AA312">
        <f t="shared" si="159"/>
        <v>12.945496495443937</v>
      </c>
      <c r="AB312">
        <f t="shared" si="160"/>
        <v>301</v>
      </c>
      <c r="AC312">
        <f>$AL$7*INDEX(I_rec,MATCH(AB312-$AL$13,cpi_rec_u,0))/INDEX(I_rec,MATCH(AB2-$AL$13,cpi_rec_u,0))</f>
        <v>1486.7508681646154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105</v>
      </c>
      <c r="C313">
        <f t="shared" si="140"/>
        <v>2051</v>
      </c>
      <c r="D313">
        <f t="shared" si="141"/>
        <v>0.29656091181284866</v>
      </c>
      <c r="E313">
        <f t="shared" si="142"/>
        <v>2.8888997176407916E-2</v>
      </c>
      <c r="F313">
        <f t="shared" si="143"/>
        <v>8.0591723275560689E-2</v>
      </c>
      <c r="G313">
        <f t="shared" si="144"/>
        <v>2.7091113177623467</v>
      </c>
      <c r="H313" t="b">
        <f t="shared" si="145"/>
        <v>0</v>
      </c>
      <c r="I313">
        <f t="shared" si="146"/>
        <v>1</v>
      </c>
      <c r="J313">
        <f t="shared" si="147"/>
        <v>1486.7508681646159</v>
      </c>
      <c r="K313">
        <f t="shared" si="148"/>
        <v>9.4624411963135309</v>
      </c>
      <c r="L313">
        <f t="shared" si="149"/>
        <v>4147.5934181845778</v>
      </c>
      <c r="M313">
        <f t="shared" si="150"/>
        <v>26.397400980998235</v>
      </c>
      <c r="N313">
        <f t="shared" si="132"/>
        <v>0.32073676927713052</v>
      </c>
      <c r="O313">
        <f t="shared" si="151"/>
        <v>0.99610835175164136</v>
      </c>
      <c r="P313">
        <f t="shared" si="152"/>
        <v>1496.2133093609293</v>
      </c>
      <c r="Q313">
        <f t="shared" si="153"/>
        <v>0.27583522000309302</v>
      </c>
      <c r="R313">
        <f t="shared" si="154"/>
        <v>2.6536251310869785E-2</v>
      </c>
      <c r="S313">
        <f t="shared" si="155"/>
        <v>1496.8230704388923</v>
      </c>
      <c r="T313">
        <f t="shared" si="156"/>
        <v>4147.5934181845778</v>
      </c>
      <c r="U313">
        <f t="shared" si="133"/>
        <v>100049.25274327672</v>
      </c>
      <c r="V313">
        <f t="shared" si="157"/>
        <v>12.497566840982394</v>
      </c>
      <c r="W313">
        <f t="shared" si="134"/>
        <v>36930.65400720216</v>
      </c>
      <c r="X313">
        <f t="shared" si="135"/>
        <v>39674.3720648132</v>
      </c>
      <c r="Y313">
        <f t="shared" si="136"/>
        <v>7433.0376426229923</v>
      </c>
      <c r="Z313">
        <f t="shared" si="158"/>
        <v>1335.4829430797613</v>
      </c>
      <c r="AA313">
        <f t="shared" si="159"/>
        <v>12.508124143249232</v>
      </c>
      <c r="AB313">
        <f t="shared" si="160"/>
        <v>301</v>
      </c>
      <c r="AC313">
        <f>$AL$7*INDEX(I_rec,MATCH(AB313-$AL$13,cpi_rec_u,0))/INDEX(I_rec,MATCH(AB2-$AL$13,cpi_rec_u,0))</f>
        <v>1486.7508681646154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106</v>
      </c>
      <c r="C314">
        <f t="shared" si="140"/>
        <v>2051</v>
      </c>
      <c r="D314">
        <f t="shared" si="141"/>
        <v>0.33080417710480842</v>
      </c>
      <c r="E314">
        <f t="shared" si="142"/>
        <v>3.2919183585416234E-2</v>
      </c>
      <c r="F314">
        <f t="shared" si="143"/>
        <v>8.9181732822747592E-2</v>
      </c>
      <c r="G314">
        <f t="shared" si="144"/>
        <v>2.6199295849395989</v>
      </c>
      <c r="H314" t="b">
        <f t="shared" si="145"/>
        <v>0</v>
      </c>
      <c r="I314">
        <f t="shared" si="146"/>
        <v>1</v>
      </c>
      <c r="J314">
        <f t="shared" si="147"/>
        <v>1486.7508681646159</v>
      </c>
      <c r="K314">
        <f t="shared" si="148"/>
        <v>9.481932275890955</v>
      </c>
      <c r="L314">
        <f t="shared" si="149"/>
        <v>4027.7736036377555</v>
      </c>
      <c r="M314">
        <f t="shared" si="150"/>
        <v>25.687610042872272</v>
      </c>
      <c r="N314">
        <f t="shared" si="132"/>
        <v>0.31948872206252305</v>
      </c>
      <c r="O314">
        <f t="shared" si="151"/>
        <v>0.99610881154218678</v>
      </c>
      <c r="P314">
        <f t="shared" si="152"/>
        <v>1496.2328004405069</v>
      </c>
      <c r="Q314">
        <f t="shared" si="153"/>
        <v>0.30768533321488672</v>
      </c>
      <c r="R314">
        <f t="shared" si="154"/>
        <v>3.017815777298638E-2</v>
      </c>
      <c r="S314">
        <f t="shared" si="155"/>
        <v>1496.8438175264539</v>
      </c>
      <c r="T314">
        <f t="shared" si="156"/>
        <v>4027.7736036377555</v>
      </c>
      <c r="U314">
        <f t="shared" si="133"/>
        <v>96358.751858123025</v>
      </c>
      <c r="V314">
        <f t="shared" si="157"/>
        <v>12.036571079152354</v>
      </c>
      <c r="W314">
        <f t="shared" si="134"/>
        <v>36779.138039446399</v>
      </c>
      <c r="X314">
        <f t="shared" si="135"/>
        <v>39514.347799528237</v>
      </c>
      <c r="Y314">
        <f t="shared" si="136"/>
        <v>7166.0569714539497</v>
      </c>
      <c r="Z314">
        <f t="shared" si="158"/>
        <v>1291.8550930104793</v>
      </c>
      <c r="AA314">
        <f t="shared" si="159"/>
        <v>12.084509767694733</v>
      </c>
      <c r="AB314">
        <f t="shared" si="160"/>
        <v>301</v>
      </c>
      <c r="AC314">
        <f>$AL$7*INDEX(I_rec,MATCH(AB314-$AL$13,cpi_rec_u,0))/INDEX(I_rec,MATCH(AB2-$AL$13,cpi_rec_u,0))</f>
        <v>1486.7508681646154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106</v>
      </c>
      <c r="C315">
        <f t="shared" si="140"/>
        <v>2052</v>
      </c>
      <c r="D315">
        <f t="shared" si="141"/>
        <v>0.33027489042144076</v>
      </c>
      <c r="E315">
        <f t="shared" si="142"/>
        <v>3.2855465622382729E-2</v>
      </c>
      <c r="F315">
        <f t="shared" si="143"/>
        <v>8.6079006411046446E-2</v>
      </c>
      <c r="G315">
        <f t="shared" si="144"/>
        <v>2.5338505785285523</v>
      </c>
      <c r="H315" t="b">
        <f t="shared" si="145"/>
        <v>1</v>
      </c>
      <c r="I315">
        <f t="shared" si="146"/>
        <v>1.0249999999999999</v>
      </c>
      <c r="J315">
        <f t="shared" si="147"/>
        <v>1523.9196398687311</v>
      </c>
      <c r="K315">
        <f t="shared" si="148"/>
        <v>9.5014635039010358</v>
      </c>
      <c r="L315">
        <f t="shared" si="149"/>
        <v>3992.5621495625878</v>
      </c>
      <c r="M315">
        <f t="shared" si="150"/>
        <v>24.893165334094189</v>
      </c>
      <c r="N315">
        <f t="shared" si="132"/>
        <v>0.31824567896558592</v>
      </c>
      <c r="O315">
        <f t="shared" si="151"/>
        <v>0.9961092739395857</v>
      </c>
      <c r="P315">
        <f t="shared" si="152"/>
        <v>1533.4211033726322</v>
      </c>
      <c r="Q315">
        <f t="shared" si="153"/>
        <v>0.30719303668174297</v>
      </c>
      <c r="R315">
        <f t="shared" si="154"/>
        <v>3.0120707452188977E-2</v>
      </c>
      <c r="S315">
        <f t="shared" si="155"/>
        <v>1534.0333790537345</v>
      </c>
      <c r="T315">
        <f t="shared" si="156"/>
        <v>3992.5621495625878</v>
      </c>
      <c r="U315">
        <f t="shared" si="133"/>
        <v>92690.396189819337</v>
      </c>
      <c r="V315">
        <f t="shared" si="157"/>
        <v>11.57834156814581</v>
      </c>
      <c r="W315">
        <f t="shared" si="134"/>
        <v>36580.845364467437</v>
      </c>
      <c r="X315">
        <f t="shared" si="135"/>
        <v>39307.881589209523</v>
      </c>
      <c r="Y315">
        <f t="shared" si="136"/>
        <v>6909.9023157310521</v>
      </c>
      <c r="Z315">
        <f t="shared" si="158"/>
        <v>1275.5785789189513</v>
      </c>
      <c r="AA315">
        <f t="shared" si="159"/>
        <v>11.637842754330881</v>
      </c>
      <c r="AB315">
        <f t="shared" si="160"/>
        <v>313</v>
      </c>
      <c r="AC315">
        <f>$AL$7*INDEX(I_rec,MATCH(AB315-$AL$13,cpi_rec_u,0))/INDEX(I_rec,MATCH(AB2-$AL$13,cpi_rec_u,0))</f>
        <v>1523.9196398687309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106</v>
      </c>
      <c r="C316">
        <f t="shared" si="140"/>
        <v>2052</v>
      </c>
      <c r="D316">
        <f t="shared" si="141"/>
        <v>0.33027489042144076</v>
      </c>
      <c r="E316">
        <f t="shared" si="142"/>
        <v>3.2855465622382729E-2</v>
      </c>
      <c r="F316">
        <f t="shared" si="143"/>
        <v>8.3250840575099447E-2</v>
      </c>
      <c r="G316">
        <f t="shared" si="144"/>
        <v>2.450599737953453</v>
      </c>
      <c r="H316" t="b">
        <f t="shared" si="145"/>
        <v>0</v>
      </c>
      <c r="I316">
        <f t="shared" si="146"/>
        <v>1</v>
      </c>
      <c r="J316">
        <f t="shared" si="147"/>
        <v>1523.9196398687311</v>
      </c>
      <c r="K316">
        <f t="shared" si="148"/>
        <v>9.5210349630429505</v>
      </c>
      <c r="L316">
        <f t="shared" si="149"/>
        <v>3861.3846611124072</v>
      </c>
      <c r="M316">
        <f t="shared" si="150"/>
        <v>24.124879949296954</v>
      </c>
      <c r="N316">
        <f t="shared" si="132"/>
        <v>0.31700762017057005</v>
      </c>
      <c r="O316">
        <f t="shared" si="151"/>
        <v>0.99610973886891407</v>
      </c>
      <c r="P316">
        <f t="shared" si="152"/>
        <v>1533.440674831774</v>
      </c>
      <c r="Q316">
        <f t="shared" si="153"/>
        <v>0.30719303668174297</v>
      </c>
      <c r="R316">
        <f t="shared" si="154"/>
        <v>3.0120707452188977E-2</v>
      </c>
      <c r="S316">
        <f t="shared" si="155"/>
        <v>1534.0542117005314</v>
      </c>
      <c r="T316">
        <f t="shared" si="156"/>
        <v>3861.3846611124072</v>
      </c>
      <c r="U316">
        <f t="shared" si="133"/>
        <v>89140.575162546142</v>
      </c>
      <c r="V316">
        <f t="shared" si="157"/>
        <v>11.134918710448826</v>
      </c>
      <c r="W316">
        <f t="shared" si="134"/>
        <v>36375.003955966022</v>
      </c>
      <c r="X316">
        <f t="shared" si="135"/>
        <v>39094.158733413751</v>
      </c>
      <c r="Y316">
        <f t="shared" si="136"/>
        <v>6663.5599850682856</v>
      </c>
      <c r="Z316">
        <f t="shared" si="158"/>
        <v>1228.868983223017</v>
      </c>
      <c r="AA316">
        <f t="shared" si="159"/>
        <v>11.207492880619395</v>
      </c>
      <c r="AB316">
        <f t="shared" si="160"/>
        <v>313</v>
      </c>
      <c r="AC316">
        <f>$AL$7*INDEX(I_rec,MATCH(AB316-$AL$13,cpi_rec_u,0))/INDEX(I_rec,MATCH(AB2-$AL$13,cpi_rec_u,0))</f>
        <v>1523.9196398687309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106</v>
      </c>
      <c r="C317">
        <f t="shared" si="140"/>
        <v>2052</v>
      </c>
      <c r="D317">
        <f t="shared" si="141"/>
        <v>0.33027489042144076</v>
      </c>
      <c r="E317">
        <f t="shared" si="142"/>
        <v>3.2855465622382729E-2</v>
      </c>
      <c r="F317">
        <f t="shared" si="143"/>
        <v>8.0515595444549795E-2</v>
      </c>
      <c r="G317">
        <f t="shared" si="144"/>
        <v>2.3700841425089032</v>
      </c>
      <c r="H317" t="b">
        <f t="shared" si="145"/>
        <v>0</v>
      </c>
      <c r="I317">
        <f t="shared" si="146"/>
        <v>1</v>
      </c>
      <c r="J317">
        <f t="shared" si="147"/>
        <v>1523.9196398687311</v>
      </c>
      <c r="K317">
        <f t="shared" si="148"/>
        <v>9.5406467361862681</v>
      </c>
      <c r="L317">
        <f t="shared" si="149"/>
        <v>3734.5170701244328</v>
      </c>
      <c r="M317">
        <f t="shared" si="150"/>
        <v>23.380306391604535</v>
      </c>
      <c r="N317">
        <f t="shared" si="132"/>
        <v>0.31577452591292843</v>
      </c>
      <c r="O317">
        <f t="shared" si="151"/>
        <v>0.99611020625630975</v>
      </c>
      <c r="P317">
        <f t="shared" si="152"/>
        <v>1533.4602866049174</v>
      </c>
      <c r="Q317">
        <f t="shared" si="153"/>
        <v>0.30719303668174297</v>
      </c>
      <c r="R317">
        <f t="shared" si="154"/>
        <v>3.0120707452188977E-2</v>
      </c>
      <c r="S317">
        <f t="shared" si="155"/>
        <v>1534.0750872591698</v>
      </c>
      <c r="T317">
        <f t="shared" si="156"/>
        <v>3734.5170701244328</v>
      </c>
      <c r="U317">
        <f t="shared" si="133"/>
        <v>85705.389903409305</v>
      </c>
      <c r="V317">
        <f t="shared" si="157"/>
        <v>10.705815481688278</v>
      </c>
      <c r="W317">
        <f t="shared" si="134"/>
        <v>36161.327931878426</v>
      </c>
      <c r="X317">
        <f t="shared" si="135"/>
        <v>38872.925648914075</v>
      </c>
      <c r="Y317">
        <f t="shared" si="136"/>
        <v>6426.7147500095361</v>
      </c>
      <c r="Z317">
        <f t="shared" si="158"/>
        <v>1183.8703688865164</v>
      </c>
      <c r="AA317">
        <f t="shared" si="159"/>
        <v>10.792359096302727</v>
      </c>
      <c r="AB317">
        <f t="shared" si="160"/>
        <v>313</v>
      </c>
      <c r="AC317">
        <f>$AL$7*INDEX(I_rec,MATCH(AB317-$AL$13,cpi_rec_u,0))/INDEX(I_rec,MATCH(AB2-$AL$13,cpi_rec_u,0))</f>
        <v>1523.9196398687309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106</v>
      </c>
      <c r="C318">
        <f t="shared" si="140"/>
        <v>2052</v>
      </c>
      <c r="D318">
        <f t="shared" si="141"/>
        <v>0.33027489042144076</v>
      </c>
      <c r="E318">
        <f t="shared" si="142"/>
        <v>3.2855465622382729E-2</v>
      </c>
      <c r="F318">
        <f t="shared" si="143"/>
        <v>7.7870218066355718E-2</v>
      </c>
      <c r="G318">
        <f t="shared" si="144"/>
        <v>2.2922139244425477</v>
      </c>
      <c r="H318" t="b">
        <f t="shared" si="145"/>
        <v>0</v>
      </c>
      <c r="I318">
        <f t="shared" si="146"/>
        <v>1</v>
      </c>
      <c r="J318">
        <f t="shared" si="147"/>
        <v>1523.9196398687311</v>
      </c>
      <c r="K318">
        <f t="shared" si="148"/>
        <v>9.5602989063712229</v>
      </c>
      <c r="L318">
        <f t="shared" si="149"/>
        <v>3611.8177729107583</v>
      </c>
      <c r="M318">
        <f t="shared" si="150"/>
        <v>22.658712835635644</v>
      </c>
      <c r="N318">
        <f t="shared" si="132"/>
        <v>0.31454637647985262</v>
      </c>
      <c r="O318">
        <f t="shared" si="151"/>
        <v>0.99611067602896364</v>
      </c>
      <c r="P318">
        <f t="shared" si="152"/>
        <v>1533.4799387751023</v>
      </c>
      <c r="Q318">
        <f t="shared" si="153"/>
        <v>0.30719303668174297</v>
      </c>
      <c r="R318">
        <f t="shared" si="154"/>
        <v>3.0120707452188977E-2</v>
      </c>
      <c r="S318">
        <f t="shared" si="155"/>
        <v>1534.0960058180412</v>
      </c>
      <c r="T318">
        <f t="shared" si="156"/>
        <v>3611.8177729107583</v>
      </c>
      <c r="U318">
        <f t="shared" si="133"/>
        <v>82381.069548695596</v>
      </c>
      <c r="V318">
        <f t="shared" si="157"/>
        <v>10.290560847648397</v>
      </c>
      <c r="W318">
        <f t="shared" si="134"/>
        <v>35939.520596329239</v>
      </c>
      <c r="X318">
        <f t="shared" si="135"/>
        <v>38643.91990402581</v>
      </c>
      <c r="Y318">
        <f t="shared" si="136"/>
        <v>6199.0617503548656</v>
      </c>
      <c r="Z318">
        <f t="shared" si="158"/>
        <v>1140.5200449247836</v>
      </c>
      <c r="AA318">
        <f t="shared" si="159"/>
        <v>10.391902930043276</v>
      </c>
      <c r="AB318">
        <f t="shared" si="160"/>
        <v>313</v>
      </c>
      <c r="AC318">
        <f>$AL$7*INDEX(I_rec,MATCH(AB318-$AL$13,cpi_rec_u,0))/INDEX(I_rec,MATCH(AB2-$AL$13,cpi_rec_u,0))</f>
        <v>1523.9196398687309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106</v>
      </c>
      <c r="C319">
        <f t="shared" si="140"/>
        <v>2052</v>
      </c>
      <c r="D319">
        <f t="shared" si="141"/>
        <v>0.33027489042144076</v>
      </c>
      <c r="E319">
        <f t="shared" si="142"/>
        <v>3.2855465622382729E-2</v>
      </c>
      <c r="F319">
        <f t="shared" si="143"/>
        <v>7.5311755793669125E-2</v>
      </c>
      <c r="G319">
        <f t="shared" si="144"/>
        <v>2.2169021686488786</v>
      </c>
      <c r="H319" t="b">
        <f t="shared" si="145"/>
        <v>0</v>
      </c>
      <c r="I319">
        <f t="shared" si="146"/>
        <v>1</v>
      </c>
      <c r="J319">
        <f t="shared" si="147"/>
        <v>1523.9196398687311</v>
      </c>
      <c r="K319">
        <f t="shared" si="148"/>
        <v>9.5799915568091052</v>
      </c>
      <c r="L319">
        <f t="shared" si="149"/>
        <v>3493.1498182385781</v>
      </c>
      <c r="M319">
        <f t="shared" si="150"/>
        <v>21.959390042559871</v>
      </c>
      <c r="N319">
        <f t="shared" si="132"/>
        <v>0.31332315221079216</v>
      </c>
      <c r="O319">
        <f t="shared" si="151"/>
        <v>0.99611114811510537</v>
      </c>
      <c r="P319">
        <f t="shared" si="152"/>
        <v>1533.4996314255402</v>
      </c>
      <c r="Q319">
        <f t="shared" si="153"/>
        <v>0.30719303668174297</v>
      </c>
      <c r="R319">
        <f t="shared" si="154"/>
        <v>3.0120707452188977E-2</v>
      </c>
      <c r="S319">
        <f t="shared" si="155"/>
        <v>1534.1169674657187</v>
      </c>
      <c r="T319">
        <f t="shared" si="156"/>
        <v>3493.1498182385781</v>
      </c>
      <c r="U319">
        <f t="shared" si="133"/>
        <v>79163.967039298586</v>
      </c>
      <c r="V319">
        <f t="shared" si="157"/>
        <v>9.8886992390599904</v>
      </c>
      <c r="W319">
        <f t="shared" si="134"/>
        <v>35709.274030592955</v>
      </c>
      <c r="X319">
        <f t="shared" si="135"/>
        <v>38406.869909833287</v>
      </c>
      <c r="Y319">
        <f t="shared" si="136"/>
        <v>5980.3061548261712</v>
      </c>
      <c r="Z319">
        <f t="shared" si="158"/>
        <v>1098.7576178282004</v>
      </c>
      <c r="AA319">
        <f t="shared" si="159"/>
        <v>10.005604984441701</v>
      </c>
      <c r="AB319">
        <f t="shared" si="160"/>
        <v>313</v>
      </c>
      <c r="AC319">
        <f>$AL$7*INDEX(I_rec,MATCH(AB319-$AL$13,cpi_rec_u,0))/INDEX(I_rec,MATCH(AB2-$AL$13,cpi_rec_u,0))</f>
        <v>1523.9196398687309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106</v>
      </c>
      <c r="C320">
        <f t="shared" si="140"/>
        <v>2052</v>
      </c>
      <c r="D320">
        <f t="shared" si="141"/>
        <v>0.33027489042144076</v>
      </c>
      <c r="E320">
        <f t="shared" si="142"/>
        <v>3.2855465622382729E-2</v>
      </c>
      <c r="F320">
        <f t="shared" si="143"/>
        <v>7.2837352990228948E-2</v>
      </c>
      <c r="G320">
        <f t="shared" si="144"/>
        <v>2.1440648156586497</v>
      </c>
      <c r="H320" t="b">
        <f t="shared" si="145"/>
        <v>0</v>
      </c>
      <c r="I320">
        <f t="shared" si="146"/>
        <v>1</v>
      </c>
      <c r="J320">
        <f t="shared" si="147"/>
        <v>1523.9196398687311</v>
      </c>
      <c r="K320">
        <f t="shared" si="148"/>
        <v>9.5997247708826077</v>
      </c>
      <c r="L320">
        <f t="shared" si="149"/>
        <v>3378.3807544716078</v>
      </c>
      <c r="M320">
        <f t="shared" si="150"/>
        <v>21.281650663002011</v>
      </c>
      <c r="N320">
        <f t="shared" si="132"/>
        <v>0.31210483349795787</v>
      </c>
      <c r="O320">
        <f t="shared" si="151"/>
        <v>0.99611162244399143</v>
      </c>
      <c r="P320">
        <f t="shared" si="152"/>
        <v>1533.5193646396137</v>
      </c>
      <c r="Q320">
        <f t="shared" si="153"/>
        <v>0.30719303668174297</v>
      </c>
      <c r="R320">
        <f t="shared" si="154"/>
        <v>3.0120707452188977E-2</v>
      </c>
      <c r="S320">
        <f t="shared" si="155"/>
        <v>1534.1379722909585</v>
      </c>
      <c r="T320">
        <f t="shared" si="156"/>
        <v>3378.3807544716078</v>
      </c>
      <c r="U320">
        <f t="shared" si="133"/>
        <v>76050.555054285811</v>
      </c>
      <c r="V320">
        <f t="shared" si="157"/>
        <v>9.4997900436454596</v>
      </c>
      <c r="W320">
        <f t="shared" si="134"/>
        <v>35470.268668591227</v>
      </c>
      <c r="X320">
        <f t="shared" si="135"/>
        <v>38161.494600648519</v>
      </c>
      <c r="Y320">
        <f t="shared" si="136"/>
        <v>5770.1628319121955</v>
      </c>
      <c r="Z320">
        <f t="shared" si="158"/>
        <v>1058.5249073593184</v>
      </c>
      <c r="AA320">
        <f t="shared" si="159"/>
        <v>9.632964259818209</v>
      </c>
      <c r="AB320">
        <f t="shared" si="160"/>
        <v>313</v>
      </c>
      <c r="AC320">
        <f>$AL$7*INDEX(I_rec,MATCH(AB320-$AL$13,cpi_rec_u,0))/INDEX(I_rec,MATCH(AB2-$AL$13,cpi_rec_u,0))</f>
        <v>1523.9196398687309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106</v>
      </c>
      <c r="C321">
        <f t="shared" si="140"/>
        <v>2052</v>
      </c>
      <c r="D321">
        <f t="shared" si="141"/>
        <v>0.33027489042144076</v>
      </c>
      <c r="E321">
        <f t="shared" si="142"/>
        <v>3.2855465622382729E-2</v>
      </c>
      <c r="F321">
        <f t="shared" si="143"/>
        <v>7.0444247843033131E-2</v>
      </c>
      <c r="G321">
        <f t="shared" si="144"/>
        <v>2.0736205678156168</v>
      </c>
      <c r="H321" t="b">
        <f t="shared" si="145"/>
        <v>0</v>
      </c>
      <c r="I321">
        <f t="shared" si="146"/>
        <v>1</v>
      </c>
      <c r="J321">
        <f t="shared" si="147"/>
        <v>1523.9196398687311</v>
      </c>
      <c r="K321">
        <f t="shared" si="148"/>
        <v>9.6194986321461826</v>
      </c>
      <c r="L321">
        <f t="shared" si="149"/>
        <v>3267.3824817337468</v>
      </c>
      <c r="M321">
        <f t="shared" si="150"/>
        <v>20.62482856146114</v>
      </c>
      <c r="N321">
        <f t="shared" si="132"/>
        <v>0.31089140078680921</v>
      </c>
      <c r="O321">
        <f t="shared" si="151"/>
        <v>0.99611209894589281</v>
      </c>
      <c r="P321">
        <f t="shared" si="152"/>
        <v>1533.5391385008772</v>
      </c>
      <c r="Q321">
        <f t="shared" si="153"/>
        <v>0.30719303668174297</v>
      </c>
      <c r="R321">
        <f t="shared" si="154"/>
        <v>3.0120707452188977E-2</v>
      </c>
      <c r="S321">
        <f t="shared" si="155"/>
        <v>1534.1590203826991</v>
      </c>
      <c r="T321">
        <f t="shared" si="156"/>
        <v>3267.3824817337468</v>
      </c>
      <c r="U321">
        <f t="shared" si="133"/>
        <v>73037.422078066476</v>
      </c>
      <c r="V321">
        <f t="shared" si="157"/>
        <v>9.1234071148524212</v>
      </c>
      <c r="W321">
        <f t="shared" si="134"/>
        <v>35222.172856341422</v>
      </c>
      <c r="X321">
        <f t="shared" si="135"/>
        <v>37907.503103326279</v>
      </c>
      <c r="Y321">
        <f t="shared" si="136"/>
        <v>5568.3560315251889</v>
      </c>
      <c r="Z321">
        <f t="shared" si="158"/>
        <v>1019.7658654356554</v>
      </c>
      <c r="AA321">
        <f t="shared" si="159"/>
        <v>9.2734975019835666</v>
      </c>
      <c r="AB321">
        <f t="shared" si="160"/>
        <v>313</v>
      </c>
      <c r="AC321">
        <f>$AL$7*INDEX(I_rec,MATCH(AB321-$AL$13,cpi_rec_u,0))/INDEX(I_rec,MATCH(AB2-$AL$13,cpi_rec_u,0))</f>
        <v>1523.9196398687309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106</v>
      </c>
      <c r="C322">
        <f t="shared" si="140"/>
        <v>2052</v>
      </c>
      <c r="D322">
        <f t="shared" si="141"/>
        <v>0.33027489042144076</v>
      </c>
      <c r="E322">
        <f t="shared" si="142"/>
        <v>3.2855465622382729E-2</v>
      </c>
      <c r="F322">
        <f t="shared" si="143"/>
        <v>6.8129769279731744E-2</v>
      </c>
      <c r="G322">
        <f t="shared" si="144"/>
        <v>2.005490798535885</v>
      </c>
      <c r="H322" t="b">
        <f t="shared" si="145"/>
        <v>0</v>
      </c>
      <c r="I322">
        <f t="shared" si="146"/>
        <v>1</v>
      </c>
      <c r="J322">
        <f t="shared" si="147"/>
        <v>1523.9196398687311</v>
      </c>
      <c r="K322">
        <f t="shared" si="148"/>
        <v>9.6393132243263793</v>
      </c>
      <c r="L322">
        <f t="shared" si="149"/>
        <v>3160.0311089299685</v>
      </c>
      <c r="M322">
        <f t="shared" si="150"/>
        <v>19.988278161580251</v>
      </c>
      <c r="N322">
        <f t="shared" ref="N322:N385" si="165">INDEX(P_rec,MATCH(A322,curve_t,0))</f>
        <v>0.30968283457652629</v>
      </c>
      <c r="O322">
        <f t="shared" si="151"/>
        <v>0.99611257755208327</v>
      </c>
      <c r="P322">
        <f t="shared" si="152"/>
        <v>1533.5589530930574</v>
      </c>
      <c r="Q322">
        <f t="shared" si="153"/>
        <v>0.30719303668174297</v>
      </c>
      <c r="R322">
        <f t="shared" si="154"/>
        <v>3.0120707452188977E-2</v>
      </c>
      <c r="S322">
        <f t="shared" si="155"/>
        <v>1534.1801118300625</v>
      </c>
      <c r="T322">
        <f t="shared" si="156"/>
        <v>3160.0311089299685</v>
      </c>
      <c r="U322">
        <f t="shared" ref="U322:U385" si="166">L323+M323+V323*O323+O323*U323</f>
        <v>70121.268596768525</v>
      </c>
      <c r="V322">
        <f t="shared" si="157"/>
        <v>8.7591382967274036</v>
      </c>
      <c r="W322">
        <f t="shared" ref="W322:W385" si="167">P323+(1-E323)*(O323*(W323+$AL$14*W323))</f>
        <v>34964.642394749848</v>
      </c>
      <c r="X322">
        <f t="shared" ref="X322:X385" si="168">S323+(1-R323)*(O323*(X323+$AL$14*X323))</f>
        <v>37644.59439504717</v>
      </c>
      <c r="Y322">
        <f t="shared" ref="Y322:Y385" si="169">G322*(X322-W322)</f>
        <v>5374.6190771141191</v>
      </c>
      <c r="Z322">
        <f t="shared" si="158"/>
        <v>982.42649798513196</v>
      </c>
      <c r="AA322">
        <f t="shared" si="159"/>
        <v>8.9267385731484197</v>
      </c>
      <c r="AB322">
        <f t="shared" si="160"/>
        <v>313</v>
      </c>
      <c r="AC322">
        <f>$AL$7*INDEX(I_rec,MATCH(AB322-$AL$13,cpi_rec_u,0))/INDEX(I_rec,MATCH(AB2-$AL$13,cpi_rec_u,0))</f>
        <v>1523.9196398687309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106</v>
      </c>
      <c r="C323">
        <f t="shared" ref="C323:C386" si="173">INT(($AL$8+A323)/12)</f>
        <v>2052</v>
      </c>
      <c r="D323">
        <f t="shared" ref="D323:D386" si="174">IF(B323&gt;=120,1,INDEX(mort_v1_F,MATCH(B323,mort_age,0))*INDEX(cif,MATCH(B323,cif_age,0),MATCH(C323,cif_year,0)))</f>
        <v>0.33027489042144076</v>
      </c>
      <c r="E323">
        <f t="shared" ref="E323:E386" si="175">1-(1-D323)^(1/12)</f>
        <v>3.2855465622382729E-2</v>
      </c>
      <c r="F323">
        <f t="shared" ref="F323:F386" si="176">G322*E323</f>
        <v>6.5891333987300654E-2</v>
      </c>
      <c r="G323">
        <f t="shared" ref="G323:G386" si="177">G322-F323</f>
        <v>1.9395994645485843</v>
      </c>
      <c r="H323" t="b">
        <f t="shared" ref="H323:H386" si="178">AND(A323-$AL$10&gt;0,MOD(A323-$AL$10,12)=0)</f>
        <v>0</v>
      </c>
      <c r="I323">
        <f t="shared" ref="I323:I386" si="179">IF($AL$4="CPI",IF(H323,INDEX(I_rec,MATCH(A323-$AL$13,cpi_rec_u,0))/INDEX(I_rec,MATCH(A323-$AL$13-12,cpi_rec_u,0)),1),1)</f>
        <v>1</v>
      </c>
      <c r="J323">
        <f t="shared" ref="J323:J386" si="180">J322*I323</f>
        <v>1523.9196398687311</v>
      </c>
      <c r="K323">
        <f t="shared" ref="K323:K386" si="181">$AL$17*(INDEX(I_rec,MATCH(A323-1,cpi_rec_u,0))/$AL$18)</f>
        <v>9.659168631322224</v>
      </c>
      <c r="L323">
        <f t="shared" ref="L323:L386" si="182">G322*J323</f>
        <v>3056.2068154648596</v>
      </c>
      <c r="M323">
        <f t="shared" ref="M323:M386" si="183">G322*K323</f>
        <v>19.37137381162318</v>
      </c>
      <c r="N323">
        <f t="shared" si="165"/>
        <v>0.30847911542046674</v>
      </c>
      <c r="O323">
        <f t="shared" ref="O323:O386" si="184">N323/N322</f>
        <v>0.99611305819482843</v>
      </c>
      <c r="P323">
        <f t="shared" ref="P323:P386" si="185">J323+K323</f>
        <v>1533.5788085000534</v>
      </c>
      <c r="Q323">
        <f t="shared" ref="Q323:Q386" si="186">IF(B323&gt;=120,1,D323*$AL$15)</f>
        <v>0.30719303668174297</v>
      </c>
      <c r="R323">
        <f t="shared" ref="R323:R386" si="187">1-(1-Q323)^(1/12)</f>
        <v>3.0120707452188977E-2</v>
      </c>
      <c r="S323">
        <f t="shared" ref="S323:S386" si="188">J323+K323*$AL$16</f>
        <v>1534.2012467223542</v>
      </c>
      <c r="T323">
        <f t="shared" ref="T323:T386" si="189">L323</f>
        <v>3056.2068154648596</v>
      </c>
      <c r="U323">
        <f t="shared" si="166"/>
        <v>67298.903419577953</v>
      </c>
      <c r="V323">
        <f t="shared" ref="V323:V386" si="190">$AL$14*U323</f>
        <v>8.4065849643990855</v>
      </c>
      <c r="W323">
        <f t="shared" si="167"/>
        <v>34697.320065120177</v>
      </c>
      <c r="X323">
        <f t="shared" si="168"/>
        <v>37372.456949166379</v>
      </c>
      <c r="Y323">
        <f t="shared" si="169"/>
        <v>5188.6940678901819</v>
      </c>
      <c r="Z323">
        <f t="shared" ref="Z323:Z386" si="191">N322*L323</f>
        <v>946.45478966525627</v>
      </c>
      <c r="AA323">
        <f t="shared" ref="AA323:AA386" si="192">N322*M323+N323*V323</f>
        <v>8.5922378451497803</v>
      </c>
      <c r="AB323">
        <f t="shared" ref="AB323:AB386" si="193">IF(H323,A323,AB322)</f>
        <v>313</v>
      </c>
      <c r="AC323">
        <f>$AL$7*INDEX(I_rec,MATCH(AB323-$AL$13,cpi_rec_u,0))/INDEX(I_rec,MATCH(AB2-$AL$13,cpi_rec_u,0))</f>
        <v>1523.9196398687309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106</v>
      </c>
      <c r="C324">
        <f t="shared" si="173"/>
        <v>2052</v>
      </c>
      <c r="D324">
        <f t="shared" si="174"/>
        <v>0.33027489042144076</v>
      </c>
      <c r="E324">
        <f t="shared" si="175"/>
        <v>3.2855465622382729E-2</v>
      </c>
      <c r="F324">
        <f t="shared" si="176"/>
        <v>6.3726443528667964E-2</v>
      </c>
      <c r="G324">
        <f t="shared" si="177"/>
        <v>1.8758730210199164</v>
      </c>
      <c r="H324" t="b">
        <f t="shared" si="178"/>
        <v>0</v>
      </c>
      <c r="I324">
        <f t="shared" si="179"/>
        <v>1</v>
      </c>
      <c r="J324">
        <f t="shared" si="180"/>
        <v>1523.9196398687311</v>
      </c>
      <c r="K324">
        <f t="shared" si="181"/>
        <v>9.6790649372055491</v>
      </c>
      <c r="L324">
        <f t="shared" si="182"/>
        <v>2955.7937175044622</v>
      </c>
      <c r="M324">
        <f t="shared" si="183"/>
        <v>18.773509169534861</v>
      </c>
      <c r="N324">
        <f t="shared" si="165"/>
        <v>0.30728022392660731</v>
      </c>
      <c r="O324">
        <f t="shared" si="184"/>
        <v>0.99611354080737258</v>
      </c>
      <c r="P324">
        <f t="shared" si="185"/>
        <v>1533.5987048059367</v>
      </c>
      <c r="Q324">
        <f t="shared" si="186"/>
        <v>0.30719303668174297</v>
      </c>
      <c r="R324">
        <f t="shared" si="187"/>
        <v>3.0120707452188977E-2</v>
      </c>
      <c r="S324">
        <f t="shared" si="188"/>
        <v>1534.2224251490636</v>
      </c>
      <c r="T324">
        <f t="shared" si="189"/>
        <v>2955.7937175044622</v>
      </c>
      <c r="U324">
        <f t="shared" si="166"/>
        <v>64567.240120933529</v>
      </c>
      <c r="V324">
        <f t="shared" si="190"/>
        <v>8.0653615796581004</v>
      </c>
      <c r="W324">
        <f t="shared" si="167"/>
        <v>34419.835136723785</v>
      </c>
      <c r="X324">
        <f t="shared" si="168"/>
        <v>37090.768368712452</v>
      </c>
      <c r="Y324">
        <f t="shared" si="169"/>
        <v>5010.3315908330705</v>
      </c>
      <c r="Z324">
        <f t="shared" si="191"/>
        <v>911.80063134114948</v>
      </c>
      <c r="AA324">
        <f t="shared" si="192"/>
        <v>8.2695616142025319</v>
      </c>
      <c r="AB324">
        <f t="shared" si="193"/>
        <v>313</v>
      </c>
      <c r="AC324">
        <f>$AL$7*INDEX(I_rec,MATCH(AB324-$AL$13,cpi_rec_u,0))/INDEX(I_rec,MATCH(AB2-$AL$13,cpi_rec_u,0))</f>
        <v>1523.9196398687309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106</v>
      </c>
      <c r="C325">
        <f t="shared" si="173"/>
        <v>2052</v>
      </c>
      <c r="D325">
        <f t="shared" si="174"/>
        <v>0.33027489042144076</v>
      </c>
      <c r="E325">
        <f t="shared" si="175"/>
        <v>3.2855465622382729E-2</v>
      </c>
      <c r="F325">
        <f t="shared" si="176"/>
        <v>6.16326815540751E-2</v>
      </c>
      <c r="G325">
        <f t="shared" si="177"/>
        <v>1.8142403394658413</v>
      </c>
      <c r="H325" t="b">
        <f t="shared" si="178"/>
        <v>0</v>
      </c>
      <c r="I325">
        <f t="shared" si="179"/>
        <v>1</v>
      </c>
      <c r="J325">
        <f t="shared" si="180"/>
        <v>1523.9196398687311</v>
      </c>
      <c r="K325">
        <f t="shared" si="181"/>
        <v>9.6990022262213689</v>
      </c>
      <c r="L325">
        <f t="shared" si="182"/>
        <v>2858.6797386321396</v>
      </c>
      <c r="M325">
        <f t="shared" si="183"/>
        <v>18.194096606980775</v>
      </c>
      <c r="N325">
        <f t="shared" si="165"/>
        <v>0.30608614075797053</v>
      </c>
      <c r="O325">
        <f t="shared" si="184"/>
        <v>0.99611402532392712</v>
      </c>
      <c r="P325">
        <f t="shared" si="185"/>
        <v>1533.6186420949525</v>
      </c>
      <c r="Q325">
        <f t="shared" si="186"/>
        <v>0.30719303668174297</v>
      </c>
      <c r="R325">
        <f t="shared" si="187"/>
        <v>3.0120707452188977E-2</v>
      </c>
      <c r="S325">
        <f t="shared" si="188"/>
        <v>1534.2436471998644</v>
      </c>
      <c r="T325">
        <f t="shared" si="189"/>
        <v>2858.6797386321396</v>
      </c>
      <c r="U325">
        <f t="shared" si="166"/>
        <v>61923.293599604665</v>
      </c>
      <c r="V325">
        <f t="shared" si="190"/>
        <v>7.7350952611371877</v>
      </c>
      <c r="W325">
        <f t="shared" si="167"/>
        <v>34131.802855754184</v>
      </c>
      <c r="X325">
        <f t="shared" si="168"/>
        <v>36799.195007105256</v>
      </c>
      <c r="Y325">
        <f t="shared" si="169"/>
        <v>4839.2904421556896</v>
      </c>
      <c r="Z325">
        <f t="shared" si="191"/>
        <v>878.41575022133907</v>
      </c>
      <c r="AA325">
        <f t="shared" si="192"/>
        <v>7.9582915364121272</v>
      </c>
      <c r="AB325">
        <f t="shared" si="193"/>
        <v>313</v>
      </c>
      <c r="AC325">
        <f>$AL$7*INDEX(I_rec,MATCH(AB325-$AL$13,cpi_rec_u,0))/INDEX(I_rec,MATCH(AB2-$AL$13,cpi_rec_u,0))</f>
        <v>1523.9196398687309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107</v>
      </c>
      <c r="C326">
        <f t="shared" si="173"/>
        <v>2052</v>
      </c>
      <c r="D326">
        <f t="shared" si="174"/>
        <v>0.36762709773167235</v>
      </c>
      <c r="E326">
        <f t="shared" si="175"/>
        <v>3.7469638241512171E-2</v>
      </c>
      <c r="F326">
        <f t="shared" si="176"/>
        <v>6.7978929202943308E-2</v>
      </c>
      <c r="G326">
        <f t="shared" si="177"/>
        <v>1.7462614102628979</v>
      </c>
      <c r="H326" t="b">
        <f t="shared" si="178"/>
        <v>0</v>
      </c>
      <c r="I326">
        <f t="shared" si="179"/>
        <v>1</v>
      </c>
      <c r="J326">
        <f t="shared" si="180"/>
        <v>1523.9196398687311</v>
      </c>
      <c r="K326">
        <f t="shared" si="181"/>
        <v>9.7189805827882267</v>
      </c>
      <c r="L326">
        <f t="shared" si="182"/>
        <v>2764.7564847541094</v>
      </c>
      <c r="M326">
        <f t="shared" si="183"/>
        <v>17.632566631779632</v>
      </c>
      <c r="N326">
        <f t="shared" si="165"/>
        <v>0.30489684663303751</v>
      </c>
      <c r="O326">
        <f t="shared" si="184"/>
        <v>0.99611451167966003</v>
      </c>
      <c r="P326">
        <f t="shared" si="185"/>
        <v>1533.6386204515193</v>
      </c>
      <c r="Q326">
        <f t="shared" si="186"/>
        <v>0.34193481791662411</v>
      </c>
      <c r="R326">
        <f t="shared" si="187"/>
        <v>3.4269955602514557E-2</v>
      </c>
      <c r="S326">
        <f t="shared" si="188"/>
        <v>1534.2649129646152</v>
      </c>
      <c r="T326">
        <f t="shared" si="189"/>
        <v>2764.7564847541094</v>
      </c>
      <c r="U326">
        <f t="shared" si="166"/>
        <v>59364.1767508107</v>
      </c>
      <c r="V326">
        <f t="shared" si="190"/>
        <v>7.4154253686118183</v>
      </c>
      <c r="W326">
        <f t="shared" si="167"/>
        <v>33995.011515414211</v>
      </c>
      <c r="X326">
        <f t="shared" si="168"/>
        <v>36654.202203385204</v>
      </c>
      <c r="Y326">
        <f t="shared" si="169"/>
        <v>4643.6420809341926</v>
      </c>
      <c r="Z326">
        <f t="shared" si="191"/>
        <v>846.25364255395812</v>
      </c>
      <c r="AA326">
        <f t="shared" si="192"/>
        <v>7.6580240833115676</v>
      </c>
      <c r="AB326">
        <f t="shared" si="193"/>
        <v>313</v>
      </c>
      <c r="AC326">
        <f>$AL$7*INDEX(I_rec,MATCH(AB326-$AL$13,cpi_rec_u,0))/INDEX(I_rec,MATCH(AB2-$AL$13,cpi_rec_u,0))</f>
        <v>1523.9196398687309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107</v>
      </c>
      <c r="C327">
        <f t="shared" si="173"/>
        <v>2053</v>
      </c>
      <c r="D327">
        <f t="shared" si="174"/>
        <v>0.36718594521439435</v>
      </c>
      <c r="E327">
        <f t="shared" si="175"/>
        <v>3.741369986214893E-2</v>
      </c>
      <c r="F327">
        <f t="shared" si="176"/>
        <v>6.5334100284428986E-2</v>
      </c>
      <c r="G327">
        <f t="shared" si="177"/>
        <v>1.680927309978469</v>
      </c>
      <c r="H327" t="b">
        <f t="shared" si="178"/>
        <v>1</v>
      </c>
      <c r="I327">
        <f t="shared" si="179"/>
        <v>1.0249999999999999</v>
      </c>
      <c r="J327">
        <f t="shared" si="180"/>
        <v>1562.0176308654493</v>
      </c>
      <c r="K327">
        <f t="shared" si="181"/>
        <v>9.7390000914985606</v>
      </c>
      <c r="L327">
        <f t="shared" si="182"/>
        <v>2727.6911109306102</v>
      </c>
      <c r="M327">
        <f t="shared" si="183"/>
        <v>17.006840034330768</v>
      </c>
      <c r="N327">
        <f t="shared" si="165"/>
        <v>0.3037123223261467</v>
      </c>
      <c r="O327">
        <f t="shared" si="184"/>
        <v>0.9961149998106853</v>
      </c>
      <c r="P327">
        <f t="shared" si="185"/>
        <v>1571.7566309569479</v>
      </c>
      <c r="Q327">
        <f t="shared" si="186"/>
        <v>0.34152449613512414</v>
      </c>
      <c r="R327">
        <f t="shared" si="187"/>
        <v>3.4219789995372341E-2</v>
      </c>
      <c r="S327">
        <f t="shared" si="188"/>
        <v>1572.3842135300777</v>
      </c>
      <c r="T327">
        <f t="shared" si="189"/>
        <v>2727.6911109306102</v>
      </c>
      <c r="U327">
        <f t="shared" si="166"/>
        <v>56833.204118187015</v>
      </c>
      <c r="V327">
        <f t="shared" si="190"/>
        <v>7.099271086779491</v>
      </c>
      <c r="W327">
        <f t="shared" si="167"/>
        <v>33810.625706899227</v>
      </c>
      <c r="X327">
        <f t="shared" si="168"/>
        <v>36461.964430844491</v>
      </c>
      <c r="Y327">
        <f t="shared" si="169"/>
        <v>4456.707669083059</v>
      </c>
      <c r="Z327">
        <f t="shared" si="191"/>
        <v>831.66441831170994</v>
      </c>
      <c r="AA327">
        <f t="shared" si="192"/>
        <v>7.3414680062486166</v>
      </c>
      <c r="AB327">
        <f t="shared" si="193"/>
        <v>325</v>
      </c>
      <c r="AC327">
        <f>$AL$7*INDEX(I_rec,MATCH(AB327-$AL$13,cpi_rec_u,0))/INDEX(I_rec,MATCH(AB2-$AL$13,cpi_rec_u,0))</f>
        <v>1562.0176308654488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107</v>
      </c>
      <c r="C328">
        <f t="shared" si="173"/>
        <v>2053</v>
      </c>
      <c r="D328">
        <f t="shared" si="174"/>
        <v>0.36718594521439435</v>
      </c>
      <c r="E328">
        <f t="shared" si="175"/>
        <v>3.741369986214893E-2</v>
      </c>
      <c r="F328">
        <f t="shared" si="176"/>
        <v>6.2889709865623811E-2</v>
      </c>
      <c r="G328">
        <f t="shared" si="177"/>
        <v>1.6180376001128451</v>
      </c>
      <c r="H328" t="b">
        <f t="shared" si="178"/>
        <v>0</v>
      </c>
      <c r="I328">
        <f t="shared" si="179"/>
        <v>1</v>
      </c>
      <c r="J328">
        <f t="shared" si="180"/>
        <v>1562.0176308654493</v>
      </c>
      <c r="K328">
        <f t="shared" si="181"/>
        <v>9.7590608371190228</v>
      </c>
      <c r="L328">
        <f t="shared" si="182"/>
        <v>2625.6380943896006</v>
      </c>
      <c r="M328">
        <f t="shared" si="183"/>
        <v>16.404271880854704</v>
      </c>
      <c r="N328">
        <f t="shared" si="165"/>
        <v>0.30253254866787782</v>
      </c>
      <c r="O328">
        <f t="shared" si="184"/>
        <v>0.9961154896540485</v>
      </c>
      <c r="P328">
        <f t="shared" si="185"/>
        <v>1571.7766917025683</v>
      </c>
      <c r="Q328">
        <f t="shared" si="186"/>
        <v>0.34152449613512414</v>
      </c>
      <c r="R328">
        <f t="shared" si="187"/>
        <v>3.4219789995372341E-2</v>
      </c>
      <c r="S328">
        <f t="shared" si="188"/>
        <v>1572.4055669930447</v>
      </c>
      <c r="T328">
        <f t="shared" si="189"/>
        <v>2625.6380943896006</v>
      </c>
      <c r="U328">
        <f t="shared" si="166"/>
        <v>54395.693990843582</v>
      </c>
      <c r="V328">
        <f t="shared" si="190"/>
        <v>6.7947915938620067</v>
      </c>
      <c r="W328">
        <f t="shared" si="167"/>
        <v>33618.312693753156</v>
      </c>
      <c r="X328">
        <f t="shared" si="168"/>
        <v>36262.12384686459</v>
      </c>
      <c r="Y328">
        <f t="shared" si="169"/>
        <v>4277.7858533319977</v>
      </c>
      <c r="Z328">
        <f t="shared" si="191"/>
        <v>797.43864323506398</v>
      </c>
      <c r="AA328">
        <f t="shared" si="192"/>
        <v>7.0378251275620336</v>
      </c>
      <c r="AB328">
        <f t="shared" si="193"/>
        <v>325</v>
      </c>
      <c r="AC328">
        <f>$AL$7*INDEX(I_rec,MATCH(AB328-$AL$13,cpi_rec_u,0))/INDEX(I_rec,MATCH(AB2-$AL$13,cpi_rec_u,0))</f>
        <v>1562.0176308654488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107</v>
      </c>
      <c r="C329">
        <f t="shared" si="173"/>
        <v>2053</v>
      </c>
      <c r="D329">
        <f t="shared" si="174"/>
        <v>0.36718594521439435</v>
      </c>
      <c r="E329">
        <f t="shared" si="175"/>
        <v>3.741369986214893E-2</v>
      </c>
      <c r="F329">
        <f t="shared" si="176"/>
        <v>6.0536773136293742E-2</v>
      </c>
      <c r="G329">
        <f t="shared" si="177"/>
        <v>1.5575008269765513</v>
      </c>
      <c r="H329" t="b">
        <f t="shared" si="178"/>
        <v>0</v>
      </c>
      <c r="I329">
        <f t="shared" si="179"/>
        <v>1</v>
      </c>
      <c r="J329">
        <f t="shared" si="180"/>
        <v>1562.0176308654493</v>
      </c>
      <c r="K329">
        <f t="shared" si="181"/>
        <v>9.7791629045909225</v>
      </c>
      <c r="L329">
        <f t="shared" si="182"/>
        <v>2527.4032587794836</v>
      </c>
      <c r="M329">
        <f t="shared" si="183"/>
        <v>15.823053277256856</v>
      </c>
      <c r="N329">
        <f t="shared" si="165"/>
        <v>0.30135750654542331</v>
      </c>
      <c r="O329">
        <f t="shared" si="184"/>
        <v>0.99611598114771949</v>
      </c>
      <c r="P329">
        <f t="shared" si="185"/>
        <v>1571.7967937700403</v>
      </c>
      <c r="Q329">
        <f t="shared" si="186"/>
        <v>0.34152449613512414</v>
      </c>
      <c r="R329">
        <f t="shared" si="187"/>
        <v>3.4219789995372341E-2</v>
      </c>
      <c r="S329">
        <f t="shared" si="188"/>
        <v>1572.426964440649</v>
      </c>
      <c r="T329">
        <f t="shared" si="189"/>
        <v>2527.4032587794836</v>
      </c>
      <c r="U329">
        <f t="shared" si="166"/>
        <v>52048.147366712466</v>
      </c>
      <c r="V329">
        <f t="shared" si="190"/>
        <v>6.5015498150085138</v>
      </c>
      <c r="W329">
        <f t="shared" si="167"/>
        <v>33417.733374658448</v>
      </c>
      <c r="X329">
        <f t="shared" si="168"/>
        <v>36054.381449704153</v>
      </c>
      <c r="Y329">
        <f t="shared" si="169"/>
        <v>4106.5815573298178</v>
      </c>
      <c r="Z329">
        <f t="shared" si="191"/>
        <v>764.62174939005718</v>
      </c>
      <c r="AA329">
        <f t="shared" si="192"/>
        <v>6.746279476607957</v>
      </c>
      <c r="AB329">
        <f t="shared" si="193"/>
        <v>325</v>
      </c>
      <c r="AC329">
        <f>$AL$7*INDEX(I_rec,MATCH(AB329-$AL$13,cpi_rec_u,0))/INDEX(I_rec,MATCH(AB2-$AL$13,cpi_rec_u,0))</f>
        <v>1562.0176308654488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107</v>
      </c>
      <c r="C330">
        <f t="shared" si="173"/>
        <v>2053</v>
      </c>
      <c r="D330">
        <f t="shared" si="174"/>
        <v>0.36718594521439435</v>
      </c>
      <c r="E330">
        <f t="shared" si="175"/>
        <v>3.741369986214893E-2</v>
      </c>
      <c r="F330">
        <f t="shared" si="176"/>
        <v>5.8271868475549445E-2</v>
      </c>
      <c r="G330">
        <f t="shared" si="177"/>
        <v>1.4992289585010019</v>
      </c>
      <c r="H330" t="b">
        <f t="shared" si="178"/>
        <v>0</v>
      </c>
      <c r="I330">
        <f t="shared" si="179"/>
        <v>1</v>
      </c>
      <c r="J330">
        <f t="shared" si="180"/>
        <v>1562.0176308654493</v>
      </c>
      <c r="K330">
        <f t="shared" si="181"/>
        <v>9.7993063790305044</v>
      </c>
      <c r="L330">
        <f t="shared" si="182"/>
        <v>2432.8437518248907</v>
      </c>
      <c r="M330">
        <f t="shared" si="183"/>
        <v>15.262427789136606</v>
      </c>
      <c r="N330">
        <f t="shared" si="165"/>
        <v>0.30018717690294561</v>
      </c>
      <c r="O330">
        <f t="shared" si="184"/>
        <v>0.9961164742305787</v>
      </c>
      <c r="P330">
        <f t="shared" si="185"/>
        <v>1571.8169372444797</v>
      </c>
      <c r="Q330">
        <f t="shared" si="186"/>
        <v>0.34152449613512414</v>
      </c>
      <c r="R330">
        <f t="shared" si="187"/>
        <v>3.4219789995372341E-2</v>
      </c>
      <c r="S330">
        <f t="shared" si="188"/>
        <v>1572.4484059634922</v>
      </c>
      <c r="T330">
        <f t="shared" si="189"/>
        <v>2432.8437518248907</v>
      </c>
      <c r="U330">
        <f t="shared" si="166"/>
        <v>49787.196073150211</v>
      </c>
      <c r="V330">
        <f t="shared" si="190"/>
        <v>6.2191250178138269</v>
      </c>
      <c r="W330">
        <f t="shared" si="167"/>
        <v>33208.534154069239</v>
      </c>
      <c r="X330">
        <f t="shared" si="168"/>
        <v>35838.426489950878</v>
      </c>
      <c r="Y330">
        <f t="shared" si="169"/>
        <v>3942.810747693597</v>
      </c>
      <c r="Z330">
        <f t="shared" si="191"/>
        <v>733.15572686456176</v>
      </c>
      <c r="AA330">
        <f t="shared" si="192"/>
        <v>6.4663487642677993</v>
      </c>
      <c r="AB330">
        <f t="shared" si="193"/>
        <v>325</v>
      </c>
      <c r="AC330">
        <f>$AL$7*INDEX(I_rec,MATCH(AB330-$AL$13,cpi_rec_u,0))/INDEX(I_rec,MATCH(AB2-$AL$13,cpi_rec_u,0))</f>
        <v>1562.0176308654488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107</v>
      </c>
      <c r="C331">
        <f t="shared" si="173"/>
        <v>2053</v>
      </c>
      <c r="D331">
        <f t="shared" si="174"/>
        <v>0.36718594521439435</v>
      </c>
      <c r="E331">
        <f t="shared" si="175"/>
        <v>3.741369986214893E-2</v>
      </c>
      <c r="F331">
        <f t="shared" si="176"/>
        <v>5.6091702277998617E-2</v>
      </c>
      <c r="G331">
        <f t="shared" si="177"/>
        <v>1.4431372562230034</v>
      </c>
      <c r="H331" t="b">
        <f t="shared" si="178"/>
        <v>0</v>
      </c>
      <c r="I331">
        <f t="shared" si="179"/>
        <v>1</v>
      </c>
      <c r="J331">
        <f t="shared" si="180"/>
        <v>1562.0176308654493</v>
      </c>
      <c r="K331">
        <f t="shared" si="181"/>
        <v>9.8194913457293307</v>
      </c>
      <c r="L331">
        <f t="shared" si="182"/>
        <v>2341.8220658826099</v>
      </c>
      <c r="M331">
        <f t="shared" si="183"/>
        <v>14.721665783267387</v>
      </c>
      <c r="N331">
        <f t="shared" si="165"/>
        <v>0.29902154074192183</v>
      </c>
      <c r="O331">
        <f t="shared" si="184"/>
        <v>0.99611696884240786</v>
      </c>
      <c r="P331">
        <f t="shared" si="185"/>
        <v>1571.8371222111787</v>
      </c>
      <c r="Q331">
        <f t="shared" si="186"/>
        <v>0.34152449613512414</v>
      </c>
      <c r="R331">
        <f t="shared" si="187"/>
        <v>3.4219789995372341E-2</v>
      </c>
      <c r="S331">
        <f t="shared" si="188"/>
        <v>1572.4698916523616</v>
      </c>
      <c r="T331">
        <f t="shared" si="189"/>
        <v>2341.8220658826099</v>
      </c>
      <c r="U331">
        <f t="shared" si="166"/>
        <v>47609.597874050552</v>
      </c>
      <c r="V331">
        <f t="shared" si="190"/>
        <v>5.9471122011276005</v>
      </c>
      <c r="W331">
        <f t="shared" si="167"/>
        <v>32990.346322743375</v>
      </c>
      <c r="X331">
        <f t="shared" si="168"/>
        <v>35613.936008991463</v>
      </c>
      <c r="Y331">
        <f t="shared" si="169"/>
        <v>3786.2000212670355</v>
      </c>
      <c r="Z331">
        <f t="shared" si="191"/>
        <v>702.98495476632456</v>
      </c>
      <c r="AA331">
        <f t="shared" si="192"/>
        <v>6.1975699441339858</v>
      </c>
      <c r="AB331">
        <f t="shared" si="193"/>
        <v>325</v>
      </c>
      <c r="AC331">
        <f>$AL$7*INDEX(I_rec,MATCH(AB331-$AL$13,cpi_rec_u,0))/INDEX(I_rec,MATCH(AB2-$AL$13,cpi_rec_u,0))</f>
        <v>1562.0176308654488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107</v>
      </c>
      <c r="C332">
        <f t="shared" si="173"/>
        <v>2053</v>
      </c>
      <c r="D332">
        <f t="shared" si="174"/>
        <v>0.36718594521439435</v>
      </c>
      <c r="E332">
        <f t="shared" si="175"/>
        <v>3.741369986214893E-2</v>
      </c>
      <c r="F332">
        <f t="shared" si="176"/>
        <v>5.3993104164212567E-2</v>
      </c>
      <c r="G332">
        <f t="shared" si="177"/>
        <v>1.3891441520587908</v>
      </c>
      <c r="H332" t="b">
        <f t="shared" si="178"/>
        <v>0</v>
      </c>
      <c r="I332">
        <f t="shared" si="179"/>
        <v>1</v>
      </c>
      <c r="J332">
        <f t="shared" si="180"/>
        <v>1562.0176308654493</v>
      </c>
      <c r="K332">
        <f t="shared" si="181"/>
        <v>9.8397178901546738</v>
      </c>
      <c r="L332">
        <f t="shared" si="182"/>
        <v>2254.2058379791206</v>
      </c>
      <c r="M332">
        <f t="shared" si="183"/>
        <v>14.200063478006216</v>
      </c>
      <c r="N332">
        <f t="shared" si="165"/>
        <v>0.29786057912147523</v>
      </c>
      <c r="O332">
        <f t="shared" si="184"/>
        <v>0.99611746492387787</v>
      </c>
      <c r="P332">
        <f t="shared" si="185"/>
        <v>1571.8573487556039</v>
      </c>
      <c r="Q332">
        <f t="shared" si="186"/>
        <v>0.34152449613512414</v>
      </c>
      <c r="R332">
        <f t="shared" si="187"/>
        <v>3.4219789995372341E-2</v>
      </c>
      <c r="S332">
        <f t="shared" si="188"/>
        <v>1572.4914215982324</v>
      </c>
      <c r="T332">
        <f t="shared" si="189"/>
        <v>2254.2058379791206</v>
      </c>
      <c r="U332">
        <f t="shared" si="166"/>
        <v>45512.231759971051</v>
      </c>
      <c r="V332">
        <f t="shared" si="190"/>
        <v>5.6851215067245233</v>
      </c>
      <c r="W332">
        <f t="shared" si="167"/>
        <v>32762.785411808629</v>
      </c>
      <c r="X332">
        <f t="shared" si="168"/>
        <v>35380.574359357393</v>
      </c>
      <c r="Y332">
        <f t="shared" si="169"/>
        <v>3636.4862078115029</v>
      </c>
      <c r="Z332">
        <f t="shared" si="191"/>
        <v>674.05610282195164</v>
      </c>
      <c r="AA332">
        <f t="shared" si="192"/>
        <v>5.9394984441954328</v>
      </c>
      <c r="AB332">
        <f t="shared" si="193"/>
        <v>325</v>
      </c>
      <c r="AC332">
        <f>$AL$7*INDEX(I_rec,MATCH(AB332-$AL$13,cpi_rec_u,0))/INDEX(I_rec,MATCH(AB2-$AL$13,cpi_rec_u,0))</f>
        <v>1562.0176308654488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107</v>
      </c>
      <c r="C333">
        <f t="shared" si="173"/>
        <v>2053</v>
      </c>
      <c r="D333">
        <f t="shared" si="174"/>
        <v>0.36718594521439435</v>
      </c>
      <c r="E333">
        <f t="shared" si="175"/>
        <v>3.741369986214893E-2</v>
      </c>
      <c r="F333">
        <f t="shared" si="176"/>
        <v>5.1973022370386972E-2</v>
      </c>
      <c r="G333">
        <f t="shared" si="177"/>
        <v>1.3371711296884039</v>
      </c>
      <c r="H333" t="b">
        <f t="shared" si="178"/>
        <v>0</v>
      </c>
      <c r="I333">
        <f t="shared" si="179"/>
        <v>1</v>
      </c>
      <c r="J333">
        <f t="shared" si="180"/>
        <v>1562.0176308654493</v>
      </c>
      <c r="K333">
        <f t="shared" si="181"/>
        <v>9.8599860979498359</v>
      </c>
      <c r="L333">
        <f t="shared" si="182"/>
        <v>2169.8676573294661</v>
      </c>
      <c r="M333">
        <f t="shared" si="183"/>
        <v>13.69694202734799</v>
      </c>
      <c r="N333">
        <f t="shared" si="165"/>
        <v>0.29670427315869446</v>
      </c>
      <c r="O333">
        <f t="shared" si="184"/>
        <v>0.99611796241653983</v>
      </c>
      <c r="P333">
        <f t="shared" si="185"/>
        <v>1571.8776169633991</v>
      </c>
      <c r="Q333">
        <f t="shared" si="186"/>
        <v>0.34152449613512414</v>
      </c>
      <c r="R333">
        <f t="shared" si="187"/>
        <v>3.4219789995372341E-2</v>
      </c>
      <c r="S333">
        <f t="shared" si="188"/>
        <v>1572.5129958922664</v>
      </c>
      <c r="T333">
        <f t="shared" si="189"/>
        <v>2169.8676573294661</v>
      </c>
      <c r="U333">
        <f t="shared" si="166"/>
        <v>43492.093414426454</v>
      </c>
      <c r="V333">
        <f t="shared" si="190"/>
        <v>5.4327776529802305</v>
      </c>
      <c r="W333">
        <f t="shared" si="167"/>
        <v>32525.450519232516</v>
      </c>
      <c r="X333">
        <f t="shared" si="168"/>
        <v>35137.992706234902</v>
      </c>
      <c r="Y333">
        <f t="shared" si="169"/>
        <v>3493.4159875525934</v>
      </c>
      <c r="Z333">
        <f t="shared" si="191"/>
        <v>646.3180370291135</v>
      </c>
      <c r="AA333">
        <f t="shared" si="192"/>
        <v>5.6917074292194432</v>
      </c>
      <c r="AB333">
        <f t="shared" si="193"/>
        <v>325</v>
      </c>
      <c r="AC333">
        <f>$AL$7*INDEX(I_rec,MATCH(AB333-$AL$13,cpi_rec_u,0))/INDEX(I_rec,MATCH(AB2-$AL$13,cpi_rec_u,0))</f>
        <v>1562.0176308654488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107</v>
      </c>
      <c r="C334">
        <f t="shared" si="173"/>
        <v>2053</v>
      </c>
      <c r="D334">
        <f t="shared" si="174"/>
        <v>0.36718594521439435</v>
      </c>
      <c r="E334">
        <f t="shared" si="175"/>
        <v>3.741369986214893E-2</v>
      </c>
      <c r="F334">
        <f t="shared" si="176"/>
        <v>5.002851931049257E-2</v>
      </c>
      <c r="G334">
        <f t="shared" si="177"/>
        <v>1.2871426103779113</v>
      </c>
      <c r="H334" t="b">
        <f t="shared" si="178"/>
        <v>0</v>
      </c>
      <c r="I334">
        <f t="shared" si="179"/>
        <v>1</v>
      </c>
      <c r="J334">
        <f t="shared" si="180"/>
        <v>1562.0176308654493</v>
      </c>
      <c r="K334">
        <f t="shared" si="181"/>
        <v>9.8802960549345382</v>
      </c>
      <c r="L334">
        <f t="shared" si="182"/>
        <v>2088.6848800575572</v>
      </c>
      <c r="M334">
        <f t="shared" si="183"/>
        <v>13.211646637432697</v>
      </c>
      <c r="N334">
        <f t="shared" si="165"/>
        <v>0.29555260402894029</v>
      </c>
      <c r="O334">
        <f t="shared" si="184"/>
        <v>0.99611846126281367</v>
      </c>
      <c r="P334">
        <f t="shared" si="185"/>
        <v>1571.8979269203837</v>
      </c>
      <c r="Q334">
        <f t="shared" si="186"/>
        <v>0.34152449613512414</v>
      </c>
      <c r="R334">
        <f t="shared" si="187"/>
        <v>3.4219789995372341E-2</v>
      </c>
      <c r="S334">
        <f t="shared" si="188"/>
        <v>1572.5346146258139</v>
      </c>
      <c r="T334">
        <f t="shared" si="189"/>
        <v>2088.6848800575572</v>
      </c>
      <c r="U334">
        <f t="shared" si="166"/>
        <v>41546.290849758327</v>
      </c>
      <c r="V334">
        <f t="shared" si="190"/>
        <v>5.1897193897296932</v>
      </c>
      <c r="W334">
        <f t="shared" si="167"/>
        <v>32277.923607517048</v>
      </c>
      <c r="X334">
        <f t="shared" si="168"/>
        <v>34885.828509399784</v>
      </c>
      <c r="Y334">
        <f t="shared" si="169"/>
        <v>3356.7455230266946</v>
      </c>
      <c r="Z334">
        <f t="shared" si="191"/>
        <v>619.72172919503248</v>
      </c>
      <c r="AA334">
        <f t="shared" si="192"/>
        <v>5.453787092603072</v>
      </c>
      <c r="AB334">
        <f t="shared" si="193"/>
        <v>325</v>
      </c>
      <c r="AC334">
        <f>$AL$7*INDEX(I_rec,MATCH(AB334-$AL$13,cpi_rec_u,0))/INDEX(I_rec,MATCH(AB2-$AL$13,cpi_rec_u,0))</f>
        <v>1562.0176308654488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107</v>
      </c>
      <c r="C335">
        <f t="shared" si="173"/>
        <v>2053</v>
      </c>
      <c r="D335">
        <f t="shared" si="174"/>
        <v>0.36718594521439435</v>
      </c>
      <c r="E335">
        <f t="shared" si="175"/>
        <v>3.741369986214893E-2</v>
      </c>
      <c r="F335">
        <f t="shared" si="176"/>
        <v>4.8156767304462077E-2</v>
      </c>
      <c r="G335">
        <f t="shared" si="177"/>
        <v>1.2389858430734493</v>
      </c>
      <c r="H335" t="b">
        <f t="shared" si="178"/>
        <v>0</v>
      </c>
      <c r="I335">
        <f t="shared" si="179"/>
        <v>1</v>
      </c>
      <c r="J335">
        <f t="shared" si="180"/>
        <v>1562.0176308654493</v>
      </c>
      <c r="K335">
        <f t="shared" si="181"/>
        <v>9.9006478471052777</v>
      </c>
      <c r="L335">
        <f t="shared" si="182"/>
        <v>2010.5394508484751</v>
      </c>
      <c r="M335">
        <f t="shared" si="183"/>
        <v>12.743545714355536</v>
      </c>
      <c r="N335">
        <f t="shared" si="165"/>
        <v>0.29440555296613985</v>
      </c>
      <c r="O335">
        <f t="shared" si="184"/>
        <v>0.99611896140597656</v>
      </c>
      <c r="P335">
        <f t="shared" si="185"/>
        <v>1571.9182787125546</v>
      </c>
      <c r="Q335">
        <f t="shared" si="186"/>
        <v>0.34152449613512414</v>
      </c>
      <c r="R335">
        <f t="shared" si="187"/>
        <v>3.4219789995372341E-2</v>
      </c>
      <c r="S335">
        <f t="shared" si="188"/>
        <v>1572.556277890413</v>
      </c>
      <c r="T335">
        <f t="shared" si="189"/>
        <v>2010.5394508484751</v>
      </c>
      <c r="U335">
        <f t="shared" si="166"/>
        <v>39672.040206236903</v>
      </c>
      <c r="V335">
        <f t="shared" si="190"/>
        <v>4.9555989735156167</v>
      </c>
      <c r="W335">
        <f t="shared" si="167"/>
        <v>32019.768771389467</v>
      </c>
      <c r="X335">
        <f t="shared" si="168"/>
        <v>34623.704984808479</v>
      </c>
      <c r="Y335">
        <f t="shared" si="169"/>
        <v>3226.2401046924401</v>
      </c>
      <c r="Z335">
        <f t="shared" si="191"/>
        <v>594.22017020118244</v>
      </c>
      <c r="AA335">
        <f t="shared" si="192"/>
        <v>5.2253439765159211</v>
      </c>
      <c r="AB335">
        <f t="shared" si="193"/>
        <v>325</v>
      </c>
      <c r="AC335">
        <f>$AL$7*INDEX(I_rec,MATCH(AB335-$AL$13,cpi_rec_u,0))/INDEX(I_rec,MATCH(AB2-$AL$13,cpi_rec_u,0))</f>
        <v>1562.0176308654488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107</v>
      </c>
      <c r="C336">
        <f t="shared" si="173"/>
        <v>2053</v>
      </c>
      <c r="D336">
        <f t="shared" si="174"/>
        <v>0.36718594521439435</v>
      </c>
      <c r="E336">
        <f t="shared" si="175"/>
        <v>3.741369986214893E-2</v>
      </c>
      <c r="F336">
        <f t="shared" si="176"/>
        <v>4.6355044466201582E-2</v>
      </c>
      <c r="G336">
        <f t="shared" si="177"/>
        <v>1.1926307986072477</v>
      </c>
      <c r="H336" t="b">
        <f t="shared" si="178"/>
        <v>0</v>
      </c>
      <c r="I336">
        <f t="shared" si="179"/>
        <v>1</v>
      </c>
      <c r="J336">
        <f t="shared" si="180"/>
        <v>1562.0176308654493</v>
      </c>
      <c r="K336">
        <f t="shared" si="181"/>
        <v>9.9210415606356879</v>
      </c>
      <c r="L336">
        <f t="shared" si="182"/>
        <v>1935.3177312734206</v>
      </c>
      <c r="M336">
        <f t="shared" si="183"/>
        <v>12.292030042170937</v>
      </c>
      <c r="N336">
        <f t="shared" si="165"/>
        <v>0.29326310126307004</v>
      </c>
      <c r="O336">
        <f t="shared" si="184"/>
        <v>0.99611946279015595</v>
      </c>
      <c r="P336">
        <f t="shared" si="185"/>
        <v>1571.9386724260851</v>
      </c>
      <c r="Q336">
        <f t="shared" si="186"/>
        <v>0.34152449613512414</v>
      </c>
      <c r="R336">
        <f t="shared" si="187"/>
        <v>3.4219789995372341E-2</v>
      </c>
      <c r="S336">
        <f t="shared" si="188"/>
        <v>1572.57798577779</v>
      </c>
      <c r="T336">
        <f t="shared" si="189"/>
        <v>1935.3177312734206</v>
      </c>
      <c r="U336">
        <f t="shared" si="166"/>
        <v>37866.661708288331</v>
      </c>
      <c r="V336">
        <f t="shared" si="190"/>
        <v>4.7300816624640269</v>
      </c>
      <c r="W336">
        <f t="shared" si="167"/>
        <v>31750.531474207226</v>
      </c>
      <c r="X336">
        <f t="shared" si="168"/>
        <v>34351.230545046703</v>
      </c>
      <c r="Y336">
        <f t="shared" si="169"/>
        <v>3101.6738097924126</v>
      </c>
      <c r="Z336">
        <f t="shared" si="191"/>
        <v>569.76828684072666</v>
      </c>
      <c r="AA336">
        <f t="shared" si="192"/>
        <v>5.0060003192035172</v>
      </c>
      <c r="AB336">
        <f t="shared" si="193"/>
        <v>325</v>
      </c>
      <c r="AC336">
        <f>$AL$7*INDEX(I_rec,MATCH(AB336-$AL$13,cpi_rec_u,0))/INDEX(I_rec,MATCH(AB2-$AL$13,cpi_rec_u,0))</f>
        <v>1562.0176308654488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107</v>
      </c>
      <c r="C337">
        <f t="shared" si="173"/>
        <v>2053</v>
      </c>
      <c r="D337">
        <f t="shared" si="174"/>
        <v>0.36718594521439435</v>
      </c>
      <c r="E337">
        <f t="shared" si="175"/>
        <v>3.741369986214893E-2</v>
      </c>
      <c r="F337">
        <f t="shared" si="176"/>
        <v>4.4620730745446556E-2</v>
      </c>
      <c r="G337">
        <f t="shared" si="177"/>
        <v>1.1480100678618013</v>
      </c>
      <c r="H337" t="b">
        <f t="shared" si="178"/>
        <v>0</v>
      </c>
      <c r="I337">
        <f t="shared" si="179"/>
        <v>1</v>
      </c>
      <c r="J337">
        <f t="shared" si="180"/>
        <v>1562.0176308654493</v>
      </c>
      <c r="K337">
        <f t="shared" si="181"/>
        <v>9.941477281876903</v>
      </c>
      <c r="L337">
        <f t="shared" si="182"/>
        <v>1862.9103345376618</v>
      </c>
      <c r="M337">
        <f t="shared" si="183"/>
        <v>11.856511990020662</v>
      </c>
      <c r="N337">
        <f t="shared" si="165"/>
        <v>0.2921252302716279</v>
      </c>
      <c r="O337">
        <f t="shared" si="184"/>
        <v>0.99611996536031511</v>
      </c>
      <c r="P337">
        <f t="shared" si="185"/>
        <v>1571.9591081473261</v>
      </c>
      <c r="Q337">
        <f t="shared" si="186"/>
        <v>0.34152449613512414</v>
      </c>
      <c r="R337">
        <f t="shared" si="187"/>
        <v>3.4219789995372341E-2</v>
      </c>
      <c r="S337">
        <f t="shared" si="188"/>
        <v>1572.5997383798608</v>
      </c>
      <c r="T337">
        <f t="shared" si="189"/>
        <v>1862.9103345376618</v>
      </c>
      <c r="U337">
        <f t="shared" si="166"/>
        <v>36127.575771969488</v>
      </c>
      <c r="V337">
        <f t="shared" si="190"/>
        <v>4.5128452300528146</v>
      </c>
      <c r="W337">
        <f t="shared" si="167"/>
        <v>31469.737751741181</v>
      </c>
      <c r="X337">
        <f t="shared" si="168"/>
        <v>34067.998217805871</v>
      </c>
      <c r="Y337">
        <f t="shared" si="169"/>
        <v>2982.8291739695605</v>
      </c>
      <c r="Z337">
        <f t="shared" si="191"/>
        <v>546.32286208153801</v>
      </c>
      <c r="AA337">
        <f t="shared" si="192"/>
        <v>4.7953934283656299</v>
      </c>
      <c r="AB337">
        <f t="shared" si="193"/>
        <v>325</v>
      </c>
      <c r="AC337">
        <f>$AL$7*INDEX(I_rec,MATCH(AB337-$AL$13,cpi_rec_u,0))/INDEX(I_rec,MATCH(AB2-$AL$13,cpi_rec_u,0))</f>
        <v>1562.0176308654488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108</v>
      </c>
      <c r="C338">
        <f t="shared" si="173"/>
        <v>2053</v>
      </c>
      <c r="D338">
        <f t="shared" si="174"/>
        <v>0.40773829051898386</v>
      </c>
      <c r="E338">
        <f t="shared" si="175"/>
        <v>4.2711581712409186E-2</v>
      </c>
      <c r="F338">
        <f t="shared" si="176"/>
        <v>4.9033325820147737E-2</v>
      </c>
      <c r="G338">
        <f t="shared" si="177"/>
        <v>1.0989767420416536</v>
      </c>
      <c r="H338" t="b">
        <f t="shared" si="178"/>
        <v>0</v>
      </c>
      <c r="I338">
        <f t="shared" si="179"/>
        <v>1</v>
      </c>
      <c r="J338">
        <f t="shared" si="180"/>
        <v>1562.0176308654493</v>
      </c>
      <c r="K338">
        <f t="shared" si="181"/>
        <v>9.9619550973579312</v>
      </c>
      <c r="L338">
        <f t="shared" si="182"/>
        <v>1793.2119664111744</v>
      </c>
      <c r="M338">
        <f t="shared" si="183"/>
        <v>11.436424747354096</v>
      </c>
      <c r="N338">
        <f t="shared" si="165"/>
        <v>0.29099192140309083</v>
      </c>
      <c r="O338">
        <f t="shared" si="184"/>
        <v>0.99612046906224672</v>
      </c>
      <c r="P338">
        <f t="shared" si="185"/>
        <v>1571.9795859628073</v>
      </c>
      <c r="Q338">
        <f t="shared" si="186"/>
        <v>0.37924276797464379</v>
      </c>
      <c r="R338">
        <f t="shared" si="187"/>
        <v>3.8955533826098065E-2</v>
      </c>
      <c r="S338">
        <f t="shared" si="188"/>
        <v>1572.6215357887304</v>
      </c>
      <c r="T338">
        <f t="shared" si="189"/>
        <v>1793.2119664111744</v>
      </c>
      <c r="U338">
        <f t="shared" si="166"/>
        <v>34452.299258031962</v>
      </c>
      <c r="V338">
        <f t="shared" si="190"/>
        <v>4.3035794970664263</v>
      </c>
      <c r="W338">
        <f t="shared" si="167"/>
        <v>31349.434378408478</v>
      </c>
      <c r="X338">
        <f t="shared" si="168"/>
        <v>33940.011312765149</v>
      </c>
      <c r="Y338">
        <f t="shared" si="169"/>
        <v>2846.9837993275501</v>
      </c>
      <c r="Z338">
        <f t="shared" si="191"/>
        <v>523.842458613703</v>
      </c>
      <c r="AA338">
        <f t="shared" si="192"/>
        <v>4.5931750795672652</v>
      </c>
      <c r="AB338">
        <f t="shared" si="193"/>
        <v>325</v>
      </c>
      <c r="AC338">
        <f>$AL$7*INDEX(I_rec,MATCH(AB338-$AL$13,cpi_rec_u,0))/INDEX(I_rec,MATCH(AB2-$AL$13,cpi_rec_u,0))</f>
        <v>1562.0176308654488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108</v>
      </c>
      <c r="C339">
        <f t="shared" si="173"/>
        <v>2054</v>
      </c>
      <c r="D339">
        <f t="shared" si="174"/>
        <v>0.40741209988656868</v>
      </c>
      <c r="E339">
        <f t="shared" si="175"/>
        <v>4.2667656913317975E-2</v>
      </c>
      <c r="F339">
        <f t="shared" si="176"/>
        <v>4.689076258514923E-2</v>
      </c>
      <c r="G339">
        <f t="shared" si="177"/>
        <v>1.0520859794565045</v>
      </c>
      <c r="H339" t="b">
        <f t="shared" si="178"/>
        <v>1</v>
      </c>
      <c r="I339">
        <f t="shared" si="179"/>
        <v>1.0249999999999999</v>
      </c>
      <c r="J339">
        <f t="shared" si="180"/>
        <v>1601.0680716370855</v>
      </c>
      <c r="K339">
        <f t="shared" si="181"/>
        <v>9.9824750937860234</v>
      </c>
      <c r="L339">
        <f t="shared" si="182"/>
        <v>1759.5365731546372</v>
      </c>
      <c r="M339">
        <f t="shared" si="183"/>
        <v>10.970507956080915</v>
      </c>
      <c r="N339">
        <f t="shared" si="165"/>
        <v>0.28986315612836444</v>
      </c>
      <c r="O339">
        <f t="shared" si="184"/>
        <v>0.99612097384255971</v>
      </c>
      <c r="P339">
        <f t="shared" si="185"/>
        <v>1611.0505467308715</v>
      </c>
      <c r="Q339">
        <f t="shared" si="186"/>
        <v>0.3789393737602641</v>
      </c>
      <c r="R339">
        <f t="shared" si="187"/>
        <v>3.8916400165300846E-2</v>
      </c>
      <c r="S339">
        <f t="shared" si="188"/>
        <v>1611.6938188683296</v>
      </c>
      <c r="T339">
        <f t="shared" si="189"/>
        <v>1759.5365731546372</v>
      </c>
      <c r="U339">
        <f t="shared" si="166"/>
        <v>32804.961572724511</v>
      </c>
      <c r="V339">
        <f t="shared" si="190"/>
        <v>4.0978037189641494</v>
      </c>
      <c r="W339">
        <f t="shared" si="167"/>
        <v>31180.875150214608</v>
      </c>
      <c r="X339">
        <f t="shared" si="168"/>
        <v>33764.133254113156</v>
      </c>
      <c r="Y339">
        <f t="shared" si="169"/>
        <v>2717.8096324290568</v>
      </c>
      <c r="Z339">
        <f t="shared" si="191"/>
        <v>512.01092820127792</v>
      </c>
      <c r="AA339">
        <f t="shared" si="192"/>
        <v>4.3801315080813783</v>
      </c>
      <c r="AB339">
        <f t="shared" si="193"/>
        <v>337</v>
      </c>
      <c r="AC339">
        <f>$AL$7*INDEX(I_rec,MATCH(AB339-$AL$13,cpi_rec_u,0))/INDEX(I_rec,MATCH(AB2-$AL$13,cpi_rec_u,0))</f>
        <v>1601.0680716370848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108</v>
      </c>
      <c r="C340">
        <f t="shared" si="173"/>
        <v>2054</v>
      </c>
      <c r="D340">
        <f t="shared" si="174"/>
        <v>0.40741209988656868</v>
      </c>
      <c r="E340">
        <f t="shared" si="175"/>
        <v>4.2667656913317975E-2</v>
      </c>
      <c r="F340">
        <f t="shared" si="176"/>
        <v>4.4890043614762239E-2</v>
      </c>
      <c r="G340">
        <f t="shared" si="177"/>
        <v>1.0071959358417422</v>
      </c>
      <c r="H340" t="b">
        <f t="shared" si="178"/>
        <v>0</v>
      </c>
      <c r="I340">
        <f t="shared" si="179"/>
        <v>1</v>
      </c>
      <c r="J340">
        <f t="shared" si="180"/>
        <v>1601.0680716370855</v>
      </c>
      <c r="K340">
        <f t="shared" si="181"/>
        <v>10.003037358046997</v>
      </c>
      <c r="L340">
        <f t="shared" si="182"/>
        <v>1684.4612703248399</v>
      </c>
      <c r="M340">
        <f t="shared" si="183"/>
        <v>10.524055356380881</v>
      </c>
      <c r="N340">
        <f t="shared" si="165"/>
        <v>0.28873891597822104</v>
      </c>
      <c r="O340">
        <f t="shared" si="184"/>
        <v>0.99612147964867415</v>
      </c>
      <c r="P340">
        <f t="shared" si="185"/>
        <v>1611.0711089951326</v>
      </c>
      <c r="Q340">
        <f t="shared" si="186"/>
        <v>0.3789393737602641</v>
      </c>
      <c r="R340">
        <f t="shared" si="187"/>
        <v>3.8916400165300846E-2</v>
      </c>
      <c r="S340">
        <f t="shared" si="188"/>
        <v>1611.7157061678706</v>
      </c>
      <c r="T340">
        <f t="shared" si="189"/>
        <v>1684.4612703248399</v>
      </c>
      <c r="U340">
        <f t="shared" si="166"/>
        <v>31227.206010358135</v>
      </c>
      <c r="V340">
        <f t="shared" si="190"/>
        <v>3.9007197322401148</v>
      </c>
      <c r="W340">
        <f t="shared" si="167"/>
        <v>31004.102478094967</v>
      </c>
      <c r="X340">
        <f t="shared" si="168"/>
        <v>33580.403913544113</v>
      </c>
      <c r="Y340">
        <f t="shared" si="169"/>
        <v>2594.8403352876262</v>
      </c>
      <c r="Z340">
        <f t="shared" si="191"/>
        <v>488.26326019235216</v>
      </c>
      <c r="AA340">
        <f t="shared" si="192"/>
        <v>4.1768254878920494</v>
      </c>
      <c r="AB340">
        <f t="shared" si="193"/>
        <v>337</v>
      </c>
      <c r="AC340">
        <f>$AL$7*INDEX(I_rec,MATCH(AB340-$AL$13,cpi_rec_u,0))/INDEX(I_rec,MATCH(AB2-$AL$13,cpi_rec_u,0))</f>
        <v>1601.0680716370848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108</v>
      </c>
      <c r="C341">
        <f t="shared" si="173"/>
        <v>2054</v>
      </c>
      <c r="D341">
        <f t="shared" si="174"/>
        <v>0.40741209988656868</v>
      </c>
      <c r="E341">
        <f t="shared" si="175"/>
        <v>4.2667656913317975E-2</v>
      </c>
      <c r="F341">
        <f t="shared" si="176"/>
        <v>4.297469063498368E-2</v>
      </c>
      <c r="G341">
        <f t="shared" si="177"/>
        <v>0.96422124520675845</v>
      </c>
      <c r="H341" t="b">
        <f t="shared" si="178"/>
        <v>0</v>
      </c>
      <c r="I341">
        <f t="shared" si="179"/>
        <v>1</v>
      </c>
      <c r="J341">
        <f t="shared" si="180"/>
        <v>1601.0680716370855</v>
      </c>
      <c r="K341">
        <f t="shared" si="181"/>
        <v>10.023641977205697</v>
      </c>
      <c r="L341">
        <f t="shared" si="182"/>
        <v>1612.5892547588478</v>
      </c>
      <c r="M341">
        <f t="shared" si="183"/>
        <v>10.095771461774262</v>
      </c>
      <c r="N341">
        <f t="shared" si="165"/>
        <v>0.28761918254352553</v>
      </c>
      <c r="O341">
        <f t="shared" si="184"/>
        <v>0.99612198642880556</v>
      </c>
      <c r="P341">
        <f t="shared" si="185"/>
        <v>1611.0917136142912</v>
      </c>
      <c r="Q341">
        <f t="shared" si="186"/>
        <v>0.3789393737602641</v>
      </c>
      <c r="R341">
        <f t="shared" si="187"/>
        <v>3.8916400165300846E-2</v>
      </c>
      <c r="S341">
        <f t="shared" si="188"/>
        <v>1611.7376385516652</v>
      </c>
      <c r="T341">
        <f t="shared" si="189"/>
        <v>1612.5892547588478</v>
      </c>
      <c r="U341">
        <f t="shared" si="166"/>
        <v>29716.062717094646</v>
      </c>
      <c r="V341">
        <f t="shared" si="190"/>
        <v>3.7119565601420419</v>
      </c>
      <c r="W341">
        <f t="shared" si="167"/>
        <v>30818.718074110278</v>
      </c>
      <c r="X341">
        <f t="shared" si="168"/>
        <v>33388.474702835127</v>
      </c>
      <c r="Y341">
        <f t="shared" si="169"/>
        <v>2477.8139364273948</v>
      </c>
      <c r="Z341">
        <f t="shared" si="191"/>
        <v>465.61727333719705</v>
      </c>
      <c r="AA341">
        <f t="shared" si="192"/>
        <v>3.9826720193016918</v>
      </c>
      <c r="AB341">
        <f t="shared" si="193"/>
        <v>337</v>
      </c>
      <c r="AC341">
        <f>$AL$7*INDEX(I_rec,MATCH(AB341-$AL$13,cpi_rec_u,0))/INDEX(I_rec,MATCH(AB2-$AL$13,cpi_rec_u,0))</f>
        <v>1601.0680716370848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108</v>
      </c>
      <c r="C342">
        <f t="shared" si="173"/>
        <v>2054</v>
      </c>
      <c r="D342">
        <f t="shared" si="174"/>
        <v>0.40741209988656868</v>
      </c>
      <c r="E342">
        <f t="shared" si="175"/>
        <v>4.2667656913317975E-2</v>
      </c>
      <c r="F342">
        <f t="shared" si="176"/>
        <v>4.1141061279014214E-2</v>
      </c>
      <c r="G342">
        <f t="shared" si="177"/>
        <v>0.92308018392774427</v>
      </c>
      <c r="H342" t="b">
        <f t="shared" si="178"/>
        <v>0</v>
      </c>
      <c r="I342">
        <f t="shared" si="179"/>
        <v>1</v>
      </c>
      <c r="J342">
        <f t="shared" si="180"/>
        <v>1601.0680716370855</v>
      </c>
      <c r="K342">
        <f t="shared" si="181"/>
        <v>10.044289038506264</v>
      </c>
      <c r="L342">
        <f t="shared" si="182"/>
        <v>1543.783849694694</v>
      </c>
      <c r="M342">
        <f t="shared" si="183"/>
        <v>9.684916883925105</v>
      </c>
      <c r="N342">
        <f t="shared" si="165"/>
        <v>0.28650393747545194</v>
      </c>
      <c r="O342">
        <f t="shared" si="184"/>
        <v>0.9961224941319593</v>
      </c>
      <c r="P342">
        <f t="shared" si="185"/>
        <v>1611.1123606755918</v>
      </c>
      <c r="Q342">
        <f t="shared" si="186"/>
        <v>0.3789393737602641</v>
      </c>
      <c r="R342">
        <f t="shared" si="187"/>
        <v>3.8916400165300846E-2</v>
      </c>
      <c r="S342">
        <f t="shared" si="188"/>
        <v>1611.7596161125794</v>
      </c>
      <c r="T342">
        <f t="shared" si="189"/>
        <v>1543.783849694694</v>
      </c>
      <c r="U342">
        <f t="shared" si="166"/>
        <v>28268.688489057797</v>
      </c>
      <c r="V342">
        <f t="shared" si="190"/>
        <v>3.5311590462893325</v>
      </c>
      <c r="W342">
        <f t="shared" si="167"/>
        <v>30624.304346750636</v>
      </c>
      <c r="X342">
        <f t="shared" si="168"/>
        <v>33187.981566954157</v>
      </c>
      <c r="Y342">
        <f t="shared" si="169"/>
        <v>2366.479639956834</v>
      </c>
      <c r="Z342">
        <f t="shared" si="191"/>
        <v>444.02184887308476</v>
      </c>
      <c r="AA342">
        <f t="shared" si="192"/>
        <v>3.7972588477704825</v>
      </c>
      <c r="AB342">
        <f t="shared" si="193"/>
        <v>337</v>
      </c>
      <c r="AC342">
        <f>$AL$7*INDEX(I_rec,MATCH(AB342-$AL$13,cpi_rec_u,0))/INDEX(I_rec,MATCH(AB2-$AL$13,cpi_rec_u,0))</f>
        <v>1601.0680716370848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108</v>
      </c>
      <c r="C343">
        <f t="shared" si="173"/>
        <v>2054</v>
      </c>
      <c r="D343">
        <f t="shared" si="174"/>
        <v>0.40741209988656868</v>
      </c>
      <c r="E343">
        <f t="shared" si="175"/>
        <v>4.2667656913317975E-2</v>
      </c>
      <c r="F343">
        <f t="shared" si="176"/>
        <v>3.9385668591311443E-2</v>
      </c>
      <c r="G343">
        <f t="shared" si="177"/>
        <v>0.88369451533643284</v>
      </c>
      <c r="H343" t="b">
        <f t="shared" si="178"/>
        <v>0</v>
      </c>
      <c r="I343">
        <f t="shared" si="179"/>
        <v>1</v>
      </c>
      <c r="J343">
        <f t="shared" si="180"/>
        <v>1601.0680716370855</v>
      </c>
      <c r="K343">
        <f t="shared" si="181"/>
        <v>10.064978629372563</v>
      </c>
      <c r="L343">
        <f t="shared" si="182"/>
        <v>1477.9142100475997</v>
      </c>
      <c r="M343">
        <f t="shared" si="183"/>
        <v>9.2907823244300403</v>
      </c>
      <c r="N343">
        <f t="shared" si="165"/>
        <v>0.28539316248568941</v>
      </c>
      <c r="O343">
        <f t="shared" si="184"/>
        <v>0.9961230027079202</v>
      </c>
      <c r="P343">
        <f t="shared" si="185"/>
        <v>1611.133050266458</v>
      </c>
      <c r="Q343">
        <f t="shared" si="186"/>
        <v>0.3789393737602641</v>
      </c>
      <c r="R343">
        <f t="shared" si="187"/>
        <v>3.8916400165300846E-2</v>
      </c>
      <c r="S343">
        <f t="shared" si="188"/>
        <v>1611.7816389436707</v>
      </c>
      <c r="T343">
        <f t="shared" si="189"/>
        <v>1477.9142100475997</v>
      </c>
      <c r="U343">
        <f t="shared" si="166"/>
        <v>26882.361370651772</v>
      </c>
      <c r="V343">
        <f t="shared" si="190"/>
        <v>3.3579871799266416</v>
      </c>
      <c r="W343">
        <f t="shared" si="167"/>
        <v>30420.423465474763</v>
      </c>
      <c r="X343">
        <f t="shared" si="168"/>
        <v>32978.544297879766</v>
      </c>
      <c r="Y343">
        <f t="shared" si="169"/>
        <v>2260.5973491641707</v>
      </c>
      <c r="Z343">
        <f t="shared" si="191"/>
        <v>423.42824042955942</v>
      </c>
      <c r="AA343">
        <f t="shared" si="192"/>
        <v>3.6201922990422042</v>
      </c>
      <c r="AB343">
        <f t="shared" si="193"/>
        <v>337</v>
      </c>
      <c r="AC343">
        <f>$AL$7*INDEX(I_rec,MATCH(AB343-$AL$13,cpi_rec_u,0))/INDEX(I_rec,MATCH(AB2-$AL$13,cpi_rec_u,0))</f>
        <v>1601.0680716370848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108</v>
      </c>
      <c r="C344">
        <f t="shared" si="173"/>
        <v>2054</v>
      </c>
      <c r="D344">
        <f t="shared" si="174"/>
        <v>0.40741209988656868</v>
      </c>
      <c r="E344">
        <f t="shared" si="175"/>
        <v>4.2667656913317975E-2</v>
      </c>
      <c r="F344">
        <f t="shared" si="176"/>
        <v>3.7705174396555727E-2</v>
      </c>
      <c r="G344">
        <f t="shared" si="177"/>
        <v>0.8459893409398771</v>
      </c>
      <c r="H344" t="b">
        <f t="shared" si="178"/>
        <v>0</v>
      </c>
      <c r="I344">
        <f t="shared" si="179"/>
        <v>1</v>
      </c>
      <c r="J344">
        <f t="shared" si="180"/>
        <v>1601.0680716370855</v>
      </c>
      <c r="K344">
        <f t="shared" si="181"/>
        <v>10.08571083740854</v>
      </c>
      <c r="L344">
        <f t="shared" si="182"/>
        <v>1414.8550735859715</v>
      </c>
      <c r="M344">
        <f t="shared" si="183"/>
        <v>8.9126873502871469</v>
      </c>
      <c r="N344">
        <f t="shared" si="165"/>
        <v>0.28428683934663801</v>
      </c>
      <c r="O344">
        <f t="shared" si="184"/>
        <v>0.99612351210724304</v>
      </c>
      <c r="P344">
        <f t="shared" si="185"/>
        <v>1611.1537824744939</v>
      </c>
      <c r="Q344">
        <f t="shared" si="186"/>
        <v>0.3789393737602641</v>
      </c>
      <c r="R344">
        <f t="shared" si="187"/>
        <v>3.8916400165300846E-2</v>
      </c>
      <c r="S344">
        <f t="shared" si="188"/>
        <v>1611.8037071381882</v>
      </c>
      <c r="T344">
        <f t="shared" si="189"/>
        <v>1414.8550735859715</v>
      </c>
      <c r="U344">
        <f t="shared" si="166"/>
        <v>25554.475483279133</v>
      </c>
      <c r="V344">
        <f t="shared" si="190"/>
        <v>3.1921154499576039</v>
      </c>
      <c r="W344">
        <f t="shared" si="167"/>
        <v>30206.616379928171</v>
      </c>
      <c r="X344">
        <f t="shared" si="168"/>
        <v>32759.765817988198</v>
      </c>
      <c r="Y344">
        <f t="shared" si="169"/>
        <v>2159.9372104254198</v>
      </c>
      <c r="Z344">
        <f t="shared" si="191"/>
        <v>403.78996390962322</v>
      </c>
      <c r="AA344">
        <f t="shared" si="192"/>
        <v>3.4510964412426666</v>
      </c>
      <c r="AB344">
        <f t="shared" si="193"/>
        <v>337</v>
      </c>
      <c r="AC344">
        <f>$AL$7*INDEX(I_rec,MATCH(AB344-$AL$13,cpi_rec_u,0))/INDEX(I_rec,MATCH(AB2-$AL$13,cpi_rec_u,0))</f>
        <v>1601.0680716370848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108</v>
      </c>
      <c r="C345">
        <f t="shared" si="173"/>
        <v>2054</v>
      </c>
      <c r="D345">
        <f t="shared" si="174"/>
        <v>0.40741209988656868</v>
      </c>
      <c r="E345">
        <f t="shared" si="175"/>
        <v>4.2667656913317975E-2</v>
      </c>
      <c r="F345">
        <f t="shared" si="176"/>
        <v>3.6096382951546664E-2</v>
      </c>
      <c r="G345">
        <f t="shared" si="177"/>
        <v>0.80989295798833039</v>
      </c>
      <c r="H345" t="b">
        <f t="shared" si="178"/>
        <v>0</v>
      </c>
      <c r="I345">
        <f t="shared" si="179"/>
        <v>1</v>
      </c>
      <c r="J345">
        <f t="shared" si="180"/>
        <v>1601.0680716370855</v>
      </c>
      <c r="K345">
        <f t="shared" si="181"/>
        <v>10.10648575039858</v>
      </c>
      <c r="L345">
        <f t="shared" si="182"/>
        <v>1354.4865227241378</v>
      </c>
      <c r="M345">
        <f t="shared" si="183"/>
        <v>8.5499792191979544</v>
      </c>
      <c r="N345">
        <f t="shared" si="165"/>
        <v>0.28318494989159432</v>
      </c>
      <c r="O345">
        <f t="shared" si="184"/>
        <v>0.99612402228124208</v>
      </c>
      <c r="P345">
        <f t="shared" si="185"/>
        <v>1611.1745573874841</v>
      </c>
      <c r="Q345">
        <f t="shared" si="186"/>
        <v>0.3789393737602641</v>
      </c>
      <c r="R345">
        <f t="shared" si="187"/>
        <v>3.8916400165300846E-2</v>
      </c>
      <c r="S345">
        <f t="shared" si="188"/>
        <v>1611.8258207895731</v>
      </c>
      <c r="T345">
        <f t="shared" si="189"/>
        <v>1354.4865227241378</v>
      </c>
      <c r="U345">
        <f t="shared" si="166"/>
        <v>24282.536074629996</v>
      </c>
      <c r="V345">
        <f t="shared" si="190"/>
        <v>3.0332322265310259</v>
      </c>
      <c r="W345">
        <f t="shared" si="167"/>
        <v>29982.401791645003</v>
      </c>
      <c r="X345">
        <f t="shared" si="168"/>
        <v>32531.231431658536</v>
      </c>
      <c r="Y345">
        <f t="shared" si="169"/>
        <v>2064.2791765588918</v>
      </c>
      <c r="Z345">
        <f t="shared" si="191"/>
        <v>385.06269248286333</v>
      </c>
      <c r="AA345">
        <f t="shared" si="192"/>
        <v>3.28961228478498</v>
      </c>
      <c r="AB345">
        <f t="shared" si="193"/>
        <v>337</v>
      </c>
      <c r="AC345">
        <f>$AL$7*INDEX(I_rec,MATCH(AB345-$AL$13,cpi_rec_u,0))/INDEX(I_rec,MATCH(AB2-$AL$13,cpi_rec_u,0))</f>
        <v>1601.0680716370848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108</v>
      </c>
      <c r="C346">
        <f t="shared" si="173"/>
        <v>2054</v>
      </c>
      <c r="D346">
        <f t="shared" si="174"/>
        <v>0.40741209988656868</v>
      </c>
      <c r="E346">
        <f t="shared" si="175"/>
        <v>4.2667656913317975E-2</v>
      </c>
      <c r="F346">
        <f t="shared" si="176"/>
        <v>3.4556234867958328E-2</v>
      </c>
      <c r="G346">
        <f t="shared" si="177"/>
        <v>0.77533672312037205</v>
      </c>
      <c r="H346" t="b">
        <f t="shared" si="178"/>
        <v>0</v>
      </c>
      <c r="I346">
        <f t="shared" si="179"/>
        <v>1</v>
      </c>
      <c r="J346">
        <f t="shared" si="180"/>
        <v>1601.0680716370855</v>
      </c>
      <c r="K346">
        <f t="shared" si="181"/>
        <v>10.127303456307901</v>
      </c>
      <c r="L346">
        <f t="shared" si="182"/>
        <v>1296.6937564788311</v>
      </c>
      <c r="M346">
        <f t="shared" si="183"/>
        <v>8.2020317526746478</v>
      </c>
      <c r="N346">
        <f t="shared" si="165"/>
        <v>0.28208747601492795</v>
      </c>
      <c r="O346">
        <f t="shared" si="184"/>
        <v>0.99612453318198413</v>
      </c>
      <c r="P346">
        <f t="shared" si="185"/>
        <v>1611.1953750933933</v>
      </c>
      <c r="Q346">
        <f t="shared" si="186"/>
        <v>0.3789393737602641</v>
      </c>
      <c r="R346">
        <f t="shared" si="187"/>
        <v>3.8916400165300846E-2</v>
      </c>
      <c r="S346">
        <f t="shared" si="188"/>
        <v>1611.8479799914594</v>
      </c>
      <c r="T346">
        <f t="shared" si="189"/>
        <v>1296.6937564788311</v>
      </c>
      <c r="U346">
        <f t="shared" si="166"/>
        <v>23064.1547791333</v>
      </c>
      <c r="V346">
        <f t="shared" si="190"/>
        <v>2.8810391690042079</v>
      </c>
      <c r="W346">
        <f t="shared" si="167"/>
        <v>29747.275075931819</v>
      </c>
      <c r="X346">
        <f t="shared" si="168"/>
        <v>32292.508043686481</v>
      </c>
      <c r="Y346">
        <f t="shared" si="169"/>
        <v>1973.4125887968394</v>
      </c>
      <c r="Z346">
        <f t="shared" si="191"/>
        <v>367.20415645320099</v>
      </c>
      <c r="AA346">
        <f t="shared" si="192"/>
        <v>3.1353970183749782</v>
      </c>
      <c r="AB346">
        <f t="shared" si="193"/>
        <v>337</v>
      </c>
      <c r="AC346">
        <f>$AL$7*INDEX(I_rec,MATCH(AB346-$AL$13,cpi_rec_u,0))/INDEX(I_rec,MATCH(AB2-$AL$13,cpi_rec_u,0))</f>
        <v>1601.0680716370848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108</v>
      </c>
      <c r="C347">
        <f t="shared" si="173"/>
        <v>2054</v>
      </c>
      <c r="D347">
        <f t="shared" si="174"/>
        <v>0.40741209988656868</v>
      </c>
      <c r="E347">
        <f t="shared" si="175"/>
        <v>4.2667656913317975E-2</v>
      </c>
      <c r="F347">
        <f t="shared" si="176"/>
        <v>3.3081801294396244E-2</v>
      </c>
      <c r="G347">
        <f t="shared" si="177"/>
        <v>0.74225492182597586</v>
      </c>
      <c r="H347" t="b">
        <f t="shared" si="178"/>
        <v>0</v>
      </c>
      <c r="I347">
        <f t="shared" si="179"/>
        <v>1</v>
      </c>
      <c r="J347">
        <f t="shared" si="180"/>
        <v>1601.0680716370855</v>
      </c>
      <c r="K347">
        <f t="shared" si="181"/>
        <v>10.148164043282907</v>
      </c>
      <c r="L347">
        <f t="shared" si="182"/>
        <v>1241.366872155751</v>
      </c>
      <c r="M347">
        <f t="shared" si="183"/>
        <v>7.8682442550069549</v>
      </c>
      <c r="N347">
        <f t="shared" si="165"/>
        <v>0.28099439967224804</v>
      </c>
      <c r="O347">
        <f t="shared" si="184"/>
        <v>0.9961250447622777</v>
      </c>
      <c r="P347">
        <f t="shared" si="185"/>
        <v>1611.2162356803683</v>
      </c>
      <c r="Q347">
        <f t="shared" si="186"/>
        <v>0.3789393737602641</v>
      </c>
      <c r="R347">
        <f t="shared" si="187"/>
        <v>3.8916400165300846E-2</v>
      </c>
      <c r="S347">
        <f t="shared" si="188"/>
        <v>1611.8701848376732</v>
      </c>
      <c r="T347">
        <f t="shared" si="189"/>
        <v>1241.366872155751</v>
      </c>
      <c r="U347">
        <f t="shared" si="166"/>
        <v>21897.045080562821</v>
      </c>
      <c r="V347">
        <f t="shared" si="190"/>
        <v>2.7352506591582557</v>
      </c>
      <c r="W347">
        <f t="shared" si="167"/>
        <v>29500.707151520444</v>
      </c>
      <c r="X347">
        <f t="shared" si="168"/>
        <v>32043.143343035259</v>
      </c>
      <c r="Y347">
        <f t="shared" si="169"/>
        <v>1887.1357765803605</v>
      </c>
      <c r="Z347">
        <f t="shared" si="191"/>
        <v>350.17404777496154</v>
      </c>
      <c r="AA347">
        <f t="shared" si="192"/>
        <v>2.9881232794871639</v>
      </c>
      <c r="AB347">
        <f t="shared" si="193"/>
        <v>337</v>
      </c>
      <c r="AC347">
        <f>$AL$7*INDEX(I_rec,MATCH(AB347-$AL$13,cpi_rec_u,0))/INDEX(I_rec,MATCH(AB2-$AL$13,cpi_rec_u,0))</f>
        <v>1601.0680716370848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108</v>
      </c>
      <c r="C348">
        <f t="shared" si="173"/>
        <v>2054</v>
      </c>
      <c r="D348">
        <f t="shared" si="174"/>
        <v>0.40741209988656868</v>
      </c>
      <c r="E348">
        <f t="shared" si="175"/>
        <v>4.2667656913317975E-2</v>
      </c>
      <c r="F348">
        <f t="shared" si="176"/>
        <v>3.1670278346692393E-2</v>
      </c>
      <c r="G348">
        <f t="shared" si="177"/>
        <v>0.71058464347928352</v>
      </c>
      <c r="H348" t="b">
        <f t="shared" si="178"/>
        <v>0</v>
      </c>
      <c r="I348">
        <f t="shared" si="179"/>
        <v>1</v>
      </c>
      <c r="J348">
        <f t="shared" si="180"/>
        <v>1601.0680716370855</v>
      </c>
      <c r="K348">
        <f t="shared" si="181"/>
        <v>10.169067599651578</v>
      </c>
      <c r="L348">
        <f t="shared" si="182"/>
        <v>1188.4006563510509</v>
      </c>
      <c r="M348">
        <f t="shared" si="183"/>
        <v>7.5480404762224458</v>
      </c>
      <c r="N348">
        <f t="shared" si="165"/>
        <v>0.27990570288056033</v>
      </c>
      <c r="O348">
        <f t="shared" si="184"/>
        <v>0.99612555697566363</v>
      </c>
      <c r="P348">
        <f t="shared" si="185"/>
        <v>1611.237139236737</v>
      </c>
      <c r="Q348">
        <f t="shared" si="186"/>
        <v>0.3789393737602641</v>
      </c>
      <c r="R348">
        <f t="shared" si="187"/>
        <v>3.8916400165300846E-2</v>
      </c>
      <c r="S348">
        <f t="shared" si="188"/>
        <v>1611.8924354222347</v>
      </c>
      <c r="T348">
        <f t="shared" si="189"/>
        <v>1188.4006563510509</v>
      </c>
      <c r="U348">
        <f t="shared" si="166"/>
        <v>20779.017968174507</v>
      </c>
      <c r="V348">
        <f t="shared" si="190"/>
        <v>2.5955932585881905</v>
      </c>
      <c r="W348">
        <f t="shared" si="167"/>
        <v>29242.143295459911</v>
      </c>
      <c r="X348">
        <f t="shared" si="168"/>
        <v>31782.664950386625</v>
      </c>
      <c r="Y348">
        <f t="shared" si="169"/>
        <v>1805.2556744174981</v>
      </c>
      <c r="Z348">
        <f t="shared" si="191"/>
        <v>333.9339290014691</v>
      </c>
      <c r="AA348">
        <f t="shared" si="192"/>
        <v>2.8474784577551269</v>
      </c>
      <c r="AB348">
        <f t="shared" si="193"/>
        <v>337</v>
      </c>
      <c r="AC348">
        <f>$AL$7*INDEX(I_rec,MATCH(AB348-$AL$13,cpi_rec_u,0))/INDEX(I_rec,MATCH(AB2-$AL$13,cpi_rec_u,0))</f>
        <v>1601.0680716370848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108</v>
      </c>
      <c r="C349">
        <f t="shared" si="173"/>
        <v>2054</v>
      </c>
      <c r="D349">
        <f t="shared" si="174"/>
        <v>0.40741209988656868</v>
      </c>
      <c r="E349">
        <f t="shared" si="175"/>
        <v>4.2667656913317975E-2</v>
      </c>
      <c r="F349">
        <f t="shared" si="176"/>
        <v>3.0318981775846441E-2</v>
      </c>
      <c r="G349">
        <f t="shared" si="177"/>
        <v>0.68026566170343705</v>
      </c>
      <c r="H349" t="b">
        <f t="shared" si="178"/>
        <v>0</v>
      </c>
      <c r="I349">
        <f t="shared" si="179"/>
        <v>1</v>
      </c>
      <c r="J349">
        <f t="shared" si="180"/>
        <v>1601.0680716370855</v>
      </c>
      <c r="K349">
        <f t="shared" si="181"/>
        <v>10.190014213923824</v>
      </c>
      <c r="L349">
        <f t="shared" si="182"/>
        <v>1137.6943848703024</v>
      </c>
      <c r="M349">
        <f t="shared" si="183"/>
        <v>7.2408676172498918</v>
      </c>
      <c r="N349">
        <f t="shared" si="165"/>
        <v>0.27882136771841576</v>
      </c>
      <c r="O349">
        <f t="shared" si="184"/>
        <v>0.99612606977640872</v>
      </c>
      <c r="P349">
        <f t="shared" si="185"/>
        <v>1611.2580858510094</v>
      </c>
      <c r="Q349">
        <f t="shared" si="186"/>
        <v>0.3789393737602641</v>
      </c>
      <c r="R349">
        <f t="shared" si="187"/>
        <v>3.8916400165300846E-2</v>
      </c>
      <c r="S349">
        <f t="shared" si="188"/>
        <v>1611.9147318393573</v>
      </c>
      <c r="T349">
        <f t="shared" si="189"/>
        <v>1137.6943848703024</v>
      </c>
      <c r="U349">
        <f t="shared" si="166"/>
        <v>19707.97777811977</v>
      </c>
      <c r="V349">
        <f t="shared" si="190"/>
        <v>2.4618051892366473</v>
      </c>
      <c r="W349">
        <f t="shared" si="167"/>
        <v>28971.001900594962</v>
      </c>
      <c r="X349">
        <f t="shared" si="168"/>
        <v>31510.579527886821</v>
      </c>
      <c r="Y349">
        <f t="shared" si="169"/>
        <v>1727.5874550769413</v>
      </c>
      <c r="Z349">
        <f t="shared" si="191"/>
        <v>318.44714646038869</v>
      </c>
      <c r="AA349">
        <f t="shared" si="192"/>
        <v>2.7131640297906747</v>
      </c>
      <c r="AB349">
        <f t="shared" si="193"/>
        <v>337</v>
      </c>
      <c r="AC349">
        <f>$AL$7*INDEX(I_rec,MATCH(AB349-$AL$13,cpi_rec_u,0))/INDEX(I_rec,MATCH(AB2-$AL$13,cpi_rec_u,0))</f>
        <v>1601.0680716370848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109</v>
      </c>
      <c r="C350">
        <f t="shared" si="173"/>
        <v>2054</v>
      </c>
      <c r="D350">
        <f t="shared" si="174"/>
        <v>0.4512053356660925</v>
      </c>
      <c r="E350">
        <f t="shared" si="175"/>
        <v>4.8773026896902105E-2</v>
      </c>
      <c r="F350">
        <f t="shared" si="176"/>
        <v>3.3178615415300643E-2</v>
      </c>
      <c r="G350">
        <f t="shared" si="177"/>
        <v>0.6470870462881364</v>
      </c>
      <c r="H350" t="b">
        <f t="shared" si="178"/>
        <v>0</v>
      </c>
      <c r="I350">
        <f t="shared" si="179"/>
        <v>1</v>
      </c>
      <c r="J350">
        <f t="shared" si="180"/>
        <v>1601.0680716370855</v>
      </c>
      <c r="K350">
        <f t="shared" si="181"/>
        <v>10.211003974791879</v>
      </c>
      <c r="L350">
        <f t="shared" si="182"/>
        <v>1089.151631184448</v>
      </c>
      <c r="M350">
        <f t="shared" si="183"/>
        <v>6.9461953755682231</v>
      </c>
      <c r="N350">
        <f t="shared" si="165"/>
        <v>0.27774137632604928</v>
      </c>
      <c r="O350">
        <f t="shared" si="184"/>
        <v>0.99612658311949331</v>
      </c>
      <c r="P350">
        <f t="shared" si="185"/>
        <v>1611.2790756118775</v>
      </c>
      <c r="Q350">
        <f t="shared" si="186"/>
        <v>0.4196720406247208</v>
      </c>
      <c r="R350">
        <f t="shared" si="187"/>
        <v>4.433402355102356E-2</v>
      </c>
      <c r="S350">
        <f t="shared" si="188"/>
        <v>1611.9370741834487</v>
      </c>
      <c r="T350">
        <f t="shared" si="189"/>
        <v>1089.151631184448</v>
      </c>
      <c r="U350">
        <f t="shared" si="166"/>
        <v>18681.918212231612</v>
      </c>
      <c r="V350">
        <f t="shared" si="190"/>
        <v>2.3336358360839489</v>
      </c>
      <c r="W350">
        <f t="shared" si="167"/>
        <v>28870.796161654085</v>
      </c>
      <c r="X350">
        <f t="shared" si="168"/>
        <v>31403.392614565444</v>
      </c>
      <c r="Y350">
        <f t="shared" si="169"/>
        <v>1638.8103581542225</v>
      </c>
      <c r="Z350">
        <f t="shared" si="191"/>
        <v>303.67874745959131</v>
      </c>
      <c r="AA350">
        <f t="shared" si="192"/>
        <v>2.5848949240130135</v>
      </c>
      <c r="AB350">
        <f t="shared" si="193"/>
        <v>337</v>
      </c>
      <c r="AC350">
        <f>$AL$7*INDEX(I_rec,MATCH(AB350-$AL$13,cpi_rec_u,0))/INDEX(I_rec,MATCH(AB2-$AL$13,cpi_rec_u,0))</f>
        <v>1601.0680716370848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109</v>
      </c>
      <c r="C351">
        <f t="shared" si="173"/>
        <v>2055</v>
      </c>
      <c r="D351">
        <f t="shared" si="174"/>
        <v>0.45102485353182609</v>
      </c>
      <c r="E351">
        <f t="shared" si="175"/>
        <v>4.8746961652883503E-2</v>
      </c>
      <c r="F351">
        <f t="shared" si="176"/>
        <v>3.1543527431485439E-2</v>
      </c>
      <c r="G351">
        <f t="shared" si="177"/>
        <v>0.61554351885665093</v>
      </c>
      <c r="H351" t="b">
        <f t="shared" si="178"/>
        <v>1</v>
      </c>
      <c r="I351">
        <f t="shared" si="179"/>
        <v>1.0249999999999999</v>
      </c>
      <c r="J351">
        <f t="shared" si="180"/>
        <v>1641.0947734280126</v>
      </c>
      <c r="K351">
        <f t="shared" si="181"/>
        <v>10.232036971130675</v>
      </c>
      <c r="L351">
        <f t="shared" si="182"/>
        <v>1061.9311696164311</v>
      </c>
      <c r="M351">
        <f t="shared" si="183"/>
        <v>6.6210185811599587</v>
      </c>
      <c r="N351">
        <f t="shared" si="165"/>
        <v>0.27666571090551045</v>
      </c>
      <c r="O351">
        <f t="shared" si="184"/>
        <v>0.99612709696060531</v>
      </c>
      <c r="P351">
        <f t="shared" si="185"/>
        <v>1651.3268103991431</v>
      </c>
      <c r="Q351">
        <f t="shared" si="186"/>
        <v>0.41950417180847094</v>
      </c>
      <c r="R351">
        <f t="shared" si="187"/>
        <v>4.4310989843934667E-2</v>
      </c>
      <c r="S351">
        <f t="shared" si="188"/>
        <v>1651.9861643400377</v>
      </c>
      <c r="T351">
        <f t="shared" si="189"/>
        <v>1061.9311696164311</v>
      </c>
      <c r="U351">
        <f t="shared" si="166"/>
        <v>17679.637662716596</v>
      </c>
      <c r="V351">
        <f t="shared" si="190"/>
        <v>2.2084368184248966</v>
      </c>
      <c r="W351">
        <f t="shared" si="167"/>
        <v>28721.99466181669</v>
      </c>
      <c r="X351">
        <f t="shared" si="168"/>
        <v>31247.97719583887</v>
      </c>
      <c r="Y351">
        <f t="shared" si="169"/>
        <v>1554.8521775624524</v>
      </c>
      <c r="Z351">
        <f t="shared" si="191"/>
        <v>294.9422246127989</v>
      </c>
      <c r="AA351">
        <f t="shared" si="192"/>
        <v>2.4499295557711407</v>
      </c>
      <c r="AB351">
        <f t="shared" si="193"/>
        <v>349</v>
      </c>
      <c r="AC351">
        <f>$AL$7*INDEX(I_rec,MATCH(AB351-$AL$13,cpi_rec_u,0))/INDEX(I_rec,MATCH(AB2-$AL$13,cpi_rec_u,0))</f>
        <v>1641.0947734280119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109</v>
      </c>
      <c r="C352">
        <f t="shared" si="173"/>
        <v>2055</v>
      </c>
      <c r="D352">
        <f t="shared" si="174"/>
        <v>0.45102485353182609</v>
      </c>
      <c r="E352">
        <f t="shared" si="175"/>
        <v>4.8746961652883503E-2</v>
      </c>
      <c r="F352">
        <f t="shared" si="176"/>
        <v>3.0005876309386136E-2</v>
      </c>
      <c r="G352">
        <f t="shared" si="177"/>
        <v>0.58553764254726481</v>
      </c>
      <c r="H352" t="b">
        <f t="shared" si="178"/>
        <v>0</v>
      </c>
      <c r="I352">
        <f t="shared" si="179"/>
        <v>1</v>
      </c>
      <c r="J352">
        <f t="shared" si="180"/>
        <v>1641.0947734280126</v>
      </c>
      <c r="K352">
        <f t="shared" si="181"/>
        <v>10.253113291998172</v>
      </c>
      <c r="L352">
        <f t="shared" si="182"/>
        <v>1010.1652516131371</v>
      </c>
      <c r="M352">
        <f t="shared" si="183"/>
        <v>6.3112374349924556</v>
      </c>
      <c r="N352">
        <f t="shared" si="165"/>
        <v>0.27559435372078561</v>
      </c>
      <c r="O352">
        <f t="shared" si="184"/>
        <v>0.99612761125613158</v>
      </c>
      <c r="P352">
        <f t="shared" si="185"/>
        <v>1651.3478867200108</v>
      </c>
      <c r="Q352">
        <f t="shared" si="186"/>
        <v>0.41950417180847094</v>
      </c>
      <c r="R352">
        <f t="shared" si="187"/>
        <v>4.4310989843934667E-2</v>
      </c>
      <c r="S352">
        <f t="shared" si="188"/>
        <v>1652.0085988220674</v>
      </c>
      <c r="T352">
        <f t="shared" si="189"/>
        <v>1010.1652516131371</v>
      </c>
      <c r="U352">
        <f t="shared" si="166"/>
        <v>16725.848958351198</v>
      </c>
      <c r="V352">
        <f t="shared" si="190"/>
        <v>2.0892951181308725</v>
      </c>
      <c r="W352">
        <f t="shared" si="167"/>
        <v>28564.942273546614</v>
      </c>
      <c r="X352">
        <f t="shared" si="168"/>
        <v>31084.70437788601</v>
      </c>
      <c r="Y352">
        <f t="shared" si="169"/>
        <v>1475.4155623548247</v>
      </c>
      <c r="Z352">
        <f t="shared" si="191"/>
        <v>279.47808746959242</v>
      </c>
      <c r="AA352">
        <f t="shared" si="192"/>
        <v>2.3219009294589283</v>
      </c>
      <c r="AB352">
        <f t="shared" si="193"/>
        <v>349</v>
      </c>
      <c r="AC352">
        <f>$AL$7*INDEX(I_rec,MATCH(AB352-$AL$13,cpi_rec_u,0))/INDEX(I_rec,MATCH(AB2-$AL$13,cpi_rec_u,0))</f>
        <v>1641.0947734280119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109</v>
      </c>
      <c r="C353">
        <f t="shared" si="173"/>
        <v>2055</v>
      </c>
      <c r="D353">
        <f t="shared" si="174"/>
        <v>0.45102485353182609</v>
      </c>
      <c r="E353">
        <f t="shared" si="175"/>
        <v>4.8746961652883503E-2</v>
      </c>
      <c r="F353">
        <f t="shared" si="176"/>
        <v>2.8543181007571326E-2</v>
      </c>
      <c r="G353">
        <f t="shared" si="177"/>
        <v>0.55699446153969345</v>
      </c>
      <c r="H353" t="b">
        <f t="shared" si="178"/>
        <v>0</v>
      </c>
      <c r="I353">
        <f t="shared" si="179"/>
        <v>1</v>
      </c>
      <c r="J353">
        <f t="shared" si="180"/>
        <v>1641.0947734280126</v>
      </c>
      <c r="K353">
        <f t="shared" si="181"/>
        <v>10.274233026635837</v>
      </c>
      <c r="L353">
        <f t="shared" si="182"/>
        <v>960.92276482967611</v>
      </c>
      <c r="M353">
        <f t="shared" si="183"/>
        <v>6.0159501853975978</v>
      </c>
      <c r="N353">
        <f t="shared" si="165"/>
        <v>0.27452728709791063</v>
      </c>
      <c r="O353">
        <f t="shared" si="184"/>
        <v>0.99612812596314637</v>
      </c>
      <c r="P353">
        <f t="shared" si="185"/>
        <v>1651.3690064546483</v>
      </c>
      <c r="Q353">
        <f t="shared" si="186"/>
        <v>0.41950417180847094</v>
      </c>
      <c r="R353">
        <f t="shared" si="187"/>
        <v>4.4310989843934667E-2</v>
      </c>
      <c r="S353">
        <f t="shared" si="188"/>
        <v>1652.0310795154567</v>
      </c>
      <c r="T353">
        <f t="shared" si="189"/>
        <v>960.92276482967611</v>
      </c>
      <c r="U353">
        <f t="shared" si="166"/>
        <v>15818.188009870239</v>
      </c>
      <c r="V353">
        <f t="shared" si="190"/>
        <v>1.9759154270131638</v>
      </c>
      <c r="W353">
        <f t="shared" si="167"/>
        <v>28399.183658207647</v>
      </c>
      <c r="X353">
        <f t="shared" si="168"/>
        <v>30913.179029527448</v>
      </c>
      <c r="Y353">
        <f t="shared" si="169"/>
        <v>1400.2814981615543</v>
      </c>
      <c r="Z353">
        <f t="shared" si="191"/>
        <v>264.82488834882503</v>
      </c>
      <c r="AA353">
        <f t="shared" si="192"/>
        <v>2.200404605073925</v>
      </c>
      <c r="AB353">
        <f t="shared" si="193"/>
        <v>349</v>
      </c>
      <c r="AC353">
        <f>$AL$7*INDEX(I_rec,MATCH(AB353-$AL$13,cpi_rec_u,0))/INDEX(I_rec,MATCH(AB2-$AL$13,cpi_rec_u,0))</f>
        <v>1641.0947734280119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109</v>
      </c>
      <c r="C354">
        <f t="shared" si="173"/>
        <v>2055</v>
      </c>
      <c r="D354">
        <f t="shared" si="174"/>
        <v>0.45102485353182609</v>
      </c>
      <c r="E354">
        <f t="shared" si="175"/>
        <v>4.8746961652883503E-2</v>
      </c>
      <c r="F354">
        <f t="shared" si="176"/>
        <v>2.7151787657543933E-2</v>
      </c>
      <c r="G354">
        <f t="shared" si="177"/>
        <v>0.52984267388214956</v>
      </c>
      <c r="H354" t="b">
        <f t="shared" si="178"/>
        <v>0</v>
      </c>
      <c r="I354">
        <f t="shared" si="179"/>
        <v>1</v>
      </c>
      <c r="J354">
        <f t="shared" si="180"/>
        <v>1641.0947734280126</v>
      </c>
      <c r="K354">
        <f t="shared" si="181"/>
        <v>10.29539626446892</v>
      </c>
      <c r="L354">
        <f t="shared" si="182"/>
        <v>914.08069966114113</v>
      </c>
      <c r="M354">
        <f t="shared" si="183"/>
        <v>5.7344786986656375</v>
      </c>
      <c r="N354">
        <f t="shared" si="165"/>
        <v>0.27346449342507695</v>
      </c>
      <c r="O354">
        <f t="shared" si="184"/>
        <v>0.99612864103940735</v>
      </c>
      <c r="P354">
        <f t="shared" si="185"/>
        <v>1651.3901696924815</v>
      </c>
      <c r="Q354">
        <f t="shared" si="186"/>
        <v>0.41950417180847094</v>
      </c>
      <c r="R354">
        <f t="shared" si="187"/>
        <v>4.4310989843934667E-2</v>
      </c>
      <c r="S354">
        <f t="shared" si="188"/>
        <v>1652.0536065153938</v>
      </c>
      <c r="T354">
        <f t="shared" si="189"/>
        <v>914.08069966114113</v>
      </c>
      <c r="U354">
        <f t="shared" si="166"/>
        <v>14954.405919806124</v>
      </c>
      <c r="V354">
        <f t="shared" si="190"/>
        <v>1.8680168259679384</v>
      </c>
      <c r="W354">
        <f t="shared" si="167"/>
        <v>28224.238357841965</v>
      </c>
      <c r="X354">
        <f t="shared" si="168"/>
        <v>30732.986158340958</v>
      </c>
      <c r="Y354">
        <f t="shared" si="169"/>
        <v>1329.2416427123483</v>
      </c>
      <c r="Z354">
        <f t="shared" si="191"/>
        <v>250.9400946665331</v>
      </c>
      <c r="AA354">
        <f t="shared" si="192"/>
        <v>2.0851071550882767</v>
      </c>
      <c r="AB354">
        <f t="shared" si="193"/>
        <v>349</v>
      </c>
      <c r="AC354">
        <f>$AL$7*INDEX(I_rec,MATCH(AB354-$AL$13,cpi_rec_u,0))/INDEX(I_rec,MATCH(AB2-$AL$13,cpi_rec_u,0))</f>
        <v>1641.0947734280119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109</v>
      </c>
      <c r="C355">
        <f t="shared" si="173"/>
        <v>2055</v>
      </c>
      <c r="D355">
        <f t="shared" si="174"/>
        <v>0.45102485353182609</v>
      </c>
      <c r="E355">
        <f t="shared" si="175"/>
        <v>4.8746961652883503E-2</v>
      </c>
      <c r="F355">
        <f t="shared" si="176"/>
        <v>2.5828220505794405E-2</v>
      </c>
      <c r="G355">
        <f t="shared" si="177"/>
        <v>0.5040144533763552</v>
      </c>
      <c r="H355" t="b">
        <f t="shared" si="178"/>
        <v>0</v>
      </c>
      <c r="I355">
        <f t="shared" si="179"/>
        <v>1</v>
      </c>
      <c r="J355">
        <f t="shared" si="180"/>
        <v>1641.0947734280126</v>
      </c>
      <c r="K355">
        <f t="shared" si="181"/>
        <v>10.316603095106878</v>
      </c>
      <c r="L355">
        <f t="shared" si="182"/>
        <v>869.52204284711854</v>
      </c>
      <c r="M355">
        <f t="shared" si="183"/>
        <v>5.4661765692922879</v>
      </c>
      <c r="N355">
        <f t="shared" si="165"/>
        <v>0.27240595515272803</v>
      </c>
      <c r="O355">
        <f t="shared" si="184"/>
        <v>0.99612915644334299</v>
      </c>
      <c r="P355">
        <f t="shared" si="185"/>
        <v>1651.4113765231195</v>
      </c>
      <c r="Q355">
        <f t="shared" si="186"/>
        <v>0.41950417180847094</v>
      </c>
      <c r="R355">
        <f t="shared" si="187"/>
        <v>4.4310989843934667E-2</v>
      </c>
      <c r="S355">
        <f t="shared" si="188"/>
        <v>1652.0761799172624</v>
      </c>
      <c r="T355">
        <f t="shared" si="189"/>
        <v>869.52204284711854</v>
      </c>
      <c r="U355">
        <f t="shared" si="166"/>
        <v>14132.363369318686</v>
      </c>
      <c r="V355">
        <f t="shared" si="190"/>
        <v>1.7653320838118929</v>
      </c>
      <c r="W355">
        <f t="shared" si="167"/>
        <v>28039.599409594375</v>
      </c>
      <c r="X355">
        <f t="shared" si="168"/>
        <v>30543.689912460708</v>
      </c>
      <c r="Y355">
        <f t="shared" si="169"/>
        <v>1262.0978060070972</v>
      </c>
      <c r="Z355">
        <f t="shared" si="191"/>
        <v>237.78340496912531</v>
      </c>
      <c r="AA355">
        <f t="shared" si="192"/>
        <v>1.9756921789460749</v>
      </c>
      <c r="AB355">
        <f t="shared" si="193"/>
        <v>349</v>
      </c>
      <c r="AC355">
        <f>$AL$7*INDEX(I_rec,MATCH(AB355-$AL$13,cpi_rec_u,0))/INDEX(I_rec,MATCH(AB2-$AL$13,cpi_rec_u,0))</f>
        <v>1641.0947734280119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109</v>
      </c>
      <c r="C356">
        <f t="shared" si="173"/>
        <v>2055</v>
      </c>
      <c r="D356">
        <f t="shared" si="174"/>
        <v>0.45102485353182609</v>
      </c>
      <c r="E356">
        <f t="shared" si="175"/>
        <v>4.8746961652883503E-2</v>
      </c>
      <c r="F356">
        <f t="shared" si="176"/>
        <v>2.4569173231236228E-2</v>
      </c>
      <c r="G356">
        <f t="shared" si="177"/>
        <v>0.47944528014511895</v>
      </c>
      <c r="H356" t="b">
        <f t="shared" si="178"/>
        <v>0</v>
      </c>
      <c r="I356">
        <f t="shared" si="179"/>
        <v>1</v>
      </c>
      <c r="J356">
        <f t="shared" si="180"/>
        <v>1641.0947734280126</v>
      </c>
      <c r="K356">
        <f t="shared" si="181"/>
        <v>10.337853608343753</v>
      </c>
      <c r="L356">
        <f t="shared" si="182"/>
        <v>827.13548516811318</v>
      </c>
      <c r="M356">
        <f t="shared" si="183"/>
        <v>5.2104276354941579</v>
      </c>
      <c r="N356">
        <f t="shared" si="165"/>
        <v>0.27135165479364914</v>
      </c>
      <c r="O356">
        <f t="shared" si="184"/>
        <v>0.99612967213404791</v>
      </c>
      <c r="P356">
        <f t="shared" si="185"/>
        <v>1651.4326270363563</v>
      </c>
      <c r="Q356">
        <f t="shared" si="186"/>
        <v>0.41950417180847094</v>
      </c>
      <c r="R356">
        <f t="shared" si="187"/>
        <v>4.4310989843934667E-2</v>
      </c>
      <c r="S356">
        <f t="shared" si="188"/>
        <v>1652.0987998166427</v>
      </c>
      <c r="T356">
        <f t="shared" si="189"/>
        <v>827.13548516811318</v>
      </c>
      <c r="U356">
        <f t="shared" si="166"/>
        <v>13350.025278557361</v>
      </c>
      <c r="V356">
        <f t="shared" si="190"/>
        <v>1.667606990285962</v>
      </c>
      <c r="W356">
        <f t="shared" si="167"/>
        <v>27844.731883723121</v>
      </c>
      <c r="X356">
        <f t="shared" si="168"/>
        <v>30344.832532219658</v>
      </c>
      <c r="Y356">
        <f t="shared" si="169"/>
        <v>1198.6614558094154</v>
      </c>
      <c r="Z356">
        <f t="shared" si="191"/>
        <v>225.31663187793498</v>
      </c>
      <c r="AA356">
        <f t="shared" si="192"/>
        <v>1.871859433160509</v>
      </c>
      <c r="AB356">
        <f t="shared" si="193"/>
        <v>349</v>
      </c>
      <c r="AC356">
        <f>$AL$7*INDEX(I_rec,MATCH(AB356-$AL$13,cpi_rec_u,0))/INDEX(I_rec,MATCH(AB2-$AL$13,cpi_rec_u,0))</f>
        <v>1641.0947734280119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109</v>
      </c>
      <c r="C357">
        <f t="shared" si="173"/>
        <v>2055</v>
      </c>
      <c r="D357">
        <f t="shared" si="174"/>
        <v>0.45102485353182609</v>
      </c>
      <c r="E357">
        <f t="shared" si="175"/>
        <v>4.8746961652883503E-2</v>
      </c>
      <c r="F357">
        <f t="shared" si="176"/>
        <v>2.3371500685890102E-2</v>
      </c>
      <c r="G357">
        <f t="shared" si="177"/>
        <v>0.45607377945922883</v>
      </c>
      <c r="H357" t="b">
        <f t="shared" si="178"/>
        <v>0</v>
      </c>
      <c r="I357">
        <f t="shared" si="179"/>
        <v>1</v>
      </c>
      <c r="J357">
        <f t="shared" si="180"/>
        <v>1641.0947734280126</v>
      </c>
      <c r="K357">
        <f t="shared" si="181"/>
        <v>10.359147894158543</v>
      </c>
      <c r="L357">
        <f t="shared" si="182"/>
        <v>786.81514339088403</v>
      </c>
      <c r="M357">
        <f t="shared" si="183"/>
        <v>4.9666445641795613</v>
      </c>
      <c r="N357">
        <f t="shared" si="165"/>
        <v>0.27030157492304829</v>
      </c>
      <c r="O357">
        <f t="shared" si="184"/>
        <v>0.99613018807127085</v>
      </c>
      <c r="P357">
        <f t="shared" si="185"/>
        <v>1651.453921322171</v>
      </c>
      <c r="Q357">
        <f t="shared" si="186"/>
        <v>0.41950417180847094</v>
      </c>
      <c r="R357">
        <f t="shared" si="187"/>
        <v>4.4310989843934667E-2</v>
      </c>
      <c r="S357">
        <f t="shared" si="188"/>
        <v>1652.1214663093124</v>
      </c>
      <c r="T357">
        <f t="shared" si="189"/>
        <v>786.81514339088403</v>
      </c>
      <c r="U357">
        <f t="shared" si="166"/>
        <v>12605.455727225806</v>
      </c>
      <c r="V357">
        <f t="shared" si="190"/>
        <v>1.5745997215619916</v>
      </c>
      <c r="W357">
        <f t="shared" si="167"/>
        <v>27639.071340983941</v>
      </c>
      <c r="X357">
        <f t="shared" si="168"/>
        <v>30135.933249115587</v>
      </c>
      <c r="Y357">
        <f t="shared" si="169"/>
        <v>1138.7532472293817</v>
      </c>
      <c r="Z357">
        <f t="shared" si="191"/>
        <v>213.50359117581871</v>
      </c>
      <c r="AA357">
        <f t="shared" si="192"/>
        <v>1.7733240058736059</v>
      </c>
      <c r="AB357">
        <f t="shared" si="193"/>
        <v>349</v>
      </c>
      <c r="AC357">
        <f>$AL$7*INDEX(I_rec,MATCH(AB357-$AL$13,cpi_rec_u,0))/INDEX(I_rec,MATCH(AB2-$AL$13,cpi_rec_u,0))</f>
        <v>1641.0947734280119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109</v>
      </c>
      <c r="C358">
        <f t="shared" si="173"/>
        <v>2055</v>
      </c>
      <c r="D358">
        <f t="shared" si="174"/>
        <v>0.45102485353182609</v>
      </c>
      <c r="E358">
        <f t="shared" si="175"/>
        <v>4.8746961652883503E-2</v>
      </c>
      <c r="F358">
        <f t="shared" si="176"/>
        <v>2.2232211038184676E-2</v>
      </c>
      <c r="G358">
        <f t="shared" si="177"/>
        <v>0.43384156842104415</v>
      </c>
      <c r="H358" t="b">
        <f t="shared" si="178"/>
        <v>0</v>
      </c>
      <c r="I358">
        <f t="shared" si="179"/>
        <v>1</v>
      </c>
      <c r="J358">
        <f t="shared" si="180"/>
        <v>1641.0947734280126</v>
      </c>
      <c r="K358">
        <f t="shared" si="181"/>
        <v>10.380486042715598</v>
      </c>
      <c r="L358">
        <f t="shared" si="182"/>
        <v>748.46029576810054</v>
      </c>
      <c r="M358">
        <f t="shared" si="183"/>
        <v>4.7342675021250766</v>
      </c>
      <c r="N358">
        <f t="shared" si="165"/>
        <v>0.26925569817863082</v>
      </c>
      <c r="O358">
        <f t="shared" si="184"/>
        <v>0.99613070421541117</v>
      </c>
      <c r="P358">
        <f t="shared" si="185"/>
        <v>1651.4752594707281</v>
      </c>
      <c r="Q358">
        <f t="shared" si="186"/>
        <v>0.41950417180847094</v>
      </c>
      <c r="R358">
        <f t="shared" si="187"/>
        <v>4.4310989843934667E-2</v>
      </c>
      <c r="S358">
        <f t="shared" si="188"/>
        <v>1652.1441794912457</v>
      </c>
      <c r="T358">
        <f t="shared" si="189"/>
        <v>748.46029576810054</v>
      </c>
      <c r="U358">
        <f t="shared" si="166"/>
        <v>11896.813122668491</v>
      </c>
      <c r="V358">
        <f t="shared" si="190"/>
        <v>1.4860802366684069</v>
      </c>
      <c r="W358">
        <f t="shared" si="167"/>
        <v>27422.022204941422</v>
      </c>
      <c r="X358">
        <f t="shared" si="168"/>
        <v>29916.487129454174</v>
      </c>
      <c r="Y358">
        <f t="shared" si="169"/>
        <v>1082.2025752218935</v>
      </c>
      <c r="Z358">
        <f t="shared" si="191"/>
        <v>202.30999671348812</v>
      </c>
      <c r="AA358">
        <f t="shared" si="192"/>
        <v>1.6798155336050309</v>
      </c>
      <c r="AB358">
        <f t="shared" si="193"/>
        <v>349</v>
      </c>
      <c r="AC358">
        <f>$AL$7*INDEX(I_rec,MATCH(AB358-$AL$13,cpi_rec_u,0))/INDEX(I_rec,MATCH(AB2-$AL$13,cpi_rec_u,0))</f>
        <v>1641.0947734280119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109</v>
      </c>
      <c r="C359">
        <f t="shared" si="173"/>
        <v>2055</v>
      </c>
      <c r="D359">
        <f t="shared" si="174"/>
        <v>0.45102485353182609</v>
      </c>
      <c r="E359">
        <f t="shared" si="175"/>
        <v>4.8746961652883503E-2</v>
      </c>
      <c r="F359">
        <f t="shared" si="176"/>
        <v>2.1148458299247472E-2</v>
      </c>
      <c r="G359">
        <f t="shared" si="177"/>
        <v>0.41269311012179666</v>
      </c>
      <c r="H359" t="b">
        <f t="shared" si="178"/>
        <v>0</v>
      </c>
      <c r="I359">
        <f t="shared" si="179"/>
        <v>1</v>
      </c>
      <c r="J359">
        <f t="shared" si="180"/>
        <v>1641.0947734280126</v>
      </c>
      <c r="K359">
        <f t="shared" si="181"/>
        <v>10.401868144364981</v>
      </c>
      <c r="L359">
        <f t="shared" si="182"/>
        <v>711.9751304315871</v>
      </c>
      <c r="M359">
        <f t="shared" si="183"/>
        <v>4.512762790260199</v>
      </c>
      <c r="N359">
        <f t="shared" si="165"/>
        <v>0.26821400726066569</v>
      </c>
      <c r="O359">
        <f t="shared" si="184"/>
        <v>0.99613122052750747</v>
      </c>
      <c r="P359">
        <f t="shared" si="185"/>
        <v>1651.4966415723775</v>
      </c>
      <c r="Q359">
        <f t="shared" si="186"/>
        <v>0.41950417180847094</v>
      </c>
      <c r="R359">
        <f t="shared" si="187"/>
        <v>4.4310989843934667E-2</v>
      </c>
      <c r="S359">
        <f t="shared" si="188"/>
        <v>1652.1669394586149</v>
      </c>
      <c r="T359">
        <f t="shared" si="189"/>
        <v>711.9751304315871</v>
      </c>
      <c r="U359">
        <f t="shared" si="166"/>
        <v>11222.345603417012</v>
      </c>
      <c r="V359">
        <f t="shared" si="190"/>
        <v>1.4018297033281331</v>
      </c>
      <c r="W359">
        <f t="shared" si="167"/>
        <v>27192.956044516945</v>
      </c>
      <c r="X359">
        <f t="shared" si="168"/>
        <v>29685.963859890082</v>
      </c>
      <c r="Y359">
        <f t="shared" si="169"/>
        <v>1028.8471488842858</v>
      </c>
      <c r="Z359">
        <f t="shared" si="191"/>
        <v>191.70336083017872</v>
      </c>
      <c r="AA359">
        <f t="shared" si="192"/>
        <v>1.5910774580327247</v>
      </c>
      <c r="AB359">
        <f t="shared" si="193"/>
        <v>349</v>
      </c>
      <c r="AC359">
        <f>$AL$7*INDEX(I_rec,MATCH(AB359-$AL$13,cpi_rec_u,0))/INDEX(I_rec,MATCH(AB2-$AL$13,cpi_rec_u,0))</f>
        <v>1641.0947734280119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109</v>
      </c>
      <c r="C360">
        <f t="shared" si="173"/>
        <v>2055</v>
      </c>
      <c r="D360">
        <f t="shared" si="174"/>
        <v>0.45102485353182609</v>
      </c>
      <c r="E360">
        <f t="shared" si="175"/>
        <v>4.8746961652883503E-2</v>
      </c>
      <c r="F360">
        <f t="shared" si="176"/>
        <v>2.011753521351645E-2</v>
      </c>
      <c r="G360">
        <f t="shared" si="177"/>
        <v>0.39257557490828021</v>
      </c>
      <c r="H360" t="b">
        <f t="shared" si="178"/>
        <v>0</v>
      </c>
      <c r="I360">
        <f t="shared" si="179"/>
        <v>1</v>
      </c>
      <c r="J360">
        <f t="shared" si="180"/>
        <v>1641.0947734280126</v>
      </c>
      <c r="K360">
        <f t="shared" si="181"/>
        <v>10.423294289642866</v>
      </c>
      <c r="L360">
        <f t="shared" si="182"/>
        <v>677.26850605063169</v>
      </c>
      <c r="M360">
        <f t="shared" si="183"/>
        <v>4.3016217381074782</v>
      </c>
      <c r="N360">
        <f t="shared" si="165"/>
        <v>0.26717648493204477</v>
      </c>
      <c r="O360">
        <f t="shared" si="184"/>
        <v>0.99613173696923074</v>
      </c>
      <c r="P360">
        <f t="shared" si="185"/>
        <v>1651.5180677176554</v>
      </c>
      <c r="Q360">
        <f t="shared" si="186"/>
        <v>0.41950417180847094</v>
      </c>
      <c r="R360">
        <f t="shared" si="187"/>
        <v>4.4310989843934667E-2</v>
      </c>
      <c r="S360">
        <f t="shared" si="188"/>
        <v>1652.1897463077905</v>
      </c>
      <c r="T360">
        <f t="shared" si="189"/>
        <v>677.26850605063169</v>
      </c>
      <c r="U360">
        <f t="shared" si="166"/>
        <v>10580.386666721586</v>
      </c>
      <c r="V360">
        <f t="shared" si="190"/>
        <v>1.3216399517754287</v>
      </c>
      <c r="W360">
        <f t="shared" si="167"/>
        <v>26951.209761823673</v>
      </c>
      <c r="X360">
        <f t="shared" si="168"/>
        <v>29443.806471947057</v>
      </c>
      <c r="Y360">
        <f t="shared" si="169"/>
        <v>978.53258649117527</v>
      </c>
      <c r="Z360">
        <f t="shared" si="191"/>
        <v>181.65289999928433</v>
      </c>
      <c r="AA360">
        <f t="shared" si="192"/>
        <v>1.5068663207585127</v>
      </c>
      <c r="AB360">
        <f t="shared" si="193"/>
        <v>349</v>
      </c>
      <c r="AC360">
        <f>$AL$7*INDEX(I_rec,MATCH(AB360-$AL$13,cpi_rec_u,0))/INDEX(I_rec,MATCH(AB2-$AL$13,cpi_rec_u,0))</f>
        <v>1641.0947734280119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109</v>
      </c>
      <c r="C361">
        <f t="shared" si="173"/>
        <v>2055</v>
      </c>
      <c r="D361">
        <f t="shared" si="174"/>
        <v>0.45102485353182609</v>
      </c>
      <c r="E361">
        <f t="shared" si="175"/>
        <v>4.8746961652883503E-2</v>
      </c>
      <c r="F361">
        <f t="shared" si="176"/>
        <v>1.9136866495912629E-2</v>
      </c>
      <c r="G361">
        <f t="shared" si="177"/>
        <v>0.37343870841236759</v>
      </c>
      <c r="H361" t="b">
        <f t="shared" si="178"/>
        <v>0</v>
      </c>
      <c r="I361">
        <f t="shared" si="179"/>
        <v>1</v>
      </c>
      <c r="J361">
        <f t="shared" si="180"/>
        <v>1641.0947734280126</v>
      </c>
      <c r="K361">
        <f t="shared" si="181"/>
        <v>10.444764569271918</v>
      </c>
      <c r="L361">
        <f t="shared" si="182"/>
        <v>644.25372415747586</v>
      </c>
      <c r="M361">
        <f t="shared" si="183"/>
        <v>4.1003594555635585</v>
      </c>
      <c r="N361">
        <f t="shared" si="165"/>
        <v>0.26614311401833474</v>
      </c>
      <c r="O361">
        <f t="shared" si="184"/>
        <v>0.99613225350287526</v>
      </c>
      <c r="P361">
        <f t="shared" si="185"/>
        <v>1651.5395379972845</v>
      </c>
      <c r="Q361">
        <f t="shared" si="186"/>
        <v>0.41950417180847094</v>
      </c>
      <c r="R361">
        <f t="shared" si="187"/>
        <v>4.4310989843934667E-2</v>
      </c>
      <c r="S361">
        <f t="shared" si="188"/>
        <v>1652.2126001353413</v>
      </c>
      <c r="T361">
        <f t="shared" si="189"/>
        <v>644.25372415747586</v>
      </c>
      <c r="U361">
        <f t="shared" si="166"/>
        <v>9969.3510091524349</v>
      </c>
      <c r="V361">
        <f t="shared" si="190"/>
        <v>1.2453129551881679</v>
      </c>
      <c r="W361">
        <f t="shared" si="167"/>
        <v>26696.083680066266</v>
      </c>
      <c r="X361">
        <f t="shared" si="168"/>
        <v>29189.430002451671</v>
      </c>
      <c r="Y361">
        <f t="shared" si="169"/>
        <v>931.11203025633233</v>
      </c>
      <c r="Z361">
        <f t="shared" si="191"/>
        <v>172.12944542477356</v>
      </c>
      <c r="AA361">
        <f t="shared" si="192"/>
        <v>1.4269510941164985</v>
      </c>
      <c r="AB361">
        <f t="shared" si="193"/>
        <v>349</v>
      </c>
      <c r="AC361">
        <f>$AL$7*INDEX(I_rec,MATCH(AB361-$AL$13,cpi_rec_u,0))/INDEX(I_rec,MATCH(AB2-$AL$13,cpi_rec_u,0))</f>
        <v>1641.0947734280119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110</v>
      </c>
      <c r="C362">
        <f t="shared" si="173"/>
        <v>2055</v>
      </c>
      <c r="D362">
        <f t="shared" si="174"/>
        <v>0.4980356718747343</v>
      </c>
      <c r="E362">
        <f t="shared" si="175"/>
        <v>5.5817229202117291E-2</v>
      </c>
      <c r="F362">
        <f t="shared" si="176"/>
        <v>2.0844313980395768E-2</v>
      </c>
      <c r="G362">
        <f t="shared" si="177"/>
        <v>0.35259439443197182</v>
      </c>
      <c r="H362" t="b">
        <f t="shared" si="178"/>
        <v>0</v>
      </c>
      <c r="I362">
        <f t="shared" si="179"/>
        <v>1</v>
      </c>
      <c r="J362">
        <f t="shared" si="180"/>
        <v>1641.0947734280126</v>
      </c>
      <c r="K362">
        <f t="shared" si="181"/>
        <v>10.466279074161676</v>
      </c>
      <c r="L362">
        <f t="shared" si="182"/>
        <v>612.84831257124404</v>
      </c>
      <c r="M362">
        <f t="shared" si="183"/>
        <v>3.9085137393383267</v>
      </c>
      <c r="N362">
        <f t="shared" si="165"/>
        <v>0.26511387740782305</v>
      </c>
      <c r="O362">
        <f t="shared" si="184"/>
        <v>0.9961327700913547</v>
      </c>
      <c r="P362">
        <f t="shared" si="185"/>
        <v>1651.5610525021743</v>
      </c>
      <c r="Q362">
        <f t="shared" si="186"/>
        <v>0.46322955470156368</v>
      </c>
      <c r="R362">
        <f t="shared" si="187"/>
        <v>5.0527516687024709E-2</v>
      </c>
      <c r="S362">
        <f t="shared" si="188"/>
        <v>1652.2355010380347</v>
      </c>
      <c r="T362">
        <f t="shared" si="189"/>
        <v>612.84831257124404</v>
      </c>
      <c r="U362">
        <f t="shared" si="166"/>
        <v>9387.7305698877099</v>
      </c>
      <c r="V362">
        <f t="shared" si="190"/>
        <v>1.1726603354385325</v>
      </c>
      <c r="W362">
        <f t="shared" si="167"/>
        <v>26624.730052816933</v>
      </c>
      <c r="X362">
        <f t="shared" si="168"/>
        <v>29111.58392888966</v>
      </c>
      <c r="Y362">
        <f t="shared" si="169"/>
        <v>876.85073647466538</v>
      </c>
      <c r="Z362">
        <f t="shared" si="191"/>
        <v>163.10535832859264</v>
      </c>
      <c r="AA362">
        <f t="shared" si="192"/>
        <v>1.3511125461814157</v>
      </c>
      <c r="AB362">
        <f t="shared" si="193"/>
        <v>349</v>
      </c>
      <c r="AC362">
        <f>$AL$7*INDEX(I_rec,MATCH(AB362-$AL$13,cpi_rec_u,0))/INDEX(I_rec,MATCH(AB2-$AL$13,cpi_rec_u,0))</f>
        <v>1641.0947734280119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110</v>
      </c>
      <c r="C363">
        <f t="shared" si="173"/>
        <v>2056</v>
      </c>
      <c r="D363">
        <f t="shared" si="174"/>
        <v>0.4980356718747343</v>
      </c>
      <c r="E363">
        <f t="shared" si="175"/>
        <v>5.5817229202117291E-2</v>
      </c>
      <c r="F363">
        <f t="shared" si="176"/>
        <v>1.968084212939112E-2</v>
      </c>
      <c r="G363">
        <f t="shared" si="177"/>
        <v>0.33291355230258068</v>
      </c>
      <c r="H363" t="b">
        <f t="shared" si="178"/>
        <v>1</v>
      </c>
      <c r="I363">
        <f t="shared" si="179"/>
        <v>1.0249999999999999</v>
      </c>
      <c r="J363">
        <f t="shared" si="180"/>
        <v>1682.1221427637126</v>
      </c>
      <c r="K363">
        <f t="shared" si="181"/>
        <v>10.487837895408941</v>
      </c>
      <c r="L363">
        <f t="shared" si="182"/>
        <v>593.10683828838216</v>
      </c>
      <c r="M363">
        <f t="shared" si="183"/>
        <v>3.6979528516324014</v>
      </c>
      <c r="N363">
        <f t="shared" si="165"/>
        <v>0.26408875805155579</v>
      </c>
      <c r="O363">
        <f t="shared" si="184"/>
        <v>0.99613328669819001</v>
      </c>
      <c r="P363">
        <f t="shared" si="185"/>
        <v>1692.6099806591217</v>
      </c>
      <c r="Q363">
        <f t="shared" si="186"/>
        <v>0.46322955470156368</v>
      </c>
      <c r="R363">
        <f t="shared" si="187"/>
        <v>5.0527516687024709E-2</v>
      </c>
      <c r="S363">
        <f t="shared" si="188"/>
        <v>1693.2858184485385</v>
      </c>
      <c r="T363">
        <f t="shared" si="189"/>
        <v>593.10683828838216</v>
      </c>
      <c r="U363">
        <f t="shared" si="166"/>
        <v>8823.9474800202643</v>
      </c>
      <c r="V363">
        <f t="shared" si="190"/>
        <v>1.1022358529337646</v>
      </c>
      <c r="W363">
        <f t="shared" si="167"/>
        <v>26505.22160780133</v>
      </c>
      <c r="X363">
        <f t="shared" si="168"/>
        <v>28985.874818778764</v>
      </c>
      <c r="Y363">
        <f t="shared" si="169"/>
        <v>825.8430724973008</v>
      </c>
      <c r="Z363">
        <f t="shared" si="191"/>
        <v>157.24085361572767</v>
      </c>
      <c r="AA363">
        <f t="shared" si="192"/>
        <v>1.2714667164487574</v>
      </c>
      <c r="AB363">
        <f t="shared" si="193"/>
        <v>361</v>
      </c>
      <c r="AC363">
        <f>$AL$7*INDEX(I_rec,MATCH(AB363-$AL$13,cpi_rec_u,0))/INDEX(I_rec,MATCH(AB2-$AL$13,cpi_rec_u,0))</f>
        <v>1682.122142763712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110</v>
      </c>
      <c r="C364">
        <f t="shared" si="173"/>
        <v>2056</v>
      </c>
      <c r="D364">
        <f t="shared" si="174"/>
        <v>0.4980356718747343</v>
      </c>
      <c r="E364">
        <f t="shared" si="175"/>
        <v>5.5817229202117291E-2</v>
      </c>
      <c r="F364">
        <f t="shared" si="176"/>
        <v>1.8582312053364209E-2</v>
      </c>
      <c r="G364">
        <f t="shared" si="177"/>
        <v>0.31433124024921649</v>
      </c>
      <c r="H364" t="b">
        <f t="shared" si="178"/>
        <v>0</v>
      </c>
      <c r="I364">
        <f t="shared" si="179"/>
        <v>1</v>
      </c>
      <c r="J364">
        <f t="shared" si="180"/>
        <v>1682.1221427637126</v>
      </c>
      <c r="K364">
        <f t="shared" si="181"/>
        <v>10.509441124298124</v>
      </c>
      <c r="L364">
        <f t="shared" si="182"/>
        <v>560.00125795429631</v>
      </c>
      <c r="M364">
        <f t="shared" si="183"/>
        <v>3.4987353774049161</v>
      </c>
      <c r="N364">
        <f t="shared" si="165"/>
        <v>0.26306773896336977</v>
      </c>
      <c r="O364">
        <f t="shared" si="184"/>
        <v>0.99613380328750423</v>
      </c>
      <c r="P364">
        <f t="shared" si="185"/>
        <v>1692.6315838880107</v>
      </c>
      <c r="Q364">
        <f t="shared" si="186"/>
        <v>0.46322955470156368</v>
      </c>
      <c r="R364">
        <f t="shared" si="187"/>
        <v>5.0527516687024709E-2</v>
      </c>
      <c r="S364">
        <f t="shared" si="188"/>
        <v>1693.3088137926188</v>
      </c>
      <c r="T364">
        <f t="shared" si="189"/>
        <v>560.00125795429631</v>
      </c>
      <c r="U364">
        <f t="shared" si="166"/>
        <v>8291.4722315147592</v>
      </c>
      <c r="V364">
        <f t="shared" si="190"/>
        <v>1.0357221626572177</v>
      </c>
      <c r="W364">
        <f t="shared" si="167"/>
        <v>26378.136086444632</v>
      </c>
      <c r="X364">
        <f t="shared" si="168"/>
        <v>28852.939312930794</v>
      </c>
      <c r="Y364">
        <f t="shared" si="169"/>
        <v>777.90796755415772</v>
      </c>
      <c r="Z364">
        <f t="shared" si="191"/>
        <v>147.89003672045905</v>
      </c>
      <c r="AA364">
        <f t="shared" si="192"/>
        <v>1.1964417680943915</v>
      </c>
      <c r="AB364">
        <f t="shared" si="193"/>
        <v>361</v>
      </c>
      <c r="AC364">
        <f>$AL$7*INDEX(I_rec,MATCH(AB364-$AL$13,cpi_rec_u,0))/INDEX(I_rec,MATCH(AB2-$AL$13,cpi_rec_u,0))</f>
        <v>1682.122142763712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110</v>
      </c>
      <c r="C365">
        <f t="shared" si="173"/>
        <v>2056</v>
      </c>
      <c r="D365">
        <f t="shared" si="174"/>
        <v>0.4980356718747343</v>
      </c>
      <c r="E365">
        <f t="shared" si="175"/>
        <v>5.5817229202117291E-2</v>
      </c>
      <c r="F365">
        <f t="shared" si="176"/>
        <v>1.7545098882376313E-2</v>
      </c>
      <c r="G365">
        <f t="shared" si="177"/>
        <v>0.29678614136684017</v>
      </c>
      <c r="H365" t="b">
        <f t="shared" si="178"/>
        <v>0</v>
      </c>
      <c r="I365">
        <f t="shared" si="179"/>
        <v>1</v>
      </c>
      <c r="J365">
        <f t="shared" si="180"/>
        <v>1682.1221427637126</v>
      </c>
      <c r="K365">
        <f t="shared" si="181"/>
        <v>10.531088852301734</v>
      </c>
      <c r="L365">
        <f t="shared" si="182"/>
        <v>528.74353938558738</v>
      </c>
      <c r="M365">
        <f t="shared" si="183"/>
        <v>3.3102502201187018</v>
      </c>
      <c r="N365">
        <f t="shared" si="165"/>
        <v>0.26205080321991769</v>
      </c>
      <c r="O365">
        <f t="shared" si="184"/>
        <v>0.99613431982401435</v>
      </c>
      <c r="P365">
        <f t="shared" si="185"/>
        <v>1692.6532316160144</v>
      </c>
      <c r="Q365">
        <f t="shared" si="186"/>
        <v>0.46322955470156368</v>
      </c>
      <c r="R365">
        <f t="shared" si="187"/>
        <v>5.0527516687024709E-2</v>
      </c>
      <c r="S365">
        <f t="shared" si="188"/>
        <v>1693.331856503343</v>
      </c>
      <c r="T365">
        <f t="shared" si="189"/>
        <v>528.74353938558738</v>
      </c>
      <c r="U365">
        <f t="shared" si="166"/>
        <v>7788.5573736887909</v>
      </c>
      <c r="V365">
        <f t="shared" si="190"/>
        <v>0.97290098330137742</v>
      </c>
      <c r="W365">
        <f t="shared" si="167"/>
        <v>26242.995504503029</v>
      </c>
      <c r="X365">
        <f t="shared" si="168"/>
        <v>28712.364356415623</v>
      </c>
      <c r="Y365">
        <f t="shared" si="169"/>
        <v>732.87445317060281</v>
      </c>
      <c r="Z365">
        <f t="shared" si="191"/>
        <v>139.09536739765593</v>
      </c>
      <c r="AA365">
        <f t="shared" si="192"/>
        <v>1.1257695249371977</v>
      </c>
      <c r="AB365">
        <f t="shared" si="193"/>
        <v>361</v>
      </c>
      <c r="AC365">
        <f>$AL$7*INDEX(I_rec,MATCH(AB365-$AL$13,cpi_rec_u,0))/INDEX(I_rec,MATCH(AB2-$AL$13,cpi_rec_u,0))</f>
        <v>1682.122142763712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110</v>
      </c>
      <c r="C366">
        <f t="shared" si="173"/>
        <v>2056</v>
      </c>
      <c r="D366">
        <f t="shared" si="174"/>
        <v>0.4980356718747343</v>
      </c>
      <c r="E366">
        <f t="shared" si="175"/>
        <v>5.5817229202117291E-2</v>
      </c>
      <c r="F366">
        <f t="shared" si="176"/>
        <v>1.65657800766849E-2</v>
      </c>
      <c r="G366">
        <f t="shared" si="177"/>
        <v>0.28022036129015526</v>
      </c>
      <c r="H366" t="b">
        <f t="shared" si="178"/>
        <v>0</v>
      </c>
      <c r="I366">
        <f t="shared" si="179"/>
        <v>1</v>
      </c>
      <c r="J366">
        <f t="shared" si="180"/>
        <v>1682.1221427637126</v>
      </c>
      <c r="K366">
        <f t="shared" si="181"/>
        <v>10.552781171080641</v>
      </c>
      <c r="L366">
        <f t="shared" si="182"/>
        <v>499.23054005856335</v>
      </c>
      <c r="M366">
        <f t="shared" si="183"/>
        <v>3.1319192044536681</v>
      </c>
      <c r="N366">
        <f t="shared" si="165"/>
        <v>0.26103793396068736</v>
      </c>
      <c r="O366">
        <f t="shared" si="184"/>
        <v>0.99613483627302479</v>
      </c>
      <c r="P366">
        <f t="shared" si="185"/>
        <v>1692.6749239347932</v>
      </c>
      <c r="Q366">
        <f t="shared" si="186"/>
        <v>0.46322955470156368</v>
      </c>
      <c r="R366">
        <f t="shared" si="187"/>
        <v>5.0527516687024709E-2</v>
      </c>
      <c r="S366">
        <f t="shared" si="188"/>
        <v>1693.3549466782783</v>
      </c>
      <c r="T366">
        <f t="shared" si="189"/>
        <v>499.23054005856335</v>
      </c>
      <c r="U366">
        <f t="shared" si="166"/>
        <v>7313.5529589077769</v>
      </c>
      <c r="V366">
        <f t="shared" si="190"/>
        <v>0.91356621306855956</v>
      </c>
      <c r="W366">
        <f t="shared" si="167"/>
        <v>26099.291733247483</v>
      </c>
      <c r="X366">
        <f t="shared" si="168"/>
        <v>28563.713292291755</v>
      </c>
      <c r="Y366">
        <f t="shared" si="169"/>
        <v>690.58109964663379</v>
      </c>
      <c r="Z366">
        <f t="shared" si="191"/>
        <v>130.82376401425981</v>
      </c>
      <c r="AA366">
        <f t="shared" si="192"/>
        <v>1.0591973799426753</v>
      </c>
      <c r="AB366">
        <f t="shared" si="193"/>
        <v>361</v>
      </c>
      <c r="AC366">
        <f>$AL$7*INDEX(I_rec,MATCH(AB366-$AL$13,cpi_rec_u,0))/INDEX(I_rec,MATCH(AB2-$AL$13,cpi_rec_u,0))</f>
        <v>1682.122142763712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110</v>
      </c>
      <c r="C367">
        <f t="shared" si="173"/>
        <v>2056</v>
      </c>
      <c r="D367">
        <f t="shared" si="174"/>
        <v>0.4980356718747343</v>
      </c>
      <c r="E367">
        <f t="shared" si="175"/>
        <v>5.5817229202117291E-2</v>
      </c>
      <c r="F367">
        <f t="shared" si="176"/>
        <v>1.5641124133232712E-2</v>
      </c>
      <c r="G367">
        <f t="shared" si="177"/>
        <v>0.26457923715692255</v>
      </c>
      <c r="H367" t="b">
        <f t="shared" si="178"/>
        <v>0</v>
      </c>
      <c r="I367">
        <f t="shared" si="179"/>
        <v>1</v>
      </c>
      <c r="J367">
        <f t="shared" si="180"/>
        <v>1682.1221427637126</v>
      </c>
      <c r="K367">
        <f t="shared" si="181"/>
        <v>10.574518172484549</v>
      </c>
      <c r="L367">
        <f t="shared" si="182"/>
        <v>471.36487457941769</v>
      </c>
      <c r="M367">
        <f t="shared" si="183"/>
        <v>2.9631953027629327</v>
      </c>
      <c r="N367">
        <f t="shared" si="165"/>
        <v>0.26002911438801418</v>
      </c>
      <c r="O367">
        <f t="shared" si="184"/>
        <v>0.99613535260041897</v>
      </c>
      <c r="P367">
        <f t="shared" si="185"/>
        <v>1692.6966609361973</v>
      </c>
      <c r="Q367">
        <f t="shared" si="186"/>
        <v>0.46322955470156368</v>
      </c>
      <c r="R367">
        <f t="shared" si="187"/>
        <v>5.0527516687024709E-2</v>
      </c>
      <c r="S367">
        <f t="shared" si="188"/>
        <v>1693.3780844151936</v>
      </c>
      <c r="T367">
        <f t="shared" si="189"/>
        <v>471.36487457941769</v>
      </c>
      <c r="U367">
        <f t="shared" si="166"/>
        <v>6864.9011019927275</v>
      </c>
      <c r="V367">
        <f t="shared" si="190"/>
        <v>0.85752325006398589</v>
      </c>
      <c r="W367">
        <f t="shared" si="167"/>
        <v>25946.484598567098</v>
      </c>
      <c r="X367">
        <f t="shared" si="168"/>
        <v>28406.52451313303</v>
      </c>
      <c r="Y367">
        <f t="shared" si="169"/>
        <v>650.8754839714353</v>
      </c>
      <c r="Z367">
        <f t="shared" si="191"/>
        <v>123.04411300184971</v>
      </c>
      <c r="AA367">
        <f t="shared" si="192"/>
        <v>0.99648739103651929</v>
      </c>
      <c r="AB367">
        <f t="shared" si="193"/>
        <v>361</v>
      </c>
      <c r="AC367">
        <f>$AL$7*INDEX(I_rec,MATCH(AB367-$AL$13,cpi_rec_u,0))/INDEX(I_rec,MATCH(AB2-$AL$13,cpi_rec_u,0))</f>
        <v>1682.122142763712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110</v>
      </c>
      <c r="C368">
        <f t="shared" si="173"/>
        <v>2056</v>
      </c>
      <c r="D368">
        <f t="shared" si="174"/>
        <v>0.4980356718747343</v>
      </c>
      <c r="E368">
        <f t="shared" si="175"/>
        <v>5.5817229202117291E-2</v>
      </c>
      <c r="F368">
        <f t="shared" si="176"/>
        <v>1.4768079922509295E-2</v>
      </c>
      <c r="G368">
        <f t="shared" si="177"/>
        <v>0.24981115723441327</v>
      </c>
      <c r="H368" t="b">
        <f t="shared" si="178"/>
        <v>0</v>
      </c>
      <c r="I368">
        <f t="shared" si="179"/>
        <v>1</v>
      </c>
      <c r="J368">
        <f t="shared" si="180"/>
        <v>1682.1221427637126</v>
      </c>
      <c r="K368">
        <f t="shared" si="181"/>
        <v>10.596299948552343</v>
      </c>
      <c r="L368">
        <f t="shared" si="182"/>
        <v>445.05459333719108</v>
      </c>
      <c r="M368">
        <f t="shared" si="183"/>
        <v>2.8035609570739166</v>
      </c>
      <c r="N368">
        <f t="shared" si="165"/>
        <v>0.25902432776708773</v>
      </c>
      <c r="O368">
        <f t="shared" si="184"/>
        <v>0.9961358687726517</v>
      </c>
      <c r="P368">
        <f t="shared" si="185"/>
        <v>1692.718442712265</v>
      </c>
      <c r="Q368">
        <f t="shared" si="186"/>
        <v>0.46322955470156368</v>
      </c>
      <c r="R368">
        <f t="shared" si="187"/>
        <v>5.0527516687024709E-2</v>
      </c>
      <c r="S368">
        <f t="shared" si="188"/>
        <v>1693.4012698120587</v>
      </c>
      <c r="T368">
        <f t="shared" si="189"/>
        <v>445.05459333719108</v>
      </c>
      <c r="U368">
        <f t="shared" si="166"/>
        <v>6441.1308432135193</v>
      </c>
      <c r="V368">
        <f t="shared" si="190"/>
        <v>0.80458835061098155</v>
      </c>
      <c r="W368">
        <f t="shared" si="167"/>
        <v>25783.999860220028</v>
      </c>
      <c r="X368">
        <f t="shared" si="168"/>
        <v>28240.310035525261</v>
      </c>
      <c r="Y368">
        <f t="shared" si="169"/>
        <v>613.61368741966464</v>
      </c>
      <c r="Z368">
        <f t="shared" si="191"/>
        <v>115.72715175978759</v>
      </c>
      <c r="AA368">
        <f t="shared" si="192"/>
        <v>0.93741542944698331</v>
      </c>
      <c r="AB368">
        <f t="shared" si="193"/>
        <v>361</v>
      </c>
      <c r="AC368">
        <f>$AL$7*INDEX(I_rec,MATCH(AB368-$AL$13,cpi_rec_u,0))/INDEX(I_rec,MATCH(AB2-$AL$13,cpi_rec_u,0))</f>
        <v>1682.122142763712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110</v>
      </c>
      <c r="C369">
        <f t="shared" si="173"/>
        <v>2056</v>
      </c>
      <c r="D369">
        <f t="shared" si="174"/>
        <v>0.4980356718747343</v>
      </c>
      <c r="E369">
        <f t="shared" si="175"/>
        <v>5.5817229202117291E-2</v>
      </c>
      <c r="F369">
        <f t="shared" si="176"/>
        <v>1.3943766620599407E-2</v>
      </c>
      <c r="G369">
        <f t="shared" si="177"/>
        <v>0.23586739061381387</v>
      </c>
      <c r="H369" t="b">
        <f t="shared" si="178"/>
        <v>0</v>
      </c>
      <c r="I369">
        <f t="shared" si="179"/>
        <v>1</v>
      </c>
      <c r="J369">
        <f t="shared" si="180"/>
        <v>1682.1221427637126</v>
      </c>
      <c r="K369">
        <f t="shared" si="181"/>
        <v>10.618126591512507</v>
      </c>
      <c r="L369">
        <f t="shared" si="182"/>
        <v>420.21287909343397</v>
      </c>
      <c r="M369">
        <f t="shared" si="183"/>
        <v>2.6525264914872353</v>
      </c>
      <c r="N369">
        <f t="shared" si="165"/>
        <v>0.25802355742595284</v>
      </c>
      <c r="O369">
        <f t="shared" si="184"/>
        <v>0.99613638475674471</v>
      </c>
      <c r="P369">
        <f t="shared" si="185"/>
        <v>1692.7402693552251</v>
      </c>
      <c r="Q369">
        <f t="shared" si="186"/>
        <v>0.46322955470156368</v>
      </c>
      <c r="R369">
        <f t="shared" si="187"/>
        <v>5.0527516687024709E-2</v>
      </c>
      <c r="S369">
        <f t="shared" si="188"/>
        <v>1693.4245029670449</v>
      </c>
      <c r="T369">
        <f t="shared" si="189"/>
        <v>420.21287909343397</v>
      </c>
      <c r="U369">
        <f t="shared" si="166"/>
        <v>6040.8532979271558</v>
      </c>
      <c r="V369">
        <f t="shared" si="190"/>
        <v>0.75458802337218722</v>
      </c>
      <c r="W369">
        <f t="shared" si="167"/>
        <v>25611.227063676015</v>
      </c>
      <c r="X369">
        <f t="shared" si="168"/>
        <v>28064.553993133006</v>
      </c>
      <c r="Y369">
        <f t="shared" si="169"/>
        <v>578.65982117362068</v>
      </c>
      <c r="Z369">
        <f t="shared" si="191"/>
        <v>108.84535852624924</v>
      </c>
      <c r="AA369">
        <f t="shared" si="192"/>
        <v>0.88177037752338272</v>
      </c>
      <c r="AB369">
        <f t="shared" si="193"/>
        <v>361</v>
      </c>
      <c r="AC369">
        <f>$AL$7*INDEX(I_rec,MATCH(AB369-$AL$13,cpi_rec_u,0))/INDEX(I_rec,MATCH(AB2-$AL$13,cpi_rec_u,0))</f>
        <v>1682.122142763712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110</v>
      </c>
      <c r="C370">
        <f t="shared" si="173"/>
        <v>2056</v>
      </c>
      <c r="D370">
        <f t="shared" si="174"/>
        <v>0.4980356718747343</v>
      </c>
      <c r="E370">
        <f t="shared" si="175"/>
        <v>5.5817229202117291E-2</v>
      </c>
      <c r="F370">
        <f t="shared" si="176"/>
        <v>1.3165464203196578E-2</v>
      </c>
      <c r="G370">
        <f t="shared" si="177"/>
        <v>0.22270192641061728</v>
      </c>
      <c r="H370" t="b">
        <f t="shared" si="178"/>
        <v>0</v>
      </c>
      <c r="I370">
        <f t="shared" si="179"/>
        <v>1</v>
      </c>
      <c r="J370">
        <f t="shared" si="180"/>
        <v>1682.1221427637126</v>
      </c>
      <c r="K370">
        <f t="shared" si="181"/>
        <v>10.639998193783487</v>
      </c>
      <c r="L370">
        <f t="shared" si="182"/>
        <v>396.75776050739421</v>
      </c>
      <c r="M370">
        <f t="shared" si="183"/>
        <v>2.509628610103404</v>
      </c>
      <c r="N370">
        <f t="shared" si="165"/>
        <v>0.25702678675550422</v>
      </c>
      <c r="O370">
        <f t="shared" si="184"/>
        <v>0.99613690052027648</v>
      </c>
      <c r="P370">
        <f t="shared" si="185"/>
        <v>1692.7621409574961</v>
      </c>
      <c r="Q370">
        <f t="shared" si="186"/>
        <v>0.46322955470156368</v>
      </c>
      <c r="R370">
        <f t="shared" si="187"/>
        <v>5.0527516687024709E-2</v>
      </c>
      <c r="S370">
        <f t="shared" si="188"/>
        <v>1693.4477839785266</v>
      </c>
      <c r="T370">
        <f t="shared" si="189"/>
        <v>396.75776050739421</v>
      </c>
      <c r="U370">
        <f t="shared" si="166"/>
        <v>5662.7570768659089</v>
      </c>
      <c r="V370">
        <f t="shared" si="190"/>
        <v>0.707358457278768</v>
      </c>
      <c r="W370">
        <f t="shared" si="167"/>
        <v>25427.517256518593</v>
      </c>
      <c r="X370">
        <f t="shared" si="168"/>
        <v>27878.711043685846</v>
      </c>
      <c r="Y370">
        <f t="shared" si="169"/>
        <v>545.88557840788383</v>
      </c>
      <c r="Z370">
        <f t="shared" si="191"/>
        <v>102.37284880247208</v>
      </c>
      <c r="AA370">
        <f t="shared" si="192"/>
        <v>0.82935337315552216</v>
      </c>
      <c r="AB370">
        <f t="shared" si="193"/>
        <v>361</v>
      </c>
      <c r="AC370">
        <f>$AL$7*INDEX(I_rec,MATCH(AB370-$AL$13,cpi_rec_u,0))/INDEX(I_rec,MATCH(AB2-$AL$13,cpi_rec_u,0))</f>
        <v>1682.122142763712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110</v>
      </c>
      <c r="C371">
        <f t="shared" si="173"/>
        <v>2056</v>
      </c>
      <c r="D371">
        <f t="shared" si="174"/>
        <v>0.4980356718747343</v>
      </c>
      <c r="E371">
        <f t="shared" si="175"/>
        <v>5.5817229202117291E-2</v>
      </c>
      <c r="F371">
        <f t="shared" si="176"/>
        <v>1.2430604470214483E-2</v>
      </c>
      <c r="G371">
        <f t="shared" si="177"/>
        <v>0.21027132194040279</v>
      </c>
      <c r="H371" t="b">
        <f t="shared" si="178"/>
        <v>0</v>
      </c>
      <c r="I371">
        <f t="shared" si="179"/>
        <v>1</v>
      </c>
      <c r="J371">
        <f t="shared" si="180"/>
        <v>1682.1221427637126</v>
      </c>
      <c r="K371">
        <f t="shared" si="181"/>
        <v>10.661914847974103</v>
      </c>
      <c r="L371">
        <f t="shared" si="182"/>
        <v>374.61184165143419</v>
      </c>
      <c r="M371">
        <f t="shared" si="183"/>
        <v>2.3744289758697965</v>
      </c>
      <c r="N371">
        <f t="shared" si="165"/>
        <v>0.2560339992094755</v>
      </c>
      <c r="O371">
        <f t="shared" si="184"/>
        <v>0.99613741603137618</v>
      </c>
      <c r="P371">
        <f t="shared" si="185"/>
        <v>1692.7840576116866</v>
      </c>
      <c r="Q371">
        <f t="shared" si="186"/>
        <v>0.46322955470156368</v>
      </c>
      <c r="R371">
        <f t="shared" si="187"/>
        <v>5.0527516687024709E-2</v>
      </c>
      <c r="S371">
        <f t="shared" si="188"/>
        <v>1693.4711129450802</v>
      </c>
      <c r="T371">
        <f t="shared" si="189"/>
        <v>374.61184165143419</v>
      </c>
      <c r="U371">
        <f t="shared" si="166"/>
        <v>5305.6039619727471</v>
      </c>
      <c r="V371">
        <f t="shared" si="190"/>
        <v>0.66274498138109517</v>
      </c>
      <c r="W371">
        <f t="shared" si="167"/>
        <v>25232.180560868452</v>
      </c>
      <c r="X371">
        <f t="shared" si="168"/>
        <v>27682.204684967455</v>
      </c>
      <c r="Y371">
        <f t="shared" si="169"/>
        <v>515.16981136017489</v>
      </c>
      <c r="Z371">
        <f t="shared" si="191"/>
        <v>96.285277940229889</v>
      </c>
      <c r="AA371">
        <f t="shared" si="192"/>
        <v>0.7799770980859877</v>
      </c>
      <c r="AB371">
        <f t="shared" si="193"/>
        <v>361</v>
      </c>
      <c r="AC371">
        <f>$AL$7*INDEX(I_rec,MATCH(AB371-$AL$13,cpi_rec_u,0))/INDEX(I_rec,MATCH(AB2-$AL$13,cpi_rec_u,0))</f>
        <v>1682.122142763712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110</v>
      </c>
      <c r="C372">
        <f t="shared" si="173"/>
        <v>2056</v>
      </c>
      <c r="D372">
        <f t="shared" si="174"/>
        <v>0.4980356718747343</v>
      </c>
      <c r="E372">
        <f t="shared" si="175"/>
        <v>5.5817229202117291E-2</v>
      </c>
      <c r="F372">
        <f t="shared" si="176"/>
        <v>1.1736762571379657E-2</v>
      </c>
      <c r="G372">
        <f t="shared" si="177"/>
        <v>0.19853455936902314</v>
      </c>
      <c r="H372" t="b">
        <f t="shared" si="178"/>
        <v>0</v>
      </c>
      <c r="I372">
        <f t="shared" si="179"/>
        <v>1</v>
      </c>
      <c r="J372">
        <f t="shared" si="180"/>
        <v>1682.1221427637126</v>
      </c>
      <c r="K372">
        <f t="shared" si="181"/>
        <v>10.683876646883936</v>
      </c>
      <c r="L372">
        <f t="shared" si="182"/>
        <v>353.70204662414881</v>
      </c>
      <c r="M372">
        <f t="shared" si="183"/>
        <v>2.2465128659884832</v>
      </c>
      <c r="N372">
        <f t="shared" si="165"/>
        <v>0.25504517830442325</v>
      </c>
      <c r="O372">
        <f t="shared" si="184"/>
        <v>0.9961379312587183</v>
      </c>
      <c r="P372">
        <f t="shared" si="185"/>
        <v>1692.8060194105965</v>
      </c>
      <c r="Q372">
        <f t="shared" si="186"/>
        <v>0.46322955470156368</v>
      </c>
      <c r="R372">
        <f t="shared" si="187"/>
        <v>5.0527516687024709E-2</v>
      </c>
      <c r="S372">
        <f t="shared" si="188"/>
        <v>1693.4944899654849</v>
      </c>
      <c r="T372">
        <f t="shared" si="189"/>
        <v>353.70204662414881</v>
      </c>
      <c r="U372">
        <f t="shared" si="166"/>
        <v>4968.2248235242287</v>
      </c>
      <c r="V372">
        <f t="shared" si="190"/>
        <v>0.62060155483964352</v>
      </c>
      <c r="W372">
        <f t="shared" si="167"/>
        <v>25024.483592751287</v>
      </c>
      <c r="X372">
        <f t="shared" si="168"/>
        <v>27474.425474610314</v>
      </c>
      <c r="Y372">
        <f t="shared" si="169"/>
        <v>486.39813199459741</v>
      </c>
      <c r="Z372">
        <f t="shared" si="191"/>
        <v>90.559749525757184</v>
      </c>
      <c r="AA372">
        <f t="shared" si="192"/>
        <v>0.733465107564651</v>
      </c>
      <c r="AB372">
        <f t="shared" si="193"/>
        <v>361</v>
      </c>
      <c r="AC372">
        <f>$AL$7*INDEX(I_rec,MATCH(AB372-$AL$13,cpi_rec_u,0))/INDEX(I_rec,MATCH(AB2-$AL$13,cpi_rec_u,0))</f>
        <v>1682.122142763712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110</v>
      </c>
      <c r="C373">
        <f t="shared" si="173"/>
        <v>2056</v>
      </c>
      <c r="D373">
        <f t="shared" si="174"/>
        <v>0.4980356718747343</v>
      </c>
      <c r="E373">
        <f t="shared" si="175"/>
        <v>5.5817229202117291E-2</v>
      </c>
      <c r="F373">
        <f t="shared" si="176"/>
        <v>1.1081649004842127E-2</v>
      </c>
      <c r="G373">
        <f t="shared" si="177"/>
        <v>0.18745291036418102</v>
      </c>
      <c r="H373" t="b">
        <f t="shared" si="178"/>
        <v>0</v>
      </c>
      <c r="I373">
        <f t="shared" si="179"/>
        <v>1</v>
      </c>
      <c r="J373">
        <f t="shared" si="180"/>
        <v>1682.1221427637126</v>
      </c>
      <c r="K373">
        <f t="shared" si="181"/>
        <v>10.705883683503716</v>
      </c>
      <c r="L373">
        <f t="shared" si="182"/>
        <v>333.95937841847075</v>
      </c>
      <c r="M373">
        <f t="shared" si="183"/>
        <v>2.1254878997604245</v>
      </c>
      <c r="N373">
        <f t="shared" si="165"/>
        <v>0.25406030761970477</v>
      </c>
      <c r="O373">
        <f t="shared" si="184"/>
        <v>0.99613844617151348</v>
      </c>
      <c r="P373">
        <f t="shared" si="185"/>
        <v>1692.8280264472164</v>
      </c>
      <c r="Q373">
        <f t="shared" si="186"/>
        <v>0.46322955470156368</v>
      </c>
      <c r="R373">
        <f t="shared" si="187"/>
        <v>5.0527516687024709E-2</v>
      </c>
      <c r="S373">
        <f t="shared" si="188"/>
        <v>1693.5179151387244</v>
      </c>
      <c r="T373">
        <f t="shared" si="189"/>
        <v>333.95937841847075</v>
      </c>
      <c r="U373">
        <f t="shared" si="166"/>
        <v>4649.5157650768142</v>
      </c>
      <c r="V373">
        <f t="shared" si="190"/>
        <v>0.58079028537425725</v>
      </c>
      <c r="W373">
        <f t="shared" si="167"/>
        <v>24803.646718761498</v>
      </c>
      <c r="X373">
        <f t="shared" si="168"/>
        <v>27254.729148201965</v>
      </c>
      <c r="Y373">
        <f t="shared" si="169"/>
        <v>459.46253494112284</v>
      </c>
      <c r="Z373">
        <f t="shared" si="191"/>
        <v>85.17472921517323</v>
      </c>
      <c r="AA373">
        <f t="shared" si="192"/>
        <v>0.68965119894301152</v>
      </c>
      <c r="AB373">
        <f t="shared" si="193"/>
        <v>361</v>
      </c>
      <c r="AC373">
        <f>$AL$7*INDEX(I_rec,MATCH(AB373-$AL$13,cpi_rec_u,0))/INDEX(I_rec,MATCH(AB2-$AL$13,cpi_rec_u,0))</f>
        <v>1682.122142763712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111</v>
      </c>
      <c r="C374">
        <f t="shared" si="173"/>
        <v>2056</v>
      </c>
      <c r="D374">
        <f t="shared" si="174"/>
        <v>0.53914093233159988</v>
      </c>
      <c r="E374">
        <f t="shared" si="175"/>
        <v>6.2515682612604095E-2</v>
      </c>
      <c r="F374">
        <f t="shared" si="176"/>
        <v>1.1718746649136065E-2</v>
      </c>
      <c r="G374">
        <f t="shared" si="177"/>
        <v>0.17573416371504497</v>
      </c>
      <c r="H374" t="b">
        <f t="shared" si="178"/>
        <v>0</v>
      </c>
      <c r="I374">
        <f t="shared" si="179"/>
        <v>1</v>
      </c>
      <c r="J374">
        <f t="shared" si="180"/>
        <v>1682.1221427637126</v>
      </c>
      <c r="K374">
        <f t="shared" si="181"/>
        <v>10.727936051015716</v>
      </c>
      <c r="L374">
        <f t="shared" si="182"/>
        <v>315.31869124909031</v>
      </c>
      <c r="M374">
        <f t="shared" si="183"/>
        <v>2.0109828349637149</v>
      </c>
      <c r="N374">
        <f t="shared" si="165"/>
        <v>0.25307937079745124</v>
      </c>
      <c r="O374">
        <f t="shared" si="184"/>
        <v>0.99613896073950337</v>
      </c>
      <c r="P374">
        <f t="shared" si="185"/>
        <v>1692.8500788147282</v>
      </c>
      <c r="Q374">
        <f t="shared" si="186"/>
        <v>0.50146210022515991</v>
      </c>
      <c r="R374">
        <f t="shared" si="187"/>
        <v>5.6356002637779623E-2</v>
      </c>
      <c r="S374">
        <f t="shared" si="188"/>
        <v>1693.5413885639855</v>
      </c>
      <c r="T374">
        <f t="shared" si="189"/>
        <v>315.31869124909031</v>
      </c>
      <c r="U374">
        <f t="shared" si="166"/>
        <v>4348.434483523828</v>
      </c>
      <c r="V374">
        <f t="shared" si="190"/>
        <v>0.54318097458377823</v>
      </c>
      <c r="W374">
        <f t="shared" si="167"/>
        <v>24744.388863254066</v>
      </c>
      <c r="X374">
        <f t="shared" si="168"/>
        <v>27189.340667591256</v>
      </c>
      <c r="Y374">
        <f t="shared" si="169"/>
        <v>429.66156065878636</v>
      </c>
      <c r="Z374">
        <f t="shared" si="191"/>
        <v>80.109963696986597</v>
      </c>
      <c r="AA374">
        <f t="shared" si="192"/>
        <v>0.64837881694563626</v>
      </c>
      <c r="AB374">
        <f t="shared" si="193"/>
        <v>361</v>
      </c>
      <c r="AC374">
        <f>$AL$7*INDEX(I_rec,MATCH(AB374-$AL$13,cpi_rec_u,0))/INDEX(I_rec,MATCH(AB2-$AL$13,cpi_rec_u,0))</f>
        <v>1682.122142763712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111</v>
      </c>
      <c r="C375">
        <f t="shared" si="173"/>
        <v>2057</v>
      </c>
      <c r="D375">
        <f t="shared" si="174"/>
        <v>0.53914093233159988</v>
      </c>
      <c r="E375">
        <f t="shared" si="175"/>
        <v>6.2515682612604095E-2</v>
      </c>
      <c r="F375">
        <f t="shared" si="176"/>
        <v>1.0986141203001159E-2</v>
      </c>
      <c r="G375">
        <f t="shared" si="177"/>
        <v>0.16474802251204382</v>
      </c>
      <c r="H375" t="b">
        <f t="shared" si="178"/>
        <v>1</v>
      </c>
      <c r="I375">
        <f t="shared" si="179"/>
        <v>1.0250000000000001</v>
      </c>
      <c r="J375">
        <f t="shared" si="180"/>
        <v>1724.1751963328056</v>
      </c>
      <c r="K375">
        <f t="shared" si="181"/>
        <v>10.750033842794167</v>
      </c>
      <c r="L375">
        <f t="shared" si="182"/>
        <v>302.99648622576905</v>
      </c>
      <c r="M375">
        <f t="shared" si="183"/>
        <v>1.8891482072718642</v>
      </c>
      <c r="N375">
        <f t="shared" si="165"/>
        <v>0.25210235154253557</v>
      </c>
      <c r="O375">
        <f t="shared" si="184"/>
        <v>0.99613947493295452</v>
      </c>
      <c r="P375">
        <f t="shared" si="185"/>
        <v>1734.9252301755998</v>
      </c>
      <c r="Q375">
        <f t="shared" si="186"/>
        <v>0.50146210022515991</v>
      </c>
      <c r="R375">
        <f t="shared" si="187"/>
        <v>5.6356002637779623E-2</v>
      </c>
      <c r="S375">
        <f t="shared" si="188"/>
        <v>1735.617963909752</v>
      </c>
      <c r="T375">
        <f t="shared" si="189"/>
        <v>302.99648622576905</v>
      </c>
      <c r="U375">
        <f t="shared" si="166"/>
        <v>4058.71257737518</v>
      </c>
      <c r="V375">
        <f t="shared" si="190"/>
        <v>0.50699061045701688</v>
      </c>
      <c r="W375">
        <f t="shared" si="167"/>
        <v>24635.880391696162</v>
      </c>
      <c r="X375">
        <f t="shared" si="168"/>
        <v>27075.016510173631</v>
      </c>
      <c r="Y375">
        <f t="shared" si="169"/>
        <v>401.84285215686521</v>
      </c>
      <c r="Z375">
        <f t="shared" si="191"/>
        <v>76.682160087856232</v>
      </c>
      <c r="AA375">
        <f t="shared" si="192"/>
        <v>0.60591796474569604</v>
      </c>
      <c r="AB375">
        <f t="shared" si="193"/>
        <v>373</v>
      </c>
      <c r="AC375">
        <f>$AL$7*INDEX(I_rec,MATCH(AB375-$AL$13,cpi_rec_u,0))/INDEX(I_rec,MATCH(AB2-$AL$13,cpi_rec_u,0))</f>
        <v>1724.1751963328049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111</v>
      </c>
      <c r="C376">
        <f t="shared" si="173"/>
        <v>2057</v>
      </c>
      <c r="D376">
        <f t="shared" si="174"/>
        <v>0.53914093233159988</v>
      </c>
      <c r="E376">
        <f t="shared" si="175"/>
        <v>6.2515682612604095E-2</v>
      </c>
      <c r="F376">
        <f t="shared" si="176"/>
        <v>1.0299335086417085E-2</v>
      </c>
      <c r="G376">
        <f t="shared" si="177"/>
        <v>0.15444868742562673</v>
      </c>
      <c r="H376" t="b">
        <f t="shared" si="178"/>
        <v>0</v>
      </c>
      <c r="I376">
        <f t="shared" si="179"/>
        <v>1</v>
      </c>
      <c r="J376">
        <f t="shared" si="180"/>
        <v>1724.1751963328056</v>
      </c>
      <c r="K376">
        <f t="shared" si="181"/>
        <v>10.772177152405577</v>
      </c>
      <c r="L376">
        <f t="shared" si="182"/>
        <v>284.05445406014462</v>
      </c>
      <c r="M376">
        <f t="shared" si="183"/>
        <v>1.7746948840082382</v>
      </c>
      <c r="N376">
        <f t="shared" si="165"/>
        <v>0.25112923362253414</v>
      </c>
      <c r="O376">
        <f t="shared" si="184"/>
        <v>0.99613998872264686</v>
      </c>
      <c r="P376">
        <f t="shared" si="185"/>
        <v>1734.9473734852113</v>
      </c>
      <c r="Q376">
        <f t="shared" si="186"/>
        <v>0.50146210022515991</v>
      </c>
      <c r="R376">
        <f t="shared" si="187"/>
        <v>5.6356002637779623E-2</v>
      </c>
      <c r="S376">
        <f t="shared" si="188"/>
        <v>1735.6415341374345</v>
      </c>
      <c r="T376">
        <f t="shared" si="189"/>
        <v>284.05445406014462</v>
      </c>
      <c r="U376">
        <f t="shared" si="166"/>
        <v>3787.0301799896947</v>
      </c>
      <c r="V376">
        <f t="shared" si="190"/>
        <v>0.47305363613941898</v>
      </c>
      <c r="W376">
        <f t="shared" si="167"/>
        <v>24519.66567740047</v>
      </c>
      <c r="X376">
        <f t="shared" si="168"/>
        <v>26953.371416901799</v>
      </c>
      <c r="Y376">
        <f t="shared" si="169"/>
        <v>375.88265704619448</v>
      </c>
      <c r="Z376">
        <f t="shared" si="191"/>
        <v>71.610795834693604</v>
      </c>
      <c r="AA376">
        <f t="shared" si="192"/>
        <v>0.56620235063502966</v>
      </c>
      <c r="AB376">
        <f t="shared" si="193"/>
        <v>373</v>
      </c>
      <c r="AC376">
        <f>$AL$7*INDEX(I_rec,MATCH(AB376-$AL$13,cpi_rec_u,0))/INDEX(I_rec,MATCH(AB2-$AL$13,cpi_rec_u,0))</f>
        <v>1724.1751963328049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111</v>
      </c>
      <c r="C377">
        <f t="shared" si="173"/>
        <v>2057</v>
      </c>
      <c r="D377">
        <f t="shared" si="174"/>
        <v>0.53914093233159988</v>
      </c>
      <c r="E377">
        <f t="shared" si="175"/>
        <v>6.2515682612604095E-2</v>
      </c>
      <c r="F377">
        <f t="shared" si="176"/>
        <v>9.6554651230337778E-3</v>
      </c>
      <c r="G377">
        <f t="shared" si="177"/>
        <v>0.14479322230259295</v>
      </c>
      <c r="H377" t="b">
        <f t="shared" si="178"/>
        <v>0</v>
      </c>
      <c r="I377">
        <f t="shared" si="179"/>
        <v>1</v>
      </c>
      <c r="J377">
        <f t="shared" si="180"/>
        <v>1724.1751963328056</v>
      </c>
      <c r="K377">
        <f t="shared" si="181"/>
        <v>10.794366073609275</v>
      </c>
      <c r="L377">
        <f t="shared" si="182"/>
        <v>266.2965959654241</v>
      </c>
      <c r="M377">
        <f t="shared" si="183"/>
        <v>1.6671756716606687</v>
      </c>
      <c r="N377">
        <f t="shared" si="165"/>
        <v>0.25016000086768575</v>
      </c>
      <c r="O377">
        <f t="shared" si="184"/>
        <v>0.99614050207987648</v>
      </c>
      <c r="P377">
        <f t="shared" si="185"/>
        <v>1734.969562406415</v>
      </c>
      <c r="Q377">
        <f t="shared" si="186"/>
        <v>0.50146210022515991</v>
      </c>
      <c r="R377">
        <f t="shared" si="187"/>
        <v>5.6356002637779623E-2</v>
      </c>
      <c r="S377">
        <f t="shared" si="188"/>
        <v>1735.6651529159267</v>
      </c>
      <c r="T377">
        <f t="shared" si="189"/>
        <v>266.2965959654241</v>
      </c>
      <c r="U377">
        <f t="shared" si="166"/>
        <v>3532.259630783225</v>
      </c>
      <c r="V377">
        <f t="shared" si="190"/>
        <v>0.44122919087352858</v>
      </c>
      <c r="W377">
        <f t="shared" si="167"/>
        <v>24395.200097152392</v>
      </c>
      <c r="X377">
        <f t="shared" si="168"/>
        <v>26823.939168838748</v>
      </c>
      <c r="Y377">
        <f t="shared" si="169"/>
        <v>351.66495632167573</v>
      </c>
      <c r="Z377">
        <f t="shared" si="191"/>
        <v>66.874860061086579</v>
      </c>
      <c r="AA377">
        <f t="shared" si="192"/>
        <v>0.5290544435100476</v>
      </c>
      <c r="AB377">
        <f t="shared" si="193"/>
        <v>373</v>
      </c>
      <c r="AC377">
        <f>$AL$7*INDEX(I_rec,MATCH(AB377-$AL$13,cpi_rec_u,0))/INDEX(I_rec,MATCH(AB2-$AL$13,cpi_rec_u,0))</f>
        <v>1724.1751963328049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111</v>
      </c>
      <c r="C378">
        <f t="shared" si="173"/>
        <v>2057</v>
      </c>
      <c r="D378">
        <f t="shared" si="174"/>
        <v>0.53914093233159988</v>
      </c>
      <c r="E378">
        <f t="shared" si="175"/>
        <v>6.2515682612604095E-2</v>
      </c>
      <c r="F378">
        <f t="shared" si="176"/>
        <v>9.0518471299251297E-3</v>
      </c>
      <c r="G378">
        <f t="shared" si="177"/>
        <v>0.13574137517266782</v>
      </c>
      <c r="H378" t="b">
        <f t="shared" si="178"/>
        <v>0</v>
      </c>
      <c r="I378">
        <f t="shared" si="179"/>
        <v>1</v>
      </c>
      <c r="J378">
        <f t="shared" si="180"/>
        <v>1724.1751963328056</v>
      </c>
      <c r="K378">
        <f t="shared" si="181"/>
        <v>10.816600700357657</v>
      </c>
      <c r="L378">
        <f t="shared" si="182"/>
        <v>249.64888249123277</v>
      </c>
      <c r="M378">
        <f t="shared" si="183"/>
        <v>1.566170469765269</v>
      </c>
      <c r="N378">
        <f t="shared" si="165"/>
        <v>0.24919463717084359</v>
      </c>
      <c r="O378">
        <f t="shared" si="184"/>
        <v>0.99614101497643992</v>
      </c>
      <c r="P378">
        <f t="shared" si="185"/>
        <v>1734.9917970331633</v>
      </c>
      <c r="Q378">
        <f t="shared" si="186"/>
        <v>0.50146210022515991</v>
      </c>
      <c r="R378">
        <f t="shared" si="187"/>
        <v>5.6356002637779623E-2</v>
      </c>
      <c r="S378">
        <f t="shared" si="188"/>
        <v>1735.6888203452356</v>
      </c>
      <c r="T378">
        <f t="shared" si="189"/>
        <v>249.64888249123277</v>
      </c>
      <c r="U378">
        <f t="shared" si="166"/>
        <v>3293.3437443211451</v>
      </c>
      <c r="V378">
        <f t="shared" si="190"/>
        <v>0.41138521724491939</v>
      </c>
      <c r="W378">
        <f t="shared" si="167"/>
        <v>24261.90054529722</v>
      </c>
      <c r="X378">
        <f t="shared" si="168"/>
        <v>26686.223864171934</v>
      </c>
      <c r="Y378">
        <f t="shared" si="169"/>
        <v>329.08098116721982</v>
      </c>
      <c r="Z378">
        <f t="shared" si="191"/>
        <v>62.452164660623566</v>
      </c>
      <c r="AA378">
        <f t="shared" si="192"/>
        <v>0.49430819602421983</v>
      </c>
      <c r="AB378">
        <f t="shared" si="193"/>
        <v>373</v>
      </c>
      <c r="AC378">
        <f>$AL$7*INDEX(I_rec,MATCH(AB378-$AL$13,cpi_rec_u,0))/INDEX(I_rec,MATCH(AB2-$AL$13,cpi_rec_u,0))</f>
        <v>1724.1751963328049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111</v>
      </c>
      <c r="C379">
        <f t="shared" si="173"/>
        <v>2057</v>
      </c>
      <c r="D379">
        <f t="shared" si="174"/>
        <v>0.53914093233159988</v>
      </c>
      <c r="E379">
        <f t="shared" si="175"/>
        <v>6.2515682612604095E-2</v>
      </c>
      <c r="F379">
        <f t="shared" si="176"/>
        <v>8.4859647276929184E-3</v>
      </c>
      <c r="G379">
        <f t="shared" si="177"/>
        <v>0.1272554104449749</v>
      </c>
      <c r="H379" t="b">
        <f t="shared" si="178"/>
        <v>0</v>
      </c>
      <c r="I379">
        <f t="shared" si="179"/>
        <v>1</v>
      </c>
      <c r="J379">
        <f t="shared" si="180"/>
        <v>1724.1751963328056</v>
      </c>
      <c r="K379">
        <f t="shared" si="181"/>
        <v>10.838881126796661</v>
      </c>
      <c r="L379">
        <f t="shared" si="182"/>
        <v>234.04191218881957</v>
      </c>
      <c r="M379">
        <f t="shared" si="183"/>
        <v>1.4712846294844542</v>
      </c>
      <c r="N379">
        <f t="shared" si="165"/>
        <v>0.24823312648742335</v>
      </c>
      <c r="O379">
        <f t="shared" si="184"/>
        <v>0.99614152738463213</v>
      </c>
      <c r="P379">
        <f t="shared" si="185"/>
        <v>1735.0140774596023</v>
      </c>
      <c r="Q379">
        <f t="shared" si="186"/>
        <v>0.50146210022515991</v>
      </c>
      <c r="R379">
        <f t="shared" si="187"/>
        <v>5.6356002637779623E-2</v>
      </c>
      <c r="S379">
        <f t="shared" si="188"/>
        <v>1735.7125365255736</v>
      </c>
      <c r="T379">
        <f t="shared" si="189"/>
        <v>234.04191218881957</v>
      </c>
      <c r="U379">
        <f t="shared" si="166"/>
        <v>3069.2914057598996</v>
      </c>
      <c r="V379">
        <f t="shared" si="190"/>
        <v>0.3833979109905431</v>
      </c>
      <c r="W379">
        <f t="shared" si="167"/>
        <v>24119.142714855778</v>
      </c>
      <c r="X379">
        <f t="shared" si="168"/>
        <v>26539.69802857564</v>
      </c>
      <c r="Y379">
        <f t="shared" si="169"/>
        <v>308.02875995218608</v>
      </c>
      <c r="Z379">
        <f t="shared" si="191"/>
        <v>58.321989390663326</v>
      </c>
      <c r="AA379">
        <f t="shared" si="192"/>
        <v>0.46180830155334696</v>
      </c>
      <c r="AB379">
        <f t="shared" si="193"/>
        <v>373</v>
      </c>
      <c r="AC379">
        <f>$AL$7*INDEX(I_rec,MATCH(AB379-$AL$13,cpi_rec_u,0))/INDEX(I_rec,MATCH(AB2-$AL$13,cpi_rec_u,0))</f>
        <v>1724.1751963328049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111</v>
      </c>
      <c r="C380">
        <f t="shared" si="173"/>
        <v>2057</v>
      </c>
      <c r="D380">
        <f t="shared" si="174"/>
        <v>0.53914093233159988</v>
      </c>
      <c r="E380">
        <f t="shared" si="175"/>
        <v>6.2515682612604095E-2</v>
      </c>
      <c r="F380">
        <f t="shared" si="176"/>
        <v>7.9554588501147151E-3</v>
      </c>
      <c r="G380">
        <f t="shared" si="177"/>
        <v>0.11929995159486019</v>
      </c>
      <c r="H380" t="b">
        <f t="shared" si="178"/>
        <v>0</v>
      </c>
      <c r="I380">
        <f t="shared" si="179"/>
        <v>1</v>
      </c>
      <c r="J380">
        <f t="shared" si="180"/>
        <v>1724.1751963328056</v>
      </c>
      <c r="K380">
        <f t="shared" si="181"/>
        <v>10.861207447266153</v>
      </c>
      <c r="L380">
        <f t="shared" si="182"/>
        <v>219.41062228837637</v>
      </c>
      <c r="M380">
        <f t="shared" si="183"/>
        <v>1.3821474116298724</v>
      </c>
      <c r="N380">
        <f t="shared" si="165"/>
        <v>0.24727545283534694</v>
      </c>
      <c r="O380">
        <f t="shared" si="184"/>
        <v>0.99614203927723988</v>
      </c>
      <c r="P380">
        <f t="shared" si="185"/>
        <v>1735.0364037800719</v>
      </c>
      <c r="Q380">
        <f t="shared" si="186"/>
        <v>0.50146210022515991</v>
      </c>
      <c r="R380">
        <f t="shared" si="187"/>
        <v>5.6356002637779623E-2</v>
      </c>
      <c r="S380">
        <f t="shared" si="188"/>
        <v>1735.7363015573603</v>
      </c>
      <c r="T380">
        <f t="shared" si="189"/>
        <v>219.41062228837637</v>
      </c>
      <c r="U380">
        <f t="shared" si="166"/>
        <v>2859.1734415671467</v>
      </c>
      <c r="V380">
        <f t="shared" si="190"/>
        <v>0.35715120519326726</v>
      </c>
      <c r="W380">
        <f t="shared" si="167"/>
        <v>23966.258186565163</v>
      </c>
      <c r="X380">
        <f t="shared" si="168"/>
        <v>26383.800605293523</v>
      </c>
      <c r="Y380">
        <f t="shared" si="169"/>
        <v>288.41269353281467</v>
      </c>
      <c r="Z380">
        <f t="shared" si="191"/>
        <v>54.464984755194799</v>
      </c>
      <c r="AA380">
        <f t="shared" si="192"/>
        <v>0.43140949925023797</v>
      </c>
      <c r="AB380">
        <f t="shared" si="193"/>
        <v>373</v>
      </c>
      <c r="AC380">
        <f>$AL$7*INDEX(I_rec,MATCH(AB380-$AL$13,cpi_rec_u,0))/INDEX(I_rec,MATCH(AB2-$AL$13,cpi_rec_u,0))</f>
        <v>1724.1751963328049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111</v>
      </c>
      <c r="C381">
        <f t="shared" si="173"/>
        <v>2057</v>
      </c>
      <c r="D381">
        <f t="shared" si="174"/>
        <v>0.53914093233159988</v>
      </c>
      <c r="E381">
        <f t="shared" si="175"/>
        <v>6.2515682612604095E-2</v>
      </c>
      <c r="F381">
        <f t="shared" si="176"/>
        <v>7.4581179096033113E-3</v>
      </c>
      <c r="G381">
        <f t="shared" si="177"/>
        <v>0.11184183368525688</v>
      </c>
      <c r="H381" t="b">
        <f t="shared" si="178"/>
        <v>0</v>
      </c>
      <c r="I381">
        <f t="shared" si="179"/>
        <v>1</v>
      </c>
      <c r="J381">
        <f t="shared" si="180"/>
        <v>1724.1751963328056</v>
      </c>
      <c r="K381">
        <f t="shared" si="181"/>
        <v>10.883579756300318</v>
      </c>
      <c r="L381">
        <f t="shared" si="182"/>
        <v>205.69401746356229</v>
      </c>
      <c r="M381">
        <f t="shared" si="183"/>
        <v>1.2984105381054281</v>
      </c>
      <c r="N381">
        <f t="shared" si="165"/>
        <v>0.24632160029498151</v>
      </c>
      <c r="O381">
        <f t="shared" si="184"/>
        <v>0.99614255062753609</v>
      </c>
      <c r="P381">
        <f t="shared" si="185"/>
        <v>1735.058776089106</v>
      </c>
      <c r="Q381">
        <f t="shared" si="186"/>
        <v>0.50146210022515991</v>
      </c>
      <c r="R381">
        <f t="shared" si="187"/>
        <v>5.6356002637779623E-2</v>
      </c>
      <c r="S381">
        <f t="shared" si="188"/>
        <v>1735.7601155412212</v>
      </c>
      <c r="T381">
        <f t="shared" si="189"/>
        <v>205.69401746356229</v>
      </c>
      <c r="U381">
        <f t="shared" si="166"/>
        <v>2662.118748315771</v>
      </c>
      <c r="V381">
        <f t="shared" si="190"/>
        <v>0.33253628671349039</v>
      </c>
      <c r="W381">
        <f t="shared" si="167"/>
        <v>23802.5313122767</v>
      </c>
      <c r="X381">
        <f t="shared" si="168"/>
        <v>26217.934817286197</v>
      </c>
      <c r="Y381">
        <f t="shared" si="169"/>
        <v>270.14315709005871</v>
      </c>
      <c r="Z381">
        <f t="shared" si="191"/>
        <v>50.863081313824125</v>
      </c>
      <c r="AA381">
        <f t="shared" si="192"/>
        <v>0.40297592407562394</v>
      </c>
      <c r="AB381">
        <f t="shared" si="193"/>
        <v>373</v>
      </c>
      <c r="AC381">
        <f>$AL$7*INDEX(I_rec,MATCH(AB381-$AL$13,cpi_rec_u,0))/INDEX(I_rec,MATCH(AB2-$AL$13,cpi_rec_u,0))</f>
        <v>1724.1751963328049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111</v>
      </c>
      <c r="C382">
        <f t="shared" si="173"/>
        <v>2057</v>
      </c>
      <c r="D382">
        <f t="shared" si="174"/>
        <v>0.53914093233159988</v>
      </c>
      <c r="E382">
        <f t="shared" si="175"/>
        <v>6.2515682612604095E-2</v>
      </c>
      <c r="F382">
        <f t="shared" si="176"/>
        <v>6.9918685774791722E-3</v>
      </c>
      <c r="G382">
        <f t="shared" si="177"/>
        <v>0.10484996510777771</v>
      </c>
      <c r="H382" t="b">
        <f t="shared" si="178"/>
        <v>0</v>
      </c>
      <c r="I382">
        <f t="shared" si="179"/>
        <v>1</v>
      </c>
      <c r="J382">
        <f t="shared" si="180"/>
        <v>1724.1751963328056</v>
      </c>
      <c r="K382">
        <f t="shared" si="181"/>
        <v>10.905998148628072</v>
      </c>
      <c r="L382">
        <f t="shared" si="182"/>
        <v>192.83491555249879</v>
      </c>
      <c r="M382">
        <f t="shared" si="183"/>
        <v>1.2197468311105804</v>
      </c>
      <c r="N382">
        <f t="shared" si="165"/>
        <v>0.24537155300907371</v>
      </c>
      <c r="O382">
        <f t="shared" si="184"/>
        <v>0.99614306140927111</v>
      </c>
      <c r="P382">
        <f t="shared" si="185"/>
        <v>1735.0811944814336</v>
      </c>
      <c r="Q382">
        <f t="shared" si="186"/>
        <v>0.50146210022515991</v>
      </c>
      <c r="R382">
        <f t="shared" si="187"/>
        <v>5.6356002637779623E-2</v>
      </c>
      <c r="S382">
        <f t="shared" si="188"/>
        <v>1735.78397857799</v>
      </c>
      <c r="T382">
        <f t="shared" si="189"/>
        <v>192.83491555249879</v>
      </c>
      <c r="U382">
        <f t="shared" si="166"/>
        <v>2477.3106634223514</v>
      </c>
      <c r="V382">
        <f t="shared" si="190"/>
        <v>0.30945114284304137</v>
      </c>
      <c r="W382">
        <f t="shared" si="167"/>
        <v>23627.195878185226</v>
      </c>
      <c r="X382">
        <f t="shared" si="168"/>
        <v>26041.465893301458</v>
      </c>
      <c r="Y382">
        <f t="shared" si="169"/>
        <v>253.13612684569085</v>
      </c>
      <c r="Z382">
        <f t="shared" si="191"/>
        <v>47.499404991639118</v>
      </c>
      <c r="AA382">
        <f t="shared" si="192"/>
        <v>0.37638049889372044</v>
      </c>
      <c r="AB382">
        <f t="shared" si="193"/>
        <v>373</v>
      </c>
      <c r="AC382">
        <f>$AL$7*INDEX(I_rec,MATCH(AB382-$AL$13,cpi_rec_u,0))/INDEX(I_rec,MATCH(AB2-$AL$13,cpi_rec_u,0))</f>
        <v>1724.1751963328049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111</v>
      </c>
      <c r="C383">
        <f t="shared" si="173"/>
        <v>2057</v>
      </c>
      <c r="D383">
        <f t="shared" si="174"/>
        <v>0.53914093233159988</v>
      </c>
      <c r="E383">
        <f t="shared" si="175"/>
        <v>6.2515682612604095E-2</v>
      </c>
      <c r="F383">
        <f t="shared" si="176"/>
        <v>6.5547671406204445E-3</v>
      </c>
      <c r="G383">
        <f t="shared" si="177"/>
        <v>9.8295197967157258E-2</v>
      </c>
      <c r="H383" t="b">
        <f t="shared" si="178"/>
        <v>0</v>
      </c>
      <c r="I383">
        <f t="shared" si="179"/>
        <v>1</v>
      </c>
      <c r="J383">
        <f t="shared" si="180"/>
        <v>1724.1751963328056</v>
      </c>
      <c r="K383">
        <f t="shared" si="181"/>
        <v>10.928462719173456</v>
      </c>
      <c r="L383">
        <f t="shared" si="182"/>
        <v>180.77970917519045</v>
      </c>
      <c r="M383">
        <f t="shared" si="183"/>
        <v>1.1458489347869865</v>
      </c>
      <c r="N383">
        <f t="shared" si="165"/>
        <v>0.24442529518268033</v>
      </c>
      <c r="O383">
        <f t="shared" si="184"/>
        <v>0.99614357159667</v>
      </c>
      <c r="P383">
        <f t="shared" si="185"/>
        <v>1735.1036590519791</v>
      </c>
      <c r="Q383">
        <f t="shared" si="186"/>
        <v>0.50146210022515991</v>
      </c>
      <c r="R383">
        <f t="shared" si="187"/>
        <v>5.6356002637779623E-2</v>
      </c>
      <c r="S383">
        <f t="shared" si="188"/>
        <v>1735.8078907687072</v>
      </c>
      <c r="T383">
        <f t="shared" si="189"/>
        <v>180.77970917519045</v>
      </c>
      <c r="U383">
        <f t="shared" si="166"/>
        <v>2303.9835627087368</v>
      </c>
      <c r="V383">
        <f t="shared" si="190"/>
        <v>0.28780013629249368</v>
      </c>
      <c r="W383">
        <f t="shared" si="167"/>
        <v>23439.431532337425</v>
      </c>
      <c r="X383">
        <f t="shared" si="168"/>
        <v>25853.718649206578</v>
      </c>
      <c r="Y383">
        <f t="shared" si="169"/>
        <v>237.31283010221068</v>
      </c>
      <c r="Z383">
        <f t="shared" si="191"/>
        <v>44.35819799284517</v>
      </c>
      <c r="AA383">
        <f t="shared" si="192"/>
        <v>0.35150436590938411</v>
      </c>
      <c r="AB383">
        <f t="shared" si="193"/>
        <v>373</v>
      </c>
      <c r="AC383">
        <f>$AL$7*INDEX(I_rec,MATCH(AB383-$AL$13,cpi_rec_u,0))/INDEX(I_rec,MATCH(AB2-$AL$13,cpi_rec_u,0))</f>
        <v>1724.1751963328049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111</v>
      </c>
      <c r="C384">
        <f t="shared" si="173"/>
        <v>2057</v>
      </c>
      <c r="D384">
        <f t="shared" si="174"/>
        <v>0.53914093233159988</v>
      </c>
      <c r="E384">
        <f t="shared" si="175"/>
        <v>6.2515682612604095E-2</v>
      </c>
      <c r="F384">
        <f t="shared" si="176"/>
        <v>6.1449913984578906E-3</v>
      </c>
      <c r="G384">
        <f t="shared" si="177"/>
        <v>9.2150206568699364E-2</v>
      </c>
      <c r="H384" t="b">
        <f t="shared" si="178"/>
        <v>0</v>
      </c>
      <c r="I384">
        <f t="shared" si="179"/>
        <v>1</v>
      </c>
      <c r="J384">
        <f t="shared" si="180"/>
        <v>1724.1751963328056</v>
      </c>
      <c r="K384">
        <f t="shared" si="181"/>
        <v>10.950973563056035</v>
      </c>
      <c r="L384">
        <f t="shared" si="182"/>
        <v>169.47814225359537</v>
      </c>
      <c r="M384">
        <f t="shared" si="183"/>
        <v>1.0764281143136984</v>
      </c>
      <c r="N384">
        <f t="shared" si="165"/>
        <v>0.24348281108309394</v>
      </c>
      <c r="O384">
        <f t="shared" si="184"/>
        <v>0.99614408116442288</v>
      </c>
      <c r="P384">
        <f t="shared" si="185"/>
        <v>1735.1261698958617</v>
      </c>
      <c r="Q384">
        <f t="shared" si="186"/>
        <v>0.50146210022515991</v>
      </c>
      <c r="R384">
        <f t="shared" si="187"/>
        <v>5.6356002637779623E-2</v>
      </c>
      <c r="S384">
        <f t="shared" si="188"/>
        <v>1735.8318522146224</v>
      </c>
      <c r="T384">
        <f t="shared" si="189"/>
        <v>169.47814225359537</v>
      </c>
      <c r="U384">
        <f t="shared" si="166"/>
        <v>2141.4196706105054</v>
      </c>
      <c r="V384">
        <f t="shared" si="190"/>
        <v>0.26749360674108308</v>
      </c>
      <c r="W384">
        <f t="shared" si="167"/>
        <v>23238.359959768986</v>
      </c>
      <c r="X384">
        <f t="shared" si="168"/>
        <v>25653.974915371153</v>
      </c>
      <c r="Y384">
        <f t="shared" si="169"/>
        <v>222.59941714917917</v>
      </c>
      <c r="Z384">
        <f t="shared" si="191"/>
        <v>41.424744947347335</v>
      </c>
      <c r="AA384">
        <f t="shared" si="192"/>
        <v>0.32823635490013625</v>
      </c>
      <c r="AB384">
        <f t="shared" si="193"/>
        <v>373</v>
      </c>
      <c r="AC384">
        <f>$AL$7*INDEX(I_rec,MATCH(AB384-$AL$13,cpi_rec_u,0))/INDEX(I_rec,MATCH(AB2-$AL$13,cpi_rec_u,0))</f>
        <v>1724.1751963328049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111</v>
      </c>
      <c r="C385">
        <f t="shared" si="173"/>
        <v>2057</v>
      </c>
      <c r="D385">
        <f t="shared" si="174"/>
        <v>0.53914093233159988</v>
      </c>
      <c r="E385">
        <f t="shared" si="175"/>
        <v>6.2515682612604095E-2</v>
      </c>
      <c r="F385">
        <f t="shared" si="176"/>
        <v>5.7608330665347143E-3</v>
      </c>
      <c r="G385">
        <f t="shared" si="177"/>
        <v>8.6389373502164649E-2</v>
      </c>
      <c r="H385" t="b">
        <f t="shared" si="178"/>
        <v>0</v>
      </c>
      <c r="I385">
        <f t="shared" si="179"/>
        <v>1</v>
      </c>
      <c r="J385">
        <f t="shared" si="180"/>
        <v>1724.1751963328056</v>
      </c>
      <c r="K385">
        <f t="shared" si="181"/>
        <v>10.973530775591307</v>
      </c>
      <c r="L385">
        <f t="shared" si="182"/>
        <v>158.88310050269581</v>
      </c>
      <c r="M385">
        <f t="shared" si="183"/>
        <v>1.0112131277587186</v>
      </c>
      <c r="N385">
        <f t="shared" si="165"/>
        <v>0.24254408503976516</v>
      </c>
      <c r="O385">
        <f t="shared" si="184"/>
        <v>0.99614459008768208</v>
      </c>
      <c r="P385">
        <f t="shared" si="185"/>
        <v>1735.148727108397</v>
      </c>
      <c r="Q385">
        <f t="shared" si="186"/>
        <v>0.50146210022515991</v>
      </c>
      <c r="R385">
        <f t="shared" si="187"/>
        <v>5.6356002637779623E-2</v>
      </c>
      <c r="S385">
        <f t="shared" si="188"/>
        <v>1735.8558630171929</v>
      </c>
      <c r="T385">
        <f t="shared" si="189"/>
        <v>158.88310050269581</v>
      </c>
      <c r="U385">
        <f t="shared" si="166"/>
        <v>1988.9460697420548</v>
      </c>
      <c r="V385">
        <f t="shared" si="190"/>
        <v>0.24844749728908835</v>
      </c>
      <c r="W385">
        <f t="shared" si="167"/>
        <v>23023.040787443806</v>
      </c>
      <c r="X385">
        <f t="shared" si="168"/>
        <v>25441.470800302486</v>
      </c>
      <c r="Y385">
        <f t="shared" si="169"/>
        <v>208.92665366969337</v>
      </c>
      <c r="Z385">
        <f t="shared" si="191"/>
        <v>38.685303943994114</v>
      </c>
      <c r="AA385">
        <f t="shared" si="192"/>
        <v>0.30647248586122211</v>
      </c>
      <c r="AB385">
        <f t="shared" si="193"/>
        <v>373</v>
      </c>
      <c r="AC385">
        <f>$AL$7*INDEX(I_rec,MATCH(AB385-$AL$13,cpi_rec_u,0))/INDEX(I_rec,MATCH(AB2-$AL$13,cpi_rec_u,0))</f>
        <v>1724.1751963328049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112</v>
      </c>
      <c r="C386">
        <f t="shared" si="173"/>
        <v>2057</v>
      </c>
      <c r="D386">
        <f t="shared" si="174"/>
        <v>0.58133907038915944</v>
      </c>
      <c r="E386">
        <f t="shared" si="175"/>
        <v>6.9988034686929268E-2</v>
      </c>
      <c r="F386">
        <f t="shared" si="176"/>
        <v>6.0462224692515876E-3</v>
      </c>
      <c r="G386">
        <f t="shared" si="177"/>
        <v>8.0343151032913063E-2</v>
      </c>
      <c r="H386" t="b">
        <f t="shared" si="178"/>
        <v>0</v>
      </c>
      <c r="I386">
        <f t="shared" si="179"/>
        <v>1</v>
      </c>
      <c r="J386">
        <f t="shared" si="180"/>
        <v>1724.1751963328056</v>
      </c>
      <c r="K386">
        <f t="shared" si="181"/>
        <v>10.996134452291106</v>
      </c>
      <c r="L386">
        <f t="shared" si="182"/>
        <v>148.95041501916282</v>
      </c>
      <c r="M386">
        <f t="shared" si="183"/>
        <v>0.94994916627899706</v>
      </c>
      <c r="N386">
        <f t="shared" ref="N386:N449" si="198">INDEX(P_rec,MATCH(A386,curve_t,0))</f>
        <v>0.24160910144422049</v>
      </c>
      <c r="O386">
        <f t="shared" si="184"/>
        <v>0.99614509834205445</v>
      </c>
      <c r="P386">
        <f t="shared" si="185"/>
        <v>1735.1713307850966</v>
      </c>
      <c r="Q386">
        <f t="shared" si="186"/>
        <v>0.54071114563601752</v>
      </c>
      <c r="R386">
        <f t="shared" si="187"/>
        <v>6.2782277875110482E-2</v>
      </c>
      <c r="S386">
        <f t="shared" si="188"/>
        <v>1735.8799232780852</v>
      </c>
      <c r="T386">
        <f t="shared" si="189"/>
        <v>148.95041501916282</v>
      </c>
      <c r="U386">
        <f t="shared" ref="U386:U449" si="199">L387+M387+V387*O387+O387*U387</f>
        <v>1845.9318973587449</v>
      </c>
      <c r="V386">
        <f t="shared" si="190"/>
        <v>0.23058300425629755</v>
      </c>
      <c r="W386">
        <f t="shared" ref="W386:W449" si="200">P387+(1-E387)*(O387*(W387+$AL$14*W387))</f>
        <v>22975.597466952058</v>
      </c>
      <c r="X386">
        <f t="shared" ref="X386:X449" si="201">S387+(1-R387)*(O387*(X387+$AL$14*X387))</f>
        <v>25388.289636457499</v>
      </c>
      <c r="Y386">
        <f t="shared" ref="Y386:Y449" si="202">G386*(X386-W386)</f>
        <v>193.8432913705023</v>
      </c>
      <c r="Z386">
        <f t="shared" si="191"/>
        <v>36.127042127116141</v>
      </c>
      <c r="AA386">
        <f t="shared" si="192"/>
        <v>0.28611550383610002</v>
      </c>
      <c r="AB386">
        <f t="shared" si="193"/>
        <v>373</v>
      </c>
      <c r="AC386">
        <f>$AL$7*INDEX(I_rec,MATCH(AB386-$AL$13,cpi_rec_u,0))/INDEX(I_rec,MATCH(AB2-$AL$13,cpi_rec_u,0))</f>
        <v>1724.1751963328049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112</v>
      </c>
      <c r="C387">
        <f t="shared" ref="C387:C450" si="206">INT(($AL$8+A387)/12)</f>
        <v>2058</v>
      </c>
      <c r="D387">
        <f t="shared" ref="D387:D450" si="207">IF(B387&gt;=120,1,INDEX(mort_v1_F,MATCH(B387,mort_age,0))*INDEX(cif,MATCH(B387,cif_age,0),MATCH(C387,cif_year,0)))</f>
        <v>0.58133907038915944</v>
      </c>
      <c r="E387">
        <f t="shared" ref="E387:E450" si="208">1-(1-D387)^(1/12)</f>
        <v>6.9988034686929268E-2</v>
      </c>
      <c r="F387">
        <f t="shared" ref="F387:F450" si="209">G386*E387</f>
        <v>5.6230592413487167E-3</v>
      </c>
      <c r="G387">
        <f t="shared" ref="G387:G450" si="210">G386-F387</f>
        <v>7.4720091791564344E-2</v>
      </c>
      <c r="H387" t="b">
        <f t="shared" ref="H387:H450" si="211">AND(A387-$AL$10&gt;0,MOD(A387-$AL$10,12)=0)</f>
        <v>1</v>
      </c>
      <c r="I387">
        <f t="shared" ref="I387:I450" si="212">IF($AL$4="CPI",IF(H387,INDEX(I_rec,MATCH(A387-$AL$13,cpi_rec_u,0))/INDEX(I_rec,MATCH(A387-$AL$13-12,cpi_rec_u,0)),1),1)</f>
        <v>1.0249999999999997</v>
      </c>
      <c r="J387">
        <f t="shared" ref="J387:J450" si="213">J386*I387</f>
        <v>1767.2795762411251</v>
      </c>
      <c r="K387">
        <f t="shared" ref="K387:K450" si="214">$AL$17*(INDEX(I_rec,MATCH(A387-1,cpi_rec_u,0))/$AL$18)</f>
        <v>11.018784688864018</v>
      </c>
      <c r="L387">
        <f t="shared" ref="L387:L450" si="215">G386*J387</f>
        <v>141.9888099113233</v>
      </c>
      <c r="M387">
        <f t="shared" ref="M387:M450" si="216">G386*K387</f>
        <v>0.88528388245655176</v>
      </c>
      <c r="N387">
        <f t="shared" si="198"/>
        <v>0.24067784474997661</v>
      </c>
      <c r="O387">
        <f t="shared" ref="O387:O450" si="217">N387/N386</f>
        <v>0.9961456059035968</v>
      </c>
      <c r="P387">
        <f t="shared" ref="P387:P450" si="218">J387+K387</f>
        <v>1778.2983609299893</v>
      </c>
      <c r="Q387">
        <f t="shared" ref="Q387:Q450" si="219">IF(B387&gt;=120,1,D387*$AL$15)</f>
        <v>0.54071114563601752</v>
      </c>
      <c r="R387">
        <f t="shared" ref="R387:R450" si="220">1-(1-Q387)^(1/12)</f>
        <v>6.2782277875110482E-2</v>
      </c>
      <c r="S387">
        <f t="shared" ref="S387:S450" si="221">J387+K387*$AL$16</f>
        <v>1779.0084130074952</v>
      </c>
      <c r="T387">
        <f t="shared" ref="T387:T450" si="222">L387</f>
        <v>141.9888099113233</v>
      </c>
      <c r="U387">
        <f t="shared" si="199"/>
        <v>1709.4339261595428</v>
      </c>
      <c r="V387">
        <f t="shared" ref="V387:V450" si="223">$AL$14*U387</f>
        <v>0.21353247692154789</v>
      </c>
      <c r="W387">
        <f t="shared" si="200"/>
        <v>22877.83493264567</v>
      </c>
      <c r="X387">
        <f t="shared" si="201"/>
        <v>25285.130731809015</v>
      </c>
      <c r="Y387">
        <f t="shared" si="202"/>
        <v>179.87336308293237</v>
      </c>
      <c r="Z387">
        <f t="shared" ref="Z387:Z450" si="224">N386*L387</f>
        <v>34.305788777809049</v>
      </c>
      <c r="AA387">
        <f t="shared" ref="AA387:AA450" si="225">N386*M387+N387*V387</f>
        <v>0.26528517969298065</v>
      </c>
      <c r="AB387">
        <f t="shared" ref="AB387:AB450" si="226">IF(H387,A387,AB386)</f>
        <v>385</v>
      </c>
      <c r="AC387">
        <f>$AL$7*INDEX(I_rec,MATCH(AB387-$AL$13,cpi_rec_u,0))/INDEX(I_rec,MATCH(AB2-$AL$13,cpi_rec_u,0))</f>
        <v>1767.2795762411247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112</v>
      </c>
      <c r="C388">
        <f t="shared" si="206"/>
        <v>2058</v>
      </c>
      <c r="D388">
        <f t="shared" si="207"/>
        <v>0.58133907038915944</v>
      </c>
      <c r="E388">
        <f t="shared" si="208"/>
        <v>6.9988034686929268E-2</v>
      </c>
      <c r="F388">
        <f t="shared" si="209"/>
        <v>5.2295123761185438E-3</v>
      </c>
      <c r="G388">
        <f t="shared" si="210"/>
        <v>6.94905794154458E-2</v>
      </c>
      <c r="H388" t="b">
        <f t="shared" si="211"/>
        <v>0</v>
      </c>
      <c r="I388">
        <f t="shared" si="212"/>
        <v>1</v>
      </c>
      <c r="J388">
        <f t="shared" si="213"/>
        <v>1767.2795762411251</v>
      </c>
      <c r="K388">
        <f t="shared" si="214"/>
        <v>11.041481581215717</v>
      </c>
      <c r="L388">
        <f t="shared" si="215"/>
        <v>132.05129215809382</v>
      </c>
      <c r="M388">
        <f t="shared" si="216"/>
        <v>0.82502051726330539</v>
      </c>
      <c r="N388">
        <f t="shared" si="198"/>
        <v>0.23975029947245038</v>
      </c>
      <c r="O388">
        <f t="shared" si="217"/>
        <v>0.99614611274880827</v>
      </c>
      <c r="P388">
        <f t="shared" si="218"/>
        <v>1778.3210578223409</v>
      </c>
      <c r="Q388">
        <f t="shared" si="219"/>
        <v>0.54071114563601752</v>
      </c>
      <c r="R388">
        <f t="shared" si="220"/>
        <v>6.2782277875110482E-2</v>
      </c>
      <c r="S388">
        <f t="shared" si="221"/>
        <v>1779.0325724908696</v>
      </c>
      <c r="T388">
        <f t="shared" si="222"/>
        <v>132.05129215809382</v>
      </c>
      <c r="U388">
        <f t="shared" si="199"/>
        <v>1582.4593235475841</v>
      </c>
      <c r="V388">
        <f t="shared" si="223"/>
        <v>0.19767155302917258</v>
      </c>
      <c r="W388">
        <f t="shared" si="200"/>
        <v>22772.285637265057</v>
      </c>
      <c r="X388">
        <f t="shared" si="201"/>
        <v>25174.610650637856</v>
      </c>
      <c r="Y388">
        <f t="shared" si="202"/>
        <v>166.93895712349442</v>
      </c>
      <c r="Z388">
        <f t="shared" si="224"/>
        <v>31.781820393059508</v>
      </c>
      <c r="AA388">
        <f t="shared" si="225"/>
        <v>0.2459559740053717</v>
      </c>
      <c r="AB388">
        <f t="shared" si="226"/>
        <v>385</v>
      </c>
      <c r="AC388">
        <f>$AL$7*INDEX(I_rec,MATCH(AB388-$AL$13,cpi_rec_u,0))/INDEX(I_rec,MATCH(AB2-$AL$13,cpi_rec_u,0))</f>
        <v>1767.2795762411247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112</v>
      </c>
      <c r="C389">
        <f t="shared" si="206"/>
        <v>2058</v>
      </c>
      <c r="D389">
        <f t="shared" si="207"/>
        <v>0.58133907038915944</v>
      </c>
      <c r="E389">
        <f t="shared" si="208"/>
        <v>6.9988034686929268E-2</v>
      </c>
      <c r="F389">
        <f t="shared" si="209"/>
        <v>4.8635090825430334E-3</v>
      </c>
      <c r="G389">
        <f t="shared" si="210"/>
        <v>6.462707033290277E-2</v>
      </c>
      <c r="H389" t="b">
        <f t="shared" si="211"/>
        <v>0</v>
      </c>
      <c r="I389">
        <f t="shared" si="212"/>
        <v>1</v>
      </c>
      <c r="J389">
        <f t="shared" si="213"/>
        <v>1767.2795762411251</v>
      </c>
      <c r="K389">
        <f t="shared" si="214"/>
        <v>11.064225225449507</v>
      </c>
      <c r="L389">
        <f t="shared" si="215"/>
        <v>122.80928174207931</v>
      </c>
      <c r="M389">
        <f t="shared" si="216"/>
        <v>0.76885942169947763</v>
      </c>
      <c r="N389">
        <f t="shared" si="198"/>
        <v>0.23882645018886561</v>
      </c>
      <c r="O389">
        <f t="shared" si="217"/>
        <v>0.99614661885462663</v>
      </c>
      <c r="P389">
        <f t="shared" si="218"/>
        <v>1778.3438014665746</v>
      </c>
      <c r="Q389">
        <f t="shared" si="219"/>
        <v>0.54071114563601752</v>
      </c>
      <c r="R389">
        <f t="shared" si="220"/>
        <v>6.2782277875110482E-2</v>
      </c>
      <c r="S389">
        <f t="shared" si="221"/>
        <v>1779.0567817388242</v>
      </c>
      <c r="T389">
        <f t="shared" si="222"/>
        <v>122.80928174207931</v>
      </c>
      <c r="U389">
        <f t="shared" si="199"/>
        <v>1464.3416367027198</v>
      </c>
      <c r="V389">
        <f t="shared" si="223"/>
        <v>0.18291698319511537</v>
      </c>
      <c r="W389">
        <f t="shared" si="200"/>
        <v>22658.332323586656</v>
      </c>
      <c r="X389">
        <f t="shared" si="201"/>
        <v>25056.206962866814</v>
      </c>
      <c r="Y389">
        <f t="shared" si="202"/>
        <v>154.96761296224267</v>
      </c>
      <c r="Z389">
        <f t="shared" si="224"/>
        <v>29.443562075660047</v>
      </c>
      <c r="AA389">
        <f t="shared" si="225"/>
        <v>0.22801969038041059</v>
      </c>
      <c r="AB389">
        <f t="shared" si="226"/>
        <v>385</v>
      </c>
      <c r="AC389">
        <f>$AL$7*INDEX(I_rec,MATCH(AB389-$AL$13,cpi_rec_u,0))/INDEX(I_rec,MATCH(AB2-$AL$13,cpi_rec_u,0))</f>
        <v>1767.2795762411247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112</v>
      </c>
      <c r="C390">
        <f t="shared" si="206"/>
        <v>2058</v>
      </c>
      <c r="D390">
        <f t="shared" si="207"/>
        <v>0.58133907038915944</v>
      </c>
      <c r="E390">
        <f t="shared" si="208"/>
        <v>6.9988034686929268E-2</v>
      </c>
      <c r="F390">
        <f t="shared" si="209"/>
        <v>4.5231216401738165E-3</v>
      </c>
      <c r="G390">
        <f t="shared" si="210"/>
        <v>6.0103948692728955E-2</v>
      </c>
      <c r="H390" t="b">
        <f t="shared" si="211"/>
        <v>0</v>
      </c>
      <c r="I390">
        <f t="shared" si="212"/>
        <v>1</v>
      </c>
      <c r="J390">
        <f t="shared" si="213"/>
        <v>1767.2795762411251</v>
      </c>
      <c r="K390">
        <f t="shared" si="214"/>
        <v>11.087015717866597</v>
      </c>
      <c r="L390">
        <f t="shared" si="215"/>
        <v>114.2141014716378</v>
      </c>
      <c r="M390">
        <f t="shared" si="216"/>
        <v>0.71652134458056305</v>
      </c>
      <c r="N390">
        <f t="shared" si="198"/>
        <v>0.23790628153815582</v>
      </c>
      <c r="O390">
        <f t="shared" si="217"/>
        <v>0.99614712419842055</v>
      </c>
      <c r="P390">
        <f t="shared" si="218"/>
        <v>1778.3665919589916</v>
      </c>
      <c r="Q390">
        <f t="shared" si="219"/>
        <v>0.54071114563601752</v>
      </c>
      <c r="R390">
        <f t="shared" si="220"/>
        <v>6.2782277875110482E-2</v>
      </c>
      <c r="S390">
        <f t="shared" si="221"/>
        <v>1779.0810408538657</v>
      </c>
      <c r="T390">
        <f t="shared" si="222"/>
        <v>114.2141014716378</v>
      </c>
      <c r="U390">
        <f t="shared" si="199"/>
        <v>1354.4610445996468</v>
      </c>
      <c r="V390">
        <f t="shared" si="223"/>
        <v>0.16919134300609198</v>
      </c>
      <c r="W390">
        <f t="shared" si="200"/>
        <v>22535.308811806921</v>
      </c>
      <c r="X390">
        <f t="shared" si="201"/>
        <v>24929.360168005627</v>
      </c>
      <c r="Y390">
        <f t="shared" si="202"/>
        <v>143.8919398807252</v>
      </c>
      <c r="Z390">
        <f t="shared" si="224"/>
        <v>27.27734841598215</v>
      </c>
      <c r="AA390">
        <f t="shared" si="225"/>
        <v>0.21137593249375486</v>
      </c>
      <c r="AB390">
        <f t="shared" si="226"/>
        <v>385</v>
      </c>
      <c r="AC390">
        <f>$AL$7*INDEX(I_rec,MATCH(AB390-$AL$13,cpi_rec_u,0))/INDEX(I_rec,MATCH(AB2-$AL$13,cpi_rec_u,0))</f>
        <v>1767.2795762411247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112</v>
      </c>
      <c r="C391">
        <f t="shared" si="206"/>
        <v>2058</v>
      </c>
      <c r="D391">
        <f t="shared" si="207"/>
        <v>0.58133907038915944</v>
      </c>
      <c r="E391">
        <f t="shared" si="208"/>
        <v>6.9988034686929268E-2</v>
      </c>
      <c r="F391">
        <f t="shared" si="209"/>
        <v>4.2065572459281308E-3</v>
      </c>
      <c r="G391">
        <f t="shared" si="210"/>
        <v>5.5897391446800823E-2</v>
      </c>
      <c r="H391" t="b">
        <f t="shared" si="211"/>
        <v>0</v>
      </c>
      <c r="I391">
        <f t="shared" si="212"/>
        <v>1</v>
      </c>
      <c r="J391">
        <f t="shared" si="213"/>
        <v>1767.2795762411251</v>
      </c>
      <c r="K391">
        <f t="shared" si="214"/>
        <v>11.109853154966578</v>
      </c>
      <c r="L391">
        <f t="shared" si="215"/>
        <v>106.22048097610435</v>
      </c>
      <c r="M391">
        <f t="shared" si="216"/>
        <v>0.66774604400986404</v>
      </c>
      <c r="N391">
        <f t="shared" si="198"/>
        <v>0.23698977822086409</v>
      </c>
      <c r="O391">
        <f t="shared" si="217"/>
        <v>0.99614762875798746</v>
      </c>
      <c r="P391">
        <f t="shared" si="218"/>
        <v>1778.3894293960918</v>
      </c>
      <c r="Q391">
        <f t="shared" si="219"/>
        <v>0.54071114563601752</v>
      </c>
      <c r="R391">
        <f t="shared" si="220"/>
        <v>6.2782277875110482E-2</v>
      </c>
      <c r="S391">
        <f t="shared" si="221"/>
        <v>1779.1053499387124</v>
      </c>
      <c r="T391">
        <f t="shared" si="222"/>
        <v>106.22048097610435</v>
      </c>
      <c r="U391">
        <f t="shared" si="199"/>
        <v>1252.2410951350805</v>
      </c>
      <c r="V391">
        <f t="shared" si="223"/>
        <v>0.15642262544062163</v>
      </c>
      <c r="W391">
        <f t="shared" si="200"/>
        <v>22402.496122325741</v>
      </c>
      <c r="X391">
        <f t="shared" si="201"/>
        <v>24793.471064950525</v>
      </c>
      <c r="Y391">
        <f t="shared" si="202"/>
        <v>133.64926230738968</v>
      </c>
      <c r="Z391">
        <f t="shared" si="224"/>
        <v>25.270519652219406</v>
      </c>
      <c r="AA391">
        <f t="shared" si="225"/>
        <v>0.19593154165409871</v>
      </c>
      <c r="AB391">
        <f t="shared" si="226"/>
        <v>385</v>
      </c>
      <c r="AC391">
        <f>$AL$7*INDEX(I_rec,MATCH(AB391-$AL$13,cpi_rec_u,0))/INDEX(I_rec,MATCH(AB2-$AL$13,cpi_rec_u,0))</f>
        <v>1767.2795762411247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112</v>
      </c>
      <c r="C392">
        <f t="shared" si="206"/>
        <v>2058</v>
      </c>
      <c r="D392">
        <f t="shared" si="207"/>
        <v>0.58133907038915944</v>
      </c>
      <c r="E392">
        <f t="shared" si="208"/>
        <v>6.9988034686929268E-2</v>
      </c>
      <c r="F392">
        <f t="shared" si="209"/>
        <v>3.9121485714875594E-3</v>
      </c>
      <c r="G392">
        <f t="shared" si="210"/>
        <v>5.1985242875313267E-2</v>
      </c>
      <c r="H392" t="b">
        <f t="shared" si="211"/>
        <v>0</v>
      </c>
      <c r="I392">
        <f t="shared" si="212"/>
        <v>1</v>
      </c>
      <c r="J392">
        <f t="shared" si="213"/>
        <v>1767.2795762411251</v>
      </c>
      <c r="K392">
        <f t="shared" si="214"/>
        <v>11.132737633447805</v>
      </c>
      <c r="L392">
        <f t="shared" si="215"/>
        <v>98.786318269086451</v>
      </c>
      <c r="M392">
        <f t="shared" si="216"/>
        <v>0.62229099337136295</v>
      </c>
      <c r="N392">
        <f t="shared" si="198"/>
        <v>0.23607692499903823</v>
      </c>
      <c r="O392">
        <f t="shared" si="217"/>
        <v>0.99614813251154188</v>
      </c>
      <c r="P392">
        <f t="shared" si="218"/>
        <v>1778.4123138745729</v>
      </c>
      <c r="Q392">
        <f t="shared" si="219"/>
        <v>0.54071114563601752</v>
      </c>
      <c r="R392">
        <f t="shared" si="220"/>
        <v>6.2782277875110482E-2</v>
      </c>
      <c r="S392">
        <f t="shared" si="221"/>
        <v>1779.1297090962937</v>
      </c>
      <c r="T392">
        <f t="shared" si="222"/>
        <v>98.786318269086451</v>
      </c>
      <c r="U392">
        <f t="shared" si="199"/>
        <v>1157.1456705624653</v>
      </c>
      <c r="V392">
        <f t="shared" si="223"/>
        <v>0.14454386180889903</v>
      </c>
      <c r="W392">
        <f t="shared" si="200"/>
        <v>22259.118291278955</v>
      </c>
      <c r="X392">
        <f t="shared" si="201"/>
        <v>24647.897935187022</v>
      </c>
      <c r="Y392">
        <f t="shared" si="202"/>
        <v>124.18128996416519</v>
      </c>
      <c r="Z392">
        <f t="shared" si="224"/>
        <v>23.411347657846491</v>
      </c>
      <c r="AA392">
        <f t="shared" si="225"/>
        <v>0.18160007493125133</v>
      </c>
      <c r="AB392">
        <f t="shared" si="226"/>
        <v>385</v>
      </c>
      <c r="AC392">
        <f>$AL$7*INDEX(I_rec,MATCH(AB392-$AL$13,cpi_rec_u,0))/INDEX(I_rec,MATCH(AB2-$AL$13,cpi_rec_u,0))</f>
        <v>1767.2795762411247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112</v>
      </c>
      <c r="C393">
        <f t="shared" si="206"/>
        <v>2058</v>
      </c>
      <c r="D393">
        <f t="shared" si="207"/>
        <v>0.58133907038915944</v>
      </c>
      <c r="E393">
        <f t="shared" si="208"/>
        <v>6.9988034686929268E-2</v>
      </c>
      <c r="F393">
        <f t="shared" si="209"/>
        <v>3.6383449815658676E-3</v>
      </c>
      <c r="G393">
        <f t="shared" si="210"/>
        <v>4.8346897893747402E-2</v>
      </c>
      <c r="H393" t="b">
        <f t="shared" si="211"/>
        <v>0</v>
      </c>
      <c r="I393">
        <f t="shared" si="212"/>
        <v>1</v>
      </c>
      <c r="J393">
        <f t="shared" si="213"/>
        <v>1767.2795762411251</v>
      </c>
      <c r="K393">
        <f t="shared" si="214"/>
        <v>11.155669250207826</v>
      </c>
      <c r="L393">
        <f t="shared" si="215"/>
        <v>91.8724579994756</v>
      </c>
      <c r="M393">
        <f t="shared" si="216"/>
        <v>0.57993017540871772</v>
      </c>
      <c r="N393">
        <f t="shared" si="198"/>
        <v>0.23516770669612469</v>
      </c>
      <c r="O393">
        <f t="shared" si="217"/>
        <v>0.99614863543771903</v>
      </c>
      <c r="P393">
        <f t="shared" si="218"/>
        <v>1778.435245491333</v>
      </c>
      <c r="Q393">
        <f t="shared" si="219"/>
        <v>0.54071114563601752</v>
      </c>
      <c r="R393">
        <f t="shared" si="220"/>
        <v>6.2782277875110482E-2</v>
      </c>
      <c r="S393">
        <f t="shared" si="221"/>
        <v>1779.1541184297512</v>
      </c>
      <c r="T393">
        <f t="shared" si="222"/>
        <v>91.8724579994756</v>
      </c>
      <c r="U393">
        <f t="shared" si="199"/>
        <v>1068.6761652591188</v>
      </c>
      <c r="V393">
        <f t="shared" si="223"/>
        <v>0.1334927692159909</v>
      </c>
      <c r="W393">
        <f t="shared" si="200"/>
        <v>22104.337854473342</v>
      </c>
      <c r="X393">
        <f t="shared" si="201"/>
        <v>24491.953526158824</v>
      </c>
      <c r="Y393">
        <f t="shared" si="202"/>
        <v>115.43381108848912</v>
      </c>
      <c r="Z393">
        <f t="shared" si="224"/>
        <v>21.688967376619491</v>
      </c>
      <c r="AA393">
        <f t="shared" si="225"/>
        <v>0.16830132092168254</v>
      </c>
      <c r="AB393">
        <f t="shared" si="226"/>
        <v>385</v>
      </c>
      <c r="AC393">
        <f>$AL$7*INDEX(I_rec,MATCH(AB393-$AL$13,cpi_rec_u,0))/INDEX(I_rec,MATCH(AB2-$AL$13,cpi_rec_u,0))</f>
        <v>1767.2795762411247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112</v>
      </c>
      <c r="C394">
        <f t="shared" si="206"/>
        <v>2058</v>
      </c>
      <c r="D394">
        <f t="shared" si="207"/>
        <v>0.58133907038915944</v>
      </c>
      <c r="E394">
        <f t="shared" si="208"/>
        <v>6.9988034686929268E-2</v>
      </c>
      <c r="F394">
        <f t="shared" si="209"/>
        <v>3.3837043667930208E-3</v>
      </c>
      <c r="G394">
        <f t="shared" si="210"/>
        <v>4.4963193526954381E-2</v>
      </c>
      <c r="H394" t="b">
        <f t="shared" si="211"/>
        <v>0</v>
      </c>
      <c r="I394">
        <f t="shared" si="212"/>
        <v>1</v>
      </c>
      <c r="J394">
        <f t="shared" si="213"/>
        <v>1767.2795762411251</v>
      </c>
      <c r="K394">
        <f t="shared" si="214"/>
        <v>11.178648102343773</v>
      </c>
      <c r="L394">
        <f t="shared" si="215"/>
        <v>85.442485222234851</v>
      </c>
      <c r="M394">
        <f t="shared" si="216"/>
        <v>0.54045295839414753</v>
      </c>
      <c r="N394">
        <f t="shared" si="198"/>
        <v>0.23426210819685661</v>
      </c>
      <c r="O394">
        <f t="shared" si="217"/>
        <v>0.99614913751555922</v>
      </c>
      <c r="P394">
        <f t="shared" si="218"/>
        <v>1778.4582243434688</v>
      </c>
      <c r="Q394">
        <f t="shared" si="219"/>
        <v>0.54071114563601752</v>
      </c>
      <c r="R394">
        <f t="shared" si="220"/>
        <v>6.2782277875110482E-2</v>
      </c>
      <c r="S394">
        <f t="shared" si="221"/>
        <v>1779.1785780424391</v>
      </c>
      <c r="T394">
        <f t="shared" si="222"/>
        <v>85.442485222234851</v>
      </c>
      <c r="U394">
        <f t="shared" si="199"/>
        <v>986.36886096856688</v>
      </c>
      <c r="V394">
        <f t="shared" si="223"/>
        <v>0.12321142269247702</v>
      </c>
      <c r="W394">
        <f t="shared" si="200"/>
        <v>21937.250973449238</v>
      </c>
      <c r="X394">
        <f t="shared" si="201"/>
        <v>24324.901820627689</v>
      </c>
      <c r="Y394">
        <f t="shared" si="202"/>
        <v>107.35640711648126</v>
      </c>
      <c r="Z394">
        <f t="shared" si="224"/>
        <v>20.093313304130493</v>
      </c>
      <c r="AA394">
        <f t="shared" si="225"/>
        <v>0.15596085043656147</v>
      </c>
      <c r="AB394">
        <f t="shared" si="226"/>
        <v>385</v>
      </c>
      <c r="AC394">
        <f>$AL$7*INDEX(I_rec,MATCH(AB394-$AL$13,cpi_rec_u,0))/INDEX(I_rec,MATCH(AB2-$AL$13,cpi_rec_u,0))</f>
        <v>1767.2795762411247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112</v>
      </c>
      <c r="C395">
        <f t="shared" si="206"/>
        <v>2058</v>
      </c>
      <c r="D395">
        <f t="shared" si="207"/>
        <v>0.58133907038915944</v>
      </c>
      <c r="E395">
        <f t="shared" si="208"/>
        <v>6.9988034686929268E-2</v>
      </c>
      <c r="F395">
        <f t="shared" si="209"/>
        <v>3.1468855481995967E-3</v>
      </c>
      <c r="G395">
        <f t="shared" si="210"/>
        <v>4.1816307978754783E-2</v>
      </c>
      <c r="H395" t="b">
        <f t="shared" si="211"/>
        <v>0</v>
      </c>
      <c r="I395">
        <f t="shared" si="212"/>
        <v>1</v>
      </c>
      <c r="J395">
        <f t="shared" si="213"/>
        <v>1767.2795762411251</v>
      </c>
      <c r="K395">
        <f t="shared" si="214"/>
        <v>11.201674287152789</v>
      </c>
      <c r="L395">
        <f t="shared" si="215"/>
        <v>79.462533602763642</v>
      </c>
      <c r="M395">
        <f t="shared" si="216"/>
        <v>0.50366304879915957</v>
      </c>
      <c r="N395">
        <f t="shared" si="198"/>
        <v>0.23336011444714083</v>
      </c>
      <c r="O395">
        <f t="shared" si="217"/>
        <v>0.99614963872451023</v>
      </c>
      <c r="P395">
        <f t="shared" si="218"/>
        <v>1778.481250528278</v>
      </c>
      <c r="Q395">
        <f t="shared" si="219"/>
        <v>0.54071114563601752</v>
      </c>
      <c r="R395">
        <f t="shared" si="220"/>
        <v>6.2782277875110482E-2</v>
      </c>
      <c r="S395">
        <f t="shared" si="221"/>
        <v>1779.2030880379243</v>
      </c>
      <c r="T395">
        <f t="shared" si="222"/>
        <v>79.462533602763642</v>
      </c>
      <c r="U395">
        <f t="shared" si="199"/>
        <v>909.79248570037589</v>
      </c>
      <c r="V395">
        <f t="shared" si="223"/>
        <v>0.1136459502665105</v>
      </c>
      <c r="W395">
        <f t="shared" si="200"/>
        <v>21756.88217531316</v>
      </c>
      <c r="X395">
        <f t="shared" si="201"/>
        <v>24145.954576842825</v>
      </c>
      <c r="Y395">
        <f t="shared" si="202"/>
        <v>99.902187325907803</v>
      </c>
      <c r="Z395">
        <f t="shared" si="224"/>
        <v>18.61506064444697</v>
      </c>
      <c r="AA395">
        <f t="shared" si="225"/>
        <v>0.14450959959319437</v>
      </c>
      <c r="AB395">
        <f t="shared" si="226"/>
        <v>385</v>
      </c>
      <c r="AC395">
        <f>$AL$7*INDEX(I_rec,MATCH(AB395-$AL$13,cpi_rec_u,0))/INDEX(I_rec,MATCH(AB2-$AL$13,cpi_rec_u,0))</f>
        <v>1767.2795762411247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112</v>
      </c>
      <c r="C396">
        <f t="shared" si="206"/>
        <v>2058</v>
      </c>
      <c r="D396">
        <f t="shared" si="207"/>
        <v>0.58133907038915944</v>
      </c>
      <c r="E396">
        <f t="shared" si="208"/>
        <v>6.9988034686929268E-2</v>
      </c>
      <c r="F396">
        <f t="shared" si="209"/>
        <v>2.9266412132964068E-3</v>
      </c>
      <c r="G396">
        <f t="shared" si="210"/>
        <v>3.8889666765458374E-2</v>
      </c>
      <c r="H396" t="b">
        <f t="shared" si="211"/>
        <v>0</v>
      </c>
      <c r="I396">
        <f t="shared" si="212"/>
        <v>1</v>
      </c>
      <c r="J396">
        <f t="shared" si="213"/>
        <v>1767.2795762411251</v>
      </c>
      <c r="K396">
        <f t="shared" si="214"/>
        <v>11.224747902132435</v>
      </c>
      <c r="L396">
        <f t="shared" si="215"/>
        <v>73.901107044662126</v>
      </c>
      <c r="M396">
        <f t="shared" si="216"/>
        <v>0.46937751525945154</v>
      </c>
      <c r="N396">
        <f t="shared" si="198"/>
        <v>0.23246171045394112</v>
      </c>
      <c r="O396">
        <f t="shared" si="217"/>
        <v>0.99615013904442007</v>
      </c>
      <c r="P396">
        <f t="shared" si="218"/>
        <v>1778.5043241432577</v>
      </c>
      <c r="Q396">
        <f t="shared" si="219"/>
        <v>0.54071114563601752</v>
      </c>
      <c r="R396">
        <f t="shared" si="220"/>
        <v>6.2782277875110482E-2</v>
      </c>
      <c r="S396">
        <f t="shared" si="221"/>
        <v>1779.2276485199873</v>
      </c>
      <c r="T396">
        <f t="shared" si="222"/>
        <v>73.901107044662126</v>
      </c>
      <c r="U396">
        <f t="shared" si="199"/>
        <v>838.54594343667475</v>
      </c>
      <c r="V396">
        <f t="shared" si="223"/>
        <v>0.10474624937204963</v>
      </c>
      <c r="W396">
        <f t="shared" si="200"/>
        <v>21562.178675736734</v>
      </c>
      <c r="X396">
        <f t="shared" si="201"/>
        <v>23954.267623262123</v>
      </c>
      <c r="Y396">
        <f t="shared" si="202"/>
        <v>93.027542042598455</v>
      </c>
      <c r="Z396">
        <f t="shared" si="224"/>
        <v>17.245570797712759</v>
      </c>
      <c r="AA396">
        <f t="shared" si="225"/>
        <v>0.13388348297252192</v>
      </c>
      <c r="AB396">
        <f t="shared" si="226"/>
        <v>385</v>
      </c>
      <c r="AC396">
        <f>$AL$7*INDEX(I_rec,MATCH(AB396-$AL$13,cpi_rec_u,0))/INDEX(I_rec,MATCH(AB2-$AL$13,cpi_rec_u,0))</f>
        <v>1767.2795762411247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112</v>
      </c>
      <c r="C397">
        <f t="shared" si="206"/>
        <v>2058</v>
      </c>
      <c r="D397">
        <f t="shared" si="207"/>
        <v>0.58133907038915944</v>
      </c>
      <c r="E397">
        <f t="shared" si="208"/>
        <v>6.9988034686929268E-2</v>
      </c>
      <c r="F397">
        <f t="shared" si="209"/>
        <v>2.7218113465440211E-3</v>
      </c>
      <c r="G397">
        <f t="shared" si="210"/>
        <v>3.6167855418914353E-2</v>
      </c>
      <c r="H397" t="b">
        <f t="shared" si="211"/>
        <v>0</v>
      </c>
      <c r="I397">
        <f t="shared" si="212"/>
        <v>1</v>
      </c>
      <c r="J397">
        <f t="shared" si="213"/>
        <v>1767.2795762411251</v>
      </c>
      <c r="K397">
        <f t="shared" si="214"/>
        <v>11.247869044981089</v>
      </c>
      <c r="L397">
        <f t="shared" si="215"/>
        <v>68.728913801417846</v>
      </c>
      <c r="M397">
        <f t="shared" si="216"/>
        <v>0.43742587898082907</v>
      </c>
      <c r="N397">
        <f t="shared" si="198"/>
        <v>0.23156688128515759</v>
      </c>
      <c r="O397">
        <f t="shared" si="217"/>
        <v>0.9961506384555282</v>
      </c>
      <c r="P397">
        <f t="shared" si="218"/>
        <v>1778.5274452861063</v>
      </c>
      <c r="Q397">
        <f t="shared" si="219"/>
        <v>0.54071114563601752</v>
      </c>
      <c r="R397">
        <f t="shared" si="220"/>
        <v>6.2782277875110482E-2</v>
      </c>
      <c r="S397">
        <f t="shared" si="221"/>
        <v>1779.2522595926221</v>
      </c>
      <c r="T397">
        <f t="shared" si="222"/>
        <v>68.728913801417846</v>
      </c>
      <c r="U397">
        <f t="shared" si="199"/>
        <v>772.25620269374974</v>
      </c>
      <c r="V397">
        <f t="shared" si="223"/>
        <v>9.6465723100335216E-2</v>
      </c>
      <c r="W397">
        <f t="shared" si="200"/>
        <v>21352.004252093142</v>
      </c>
      <c r="X397">
        <f t="shared" si="201"/>
        <v>23748.936890414232</v>
      </c>
      <c r="Y397">
        <f t="shared" si="202"/>
        <v>86.691913111674111</v>
      </c>
      <c r="Z397">
        <f t="shared" si="224"/>
        <v>15.976840859919074</v>
      </c>
      <c r="AA397">
        <f t="shared" si="225"/>
        <v>0.12402303467396439</v>
      </c>
      <c r="AB397">
        <f t="shared" si="226"/>
        <v>385</v>
      </c>
      <c r="AC397">
        <f>$AL$7*INDEX(I_rec,MATCH(AB397-$AL$13,cpi_rec_u,0))/INDEX(I_rec,MATCH(AB2-$AL$13,cpi_rec_u,0))</f>
        <v>1767.2795762411247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113</v>
      </c>
      <c r="C398">
        <f t="shared" si="206"/>
        <v>2058</v>
      </c>
      <c r="D398">
        <f t="shared" si="207"/>
        <v>0.62417538370474579</v>
      </c>
      <c r="E398">
        <f t="shared" si="208"/>
        <v>7.8315886487451358E-2</v>
      </c>
      <c r="F398">
        <f t="shared" si="209"/>
        <v>2.8325176594822489E-3</v>
      </c>
      <c r="G398">
        <f t="shared" si="210"/>
        <v>3.3335337759432107E-2</v>
      </c>
      <c r="H398" t="b">
        <f t="shared" si="211"/>
        <v>0</v>
      </c>
      <c r="I398">
        <f t="shared" si="212"/>
        <v>1</v>
      </c>
      <c r="J398">
        <f t="shared" si="213"/>
        <v>1767.2795762411251</v>
      </c>
      <c r="K398">
        <f t="shared" si="214"/>
        <v>11.271037813598383</v>
      </c>
      <c r="L398">
        <f t="shared" si="215"/>
        <v>63.918712198289242</v>
      </c>
      <c r="M398">
        <f t="shared" si="216"/>
        <v>0.40764926606334284</v>
      </c>
      <c r="N398">
        <f t="shared" si="198"/>
        <v>0.23067561206950449</v>
      </c>
      <c r="O398">
        <f t="shared" si="217"/>
        <v>0.9961511369384658</v>
      </c>
      <c r="P398">
        <f t="shared" si="218"/>
        <v>1778.5506140547236</v>
      </c>
      <c r="Q398">
        <f t="shared" si="219"/>
        <v>0.58055376628112398</v>
      </c>
      <c r="R398">
        <f t="shared" si="220"/>
        <v>6.984278686084211E-2</v>
      </c>
      <c r="S398">
        <f t="shared" si="221"/>
        <v>1779.2769213600368</v>
      </c>
      <c r="T398">
        <f t="shared" si="222"/>
        <v>63.918712198289242</v>
      </c>
      <c r="U398">
        <f t="shared" si="199"/>
        <v>710.57633282336383</v>
      </c>
      <c r="V398">
        <f t="shared" si="223"/>
        <v>8.8761034906149325E-2</v>
      </c>
      <c r="W398">
        <f t="shared" si="200"/>
        <v>21316.008193806541</v>
      </c>
      <c r="X398">
        <f t="shared" si="201"/>
        <v>23707.594802473872</v>
      </c>
      <c r="Y398">
        <f t="shared" si="202"/>
        <v>79.724347380860237</v>
      </c>
      <c r="Z398">
        <f t="shared" si="224"/>
        <v>14.8014568395214</v>
      </c>
      <c r="AA398">
        <f t="shared" si="225"/>
        <v>0.11487307525537038</v>
      </c>
      <c r="AB398">
        <f t="shared" si="226"/>
        <v>385</v>
      </c>
      <c r="AC398">
        <f>$AL$7*INDEX(I_rec,MATCH(AB398-$AL$13,cpi_rec_u,0))/INDEX(I_rec,MATCH(AB2-$AL$13,cpi_rec_u,0))</f>
        <v>1767.2795762411247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113</v>
      </c>
      <c r="C399">
        <f t="shared" si="206"/>
        <v>2059</v>
      </c>
      <c r="D399">
        <f t="shared" si="207"/>
        <v>0.62417538370474579</v>
      </c>
      <c r="E399">
        <f t="shared" si="208"/>
        <v>7.8315886487451358E-2</v>
      </c>
      <c r="F399">
        <f t="shared" si="209"/>
        <v>2.6106865279885358E-3</v>
      </c>
      <c r="G399">
        <f t="shared" si="210"/>
        <v>3.0724651231443571E-2</v>
      </c>
      <c r="H399" t="b">
        <f t="shared" si="211"/>
        <v>1</v>
      </c>
      <c r="I399">
        <f t="shared" si="212"/>
        <v>1.0249999999999999</v>
      </c>
      <c r="J399">
        <f t="shared" si="213"/>
        <v>1811.4615656471531</v>
      </c>
      <c r="K399">
        <f t="shared" si="214"/>
        <v>11.294254306085618</v>
      </c>
      <c r="L399">
        <f t="shared" si="215"/>
        <v>60.385683129077542</v>
      </c>
      <c r="M399">
        <f t="shared" si="216"/>
        <v>0.37649778203428458</v>
      </c>
      <c r="N399">
        <f t="shared" si="198"/>
        <v>0.22978788799638414</v>
      </c>
      <c r="O399">
        <f t="shared" si="217"/>
        <v>0.99615163447424659</v>
      </c>
      <c r="P399">
        <f t="shared" si="218"/>
        <v>1822.7558199532386</v>
      </c>
      <c r="Q399">
        <f t="shared" si="219"/>
        <v>0.58055376628112398</v>
      </c>
      <c r="R399">
        <f t="shared" si="220"/>
        <v>6.984278686084211E-2</v>
      </c>
      <c r="S399">
        <f t="shared" si="221"/>
        <v>1823.4836233326823</v>
      </c>
      <c r="T399">
        <f t="shared" si="222"/>
        <v>60.385683129077542</v>
      </c>
      <c r="U399">
        <f t="shared" si="199"/>
        <v>652.24306078086647</v>
      </c>
      <c r="V399">
        <f t="shared" si="223"/>
        <v>8.1474384117512524E-2</v>
      </c>
      <c r="W399">
        <f t="shared" si="200"/>
        <v>21228.656295156296</v>
      </c>
      <c r="X399">
        <f t="shared" si="201"/>
        <v>23615.266783810272</v>
      </c>
      <c r="Y399">
        <f t="shared" si="202"/>
        <v>73.327774889198523</v>
      </c>
      <c r="Z399">
        <f t="shared" si="224"/>
        <v>13.929504416035114</v>
      </c>
      <c r="AA399">
        <f t="shared" si="225"/>
        <v>0.10557068296573884</v>
      </c>
      <c r="AB399">
        <f t="shared" si="226"/>
        <v>397</v>
      </c>
      <c r="AC399">
        <f>$AL$7*INDEX(I_rec,MATCH(AB399-$AL$13,cpi_rec_u,0))/INDEX(I_rec,MATCH(AB2-$AL$13,cpi_rec_u,0))</f>
        <v>1811.4615656471528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113</v>
      </c>
      <c r="C400">
        <f t="shared" si="206"/>
        <v>2059</v>
      </c>
      <c r="D400">
        <f t="shared" si="207"/>
        <v>0.62417538370474579</v>
      </c>
      <c r="E400">
        <f t="shared" si="208"/>
        <v>7.8315886487451358E-2</v>
      </c>
      <c r="F400">
        <f t="shared" si="209"/>
        <v>2.4062282982082674E-3</v>
      </c>
      <c r="G400">
        <f t="shared" si="210"/>
        <v>2.8318422933235304E-2</v>
      </c>
      <c r="H400" t="b">
        <f t="shared" si="211"/>
        <v>0</v>
      </c>
      <c r="I400">
        <f t="shared" si="212"/>
        <v>1</v>
      </c>
      <c r="J400">
        <f t="shared" si="213"/>
        <v>1811.4615656471531</v>
      </c>
      <c r="K400">
        <f t="shared" si="214"/>
        <v>11.317518620746107</v>
      </c>
      <c r="L400">
        <f t="shared" si="215"/>
        <v>55.6565248236735</v>
      </c>
      <c r="M400">
        <f t="shared" si="216"/>
        <v>0.34772681242779241</v>
      </c>
      <c r="N400">
        <f t="shared" si="198"/>
        <v>0.22890369431575885</v>
      </c>
      <c r="O400">
        <f t="shared" si="217"/>
        <v>0.99615213104426459</v>
      </c>
      <c r="P400">
        <f t="shared" si="218"/>
        <v>1822.7790842678992</v>
      </c>
      <c r="Q400">
        <f t="shared" si="219"/>
        <v>0.58055376628112398</v>
      </c>
      <c r="R400">
        <f t="shared" si="220"/>
        <v>6.984278686084211E-2</v>
      </c>
      <c r="S400">
        <f t="shared" si="221"/>
        <v>1823.5083868031413</v>
      </c>
      <c r="T400">
        <f t="shared" si="222"/>
        <v>55.6565248236735</v>
      </c>
      <c r="U400">
        <f t="shared" si="199"/>
        <v>598.46716300366916</v>
      </c>
      <c r="V400">
        <f t="shared" si="223"/>
        <v>7.4757013837607827E-2</v>
      </c>
      <c r="W400">
        <f t="shared" si="200"/>
        <v>21133.491946731643</v>
      </c>
      <c r="X400">
        <f t="shared" si="201"/>
        <v>23515.596657775506</v>
      </c>
      <c r="Y400">
        <f t="shared" si="202"/>
        <v>67.457448678592385</v>
      </c>
      <c r="Z400">
        <f t="shared" si="224"/>
        <v>12.789195292450259</v>
      </c>
      <c r="AA400">
        <f t="shared" si="225"/>
        <v>9.7015566470939965E-2</v>
      </c>
      <c r="AB400">
        <f t="shared" si="226"/>
        <v>397</v>
      </c>
      <c r="AC400">
        <f>$AL$7*INDEX(I_rec,MATCH(AB400-$AL$13,cpi_rec_u,0))/INDEX(I_rec,MATCH(AB2-$AL$13,cpi_rec_u,0))</f>
        <v>1811.4615656471528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113</v>
      </c>
      <c r="C401">
        <f t="shared" si="206"/>
        <v>2059</v>
      </c>
      <c r="D401">
        <f t="shared" si="207"/>
        <v>0.62417538370474579</v>
      </c>
      <c r="E401">
        <f t="shared" si="208"/>
        <v>7.8315886487451358E-2</v>
      </c>
      <c r="F401">
        <f t="shared" si="209"/>
        <v>2.2177823959428954E-3</v>
      </c>
      <c r="G401">
        <f t="shared" si="210"/>
        <v>2.610064053729241E-2</v>
      </c>
      <c r="H401" t="b">
        <f t="shared" si="211"/>
        <v>0</v>
      </c>
      <c r="I401">
        <f t="shared" si="212"/>
        <v>1</v>
      </c>
      <c r="J401">
        <f t="shared" si="213"/>
        <v>1811.4615656471531</v>
      </c>
      <c r="K401">
        <f t="shared" si="214"/>
        <v>11.340830856085741</v>
      </c>
      <c r="L401">
        <f t="shared" si="215"/>
        <v>51.297734743296672</v>
      </c>
      <c r="M401">
        <f t="shared" si="216"/>
        <v>0.32115444459692105</v>
      </c>
      <c r="N401">
        <f t="shared" si="198"/>
        <v>0.22802301633801927</v>
      </c>
      <c r="O401">
        <f t="shared" si="217"/>
        <v>0.99615262663028614</v>
      </c>
      <c r="P401">
        <f t="shared" si="218"/>
        <v>1822.8023965032387</v>
      </c>
      <c r="Q401">
        <f t="shared" si="219"/>
        <v>0.58055376628112398</v>
      </c>
      <c r="R401">
        <f t="shared" si="220"/>
        <v>6.984278686084211E-2</v>
      </c>
      <c r="S401">
        <f t="shared" si="221"/>
        <v>1823.5332012822946</v>
      </c>
      <c r="T401">
        <f t="shared" si="222"/>
        <v>51.297734743296672</v>
      </c>
      <c r="U401">
        <f t="shared" si="199"/>
        <v>548.89176482187065</v>
      </c>
      <c r="V401">
        <f t="shared" si="223"/>
        <v>6.8564345372255614E-2</v>
      </c>
      <c r="W401">
        <f t="shared" si="200"/>
        <v>21029.819710271782</v>
      </c>
      <c r="X401">
        <f t="shared" si="201"/>
        <v>23408.003697954184</v>
      </c>
      <c r="Y401">
        <f t="shared" si="202"/>
        <v>62.072125394042999</v>
      </c>
      <c r="Z401">
        <f t="shared" si="224"/>
        <v>11.742240992770464</v>
      </c>
      <c r="AA401">
        <f t="shared" si="225"/>
        <v>8.9147687659184377E-2</v>
      </c>
      <c r="AB401">
        <f t="shared" si="226"/>
        <v>397</v>
      </c>
      <c r="AC401">
        <f>$AL$7*INDEX(I_rec,MATCH(AB401-$AL$13,cpi_rec_u,0))/INDEX(I_rec,MATCH(AB2-$AL$13,cpi_rec_u,0))</f>
        <v>1811.4615656471528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113</v>
      </c>
      <c r="C402">
        <f t="shared" si="206"/>
        <v>2059</v>
      </c>
      <c r="D402">
        <f t="shared" si="207"/>
        <v>0.62417538370474579</v>
      </c>
      <c r="E402">
        <f t="shared" si="208"/>
        <v>7.8315886487451358E-2</v>
      </c>
      <c r="F402">
        <f t="shared" si="209"/>
        <v>2.044094801568364E-3</v>
      </c>
      <c r="G402">
        <f t="shared" si="210"/>
        <v>2.4056545735724046E-2</v>
      </c>
      <c r="H402" t="b">
        <f t="shared" si="211"/>
        <v>0</v>
      </c>
      <c r="I402">
        <f t="shared" si="212"/>
        <v>1</v>
      </c>
      <c r="J402">
        <f t="shared" si="213"/>
        <v>1811.4615656471531</v>
      </c>
      <c r="K402">
        <f t="shared" si="214"/>
        <v>11.364191110813262</v>
      </c>
      <c r="L402">
        <f t="shared" si="215"/>
        <v>47.280307172077258</v>
      </c>
      <c r="M402">
        <f t="shared" si="216"/>
        <v>0.29661266718043072</v>
      </c>
      <c r="N402">
        <f t="shared" si="198"/>
        <v>0.22714583943385092</v>
      </c>
      <c r="O402">
        <f t="shared" si="217"/>
        <v>0.99615312121444777</v>
      </c>
      <c r="P402">
        <f t="shared" si="218"/>
        <v>1822.8257567579662</v>
      </c>
      <c r="Q402">
        <f t="shared" si="219"/>
        <v>0.58055376628112398</v>
      </c>
      <c r="R402">
        <f t="shared" si="220"/>
        <v>6.984278686084211E-2</v>
      </c>
      <c r="S402">
        <f t="shared" si="221"/>
        <v>1823.5580668752123</v>
      </c>
      <c r="T402">
        <f t="shared" si="222"/>
        <v>47.280307172077258</v>
      </c>
      <c r="U402">
        <f t="shared" si="199"/>
        <v>503.18793447909758</v>
      </c>
      <c r="V402">
        <f t="shared" si="223"/>
        <v>6.2855290492421848E-2</v>
      </c>
      <c r="W402">
        <f t="shared" si="200"/>
        <v>20916.882249302394</v>
      </c>
      <c r="X402">
        <f t="shared" si="201"/>
        <v>23291.861251968701</v>
      </c>
      <c r="Y402">
        <f t="shared" si="202"/>
        <v>57.133790999026289</v>
      </c>
      <c r="Z402">
        <f t="shared" si="224"/>
        <v>10.780998254765143</v>
      </c>
      <c r="AA402">
        <f t="shared" si="225"/>
        <v>8.1911832776306537E-2</v>
      </c>
      <c r="AB402">
        <f t="shared" si="226"/>
        <v>397</v>
      </c>
      <c r="AC402">
        <f>$AL$7*INDEX(I_rec,MATCH(AB402-$AL$13,cpi_rec_u,0))/INDEX(I_rec,MATCH(AB2-$AL$13,cpi_rec_u,0))</f>
        <v>1811.4615656471528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113</v>
      </c>
      <c r="C403">
        <f t="shared" si="206"/>
        <v>2059</v>
      </c>
      <c r="D403">
        <f t="shared" si="207"/>
        <v>0.62417538370474579</v>
      </c>
      <c r="E403">
        <f t="shared" si="208"/>
        <v>7.8315886487451358E-2</v>
      </c>
      <c r="F403">
        <f t="shared" si="209"/>
        <v>1.8840097051191465E-3</v>
      </c>
      <c r="G403">
        <f t="shared" si="210"/>
        <v>2.21725360306049E-2</v>
      </c>
      <c r="H403" t="b">
        <f t="shared" si="211"/>
        <v>0</v>
      </c>
      <c r="I403">
        <f t="shared" si="212"/>
        <v>1</v>
      </c>
      <c r="J403">
        <f t="shared" si="213"/>
        <v>1811.4615656471531</v>
      </c>
      <c r="K403">
        <f t="shared" si="214"/>
        <v>11.38759948384074</v>
      </c>
      <c r="L403">
        <f t="shared" si="215"/>
        <v>43.577508002497026</v>
      </c>
      <c r="M403">
        <f t="shared" si="216"/>
        <v>0.27394630780312229</v>
      </c>
      <c r="N403">
        <f t="shared" si="198"/>
        <v>0.22627214903409784</v>
      </c>
      <c r="O403">
        <f t="shared" si="217"/>
        <v>0.99615361477925057</v>
      </c>
      <c r="P403">
        <f t="shared" si="218"/>
        <v>1822.8491651309937</v>
      </c>
      <c r="Q403">
        <f t="shared" si="219"/>
        <v>0.58055376628112398</v>
      </c>
      <c r="R403">
        <f t="shared" si="220"/>
        <v>6.984278686084211E-2</v>
      </c>
      <c r="S403">
        <f t="shared" si="221"/>
        <v>1823.5829836871799</v>
      </c>
      <c r="T403">
        <f t="shared" si="222"/>
        <v>43.577508002497026</v>
      </c>
      <c r="U403">
        <f t="shared" si="199"/>
        <v>461.05249521518385</v>
      </c>
      <c r="V403">
        <f t="shared" si="223"/>
        <v>5.759197813239722E-2</v>
      </c>
      <c r="W403">
        <f t="shared" si="200"/>
        <v>20793.85482016085</v>
      </c>
      <c r="X403">
        <f t="shared" si="201"/>
        <v>23166.493109754691</v>
      </c>
      <c r="Y403">
        <f t="shared" si="202"/>
        <v>52.607407963612211</v>
      </c>
      <c r="Z403">
        <f t="shared" si="224"/>
        <v>9.8984496356625424</v>
      </c>
      <c r="AA403">
        <f t="shared" si="225"/>
        <v>7.5257224704886605E-2</v>
      </c>
      <c r="AB403">
        <f t="shared" si="226"/>
        <v>397</v>
      </c>
      <c r="AC403">
        <f>$AL$7*INDEX(I_rec,MATCH(AB403-$AL$13,cpi_rec_u,0))/INDEX(I_rec,MATCH(AB2-$AL$13,cpi_rec_u,0))</f>
        <v>1811.4615656471528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113</v>
      </c>
      <c r="C404">
        <f t="shared" si="206"/>
        <v>2059</v>
      </c>
      <c r="D404">
        <f t="shared" si="207"/>
        <v>0.62417538370474579</v>
      </c>
      <c r="E404">
        <f t="shared" si="208"/>
        <v>7.8315886487451358E-2</v>
      </c>
      <c r="F404">
        <f t="shared" si="209"/>
        <v>1.7364618149117786E-3</v>
      </c>
      <c r="G404">
        <f t="shared" si="210"/>
        <v>2.0436074215693122E-2</v>
      </c>
      <c r="H404" t="b">
        <f t="shared" si="211"/>
        <v>0</v>
      </c>
      <c r="I404">
        <f t="shared" si="212"/>
        <v>1</v>
      </c>
      <c r="J404">
        <f t="shared" si="213"/>
        <v>1811.4615656471531</v>
      </c>
      <c r="K404">
        <f t="shared" si="214"/>
        <v>11.411056074283998</v>
      </c>
      <c r="L404">
        <f t="shared" si="215"/>
        <v>40.164696832367468</v>
      </c>
      <c r="M404">
        <f t="shared" si="216"/>
        <v>0.25301205195431486</v>
      </c>
      <c r="N404">
        <f t="shared" si="198"/>
        <v>0.22540193062962358</v>
      </c>
      <c r="O404">
        <f t="shared" si="217"/>
        <v>0.99615410730755405</v>
      </c>
      <c r="P404">
        <f t="shared" si="218"/>
        <v>1822.8726217214371</v>
      </c>
      <c r="Q404">
        <f t="shared" si="219"/>
        <v>0.58055376628112398</v>
      </c>
      <c r="R404">
        <f t="shared" si="220"/>
        <v>6.984278686084211E-2</v>
      </c>
      <c r="S404">
        <f t="shared" si="221"/>
        <v>1823.6079518237007</v>
      </c>
      <c r="T404">
        <f t="shared" si="222"/>
        <v>40.164696832367468</v>
      </c>
      <c r="U404">
        <f t="shared" si="199"/>
        <v>422.20600866226278</v>
      </c>
      <c r="V404">
        <f t="shared" si="223"/>
        <v>5.2739502487444641E-2</v>
      </c>
      <c r="W404">
        <f t="shared" si="200"/>
        <v>20659.839272752568</v>
      </c>
      <c r="X404">
        <f t="shared" si="201"/>
        <v>23031.169584671425</v>
      </c>
      <c r="Y404">
        <f t="shared" si="202"/>
        <v>48.460682244296478</v>
      </c>
      <c r="Z404">
        <f t="shared" si="224"/>
        <v>9.0881522675628101</v>
      </c>
      <c r="AA404">
        <f t="shared" si="225"/>
        <v>6.9137166408345496E-2</v>
      </c>
      <c r="AB404">
        <f t="shared" si="226"/>
        <v>397</v>
      </c>
      <c r="AC404">
        <f>$AL$7*INDEX(I_rec,MATCH(AB404-$AL$13,cpi_rec_u,0))/INDEX(I_rec,MATCH(AB2-$AL$13,cpi_rec_u,0))</f>
        <v>1811.4615656471528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113</v>
      </c>
      <c r="C405">
        <f t="shared" si="206"/>
        <v>2059</v>
      </c>
      <c r="D405">
        <f t="shared" si="207"/>
        <v>0.62417538370474579</v>
      </c>
      <c r="E405">
        <f t="shared" si="208"/>
        <v>7.8315886487451358E-2</v>
      </c>
      <c r="F405">
        <f t="shared" si="209"/>
        <v>1.6004692685253541E-3</v>
      </c>
      <c r="G405">
        <f t="shared" si="210"/>
        <v>1.8835604947167767E-2</v>
      </c>
      <c r="H405" t="b">
        <f t="shared" si="211"/>
        <v>0</v>
      </c>
      <c r="I405">
        <f t="shared" si="212"/>
        <v>1</v>
      </c>
      <c r="J405">
        <f t="shared" si="213"/>
        <v>1811.4615656471531</v>
      </c>
      <c r="K405">
        <f t="shared" si="214"/>
        <v>11.43456098146302</v>
      </c>
      <c r="L405">
        <f t="shared" si="215"/>
        <v>37.019162994440876</v>
      </c>
      <c r="M405">
        <f t="shared" si="216"/>
        <v>0.23367753684104706</v>
      </c>
      <c r="N405">
        <f t="shared" si="198"/>
        <v>0.22453516977117002</v>
      </c>
      <c r="O405">
        <f t="shared" si="217"/>
        <v>0.99615459878257295</v>
      </c>
      <c r="P405">
        <f t="shared" si="218"/>
        <v>1822.896126628616</v>
      </c>
      <c r="Q405">
        <f t="shared" si="219"/>
        <v>0.58055376628112398</v>
      </c>
      <c r="R405">
        <f t="shared" si="220"/>
        <v>6.984278686084211E-2</v>
      </c>
      <c r="S405">
        <f t="shared" si="221"/>
        <v>1823.6329713904947</v>
      </c>
      <c r="T405">
        <f t="shared" si="222"/>
        <v>37.019162994440876</v>
      </c>
      <c r="U405">
        <f t="shared" si="199"/>
        <v>386.39091614042093</v>
      </c>
      <c r="V405">
        <f t="shared" si="223"/>
        <v>4.8265690835335467E-2</v>
      </c>
      <c r="W405">
        <f t="shared" si="200"/>
        <v>20513.857517409921</v>
      </c>
      <c r="X405">
        <f t="shared" si="201"/>
        <v>22885.103284742312</v>
      </c>
      <c r="Y405">
        <f t="shared" si="202"/>
        <v>44.663848506116622</v>
      </c>
      <c r="Z405">
        <f t="shared" si="224"/>
        <v>8.3441908092396897</v>
      </c>
      <c r="AA405">
        <f t="shared" si="225"/>
        <v>6.3508713034581846E-2</v>
      </c>
      <c r="AB405">
        <f t="shared" si="226"/>
        <v>397</v>
      </c>
      <c r="AC405">
        <f>$AL$7*INDEX(I_rec,MATCH(AB405-$AL$13,cpi_rec_u,0))/INDEX(I_rec,MATCH(AB2-$AL$13,cpi_rec_u,0))</f>
        <v>1811.4615656471528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113</v>
      </c>
      <c r="C406">
        <f t="shared" si="206"/>
        <v>2059</v>
      </c>
      <c r="D406">
        <f t="shared" si="207"/>
        <v>0.62417538370474579</v>
      </c>
      <c r="E406">
        <f t="shared" si="208"/>
        <v>7.8315886487451358E-2</v>
      </c>
      <c r="F406">
        <f t="shared" si="209"/>
        <v>1.4751270989648681E-3</v>
      </c>
      <c r="G406">
        <f t="shared" si="210"/>
        <v>1.7360477848202899E-2</v>
      </c>
      <c r="H406" t="b">
        <f t="shared" si="211"/>
        <v>0</v>
      </c>
      <c r="I406">
        <f t="shared" si="212"/>
        <v>1</v>
      </c>
      <c r="J406">
        <f t="shared" si="213"/>
        <v>1811.4615656471531</v>
      </c>
      <c r="K406">
        <f t="shared" si="214"/>
        <v>11.458114304902367</v>
      </c>
      <c r="L406">
        <f t="shared" si="215"/>
        <v>34.119974427507785</v>
      </c>
      <c r="M406">
        <f t="shared" si="216"/>
        <v>0.21582051448663278</v>
      </c>
      <c r="N406">
        <f t="shared" si="198"/>
        <v>0.22367185206921386</v>
      </c>
      <c r="O406">
        <f t="shared" si="217"/>
        <v>0.99615508918787199</v>
      </c>
      <c r="P406">
        <f t="shared" si="218"/>
        <v>1822.9196799520555</v>
      </c>
      <c r="Q406">
        <f t="shared" si="219"/>
        <v>0.58055376628112398</v>
      </c>
      <c r="R406">
        <f t="shared" si="220"/>
        <v>6.984278686084211E-2</v>
      </c>
      <c r="S406">
        <f t="shared" si="221"/>
        <v>1823.6580424934998</v>
      </c>
      <c r="T406">
        <f t="shared" si="222"/>
        <v>34.119974427507785</v>
      </c>
      <c r="U406">
        <f t="shared" si="199"/>
        <v>353.36982548937647</v>
      </c>
      <c r="V406">
        <f t="shared" si="223"/>
        <v>4.414088953739375E-2</v>
      </c>
      <c r="W406">
        <f t="shared" si="200"/>
        <v>20354.844410343016</v>
      </c>
      <c r="X406">
        <f t="shared" si="201"/>
        <v>22727.444549525706</v>
      </c>
      <c r="Y406">
        <f t="shared" si="202"/>
        <v>41.189472158924211</v>
      </c>
      <c r="Z406">
        <f t="shared" si="224"/>
        <v>7.6611342506684403</v>
      </c>
      <c r="AA406">
        <f t="shared" si="225"/>
        <v>5.83323703751688E-2</v>
      </c>
      <c r="AB406">
        <f t="shared" si="226"/>
        <v>397</v>
      </c>
      <c r="AC406">
        <f>$AL$7*INDEX(I_rec,MATCH(AB406-$AL$13,cpi_rec_u,0))/INDEX(I_rec,MATCH(AB2-$AL$13,cpi_rec_u,0))</f>
        <v>1811.4615656471528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113</v>
      </c>
      <c r="C407">
        <f t="shared" si="206"/>
        <v>2059</v>
      </c>
      <c r="D407">
        <f t="shared" si="207"/>
        <v>0.62417538370474579</v>
      </c>
      <c r="E407">
        <f t="shared" si="208"/>
        <v>7.8315886487451358E-2</v>
      </c>
      <c r="F407">
        <f t="shared" si="209"/>
        <v>1.3596012125277721E-3</v>
      </c>
      <c r="G407">
        <f t="shared" si="210"/>
        <v>1.6000876635675128E-2</v>
      </c>
      <c r="H407" t="b">
        <f t="shared" si="211"/>
        <v>0</v>
      </c>
      <c r="I407">
        <f t="shared" si="212"/>
        <v>1</v>
      </c>
      <c r="J407">
        <f t="shared" si="213"/>
        <v>1811.4615656471531</v>
      </c>
      <c r="K407">
        <f t="shared" si="214"/>
        <v>11.481716144331608</v>
      </c>
      <c r="L407">
        <f t="shared" si="215"/>
        <v>31.447838383288342</v>
      </c>
      <c r="M407">
        <f t="shared" si="216"/>
        <v>0.1993280787830225</v>
      </c>
      <c r="N407">
        <f t="shared" si="198"/>
        <v>0.22281196319382057</v>
      </c>
      <c r="O407">
        <f t="shared" si="217"/>
        <v>0.99615557850736081</v>
      </c>
      <c r="P407">
        <f t="shared" si="218"/>
        <v>1822.9432817914847</v>
      </c>
      <c r="Q407">
        <f t="shared" si="219"/>
        <v>0.58055376628112398</v>
      </c>
      <c r="R407">
        <f t="shared" si="220"/>
        <v>6.984278686084211E-2</v>
      </c>
      <c r="S407">
        <f t="shared" si="221"/>
        <v>1823.6831652388723</v>
      </c>
      <c r="T407">
        <f t="shared" si="222"/>
        <v>31.447838383288342</v>
      </c>
      <c r="U407">
        <f t="shared" si="199"/>
        <v>322.92393204071203</v>
      </c>
      <c r="V407">
        <f t="shared" si="223"/>
        <v>4.0337766795593151E-2</v>
      </c>
      <c r="W407">
        <f t="shared" si="200"/>
        <v>20181.640005943769</v>
      </c>
      <c r="X407">
        <f t="shared" si="201"/>
        <v>22557.276526179208</v>
      </c>
      <c r="Y407">
        <f t="shared" si="202"/>
        <v>38.012266891491798</v>
      </c>
      <c r="Z407">
        <f t="shared" si="224"/>
        <v>7.0339962547634158</v>
      </c>
      <c r="AA407">
        <f t="shared" si="225"/>
        <v>5.3571817561377438E-2</v>
      </c>
      <c r="AB407">
        <f t="shared" si="226"/>
        <v>397</v>
      </c>
      <c r="AC407">
        <f>$AL$7*INDEX(I_rec,MATCH(AB407-$AL$13,cpi_rec_u,0))/INDEX(I_rec,MATCH(AB2-$AL$13,cpi_rec_u,0))</f>
        <v>1811.4615656471528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113</v>
      </c>
      <c r="C408">
        <f t="shared" si="206"/>
        <v>2059</v>
      </c>
      <c r="D408">
        <f t="shared" si="207"/>
        <v>0.62417538370474579</v>
      </c>
      <c r="E408">
        <f t="shared" si="208"/>
        <v>7.8315886487451358E-2</v>
      </c>
      <c r="F408">
        <f t="shared" si="209"/>
        <v>1.253122838299246E-3</v>
      </c>
      <c r="G408">
        <f t="shared" si="210"/>
        <v>1.4747753797375881E-2</v>
      </c>
      <c r="H408" t="b">
        <f t="shared" si="211"/>
        <v>0</v>
      </c>
      <c r="I408">
        <f t="shared" si="212"/>
        <v>1</v>
      </c>
      <c r="J408">
        <f t="shared" si="213"/>
        <v>1811.4615656471531</v>
      </c>
      <c r="K408">
        <f t="shared" si="214"/>
        <v>11.505366599685745</v>
      </c>
      <c r="L408">
        <f t="shared" si="215"/>
        <v>28.984973042187018</v>
      </c>
      <c r="M408">
        <f t="shared" si="216"/>
        <v>0.18409595160978862</v>
      </c>
      <c r="N408">
        <f t="shared" si="198"/>
        <v>0.2219554888744962</v>
      </c>
      <c r="O408">
        <f t="shared" si="217"/>
        <v>0.99615606672528922</v>
      </c>
      <c r="P408">
        <f t="shared" si="218"/>
        <v>1822.9669322468387</v>
      </c>
      <c r="Q408">
        <f t="shared" si="219"/>
        <v>0.58055376628112398</v>
      </c>
      <c r="R408">
        <f t="shared" si="220"/>
        <v>6.984278686084211E-2</v>
      </c>
      <c r="S408">
        <f t="shared" si="221"/>
        <v>1823.7083397329868</v>
      </c>
      <c r="T408">
        <f t="shared" si="222"/>
        <v>28.984973042187018</v>
      </c>
      <c r="U408">
        <f t="shared" si="199"/>
        <v>294.8515632274615</v>
      </c>
      <c r="V408">
        <f t="shared" si="223"/>
        <v>3.6831130853708177E-2</v>
      </c>
      <c r="W408">
        <f t="shared" si="200"/>
        <v>19992.981119601107</v>
      </c>
      <c r="X408">
        <f t="shared" si="201"/>
        <v>22373.60985619072</v>
      </c>
      <c r="Y408">
        <f t="shared" si="202"/>
        <v>35.108926490181616</v>
      </c>
      <c r="Z408">
        <f t="shared" si="224"/>
        <v>6.4581987466496553</v>
      </c>
      <c r="AA408">
        <f t="shared" si="225"/>
        <v>4.9193652048646931E-2</v>
      </c>
      <c r="AB408">
        <f t="shared" si="226"/>
        <v>397</v>
      </c>
      <c r="AC408">
        <f>$AL$7*INDEX(I_rec,MATCH(AB408-$AL$13,cpi_rec_u,0))/INDEX(I_rec,MATCH(AB2-$AL$13,cpi_rec_u,0))</f>
        <v>1811.4615656471528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113</v>
      </c>
      <c r="C409">
        <f t="shared" si="206"/>
        <v>2059</v>
      </c>
      <c r="D409">
        <f t="shared" si="207"/>
        <v>0.62417538370474579</v>
      </c>
      <c r="E409">
        <f t="shared" si="208"/>
        <v>7.8315886487451358E-2</v>
      </c>
      <c r="F409">
        <f t="shared" si="209"/>
        <v>1.1549834123401692E-3</v>
      </c>
      <c r="G409">
        <f t="shared" si="210"/>
        <v>1.3592770385035712E-2</v>
      </c>
      <c r="H409" t="b">
        <f t="shared" si="211"/>
        <v>0</v>
      </c>
      <c r="I409">
        <f t="shared" si="212"/>
        <v>1</v>
      </c>
      <c r="J409">
        <f t="shared" si="213"/>
        <v>1811.4615656471531</v>
      </c>
      <c r="K409">
        <f t="shared" si="214"/>
        <v>11.529065771105616</v>
      </c>
      <c r="L409">
        <f t="shared" si="215"/>
        <v>26.714989183573262</v>
      </c>
      <c r="M409">
        <f t="shared" si="216"/>
        <v>0.17002782350601914</v>
      </c>
      <c r="N409">
        <f t="shared" si="198"/>
        <v>0.22110241490003776</v>
      </c>
      <c r="O409">
        <f t="shared" si="217"/>
        <v>0.99615655382624568</v>
      </c>
      <c r="P409">
        <f t="shared" si="218"/>
        <v>1822.9906314182588</v>
      </c>
      <c r="Q409">
        <f t="shared" si="219"/>
        <v>0.58055376628112398</v>
      </c>
      <c r="R409">
        <f t="shared" si="220"/>
        <v>6.984278686084211E-2</v>
      </c>
      <c r="S409">
        <f t="shared" si="221"/>
        <v>1823.7335660824374</v>
      </c>
      <c r="T409">
        <f t="shared" si="222"/>
        <v>26.714989183573262</v>
      </c>
      <c r="U409">
        <f t="shared" si="199"/>
        <v>268.96683715025239</v>
      </c>
      <c r="V409">
        <f t="shared" si="223"/>
        <v>3.3597762433251084E-2</v>
      </c>
      <c r="W409">
        <f t="shared" si="200"/>
        <v>19787.492139671405</v>
      </c>
      <c r="X409">
        <f t="shared" si="201"/>
        <v>22175.376941993956</v>
      </c>
      <c r="Y409">
        <f t="shared" si="202"/>
        <v>32.457969823886827</v>
      </c>
      <c r="Z409">
        <f t="shared" si="224"/>
        <v>5.9295384845168817</v>
      </c>
      <c r="AA409">
        <f t="shared" si="225"/>
        <v>4.5167155097774615E-2</v>
      </c>
      <c r="AB409">
        <f t="shared" si="226"/>
        <v>397</v>
      </c>
      <c r="AC409">
        <f>$AL$7*INDEX(I_rec,MATCH(AB409-$AL$13,cpi_rec_u,0))/INDEX(I_rec,MATCH(AB2-$AL$13,cpi_rec_u,0))</f>
        <v>1811.4615656471528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114</v>
      </c>
      <c r="C410">
        <f t="shared" si="206"/>
        <v>2059</v>
      </c>
      <c r="D410">
        <f t="shared" si="207"/>
        <v>0.66711422439595114</v>
      </c>
      <c r="E410">
        <f t="shared" si="208"/>
        <v>8.7587408883329276E-2</v>
      </c>
      <c r="F410">
        <f t="shared" si="209"/>
        <v>1.1905555375713321E-3</v>
      </c>
      <c r="G410">
        <f t="shared" si="210"/>
        <v>1.240221484746438E-2</v>
      </c>
      <c r="H410" t="b">
        <f t="shared" si="211"/>
        <v>0</v>
      </c>
      <c r="I410">
        <f t="shared" si="212"/>
        <v>1</v>
      </c>
      <c r="J410">
        <f t="shared" si="213"/>
        <v>1811.4615656471531</v>
      </c>
      <c r="K410">
        <f t="shared" si="214"/>
        <v>11.55281375893834</v>
      </c>
      <c r="L410">
        <f t="shared" si="215"/>
        <v>24.622781123159047</v>
      </c>
      <c r="M410">
        <f t="shared" si="216"/>
        <v>0.15703474472633017</v>
      </c>
      <c r="N410">
        <f t="shared" si="198"/>
        <v>0.22025272711837995</v>
      </c>
      <c r="O410">
        <f t="shared" si="217"/>
        <v>0.99615703979514669</v>
      </c>
      <c r="P410">
        <f t="shared" si="218"/>
        <v>1823.0143794060914</v>
      </c>
      <c r="Q410">
        <f t="shared" si="219"/>
        <v>0.62049174899211201</v>
      </c>
      <c r="R410">
        <f t="shared" si="220"/>
        <v>7.7566425586994558E-2</v>
      </c>
      <c r="S410">
        <f t="shared" si="221"/>
        <v>1823.7588443940374</v>
      </c>
      <c r="T410">
        <f t="shared" si="222"/>
        <v>24.622781123159047</v>
      </c>
      <c r="U410">
        <f t="shared" si="199"/>
        <v>245.09842617721853</v>
      </c>
      <c r="V410">
        <f t="shared" si="223"/>
        <v>3.0616260289612399E-2</v>
      </c>
      <c r="W410">
        <f t="shared" si="200"/>
        <v>19762.472202884685</v>
      </c>
      <c r="X410">
        <f t="shared" si="201"/>
        <v>22145.311216277631</v>
      </c>
      <c r="Y410">
        <f t="shared" si="202"/>
        <v>29.55248139101937</v>
      </c>
      <c r="Z410">
        <f t="shared" si="224"/>
        <v>5.4441563678855296</v>
      </c>
      <c r="AA410">
        <f t="shared" si="225"/>
        <v>4.1464076105155859E-2</v>
      </c>
      <c r="AB410">
        <f t="shared" si="226"/>
        <v>397</v>
      </c>
      <c r="AC410">
        <f>$AL$7*INDEX(I_rec,MATCH(AB410-$AL$13,cpi_rec_u,0))/INDEX(I_rec,MATCH(AB2-$AL$13,cpi_rec_u,0))</f>
        <v>1811.4615656471528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114</v>
      </c>
      <c r="C411">
        <f t="shared" si="206"/>
        <v>2060</v>
      </c>
      <c r="D411">
        <f t="shared" si="207"/>
        <v>0.66711422439595114</v>
      </c>
      <c r="E411">
        <f t="shared" si="208"/>
        <v>8.7587408883329276E-2</v>
      </c>
      <c r="F411">
        <f t="shared" si="209"/>
        <v>1.0862778629037598E-3</v>
      </c>
      <c r="G411">
        <f t="shared" si="210"/>
        <v>1.1315936984560619E-2</v>
      </c>
      <c r="H411" t="b">
        <f t="shared" si="211"/>
        <v>1</v>
      </c>
      <c r="I411">
        <f t="shared" si="212"/>
        <v>1.0249999999999999</v>
      </c>
      <c r="J411">
        <f t="shared" si="213"/>
        <v>1856.7481047883318</v>
      </c>
      <c r="K411">
        <f t="shared" si="214"/>
        <v>11.576610663737759</v>
      </c>
      <c r="L411">
        <f t="shared" si="215"/>
        <v>23.027788913207196</v>
      </c>
      <c r="M411">
        <f t="shared" si="216"/>
        <v>0.1435756126571229</v>
      </c>
      <c r="N411">
        <f t="shared" si="198"/>
        <v>0.21940641143644149</v>
      </c>
      <c r="O411">
        <f t="shared" si="217"/>
        <v>0.9961575246172385</v>
      </c>
      <c r="P411">
        <f t="shared" si="218"/>
        <v>1868.3247154520695</v>
      </c>
      <c r="Q411">
        <f t="shared" si="219"/>
        <v>0.62049174899211201</v>
      </c>
      <c r="R411">
        <f t="shared" si="220"/>
        <v>7.7566425586994558E-2</v>
      </c>
      <c r="S411">
        <f t="shared" si="221"/>
        <v>1869.0707139159995</v>
      </c>
      <c r="T411">
        <f t="shared" si="222"/>
        <v>23.027788913207196</v>
      </c>
      <c r="U411">
        <f t="shared" si="199"/>
        <v>222.75527494502001</v>
      </c>
      <c r="V411">
        <f t="shared" si="223"/>
        <v>2.7825284662047367E-2</v>
      </c>
      <c r="W411">
        <f t="shared" si="200"/>
        <v>19685.09326703972</v>
      </c>
      <c r="X411">
        <f t="shared" si="201"/>
        <v>22063.279466586337</v>
      </c>
      <c r="Y411">
        <f t="shared" si="202"/>
        <v>26.911405171621222</v>
      </c>
      <c r="Z411">
        <f t="shared" si="224"/>
        <v>5.0719333076402799</v>
      </c>
      <c r="AA411">
        <f t="shared" si="225"/>
        <v>3.772796609032078E-2</v>
      </c>
      <c r="AB411">
        <f t="shared" si="226"/>
        <v>409</v>
      </c>
      <c r="AC411">
        <f>$AL$7*INDEX(I_rec,MATCH(AB411-$AL$13,cpi_rec_u,0))/INDEX(I_rec,MATCH(AB2-$AL$13,cpi_rec_u,0))</f>
        <v>1856.7481047883314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114</v>
      </c>
      <c r="C412">
        <f t="shared" si="206"/>
        <v>2060</v>
      </c>
      <c r="D412">
        <f t="shared" si="207"/>
        <v>0.66711422439595114</v>
      </c>
      <c r="E412">
        <f t="shared" si="208"/>
        <v>8.7587408883329276E-2</v>
      </c>
      <c r="F412">
        <f t="shared" si="209"/>
        <v>9.9113359956469905E-4</v>
      </c>
      <c r="G412">
        <f t="shared" si="210"/>
        <v>1.0324803384995921E-2</v>
      </c>
      <c r="H412" t="b">
        <f t="shared" si="211"/>
        <v>0</v>
      </c>
      <c r="I412">
        <f t="shared" si="212"/>
        <v>1</v>
      </c>
      <c r="J412">
        <f t="shared" si="213"/>
        <v>1856.7481047883318</v>
      </c>
      <c r="K412">
        <f t="shared" si="214"/>
        <v>11.600456586264761</v>
      </c>
      <c r="L412">
        <f t="shared" si="215"/>
        <v>21.010844549987119</v>
      </c>
      <c r="M412">
        <f t="shared" si="216"/>
        <v>0.13127003572230322</v>
      </c>
      <c r="N412">
        <f t="shared" si="198"/>
        <v>0.21856345381996861</v>
      </c>
      <c r="O412">
        <f t="shared" si="217"/>
        <v>0.99615800827808954</v>
      </c>
      <c r="P412">
        <f t="shared" si="218"/>
        <v>1868.3485613745966</v>
      </c>
      <c r="Q412">
        <f t="shared" si="219"/>
        <v>0.62049174899211201</v>
      </c>
      <c r="R412">
        <f t="shared" si="220"/>
        <v>7.7566425586994558E-2</v>
      </c>
      <c r="S412">
        <f t="shared" si="221"/>
        <v>1869.0960964732196</v>
      </c>
      <c r="T412">
        <f t="shared" si="222"/>
        <v>21.010844549987119</v>
      </c>
      <c r="U412">
        <f t="shared" si="199"/>
        <v>202.36546561298303</v>
      </c>
      <c r="V412">
        <f t="shared" si="223"/>
        <v>2.5278309067378144E-2</v>
      </c>
      <c r="W412">
        <f t="shared" si="200"/>
        <v>19599.934068193681</v>
      </c>
      <c r="X412">
        <f t="shared" si="201"/>
        <v>21973.979590359904</v>
      </c>
      <c r="Y412">
        <f t="shared" si="202"/>
        <v>24.511553243396232</v>
      </c>
      <c r="Z412">
        <f t="shared" si="224"/>
        <v>4.6099140039615882</v>
      </c>
      <c r="AA412">
        <f t="shared" si="225"/>
        <v>3.4326402003458829E-2</v>
      </c>
      <c r="AB412">
        <f t="shared" si="226"/>
        <v>409</v>
      </c>
      <c r="AC412">
        <f>$AL$7*INDEX(I_rec,MATCH(AB412-$AL$13,cpi_rec_u,0))/INDEX(I_rec,MATCH(AB2-$AL$13,cpi_rec_u,0))</f>
        <v>1856.7481047883314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114</v>
      </c>
      <c r="C413">
        <f t="shared" si="206"/>
        <v>2060</v>
      </c>
      <c r="D413">
        <f t="shared" si="207"/>
        <v>0.66711422439595114</v>
      </c>
      <c r="E413">
        <f t="shared" si="208"/>
        <v>8.7587408883329276E-2</v>
      </c>
      <c r="F413">
        <f t="shared" si="209"/>
        <v>9.0432277572161991E-4</v>
      </c>
      <c r="G413">
        <f t="shared" si="210"/>
        <v>9.4204806092743013E-3</v>
      </c>
      <c r="H413" t="b">
        <f t="shared" si="211"/>
        <v>0</v>
      </c>
      <c r="I413">
        <f t="shared" si="212"/>
        <v>1</v>
      </c>
      <c r="J413">
        <f t="shared" si="213"/>
        <v>1856.7481047883318</v>
      </c>
      <c r="K413">
        <f t="shared" si="214"/>
        <v>11.624351627487886</v>
      </c>
      <c r="L413">
        <f t="shared" si="215"/>
        <v>19.170559117403329</v>
      </c>
      <c r="M413">
        <f t="shared" si="216"/>
        <v>0.12001914503186978</v>
      </c>
      <c r="N413">
        <f t="shared" si="198"/>
        <v>0.21772384029337682</v>
      </c>
      <c r="O413">
        <f t="shared" si="217"/>
        <v>0.99615849076358676</v>
      </c>
      <c r="P413">
        <f t="shared" si="218"/>
        <v>1868.3724564158197</v>
      </c>
      <c r="Q413">
        <f t="shared" si="219"/>
        <v>0.62049174899211201</v>
      </c>
      <c r="R413">
        <f t="shared" si="220"/>
        <v>7.7566425586994558E-2</v>
      </c>
      <c r="S413">
        <f t="shared" si="221"/>
        <v>1869.1215313143518</v>
      </c>
      <c r="T413">
        <f t="shared" si="222"/>
        <v>19.170559117403329</v>
      </c>
      <c r="U413">
        <f t="shared" si="199"/>
        <v>183.75792934667578</v>
      </c>
      <c r="V413">
        <f t="shared" si="223"/>
        <v>2.2953964588455427E-2</v>
      </c>
      <c r="W413">
        <f t="shared" si="200"/>
        <v>19506.215974349467</v>
      </c>
      <c r="X413">
        <f t="shared" si="201"/>
        <v>21876.771077266676</v>
      </c>
      <c r="Y413">
        <f t="shared" si="202"/>
        <v>22.331768380247816</v>
      </c>
      <c r="Z413">
        <f t="shared" si="224"/>
        <v>4.1899836123595611</v>
      </c>
      <c r="AA413">
        <f t="shared" si="225"/>
        <v>3.1229424182841879E-2</v>
      </c>
      <c r="AB413">
        <f t="shared" si="226"/>
        <v>409</v>
      </c>
      <c r="AC413">
        <f>$AL$7*INDEX(I_rec,MATCH(AB413-$AL$13,cpi_rec_u,0))/INDEX(I_rec,MATCH(AB2-$AL$13,cpi_rec_u,0))</f>
        <v>1856.7481047883314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114</v>
      </c>
      <c r="C414">
        <f t="shared" si="206"/>
        <v>2060</v>
      </c>
      <c r="D414">
        <f t="shared" si="207"/>
        <v>0.66711422439595114</v>
      </c>
      <c r="E414">
        <f t="shared" si="208"/>
        <v>8.7587408883329276E-2</v>
      </c>
      <c r="F414">
        <f t="shared" si="209"/>
        <v>8.2511548700198308E-4</v>
      </c>
      <c r="G414">
        <f t="shared" si="210"/>
        <v>8.5953651222723179E-3</v>
      </c>
      <c r="H414" t="b">
        <f t="shared" si="211"/>
        <v>0</v>
      </c>
      <c r="I414">
        <f t="shared" si="212"/>
        <v>1</v>
      </c>
      <c r="J414">
        <f t="shared" si="213"/>
        <v>1856.7481047883318</v>
      </c>
      <c r="K414">
        <f t="shared" si="214"/>
        <v>11.64829588858359</v>
      </c>
      <c r="L414">
        <f t="shared" si="215"/>
        <v>17.491459517465287</v>
      </c>
      <c r="M414">
        <f t="shared" si="216"/>
        <v>0.10973254554949127</v>
      </c>
      <c r="N414">
        <f t="shared" si="198"/>
        <v>0.21688755693959064</v>
      </c>
      <c r="O414">
        <f t="shared" si="217"/>
        <v>0.99615897205993009</v>
      </c>
      <c r="P414">
        <f t="shared" si="218"/>
        <v>1868.3964006769154</v>
      </c>
      <c r="Q414">
        <f t="shared" si="219"/>
        <v>0.62049174899211201</v>
      </c>
      <c r="R414">
        <f t="shared" si="220"/>
        <v>7.7566425586994558E-2</v>
      </c>
      <c r="S414">
        <f t="shared" si="221"/>
        <v>1869.1470185470926</v>
      </c>
      <c r="T414">
        <f t="shared" si="222"/>
        <v>17.491459517465287</v>
      </c>
      <c r="U414">
        <f t="shared" si="199"/>
        <v>166.77657804525711</v>
      </c>
      <c r="V414">
        <f t="shared" si="223"/>
        <v>2.0832753613654369E-2</v>
      </c>
      <c r="W414">
        <f t="shared" si="200"/>
        <v>19403.082437196936</v>
      </c>
      <c r="X414">
        <f t="shared" si="201"/>
        <v>21770.956978178176</v>
      </c>
      <c r="Y414">
        <f t="shared" si="202"/>
        <v>20.352746243466726</v>
      </c>
      <c r="Z414">
        <f t="shared" si="224"/>
        <v>3.8083077384786783</v>
      </c>
      <c r="AA414">
        <f t="shared" si="225"/>
        <v>2.8409756257793059E-2</v>
      </c>
      <c r="AB414">
        <f t="shared" si="226"/>
        <v>409</v>
      </c>
      <c r="AC414">
        <f>$AL$7*INDEX(I_rec,MATCH(AB414-$AL$13,cpi_rec_u,0))/INDEX(I_rec,MATCH(AB2-$AL$13,cpi_rec_u,0))</f>
        <v>1856.7481047883314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114</v>
      </c>
      <c r="C415">
        <f t="shared" si="206"/>
        <v>2060</v>
      </c>
      <c r="D415">
        <f t="shared" si="207"/>
        <v>0.66711422439595114</v>
      </c>
      <c r="E415">
        <f t="shared" si="208"/>
        <v>8.7587408883329276E-2</v>
      </c>
      <c r="F415">
        <f t="shared" si="209"/>
        <v>7.52845759465973E-4</v>
      </c>
      <c r="G415">
        <f t="shared" si="210"/>
        <v>7.8425193628063449E-3</v>
      </c>
      <c r="H415" t="b">
        <f t="shared" si="211"/>
        <v>0</v>
      </c>
      <c r="I415">
        <f t="shared" si="212"/>
        <v>1</v>
      </c>
      <c r="J415">
        <f t="shared" si="213"/>
        <v>1856.7481047883318</v>
      </c>
      <c r="K415">
        <f t="shared" si="214"/>
        <v>11.672289470936759</v>
      </c>
      <c r="L415">
        <f t="shared" si="215"/>
        <v>15.959427900742854</v>
      </c>
      <c r="M415">
        <f t="shared" si="216"/>
        <v>0.10032758981555623</v>
      </c>
      <c r="N415">
        <f t="shared" si="198"/>
        <v>0.21605458989988238</v>
      </c>
      <c r="O415">
        <f t="shared" si="217"/>
        <v>0.99615945215363244</v>
      </c>
      <c r="P415">
        <f t="shared" si="218"/>
        <v>1868.4203942592685</v>
      </c>
      <c r="Q415">
        <f t="shared" si="219"/>
        <v>0.62049174899211201</v>
      </c>
      <c r="R415">
        <f t="shared" si="220"/>
        <v>7.7566425586994558E-2</v>
      </c>
      <c r="S415">
        <f t="shared" si="221"/>
        <v>1869.1725582793595</v>
      </c>
      <c r="T415">
        <f t="shared" si="222"/>
        <v>15.959427900742854</v>
      </c>
      <c r="U415">
        <f t="shared" si="199"/>
        <v>151.27899245179148</v>
      </c>
      <c r="V415">
        <f t="shared" si="223"/>
        <v>1.8896885963296552E-2</v>
      </c>
      <c r="W415">
        <f t="shared" si="200"/>
        <v>19289.591195559158</v>
      </c>
      <c r="X415">
        <f t="shared" si="201"/>
        <v>21655.778932349716</v>
      </c>
      <c r="Y415">
        <f t="shared" si="202"/>
        <v>18.556873141814876</v>
      </c>
      <c r="Z415">
        <f t="shared" si="224"/>
        <v>3.4614013275456572</v>
      </c>
      <c r="AA415">
        <f t="shared" si="225"/>
        <v>2.5842564795918226E-2</v>
      </c>
      <c r="AB415">
        <f t="shared" si="226"/>
        <v>409</v>
      </c>
      <c r="AC415">
        <f>$AL$7*INDEX(I_rec,MATCH(AB415-$AL$13,cpi_rec_u,0))/INDEX(I_rec,MATCH(AB2-$AL$13,cpi_rec_u,0))</f>
        <v>1856.7481047883314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114</v>
      </c>
      <c r="C416">
        <f t="shared" si="206"/>
        <v>2060</v>
      </c>
      <c r="D416">
        <f t="shared" si="207"/>
        <v>0.66711422439595114</v>
      </c>
      <c r="E416">
        <f t="shared" si="208"/>
        <v>8.7587408883329276E-2</v>
      </c>
      <c r="F416">
        <f t="shared" si="209"/>
        <v>6.8690595010554635E-4</v>
      </c>
      <c r="G416">
        <f t="shared" si="210"/>
        <v>7.1556134127007988E-3</v>
      </c>
      <c r="H416" t="b">
        <f t="shared" si="211"/>
        <v>0</v>
      </c>
      <c r="I416">
        <f t="shared" si="212"/>
        <v>1</v>
      </c>
      <c r="J416">
        <f t="shared" si="213"/>
        <v>1856.7481047883318</v>
      </c>
      <c r="K416">
        <f t="shared" si="214"/>
        <v>11.696332476141098</v>
      </c>
      <c r="L416">
        <f t="shared" si="215"/>
        <v>14.561582963656477</v>
      </c>
      <c r="M416">
        <f t="shared" si="216"/>
        <v>9.1728713917957241E-2</v>
      </c>
      <c r="N416">
        <f t="shared" si="198"/>
        <v>0.2152249253737076</v>
      </c>
      <c r="O416">
        <f t="shared" si="217"/>
        <v>0.99615993103150813</v>
      </c>
      <c r="P416">
        <f t="shared" si="218"/>
        <v>1868.444437264473</v>
      </c>
      <c r="Q416">
        <f t="shared" si="219"/>
        <v>0.62049174899211201</v>
      </c>
      <c r="R416">
        <f t="shared" si="220"/>
        <v>7.7566425586994558E-2</v>
      </c>
      <c r="S416">
        <f t="shared" si="221"/>
        <v>1869.1981506192933</v>
      </c>
      <c r="T416">
        <f t="shared" si="222"/>
        <v>14.561582963656477</v>
      </c>
      <c r="U416">
        <f t="shared" si="199"/>
        <v>137.13522514830763</v>
      </c>
      <c r="V416">
        <f t="shared" si="223"/>
        <v>1.7130129366801441E-2</v>
      </c>
      <c r="W416">
        <f t="shared" si="200"/>
        <v>19164.70569873165</v>
      </c>
      <c r="X416">
        <f t="shared" si="201"/>
        <v>21530.411756474896</v>
      </c>
      <c r="Y416">
        <f t="shared" si="202"/>
        <v>16.928077997295098</v>
      </c>
      <c r="Z416">
        <f t="shared" si="224"/>
        <v>3.1460968355059138</v>
      </c>
      <c r="AA416">
        <f t="shared" si="225"/>
        <v>2.3505240482199683E-2</v>
      </c>
      <c r="AB416">
        <f t="shared" si="226"/>
        <v>409</v>
      </c>
      <c r="AC416">
        <f>$AL$7*INDEX(I_rec,MATCH(AB416-$AL$13,cpi_rec_u,0))/INDEX(I_rec,MATCH(AB2-$AL$13,cpi_rec_u,0))</f>
        <v>1856.7481047883314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114</v>
      </c>
      <c r="C417">
        <f t="shared" si="206"/>
        <v>2060</v>
      </c>
      <c r="D417">
        <f t="shared" si="207"/>
        <v>0.66711422439595114</v>
      </c>
      <c r="E417">
        <f t="shared" si="208"/>
        <v>8.7587408883329276E-2</v>
      </c>
      <c r="F417">
        <f t="shared" si="209"/>
        <v>6.2674163778926009E-4</v>
      </c>
      <c r="G417">
        <f t="shared" si="210"/>
        <v>6.5288717749115389E-3</v>
      </c>
      <c r="H417" t="b">
        <f t="shared" si="211"/>
        <v>0</v>
      </c>
      <c r="I417">
        <f t="shared" si="212"/>
        <v>1</v>
      </c>
      <c r="J417">
        <f t="shared" si="213"/>
        <v>1856.7481047883318</v>
      </c>
      <c r="K417">
        <f t="shared" si="214"/>
        <v>11.720425005999594</v>
      </c>
      <c r="L417">
        <f t="shared" si="215"/>
        <v>13.286171642630176</v>
      </c>
      <c r="M417">
        <f t="shared" si="216"/>
        <v>8.3866830375484536E-2</v>
      </c>
      <c r="N417">
        <f t="shared" si="198"/>
        <v>0.2143985496185408</v>
      </c>
      <c r="O417">
        <f t="shared" si="217"/>
        <v>0.99616040868067712</v>
      </c>
      <c r="P417">
        <f t="shared" si="218"/>
        <v>1868.4685297943315</v>
      </c>
      <c r="Q417">
        <f t="shared" si="219"/>
        <v>0.62049174899211201</v>
      </c>
      <c r="R417">
        <f t="shared" si="220"/>
        <v>7.7566425586994558E-2</v>
      </c>
      <c r="S417">
        <f t="shared" si="221"/>
        <v>1869.223795675257</v>
      </c>
      <c r="T417">
        <f t="shared" si="222"/>
        <v>13.286171642630176</v>
      </c>
      <c r="U417">
        <f t="shared" si="199"/>
        <v>124.2267083748951</v>
      </c>
      <c r="V417">
        <f t="shared" si="223"/>
        <v>1.5517673033842909E-2</v>
      </c>
      <c r="W417">
        <f t="shared" si="200"/>
        <v>19027.285671662357</v>
      </c>
      <c r="X417">
        <f t="shared" si="201"/>
        <v>21393.957557015296</v>
      </c>
      <c r="Y417">
        <f t="shared" si="202"/>
        <v>15.451697272757476</v>
      </c>
      <c r="Z417">
        <f t="shared" si="224"/>
        <v>2.8595153002873497</v>
      </c>
      <c r="AA417">
        <f t="shared" si="225"/>
        <v>2.1377198900803713E-2</v>
      </c>
      <c r="AB417">
        <f t="shared" si="226"/>
        <v>409</v>
      </c>
      <c r="AC417">
        <f>$AL$7*INDEX(I_rec,MATCH(AB417-$AL$13,cpi_rec_u,0))/INDEX(I_rec,MATCH(AB2-$AL$13,cpi_rec_u,0))</f>
        <v>1856.7481047883314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114</v>
      </c>
      <c r="C418">
        <f t="shared" si="206"/>
        <v>2060</v>
      </c>
      <c r="D418">
        <f t="shared" si="207"/>
        <v>0.66711422439595114</v>
      </c>
      <c r="E418">
        <f t="shared" si="208"/>
        <v>8.7587408883329276E-2</v>
      </c>
      <c r="F418">
        <f t="shared" si="209"/>
        <v>5.7184696169600472E-4</v>
      </c>
      <c r="G418">
        <f t="shared" si="210"/>
        <v>5.957024813215534E-3</v>
      </c>
      <c r="H418" t="b">
        <f t="shared" si="211"/>
        <v>0</v>
      </c>
      <c r="I418">
        <f t="shared" si="212"/>
        <v>1</v>
      </c>
      <c r="J418">
        <f t="shared" si="213"/>
        <v>1856.7481047883318</v>
      </c>
      <c r="K418">
        <f t="shared" si="214"/>
        <v>11.744567162524927</v>
      </c>
      <c r="L418">
        <f t="shared" si="215"/>
        <v>12.122470294473032</v>
      </c>
      <c r="M418">
        <f t="shared" si="216"/>
        <v>7.6678773055961894E-2</v>
      </c>
      <c r="N418">
        <f t="shared" si="198"/>
        <v>0.21357544894970795</v>
      </c>
      <c r="O418">
        <f t="shared" si="217"/>
        <v>0.99616088508855438</v>
      </c>
      <c r="P418">
        <f t="shared" si="218"/>
        <v>1868.4926719508567</v>
      </c>
      <c r="Q418">
        <f t="shared" si="219"/>
        <v>0.62049174899211201</v>
      </c>
      <c r="R418">
        <f t="shared" si="220"/>
        <v>7.7566425586994558E-2</v>
      </c>
      <c r="S418">
        <f t="shared" si="221"/>
        <v>1869.2494935558373</v>
      </c>
      <c r="T418">
        <f t="shared" si="222"/>
        <v>12.122470294473032</v>
      </c>
      <c r="U418">
        <f t="shared" si="199"/>
        <v>112.4452574931769</v>
      </c>
      <c r="V418">
        <f t="shared" si="223"/>
        <v>1.4046003172841187E-2</v>
      </c>
      <c r="W418">
        <f t="shared" si="200"/>
        <v>18876.076736111536</v>
      </c>
      <c r="X418">
        <f t="shared" si="201"/>
        <v>21245.439323806881</v>
      </c>
      <c r="Y418">
        <f t="shared" si="202"/>
        <v>14.114351726405735</v>
      </c>
      <c r="Z418">
        <f t="shared" si="224"/>
        <v>2.5990400489288632</v>
      </c>
      <c r="AA418">
        <f t="shared" si="225"/>
        <v>1.9439699163316053E-2</v>
      </c>
      <c r="AB418">
        <f t="shared" si="226"/>
        <v>409</v>
      </c>
      <c r="AC418">
        <f>$AL$7*INDEX(I_rec,MATCH(AB418-$AL$13,cpi_rec_u,0))/INDEX(I_rec,MATCH(AB2-$AL$13,cpi_rec_u,0))</f>
        <v>1856.7481047883314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114</v>
      </c>
      <c r="C419">
        <f t="shared" si="206"/>
        <v>2060</v>
      </c>
      <c r="D419">
        <f t="shared" si="207"/>
        <v>0.66711422439595114</v>
      </c>
      <c r="E419">
        <f t="shared" si="208"/>
        <v>8.7587408883329276E-2</v>
      </c>
      <c r="F419">
        <f t="shared" si="209"/>
        <v>5.2176036804324716E-4</v>
      </c>
      <c r="G419">
        <f t="shared" si="210"/>
        <v>5.4352644451722866E-3</v>
      </c>
      <c r="H419" t="b">
        <f t="shared" si="211"/>
        <v>0</v>
      </c>
      <c r="I419">
        <f t="shared" si="212"/>
        <v>1</v>
      </c>
      <c r="J419">
        <f t="shared" si="213"/>
        <v>1856.7481047883318</v>
      </c>
      <c r="K419">
        <f t="shared" si="214"/>
        <v>11.768759047939898</v>
      </c>
      <c r="L419">
        <f t="shared" si="215"/>
        <v>11.06069453211501</v>
      </c>
      <c r="M419">
        <f t="shared" si="216"/>
        <v>7.01067896693328E-2</v>
      </c>
      <c r="N419">
        <f t="shared" si="198"/>
        <v>0.21275560974021829</v>
      </c>
      <c r="O419">
        <f t="shared" si="217"/>
        <v>0.99616136024284929</v>
      </c>
      <c r="P419">
        <f t="shared" si="218"/>
        <v>1868.5168638362718</v>
      </c>
      <c r="Q419">
        <f t="shared" si="219"/>
        <v>0.62049174899211201</v>
      </c>
      <c r="R419">
        <f t="shared" si="220"/>
        <v>7.7566425586994558E-2</v>
      </c>
      <c r="S419">
        <f t="shared" si="221"/>
        <v>1869.2752443698439</v>
      </c>
      <c r="T419">
        <f t="shared" si="222"/>
        <v>11.06069453211501</v>
      </c>
      <c r="U419">
        <f t="shared" si="199"/>
        <v>101.69216171837724</v>
      </c>
      <c r="V419">
        <f t="shared" si="223"/>
        <v>1.2702789410536751E-2</v>
      </c>
      <c r="W419">
        <f t="shared" si="200"/>
        <v>18709.698993340113</v>
      </c>
      <c r="X419">
        <f t="shared" si="201"/>
        <v>21083.793959244478</v>
      </c>
      <c r="Y419">
        <f t="shared" si="202"/>
        <v>12.90383395764251</v>
      </c>
      <c r="Z419">
        <f t="shared" si="224"/>
        <v>2.3622928003920429</v>
      </c>
      <c r="AA419">
        <f t="shared" si="225"/>
        <v>1.7675678784490834E-2</v>
      </c>
      <c r="AB419">
        <f t="shared" si="226"/>
        <v>409</v>
      </c>
      <c r="AC419">
        <f>$AL$7*INDEX(I_rec,MATCH(AB419-$AL$13,cpi_rec_u,0))/INDEX(I_rec,MATCH(AB2-$AL$13,cpi_rec_u,0))</f>
        <v>1856.7481047883314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114</v>
      </c>
      <c r="C420">
        <f t="shared" si="206"/>
        <v>2060</v>
      </c>
      <c r="D420">
        <f t="shared" si="207"/>
        <v>0.66711422439595114</v>
      </c>
      <c r="E420">
        <f t="shared" si="208"/>
        <v>8.7587408883329276E-2</v>
      </c>
      <c r="F420">
        <f t="shared" si="209"/>
        <v>4.760607293483269E-4</v>
      </c>
      <c r="G420">
        <f t="shared" si="210"/>
        <v>4.9592037158239597E-3</v>
      </c>
      <c r="H420" t="b">
        <f t="shared" si="211"/>
        <v>0</v>
      </c>
      <c r="I420">
        <f t="shared" si="212"/>
        <v>1</v>
      </c>
      <c r="J420">
        <f t="shared" si="213"/>
        <v>1856.7481047883318</v>
      </c>
      <c r="K420">
        <f t="shared" si="214"/>
        <v>11.793000764677888</v>
      </c>
      <c r="L420">
        <f t="shared" si="215"/>
        <v>10.091916957597046</v>
      </c>
      <c r="M420">
        <f t="shared" si="216"/>
        <v>6.4098077758143315E-2</v>
      </c>
      <c r="N420">
        <f t="shared" si="198"/>
        <v>0.21193901842059434</v>
      </c>
      <c r="O420">
        <f t="shared" si="217"/>
        <v>0.99616183413156045</v>
      </c>
      <c r="P420">
        <f t="shared" si="218"/>
        <v>1868.5411055530096</v>
      </c>
      <c r="Q420">
        <f t="shared" si="219"/>
        <v>0.62049174899211201</v>
      </c>
      <c r="R420">
        <f t="shared" si="220"/>
        <v>7.7566425586994558E-2</v>
      </c>
      <c r="S420">
        <f t="shared" si="221"/>
        <v>1869.3010482263114</v>
      </c>
      <c r="T420">
        <f t="shared" si="222"/>
        <v>10.091916957597046</v>
      </c>
      <c r="U420">
        <f t="shared" si="199"/>
        <v>91.877354477692549</v>
      </c>
      <c r="V420">
        <f t="shared" si="223"/>
        <v>1.1476781158015767E-2</v>
      </c>
      <c r="W420">
        <f t="shared" si="200"/>
        <v>18526.634464425777</v>
      </c>
      <c r="X420">
        <f t="shared" si="201"/>
        <v>20907.86469332008</v>
      </c>
      <c r="Y420">
        <f t="shared" si="202"/>
        <v>11.809005799364964</v>
      </c>
      <c r="Z420">
        <f t="shared" si="224"/>
        <v>2.1471119457612082</v>
      </c>
      <c r="AA420">
        <f t="shared" si="225"/>
        <v>1.6069603349867539E-2</v>
      </c>
      <c r="AB420">
        <f t="shared" si="226"/>
        <v>409</v>
      </c>
      <c r="AC420">
        <f>$AL$7*INDEX(I_rec,MATCH(AB420-$AL$13,cpi_rec_u,0))/INDEX(I_rec,MATCH(AB2-$AL$13,cpi_rec_u,0))</f>
        <v>1856.7481047883314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114</v>
      </c>
      <c r="C421">
        <f t="shared" si="206"/>
        <v>2060</v>
      </c>
      <c r="D421">
        <f t="shared" si="207"/>
        <v>0.66711422439595114</v>
      </c>
      <c r="E421">
        <f t="shared" si="208"/>
        <v>8.7587408883329276E-2</v>
      </c>
      <c r="F421">
        <f t="shared" si="209"/>
        <v>4.3436380359359905E-4</v>
      </c>
      <c r="G421">
        <f t="shared" si="210"/>
        <v>4.5248399122303608E-3</v>
      </c>
      <c r="H421" t="b">
        <f t="shared" si="211"/>
        <v>0</v>
      </c>
      <c r="I421">
        <f t="shared" si="212"/>
        <v>1</v>
      </c>
      <c r="J421">
        <f t="shared" si="213"/>
        <v>1856.7481047883318</v>
      </c>
      <c r="K421">
        <f t="shared" si="214"/>
        <v>11.817292415383257</v>
      </c>
      <c r="L421">
        <f t="shared" si="215"/>
        <v>9.2079921006153906</v>
      </c>
      <c r="M421">
        <f t="shared" si="216"/>
        <v>5.8604360457346946E-2</v>
      </c>
      <c r="N421">
        <f t="shared" si="198"/>
        <v>0.21112566147870074</v>
      </c>
      <c r="O421">
        <f t="shared" si="217"/>
        <v>0.99616230674297312</v>
      </c>
      <c r="P421">
        <f t="shared" si="218"/>
        <v>1868.5653972037151</v>
      </c>
      <c r="Q421">
        <f t="shared" si="219"/>
        <v>0.62049174899211201</v>
      </c>
      <c r="R421">
        <f t="shared" si="220"/>
        <v>7.7566425586994558E-2</v>
      </c>
      <c r="S421">
        <f t="shared" si="221"/>
        <v>1869.3269052344981</v>
      </c>
      <c r="T421">
        <f t="shared" si="222"/>
        <v>9.2079921006153906</v>
      </c>
      <c r="U421">
        <f t="shared" si="199"/>
        <v>82.918656421925348</v>
      </c>
      <c r="V421">
        <f t="shared" si="223"/>
        <v>1.0357713052155743E-2</v>
      </c>
      <c r="W421">
        <f t="shared" si="200"/>
        <v>18325.213273910835</v>
      </c>
      <c r="X421">
        <f t="shared" si="201"/>
        <v>20716.392830410412</v>
      </c>
      <c r="Y421">
        <f t="shared" si="202"/>
        <v>10.819704694558581</v>
      </c>
      <c r="Z421">
        <f t="shared" si="224"/>
        <v>1.9515328074290126</v>
      </c>
      <c r="AA421">
        <f t="shared" si="225"/>
        <v>1.4607329650039759E-2</v>
      </c>
      <c r="AB421">
        <f t="shared" si="226"/>
        <v>409</v>
      </c>
      <c r="AC421">
        <f>$AL$7*INDEX(I_rec,MATCH(AB421-$AL$13,cpi_rec_u,0))/INDEX(I_rec,MATCH(AB2-$AL$13,cpi_rec_u,0))</f>
        <v>1856.7481047883314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115</v>
      </c>
      <c r="C422">
        <f t="shared" si="206"/>
        <v>2060</v>
      </c>
      <c r="D422">
        <f t="shared" si="207"/>
        <v>0.70954978990227136</v>
      </c>
      <c r="E422">
        <f t="shared" si="208"/>
        <v>9.7897316801560552E-2</v>
      </c>
      <c r="F422">
        <f t="shared" si="209"/>
        <v>4.4296968636396109E-4</v>
      </c>
      <c r="G422">
        <f t="shared" si="210"/>
        <v>4.0818702258663998E-3</v>
      </c>
      <c r="H422" t="b">
        <f t="shared" si="211"/>
        <v>0</v>
      </c>
      <c r="I422">
        <f t="shared" si="212"/>
        <v>1</v>
      </c>
      <c r="J422">
        <f t="shared" si="213"/>
        <v>1856.7481047883318</v>
      </c>
      <c r="K422">
        <f t="shared" si="214"/>
        <v>11.841634102911801</v>
      </c>
      <c r="L422">
        <f t="shared" si="215"/>
        <v>8.4014879315043238</v>
      </c>
      <c r="M422">
        <f t="shared" si="216"/>
        <v>5.3581498614883483E-2</v>
      </c>
      <c r="N422">
        <f t="shared" si="198"/>
        <v>0.21031552545957066</v>
      </c>
      <c r="O422">
        <f t="shared" si="217"/>
        <v>0.99616277806565068</v>
      </c>
      <c r="P422">
        <f t="shared" si="218"/>
        <v>1868.5897388912435</v>
      </c>
      <c r="Q422">
        <f t="shared" si="219"/>
        <v>0.65996162880816256</v>
      </c>
      <c r="R422">
        <f t="shared" si="220"/>
        <v>8.596955727261324E-2</v>
      </c>
      <c r="S422">
        <f t="shared" si="221"/>
        <v>1869.3528155038882</v>
      </c>
      <c r="T422">
        <f t="shared" si="222"/>
        <v>8.4014879315043238</v>
      </c>
      <c r="U422">
        <f t="shared" si="199"/>
        <v>74.741084727986788</v>
      </c>
      <c r="V422">
        <f t="shared" si="223"/>
        <v>9.3362186777383328E-3</v>
      </c>
      <c r="W422">
        <f t="shared" si="200"/>
        <v>18310.499989529329</v>
      </c>
      <c r="X422">
        <f t="shared" si="201"/>
        <v>20696.54898624813</v>
      </c>
      <c r="Y422">
        <f t="shared" si="202"/>
        <v>9.7395423571648667</v>
      </c>
      <c r="Z422">
        <f t="shared" si="224"/>
        <v>1.7737696969441716</v>
      </c>
      <c r="AA422">
        <f t="shared" si="225"/>
        <v>1.3275981075101358E-2</v>
      </c>
      <c r="AB422">
        <f t="shared" si="226"/>
        <v>409</v>
      </c>
      <c r="AC422">
        <f>$AL$7*INDEX(I_rec,MATCH(AB422-$AL$13,cpi_rec_u,0))/INDEX(I_rec,MATCH(AB2-$AL$13,cpi_rec_u,0))</f>
        <v>1856.7481047883314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115</v>
      </c>
      <c r="C423">
        <f t="shared" si="206"/>
        <v>2061</v>
      </c>
      <c r="D423">
        <f t="shared" si="207"/>
        <v>0.70954978990227136</v>
      </c>
      <c r="E423">
        <f t="shared" si="208"/>
        <v>9.7897316801560552E-2</v>
      </c>
      <c r="F423">
        <f t="shared" si="209"/>
        <v>3.9960414264450045E-4</v>
      </c>
      <c r="G423">
        <f t="shared" si="210"/>
        <v>3.6822660832218994E-3</v>
      </c>
      <c r="H423" t="b">
        <f t="shared" si="211"/>
        <v>1</v>
      </c>
      <c r="I423">
        <f t="shared" si="212"/>
        <v>1.0249999999999999</v>
      </c>
      <c r="J423">
        <f t="shared" si="213"/>
        <v>1903.1668074080399</v>
      </c>
      <c r="K423">
        <f t="shared" si="214"/>
        <v>11.866025930331201</v>
      </c>
      <c r="L423">
        <f t="shared" si="215"/>
        <v>7.7684799260160906</v>
      </c>
      <c r="M423">
        <f t="shared" si="216"/>
        <v>4.8435577944377577E-2</v>
      </c>
      <c r="N423">
        <f t="shared" si="198"/>
        <v>0.20950859696523275</v>
      </c>
      <c r="O423">
        <f t="shared" si="217"/>
        <v>0.99616324808843926</v>
      </c>
      <c r="P423">
        <f t="shared" si="218"/>
        <v>1915.0328333383711</v>
      </c>
      <c r="Q423">
        <f t="shared" si="219"/>
        <v>0.65996162880816256</v>
      </c>
      <c r="R423">
        <f t="shared" si="220"/>
        <v>8.596955727261324E-2</v>
      </c>
      <c r="S423">
        <f t="shared" si="221"/>
        <v>1915.7974817638992</v>
      </c>
      <c r="T423">
        <f t="shared" si="222"/>
        <v>7.7684799260160906</v>
      </c>
      <c r="U423">
        <f t="shared" si="199"/>
        <v>67.173538695784586</v>
      </c>
      <c r="V423">
        <f t="shared" si="223"/>
        <v>8.3909251371425131E-3</v>
      </c>
      <c r="W423">
        <f t="shared" si="200"/>
        <v>18242.44559670964</v>
      </c>
      <c r="X423">
        <f t="shared" si="201"/>
        <v>20623.745681215471</v>
      </c>
      <c r="Y423">
        <f t="shared" si="202"/>
        <v>8.7685805351492618</v>
      </c>
      <c r="Z423">
        <f t="shared" si="224"/>
        <v>1.6338319376622008</v>
      </c>
      <c r="AA423">
        <f t="shared" si="225"/>
        <v>1.1944724979032793E-2</v>
      </c>
      <c r="AB423">
        <f t="shared" si="226"/>
        <v>421</v>
      </c>
      <c r="AC423">
        <f>$AL$7*INDEX(I_rec,MATCH(AB423-$AL$13,cpi_rec_u,0))/INDEX(I_rec,MATCH(AB2-$AL$13,cpi_rec_u,0))</f>
        <v>1903.1668074080396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115</v>
      </c>
      <c r="C424">
        <f t="shared" si="206"/>
        <v>2061</v>
      </c>
      <c r="D424">
        <f t="shared" si="207"/>
        <v>0.70954978990227136</v>
      </c>
      <c r="E424">
        <f t="shared" si="208"/>
        <v>9.7897316801560552E-2</v>
      </c>
      <c r="F424">
        <f t="shared" si="209"/>
        <v>3.6048396929681581E-4</v>
      </c>
      <c r="G424">
        <f t="shared" si="210"/>
        <v>3.3217821139250835E-3</v>
      </c>
      <c r="H424" t="b">
        <f t="shared" si="211"/>
        <v>0</v>
      </c>
      <c r="I424">
        <f t="shared" si="212"/>
        <v>1</v>
      </c>
      <c r="J424">
        <f t="shared" si="213"/>
        <v>1903.1668074080399</v>
      </c>
      <c r="K424">
        <f t="shared" si="214"/>
        <v>11.890468000921379</v>
      </c>
      <c r="L424">
        <f t="shared" si="215"/>
        <v>7.0079665856323299</v>
      </c>
      <c r="M424">
        <f t="shared" si="216"/>
        <v>4.3783867033428091E-2</v>
      </c>
      <c r="N424">
        <f t="shared" si="198"/>
        <v>0.2087048626545345</v>
      </c>
      <c r="O424">
        <f t="shared" si="217"/>
        <v>0.99616371680045368</v>
      </c>
      <c r="P424">
        <f t="shared" si="218"/>
        <v>1915.0572754089612</v>
      </c>
      <c r="Q424">
        <f t="shared" si="219"/>
        <v>0.65996162880816256</v>
      </c>
      <c r="R424">
        <f t="shared" si="220"/>
        <v>8.596955727261324E-2</v>
      </c>
      <c r="S424">
        <f t="shared" si="221"/>
        <v>1915.82349888505</v>
      </c>
      <c r="T424">
        <f t="shared" si="222"/>
        <v>7.0079665856323299</v>
      </c>
      <c r="U424">
        <f t="shared" si="199"/>
        <v>60.345782631426779</v>
      </c>
      <c r="V424">
        <f t="shared" si="223"/>
        <v>7.5380418276870228E-3</v>
      </c>
      <c r="W424">
        <f t="shared" si="200"/>
        <v>18166.68901263997</v>
      </c>
      <c r="X424">
        <f t="shared" si="201"/>
        <v>20543.759800125408</v>
      </c>
      <c r="Y424">
        <f t="shared" si="202"/>
        <v>7.8961112254029411</v>
      </c>
      <c r="Z424">
        <f t="shared" si="224"/>
        <v>1.468229246935062</v>
      </c>
      <c r="AA424">
        <f t="shared" si="225"/>
        <v>1.0746322536217384E-2</v>
      </c>
      <c r="AB424">
        <f t="shared" si="226"/>
        <v>421</v>
      </c>
      <c r="AC424">
        <f>$AL$7*INDEX(I_rec,MATCH(AB424-$AL$13,cpi_rec_u,0))/INDEX(I_rec,MATCH(AB2-$AL$13,cpi_rec_u,0))</f>
        <v>1903.1668074080396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115</v>
      </c>
      <c r="C425">
        <f t="shared" si="206"/>
        <v>2061</v>
      </c>
      <c r="D425">
        <f t="shared" si="207"/>
        <v>0.70954978990227136</v>
      </c>
      <c r="E425">
        <f t="shared" si="208"/>
        <v>9.7897316801560552E-2</v>
      </c>
      <c r="F425">
        <f t="shared" si="209"/>
        <v>3.2519355595268139E-4</v>
      </c>
      <c r="G425">
        <f t="shared" si="210"/>
        <v>2.9965885579724019E-3</v>
      </c>
      <c r="H425" t="b">
        <f t="shared" si="211"/>
        <v>0</v>
      </c>
      <c r="I425">
        <f t="shared" si="212"/>
        <v>1</v>
      </c>
      <c r="J425">
        <f t="shared" si="213"/>
        <v>1903.1668074080399</v>
      </c>
      <c r="K425">
        <f t="shared" si="214"/>
        <v>11.914960418175081</v>
      </c>
      <c r="L425">
        <f t="shared" si="215"/>
        <v>6.3219054606639311</v>
      </c>
      <c r="M425">
        <f t="shared" si="216"/>
        <v>3.9578902405219316E-2</v>
      </c>
      <c r="N425">
        <f t="shared" si="198"/>
        <v>0.20790430924296655</v>
      </c>
      <c r="O425">
        <f t="shared" si="217"/>
        <v>0.99616418419108377</v>
      </c>
      <c r="P425">
        <f t="shared" si="218"/>
        <v>1915.0817678262149</v>
      </c>
      <c r="Q425">
        <f t="shared" si="219"/>
        <v>0.65996162880816256</v>
      </c>
      <c r="R425">
        <f t="shared" si="220"/>
        <v>8.596955727261324E-2</v>
      </c>
      <c r="S425">
        <f t="shared" si="221"/>
        <v>1915.8495695972106</v>
      </c>
      <c r="T425">
        <f t="shared" si="222"/>
        <v>6.3219054606639311</v>
      </c>
      <c r="U425">
        <f t="shared" si="199"/>
        <v>54.185400925632749</v>
      </c>
      <c r="V425">
        <f t="shared" si="223"/>
        <v>6.7685230154708098E-3</v>
      </c>
      <c r="W425">
        <f t="shared" si="200"/>
        <v>18082.362619143321</v>
      </c>
      <c r="X425">
        <f t="shared" si="201"/>
        <v>20455.886552837997</v>
      </c>
      <c r="Y425">
        <f t="shared" si="202"/>
        <v>7.1124746617831125</v>
      </c>
      <c r="Z425">
        <f t="shared" si="224"/>
        <v>1.3194124108828174</v>
      </c>
      <c r="AA425">
        <f t="shared" si="225"/>
        <v>9.6675144926251025E-3</v>
      </c>
      <c r="AB425">
        <f t="shared" si="226"/>
        <v>421</v>
      </c>
      <c r="AC425">
        <f>$AL$7*INDEX(I_rec,MATCH(AB425-$AL$13,cpi_rec_u,0))/INDEX(I_rec,MATCH(AB2-$AL$13,cpi_rec_u,0))</f>
        <v>1903.1668074080396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115</v>
      </c>
      <c r="C426">
        <f t="shared" si="206"/>
        <v>2061</v>
      </c>
      <c r="D426">
        <f t="shared" si="207"/>
        <v>0.70954978990227136</v>
      </c>
      <c r="E426">
        <f t="shared" si="208"/>
        <v>9.7897316801560552E-2</v>
      </c>
      <c r="F426">
        <f t="shared" si="209"/>
        <v>2.9335797938375574E-4</v>
      </c>
      <c r="G426">
        <f t="shared" si="210"/>
        <v>2.7032305785886462E-3</v>
      </c>
      <c r="H426" t="b">
        <f t="shared" si="211"/>
        <v>0</v>
      </c>
      <c r="I426">
        <f t="shared" si="212"/>
        <v>1</v>
      </c>
      <c r="J426">
        <f t="shared" si="213"/>
        <v>1903.1668074080399</v>
      </c>
      <c r="K426">
        <f t="shared" si="214"/>
        <v>11.939503285798182</v>
      </c>
      <c r="L426">
        <f t="shared" si="215"/>
        <v>5.703007878991798</v>
      </c>
      <c r="M426">
        <f t="shared" si="216"/>
        <v>3.5777778934096727E-2</v>
      </c>
      <c r="N426">
        <f t="shared" si="198"/>
        <v>0.20710692350248375</v>
      </c>
      <c r="O426">
        <f t="shared" si="217"/>
        <v>0.99616465024998146</v>
      </c>
      <c r="P426">
        <f t="shared" si="218"/>
        <v>1915.1063106938379</v>
      </c>
      <c r="Q426">
        <f t="shared" si="219"/>
        <v>0.65996162880816256</v>
      </c>
      <c r="R426">
        <f t="shared" si="220"/>
        <v>8.596955727261324E-2</v>
      </c>
      <c r="S426">
        <f t="shared" si="221"/>
        <v>1915.8756940107696</v>
      </c>
      <c r="T426">
        <f t="shared" si="222"/>
        <v>5.703007878991798</v>
      </c>
      <c r="U426">
        <f t="shared" si="199"/>
        <v>48.627066162087196</v>
      </c>
      <c r="V426">
        <f t="shared" si="223"/>
        <v>6.0742083821550231E-3</v>
      </c>
      <c r="W426">
        <f t="shared" si="200"/>
        <v>17988.501072474304</v>
      </c>
      <c r="X426">
        <f t="shared" si="201"/>
        <v>20359.351998624104</v>
      </c>
      <c r="Y426">
        <f t="shared" si="202"/>
        <v>6.408956720843352</v>
      </c>
      <c r="Z426">
        <f t="shared" si="224"/>
        <v>1.1856799136889855</v>
      </c>
      <c r="AA426">
        <f t="shared" si="225"/>
        <v>8.6963650262820661E-3</v>
      </c>
      <c r="AB426">
        <f t="shared" si="226"/>
        <v>421</v>
      </c>
      <c r="AC426">
        <f>$AL$7*INDEX(I_rec,MATCH(AB426-$AL$13,cpi_rec_u,0))/INDEX(I_rec,MATCH(AB2-$AL$13,cpi_rec_u,0))</f>
        <v>1903.1668074080396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115</v>
      </c>
      <c r="C427">
        <f t="shared" si="206"/>
        <v>2061</v>
      </c>
      <c r="D427">
        <f t="shared" si="207"/>
        <v>0.70954978990227136</v>
      </c>
      <c r="E427">
        <f t="shared" si="208"/>
        <v>9.7897316801560552E-2</v>
      </c>
      <c r="F427">
        <f t="shared" si="209"/>
        <v>2.6463902033975852E-4</v>
      </c>
      <c r="G427">
        <f t="shared" si="210"/>
        <v>2.4385915582488876E-3</v>
      </c>
      <c r="H427" t="b">
        <f t="shared" si="211"/>
        <v>0</v>
      </c>
      <c r="I427">
        <f t="shared" si="212"/>
        <v>1</v>
      </c>
      <c r="J427">
        <f t="shared" si="213"/>
        <v>1903.1668074080399</v>
      </c>
      <c r="K427">
        <f t="shared" si="214"/>
        <v>11.964096707710175</v>
      </c>
      <c r="L427">
        <f t="shared" si="215"/>
        <v>5.1446987099403421</v>
      </c>
      <c r="M427">
        <f t="shared" si="216"/>
        <v>3.2341712065473892E-2</v>
      </c>
      <c r="N427">
        <f t="shared" si="198"/>
        <v>0.20631269226132667</v>
      </c>
      <c r="O427">
        <f t="shared" si="217"/>
        <v>0.99616511496706406</v>
      </c>
      <c r="P427">
        <f t="shared" si="218"/>
        <v>1915.1309041157501</v>
      </c>
      <c r="Q427">
        <f t="shared" si="219"/>
        <v>0.65996162880816256</v>
      </c>
      <c r="R427">
        <f t="shared" si="220"/>
        <v>8.596955727261324E-2</v>
      </c>
      <c r="S427">
        <f t="shared" si="221"/>
        <v>1915.901872236343</v>
      </c>
      <c r="T427">
        <f t="shared" si="222"/>
        <v>5.1446987099403421</v>
      </c>
      <c r="U427">
        <f t="shared" si="199"/>
        <v>43.611845307996006</v>
      </c>
      <c r="V427">
        <f t="shared" si="223"/>
        <v>5.4477363583496745E-3</v>
      </c>
      <c r="W427">
        <f t="shared" si="200"/>
        <v>17884.0302962883</v>
      </c>
      <c r="X427">
        <f t="shared" si="201"/>
        <v>20253.306261788184</v>
      </c>
      <c r="Y427">
        <f t="shared" si="202"/>
        <v>5.7776963686300009</v>
      </c>
      <c r="Z427">
        <f t="shared" si="224"/>
        <v>1.0655027221629412</v>
      </c>
      <c r="AA427">
        <f t="shared" si="225"/>
        <v>7.8221296415044942E-3</v>
      </c>
      <c r="AB427">
        <f t="shared" si="226"/>
        <v>421</v>
      </c>
      <c r="AC427">
        <f>$AL$7*INDEX(I_rec,MATCH(AB427-$AL$13,cpi_rec_u,0))/INDEX(I_rec,MATCH(AB2-$AL$13,cpi_rec_u,0))</f>
        <v>1903.1668074080396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115</v>
      </c>
      <c r="C428">
        <f t="shared" si="206"/>
        <v>2061</v>
      </c>
      <c r="D428">
        <f t="shared" si="207"/>
        <v>0.70954978990227136</v>
      </c>
      <c r="E428">
        <f t="shared" si="208"/>
        <v>9.7897316801560552E-2</v>
      </c>
      <c r="F428">
        <f t="shared" si="209"/>
        <v>2.3873157032750254E-4</v>
      </c>
      <c r="G428">
        <f t="shared" si="210"/>
        <v>2.1998599879213851E-3</v>
      </c>
      <c r="H428" t="b">
        <f t="shared" si="211"/>
        <v>0</v>
      </c>
      <c r="I428">
        <f t="shared" si="212"/>
        <v>1</v>
      </c>
      <c r="J428">
        <f t="shared" si="213"/>
        <v>1903.1668074080399</v>
      </c>
      <c r="K428">
        <f t="shared" si="214"/>
        <v>11.988740788044623</v>
      </c>
      <c r="L428">
        <f t="shared" si="215"/>
        <v>4.641046510484732</v>
      </c>
      <c r="M428">
        <f t="shared" si="216"/>
        <v>2.9235642079759736E-2</v>
      </c>
      <c r="N428">
        <f t="shared" si="198"/>
        <v>0.20552160240384121</v>
      </c>
      <c r="O428">
        <f t="shared" si="217"/>
        <v>0.99616557833250785</v>
      </c>
      <c r="P428">
        <f t="shared" si="218"/>
        <v>1915.1555481960845</v>
      </c>
      <c r="Q428">
        <f t="shared" si="219"/>
        <v>0.65996162880816256</v>
      </c>
      <c r="R428">
        <f t="shared" si="220"/>
        <v>8.596955727261324E-2</v>
      </c>
      <c r="S428">
        <f t="shared" si="221"/>
        <v>1915.9281043847752</v>
      </c>
      <c r="T428">
        <f t="shared" si="222"/>
        <v>4.641046510484732</v>
      </c>
      <c r="U428">
        <f t="shared" si="199"/>
        <v>39.086573816474484</v>
      </c>
      <c r="V428">
        <f t="shared" si="223"/>
        <v>4.8824659401487469E-3</v>
      </c>
      <c r="W428">
        <f t="shared" si="200"/>
        <v>17767.755234916924</v>
      </c>
      <c r="X428">
        <f t="shared" si="201"/>
        <v>20136.816081708934</v>
      </c>
      <c r="Y428">
        <f t="shared" si="202"/>
        <v>5.2116021658088973</v>
      </c>
      <c r="Z428">
        <f t="shared" si="224"/>
        <v>0.95750680048814052</v>
      </c>
      <c r="AA428">
        <f t="shared" si="225"/>
        <v>7.0351362511653099E-3</v>
      </c>
      <c r="AB428">
        <f t="shared" si="226"/>
        <v>421</v>
      </c>
      <c r="AC428">
        <f>$AL$7*INDEX(I_rec,MATCH(AB428-$AL$13,cpi_rec_u,0))/INDEX(I_rec,MATCH(AB2-$AL$13,cpi_rec_u,0))</f>
        <v>1903.1668074080396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115</v>
      </c>
      <c r="C429">
        <f t="shared" si="206"/>
        <v>2061</v>
      </c>
      <c r="D429">
        <f t="shared" si="207"/>
        <v>0.70954978990227136</v>
      </c>
      <c r="E429">
        <f t="shared" si="208"/>
        <v>9.7897316801560552E-2</v>
      </c>
      <c r="F429">
        <f t="shared" si="209"/>
        <v>2.15360390156617E-4</v>
      </c>
      <c r="G429">
        <f t="shared" si="210"/>
        <v>1.9844995977647681E-3</v>
      </c>
      <c r="H429" t="b">
        <f t="shared" si="211"/>
        <v>0</v>
      </c>
      <c r="I429">
        <f t="shared" si="212"/>
        <v>1</v>
      </c>
      <c r="J429">
        <f t="shared" si="213"/>
        <v>1903.1668074080399</v>
      </c>
      <c r="K429">
        <f t="shared" si="214"/>
        <v>12.013435631149584</v>
      </c>
      <c r="L429">
        <f t="shared" si="215"/>
        <v>4.1867005099570314</v>
      </c>
      <c r="M429">
        <f t="shared" si="216"/>
        <v>2.6427876362435061E-2</v>
      </c>
      <c r="N429">
        <f t="shared" si="198"/>
        <v>0.20473364087029672</v>
      </c>
      <c r="O429">
        <f t="shared" si="217"/>
        <v>0.99616604033674194</v>
      </c>
      <c r="P429">
        <f t="shared" si="218"/>
        <v>1915.1802430391895</v>
      </c>
      <c r="Q429">
        <f t="shared" si="219"/>
        <v>0.65996162880816256</v>
      </c>
      <c r="R429">
        <f t="shared" si="220"/>
        <v>8.596955727261324E-2</v>
      </c>
      <c r="S429">
        <f t="shared" si="221"/>
        <v>1915.9543905671383</v>
      </c>
      <c r="T429">
        <f t="shared" si="222"/>
        <v>4.1867005099570314</v>
      </c>
      <c r="U429">
        <f t="shared" si="199"/>
        <v>35.00329099337528</v>
      </c>
      <c r="V429">
        <f t="shared" si="223"/>
        <v>4.3724061584604033E-3</v>
      </c>
      <c r="W429">
        <f t="shared" si="200"/>
        <v>17638.346227331596</v>
      </c>
      <c r="X429">
        <f t="shared" si="201"/>
        <v>20008.856632004114</v>
      </c>
      <c r="Y429">
        <f t="shared" si="202"/>
        <v>4.7042769445698083</v>
      </c>
      <c r="Z429">
        <f t="shared" si="224"/>
        <v>0.86045739759134821</v>
      </c>
      <c r="AA429">
        <f t="shared" si="225"/>
        <v>6.326678130323558E-3</v>
      </c>
      <c r="AB429">
        <f t="shared" si="226"/>
        <v>421</v>
      </c>
      <c r="AC429">
        <f>$AL$7*INDEX(I_rec,MATCH(AB429-$AL$13,cpi_rec_u,0))/INDEX(I_rec,MATCH(AB2-$AL$13,cpi_rec_u,0))</f>
        <v>1903.1668074080396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115</v>
      </c>
      <c r="C430">
        <f t="shared" si="206"/>
        <v>2061</v>
      </c>
      <c r="D430">
        <f t="shared" si="207"/>
        <v>0.70954978990227136</v>
      </c>
      <c r="E430">
        <f t="shared" si="208"/>
        <v>9.7897316801560552E-2</v>
      </c>
      <c r="F430">
        <f t="shared" si="209"/>
        <v>1.9427718581494698E-4</v>
      </c>
      <c r="G430">
        <f t="shared" si="210"/>
        <v>1.790222411949821E-3</v>
      </c>
      <c r="H430" t="b">
        <f t="shared" si="211"/>
        <v>0</v>
      </c>
      <c r="I430">
        <f t="shared" si="212"/>
        <v>1</v>
      </c>
      <c r="J430">
        <f t="shared" si="213"/>
        <v>1903.1668074080399</v>
      </c>
      <c r="K430">
        <f t="shared" si="214"/>
        <v>12.038181341588048</v>
      </c>
      <c r="L430">
        <f t="shared" si="215"/>
        <v>3.7768337637805129</v>
      </c>
      <c r="M430">
        <f t="shared" si="216"/>
        <v>2.3889766030200817E-2</v>
      </c>
      <c r="N430">
        <f t="shared" si="198"/>
        <v>0.20394879465670457</v>
      </c>
      <c r="O430">
        <f t="shared" si="217"/>
        <v>0.99616650097045178</v>
      </c>
      <c r="P430">
        <f t="shared" si="218"/>
        <v>1915.204988749628</v>
      </c>
      <c r="Q430">
        <f t="shared" si="219"/>
        <v>0.65996162880816256</v>
      </c>
      <c r="R430">
        <f t="shared" si="220"/>
        <v>8.596955727261324E-2</v>
      </c>
      <c r="S430">
        <f t="shared" si="221"/>
        <v>1915.9807308947329</v>
      </c>
      <c r="T430">
        <f t="shared" si="222"/>
        <v>3.7768337637805129</v>
      </c>
      <c r="U430">
        <f t="shared" si="199"/>
        <v>31.318730631828934</v>
      </c>
      <c r="V430">
        <f t="shared" si="223"/>
        <v>3.9121524520562435E-3</v>
      </c>
      <c r="W430">
        <f t="shared" si="200"/>
        <v>17494.323846453317</v>
      </c>
      <c r="X430">
        <f t="shared" si="201"/>
        <v>19868.302537120318</v>
      </c>
      <c r="Y430">
        <f t="shared" si="202"/>
        <v>4.2499498575233572</v>
      </c>
      <c r="Z430">
        <f t="shared" si="224"/>
        <v>0.77324492742065065</v>
      </c>
      <c r="AA430">
        <f t="shared" si="225"/>
        <v>5.6889175560126898E-3</v>
      </c>
      <c r="AB430">
        <f t="shared" si="226"/>
        <v>421</v>
      </c>
      <c r="AC430">
        <f>$AL$7*INDEX(I_rec,MATCH(AB430-$AL$13,cpi_rec_u,0))/INDEX(I_rec,MATCH(AB2-$AL$13,cpi_rec_u,0))</f>
        <v>1903.1668074080396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115</v>
      </c>
      <c r="C431">
        <f t="shared" si="206"/>
        <v>2061</v>
      </c>
      <c r="D431">
        <f t="shared" si="207"/>
        <v>0.70954978990227136</v>
      </c>
      <c r="E431">
        <f t="shared" si="208"/>
        <v>9.7897316801560552E-2</v>
      </c>
      <c r="F431">
        <f t="shared" si="209"/>
        <v>1.7525797060790547E-4</v>
      </c>
      <c r="G431">
        <f t="shared" si="210"/>
        <v>1.6149644413419155E-3</v>
      </c>
      <c r="H431" t="b">
        <f t="shared" si="211"/>
        <v>0</v>
      </c>
      <c r="I431">
        <f t="shared" si="212"/>
        <v>1</v>
      </c>
      <c r="J431">
        <f t="shared" si="213"/>
        <v>1903.1668074080399</v>
      </c>
      <c r="K431">
        <f t="shared" si="214"/>
        <v>12.062978024138395</v>
      </c>
      <c r="L431">
        <f t="shared" si="215"/>
        <v>3.4070918723008616</v>
      </c>
      <c r="M431">
        <f t="shared" si="216"/>
        <v>2.1595413613670723E-2</v>
      </c>
      <c r="N431">
        <f t="shared" si="198"/>
        <v>0.20316705081463365</v>
      </c>
      <c r="O431">
        <f t="shared" si="217"/>
        <v>0.9961669602245663</v>
      </c>
      <c r="P431">
        <f t="shared" si="218"/>
        <v>1915.2297854321782</v>
      </c>
      <c r="Q431">
        <f t="shared" si="219"/>
        <v>0.65996162880816256</v>
      </c>
      <c r="R431">
        <f t="shared" si="220"/>
        <v>8.596955727261324E-2</v>
      </c>
      <c r="S431">
        <f t="shared" si="221"/>
        <v>1916.0071254790898</v>
      </c>
      <c r="T431">
        <f t="shared" si="222"/>
        <v>3.4070918723008616</v>
      </c>
      <c r="U431">
        <f t="shared" si="199"/>
        <v>27.993861504747173</v>
      </c>
      <c r="V431">
        <f t="shared" si="223"/>
        <v>3.4968292685853362E-3</v>
      </c>
      <c r="W431">
        <f t="shared" si="200"/>
        <v>17334.042030972734</v>
      </c>
      <c r="X431">
        <f t="shared" si="201"/>
        <v>19713.918007615852</v>
      </c>
      <c r="Y431">
        <f t="shared" si="202"/>
        <v>3.843415077082498</v>
      </c>
      <c r="Z431">
        <f t="shared" si="224"/>
        <v>0.69487228064041551</v>
      </c>
      <c r="AA431">
        <f t="shared" si="225"/>
        <v>5.1147990663219078E-3</v>
      </c>
      <c r="AB431">
        <f t="shared" si="226"/>
        <v>421</v>
      </c>
      <c r="AC431">
        <f>$AL$7*INDEX(I_rec,MATCH(AB431-$AL$13,cpi_rec_u,0))/INDEX(I_rec,MATCH(AB2-$AL$13,cpi_rec_u,0))</f>
        <v>1903.1668074080396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115</v>
      </c>
      <c r="C432">
        <f t="shared" si="206"/>
        <v>2061</v>
      </c>
      <c r="D432">
        <f t="shared" si="207"/>
        <v>0.70954978990227136</v>
      </c>
      <c r="E432">
        <f t="shared" si="208"/>
        <v>9.7897316801560552E-2</v>
      </c>
      <c r="F432">
        <f t="shared" si="209"/>
        <v>1.5810068553730476E-4</v>
      </c>
      <c r="G432">
        <f t="shared" si="210"/>
        <v>1.4568637558046108E-3</v>
      </c>
      <c r="H432" t="b">
        <f t="shared" si="211"/>
        <v>0</v>
      </c>
      <c r="I432">
        <f t="shared" si="212"/>
        <v>1</v>
      </c>
      <c r="J432">
        <f t="shared" si="213"/>
        <v>1903.1668074080399</v>
      </c>
      <c r="K432">
        <f t="shared" si="214"/>
        <v>12.087825783794832</v>
      </c>
      <c r="L432">
        <f t="shared" si="215"/>
        <v>3.0735467199062021</v>
      </c>
      <c r="M432">
        <f t="shared" si="216"/>
        <v>1.9521408813964622E-2</v>
      </c>
      <c r="N432">
        <f t="shared" si="198"/>
        <v>0.20238839645102683</v>
      </c>
      <c r="O432">
        <f t="shared" si="217"/>
        <v>0.99616741809026277</v>
      </c>
      <c r="P432">
        <f t="shared" si="218"/>
        <v>1915.2546331918347</v>
      </c>
      <c r="Q432">
        <f t="shared" si="219"/>
        <v>0.65996162880816256</v>
      </c>
      <c r="R432">
        <f t="shared" si="220"/>
        <v>8.596955727261324E-2</v>
      </c>
      <c r="S432">
        <f t="shared" si="221"/>
        <v>1916.0335744319689</v>
      </c>
      <c r="T432">
        <f t="shared" si="222"/>
        <v>3.0735467199062021</v>
      </c>
      <c r="U432">
        <f t="shared" si="199"/>
        <v>24.99347283505967</v>
      </c>
      <c r="V432">
        <f t="shared" si="223"/>
        <v>3.1220382839433681E-3</v>
      </c>
      <c r="W432">
        <f t="shared" si="200"/>
        <v>17155.669317379667</v>
      </c>
      <c r="X432">
        <f t="shared" si="201"/>
        <v>19544.34600768083</v>
      </c>
      <c r="Y432">
        <f t="shared" si="202"/>
        <v>3.4799764944350797</v>
      </c>
      <c r="Z432">
        <f t="shared" si="224"/>
        <v>0.62444342262433394</v>
      </c>
      <c r="AA432">
        <f t="shared" si="225"/>
        <v>4.5979713784260016E-3</v>
      </c>
      <c r="AB432">
        <f t="shared" si="226"/>
        <v>421</v>
      </c>
      <c r="AC432">
        <f>$AL$7*INDEX(I_rec,MATCH(AB432-$AL$13,cpi_rec_u,0))/INDEX(I_rec,MATCH(AB2-$AL$13,cpi_rec_u,0))</f>
        <v>1903.1668074080396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115</v>
      </c>
      <c r="C433">
        <f t="shared" si="206"/>
        <v>2061</v>
      </c>
      <c r="D433">
        <f t="shared" si="207"/>
        <v>0.70954978990227136</v>
      </c>
      <c r="E433">
        <f t="shared" si="208"/>
        <v>9.7897316801560552E-2</v>
      </c>
      <c r="F433">
        <f t="shared" si="209"/>
        <v>1.4262305263871533E-4</v>
      </c>
      <c r="G433">
        <f t="shared" si="210"/>
        <v>1.3142407031658955E-3</v>
      </c>
      <c r="H433" t="b">
        <f t="shared" si="211"/>
        <v>0</v>
      </c>
      <c r="I433">
        <f t="shared" si="212"/>
        <v>1</v>
      </c>
      <c r="J433">
        <f t="shared" si="213"/>
        <v>1903.1668074080399</v>
      </c>
      <c r="K433">
        <f t="shared" si="214"/>
        <v>12.112724725767837</v>
      </c>
      <c r="L433">
        <f t="shared" si="215"/>
        <v>2.7726547429631472</v>
      </c>
      <c r="M433">
        <f t="shared" si="216"/>
        <v>1.7646589637009505E-2</v>
      </c>
      <c r="N433">
        <f t="shared" si="198"/>
        <v>0.2016128187280154</v>
      </c>
      <c r="O433">
        <f t="shared" si="217"/>
        <v>0.99616787455895917</v>
      </c>
      <c r="P433">
        <f t="shared" si="218"/>
        <v>1915.2795321338076</v>
      </c>
      <c r="Q433">
        <f t="shared" si="219"/>
        <v>0.65996162880816256</v>
      </c>
      <c r="R433">
        <f t="shared" si="220"/>
        <v>8.596955727261324E-2</v>
      </c>
      <c r="S433">
        <f t="shared" si="221"/>
        <v>1916.0600778653604</v>
      </c>
      <c r="T433">
        <f t="shared" si="222"/>
        <v>2.7726547429631472</v>
      </c>
      <c r="U433">
        <f t="shared" si="199"/>
        <v>22.28580034114632</v>
      </c>
      <c r="V433">
        <f t="shared" si="223"/>
        <v>2.7838116900576323E-3</v>
      </c>
      <c r="W433">
        <f t="shared" si="200"/>
        <v>16957.167958245162</v>
      </c>
      <c r="X433">
        <f t="shared" si="201"/>
        <v>19358.096359958447</v>
      </c>
      <c r="Y433">
        <f t="shared" si="202"/>
        <v>3.1553978309186372</v>
      </c>
      <c r="Z433">
        <f t="shared" si="224"/>
        <v>0.56115314734064536</v>
      </c>
      <c r="AA433">
        <f t="shared" si="225"/>
        <v>4.1327171011041807E-3</v>
      </c>
      <c r="AB433">
        <f t="shared" si="226"/>
        <v>421</v>
      </c>
      <c r="AC433">
        <f>$AL$7*INDEX(I_rec,MATCH(AB433-$AL$13,cpi_rec_u,0))/INDEX(I_rec,MATCH(AB2-$AL$13,cpi_rec_u,0))</f>
        <v>1903.1668074080396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116</v>
      </c>
      <c r="C434">
        <f t="shared" si="206"/>
        <v>2061</v>
      </c>
      <c r="D434">
        <f t="shared" si="207"/>
        <v>0.75082501964756965</v>
      </c>
      <c r="E434">
        <f t="shared" si="208"/>
        <v>0.10934665620085071</v>
      </c>
      <c r="F434">
        <f t="shared" si="209"/>
        <v>1.4370782633424547E-4</v>
      </c>
      <c r="G434">
        <f t="shared" si="210"/>
        <v>1.17053287683165E-3</v>
      </c>
      <c r="H434" t="b">
        <f t="shared" si="211"/>
        <v>0</v>
      </c>
      <c r="I434">
        <f t="shared" si="212"/>
        <v>1</v>
      </c>
      <c r="J434">
        <f t="shared" si="213"/>
        <v>1903.1668074080399</v>
      </c>
      <c r="K434">
        <f t="shared" si="214"/>
        <v>12.137674955484595</v>
      </c>
      <c r="L434">
        <f t="shared" si="215"/>
        <v>2.5012192832099345</v>
      </c>
      <c r="M434">
        <f t="shared" si="216"/>
        <v>1.5951826468295151E-2</v>
      </c>
      <c r="N434">
        <f t="shared" si="198"/>
        <v>0.20084030486273269</v>
      </c>
      <c r="O434">
        <f t="shared" si="217"/>
        <v>0.99616832962231006</v>
      </c>
      <c r="P434">
        <f t="shared" si="218"/>
        <v>1915.3044823635244</v>
      </c>
      <c r="Q434">
        <f t="shared" si="219"/>
        <v>0.69835226501128234</v>
      </c>
      <c r="R434">
        <f t="shared" si="220"/>
        <v>9.5049122027341504E-2</v>
      </c>
      <c r="S434">
        <f t="shared" si="221"/>
        <v>1916.0866358914852</v>
      </c>
      <c r="T434">
        <f t="shared" si="222"/>
        <v>2.5012192832099345</v>
      </c>
      <c r="U434">
        <f t="shared" si="199"/>
        <v>19.842188885859045</v>
      </c>
      <c r="V434">
        <f t="shared" si="223"/>
        <v>2.4785700549781018E-3</v>
      </c>
      <c r="W434">
        <f t="shared" si="200"/>
        <v>16951.415272988364</v>
      </c>
      <c r="X434">
        <f t="shared" si="201"/>
        <v>19345.704153178653</v>
      </c>
      <c r="Y434">
        <f t="shared" si="202"/>
        <v>2.802593850895168</v>
      </c>
      <c r="Z434">
        <f t="shared" si="224"/>
        <v>0.50427786994482116</v>
      </c>
      <c r="AA434">
        <f t="shared" si="225"/>
        <v>3.7138894635985907E-3</v>
      </c>
      <c r="AB434">
        <f t="shared" si="226"/>
        <v>421</v>
      </c>
      <c r="AC434">
        <f>$AL$7*INDEX(I_rec,MATCH(AB434-$AL$13,cpi_rec_u,0))/INDEX(I_rec,MATCH(AB2-$AL$13,cpi_rec_u,0))</f>
        <v>1903.1668074080396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116</v>
      </c>
      <c r="C435">
        <f t="shared" si="206"/>
        <v>2062</v>
      </c>
      <c r="D435">
        <f t="shared" si="207"/>
        <v>0.75082501964756965</v>
      </c>
      <c r="E435">
        <f t="shared" si="208"/>
        <v>0.10934665620085071</v>
      </c>
      <c r="F435">
        <f t="shared" si="209"/>
        <v>1.2799385605470316E-4</v>
      </c>
      <c r="G435">
        <f t="shared" si="210"/>
        <v>1.0425390207769469E-3</v>
      </c>
      <c r="H435" t="b">
        <f t="shared" si="211"/>
        <v>1</v>
      </c>
      <c r="I435">
        <f t="shared" si="212"/>
        <v>1.0249999999999999</v>
      </c>
      <c r="J435">
        <f t="shared" si="213"/>
        <v>1950.7459775932407</v>
      </c>
      <c r="K435">
        <f t="shared" si="214"/>
        <v>12.162676578589481</v>
      </c>
      <c r="L435">
        <f t="shared" si="215"/>
        <v>2.2834123011199856</v>
      </c>
      <c r="M435">
        <f t="shared" si="216"/>
        <v>1.4236812805509275E-2</v>
      </c>
      <c r="N435">
        <f t="shared" si="198"/>
        <v>0.20007084212712725</v>
      </c>
      <c r="O435">
        <f t="shared" si="217"/>
        <v>0.99616878327220559</v>
      </c>
      <c r="P435">
        <f t="shared" si="218"/>
        <v>1962.9086541718302</v>
      </c>
      <c r="Q435">
        <f t="shared" si="219"/>
        <v>0.69835226501128234</v>
      </c>
      <c r="R435">
        <f t="shared" si="220"/>
        <v>9.5049122027341504E-2</v>
      </c>
      <c r="S435">
        <f t="shared" si="221"/>
        <v>1963.6924188079965</v>
      </c>
      <c r="T435">
        <f t="shared" si="222"/>
        <v>2.2834123011199856</v>
      </c>
      <c r="U435">
        <f t="shared" si="199"/>
        <v>17.609815504208509</v>
      </c>
      <c r="V435">
        <f t="shared" si="223"/>
        <v>2.1997150432090879E-3</v>
      </c>
      <c r="W435">
        <f t="shared" si="200"/>
        <v>16891.277116020923</v>
      </c>
      <c r="X435">
        <f t="shared" si="201"/>
        <v>19279.148950474868</v>
      </c>
      <c r="Y435">
        <f t="shared" si="202"/>
        <v>2.4894495640324674</v>
      </c>
      <c r="Z435">
        <f t="shared" si="224"/>
        <v>0.45860122268425191</v>
      </c>
      <c r="AA435">
        <f t="shared" si="225"/>
        <v>3.299424665266692E-3</v>
      </c>
      <c r="AB435">
        <f t="shared" si="226"/>
        <v>433</v>
      </c>
      <c r="AC435">
        <f>$AL$7*INDEX(I_rec,MATCH(AB435-$AL$13,cpi_rec_u,0))/INDEX(I_rec,MATCH(AB2-$AL$13,cpi_rec_u,0))</f>
        <v>1950.7459775932405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116</v>
      </c>
      <c r="C436">
        <f t="shared" si="206"/>
        <v>2062</v>
      </c>
      <c r="D436">
        <f t="shared" si="207"/>
        <v>0.75082501964756965</v>
      </c>
      <c r="E436">
        <f t="shared" si="208"/>
        <v>0.10934665620085071</v>
      </c>
      <c r="F436">
        <f t="shared" si="209"/>
        <v>1.1399815588086837E-4</v>
      </c>
      <c r="G436">
        <f t="shared" si="210"/>
        <v>9.2854086489607853E-4</v>
      </c>
      <c r="H436" t="b">
        <f t="shared" si="211"/>
        <v>0</v>
      </c>
      <c r="I436">
        <f t="shared" si="212"/>
        <v>1</v>
      </c>
      <c r="J436">
        <f t="shared" si="213"/>
        <v>1950.7459775932407</v>
      </c>
      <c r="K436">
        <f t="shared" si="214"/>
        <v>12.187729700944413</v>
      </c>
      <c r="L436">
        <f t="shared" si="215"/>
        <v>2.0337288012646253</v>
      </c>
      <c r="M436">
        <f t="shared" si="216"/>
        <v>1.27061837879167E-2</v>
      </c>
      <c r="N436">
        <f t="shared" si="198"/>
        <v>0.19930441784777547</v>
      </c>
      <c r="O436">
        <f t="shared" si="217"/>
        <v>0.9961692355007693</v>
      </c>
      <c r="P436">
        <f t="shared" si="218"/>
        <v>1962.9337072941851</v>
      </c>
      <c r="Q436">
        <f t="shared" si="219"/>
        <v>0.69835226501128234</v>
      </c>
      <c r="R436">
        <f t="shared" si="220"/>
        <v>9.5049122027341504E-2</v>
      </c>
      <c r="S436">
        <f t="shared" si="221"/>
        <v>1963.7190863571759</v>
      </c>
      <c r="T436">
        <f t="shared" si="222"/>
        <v>2.0337288012646253</v>
      </c>
      <c r="U436">
        <f t="shared" si="199"/>
        <v>15.621278113231067</v>
      </c>
      <c r="V436">
        <f t="shared" si="223"/>
        <v>1.9513185956783656E-3</v>
      </c>
      <c r="W436">
        <f t="shared" si="200"/>
        <v>16823.468631054147</v>
      </c>
      <c r="X436">
        <f t="shared" si="201"/>
        <v>19205.291369421637</v>
      </c>
      <c r="Y436">
        <f t="shared" si="202"/>
        <v>2.2116197455128948</v>
      </c>
      <c r="Z436">
        <f t="shared" si="224"/>
        <v>0.40688983392720662</v>
      </c>
      <c r="AA436">
        <f t="shared" si="225"/>
        <v>2.9310433074177613E-3</v>
      </c>
      <c r="AB436">
        <f t="shared" si="226"/>
        <v>433</v>
      </c>
      <c r="AC436">
        <f>$AL$7*INDEX(I_rec,MATCH(AB436-$AL$13,cpi_rec_u,0))/INDEX(I_rec,MATCH(AB2-$AL$13,cpi_rec_u,0))</f>
        <v>1950.7459775932405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116</v>
      </c>
      <c r="C437">
        <f t="shared" si="206"/>
        <v>2062</v>
      </c>
      <c r="D437">
        <f t="shared" si="207"/>
        <v>0.75082501964756965</v>
      </c>
      <c r="E437">
        <f t="shared" si="208"/>
        <v>0.10934665620085071</v>
      </c>
      <c r="F437">
        <f t="shared" si="209"/>
        <v>1.0153283872223206E-4</v>
      </c>
      <c r="G437">
        <f t="shared" si="210"/>
        <v>8.2700802617384646E-4</v>
      </c>
      <c r="H437" t="b">
        <f t="shared" si="211"/>
        <v>0</v>
      </c>
      <c r="I437">
        <f t="shared" si="212"/>
        <v>1</v>
      </c>
      <c r="J437">
        <f t="shared" si="213"/>
        <v>1950.7459775932407</v>
      </c>
      <c r="K437">
        <f t="shared" si="214"/>
        <v>12.212834428629456</v>
      </c>
      <c r="L437">
        <f t="shared" si="215"/>
        <v>1.811347357226974</v>
      </c>
      <c r="M437">
        <f t="shared" si="216"/>
        <v>1.13401158431922E-2</v>
      </c>
      <c r="N437">
        <f t="shared" si="198"/>
        <v>0.19854101940569208</v>
      </c>
      <c r="O437">
        <f t="shared" si="217"/>
        <v>0.99616968630034852</v>
      </c>
      <c r="P437">
        <f t="shared" si="218"/>
        <v>1962.9588120218702</v>
      </c>
      <c r="Q437">
        <f t="shared" si="219"/>
        <v>0.69835226501128234</v>
      </c>
      <c r="R437">
        <f t="shared" si="220"/>
        <v>9.5049122027341504E-2</v>
      </c>
      <c r="S437">
        <f t="shared" si="221"/>
        <v>1963.7458088371407</v>
      </c>
      <c r="T437">
        <f t="shared" si="222"/>
        <v>1.811347357226974</v>
      </c>
      <c r="U437">
        <f t="shared" si="199"/>
        <v>13.849916742128524</v>
      </c>
      <c r="V437">
        <f t="shared" si="223"/>
        <v>1.7300505049341706E-3</v>
      </c>
      <c r="W437">
        <f t="shared" si="200"/>
        <v>16747.016115678078</v>
      </c>
      <c r="X437">
        <f t="shared" si="201"/>
        <v>19123.33444228498</v>
      </c>
      <c r="Y437">
        <f t="shared" si="202"/>
        <v>1.9652343288479124</v>
      </c>
      <c r="Z437">
        <f t="shared" si="224"/>
        <v>0.36100953055222867</v>
      </c>
      <c r="AA437">
        <f t="shared" si="225"/>
        <v>2.6036211773267193E-3</v>
      </c>
      <c r="AB437">
        <f t="shared" si="226"/>
        <v>433</v>
      </c>
      <c r="AC437">
        <f>$AL$7*INDEX(I_rec,MATCH(AB437-$AL$13,cpi_rec_u,0))/INDEX(I_rec,MATCH(AB2-$AL$13,cpi_rec_u,0))</f>
        <v>1950.7459775932405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116</v>
      </c>
      <c r="C438">
        <f t="shared" si="206"/>
        <v>2062</v>
      </c>
      <c r="D438">
        <f t="shared" si="207"/>
        <v>0.75082501964756965</v>
      </c>
      <c r="E438">
        <f t="shared" si="208"/>
        <v>0.10934665620085071</v>
      </c>
      <c r="F438">
        <f t="shared" si="209"/>
        <v>9.043056231337574E-5</v>
      </c>
      <c r="G438">
        <f t="shared" si="210"/>
        <v>7.3657746386047074E-4</v>
      </c>
      <c r="H438" t="b">
        <f t="shared" si="211"/>
        <v>0</v>
      </c>
      <c r="I438">
        <f t="shared" si="212"/>
        <v>1</v>
      </c>
      <c r="J438">
        <f t="shared" si="213"/>
        <v>1950.7459775932407</v>
      </c>
      <c r="K438">
        <f t="shared" si="214"/>
        <v>12.237990867943134</v>
      </c>
      <c r="L438">
        <f t="shared" si="215"/>
        <v>1.6132825804959565</v>
      </c>
      <c r="M438">
        <f t="shared" si="216"/>
        <v>1.0120916672031209E-2</v>
      </c>
      <c r="N438">
        <f t="shared" si="198"/>
        <v>0.19778063423614162</v>
      </c>
      <c r="O438">
        <f t="shared" si="217"/>
        <v>0.99617013566351886</v>
      </c>
      <c r="P438">
        <f t="shared" si="218"/>
        <v>1962.9839684611838</v>
      </c>
      <c r="Q438">
        <f t="shared" si="219"/>
        <v>0.69835226501128234</v>
      </c>
      <c r="R438">
        <f t="shared" si="220"/>
        <v>9.5049122027341504E-2</v>
      </c>
      <c r="S438">
        <f t="shared" si="221"/>
        <v>1963.7725863610385</v>
      </c>
      <c r="T438">
        <f t="shared" si="222"/>
        <v>1.6132825804959565</v>
      </c>
      <c r="U438">
        <f t="shared" si="199"/>
        <v>12.271986213605443</v>
      </c>
      <c r="V438">
        <f t="shared" si="223"/>
        <v>1.5329446624623077E-3</v>
      </c>
      <c r="W438">
        <f t="shared" si="200"/>
        <v>16660.822270188426</v>
      </c>
      <c r="X438">
        <f t="shared" si="201"/>
        <v>19032.394229176505</v>
      </c>
      <c r="Y438">
        <f t="shared" si="202"/>
        <v>1.7468464589140476</v>
      </c>
      <c r="Z438">
        <f t="shared" si="224"/>
        <v>0.32030276812111269</v>
      </c>
      <c r="AA438">
        <f t="shared" si="225"/>
        <v>2.3126038809758438E-3</v>
      </c>
      <c r="AB438">
        <f t="shared" si="226"/>
        <v>433</v>
      </c>
      <c r="AC438">
        <f>$AL$7*INDEX(I_rec,MATCH(AB438-$AL$13,cpi_rec_u,0))/INDEX(I_rec,MATCH(AB2-$AL$13,cpi_rec_u,0))</f>
        <v>1950.7459775932405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116</v>
      </c>
      <c r="C439">
        <f t="shared" si="206"/>
        <v>2062</v>
      </c>
      <c r="D439">
        <f t="shared" si="207"/>
        <v>0.75082501964756965</v>
      </c>
      <c r="E439">
        <f t="shared" si="208"/>
        <v>0.10934665620085071</v>
      </c>
      <c r="F439">
        <f t="shared" si="209"/>
        <v>8.0542282706045438E-5</v>
      </c>
      <c r="G439">
        <f t="shared" si="210"/>
        <v>6.5603518115442535E-4</v>
      </c>
      <c r="H439" t="b">
        <f t="shared" si="211"/>
        <v>0</v>
      </c>
      <c r="I439">
        <f t="shared" si="212"/>
        <v>1</v>
      </c>
      <c r="J439">
        <f t="shared" si="213"/>
        <v>1950.7459775932407</v>
      </c>
      <c r="K439">
        <f t="shared" si="214"/>
        <v>12.263199125402931</v>
      </c>
      <c r="L439">
        <f t="shared" si="215"/>
        <v>1.4368755248116438</v>
      </c>
      <c r="M439">
        <f t="shared" si="216"/>
        <v>9.0327961106052342E-3</v>
      </c>
      <c r="N439">
        <f t="shared" si="198"/>
        <v>0.19702324982844838</v>
      </c>
      <c r="O439">
        <f t="shared" si="217"/>
        <v>0.99617058358307742</v>
      </c>
      <c r="P439">
        <f t="shared" si="218"/>
        <v>1963.0091767186436</v>
      </c>
      <c r="Q439">
        <f t="shared" si="219"/>
        <v>0.69835226501128234</v>
      </c>
      <c r="R439">
        <f t="shared" si="220"/>
        <v>9.5049122027341504E-2</v>
      </c>
      <c r="S439">
        <f t="shared" si="221"/>
        <v>1963.7994190422517</v>
      </c>
      <c r="T439">
        <f t="shared" si="222"/>
        <v>1.4368755248116438</v>
      </c>
      <c r="U439">
        <f t="shared" si="199"/>
        <v>10.866337462396451</v>
      </c>
      <c r="V439">
        <f t="shared" si="223"/>
        <v>1.3573592508625365E-3</v>
      </c>
      <c r="W439">
        <f t="shared" si="200"/>
        <v>16563.650509222622</v>
      </c>
      <c r="X439">
        <f t="shared" si="201"/>
        <v>18931.490327277028</v>
      </c>
      <c r="Y439">
        <f t="shared" si="202"/>
        <v>1.553386223981984</v>
      </c>
      <c r="Z439">
        <f t="shared" si="224"/>
        <v>0.28418615261563573</v>
      </c>
      <c r="AA439">
        <f t="shared" si="225"/>
        <v>2.0539434744709017E-3</v>
      </c>
      <c r="AB439">
        <f t="shared" si="226"/>
        <v>433</v>
      </c>
      <c r="AC439">
        <f>$AL$7*INDEX(I_rec,MATCH(AB439-$AL$13,cpi_rec_u,0))/INDEX(I_rec,MATCH(AB2-$AL$13,cpi_rec_u,0))</f>
        <v>1950.7459775932405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116</v>
      </c>
      <c r="C440">
        <f t="shared" si="206"/>
        <v>2062</v>
      </c>
      <c r="D440">
        <f t="shared" si="207"/>
        <v>0.75082501964756965</v>
      </c>
      <c r="E440">
        <f t="shared" si="208"/>
        <v>0.10934665620085071</v>
      </c>
      <c r="F440">
        <f t="shared" si="209"/>
        <v>7.1735253409355759E-5</v>
      </c>
      <c r="G440">
        <f t="shared" si="210"/>
        <v>5.8429992774506961E-4</v>
      </c>
      <c r="H440" t="b">
        <f t="shared" si="211"/>
        <v>0</v>
      </c>
      <c r="I440">
        <f t="shared" si="212"/>
        <v>1</v>
      </c>
      <c r="J440">
        <f t="shared" si="213"/>
        <v>1950.7459775932407</v>
      </c>
      <c r="K440">
        <f t="shared" si="214"/>
        <v>12.288459307745738</v>
      </c>
      <c r="L440">
        <f t="shared" si="215"/>
        <v>1.2797579907966483</v>
      </c>
      <c r="M440">
        <f t="shared" si="216"/>
        <v>8.0616616280657586E-3</v>
      </c>
      <c r="N440">
        <f t="shared" si="198"/>
        <v>0.19626885372580527</v>
      </c>
      <c r="O440">
        <f t="shared" si="217"/>
        <v>0.99617103005203711</v>
      </c>
      <c r="P440">
        <f t="shared" si="218"/>
        <v>1963.0344369009865</v>
      </c>
      <c r="Q440">
        <f t="shared" si="219"/>
        <v>0.69835226501128234</v>
      </c>
      <c r="R440">
        <f t="shared" si="220"/>
        <v>9.5049122027341504E-2</v>
      </c>
      <c r="S440">
        <f t="shared" si="221"/>
        <v>1963.8263069943946</v>
      </c>
      <c r="T440">
        <f t="shared" si="222"/>
        <v>1.2797579907966483</v>
      </c>
      <c r="U440">
        <f t="shared" si="199"/>
        <v>9.6141336960493948</v>
      </c>
      <c r="V440">
        <f t="shared" si="223"/>
        <v>1.200941288315546E-3</v>
      </c>
      <c r="W440">
        <f t="shared" si="200"/>
        <v>16454.107282114961</v>
      </c>
      <c r="X440">
        <f t="shared" si="201"/>
        <v>18819.535344428288</v>
      </c>
      <c r="Y440">
        <f t="shared" si="202"/>
        <v>1.382119445895837</v>
      </c>
      <c r="Z440">
        <f t="shared" si="224"/>
        <v>0.2521420783406812</v>
      </c>
      <c r="AA440">
        <f t="shared" si="225"/>
        <v>1.8240421430284997E-3</v>
      </c>
      <c r="AB440">
        <f t="shared" si="226"/>
        <v>433</v>
      </c>
      <c r="AC440">
        <f>$AL$7*INDEX(I_rec,MATCH(AB440-$AL$13,cpi_rec_u,0))/INDEX(I_rec,MATCH(AB2-$AL$13,cpi_rec_u,0))</f>
        <v>1950.7459775932405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116</v>
      </c>
      <c r="C441">
        <f t="shared" si="206"/>
        <v>2062</v>
      </c>
      <c r="D441">
        <f t="shared" si="207"/>
        <v>0.75082501964756965</v>
      </c>
      <c r="E441">
        <f t="shared" si="208"/>
        <v>0.10934665620085071</v>
      </c>
      <c r="F441">
        <f t="shared" si="209"/>
        <v>6.3891243317322035E-5</v>
      </c>
      <c r="G441">
        <f t="shared" si="210"/>
        <v>5.2040868442774753E-4</v>
      </c>
      <c r="H441" t="b">
        <f t="shared" si="211"/>
        <v>0</v>
      </c>
      <c r="I441">
        <f t="shared" si="212"/>
        <v>1</v>
      </c>
      <c r="J441">
        <f t="shared" si="213"/>
        <v>1950.7459775932407</v>
      </c>
      <c r="K441">
        <f t="shared" si="214"/>
        <v>12.31377152192832</v>
      </c>
      <c r="L441">
        <f t="shared" si="215"/>
        <v>1.1398207337567157</v>
      </c>
      <c r="M441">
        <f t="shared" si="216"/>
        <v>7.1949358105320134E-3</v>
      </c>
      <c r="N441">
        <f t="shared" si="198"/>
        <v>0.19551743352508308</v>
      </c>
      <c r="O441">
        <f t="shared" si="217"/>
        <v>0.99617147506362902</v>
      </c>
      <c r="P441">
        <f t="shared" si="218"/>
        <v>1963.0597491151691</v>
      </c>
      <c r="Q441">
        <f t="shared" si="219"/>
        <v>0.69835226501128234</v>
      </c>
      <c r="R441">
        <f t="shared" si="220"/>
        <v>9.5049122027341504E-2</v>
      </c>
      <c r="S441">
        <f t="shared" si="221"/>
        <v>1963.8532503313165</v>
      </c>
      <c r="T441">
        <f t="shared" si="222"/>
        <v>1.1398207337567157</v>
      </c>
      <c r="U441">
        <f t="shared" si="199"/>
        <v>8.4985975885677867</v>
      </c>
      <c r="V441">
        <f t="shared" si="223"/>
        <v>1.0615950494930119E-3</v>
      </c>
      <c r="W441">
        <f t="shared" si="200"/>
        <v>16330.622149230709</v>
      </c>
      <c r="X441">
        <f t="shared" si="201"/>
        <v>18695.323224089097</v>
      </c>
      <c r="Y441">
        <f t="shared" si="202"/>
        <v>1.2306109754319348</v>
      </c>
      <c r="Z441">
        <f t="shared" si="224"/>
        <v>0.22371130886733687</v>
      </c>
      <c r="AA441">
        <f t="shared" si="225"/>
        <v>1.6197021436836732E-3</v>
      </c>
      <c r="AB441">
        <f t="shared" si="226"/>
        <v>433</v>
      </c>
      <c r="AC441">
        <f>$AL$7*INDEX(I_rec,MATCH(AB441-$AL$13,cpi_rec_u,0))/INDEX(I_rec,MATCH(AB2-$AL$13,cpi_rec_u,0))</f>
        <v>1950.7459775932405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116</v>
      </c>
      <c r="C442">
        <f t="shared" si="206"/>
        <v>2062</v>
      </c>
      <c r="D442">
        <f t="shared" si="207"/>
        <v>0.75082501964756965</v>
      </c>
      <c r="E442">
        <f t="shared" si="208"/>
        <v>0.10934665620085071</v>
      </c>
      <c r="F442">
        <f t="shared" si="209"/>
        <v>5.690494950005792E-5</v>
      </c>
      <c r="G442">
        <f t="shared" si="210"/>
        <v>4.635037349276896E-4</v>
      </c>
      <c r="H442" t="b">
        <f t="shared" si="211"/>
        <v>0</v>
      </c>
      <c r="I442">
        <f t="shared" si="212"/>
        <v>1</v>
      </c>
      <c r="J442">
        <f t="shared" si="213"/>
        <v>1950.7459775932407</v>
      </c>
      <c r="K442">
        <f t="shared" si="214"/>
        <v>12.339135875127747</v>
      </c>
      <c r="L442">
        <f t="shared" si="215"/>
        <v>1.0151851478520186</v>
      </c>
      <c r="M442">
        <f t="shared" si="216"/>
        <v>6.4213934677504539E-3</v>
      </c>
      <c r="N442">
        <f t="shared" si="198"/>
        <v>0.19476897687663833</v>
      </c>
      <c r="O442">
        <f t="shared" si="217"/>
        <v>0.99617191861129495</v>
      </c>
      <c r="P442">
        <f t="shared" si="218"/>
        <v>1963.0851134683685</v>
      </c>
      <c r="Q442">
        <f t="shared" si="219"/>
        <v>0.69835226501128234</v>
      </c>
      <c r="R442">
        <f t="shared" si="220"/>
        <v>9.5049122027341504E-2</v>
      </c>
      <c r="S442">
        <f t="shared" si="221"/>
        <v>1963.8802491671011</v>
      </c>
      <c r="T442">
        <f t="shared" si="222"/>
        <v>1.0151851478520186</v>
      </c>
      <c r="U442">
        <f t="shared" si="199"/>
        <v>7.5047861140081524</v>
      </c>
      <c r="V442">
        <f t="shared" si="223"/>
        <v>9.3745393908897703E-4</v>
      </c>
      <c r="W442">
        <f t="shared" si="200"/>
        <v>16191.425329461394</v>
      </c>
      <c r="X442">
        <f t="shared" si="201"/>
        <v>18557.51629632241</v>
      </c>
      <c r="Y442">
        <f t="shared" si="202"/>
        <v>1.0966920003187495</v>
      </c>
      <c r="Z442">
        <f t="shared" si="224"/>
        <v>0.1984863946608087</v>
      </c>
      <c r="AA442">
        <f t="shared" si="225"/>
        <v>1.4380813150546366E-3</v>
      </c>
      <c r="AB442">
        <f t="shared" si="226"/>
        <v>433</v>
      </c>
      <c r="AC442">
        <f>$AL$7*INDEX(I_rec,MATCH(AB442-$AL$13,cpi_rec_u,0))/INDEX(I_rec,MATCH(AB2-$AL$13,cpi_rec_u,0))</f>
        <v>1950.7459775932405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116</v>
      </c>
      <c r="C443">
        <f t="shared" si="206"/>
        <v>2062</v>
      </c>
      <c r="D443">
        <f t="shared" si="207"/>
        <v>0.75082501964756965</v>
      </c>
      <c r="E443">
        <f t="shared" si="208"/>
        <v>0.10934665620085071</v>
      </c>
      <c r="F443">
        <f t="shared" si="209"/>
        <v>5.0682583550948313E-5</v>
      </c>
      <c r="G443">
        <f t="shared" si="210"/>
        <v>4.1282115137674128E-4</v>
      </c>
      <c r="H443" t="b">
        <f t="shared" si="211"/>
        <v>0</v>
      </c>
      <c r="I443">
        <f t="shared" si="212"/>
        <v>1</v>
      </c>
      <c r="J443">
        <f t="shared" si="213"/>
        <v>1950.7459775932407</v>
      </c>
      <c r="K443">
        <f t="shared" si="214"/>
        <v>12.364552474741854</v>
      </c>
      <c r="L443">
        <f t="shared" si="215"/>
        <v>0.90417804650963418</v>
      </c>
      <c r="M443">
        <f t="shared" si="216"/>
        <v>5.7310162527522569E-3</v>
      </c>
      <c r="N443">
        <f t="shared" si="198"/>
        <v>0.19402347148412102</v>
      </c>
      <c r="O443">
        <f t="shared" si="217"/>
        <v>0.99617236068868664</v>
      </c>
      <c r="P443">
        <f t="shared" si="218"/>
        <v>1963.1105300679826</v>
      </c>
      <c r="Q443">
        <f t="shared" si="219"/>
        <v>0.69835226501128234</v>
      </c>
      <c r="R443">
        <f t="shared" si="220"/>
        <v>9.5049122027341504E-2</v>
      </c>
      <c r="S443">
        <f t="shared" si="221"/>
        <v>1963.9073036160669</v>
      </c>
      <c r="T443">
        <f t="shared" si="222"/>
        <v>0.90417804650963418</v>
      </c>
      <c r="U443">
        <f t="shared" si="199"/>
        <v>6.6193899980832445</v>
      </c>
      <c r="V443">
        <f t="shared" si="223"/>
        <v>8.2685544048838333E-4</v>
      </c>
      <c r="W443">
        <f t="shared" si="200"/>
        <v>16034.522397914581</v>
      </c>
      <c r="X443">
        <f t="shared" si="201"/>
        <v>18404.630915804344</v>
      </c>
      <c r="Y443">
        <f t="shared" si="202"/>
        <v>0.97843092724307368</v>
      </c>
      <c r="Z443">
        <f t="shared" si="224"/>
        <v>0.17610583303299895</v>
      </c>
      <c r="AA443">
        <f t="shared" si="225"/>
        <v>1.2766535349910308E-3</v>
      </c>
      <c r="AB443">
        <f t="shared" si="226"/>
        <v>433</v>
      </c>
      <c r="AC443">
        <f>$AL$7*INDEX(I_rec,MATCH(AB443-$AL$13,cpi_rec_u,0))/INDEX(I_rec,MATCH(AB2-$AL$13,cpi_rec_u,0))</f>
        <v>1950.7459775932405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116</v>
      </c>
      <c r="C444">
        <f t="shared" si="206"/>
        <v>2062</v>
      </c>
      <c r="D444">
        <f t="shared" si="207"/>
        <v>0.75082501964756965</v>
      </c>
      <c r="E444">
        <f t="shared" si="208"/>
        <v>0.10934665620085071</v>
      </c>
      <c r="F444">
        <f t="shared" si="209"/>
        <v>4.5140612512031876E-5</v>
      </c>
      <c r="G444">
        <f t="shared" si="210"/>
        <v>3.6768053886470942E-4</v>
      </c>
      <c r="H444" t="b">
        <f t="shared" si="211"/>
        <v>0</v>
      </c>
      <c r="I444">
        <f t="shared" si="212"/>
        <v>1</v>
      </c>
      <c r="J444">
        <f t="shared" si="213"/>
        <v>1950.7459775932407</v>
      </c>
      <c r="K444">
        <f t="shared" si="214"/>
        <v>12.390021428389703</v>
      </c>
      <c r="L444">
        <f t="shared" si="215"/>
        <v>0.80530920051358834</v>
      </c>
      <c r="M444">
        <f t="shared" si="216"/>
        <v>5.1148629116503338E-3</v>
      </c>
      <c r="N444">
        <f t="shared" si="198"/>
        <v>0.19328090510428153</v>
      </c>
      <c r="O444">
        <f t="shared" si="217"/>
        <v>0.99617280128966113</v>
      </c>
      <c r="P444">
        <f t="shared" si="218"/>
        <v>1963.1359990216304</v>
      </c>
      <c r="Q444">
        <f t="shared" si="219"/>
        <v>0.69835226501128234</v>
      </c>
      <c r="R444">
        <f t="shared" si="220"/>
        <v>9.5049122027341504E-2</v>
      </c>
      <c r="S444">
        <f t="shared" si="221"/>
        <v>1963.9344137927678</v>
      </c>
      <c r="T444">
        <f t="shared" si="222"/>
        <v>0.80530920051358834</v>
      </c>
      <c r="U444">
        <f t="shared" si="199"/>
        <v>5.8305550962202446</v>
      </c>
      <c r="V444">
        <f t="shared" si="223"/>
        <v>7.2831880335997537E-4</v>
      </c>
      <c r="W444">
        <f t="shared" si="200"/>
        <v>15857.665772094719</v>
      </c>
      <c r="X444">
        <f t="shared" si="201"/>
        <v>18235.021532678918</v>
      </c>
      <c r="Y444">
        <f t="shared" si="202"/>
        <v>0.87410744712471966</v>
      </c>
      <c r="Z444">
        <f t="shared" si="224"/>
        <v>0.1562488867017485</v>
      </c>
      <c r="AA444">
        <f t="shared" si="225"/>
        <v>1.1331735758016602E-3</v>
      </c>
      <c r="AB444">
        <f t="shared" si="226"/>
        <v>433</v>
      </c>
      <c r="AC444">
        <f>$AL$7*INDEX(I_rec,MATCH(AB444-$AL$13,cpi_rec_u,0))/INDEX(I_rec,MATCH(AB2-$AL$13,cpi_rec_u,0))</f>
        <v>1950.7459775932405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116</v>
      </c>
      <c r="C445">
        <f t="shared" si="206"/>
        <v>2062</v>
      </c>
      <c r="D445">
        <f t="shared" si="207"/>
        <v>0.75082501964756965</v>
      </c>
      <c r="E445">
        <f t="shared" si="208"/>
        <v>0.10934665620085071</v>
      </c>
      <c r="F445">
        <f t="shared" si="209"/>
        <v>4.0204637474982913E-5</v>
      </c>
      <c r="G445">
        <f t="shared" si="210"/>
        <v>3.2747590138972651E-4</v>
      </c>
      <c r="H445" t="b">
        <f t="shared" si="211"/>
        <v>0</v>
      </c>
      <c r="I445">
        <f t="shared" si="212"/>
        <v>1</v>
      </c>
      <c r="J445">
        <f t="shared" si="213"/>
        <v>1950.7459775932407</v>
      </c>
      <c r="K445">
        <f t="shared" si="214"/>
        <v>12.41554284391203</v>
      </c>
      <c r="L445">
        <f t="shared" si="215"/>
        <v>0.7172513322296471</v>
      </c>
      <c r="M445">
        <f t="shared" si="216"/>
        <v>4.5649534831474622E-3</v>
      </c>
      <c r="N445">
        <f t="shared" si="198"/>
        <v>0.19254126554677742</v>
      </c>
      <c r="O445">
        <f t="shared" si="217"/>
        <v>0.99617324040828015</v>
      </c>
      <c r="P445">
        <f t="shared" si="218"/>
        <v>1963.1615204371528</v>
      </c>
      <c r="Q445">
        <f t="shared" si="219"/>
        <v>0.69835226501128234</v>
      </c>
      <c r="R445">
        <f t="shared" si="220"/>
        <v>9.5049122027341504E-2</v>
      </c>
      <c r="S445">
        <f t="shared" si="221"/>
        <v>1963.9615798119942</v>
      </c>
      <c r="T445">
        <f t="shared" si="222"/>
        <v>0.7172513322296471</v>
      </c>
      <c r="U445">
        <f t="shared" si="199"/>
        <v>5.1277233007975838</v>
      </c>
      <c r="V445">
        <f t="shared" si="223"/>
        <v>6.4052517071984925E-4</v>
      </c>
      <c r="W445">
        <f t="shared" si="200"/>
        <v>15658.322578964733</v>
      </c>
      <c r="X445">
        <f t="shared" si="201"/>
        <v>18046.863025260009</v>
      </c>
      <c r="Y445">
        <f t="shared" si="202"/>
        <v>0.78218943565636501</v>
      </c>
      <c r="Z445">
        <f t="shared" si="224"/>
        <v>0.13863098668059792</v>
      </c>
      <c r="AA445">
        <f t="shared" si="225"/>
        <v>1.0056458679666494E-3</v>
      </c>
      <c r="AB445">
        <f t="shared" si="226"/>
        <v>433</v>
      </c>
      <c r="AC445">
        <f>$AL$7*INDEX(I_rec,MATCH(AB445-$AL$13,cpi_rec_u,0))/INDEX(I_rec,MATCH(AB2-$AL$13,cpi_rec_u,0))</f>
        <v>1950.7459775932405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117</v>
      </c>
      <c r="C446">
        <f t="shared" si="206"/>
        <v>2062</v>
      </c>
      <c r="D446">
        <f t="shared" si="207"/>
        <v>0.79025924359830624</v>
      </c>
      <c r="E446">
        <f t="shared" si="208"/>
        <v>0.12204234638505307</v>
      </c>
      <c r="F446">
        <f t="shared" si="209"/>
        <v>3.9965927390162481E-5</v>
      </c>
      <c r="G446">
        <f t="shared" si="210"/>
        <v>2.8750997399956403E-4</v>
      </c>
      <c r="H446" t="b">
        <f t="shared" si="211"/>
        <v>0</v>
      </c>
      <c r="I446">
        <f t="shared" si="212"/>
        <v>1</v>
      </c>
      <c r="J446">
        <f t="shared" si="213"/>
        <v>1950.7459775932407</v>
      </c>
      <c r="K446">
        <f t="shared" si="214"/>
        <v>12.441116829371708</v>
      </c>
      <c r="L446">
        <f t="shared" si="215"/>
        <v>0.63882229739472973</v>
      </c>
      <c r="M446">
        <f t="shared" si="216"/>
        <v>4.0741659479933967E-3</v>
      </c>
      <c r="N446">
        <f t="shared" si="198"/>
        <v>0.19180454067397917</v>
      </c>
      <c r="O446">
        <f t="shared" si="217"/>
        <v>0.9961736780388033</v>
      </c>
      <c r="P446">
        <f t="shared" si="218"/>
        <v>1963.1870944226125</v>
      </c>
      <c r="Q446">
        <f t="shared" si="219"/>
        <v>0.73503055741539747</v>
      </c>
      <c r="R446">
        <f t="shared" si="220"/>
        <v>0.10477339029427801</v>
      </c>
      <c r="S446">
        <f t="shared" si="221"/>
        <v>1963.9888017887722</v>
      </c>
      <c r="T446">
        <f t="shared" si="222"/>
        <v>0.63882229739472973</v>
      </c>
      <c r="U446">
        <f t="shared" si="199"/>
        <v>4.5014908423848263</v>
      </c>
      <c r="V446">
        <f t="shared" si="223"/>
        <v>5.6229987875201803E-4</v>
      </c>
      <c r="W446">
        <f t="shared" si="200"/>
        <v>15656.816282803642</v>
      </c>
      <c r="X446">
        <f t="shared" si="201"/>
        <v>18031.895198132104</v>
      </c>
      <c r="Y446">
        <f t="shared" si="202"/>
        <v>0.68285887719299887</v>
      </c>
      <c r="Z446">
        <f t="shared" si="224"/>
        <v>0.12299965359988108</v>
      </c>
      <c r="AA446">
        <f t="shared" si="225"/>
        <v>8.9229673763929979E-4</v>
      </c>
      <c r="AB446">
        <f t="shared" si="226"/>
        <v>433</v>
      </c>
      <c r="AC446">
        <f>$AL$7*INDEX(I_rec,MATCH(AB446-$AL$13,cpi_rec_u,0))/INDEX(I_rec,MATCH(AB2-$AL$13,cpi_rec_u,0))</f>
        <v>1950.7459775932405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117</v>
      </c>
      <c r="C447">
        <f t="shared" si="206"/>
        <v>2063</v>
      </c>
      <c r="D447">
        <f t="shared" si="207"/>
        <v>0.79025924359830624</v>
      </c>
      <c r="E447">
        <f t="shared" si="208"/>
        <v>0.12204234638505307</v>
      </c>
      <c r="F447">
        <f t="shared" si="209"/>
        <v>3.5088391836012394E-5</v>
      </c>
      <c r="G447">
        <f t="shared" si="210"/>
        <v>2.5242158216355165E-4</v>
      </c>
      <c r="H447" t="b">
        <f t="shared" si="211"/>
        <v>1</v>
      </c>
      <c r="I447">
        <f t="shared" si="212"/>
        <v>1.0249999999999999</v>
      </c>
      <c r="J447">
        <f t="shared" si="213"/>
        <v>1999.5146270330715</v>
      </c>
      <c r="K447">
        <f t="shared" si="214"/>
        <v>12.466743493054217</v>
      </c>
      <c r="L447">
        <f t="shared" si="215"/>
        <v>0.57488039843002636</v>
      </c>
      <c r="M447">
        <f t="shared" si="216"/>
        <v>3.584313097547252E-3</v>
      </c>
      <c r="N447">
        <f t="shared" si="198"/>
        <v>0.19107071840077627</v>
      </c>
      <c r="O447">
        <f t="shared" si="217"/>
        <v>0.9961741141756898</v>
      </c>
      <c r="P447">
        <f t="shared" si="218"/>
        <v>2011.9813705261258</v>
      </c>
      <c r="Q447">
        <f t="shared" si="219"/>
        <v>0.73503055741539747</v>
      </c>
      <c r="R447">
        <f t="shared" si="220"/>
        <v>0.10477339029427801</v>
      </c>
      <c r="S447">
        <f t="shared" si="221"/>
        <v>2012.7847292781962</v>
      </c>
      <c r="T447">
        <f t="shared" si="222"/>
        <v>0.57488039843002636</v>
      </c>
      <c r="U447">
        <f t="shared" si="199"/>
        <v>3.937600962312183</v>
      </c>
      <c r="V447">
        <f t="shared" si="223"/>
        <v>4.9186205664009846E-4</v>
      </c>
      <c r="W447">
        <f t="shared" si="200"/>
        <v>15599.303865233247</v>
      </c>
      <c r="X447">
        <f t="shared" si="201"/>
        <v>17960.3962988157</v>
      </c>
      <c r="Y447">
        <f t="shared" si="202"/>
        <v>0.59599068771927322</v>
      </c>
      <c r="Z447">
        <f t="shared" si="224"/>
        <v>0.11026467076334534</v>
      </c>
      <c r="AA447">
        <f t="shared" si="225"/>
        <v>7.8146796382308514E-4</v>
      </c>
      <c r="AB447">
        <f t="shared" si="226"/>
        <v>445</v>
      </c>
      <c r="AC447">
        <f>$AL$7*INDEX(I_rec,MATCH(AB447-$AL$13,cpi_rec_u,0))/INDEX(I_rec,MATCH(AB2-$AL$13,cpi_rec_u,0))</f>
        <v>1999.5146270330715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117</v>
      </c>
      <c r="C448">
        <f t="shared" si="206"/>
        <v>2063</v>
      </c>
      <c r="D448">
        <f t="shared" si="207"/>
        <v>0.79025924359830624</v>
      </c>
      <c r="E448">
        <f t="shared" si="208"/>
        <v>0.12204234638505307</v>
      </c>
      <c r="F448">
        <f t="shared" si="209"/>
        <v>3.0806122165467307E-5</v>
      </c>
      <c r="G448">
        <f t="shared" si="210"/>
        <v>2.2161545999808434E-4</v>
      </c>
      <c r="H448" t="b">
        <f t="shared" si="211"/>
        <v>0</v>
      </c>
      <c r="I448">
        <f t="shared" si="212"/>
        <v>1</v>
      </c>
      <c r="J448">
        <f t="shared" si="213"/>
        <v>1999.5146270330715</v>
      </c>
      <c r="K448">
        <f t="shared" si="214"/>
        <v>12.492422943468021</v>
      </c>
      <c r="L448">
        <f t="shared" si="215"/>
        <v>0.50472064571485176</v>
      </c>
      <c r="M448">
        <f t="shared" si="216"/>
        <v>3.1533571644464507E-3</v>
      </c>
      <c r="N448">
        <f t="shared" si="198"/>
        <v>0.19033978669438226</v>
      </c>
      <c r="O448">
        <f t="shared" si="217"/>
        <v>0.99617454881359235</v>
      </c>
      <c r="P448">
        <f t="shared" si="218"/>
        <v>2012.0070499765395</v>
      </c>
      <c r="Q448">
        <f t="shared" si="219"/>
        <v>0.73503055741539747</v>
      </c>
      <c r="R448">
        <f t="shared" si="220"/>
        <v>0.10477339029427801</v>
      </c>
      <c r="S448">
        <f t="shared" si="221"/>
        <v>2012.8120635161051</v>
      </c>
      <c r="T448">
        <f t="shared" si="222"/>
        <v>0.50472064571485176</v>
      </c>
      <c r="U448">
        <f t="shared" si="199"/>
        <v>3.4424675832326206</v>
      </c>
      <c r="V448">
        <f t="shared" si="223"/>
        <v>4.3001289404688624E-4</v>
      </c>
      <c r="W448">
        <f t="shared" si="200"/>
        <v>15533.517306339447</v>
      </c>
      <c r="X448">
        <f t="shared" si="201"/>
        <v>17880.194313063075</v>
      </c>
      <c r="Y448">
        <f t="shared" si="202"/>
        <v>0.52005990431198457</v>
      </c>
      <c r="Z448">
        <f t="shared" si="224"/>
        <v>9.6437336368440402E-2</v>
      </c>
      <c r="AA448">
        <f t="shared" si="225"/>
        <v>6.8436278131373646E-4</v>
      </c>
      <c r="AB448">
        <f t="shared" si="226"/>
        <v>445</v>
      </c>
      <c r="AC448">
        <f>$AL$7*INDEX(I_rec,MATCH(AB448-$AL$13,cpi_rec_u,0))/INDEX(I_rec,MATCH(AB2-$AL$13,cpi_rec_u,0))</f>
        <v>1999.5146270330715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117</v>
      </c>
      <c r="C449">
        <f t="shared" si="206"/>
        <v>2063</v>
      </c>
      <c r="D449">
        <f t="shared" si="207"/>
        <v>0.79025924359830624</v>
      </c>
      <c r="E449">
        <f t="shared" si="208"/>
        <v>0.12204234638505307</v>
      </c>
      <c r="F449">
        <f t="shared" si="209"/>
        <v>2.7046470733369082E-5</v>
      </c>
      <c r="G449">
        <f t="shared" si="210"/>
        <v>1.9456898926471526E-4</v>
      </c>
      <c r="H449" t="b">
        <f t="shared" si="211"/>
        <v>0</v>
      </c>
      <c r="I449">
        <f t="shared" si="212"/>
        <v>1</v>
      </c>
      <c r="J449">
        <f t="shared" si="213"/>
        <v>1999.5146270330715</v>
      </c>
      <c r="K449">
        <f t="shared" si="214"/>
        <v>12.518155289345192</v>
      </c>
      <c r="L449">
        <f t="shared" si="215"/>
        <v>0.44312335384283219</v>
      </c>
      <c r="M449">
        <f t="shared" si="216"/>
        <v>2.7742167427756872E-3</v>
      </c>
      <c r="N449">
        <f t="shared" si="198"/>
        <v>0.18961173357413966</v>
      </c>
      <c r="O449">
        <f t="shared" si="217"/>
        <v>0.9961749819473551</v>
      </c>
      <c r="P449">
        <f t="shared" si="218"/>
        <v>2012.0327823224168</v>
      </c>
      <c r="Q449">
        <f t="shared" si="219"/>
        <v>0.73503055741539747</v>
      </c>
      <c r="R449">
        <f t="shared" si="220"/>
        <v>0.10477339029427801</v>
      </c>
      <c r="S449">
        <f t="shared" si="221"/>
        <v>2012.8394540580689</v>
      </c>
      <c r="T449">
        <f t="shared" si="222"/>
        <v>0.44312335384283219</v>
      </c>
      <c r="U449">
        <f t="shared" si="199"/>
        <v>3.0077002531832906</v>
      </c>
      <c r="V449">
        <f t="shared" si="223"/>
        <v>3.757043048412354E-4</v>
      </c>
      <c r="W449">
        <f t="shared" si="200"/>
        <v>15458.271457078139</v>
      </c>
      <c r="X449">
        <f t="shared" si="201"/>
        <v>17790.23459418536</v>
      </c>
      <c r="Y449">
        <f t="shared" si="202"/>
        <v>0.4537277105895266</v>
      </c>
      <c r="Z449">
        <f t="shared" si="224"/>
        <v>8.4344004649743953E-2</v>
      </c>
      <c r="AA449">
        <f t="shared" si="225"/>
        <v>5.9928176761612194E-4</v>
      </c>
      <c r="AB449">
        <f t="shared" si="226"/>
        <v>445</v>
      </c>
      <c r="AC449">
        <f>$AL$7*INDEX(I_rec,MATCH(AB449-$AL$13,cpi_rec_u,0))/INDEX(I_rec,MATCH(AB2-$AL$13,cpi_rec_u,0))</f>
        <v>1999.5146270330715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117</v>
      </c>
      <c r="C450">
        <f t="shared" si="206"/>
        <v>2063</v>
      </c>
      <c r="D450">
        <f t="shared" si="207"/>
        <v>0.79025924359830624</v>
      </c>
      <c r="E450">
        <f t="shared" si="208"/>
        <v>0.12204234638505307</v>
      </c>
      <c r="F450">
        <f t="shared" si="209"/>
        <v>2.3745655983634051E-5</v>
      </c>
      <c r="G450">
        <f t="shared" si="210"/>
        <v>1.7082333328108121E-4</v>
      </c>
      <c r="H450" t="b">
        <f t="shared" si="211"/>
        <v>0</v>
      </c>
      <c r="I450">
        <f t="shared" si="212"/>
        <v>1</v>
      </c>
      <c r="J450">
        <f t="shared" si="213"/>
        <v>1999.5146270330715</v>
      </c>
      <c r="K450">
        <f t="shared" si="214"/>
        <v>12.543940639641711</v>
      </c>
      <c r="L450">
        <f t="shared" si="215"/>
        <v>0.38904354000183883</v>
      </c>
      <c r="M450">
        <f t="shared" si="216"/>
        <v>2.4406618516516734E-3</v>
      </c>
      <c r="N450">
        <f t="shared" ref="N450:N503" si="231">INDEX(P_rec,MATCH(A450,curve_t,0))</f>
        <v>0.18888654711132458</v>
      </c>
      <c r="O450">
        <f t="shared" si="217"/>
        <v>0.99617541357201123</v>
      </c>
      <c r="P450">
        <f t="shared" si="218"/>
        <v>2012.0585676727133</v>
      </c>
      <c r="Q450">
        <f t="shared" si="219"/>
        <v>0.73503055741539747</v>
      </c>
      <c r="R450">
        <f t="shared" si="220"/>
        <v>0.10477339029427801</v>
      </c>
      <c r="S450">
        <f t="shared" si="221"/>
        <v>2012.8669010200645</v>
      </c>
      <c r="T450">
        <f t="shared" si="222"/>
        <v>0.38904354000183883</v>
      </c>
      <c r="U450">
        <f t="shared" ref="U450:U502" si="232">L451+M451+V451*O451+O451*U451</f>
        <v>2.6259323951556941</v>
      </c>
      <c r="V450">
        <f t="shared" si="223"/>
        <v>3.2801609935627054E-4</v>
      </c>
      <c r="W450">
        <f t="shared" ref="W450:W502" si="233">P451+(1-E451)*(O451*(W451+$AL$14*W451))</f>
        <v>15372.21142286724</v>
      </c>
      <c r="X450">
        <f t="shared" ref="X450:X502" si="234">S451+(1-R451)*(O451*(X451+$AL$14*X451))</f>
        <v>17689.334701302025</v>
      </c>
      <c r="Y450">
        <f t="shared" ref="Y450:Y503" si="235">G450*(X450-W450)</f>
        <v>0.39581872204541679</v>
      </c>
      <c r="Z450">
        <f t="shared" si="224"/>
        <v>7.3767220055568808E-2</v>
      </c>
      <c r="AA450">
        <f t="shared" si="225"/>
        <v>5.2473595316427464E-4</v>
      </c>
      <c r="AB450">
        <f t="shared" si="226"/>
        <v>445</v>
      </c>
      <c r="AC450">
        <f>$AL$7*INDEX(I_rec,MATCH(AB450-$AL$13,cpi_rec_u,0))/INDEX(I_rec,MATCH(AB2-$AL$13,cpi_rec_u,0))</f>
        <v>1999.5146270330715</v>
      </c>
      <c r="AD450" t="b">
        <f t="shared" si="227"/>
        <v>1</v>
      </c>
      <c r="AE450" t="b">
        <f t="shared" si="228"/>
        <v>1</v>
      </c>
      <c r="AF450" t="b">
        <f t="shared" ref="AF450:AF503" si="236">IF(A450&gt;$AL$11,AND(G450=0,U450=0,Y450=0),TRUE)</f>
        <v>1</v>
      </c>
      <c r="AG450" t="b">
        <f t="shared" si="229"/>
        <v>1</v>
      </c>
      <c r="AH450" t="b">
        <f t="shared" ref="AH450:AH503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503" si="238">MIN(120,INT(($AL$9+A451-1)/12))</f>
        <v>117</v>
      </c>
      <c r="C451">
        <f t="shared" ref="C451:C503" si="239">INT(($AL$8+A451)/12)</f>
        <v>2063</v>
      </c>
      <c r="D451">
        <f t="shared" ref="D451:D503" si="240">IF(B451&gt;=120,1,INDEX(mort_v1_F,MATCH(B451,mort_age,0))*INDEX(cif,MATCH(B451,cif_age,0),MATCH(C451,cif_year,0)))</f>
        <v>0.79025924359830624</v>
      </c>
      <c r="E451">
        <f t="shared" ref="E451:E503" si="241">1-(1-D451)^(1/12)</f>
        <v>0.12204234638505307</v>
      </c>
      <c r="F451">
        <f t="shared" ref="F451:F503" si="242">G450*E451</f>
        <v>2.0847680410939077E-5</v>
      </c>
      <c r="G451">
        <f t="shared" ref="G451:G503" si="243">G450-F451</f>
        <v>1.4997565287014214E-4</v>
      </c>
      <c r="H451" t="b">
        <f t="shared" ref="H451:H503" si="244">AND(A451-$AL$10&gt;0,MOD(A451-$AL$10,12)=0)</f>
        <v>0</v>
      </c>
      <c r="I451">
        <f t="shared" ref="I451:I503" si="245">IF($AL$4="CPI",IF(H451,INDEX(I_rec,MATCH(A451-$AL$13,cpi_rec_u,0))/INDEX(I_rec,MATCH(A451-$AL$13-12,cpi_rec_u,0)),1),1)</f>
        <v>1</v>
      </c>
      <c r="J451">
        <f t="shared" ref="J451:J503" si="246">J450*I451</f>
        <v>1999.5146270330715</v>
      </c>
      <c r="K451">
        <f t="shared" ref="K451:K503" si="247">$AL$17*(INDEX(I_rec,MATCH(A451-1,cpi_rec_u,0))/$AL$18)</f>
        <v>12.569779103538002</v>
      </c>
      <c r="L451">
        <f t="shared" ref="L451:L503" si="248">G450*J451</f>
        <v>0.34156375353406715</v>
      </c>
      <c r="M451">
        <f t="shared" ref="M451:M503" si="249">G450*K451</f>
        <v>2.1472115650732425E-3</v>
      </c>
      <c r="N451">
        <f t="shared" si="231"/>
        <v>0.18816421542895093</v>
      </c>
      <c r="O451">
        <f t="shared" ref="O451:O503" si="250">N451/N450</f>
        <v>0.99617584368278</v>
      </c>
      <c r="P451">
        <f t="shared" ref="P451:P503" si="251">J451+K451</f>
        <v>2012.0844061366095</v>
      </c>
      <c r="Q451">
        <f t="shared" ref="Q451:Q503" si="252">IF(B451&gt;=120,1,D451*$AL$15)</f>
        <v>0.73503055741539747</v>
      </c>
      <c r="R451">
        <f t="shared" ref="R451:R503" si="253">1-(1-Q451)^(1/12)</f>
        <v>0.10477339029427801</v>
      </c>
      <c r="S451">
        <f t="shared" ref="S451:S503" si="254">J451+K451*$AL$16</f>
        <v>2012.8944045183077</v>
      </c>
      <c r="T451">
        <f t="shared" ref="T451:T503" si="255">L451</f>
        <v>0.34156375353406715</v>
      </c>
      <c r="U451">
        <f t="shared" si="232"/>
        <v>2.2906963648994063</v>
      </c>
      <c r="V451">
        <f t="shared" ref="V451:V503" si="256">$AL$14*U451</f>
        <v>2.8614037734179404E-4</v>
      </c>
      <c r="W451">
        <f t="shared" si="233"/>
        <v>15273.788252036002</v>
      </c>
      <c r="X451">
        <f t="shared" si="234"/>
        <v>17576.168914719303</v>
      </c>
      <c r="Y451">
        <f t="shared" si="235"/>
        <v>0.3453010430415186</v>
      </c>
      <c r="Z451">
        <f t="shared" ref="Z451:Z503" si="257">N450*L451</f>
        <v>6.4516798023433436E-2</v>
      </c>
      <c r="AA451">
        <f t="shared" ref="AA451:AA503" si="258">N450*M451+N451*V451</f>
        <v>4.5942075804925069E-4</v>
      </c>
      <c r="AB451">
        <f t="shared" ref="AB451:AB503" si="259">IF(H451,A451,AB450)</f>
        <v>445</v>
      </c>
      <c r="AC451">
        <f>$AL$7*INDEX(I_rec,MATCH(AB451-$AL$13,cpi_rec_u,0))/INDEX(I_rec,MATCH(AB2-$AL$13,cpi_rec_u,0))</f>
        <v>1999.5146270330715</v>
      </c>
      <c r="AD451" t="b">
        <f t="shared" ref="AD451:AD503" si="260">AND(G451&gt;=0,G451&lt;=G450)</f>
        <v>1</v>
      </c>
      <c r="AE451" t="b">
        <f t="shared" ref="AE451:AE503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503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503" si="263">ABS(J451-AC451)&lt;=0.000000000001*ABS(AC451)</f>
        <v>1</v>
      </c>
    </row>
    <row r="452" spans="1:35" x14ac:dyDescent="0.35">
      <c r="A452">
        <v>450</v>
      </c>
      <c r="B452">
        <f t="shared" si="238"/>
        <v>117</v>
      </c>
      <c r="C452">
        <f t="shared" si="239"/>
        <v>2063</v>
      </c>
      <c r="D452">
        <f t="shared" si="240"/>
        <v>0.79025924359830624</v>
      </c>
      <c r="E452">
        <f t="shared" si="241"/>
        <v>0.12204234638505307</v>
      </c>
      <c r="F452">
        <f t="shared" si="242"/>
        <v>1.8303380576902367E-5</v>
      </c>
      <c r="G452">
        <f t="shared" si="243"/>
        <v>1.3167227229323976E-4</v>
      </c>
      <c r="H452" t="b">
        <f t="shared" si="244"/>
        <v>0</v>
      </c>
      <c r="I452">
        <f t="shared" si="245"/>
        <v>1</v>
      </c>
      <c r="J452">
        <f t="shared" si="246"/>
        <v>1999.5146270330715</v>
      </c>
      <c r="K452">
        <f t="shared" si="247"/>
        <v>12.59567079043938</v>
      </c>
      <c r="L452">
        <f t="shared" si="248"/>
        <v>0.2998785116126837</v>
      </c>
      <c r="M452">
        <f t="shared" si="249"/>
        <v>1.8890439501335254E-3</v>
      </c>
      <c r="N452">
        <f t="shared" si="231"/>
        <v>0.18744472670157419</v>
      </c>
      <c r="O452">
        <f t="shared" si="250"/>
        <v>0.99617627227506278</v>
      </c>
      <c r="P452">
        <f t="shared" si="251"/>
        <v>2012.1102978235108</v>
      </c>
      <c r="Q452">
        <f t="shared" si="252"/>
        <v>0.73503055741539747</v>
      </c>
      <c r="R452">
        <f t="shared" si="253"/>
        <v>0.10477339029427801</v>
      </c>
      <c r="S452">
        <f t="shared" si="254"/>
        <v>2012.9219646692541</v>
      </c>
      <c r="T452">
        <f t="shared" si="255"/>
        <v>0.2998785116126837</v>
      </c>
      <c r="U452">
        <f t="shared" si="232"/>
        <v>1.9963137552795658</v>
      </c>
      <c r="V452">
        <f t="shared" si="256"/>
        <v>2.4936782542691715E-4</v>
      </c>
      <c r="W452">
        <f t="shared" si="233"/>
        <v>15161.23114237514</v>
      </c>
      <c r="X452">
        <f t="shared" si="234"/>
        <v>17449.250875122692</v>
      </c>
      <c r="Y452">
        <f t="shared" si="235"/>
        <v>0.30126875726264141</v>
      </c>
      <c r="Z452">
        <f t="shared" si="257"/>
        <v>5.6426404861602178E-2</v>
      </c>
      <c r="AA452">
        <f t="shared" si="258"/>
        <v>4.0219315667299545E-4</v>
      </c>
      <c r="AB452">
        <f t="shared" si="259"/>
        <v>445</v>
      </c>
      <c r="AC452">
        <f>$AL$7*INDEX(I_rec,MATCH(AB452-$AL$13,cpi_rec_u,0))/INDEX(I_rec,MATCH(AB2-$AL$13,cpi_rec_u,0))</f>
        <v>1999.5146270330715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117</v>
      </c>
      <c r="C453">
        <f t="shared" si="239"/>
        <v>2063</v>
      </c>
      <c r="D453">
        <f t="shared" si="240"/>
        <v>0.79025924359830624</v>
      </c>
      <c r="E453">
        <f t="shared" si="241"/>
        <v>0.12204234638505307</v>
      </c>
      <c r="F453">
        <f t="shared" si="242"/>
        <v>1.6069593064518595E-5</v>
      </c>
      <c r="G453">
        <f t="shared" si="243"/>
        <v>1.1560267922872117E-4</v>
      </c>
      <c r="H453" t="b">
        <f t="shared" si="244"/>
        <v>0</v>
      </c>
      <c r="I453">
        <f t="shared" si="245"/>
        <v>1</v>
      </c>
      <c r="J453">
        <f t="shared" si="246"/>
        <v>1999.5146270330715</v>
      </c>
      <c r="K453">
        <f t="shared" si="247"/>
        <v>12.621615809976527</v>
      </c>
      <c r="L453">
        <f t="shared" si="248"/>
        <v>0.26328063442501431</v>
      </c>
      <c r="M453">
        <f t="shared" si="249"/>
        <v>1.6619168337118893E-3</v>
      </c>
      <c r="N453">
        <f t="shared" si="231"/>
        <v>0.1867280691550956</v>
      </c>
      <c r="O453">
        <f t="shared" si="250"/>
        <v>0.99617669934444431</v>
      </c>
      <c r="P453">
        <f t="shared" si="251"/>
        <v>2012.136242843048</v>
      </c>
      <c r="Q453">
        <f t="shared" si="252"/>
        <v>0.73503055741539747</v>
      </c>
      <c r="R453">
        <f t="shared" si="253"/>
        <v>0.10477339029427801</v>
      </c>
      <c r="S453">
        <f t="shared" si="254"/>
        <v>2012.9495815895991</v>
      </c>
      <c r="T453">
        <f t="shared" si="255"/>
        <v>0.26328063442501431</v>
      </c>
      <c r="U453">
        <f t="shared" si="232"/>
        <v>1.7377990866670456</v>
      </c>
      <c r="V453">
        <f t="shared" si="256"/>
        <v>2.170756866875152E-4</v>
      </c>
      <c r="W453">
        <f t="shared" si="233"/>
        <v>15032.515667122136</v>
      </c>
      <c r="X453">
        <f t="shared" si="234"/>
        <v>17306.914119263351</v>
      </c>
      <c r="Y453">
        <f t="shared" si="235"/>
        <v>0.26292655470118081</v>
      </c>
      <c r="Z453">
        <f t="shared" si="257"/>
        <v>4.9350566565613874E-2</v>
      </c>
      <c r="AA453">
        <f t="shared" si="258"/>
        <v>3.5205167053154683E-4</v>
      </c>
      <c r="AB453">
        <f t="shared" si="259"/>
        <v>445</v>
      </c>
      <c r="AC453">
        <f>$AL$7*INDEX(I_rec,MATCH(AB453-$AL$13,cpi_rec_u,0))/INDEX(I_rec,MATCH(AB2-$AL$13,cpi_rec_u,0))</f>
        <v>1999.5146270330715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117</v>
      </c>
      <c r="C454">
        <f t="shared" si="239"/>
        <v>2063</v>
      </c>
      <c r="D454">
        <f t="shared" si="240"/>
        <v>0.79025924359830624</v>
      </c>
      <c r="E454">
        <f t="shared" si="241"/>
        <v>0.12204234638505307</v>
      </c>
      <c r="F454">
        <f t="shared" si="242"/>
        <v>1.4108422221471769E-5</v>
      </c>
      <c r="G454">
        <f t="shared" si="243"/>
        <v>1.014942570072494E-4</v>
      </c>
      <c r="H454" t="b">
        <f t="shared" si="244"/>
        <v>0</v>
      </c>
      <c r="I454">
        <f t="shared" si="245"/>
        <v>1</v>
      </c>
      <c r="J454">
        <f t="shared" si="246"/>
        <v>1999.5146270330715</v>
      </c>
      <c r="K454">
        <f t="shared" si="247"/>
        <v>12.64761427200594</v>
      </c>
      <c r="L454">
        <f t="shared" si="248"/>
        <v>0.23114924804204021</v>
      </c>
      <c r="M454">
        <f t="shared" si="249"/>
        <v>1.4620980956952985E-3</v>
      </c>
      <c r="N454">
        <f t="shared" si="231"/>
        <v>0.18601423106656506</v>
      </c>
      <c r="O454">
        <f t="shared" si="250"/>
        <v>0.99617712488668408</v>
      </c>
      <c r="P454">
        <f t="shared" si="251"/>
        <v>2012.1622413050775</v>
      </c>
      <c r="Q454">
        <f t="shared" si="252"/>
        <v>0.73503055741539747</v>
      </c>
      <c r="R454">
        <f t="shared" si="253"/>
        <v>0.10477339029427801</v>
      </c>
      <c r="S454">
        <f t="shared" si="254"/>
        <v>2012.9772553962785</v>
      </c>
      <c r="T454">
        <f t="shared" si="255"/>
        <v>0.23114924804204021</v>
      </c>
      <c r="U454">
        <f t="shared" si="232"/>
        <v>1.5107752498778892</v>
      </c>
      <c r="V454">
        <f t="shared" si="256"/>
        <v>1.8871719827332341E-4</v>
      </c>
      <c r="W454">
        <f t="shared" si="233"/>
        <v>14885.327450300754</v>
      </c>
      <c r="X454">
        <f t="shared" si="234"/>
        <v>17147.290257277182</v>
      </c>
      <c r="Y454">
        <f t="shared" si="235"/>
        <v>0.22957623447210482</v>
      </c>
      <c r="Z454">
        <f t="shared" si="257"/>
        <v>4.3162052773542431E-2</v>
      </c>
      <c r="AA454">
        <f t="shared" si="258"/>
        <v>3.0811883885037406E-4</v>
      </c>
      <c r="AB454">
        <f t="shared" si="259"/>
        <v>445</v>
      </c>
      <c r="AC454">
        <f>$AL$7*INDEX(I_rec,MATCH(AB454-$AL$13,cpi_rec_u,0))/INDEX(I_rec,MATCH(AB2-$AL$13,cpi_rec_u,0))</f>
        <v>1999.5146270330715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117</v>
      </c>
      <c r="C455">
        <f t="shared" si="239"/>
        <v>2063</v>
      </c>
      <c r="D455">
        <f t="shared" si="240"/>
        <v>0.79025924359830624</v>
      </c>
      <c r="E455">
        <f t="shared" si="241"/>
        <v>0.12204234638505307</v>
      </c>
      <c r="F455">
        <f t="shared" si="242"/>
        <v>1.2386597269772331E-5</v>
      </c>
      <c r="G455">
        <f t="shared" si="243"/>
        <v>8.9107659737477064E-5</v>
      </c>
      <c r="H455" t="b">
        <f t="shared" si="244"/>
        <v>0</v>
      </c>
      <c r="I455">
        <f t="shared" si="245"/>
        <v>1</v>
      </c>
      <c r="J455">
        <f t="shared" si="246"/>
        <v>1999.5146270330715</v>
      </c>
      <c r="K455">
        <f t="shared" si="247"/>
        <v>12.673666286610398</v>
      </c>
      <c r="L455">
        <f t="shared" si="248"/>
        <v>0.20293925144584898</v>
      </c>
      <c r="M455">
        <f t="shared" si="249"/>
        <v>1.2863043433173479E-3</v>
      </c>
      <c r="N455">
        <f t="shared" si="231"/>
        <v>0.1853032007639846</v>
      </c>
      <c r="O455">
        <f t="shared" si="250"/>
        <v>0.99617754889771837</v>
      </c>
      <c r="P455">
        <f t="shared" si="251"/>
        <v>2012.1882933196819</v>
      </c>
      <c r="Q455">
        <f t="shared" si="252"/>
        <v>0.73503055741539747</v>
      </c>
      <c r="R455">
        <f t="shared" si="253"/>
        <v>0.10477339029427801</v>
      </c>
      <c r="S455">
        <f t="shared" si="254"/>
        <v>2013.0049862064684</v>
      </c>
      <c r="T455">
        <f t="shared" si="255"/>
        <v>0.20293925144584898</v>
      </c>
      <c r="U455">
        <f t="shared" si="232"/>
        <v>1.311399267510978</v>
      </c>
      <c r="V455">
        <f t="shared" si="256"/>
        <v>1.6381231794892296E-4</v>
      </c>
      <c r="W455">
        <f t="shared" si="233"/>
        <v>14717.020639690611</v>
      </c>
      <c r="X455">
        <f t="shared" si="234"/>
        <v>16968.284505896791</v>
      </c>
      <c r="Y455">
        <f t="shared" si="235"/>
        <v>0.20060485456917737</v>
      </c>
      <c r="Z455">
        <f t="shared" si="257"/>
        <v>3.7749588810923898E-2</v>
      </c>
      <c r="AA455">
        <f t="shared" si="258"/>
        <v>2.6962586018026231E-4</v>
      </c>
      <c r="AB455">
        <f t="shared" si="259"/>
        <v>445</v>
      </c>
      <c r="AC455">
        <f>$AL$7*INDEX(I_rec,MATCH(AB455-$AL$13,cpi_rec_u,0))/INDEX(I_rec,MATCH(AB2-$AL$13,cpi_rec_u,0))</f>
        <v>1999.5146270330715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117</v>
      </c>
      <c r="C456">
        <f t="shared" si="239"/>
        <v>2063</v>
      </c>
      <c r="D456">
        <f t="shared" si="240"/>
        <v>0.79025924359830624</v>
      </c>
      <c r="E456">
        <f t="shared" si="241"/>
        <v>0.12204234638505307</v>
      </c>
      <c r="F456">
        <f t="shared" si="242"/>
        <v>1.0874907875242623E-5</v>
      </c>
      <c r="G456">
        <f t="shared" si="243"/>
        <v>7.8232751862234438E-5</v>
      </c>
      <c r="H456" t="b">
        <f t="shared" si="244"/>
        <v>0</v>
      </c>
      <c r="I456">
        <f t="shared" si="245"/>
        <v>1</v>
      </c>
      <c r="J456">
        <f t="shared" si="246"/>
        <v>1999.5146270330715</v>
      </c>
      <c r="K456">
        <f t="shared" si="247"/>
        <v>12.699771964099444</v>
      </c>
      <c r="L456">
        <f t="shared" si="248"/>
        <v>0.17817206902577129</v>
      </c>
      <c r="M456">
        <f t="shared" si="249"/>
        <v>1.131646958920524E-3</v>
      </c>
      <c r="N456">
        <f t="shared" si="231"/>
        <v>0.18459496662611141</v>
      </c>
      <c r="O456">
        <f t="shared" si="250"/>
        <v>0.9961779713736556</v>
      </c>
      <c r="P456">
        <f t="shared" si="251"/>
        <v>2012.214398997171</v>
      </c>
      <c r="Q456">
        <f t="shared" si="252"/>
        <v>0.73503055741539747</v>
      </c>
      <c r="R456">
        <f t="shared" si="253"/>
        <v>0.10477339029427801</v>
      </c>
      <c r="S456">
        <f t="shared" si="254"/>
        <v>2013.032774137587</v>
      </c>
      <c r="T456">
        <f t="shared" si="255"/>
        <v>0.17817206902577129</v>
      </c>
      <c r="U456">
        <f t="shared" si="232"/>
        <v>1.136297114540977</v>
      </c>
      <c r="V456">
        <f t="shared" si="256"/>
        <v>1.4193958226385242E-4</v>
      </c>
      <c r="W456">
        <f t="shared" si="233"/>
        <v>14524.570432367796</v>
      </c>
      <c r="X456">
        <f t="shared" si="234"/>
        <v>16767.548257197643</v>
      </c>
      <c r="Y456">
        <f t="shared" si="235"/>
        <v>0.17547432760240769</v>
      </c>
      <c r="Z456">
        <f t="shared" si="257"/>
        <v>3.3015854677217016E-2</v>
      </c>
      <c r="AA456">
        <f t="shared" si="258"/>
        <v>2.3589913607372252E-4</v>
      </c>
      <c r="AB456">
        <f t="shared" si="259"/>
        <v>445</v>
      </c>
      <c r="AC456">
        <f>$AL$7*INDEX(I_rec,MATCH(AB456-$AL$13,cpi_rec_u,0))/INDEX(I_rec,MATCH(AB2-$AL$13,cpi_rec_u,0))</f>
        <v>1999.5146270330715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117</v>
      </c>
      <c r="C457">
        <f t="shared" si="239"/>
        <v>2063</v>
      </c>
      <c r="D457">
        <f t="shared" si="240"/>
        <v>0.79025924359830624</v>
      </c>
      <c r="E457">
        <f t="shared" si="241"/>
        <v>0.12204234638505307</v>
      </c>
      <c r="F457">
        <f t="shared" si="242"/>
        <v>9.5477086014267202E-6</v>
      </c>
      <c r="G457">
        <f t="shared" si="243"/>
        <v>6.8685043260807721E-5</v>
      </c>
      <c r="H457" t="b">
        <f t="shared" si="244"/>
        <v>0</v>
      </c>
      <c r="I457">
        <f t="shared" si="245"/>
        <v>1</v>
      </c>
      <c r="J457">
        <f t="shared" si="246"/>
        <v>1999.5146270330715</v>
      </c>
      <c r="K457">
        <f t="shared" si="247"/>
        <v>12.72593141500983</v>
      </c>
      <c r="L457">
        <f t="shared" si="248"/>
        <v>0.15642753166158652</v>
      </c>
      <c r="M457">
        <f t="shared" si="249"/>
        <v>9.95584634606278E-4</v>
      </c>
      <c r="N457">
        <f t="shared" si="231"/>
        <v>0.18388951708226092</v>
      </c>
      <c r="O457">
        <f t="shared" si="250"/>
        <v>0.99617839231077554</v>
      </c>
      <c r="P457">
        <f t="shared" si="251"/>
        <v>2012.2405584480814</v>
      </c>
      <c r="Q457">
        <f t="shared" si="252"/>
        <v>0.73503055741539747</v>
      </c>
      <c r="R457">
        <f t="shared" si="253"/>
        <v>0.10477339029427801</v>
      </c>
      <c r="S457">
        <f t="shared" si="254"/>
        <v>2013.0606193072938</v>
      </c>
      <c r="T457">
        <f t="shared" si="255"/>
        <v>0.15642753166158652</v>
      </c>
      <c r="U457">
        <f t="shared" si="232"/>
        <v>0.98250649267557644</v>
      </c>
      <c r="V457">
        <f t="shared" si="256"/>
        <v>1.2272895826038376E-4</v>
      </c>
      <c r="W457">
        <f t="shared" si="233"/>
        <v>14304.518801056111</v>
      </c>
      <c r="X457">
        <f t="shared" si="234"/>
        <v>16542.448323706201</v>
      </c>
      <c r="Y457">
        <f t="shared" si="235"/>
        <v>0.15371228607786025</v>
      </c>
      <c r="Z457">
        <f t="shared" si="257"/>
        <v>2.8875734986475551E-2</v>
      </c>
      <c r="AA457">
        <f t="shared" si="258"/>
        <v>2.0634848126512614E-4</v>
      </c>
      <c r="AB457">
        <f t="shared" si="259"/>
        <v>445</v>
      </c>
      <c r="AC457">
        <f>$AL$7*INDEX(I_rec,MATCH(AB457-$AL$13,cpi_rec_u,0))/INDEX(I_rec,MATCH(AB2-$AL$13,cpi_rec_u,0))</f>
        <v>1999.5146270330715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118</v>
      </c>
      <c r="C458">
        <f t="shared" si="239"/>
        <v>2063</v>
      </c>
      <c r="D458">
        <f t="shared" si="240"/>
        <v>0.82718423890410464</v>
      </c>
      <c r="E458">
        <f t="shared" si="241"/>
        <v>0.1360964094310777</v>
      </c>
      <c r="F458">
        <f t="shared" si="242"/>
        <v>9.3477877694141717E-6</v>
      </c>
      <c r="G458">
        <f t="shared" si="243"/>
        <v>5.9337255491393549E-5</v>
      </c>
      <c r="H458" t="b">
        <f t="shared" si="244"/>
        <v>0</v>
      </c>
      <c r="I458">
        <f t="shared" si="245"/>
        <v>1</v>
      </c>
      <c r="J458">
        <f t="shared" si="246"/>
        <v>1999.5146270330715</v>
      </c>
      <c r="K458">
        <f t="shared" si="247"/>
        <v>12.752144750105998</v>
      </c>
      <c r="L458">
        <f t="shared" si="248"/>
        <v>0.13733674865838433</v>
      </c>
      <c r="M458">
        <f t="shared" si="249"/>
        <v>8.7588161382911255E-4</v>
      </c>
      <c r="N458">
        <f t="shared" si="231"/>
        <v>0.18318684061210908</v>
      </c>
      <c r="O458">
        <f t="shared" si="250"/>
        <v>0.99617881170552258</v>
      </c>
      <c r="P458">
        <f t="shared" si="251"/>
        <v>2012.2667717831775</v>
      </c>
      <c r="Q458">
        <f t="shared" si="252"/>
        <v>0.76937498312385255</v>
      </c>
      <c r="R458">
        <f t="shared" si="253"/>
        <v>0.1150701027432941</v>
      </c>
      <c r="S458">
        <f t="shared" si="254"/>
        <v>2013.0885218334913</v>
      </c>
      <c r="T458">
        <f t="shared" si="255"/>
        <v>0.13733674865838433</v>
      </c>
      <c r="U458">
        <f t="shared" si="232"/>
        <v>0.84742658788800629</v>
      </c>
      <c r="V458">
        <f t="shared" si="256"/>
        <v>1.0585556747866562E-4</v>
      </c>
      <c r="W458">
        <f t="shared" si="233"/>
        <v>14281.526519387462</v>
      </c>
      <c r="X458">
        <f t="shared" si="234"/>
        <v>16479.577166335766</v>
      </c>
      <c r="Y458">
        <f t="shared" si="235"/>
        <v>0.13042629282099441</v>
      </c>
      <c r="Z458">
        <f t="shared" si="257"/>
        <v>2.525478838843814E-2</v>
      </c>
      <c r="AA458">
        <f t="shared" si="258"/>
        <v>1.8045679395588553E-4</v>
      </c>
      <c r="AB458">
        <f t="shared" si="259"/>
        <v>445</v>
      </c>
      <c r="AC458">
        <f>$AL$7*INDEX(I_rec,MATCH(AB458-$AL$13,cpi_rec_u,0))/INDEX(I_rec,MATCH(AB2-$AL$13,cpi_rec_u,0))</f>
        <v>1999.5146270330715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118</v>
      </c>
      <c r="C459">
        <f t="shared" si="239"/>
        <v>2064</v>
      </c>
      <c r="D459">
        <f t="shared" si="240"/>
        <v>0.82718423890410464</v>
      </c>
      <c r="E459">
        <f t="shared" si="241"/>
        <v>0.1360964094310777</v>
      </c>
      <c r="F459">
        <f t="shared" si="242"/>
        <v>8.0755874178731595E-6</v>
      </c>
      <c r="G459">
        <f t="shared" si="243"/>
        <v>5.126166807352039E-5</v>
      </c>
      <c r="H459" t="b">
        <f t="shared" si="244"/>
        <v>1</v>
      </c>
      <c r="I459">
        <f t="shared" si="245"/>
        <v>1.0249999999999999</v>
      </c>
      <c r="J459">
        <f t="shared" si="246"/>
        <v>2049.502492708898</v>
      </c>
      <c r="K459">
        <f t="shared" si="247"/>
        <v>12.778412080380569</v>
      </c>
      <c r="L459">
        <f t="shared" si="248"/>
        <v>0.12161185304011582</v>
      </c>
      <c r="M459">
        <f t="shared" si="249"/>
        <v>7.5823590238785162E-4</v>
      </c>
      <c r="N459">
        <f t="shared" si="231"/>
        <v>0.18248692574549535</v>
      </c>
      <c r="O459">
        <f t="shared" si="250"/>
        <v>0.99617922955450844</v>
      </c>
      <c r="P459">
        <f t="shared" si="251"/>
        <v>2062.2809047892783</v>
      </c>
      <c r="Q459">
        <f t="shared" si="252"/>
        <v>0.76937498312385255</v>
      </c>
      <c r="R459">
        <f t="shared" si="253"/>
        <v>0.1150701027432941</v>
      </c>
      <c r="S459">
        <f t="shared" si="254"/>
        <v>2063.1043475101505</v>
      </c>
      <c r="T459">
        <f t="shared" si="255"/>
        <v>0.12161185304011582</v>
      </c>
      <c r="U459">
        <f t="shared" si="232"/>
        <v>0.72774649273632397</v>
      </c>
      <c r="V459">
        <f t="shared" si="256"/>
        <v>9.0905830747185681E-5</v>
      </c>
      <c r="W459">
        <f t="shared" si="233"/>
        <v>14196.699406905313</v>
      </c>
      <c r="X459">
        <f t="shared" si="234"/>
        <v>16351.53096018609</v>
      </c>
      <c r="Y459">
        <f t="shared" si="235"/>
        <v>0.11046025983862758</v>
      </c>
      <c r="Z459">
        <f t="shared" si="257"/>
        <v>2.2277691139402929E-2</v>
      </c>
      <c r="AA459">
        <f t="shared" si="258"/>
        <v>1.5548796498249631E-4</v>
      </c>
      <c r="AB459">
        <f t="shared" si="259"/>
        <v>457</v>
      </c>
      <c r="AC459">
        <f>$AL$7*INDEX(I_rec,MATCH(AB459-$AL$13,cpi_rec_u,0))/INDEX(I_rec,MATCH(AB2-$AL$13,cpi_rec_u,0))</f>
        <v>2049.502492708898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118</v>
      </c>
      <c r="C460">
        <f t="shared" si="239"/>
        <v>2064</v>
      </c>
      <c r="D460">
        <f t="shared" si="240"/>
        <v>0.82718423890410464</v>
      </c>
      <c r="E460">
        <f t="shared" si="241"/>
        <v>0.1360964094310777</v>
      </c>
      <c r="F460">
        <f t="shared" si="242"/>
        <v>6.9765289662538349E-6</v>
      </c>
      <c r="G460">
        <f t="shared" si="243"/>
        <v>4.4285139107266552E-5</v>
      </c>
      <c r="H460" t="b">
        <f t="shared" si="244"/>
        <v>0</v>
      </c>
      <c r="I460">
        <f t="shared" si="245"/>
        <v>1</v>
      </c>
      <c r="J460">
        <f t="shared" si="246"/>
        <v>2049.502492708898</v>
      </c>
      <c r="K460">
        <f t="shared" si="247"/>
        <v>12.804733517054721</v>
      </c>
      <c r="L460">
        <f t="shared" si="248"/>
        <v>0.10506091649709617</v>
      </c>
      <c r="M460">
        <f t="shared" si="249"/>
        <v>6.5639199932114047E-4</v>
      </c>
      <c r="N460">
        <f t="shared" si="231"/>
        <v>0.18178976106222541</v>
      </c>
      <c r="O460">
        <f t="shared" si="250"/>
        <v>0.99617964585450769</v>
      </c>
      <c r="P460">
        <f t="shared" si="251"/>
        <v>2062.3072262259525</v>
      </c>
      <c r="Q460">
        <f t="shared" si="252"/>
        <v>0.76937498312385255</v>
      </c>
      <c r="R460">
        <f t="shared" si="253"/>
        <v>0.1150701027432941</v>
      </c>
      <c r="S460">
        <f t="shared" si="254"/>
        <v>2063.1323651040075</v>
      </c>
      <c r="T460">
        <f t="shared" si="255"/>
        <v>0.10506091649709617</v>
      </c>
      <c r="U460">
        <f t="shared" si="232"/>
        <v>0.62433668092815131</v>
      </c>
      <c r="V460">
        <f t="shared" si="256"/>
        <v>7.7988482544673543E-5</v>
      </c>
      <c r="W460">
        <f t="shared" si="233"/>
        <v>14098.108158041365</v>
      </c>
      <c r="X460">
        <f t="shared" si="234"/>
        <v>16206.259138345111</v>
      </c>
      <c r="Y460">
        <f t="shared" si="235"/>
        <v>9.3359759421871746E-2</v>
      </c>
      <c r="Z460">
        <f t="shared" si="257"/>
        <v>1.9172243667559277E-2</v>
      </c>
      <c r="AA460">
        <f t="shared" si="258"/>
        <v>1.3396046564745595E-4</v>
      </c>
      <c r="AB460">
        <f t="shared" si="259"/>
        <v>457</v>
      </c>
      <c r="AC460">
        <f>$AL$7*INDEX(I_rec,MATCH(AB460-$AL$13,cpi_rec_u,0))/INDEX(I_rec,MATCH(AB2-$AL$13,cpi_rec_u,0))</f>
        <v>2049.502492708898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118</v>
      </c>
      <c r="C461">
        <f t="shared" si="239"/>
        <v>2064</v>
      </c>
      <c r="D461">
        <f t="shared" si="240"/>
        <v>0.82718423890410464</v>
      </c>
      <c r="E461">
        <f t="shared" si="241"/>
        <v>0.1360964094310777</v>
      </c>
      <c r="F461">
        <f t="shared" si="242"/>
        <v>6.0270484236547794E-6</v>
      </c>
      <c r="G461">
        <f t="shared" si="243"/>
        <v>3.8258090683611775E-5</v>
      </c>
      <c r="H461" t="b">
        <f t="shared" si="244"/>
        <v>0</v>
      </c>
      <c r="I461">
        <f t="shared" si="245"/>
        <v>1</v>
      </c>
      <c r="J461">
        <f t="shared" si="246"/>
        <v>2049.502492708898</v>
      </c>
      <c r="K461">
        <f t="shared" si="247"/>
        <v>12.831109171578818</v>
      </c>
      <c r="L461">
        <f t="shared" si="248"/>
        <v>9.0762502990303098E-2</v>
      </c>
      <c r="M461">
        <f t="shared" si="249"/>
        <v>5.6822745456389166E-4</v>
      </c>
      <c r="N461">
        <f t="shared" si="231"/>
        <v>0.18109533519187301</v>
      </c>
      <c r="O461">
        <f t="shared" si="250"/>
        <v>0.99618006060245223</v>
      </c>
      <c r="P461">
        <f t="shared" si="251"/>
        <v>2062.3336018804766</v>
      </c>
      <c r="Q461">
        <f t="shared" si="252"/>
        <v>0.76937498312385255</v>
      </c>
      <c r="R461">
        <f t="shared" si="253"/>
        <v>0.1150701027432941</v>
      </c>
      <c r="S461">
        <f t="shared" si="254"/>
        <v>2063.1604404095201</v>
      </c>
      <c r="T461">
        <f t="shared" si="255"/>
        <v>9.0762502990303098E-2</v>
      </c>
      <c r="U461">
        <f t="shared" si="232"/>
        <v>0.53498298138417388</v>
      </c>
      <c r="V461">
        <f t="shared" si="256"/>
        <v>6.6826941584389288E-5</v>
      </c>
      <c r="W461">
        <f t="shared" si="233"/>
        <v>13983.525362214141</v>
      </c>
      <c r="X461">
        <f t="shared" si="234"/>
        <v>16041.449681371681</v>
      </c>
      <c r="Y461">
        <f t="shared" si="235"/>
        <v>7.8732255222339204E-2</v>
      </c>
      <c r="Z461">
        <f t="shared" si="257"/>
        <v>1.6499693732016721E-2</v>
      </c>
      <c r="AA461">
        <f t="shared" si="258"/>
        <v>1.1539998058023912E-4</v>
      </c>
      <c r="AB461">
        <f t="shared" si="259"/>
        <v>457</v>
      </c>
      <c r="AC461">
        <f>$AL$7*INDEX(I_rec,MATCH(AB461-$AL$13,cpi_rec_u,0))/INDEX(I_rec,MATCH(AB2-$AL$13,cpi_rec_u,0))</f>
        <v>2049.502492708898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118</v>
      </c>
      <c r="C462">
        <f t="shared" si="239"/>
        <v>2064</v>
      </c>
      <c r="D462">
        <f t="shared" si="240"/>
        <v>0.82718423890410464</v>
      </c>
      <c r="E462">
        <f t="shared" si="241"/>
        <v>0.1360964094310777</v>
      </c>
      <c r="F462">
        <f t="shared" si="242"/>
        <v>5.2067887737281278E-6</v>
      </c>
      <c r="G462">
        <f t="shared" si="243"/>
        <v>3.3051301909883648E-5</v>
      </c>
      <c r="H462" t="b">
        <f t="shared" si="244"/>
        <v>0</v>
      </c>
      <c r="I462">
        <f t="shared" si="245"/>
        <v>1</v>
      </c>
      <c r="J462">
        <f t="shared" si="246"/>
        <v>2049.502492708898</v>
      </c>
      <c r="K462">
        <f t="shared" si="247"/>
        <v>12.857539155632754</v>
      </c>
      <c r="L462">
        <f t="shared" si="248"/>
        <v>7.84100522223454E-2</v>
      </c>
      <c r="M462">
        <f t="shared" si="249"/>
        <v>4.9190489898428712E-4</v>
      </c>
      <c r="N462">
        <f t="shared" si="231"/>
        <v>0.18040363681358298</v>
      </c>
      <c r="O462">
        <f t="shared" si="250"/>
        <v>0.99618047379543395</v>
      </c>
      <c r="P462">
        <f t="shared" si="251"/>
        <v>2062.3600318645308</v>
      </c>
      <c r="Q462">
        <f t="shared" si="252"/>
        <v>0.76937498312385255</v>
      </c>
      <c r="R462">
        <f t="shared" si="253"/>
        <v>0.1150701027432941</v>
      </c>
      <c r="S462">
        <f t="shared" si="254"/>
        <v>2063.1885735455658</v>
      </c>
      <c r="T462">
        <f t="shared" si="255"/>
        <v>7.84100522223454E-2</v>
      </c>
      <c r="U462">
        <f t="shared" si="232"/>
        <v>0.45777253459897677</v>
      </c>
      <c r="V462">
        <f t="shared" si="256"/>
        <v>5.7182264657154972E-5</v>
      </c>
      <c r="W462">
        <f t="shared" si="233"/>
        <v>13850.363167149084</v>
      </c>
      <c r="X462">
        <f t="shared" si="234"/>
        <v>15854.480264699432</v>
      </c>
      <c r="Y462">
        <f t="shared" si="235"/>
        <v>6.6238679253896302E-2</v>
      </c>
      <c r="Z462">
        <f t="shared" si="257"/>
        <v>1.4199694689617908E-2</v>
      </c>
      <c r="AA462">
        <f t="shared" si="258"/>
        <v>9.9397571069471466E-5</v>
      </c>
      <c r="AB462">
        <f t="shared" si="259"/>
        <v>457</v>
      </c>
      <c r="AC462">
        <f>$AL$7*INDEX(I_rec,MATCH(AB462-$AL$13,cpi_rec_u,0))/INDEX(I_rec,MATCH(AB2-$AL$13,cpi_rec_u,0))</f>
        <v>2049.502492708898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118</v>
      </c>
      <c r="C463">
        <f t="shared" si="239"/>
        <v>2064</v>
      </c>
      <c r="D463">
        <f t="shared" si="240"/>
        <v>0.82718423890410464</v>
      </c>
      <c r="E463">
        <f t="shared" si="241"/>
        <v>0.1360964094310777</v>
      </c>
      <c r="F463">
        <f t="shared" si="242"/>
        <v>4.4981635169576857E-6</v>
      </c>
      <c r="G463">
        <f t="shared" si="243"/>
        <v>2.8553138392925963E-5</v>
      </c>
      <c r="H463" t="b">
        <f t="shared" si="244"/>
        <v>0</v>
      </c>
      <c r="I463">
        <f t="shared" si="245"/>
        <v>1</v>
      </c>
      <c r="J463">
        <f t="shared" si="246"/>
        <v>2049.502492708898</v>
      </c>
      <c r="K463">
        <f t="shared" si="247"/>
        <v>12.884023581126451</v>
      </c>
      <c r="L463">
        <f t="shared" si="248"/>
        <v>6.77387256515809E-2</v>
      </c>
      <c r="M463">
        <f t="shared" si="249"/>
        <v>4.2583375319387064E-4</v>
      </c>
      <c r="N463">
        <f t="shared" si="231"/>
        <v>0.17971465465587338</v>
      </c>
      <c r="O463">
        <f t="shared" si="250"/>
        <v>0.99618088543069927</v>
      </c>
      <c r="P463">
        <f t="shared" si="251"/>
        <v>2062.3865162900242</v>
      </c>
      <c r="Q463">
        <f t="shared" si="252"/>
        <v>0.76937498312385255</v>
      </c>
      <c r="R463">
        <f t="shared" si="253"/>
        <v>0.1150701027432941</v>
      </c>
      <c r="S463">
        <f t="shared" si="254"/>
        <v>2063.2167646312651</v>
      </c>
      <c r="T463">
        <f t="shared" si="255"/>
        <v>6.77387256515809E-2</v>
      </c>
      <c r="U463">
        <f t="shared" si="232"/>
        <v>0.39105278913002417</v>
      </c>
      <c r="V463">
        <f t="shared" si="256"/>
        <v>4.8848024712843138E-5</v>
      </c>
      <c r="W463">
        <f t="shared" si="233"/>
        <v>13695.614953027629</v>
      </c>
      <c r="X463">
        <f t="shared" si="234"/>
        <v>15642.376612510634</v>
      </c>
      <c r="Y463">
        <f t="shared" si="235"/>
        <v>5.5586155081260455E-2</v>
      </c>
      <c r="Z463">
        <f t="shared" si="257"/>
        <v>1.2220312460662738E-2</v>
      </c>
      <c r="AA463">
        <f t="shared" si="258"/>
        <v>8.5600663646042153E-5</v>
      </c>
      <c r="AB463">
        <f t="shared" si="259"/>
        <v>457</v>
      </c>
      <c r="AC463">
        <f>$AL$7*INDEX(I_rec,MATCH(AB463-$AL$13,cpi_rec_u,0))/INDEX(I_rec,MATCH(AB2-$AL$13,cpi_rec_u,0))</f>
        <v>2049.502492708898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118</v>
      </c>
      <c r="C464">
        <f t="shared" si="239"/>
        <v>2064</v>
      </c>
      <c r="D464">
        <f t="shared" si="240"/>
        <v>0.82718423890410464</v>
      </c>
      <c r="E464">
        <f t="shared" si="241"/>
        <v>0.1360964094310777</v>
      </c>
      <c r="F464">
        <f t="shared" si="242"/>
        <v>3.8859796132658762E-6</v>
      </c>
      <c r="G464">
        <f t="shared" si="243"/>
        <v>2.4667158779660087E-5</v>
      </c>
      <c r="H464" t="b">
        <f t="shared" si="244"/>
        <v>0</v>
      </c>
      <c r="I464">
        <f t="shared" si="245"/>
        <v>1</v>
      </c>
      <c r="J464">
        <f t="shared" si="246"/>
        <v>2049.502492708898</v>
      </c>
      <c r="K464">
        <f t="shared" si="247"/>
        <v>12.910562560200365</v>
      </c>
      <c r="L464">
        <f t="shared" si="248"/>
        <v>5.85197283109639E-2</v>
      </c>
      <c r="M464">
        <f t="shared" si="249"/>
        <v>3.6863707951192954E-4</v>
      </c>
      <c r="N464">
        <f t="shared" si="231"/>
        <v>0.17902837749643777</v>
      </c>
      <c r="O464">
        <f t="shared" si="250"/>
        <v>0.99618129550564627</v>
      </c>
      <c r="P464">
        <f t="shared" si="251"/>
        <v>2062.4130552690985</v>
      </c>
      <c r="Q464">
        <f t="shared" si="252"/>
        <v>0.76937498312385255</v>
      </c>
      <c r="R464">
        <f t="shared" si="253"/>
        <v>0.1150701027432941</v>
      </c>
      <c r="S464">
        <f t="shared" si="254"/>
        <v>2063.2450137859851</v>
      </c>
      <c r="T464">
        <f t="shared" si="255"/>
        <v>5.85197283109639E-2</v>
      </c>
      <c r="U464">
        <f t="shared" si="232"/>
        <v>0.3333960779883437</v>
      </c>
      <c r="V464">
        <f t="shared" si="256"/>
        <v>4.1645885950514521E-5</v>
      </c>
      <c r="W464">
        <f t="shared" si="233"/>
        <v>13515.787568662085</v>
      </c>
      <c r="X464">
        <f t="shared" si="234"/>
        <v>15401.765262419263</v>
      </c>
      <c r="Y464">
        <f t="shared" si="235"/>
        <v>4.6521711226805477E-2</v>
      </c>
      <c r="Z464">
        <f t="shared" si="257"/>
        <v>1.0516852763960414E-2</v>
      </c>
      <c r="AA464">
        <f t="shared" si="258"/>
        <v>7.3705280828958463E-5</v>
      </c>
      <c r="AB464">
        <f t="shared" si="259"/>
        <v>457</v>
      </c>
      <c r="AC464">
        <f>$AL$7*INDEX(I_rec,MATCH(AB464-$AL$13,cpi_rec_u,0))/INDEX(I_rec,MATCH(AB2-$AL$13,cpi_rec_u,0))</f>
        <v>2049.502492708898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118</v>
      </c>
      <c r="C465">
        <f t="shared" si="239"/>
        <v>2064</v>
      </c>
      <c r="D465">
        <f t="shared" si="240"/>
        <v>0.82718423890410464</v>
      </c>
      <c r="E465">
        <f t="shared" si="241"/>
        <v>0.1360964094310777</v>
      </c>
      <c r="F465">
        <f t="shared" si="242"/>
        <v>3.3571117407780225E-6</v>
      </c>
      <c r="G465">
        <f t="shared" si="243"/>
        <v>2.1310047038882064E-5</v>
      </c>
      <c r="H465" t="b">
        <f t="shared" si="244"/>
        <v>0</v>
      </c>
      <c r="I465">
        <f t="shared" si="245"/>
        <v>1</v>
      </c>
      <c r="J465">
        <f t="shared" si="246"/>
        <v>2049.502492708898</v>
      </c>
      <c r="K465">
        <f t="shared" si="247"/>
        <v>12.937156205225937</v>
      </c>
      <c r="L465">
        <f t="shared" si="248"/>
        <v>5.0555403406959527E-2</v>
      </c>
      <c r="M465">
        <f t="shared" si="249"/>
        <v>3.1912288627157297E-4</v>
      </c>
      <c r="N465">
        <f t="shared" si="231"/>
        <v>0.17834479416194776</v>
      </c>
      <c r="O465">
        <f t="shared" si="250"/>
        <v>0.99618170401782469</v>
      </c>
      <c r="P465">
        <f t="shared" si="251"/>
        <v>2062.4396489141241</v>
      </c>
      <c r="Q465">
        <f t="shared" si="252"/>
        <v>0.76937498312385255</v>
      </c>
      <c r="R465">
        <f t="shared" si="253"/>
        <v>0.1150701027432941</v>
      </c>
      <c r="S465">
        <f t="shared" si="254"/>
        <v>2063.2733211293389</v>
      </c>
      <c r="T465">
        <f t="shared" si="255"/>
        <v>5.0555403406959527E-2</v>
      </c>
      <c r="U465">
        <f t="shared" si="232"/>
        <v>0.28356901559781772</v>
      </c>
      <c r="V465">
        <f t="shared" si="256"/>
        <v>3.5421781065760699E-5</v>
      </c>
      <c r="W465">
        <f t="shared" si="233"/>
        <v>13306.822602522692</v>
      </c>
      <c r="X465">
        <f t="shared" si="234"/>
        <v>15128.819990874941</v>
      </c>
      <c r="Y465">
        <f t="shared" si="235"/>
        <v>3.8826850050506699E-2</v>
      </c>
      <c r="Z465">
        <f t="shared" si="257"/>
        <v>9.0508518456258458E-3</v>
      </c>
      <c r="AA465">
        <f t="shared" si="258"/>
        <v>6.3449342804202608E-5</v>
      </c>
      <c r="AB465">
        <f t="shared" si="259"/>
        <v>457</v>
      </c>
      <c r="AC465">
        <f>$AL$7*INDEX(I_rec,MATCH(AB465-$AL$13,cpi_rec_u,0))/INDEX(I_rec,MATCH(AB2-$AL$13,cpi_rec_u,0))</f>
        <v>2049.502492708898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118</v>
      </c>
      <c r="C466">
        <f t="shared" si="239"/>
        <v>2064</v>
      </c>
      <c r="D466">
        <f t="shared" si="240"/>
        <v>0.82718423890410464</v>
      </c>
      <c r="E466">
        <f t="shared" si="241"/>
        <v>0.1360964094310777</v>
      </c>
      <c r="F466">
        <f t="shared" si="242"/>
        <v>2.9002208867992183E-6</v>
      </c>
      <c r="G466">
        <f t="shared" si="243"/>
        <v>1.8409826152082847E-5</v>
      </c>
      <c r="H466" t="b">
        <f t="shared" si="244"/>
        <v>0</v>
      </c>
      <c r="I466">
        <f t="shared" si="245"/>
        <v>1</v>
      </c>
      <c r="J466">
        <f t="shared" si="246"/>
        <v>2049.502492708898</v>
      </c>
      <c r="K466">
        <f t="shared" si="247"/>
        <v>12.963804628806088</v>
      </c>
      <c r="L466">
        <f t="shared" si="248"/>
        <v>4.367499452593266E-2</v>
      </c>
      <c r="M466">
        <f t="shared" si="249"/>
        <v>2.7625928644273476E-4</v>
      </c>
      <c r="N466">
        <f t="shared" si="231"/>
        <v>0.17766389352785547</v>
      </c>
      <c r="O466">
        <f t="shared" si="250"/>
        <v>0.99618211096493237</v>
      </c>
      <c r="P466">
        <f t="shared" si="251"/>
        <v>2062.466297337704</v>
      </c>
      <c r="Q466">
        <f t="shared" si="252"/>
        <v>0.76937498312385255</v>
      </c>
      <c r="R466">
        <f t="shared" si="253"/>
        <v>0.1150701027432941</v>
      </c>
      <c r="S466">
        <f t="shared" si="254"/>
        <v>2063.3016867811853</v>
      </c>
      <c r="T466">
        <f t="shared" si="255"/>
        <v>4.367499452593266E-2</v>
      </c>
      <c r="U466">
        <f t="shared" si="232"/>
        <v>0.24050605932283314</v>
      </c>
      <c r="V466">
        <f t="shared" si="256"/>
        <v>3.0042608711541514E-5</v>
      </c>
      <c r="W466">
        <f t="shared" si="233"/>
        <v>13064.004914333358</v>
      </c>
      <c r="X466">
        <f t="shared" si="234"/>
        <v>14819.20104853759</v>
      </c>
      <c r="Y466">
        <f t="shared" si="235"/>
        <v>3.2312855693507787E-2</v>
      </c>
      <c r="Z466">
        <f t="shared" si="257"/>
        <v>7.7892079087516558E-3</v>
      </c>
      <c r="AA466">
        <f t="shared" si="258"/>
        <v>5.4606892411382434E-5</v>
      </c>
      <c r="AB466">
        <f t="shared" si="259"/>
        <v>457</v>
      </c>
      <c r="AC466">
        <f>$AL$7*INDEX(I_rec,MATCH(AB466-$AL$13,cpi_rec_u,0))/INDEX(I_rec,MATCH(AB2-$AL$13,cpi_rec_u,0))</f>
        <v>2049.502492708898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118</v>
      </c>
      <c r="C467">
        <f t="shared" si="239"/>
        <v>2064</v>
      </c>
      <c r="D467">
        <f t="shared" si="240"/>
        <v>0.82718423890410464</v>
      </c>
      <c r="E467">
        <f t="shared" si="241"/>
        <v>0.1360964094310777</v>
      </c>
      <c r="F467">
        <f t="shared" si="242"/>
        <v>2.5055112375488291E-6</v>
      </c>
      <c r="G467">
        <f t="shared" si="243"/>
        <v>1.5904314914534017E-5</v>
      </c>
      <c r="H467" t="b">
        <f t="shared" si="244"/>
        <v>0</v>
      </c>
      <c r="I467">
        <f t="shared" si="245"/>
        <v>1</v>
      </c>
      <c r="J467">
        <f t="shared" si="246"/>
        <v>2049.502492708898</v>
      </c>
      <c r="K467">
        <f t="shared" si="247"/>
        <v>12.990507943775658</v>
      </c>
      <c r="L467">
        <f t="shared" si="248"/>
        <v>3.7730984589031256E-2</v>
      </c>
      <c r="M467">
        <f t="shared" si="249"/>
        <v>2.3915299287216108E-4</v>
      </c>
      <c r="N467">
        <f t="shared" si="231"/>
        <v>0.17698566451819589</v>
      </c>
      <c r="O467">
        <f t="shared" si="250"/>
        <v>0.99618251634481236</v>
      </c>
      <c r="P467">
        <f t="shared" si="251"/>
        <v>2062.4930006526738</v>
      </c>
      <c r="Q467">
        <f t="shared" si="252"/>
        <v>0.76937498312385255</v>
      </c>
      <c r="R467">
        <f t="shared" si="253"/>
        <v>0.1150701027432941</v>
      </c>
      <c r="S467">
        <f t="shared" si="254"/>
        <v>2063.3301108616297</v>
      </c>
      <c r="T467">
        <f t="shared" si="255"/>
        <v>3.7730984589031256E-2</v>
      </c>
      <c r="U467">
        <f t="shared" si="232"/>
        <v>0.20328666883495924</v>
      </c>
      <c r="V467">
        <f t="shared" si="256"/>
        <v>2.539338038000771E-5</v>
      </c>
      <c r="W467">
        <f t="shared" si="233"/>
        <v>12781.85636585877</v>
      </c>
      <c r="X467">
        <f t="shared" si="234"/>
        <v>14467.986240702052</v>
      </c>
      <c r="Y467">
        <f t="shared" si="235"/>
        <v>2.6816740516311385E-2</v>
      </c>
      <c r="Z467">
        <f t="shared" si="257"/>
        <v>6.703433628726805E-3</v>
      </c>
      <c r="AA467">
        <f t="shared" si="258"/>
        <v>4.6983116163426589E-5</v>
      </c>
      <c r="AB467">
        <f t="shared" si="259"/>
        <v>457</v>
      </c>
      <c r="AC467">
        <f>$AL$7*INDEX(I_rec,MATCH(AB467-$AL$13,cpi_rec_u,0))/INDEX(I_rec,MATCH(AB2-$AL$13,cpi_rec_u,0))</f>
        <v>2049.502492708898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118</v>
      </c>
      <c r="C468">
        <f t="shared" si="239"/>
        <v>2064</v>
      </c>
      <c r="D468">
        <f t="shared" si="240"/>
        <v>0.82718423890410464</v>
      </c>
      <c r="E468">
        <f t="shared" si="241"/>
        <v>0.1360964094310777</v>
      </c>
      <c r="F468">
        <f t="shared" si="242"/>
        <v>2.164520154329217E-6</v>
      </c>
      <c r="G468">
        <f t="shared" si="243"/>
        <v>1.37397947602048E-5</v>
      </c>
      <c r="H468" t="b">
        <f t="shared" si="244"/>
        <v>0</v>
      </c>
      <c r="I468">
        <f t="shared" si="245"/>
        <v>1</v>
      </c>
      <c r="J468">
        <f t="shared" si="246"/>
        <v>2049.502492708898</v>
      </c>
      <c r="K468">
        <f t="shared" si="247"/>
        <v>13.017266263201929</v>
      </c>
      <c r="L468">
        <f t="shared" si="248"/>
        <v>3.2595933062164774E-2</v>
      </c>
      <c r="M468">
        <f t="shared" si="249"/>
        <v>2.0703070197630293E-4</v>
      </c>
      <c r="N468">
        <f t="shared" si="231"/>
        <v>0.17631009610538961</v>
      </c>
      <c r="O468">
        <f t="shared" si="250"/>
        <v>0.9961829201554524</v>
      </c>
      <c r="P468">
        <f t="shared" si="251"/>
        <v>2062.5197589721001</v>
      </c>
      <c r="Q468">
        <f t="shared" si="252"/>
        <v>0.76937498312385255</v>
      </c>
      <c r="R468">
        <f t="shared" si="253"/>
        <v>0.1150701027432941</v>
      </c>
      <c r="S468">
        <f t="shared" si="254"/>
        <v>2063.3585934910261</v>
      </c>
      <c r="T468">
        <f t="shared" si="255"/>
        <v>3.2595933062164774E-2</v>
      </c>
      <c r="U468">
        <f t="shared" si="232"/>
        <v>0.17111557371192423</v>
      </c>
      <c r="V468">
        <f t="shared" si="256"/>
        <v>2.1374755546502884E-5</v>
      </c>
      <c r="W468">
        <f t="shared" si="233"/>
        <v>12454.012355958483</v>
      </c>
      <c r="X468">
        <f t="shared" si="234"/>
        <v>14069.592758360126</v>
      </c>
      <c r="Y468">
        <f t="shared" si="235"/>
        <v>2.2197743147607661E-2</v>
      </c>
      <c r="Z468">
        <f t="shared" si="257"/>
        <v>5.7690128735978646E-3</v>
      </c>
      <c r="AA468">
        <f t="shared" si="258"/>
        <v>4.0410051569577677E-5</v>
      </c>
      <c r="AB468">
        <f t="shared" si="259"/>
        <v>457</v>
      </c>
      <c r="AC468">
        <f>$AL$7*INDEX(I_rec,MATCH(AB468-$AL$13,cpi_rec_u,0))/INDEX(I_rec,MATCH(AB2-$AL$13,cpi_rec_u,0))</f>
        <v>2049.502492708898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118</v>
      </c>
      <c r="C469">
        <f t="shared" si="239"/>
        <v>2064</v>
      </c>
      <c r="D469">
        <f t="shared" si="240"/>
        <v>0.82718423890410464</v>
      </c>
      <c r="E469">
        <f t="shared" si="241"/>
        <v>0.1360964094310777</v>
      </c>
      <c r="F469">
        <f t="shared" si="242"/>
        <v>1.8699367331838085E-6</v>
      </c>
      <c r="G469">
        <f t="shared" si="243"/>
        <v>1.1869858027020991E-5</v>
      </c>
      <c r="H469" t="b">
        <f t="shared" si="244"/>
        <v>0</v>
      </c>
      <c r="I469">
        <f t="shared" si="245"/>
        <v>1</v>
      </c>
      <c r="J469">
        <f t="shared" si="246"/>
        <v>2049.502492708898</v>
      </c>
      <c r="K469">
        <f t="shared" si="247"/>
        <v>13.044079700385074</v>
      </c>
      <c r="L469">
        <f t="shared" si="248"/>
        <v>2.8159743610348391E-2</v>
      </c>
      <c r="M469">
        <f t="shared" si="249"/>
        <v>1.7922297791904464E-4</v>
      </c>
      <c r="N469">
        <f t="shared" si="231"/>
        <v>0.17563717731004519</v>
      </c>
      <c r="O469">
        <f t="shared" si="250"/>
        <v>0.99618332239497964</v>
      </c>
      <c r="P469">
        <f t="shared" si="251"/>
        <v>2062.5465724092833</v>
      </c>
      <c r="Q469">
        <f t="shared" si="252"/>
        <v>0.76937498312385255</v>
      </c>
      <c r="R469">
        <f t="shared" si="253"/>
        <v>0.1150701027432941</v>
      </c>
      <c r="S469">
        <f t="shared" si="254"/>
        <v>2063.3871347899758</v>
      </c>
      <c r="T469">
        <f t="shared" si="255"/>
        <v>2.8159743610348391E-2</v>
      </c>
      <c r="U469">
        <f t="shared" si="232"/>
        <v>0.14330572628962882</v>
      </c>
      <c r="V469">
        <f t="shared" si="256"/>
        <v>1.7900912239652051E-5</v>
      </c>
      <c r="W469">
        <f t="shared" si="233"/>
        <v>12073.078377466878</v>
      </c>
      <c r="X469">
        <f t="shared" si="234"/>
        <v>13617.688518618477</v>
      </c>
      <c r="Y469">
        <f t="shared" si="235"/>
        <v>1.8334303082566335E-2</v>
      </c>
      <c r="Z469">
        <f t="shared" si="257"/>
        <v>4.9648471022436559E-3</v>
      </c>
      <c r="AA469">
        <f t="shared" si="258"/>
        <v>3.4742886158248208E-5</v>
      </c>
      <c r="AB469">
        <f t="shared" si="259"/>
        <v>457</v>
      </c>
      <c r="AC469">
        <f>$AL$7*INDEX(I_rec,MATCH(AB469-$AL$13,cpi_rec_u,0))/INDEX(I_rec,MATCH(AB2-$AL$13,cpi_rec_u,0))</f>
        <v>2049.502492708898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119</v>
      </c>
      <c r="C470">
        <f t="shared" si="239"/>
        <v>2064</v>
      </c>
      <c r="D470">
        <f t="shared" si="240"/>
        <v>0.86098696309970146</v>
      </c>
      <c r="E470">
        <f t="shared" si="241"/>
        <v>0.15162480714322368</v>
      </c>
      <c r="F470">
        <f t="shared" si="242"/>
        <v>1.7997649341645033E-6</v>
      </c>
      <c r="G470">
        <f t="shared" si="243"/>
        <v>1.0070093092856488E-5</v>
      </c>
      <c r="H470" t="b">
        <f t="shared" si="244"/>
        <v>0</v>
      </c>
      <c r="I470">
        <f t="shared" si="245"/>
        <v>1</v>
      </c>
      <c r="J470">
        <f t="shared" si="246"/>
        <v>2049.502492708898</v>
      </c>
      <c r="K470">
        <f t="shared" si="247"/>
        <v>13.070948368858646</v>
      </c>
      <c r="L470">
        <f t="shared" si="248"/>
        <v>2.4327303614480243E-2</v>
      </c>
      <c r="M470">
        <f t="shared" si="249"/>
        <v>1.5515030141687372E-4</v>
      </c>
      <c r="N470">
        <f t="shared" si="231"/>
        <v>0.17496689720076189</v>
      </c>
      <c r="O470">
        <f t="shared" si="250"/>
        <v>0.99618372306166092</v>
      </c>
      <c r="P470">
        <f t="shared" si="251"/>
        <v>2062.5734410777568</v>
      </c>
      <c r="Q470">
        <f t="shared" si="252"/>
        <v>0.80081534324481285</v>
      </c>
      <c r="R470">
        <f t="shared" si="253"/>
        <v>0.12581237002347201</v>
      </c>
      <c r="S470">
        <f t="shared" si="254"/>
        <v>2063.4157348793283</v>
      </c>
      <c r="T470">
        <f t="shared" si="255"/>
        <v>2.4327303614480243E-2</v>
      </c>
      <c r="U470">
        <f t="shared" si="232"/>
        <v>0.11926357434848731</v>
      </c>
      <c r="V470">
        <f t="shared" si="256"/>
        <v>1.4897707391571245E-5</v>
      </c>
      <c r="W470">
        <f t="shared" si="233"/>
        <v>11843.34377535103</v>
      </c>
      <c r="X470">
        <f t="shared" si="234"/>
        <v>13266.130715314021</v>
      </c>
      <c r="Y470">
        <f t="shared" si="235"/>
        <v>1.4327596936727732E-2</v>
      </c>
      <c r="Z470">
        <f t="shared" si="257"/>
        <v>4.2727789384117698E-3</v>
      </c>
      <c r="AA470">
        <f t="shared" si="258"/>
        <v>2.9856766637370482E-5</v>
      </c>
      <c r="AB470">
        <f t="shared" si="259"/>
        <v>457</v>
      </c>
      <c r="AC470">
        <f>$AL$7*INDEX(I_rec,MATCH(AB470-$AL$13,cpi_rec_u,0))/INDEX(I_rec,MATCH(AB2-$AL$13,cpi_rec_u,0))</f>
        <v>2049.502492708898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119</v>
      </c>
      <c r="C471">
        <f t="shared" si="239"/>
        <v>2065</v>
      </c>
      <c r="D471">
        <f t="shared" si="240"/>
        <v>0.86098696309970146</v>
      </c>
      <c r="E471">
        <f t="shared" si="241"/>
        <v>0.15162480714322368</v>
      </c>
      <c r="F471">
        <f t="shared" si="242"/>
        <v>1.5268759231186739E-6</v>
      </c>
      <c r="G471">
        <f t="shared" si="243"/>
        <v>8.5432171697378145E-6</v>
      </c>
      <c r="H471" t="b">
        <f t="shared" si="244"/>
        <v>1</v>
      </c>
      <c r="I471">
        <f t="shared" si="245"/>
        <v>1.0249999999999999</v>
      </c>
      <c r="J471">
        <f t="shared" si="246"/>
        <v>2100.7400550266202</v>
      </c>
      <c r="K471">
        <f t="shared" si="247"/>
        <v>13.097872382390086</v>
      </c>
      <c r="L471">
        <f t="shared" si="248"/>
        <v>2.1154647918010527E-2</v>
      </c>
      <c r="M471">
        <f t="shared" si="249"/>
        <v>1.3189679420902217E-4</v>
      </c>
      <c r="N471">
        <f t="shared" si="231"/>
        <v>0.17429924489393303</v>
      </c>
      <c r="O471">
        <f t="shared" si="250"/>
        <v>0.99618412215390217</v>
      </c>
      <c r="P471">
        <f t="shared" si="251"/>
        <v>2113.8379274090103</v>
      </c>
      <c r="Q471">
        <f t="shared" si="252"/>
        <v>0.80081534324481285</v>
      </c>
      <c r="R471">
        <f t="shared" si="253"/>
        <v>0.12581237002347201</v>
      </c>
      <c r="S471">
        <f t="shared" si="254"/>
        <v>2114.6819561979041</v>
      </c>
      <c r="T471">
        <f t="shared" si="255"/>
        <v>2.1154647918010527E-2</v>
      </c>
      <c r="U471">
        <f t="shared" si="232"/>
        <v>9.8340046051112531E-2</v>
      </c>
      <c r="V471">
        <f t="shared" si="256"/>
        <v>1.2284062748801038E-5</v>
      </c>
      <c r="W471">
        <f t="shared" si="233"/>
        <v>11510.891517478598</v>
      </c>
      <c r="X471">
        <f t="shared" si="234"/>
        <v>12803.619959991316</v>
      </c>
      <c r="Y471">
        <f t="shared" si="235"/>
        <v>1.1044059825883077E-2</v>
      </c>
      <c r="Z471">
        <f t="shared" si="257"/>
        <v>3.7013631075888593E-3</v>
      </c>
      <c r="AA471">
        <f t="shared" si="258"/>
        <v>2.5218675694825739E-5</v>
      </c>
      <c r="AB471">
        <f t="shared" si="259"/>
        <v>469</v>
      </c>
      <c r="AC471">
        <f>$AL$7*INDEX(I_rec,MATCH(AB471-$AL$13,cpi_rec_u,0))/INDEX(I_rec,MATCH(AB2-$AL$13,cpi_rec_u,0))</f>
        <v>2100.7400550266202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119</v>
      </c>
      <c r="C472">
        <f t="shared" si="239"/>
        <v>2065</v>
      </c>
      <c r="D472">
        <f t="shared" si="240"/>
        <v>0.86098696309970146</v>
      </c>
      <c r="E472">
        <f t="shared" si="241"/>
        <v>0.15162480714322368</v>
      </c>
      <c r="F472">
        <f t="shared" si="242"/>
        <v>1.2953636557441734E-6</v>
      </c>
      <c r="G472">
        <f t="shared" si="243"/>
        <v>7.2478535139936416E-6</v>
      </c>
      <c r="H472" t="b">
        <f t="shared" si="244"/>
        <v>0</v>
      </c>
      <c r="I472">
        <f t="shared" si="245"/>
        <v>1</v>
      </c>
      <c r="J472">
        <f t="shared" si="246"/>
        <v>2100.7400550266202</v>
      </c>
      <c r="K472">
        <f t="shared" si="247"/>
        <v>13.124851854981088</v>
      </c>
      <c r="L472">
        <f t="shared" si="248"/>
        <v>1.7947078507259382E-2</v>
      </c>
      <c r="M472">
        <f t="shared" si="249"/>
        <v>1.1212845971773963E-4</v>
      </c>
      <c r="N472">
        <f t="shared" si="231"/>
        <v>0.17363420955354852</v>
      </c>
      <c r="O472">
        <f t="shared" si="250"/>
        <v>0.9961845196702418</v>
      </c>
      <c r="P472">
        <f t="shared" si="251"/>
        <v>2113.8649068816012</v>
      </c>
      <c r="Q472">
        <f t="shared" si="252"/>
        <v>0.80081534324481285</v>
      </c>
      <c r="R472">
        <f t="shared" si="253"/>
        <v>0.12581237002347201</v>
      </c>
      <c r="S472">
        <f t="shared" si="254"/>
        <v>2114.7106742316073</v>
      </c>
      <c r="T472">
        <f t="shared" si="255"/>
        <v>1.7947078507259382E-2</v>
      </c>
      <c r="U472">
        <f t="shared" si="232"/>
        <v>8.0578256878414967E-2</v>
      </c>
      <c r="V472">
        <f t="shared" si="256"/>
        <v>1.0065364044765568E-5</v>
      </c>
      <c r="W472">
        <f t="shared" si="233"/>
        <v>11117.53386334867</v>
      </c>
      <c r="X472">
        <f t="shared" si="234"/>
        <v>12272.546879494605</v>
      </c>
      <c r="Y472">
        <f t="shared" si="235"/>
        <v>8.3713651477817074E-3</v>
      </c>
      <c r="Z472">
        <f t="shared" si="257"/>
        <v>3.1281622318674453E-3</v>
      </c>
      <c r="AA472">
        <f t="shared" si="258"/>
        <v>2.1291597389703382E-5</v>
      </c>
      <c r="AB472">
        <f t="shared" si="259"/>
        <v>469</v>
      </c>
      <c r="AC472">
        <f>$AL$7*INDEX(I_rec,MATCH(AB472-$AL$13,cpi_rec_u,0))/INDEX(I_rec,MATCH(AB2-$AL$13,cpi_rec_u,0))</f>
        <v>2100.7400550266202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119</v>
      </c>
      <c r="C473">
        <f t="shared" si="239"/>
        <v>2065</v>
      </c>
      <c r="D473">
        <f t="shared" si="240"/>
        <v>0.86098696309970146</v>
      </c>
      <c r="E473">
        <f t="shared" si="241"/>
        <v>0.15162480714322368</v>
      </c>
      <c r="F473">
        <f t="shared" si="242"/>
        <v>1.098954391261622E-6</v>
      </c>
      <c r="G473">
        <f t="shared" si="243"/>
        <v>6.14889912273202E-6</v>
      </c>
      <c r="H473" t="b">
        <f t="shared" si="244"/>
        <v>0</v>
      </c>
      <c r="I473">
        <f t="shared" si="245"/>
        <v>1</v>
      </c>
      <c r="J473">
        <f t="shared" si="246"/>
        <v>2100.7400550266202</v>
      </c>
      <c r="K473">
        <f t="shared" si="247"/>
        <v>13.151886900868291</v>
      </c>
      <c r="L473">
        <f t="shared" si="248"/>
        <v>1.5225856189811884E-2</v>
      </c>
      <c r="M473">
        <f t="shared" si="249"/>
        <v>9.5322949690105195E-5</v>
      </c>
      <c r="N473">
        <f t="shared" si="231"/>
        <v>0.17297178039099806</v>
      </c>
      <c r="O473">
        <f t="shared" si="250"/>
        <v>0.99618491560935074</v>
      </c>
      <c r="P473">
        <f t="shared" si="251"/>
        <v>2113.8919419274885</v>
      </c>
      <c r="Q473">
        <f t="shared" si="252"/>
        <v>0.80081534324481285</v>
      </c>
      <c r="R473">
        <f t="shared" si="253"/>
        <v>0.12581237002347201</v>
      </c>
      <c r="S473">
        <f t="shared" si="254"/>
        <v>2114.7394514197581</v>
      </c>
      <c r="T473">
        <f t="shared" si="255"/>
        <v>1.5225856189811884E-2</v>
      </c>
      <c r="U473">
        <f t="shared" si="232"/>
        <v>6.5498810715337891E-2</v>
      </c>
      <c r="V473">
        <f t="shared" si="256"/>
        <v>8.1817279237480086E-6</v>
      </c>
      <c r="W473">
        <f t="shared" si="233"/>
        <v>10652.11990113705</v>
      </c>
      <c r="X473">
        <f t="shared" si="234"/>
        <v>11662.753885688966</v>
      </c>
      <c r="Y473">
        <f t="shared" si="235"/>
        <v>6.2142864210144423E-3</v>
      </c>
      <c r="Z473">
        <f t="shared" si="257"/>
        <v>2.6437295042939907E-3</v>
      </c>
      <c r="AA473">
        <f t="shared" si="258"/>
        <v>1.7966533067399528E-5</v>
      </c>
      <c r="AB473">
        <f t="shared" si="259"/>
        <v>469</v>
      </c>
      <c r="AC473">
        <f>$AL$7*INDEX(I_rec,MATCH(AB473-$AL$13,cpi_rec_u,0))/INDEX(I_rec,MATCH(AB2-$AL$13,cpi_rec_u,0))</f>
        <v>2100.7400550266202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119</v>
      </c>
      <c r="C474">
        <f t="shared" si="239"/>
        <v>2065</v>
      </c>
      <c r="D474">
        <f t="shared" si="240"/>
        <v>0.86098696309970146</v>
      </c>
      <c r="E474">
        <f t="shared" si="241"/>
        <v>0.15162480714322368</v>
      </c>
      <c r="F474">
        <f t="shared" si="242"/>
        <v>9.3232564362737984E-7</v>
      </c>
      <c r="G474">
        <f t="shared" si="243"/>
        <v>5.2165734791046401E-6</v>
      </c>
      <c r="H474" t="b">
        <f t="shared" si="244"/>
        <v>0</v>
      </c>
      <c r="I474">
        <f t="shared" si="245"/>
        <v>1</v>
      </c>
      <c r="J474">
        <f t="shared" si="246"/>
        <v>2100.7400550266202</v>
      </c>
      <c r="K474">
        <f t="shared" si="247"/>
        <v>13.178977634523569</v>
      </c>
      <c r="L474">
        <f t="shared" si="248"/>
        <v>1.29172386814412E-2</v>
      </c>
      <c r="M474">
        <f t="shared" si="249"/>
        <v>8.1036204015426882E-5</v>
      </c>
      <c r="N474">
        <f t="shared" si="231"/>
        <v>0.17231194666487479</v>
      </c>
      <c r="O474">
        <f t="shared" si="250"/>
        <v>0.99618530997003252</v>
      </c>
      <c r="P474">
        <f t="shared" si="251"/>
        <v>2113.9190326611438</v>
      </c>
      <c r="Q474">
        <f t="shared" si="252"/>
        <v>0.80081534324481285</v>
      </c>
      <c r="R474">
        <f t="shared" si="253"/>
        <v>0.12581237002347201</v>
      </c>
      <c r="S474">
        <f t="shared" si="254"/>
        <v>2114.7682878842047</v>
      </c>
      <c r="T474">
        <f t="shared" si="255"/>
        <v>1.29172386814412E-2</v>
      </c>
      <c r="U474">
        <f t="shared" si="232"/>
        <v>5.2694993656370516E-2</v>
      </c>
      <c r="V474">
        <f t="shared" si="256"/>
        <v>6.5823500660767172E-6</v>
      </c>
      <c r="W474">
        <f t="shared" si="233"/>
        <v>10101.45718591794</v>
      </c>
      <c r="X474">
        <f t="shared" si="234"/>
        <v>10962.578571928261</v>
      </c>
      <c r="Y474">
        <f t="shared" si="235"/>
        <v>4.4921029845512734E-3</v>
      </c>
      <c r="Z474">
        <f t="shared" si="257"/>
        <v>2.2343177724643525E-3</v>
      </c>
      <c r="AA474">
        <f t="shared" si="258"/>
        <v>1.5151194038191881E-5</v>
      </c>
      <c r="AB474">
        <f t="shared" si="259"/>
        <v>469</v>
      </c>
      <c r="AC474">
        <f>$AL$7*INDEX(I_rec,MATCH(AB474-$AL$13,cpi_rec_u,0))/INDEX(I_rec,MATCH(AB2-$AL$13,cpi_rec_u,0))</f>
        <v>2100.7400550266202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119</v>
      </c>
      <c r="C475">
        <f t="shared" si="239"/>
        <v>2065</v>
      </c>
      <c r="D475">
        <f t="shared" si="240"/>
        <v>0.86098696309970146</v>
      </c>
      <c r="E475">
        <f t="shared" si="241"/>
        <v>0.15162480714322368</v>
      </c>
      <c r="F475">
        <f t="shared" si="242"/>
        <v>7.9096194771769647E-7</v>
      </c>
      <c r="G475">
        <f t="shared" si="243"/>
        <v>4.4256115313869433E-6</v>
      </c>
      <c r="H475" t="b">
        <f t="shared" si="244"/>
        <v>0</v>
      </c>
      <c r="I475">
        <f t="shared" si="245"/>
        <v>1</v>
      </c>
      <c r="J475">
        <f t="shared" si="246"/>
        <v>2100.7400550266202</v>
      </c>
      <c r="K475">
        <f t="shared" si="247"/>
        <v>13.20612417065461</v>
      </c>
      <c r="L475">
        <f t="shared" si="248"/>
        <v>1.095866485754469E-2</v>
      </c>
      <c r="M475">
        <f t="shared" si="249"/>
        <v>6.8890717110399599E-5</v>
      </c>
      <c r="N475">
        <f t="shared" si="231"/>
        <v>0.1716546976807786</v>
      </c>
      <c r="O475">
        <f t="shared" si="250"/>
        <v>0.99618570275121743</v>
      </c>
      <c r="P475">
        <f t="shared" si="251"/>
        <v>2113.9461791972749</v>
      </c>
      <c r="Q475">
        <f t="shared" si="252"/>
        <v>0.80081534324481285</v>
      </c>
      <c r="R475">
        <f t="shared" si="253"/>
        <v>0.12581237002347201</v>
      </c>
      <c r="S475">
        <f t="shared" si="254"/>
        <v>2114.7971837470463</v>
      </c>
      <c r="T475">
        <f t="shared" si="255"/>
        <v>1.095866485754469E-2</v>
      </c>
      <c r="U475">
        <f t="shared" si="232"/>
        <v>4.1821754482463031E-2</v>
      </c>
      <c r="V475">
        <f t="shared" si="256"/>
        <v>5.2241286938233536E-6</v>
      </c>
      <c r="W475">
        <f t="shared" si="233"/>
        <v>9449.9379771266304</v>
      </c>
      <c r="X475">
        <f t="shared" si="234"/>
        <v>10158.630783229872</v>
      </c>
      <c r="Y475">
        <f t="shared" si="235"/>
        <v>3.1363990549014759E-3</v>
      </c>
      <c r="Z475">
        <f t="shared" si="257"/>
        <v>1.8883088744514782E-3</v>
      </c>
      <c r="AA475">
        <f t="shared" si="258"/>
        <v>1.2767439804015882E-5</v>
      </c>
      <c r="AB475">
        <f t="shared" si="259"/>
        <v>469</v>
      </c>
      <c r="AC475">
        <f>$AL$7*INDEX(I_rec,MATCH(AB475-$AL$13,cpi_rec_u,0))/INDEX(I_rec,MATCH(AB2-$AL$13,cpi_rec_u,0))</f>
        <v>2100.7400550266202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119</v>
      </c>
      <c r="C476">
        <f t="shared" si="239"/>
        <v>2065</v>
      </c>
      <c r="D476">
        <f t="shared" si="240"/>
        <v>0.86098696309970146</v>
      </c>
      <c r="E476">
        <f t="shared" si="241"/>
        <v>0.15162480714322368</v>
      </c>
      <c r="F476">
        <f t="shared" si="242"/>
        <v>6.7103249493737212E-7</v>
      </c>
      <c r="G476">
        <f t="shared" si="243"/>
        <v>3.7545790364495714E-6</v>
      </c>
      <c r="H476" t="b">
        <f t="shared" si="244"/>
        <v>0</v>
      </c>
      <c r="I476">
        <f t="shared" si="245"/>
        <v>1</v>
      </c>
      <c r="J476">
        <f t="shared" si="246"/>
        <v>2100.7400550266202</v>
      </c>
      <c r="K476">
        <f t="shared" si="247"/>
        <v>13.23332662420537</v>
      </c>
      <c r="L476">
        <f t="shared" si="248"/>
        <v>9.2970594119722531E-3</v>
      </c>
      <c r="M476">
        <f t="shared" si="249"/>
        <v>5.8565562906693133E-5</v>
      </c>
      <c r="N476">
        <f t="shared" si="231"/>
        <v>0.17100002279111987</v>
      </c>
      <c r="O476">
        <f t="shared" si="250"/>
        <v>0.99618609395196278</v>
      </c>
      <c r="P476">
        <f t="shared" si="251"/>
        <v>2113.9733816508256</v>
      </c>
      <c r="Q476">
        <f t="shared" si="252"/>
        <v>0.80081534324481285</v>
      </c>
      <c r="R476">
        <f t="shared" si="253"/>
        <v>0.12581237002347201</v>
      </c>
      <c r="S476">
        <f t="shared" si="254"/>
        <v>2114.8261391306346</v>
      </c>
      <c r="T476">
        <f t="shared" si="255"/>
        <v>9.2970594119722531E-3</v>
      </c>
      <c r="U476">
        <f t="shared" si="232"/>
        <v>3.2586355834908397E-2</v>
      </c>
      <c r="V476">
        <f t="shared" si="256"/>
        <v>4.0704967701837377E-6</v>
      </c>
      <c r="W476">
        <f t="shared" si="233"/>
        <v>8679.0970488459643</v>
      </c>
      <c r="X476">
        <f t="shared" si="234"/>
        <v>9235.5366614288723</v>
      </c>
      <c r="Y476">
        <f t="shared" si="235"/>
        <v>2.0891965044539077E-3</v>
      </c>
      <c r="Z476">
        <f t="shared" si="257"/>
        <v>1.5958839226823344E-3</v>
      </c>
      <c r="AA476">
        <f t="shared" si="258"/>
        <v>1.0749109035725629E-5</v>
      </c>
      <c r="AB476">
        <f t="shared" si="259"/>
        <v>469</v>
      </c>
      <c r="AC476">
        <f>$AL$7*INDEX(I_rec,MATCH(AB476-$AL$13,cpi_rec_u,0))/INDEX(I_rec,MATCH(AB2-$AL$13,cpi_rec_u,0))</f>
        <v>2100.7400550266202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119</v>
      </c>
      <c r="C477">
        <f t="shared" si="239"/>
        <v>2065</v>
      </c>
      <c r="D477">
        <f t="shared" si="240"/>
        <v>0.86098696309970146</v>
      </c>
      <c r="E477">
        <f t="shared" si="241"/>
        <v>0.15162480714322368</v>
      </c>
      <c r="F477">
        <f t="shared" si="242"/>
        <v>5.6928732230565688E-7</v>
      </c>
      <c r="G477">
        <f t="shared" si="243"/>
        <v>3.1852917141439143E-6</v>
      </c>
      <c r="H477" t="b">
        <f t="shared" si="244"/>
        <v>0</v>
      </c>
      <c r="I477">
        <f t="shared" si="245"/>
        <v>1</v>
      </c>
      <c r="J477">
        <f t="shared" si="246"/>
        <v>2100.7400550266202</v>
      </c>
      <c r="K477">
        <f t="shared" si="247"/>
        <v>13.260585110356589</v>
      </c>
      <c r="L477">
        <f t="shared" si="248"/>
        <v>7.8873945716328667E-3</v>
      </c>
      <c r="M477">
        <f t="shared" si="249"/>
        <v>4.9787914866400176E-5</v>
      </c>
      <c r="N477">
        <f t="shared" si="231"/>
        <v>0.1703479113949235</v>
      </c>
      <c r="O477">
        <f t="shared" si="250"/>
        <v>0.99618648357145001</v>
      </c>
      <c r="P477">
        <f t="shared" si="251"/>
        <v>2114.0006401369769</v>
      </c>
      <c r="Q477">
        <f t="shared" si="252"/>
        <v>0.80081534324481285</v>
      </c>
      <c r="R477">
        <f t="shared" si="253"/>
        <v>0.12581237002347201</v>
      </c>
      <c r="S477">
        <f t="shared" si="254"/>
        <v>2114.8551541575721</v>
      </c>
      <c r="T477">
        <f t="shared" si="255"/>
        <v>7.8873945716328667E-3</v>
      </c>
      <c r="U477">
        <f t="shared" si="232"/>
        <v>2.4740442787587583E-2</v>
      </c>
      <c r="V477">
        <f t="shared" si="256"/>
        <v>3.090431251963093E-6</v>
      </c>
      <c r="W477">
        <f t="shared" si="233"/>
        <v>7767.0885456834458</v>
      </c>
      <c r="X477">
        <f t="shared" si="234"/>
        <v>8175.6447730551972</v>
      </c>
      <c r="Y477">
        <f t="shared" si="235"/>
        <v>1.3013707658091371E-3</v>
      </c>
      <c r="Z477">
        <f t="shared" si="257"/>
        <v>1.3487446515117753E-3</v>
      </c>
      <c r="AA477">
        <f t="shared" si="258"/>
        <v>9.0401830859582761E-6</v>
      </c>
      <c r="AB477">
        <f t="shared" si="259"/>
        <v>469</v>
      </c>
      <c r="AC477">
        <f>$AL$7*INDEX(I_rec,MATCH(AB477-$AL$13,cpi_rec_u,0))/INDEX(I_rec,MATCH(AB2-$AL$13,cpi_rec_u,0))</f>
        <v>2100.7400550266202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119</v>
      </c>
      <c r="C478">
        <f t="shared" si="239"/>
        <v>2065</v>
      </c>
      <c r="D478">
        <f t="shared" si="240"/>
        <v>0.86098696309970146</v>
      </c>
      <c r="E478">
        <f t="shared" si="241"/>
        <v>0.15162480714322368</v>
      </c>
      <c r="F478">
        <f t="shared" si="242"/>
        <v>4.829692418519794E-7</v>
      </c>
      <c r="G478">
        <f t="shared" si="243"/>
        <v>2.7023224722919347E-6</v>
      </c>
      <c r="H478" t="b">
        <f t="shared" si="244"/>
        <v>0</v>
      </c>
      <c r="I478">
        <f t="shared" si="245"/>
        <v>1</v>
      </c>
      <c r="J478">
        <f t="shared" si="246"/>
        <v>2100.7400550266202</v>
      </c>
      <c r="K478">
        <f t="shared" si="247"/>
        <v>13.287899744526239</v>
      </c>
      <c r="L478">
        <f t="shared" si="248"/>
        <v>6.6914698908465244E-3</v>
      </c>
      <c r="M478">
        <f t="shared" si="249"/>
        <v>4.2325836954614465E-5</v>
      </c>
      <c r="N478">
        <f t="shared" si="231"/>
        <v>0.169698352937633</v>
      </c>
      <c r="O478">
        <f t="shared" si="250"/>
        <v>0.99618687160898256</v>
      </c>
      <c r="P478">
        <f t="shared" si="251"/>
        <v>2114.0279547711466</v>
      </c>
      <c r="Q478">
        <f t="shared" si="252"/>
        <v>0.80081534324481285</v>
      </c>
      <c r="R478">
        <f t="shared" si="253"/>
        <v>0.12581237002347201</v>
      </c>
      <c r="S478">
        <f t="shared" si="254"/>
        <v>2114.8842289507143</v>
      </c>
      <c r="T478">
        <f t="shared" si="255"/>
        <v>6.6914698908465244E-3</v>
      </c>
      <c r="U478">
        <f t="shared" si="232"/>
        <v>1.8073313922237922E-2</v>
      </c>
      <c r="V478">
        <f t="shared" si="256"/>
        <v>2.25761255169799E-6</v>
      </c>
      <c r="W478">
        <f t="shared" si="233"/>
        <v>6688.0670636281648</v>
      </c>
      <c r="X478">
        <f t="shared" si="234"/>
        <v>6958.6887029630998</v>
      </c>
      <c r="Y478">
        <f t="shared" si="235"/>
        <v>7.3130693746327794E-4</v>
      </c>
      <c r="Z478">
        <f t="shared" si="257"/>
        <v>1.1398779200677222E-3</v>
      </c>
      <c r="AA478">
        <f t="shared" si="258"/>
        <v>7.5932310548551193E-6</v>
      </c>
      <c r="AB478">
        <f t="shared" si="259"/>
        <v>469</v>
      </c>
      <c r="AC478">
        <f>$AL$7*INDEX(I_rec,MATCH(AB478-$AL$13,cpi_rec_u,0))/INDEX(I_rec,MATCH(AB2-$AL$13,cpi_rec_u,0))</f>
        <v>2100.7400550266202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119</v>
      </c>
      <c r="C479">
        <f t="shared" si="239"/>
        <v>2065</v>
      </c>
      <c r="D479">
        <f t="shared" si="240"/>
        <v>0.86098696309970146</v>
      </c>
      <c r="E479">
        <f t="shared" si="241"/>
        <v>0.15162480714322368</v>
      </c>
      <c r="F479">
        <f t="shared" si="242"/>
        <v>4.0973912370006401E-7</v>
      </c>
      <c r="G479">
        <f t="shared" si="243"/>
        <v>2.2925833485918707E-6</v>
      </c>
      <c r="H479" t="b">
        <f t="shared" si="244"/>
        <v>0</v>
      </c>
      <c r="I479">
        <f t="shared" si="245"/>
        <v>1</v>
      </c>
      <c r="J479">
        <f t="shared" si="246"/>
        <v>2100.7400550266202</v>
      </c>
      <c r="K479">
        <f t="shared" si="247"/>
        <v>13.315270642370047</v>
      </c>
      <c r="L479">
        <f t="shared" si="248"/>
        <v>5.6768770591422314E-3</v>
      </c>
      <c r="M479">
        <f t="shared" si="249"/>
        <v>3.598215508152564E-5</v>
      </c>
      <c r="N479">
        <f t="shared" si="231"/>
        <v>0.16905133691091523</v>
      </c>
      <c r="O479">
        <f t="shared" si="250"/>
        <v>0.99618725806398634</v>
      </c>
      <c r="P479">
        <f t="shared" si="251"/>
        <v>2114.0553256689905</v>
      </c>
      <c r="Q479">
        <f t="shared" si="252"/>
        <v>0.80081534324481285</v>
      </c>
      <c r="R479">
        <f t="shared" si="253"/>
        <v>0.12581237002347201</v>
      </c>
      <c r="S479">
        <f t="shared" si="254"/>
        <v>2114.9133636331703</v>
      </c>
      <c r="T479">
        <f t="shared" si="255"/>
        <v>5.6768770591422314E-3</v>
      </c>
      <c r="U479">
        <f t="shared" si="232"/>
        <v>1.2406212592245745E-2</v>
      </c>
      <c r="V479">
        <f t="shared" si="256"/>
        <v>1.549711435755304E-6</v>
      </c>
      <c r="W479">
        <f t="shared" si="233"/>
        <v>5411.4554220529326</v>
      </c>
      <c r="X479">
        <f t="shared" si="234"/>
        <v>5561.3996646742844</v>
      </c>
      <c r="Y479">
        <f t="shared" si="235"/>
        <v>3.4375967385093063E-4</v>
      </c>
      <c r="Z479">
        <f t="shared" si="257"/>
        <v>9.6335668676587047E-4</v>
      </c>
      <c r="AA479">
        <f t="shared" si="258"/>
        <v>6.3680932425219509E-6</v>
      </c>
      <c r="AB479">
        <f t="shared" si="259"/>
        <v>469</v>
      </c>
      <c r="AC479">
        <f>$AL$7*INDEX(I_rec,MATCH(AB479-$AL$13,cpi_rec_u,0))/INDEX(I_rec,MATCH(AB2-$AL$13,cpi_rec_u,0))</f>
        <v>2100.7400550266202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119</v>
      </c>
      <c r="C480">
        <f t="shared" si="239"/>
        <v>2065</v>
      </c>
      <c r="D480">
        <f t="shared" si="240"/>
        <v>0.86098696309970146</v>
      </c>
      <c r="E480">
        <f t="shared" si="241"/>
        <v>0.15162480714322368</v>
      </c>
      <c r="F480">
        <f t="shared" si="242"/>
        <v>3.4761250809000833E-7</v>
      </c>
      <c r="G480">
        <f t="shared" si="243"/>
        <v>1.9449708405018625E-6</v>
      </c>
      <c r="H480" t="b">
        <f t="shared" si="244"/>
        <v>0</v>
      </c>
      <c r="I480">
        <f t="shared" si="245"/>
        <v>1</v>
      </c>
      <c r="J480">
        <f t="shared" si="246"/>
        <v>2100.7400550266202</v>
      </c>
      <c r="K480">
        <f t="shared" si="247"/>
        <v>13.342697919781978</v>
      </c>
      <c r="L480">
        <f t="shared" si="248"/>
        <v>4.8161216698739996E-3</v>
      </c>
      <c r="M480">
        <f t="shared" si="249"/>
        <v>3.0589247076183556E-5</v>
      </c>
      <c r="N480">
        <f t="shared" si="231"/>
        <v>0.16840685285246482</v>
      </c>
      <c r="O480">
        <f t="shared" si="250"/>
        <v>0.99618764293600326</v>
      </c>
      <c r="P480">
        <f t="shared" si="251"/>
        <v>2114.0827529464023</v>
      </c>
      <c r="Q480">
        <f t="shared" si="252"/>
        <v>0.80081534324481285</v>
      </c>
      <c r="R480">
        <f t="shared" si="253"/>
        <v>0.12581237002347201</v>
      </c>
      <c r="S480">
        <f t="shared" si="254"/>
        <v>2114.9425583283019</v>
      </c>
      <c r="T480">
        <f t="shared" si="255"/>
        <v>4.8161216698739996E-3</v>
      </c>
      <c r="U480">
        <f t="shared" si="232"/>
        <v>7.5874837016371086E-3</v>
      </c>
      <c r="V480">
        <f t="shared" si="256"/>
        <v>9.477840375219244E-7</v>
      </c>
      <c r="W480">
        <f t="shared" si="233"/>
        <v>3901.0783830976634</v>
      </c>
      <c r="X480">
        <f t="shared" si="234"/>
        <v>3957.0617230726448</v>
      </c>
      <c r="Y480">
        <f t="shared" si="235"/>
        <v>1.0888596380524107E-4</v>
      </c>
      <c r="Z480">
        <f t="shared" si="257"/>
        <v>8.1417180701782912E-4</v>
      </c>
      <c r="AA480">
        <f t="shared" si="258"/>
        <v>5.3307664402700054E-6</v>
      </c>
      <c r="AB480">
        <f t="shared" si="259"/>
        <v>469</v>
      </c>
      <c r="AC480">
        <f>$AL$7*INDEX(I_rec,MATCH(AB480-$AL$13,cpi_rec_u,0))/INDEX(I_rec,MATCH(AB2-$AL$13,cpi_rec_u,0))</f>
        <v>2100.7400550266202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119</v>
      </c>
      <c r="C481">
        <f t="shared" si="239"/>
        <v>2065</v>
      </c>
      <c r="D481">
        <f t="shared" si="240"/>
        <v>0.86098696309970146</v>
      </c>
      <c r="E481">
        <f t="shared" si="241"/>
        <v>0.15162480714322368</v>
      </c>
      <c r="F481">
        <f t="shared" si="242"/>
        <v>2.9490582859028857E-7</v>
      </c>
      <c r="G481">
        <f t="shared" si="243"/>
        <v>1.6500650119115738E-6</v>
      </c>
      <c r="H481" t="b">
        <f t="shared" si="244"/>
        <v>0</v>
      </c>
      <c r="I481">
        <f t="shared" si="245"/>
        <v>1</v>
      </c>
      <c r="J481">
        <f t="shared" si="246"/>
        <v>2100.7400550266202</v>
      </c>
      <c r="K481">
        <f t="shared" si="247"/>
        <v>13.3701816928947</v>
      </c>
      <c r="L481">
        <f t="shared" si="248"/>
        <v>4.0858781505010546E-3</v>
      </c>
      <c r="M481">
        <f t="shared" si="249"/>
        <v>2.600461352489202E-5</v>
      </c>
      <c r="N481">
        <f t="shared" si="231"/>
        <v>0.16776489034580935</v>
      </c>
      <c r="O481">
        <f t="shared" si="250"/>
        <v>0.99618802622469371</v>
      </c>
      <c r="P481">
        <f t="shared" si="251"/>
        <v>2114.1102367195149</v>
      </c>
      <c r="Q481">
        <f t="shared" si="252"/>
        <v>0.80081534324481285</v>
      </c>
      <c r="R481">
        <f t="shared" si="253"/>
        <v>0.12581237002347201</v>
      </c>
      <c r="S481">
        <f t="shared" si="254"/>
        <v>2114.9718131597251</v>
      </c>
      <c r="T481">
        <f t="shared" si="255"/>
        <v>4.0858781505010546E-3</v>
      </c>
      <c r="U481">
        <f t="shared" si="232"/>
        <v>3.4884647763609752E-3</v>
      </c>
      <c r="V481">
        <f t="shared" si="256"/>
        <v>4.3575859408818737E-7</v>
      </c>
      <c r="W481">
        <f t="shared" si="233"/>
        <v>2114.1377771047005</v>
      </c>
      <c r="X481">
        <f t="shared" si="234"/>
        <v>2115.0011282513115</v>
      </c>
      <c r="Y481">
        <f t="shared" si="235"/>
        <v>1.4245855200164956E-6</v>
      </c>
      <c r="Z481">
        <f t="shared" si="257"/>
        <v>6.8808988046453225E-4</v>
      </c>
      <c r="AA481">
        <f t="shared" si="258"/>
        <v>4.4524601161261553E-6</v>
      </c>
      <c r="AB481">
        <f t="shared" si="259"/>
        <v>469</v>
      </c>
      <c r="AC481">
        <f>$AL$7*INDEX(I_rec,MATCH(AB481-$AL$13,cpi_rec_u,0))/INDEX(I_rec,MATCH(AB2-$AL$13,cpi_rec_u,0))</f>
        <v>2100.7400550266202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2065</v>
      </c>
      <c r="D482">
        <f t="shared" si="240"/>
        <v>1</v>
      </c>
      <c r="E482">
        <f t="shared" si="241"/>
        <v>1</v>
      </c>
      <c r="F482">
        <f t="shared" si="242"/>
        <v>1.6500650119115738E-6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2100.7400550266202</v>
      </c>
      <c r="K482">
        <f t="shared" si="247"/>
        <v>13.397722078080115</v>
      </c>
      <c r="L482">
        <f t="shared" si="248"/>
        <v>3.4663576639206201E-3</v>
      </c>
      <c r="M482">
        <f t="shared" si="249"/>
        <v>2.2107112440355221E-5</v>
      </c>
      <c r="N482">
        <f t="shared" si="231"/>
        <v>0.16712543902011442</v>
      </c>
      <c r="O482">
        <f t="shared" si="250"/>
        <v>0.99618840792983054</v>
      </c>
      <c r="P482">
        <f t="shared" si="251"/>
        <v>2114.1377771047005</v>
      </c>
      <c r="Q482">
        <f t="shared" si="252"/>
        <v>1</v>
      </c>
      <c r="R482">
        <f t="shared" si="253"/>
        <v>1</v>
      </c>
      <c r="S482">
        <f t="shared" si="254"/>
        <v>2115.0011282513115</v>
      </c>
      <c r="T482">
        <f t="shared" si="255"/>
        <v>3.4663576639206201E-3</v>
      </c>
      <c r="U482">
        <f t="shared" si="232"/>
        <v>0</v>
      </c>
      <c r="V482">
        <f t="shared" si="256"/>
        <v>0</v>
      </c>
      <c r="W482">
        <f t="shared" si="233"/>
        <v>2166.6838755942354</v>
      </c>
      <c r="X482">
        <f t="shared" si="234"/>
        <v>2167.5490051028519</v>
      </c>
      <c r="Y482">
        <f t="shared" si="235"/>
        <v>0</v>
      </c>
      <c r="Z482">
        <f t="shared" si="257"/>
        <v>5.8153311338699865E-4</v>
      </c>
      <c r="AA482">
        <f t="shared" si="258"/>
        <v>3.7087972944186715E-6</v>
      </c>
      <c r="AB482">
        <f t="shared" si="259"/>
        <v>469</v>
      </c>
      <c r="AC482">
        <f>$AL$7*INDEX(I_rec,MATCH(AB482-$AL$13,cpi_rec_u,0))/INDEX(I_rec,MATCH(AB2-$AL$13,cpi_rec_u,0))</f>
        <v>2100.7400550266202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2066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2153.2585564022856</v>
      </c>
      <c r="K483">
        <f t="shared" si="247"/>
        <v>13.425319191949836</v>
      </c>
      <c r="L483">
        <f t="shared" si="248"/>
        <v>0</v>
      </c>
      <c r="M483">
        <f t="shared" si="249"/>
        <v>0</v>
      </c>
      <c r="N483">
        <f t="shared" si="231"/>
        <v>0.16648848854998954</v>
      </c>
      <c r="O483">
        <f t="shared" si="250"/>
        <v>0.99618878805130184</v>
      </c>
      <c r="P483">
        <f t="shared" si="251"/>
        <v>2166.6838755942354</v>
      </c>
      <c r="Q483">
        <f t="shared" si="252"/>
        <v>1</v>
      </c>
      <c r="R483">
        <f t="shared" si="253"/>
        <v>1</v>
      </c>
      <c r="S483">
        <f t="shared" si="254"/>
        <v>2167.5490051028519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2166.7115295536414</v>
      </c>
      <c r="X483">
        <f t="shared" si="234"/>
        <v>2167.5784410873976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$AL$7*INDEX(I_rec,MATCH(AB483-$AL$13,cpi_rec_u,0))/INDEX(I_rec,MATCH(AB2-$AL$13,cpi_rec_u,0))</f>
        <v>2153.2585564022856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2066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2153.2585564022856</v>
      </c>
      <c r="K484">
        <f t="shared" si="247"/>
        <v>13.452973151355614</v>
      </c>
      <c r="L484">
        <f t="shared" si="248"/>
        <v>0</v>
      </c>
      <c r="M484">
        <f t="shared" si="249"/>
        <v>0</v>
      </c>
      <c r="N484">
        <f t="shared" si="231"/>
        <v>0.16585402865529394</v>
      </c>
      <c r="O484">
        <f t="shared" si="250"/>
        <v>0.99618916658910561</v>
      </c>
      <c r="P484">
        <f t="shared" si="251"/>
        <v>2166.7115295536414</v>
      </c>
      <c r="Q484">
        <f t="shared" si="252"/>
        <v>1</v>
      </c>
      <c r="R484">
        <f t="shared" si="253"/>
        <v>1</v>
      </c>
      <c r="S484">
        <f t="shared" si="254"/>
        <v>2167.5784410873976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2166.7392404756756</v>
      </c>
      <c r="X484">
        <f t="shared" si="234"/>
        <v>2167.607937705252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$AL$7*INDEX(I_rec,MATCH(AB484-$AL$13,cpi_rec_u,0))/INDEX(I_rec,MATCH(AB2-$AL$13,cpi_rec_u,0))</f>
        <v>2153.2585564022856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2066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2153.2585564022856</v>
      </c>
      <c r="K485">
        <f t="shared" si="247"/>
        <v>13.480684073389996</v>
      </c>
      <c r="L485">
        <f t="shared" si="248"/>
        <v>0</v>
      </c>
      <c r="M485">
        <f t="shared" si="249"/>
        <v>0</v>
      </c>
      <c r="N485">
        <f t="shared" si="231"/>
        <v>0.16522204910094263</v>
      </c>
      <c r="O485">
        <f t="shared" si="250"/>
        <v>0.99618954354334799</v>
      </c>
      <c r="P485">
        <f t="shared" si="251"/>
        <v>2166.7392404756756</v>
      </c>
      <c r="Q485">
        <f t="shared" si="252"/>
        <v>1</v>
      </c>
      <c r="R485">
        <f t="shared" si="253"/>
        <v>1</v>
      </c>
      <c r="S485">
        <f t="shared" si="254"/>
        <v>2167.607937705252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2166.7670084776723</v>
      </c>
      <c r="X485">
        <f t="shared" si="234"/>
        <v>2167.6374950813097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$AL$7*INDEX(I_rec,MATCH(AB485-$AL$13,cpi_rec_u,0))/INDEX(I_rec,MATCH(AB2-$AL$13,cpi_rec_u,0))</f>
        <v>2153.2585564022856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2066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2153.2585564022856</v>
      </c>
      <c r="K486">
        <f t="shared" si="247"/>
        <v>13.508452075386659</v>
      </c>
      <c r="L486">
        <f t="shared" si="248"/>
        <v>0</v>
      </c>
      <c r="M486">
        <f t="shared" si="249"/>
        <v>0</v>
      </c>
      <c r="N486">
        <f t="shared" si="231"/>
        <v>0.16459253969671317</v>
      </c>
      <c r="O486">
        <f t="shared" si="250"/>
        <v>0.99618991891424336</v>
      </c>
      <c r="P486">
        <f t="shared" si="251"/>
        <v>2166.7670084776723</v>
      </c>
      <c r="Q486">
        <f t="shared" si="252"/>
        <v>1</v>
      </c>
      <c r="R486">
        <f t="shared" si="253"/>
        <v>1</v>
      </c>
      <c r="S486">
        <f t="shared" si="254"/>
        <v>2167.6374950813097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2166.7948336772065</v>
      </c>
      <c r="X486">
        <f t="shared" si="234"/>
        <v>2167.6671133407226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$AL$7*INDEX(I_rec,MATCH(AB486-$AL$13,cpi_rec_u,0))/INDEX(I_rec,MATCH(AB2-$AL$13,cpi_rec_u,0))</f>
        <v>2153.2585564022856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2066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2153.2585564022856</v>
      </c>
      <c r="K487">
        <f t="shared" si="247"/>
        <v>13.536277274920977</v>
      </c>
      <c r="L487">
        <f t="shared" si="248"/>
        <v>0</v>
      </c>
      <c r="M487">
        <f t="shared" si="249"/>
        <v>0</v>
      </c>
      <c r="N487">
        <f t="shared" si="231"/>
        <v>0.16396549029705265</v>
      </c>
      <c r="O487">
        <f t="shared" si="250"/>
        <v>0.99619029270211179</v>
      </c>
      <c r="P487">
        <f t="shared" si="251"/>
        <v>2166.7948336772065</v>
      </c>
      <c r="Q487">
        <f t="shared" si="252"/>
        <v>1</v>
      </c>
      <c r="R487">
        <f t="shared" si="253"/>
        <v>1</v>
      </c>
      <c r="S487">
        <f t="shared" si="254"/>
        <v>2167.6671133407226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2166.8227161920963</v>
      </c>
      <c r="X487">
        <f t="shared" si="234"/>
        <v>2167.6967926089005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$AL$7*INDEX(I_rec,MATCH(AB487-$AL$13,cpi_rec_u,0))/INDEX(I_rec,MATCH(AB2-$AL$13,cpi_rec_u,0))</f>
        <v>2153.2585564022856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2066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2153.2585564022856</v>
      </c>
      <c r="K488">
        <f t="shared" si="247"/>
        <v>13.564159789810507</v>
      </c>
      <c r="L488">
        <f t="shared" si="248"/>
        <v>0</v>
      </c>
      <c r="M488">
        <f t="shared" si="249"/>
        <v>0</v>
      </c>
      <c r="N488">
        <f t="shared" si="231"/>
        <v>0.16334089080088499</v>
      </c>
      <c r="O488">
        <f t="shared" si="250"/>
        <v>0.99619066490737718</v>
      </c>
      <c r="P488">
        <f t="shared" si="251"/>
        <v>2166.8227161920963</v>
      </c>
      <c r="Q488">
        <f t="shared" si="252"/>
        <v>1</v>
      </c>
      <c r="R488">
        <f t="shared" si="253"/>
        <v>1</v>
      </c>
      <c r="S488">
        <f t="shared" si="254"/>
        <v>2167.6967926089005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2166.850656140401</v>
      </c>
      <c r="X488">
        <f t="shared" si="234"/>
        <v>2167.7265330115115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$AL$7*INDEX(I_rec,MATCH(AB488-$AL$13,cpi_rec_u,0))/INDEX(I_rec,MATCH(AB2-$AL$13,cpi_rec_u,0))</f>
        <v>2153.2585564022856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2066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2153.2585564022856</v>
      </c>
      <c r="K489">
        <f t="shared" si="247"/>
        <v>13.592099738115502</v>
      </c>
      <c r="L489">
        <f t="shared" si="248"/>
        <v>0</v>
      </c>
      <c r="M489">
        <f t="shared" si="249"/>
        <v>0</v>
      </c>
      <c r="N489">
        <f t="shared" si="231"/>
        <v>0.16271873115141838</v>
      </c>
      <c r="O489">
        <f t="shared" si="250"/>
        <v>0.99619103553056398</v>
      </c>
      <c r="P489">
        <f t="shared" si="251"/>
        <v>2166.850656140401</v>
      </c>
      <c r="Q489">
        <f t="shared" si="252"/>
        <v>1</v>
      </c>
      <c r="R489">
        <f t="shared" si="253"/>
        <v>1</v>
      </c>
      <c r="S489">
        <f t="shared" si="254"/>
        <v>2167.7265330115115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2166.878653640425</v>
      </c>
      <c r="X489">
        <f t="shared" si="234"/>
        <v>2167.7563346744823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$AL$7*INDEX(I_rec,MATCH(AB489-$AL$13,cpi_rec_u,0))/INDEX(I_rec,MATCH(AB2-$AL$13,cpi_rec_u,0))</f>
        <v>2153.2585564022856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2066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2153.2585564022856</v>
      </c>
      <c r="K490">
        <f t="shared" si="247"/>
        <v>13.620097238139394</v>
      </c>
      <c r="L490">
        <f t="shared" si="248"/>
        <v>0</v>
      </c>
      <c r="M490">
        <f t="shared" si="249"/>
        <v>0</v>
      </c>
      <c r="N490">
        <f t="shared" si="231"/>
        <v>0.16209900133595367</v>
      </c>
      <c r="O490">
        <f t="shared" si="250"/>
        <v>0.99619140457229838</v>
      </c>
      <c r="P490">
        <f t="shared" si="251"/>
        <v>2166.878653640425</v>
      </c>
      <c r="Q490">
        <f t="shared" si="252"/>
        <v>1</v>
      </c>
      <c r="R490">
        <f t="shared" si="253"/>
        <v>1</v>
      </c>
      <c r="S490">
        <f t="shared" si="254"/>
        <v>2167.7563346744823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2166.9067088107149</v>
      </c>
      <c r="X490">
        <f t="shared" si="234"/>
        <v>2167.7861977239995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$AL$7*INDEX(I_rec,MATCH(AB490-$AL$13,cpi_rec_u,0))/INDEX(I_rec,MATCH(AB2-$AL$13,cpi_rec_u,0))</f>
        <v>2153.2585564022856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2066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2153.2585564022856</v>
      </c>
      <c r="K491">
        <f t="shared" si="247"/>
        <v>13.648152408429297</v>
      </c>
      <c r="L491">
        <f t="shared" si="248"/>
        <v>0</v>
      </c>
      <c r="M491">
        <f t="shared" si="249"/>
        <v>0</v>
      </c>
      <c r="N491">
        <f t="shared" si="231"/>
        <v>0.16148169138569274</v>
      </c>
      <c r="O491">
        <f t="shared" si="250"/>
        <v>0.99619177203330478</v>
      </c>
      <c r="P491">
        <f t="shared" si="251"/>
        <v>2166.9067088107149</v>
      </c>
      <c r="Q491">
        <f t="shared" si="252"/>
        <v>1</v>
      </c>
      <c r="R491">
        <f t="shared" si="253"/>
        <v>1</v>
      </c>
      <c r="S491">
        <f t="shared" si="254"/>
        <v>2167.7861977239995</v>
      </c>
      <c r="T491">
        <f t="shared" si="255"/>
        <v>0</v>
      </c>
      <c r="U491">
        <f t="shared" si="232"/>
        <v>0</v>
      </c>
      <c r="V491">
        <f t="shared" si="256"/>
        <v>0</v>
      </c>
      <c r="W491">
        <f t="shared" si="233"/>
        <v>2166.9348217700622</v>
      </c>
      <c r="X491">
        <f t="shared" si="234"/>
        <v>2167.8161222865092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$AL$7*INDEX(I_rec,MATCH(AB491-$AL$13,cpi_rec_u,0))/INDEX(I_rec,MATCH(AB2-$AL$13,cpi_rec_u,0))</f>
        <v>2153.2585564022856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  <row r="492" spans="1:35" x14ac:dyDescent="0.35">
      <c r="A492">
        <v>490</v>
      </c>
      <c r="B492">
        <f t="shared" si="238"/>
        <v>120</v>
      </c>
      <c r="C492">
        <f t="shared" si="239"/>
        <v>2066</v>
      </c>
      <c r="D492">
        <f t="shared" si="240"/>
        <v>1</v>
      </c>
      <c r="E492">
        <f t="shared" si="241"/>
        <v>1</v>
      </c>
      <c r="F492">
        <f t="shared" si="242"/>
        <v>0</v>
      </c>
      <c r="G492">
        <f t="shared" si="243"/>
        <v>0</v>
      </c>
      <c r="H492" t="b">
        <f t="shared" si="244"/>
        <v>0</v>
      </c>
      <c r="I492">
        <f t="shared" si="245"/>
        <v>1</v>
      </c>
      <c r="J492">
        <f t="shared" si="246"/>
        <v>2153.2585564022856</v>
      </c>
      <c r="K492">
        <f t="shared" si="247"/>
        <v>13.676265367776523</v>
      </c>
      <c r="L492">
        <f t="shared" si="248"/>
        <v>0</v>
      </c>
      <c r="M492">
        <f t="shared" si="249"/>
        <v>0</v>
      </c>
      <c r="N492">
        <f t="shared" si="231"/>
        <v>0.16086679137554719</v>
      </c>
      <c r="O492">
        <f t="shared" si="250"/>
        <v>0.99619213791440364</v>
      </c>
      <c r="P492">
        <f t="shared" si="251"/>
        <v>2166.9348217700622</v>
      </c>
      <c r="Q492">
        <f t="shared" si="252"/>
        <v>1</v>
      </c>
      <c r="R492">
        <f t="shared" si="253"/>
        <v>1</v>
      </c>
      <c r="S492">
        <f t="shared" si="254"/>
        <v>2167.8161222865092</v>
      </c>
      <c r="T492">
        <f t="shared" si="255"/>
        <v>0</v>
      </c>
      <c r="U492">
        <f t="shared" si="232"/>
        <v>0</v>
      </c>
      <c r="V492">
        <f t="shared" si="256"/>
        <v>0</v>
      </c>
      <c r="W492">
        <f t="shared" si="233"/>
        <v>2166.9629926375028</v>
      </c>
      <c r="X492">
        <f t="shared" si="234"/>
        <v>2167.8461084887181</v>
      </c>
      <c r="Y492">
        <f t="shared" si="235"/>
        <v>0</v>
      </c>
      <c r="Z492">
        <f t="shared" si="257"/>
        <v>0</v>
      </c>
      <c r="AA492">
        <f t="shared" si="258"/>
        <v>0</v>
      </c>
      <c r="AB492">
        <f t="shared" si="259"/>
        <v>481</v>
      </c>
      <c r="AC492">
        <f>$AL$7*INDEX(I_rec,MATCH(AB492-$AL$13,cpi_rec_u,0))/INDEX(I_rec,MATCH(AB2-$AL$13,cpi_rec_u,0))</f>
        <v>2153.2585564022856</v>
      </c>
      <c r="AD492" t="b">
        <f t="shared" si="260"/>
        <v>1</v>
      </c>
      <c r="AE492" t="b">
        <f t="shared" si="261"/>
        <v>1</v>
      </c>
      <c r="AF492" t="b">
        <f t="shared" si="236"/>
        <v>1</v>
      </c>
      <c r="AG492" t="b">
        <f t="shared" si="262"/>
        <v>1</v>
      </c>
      <c r="AH492" t="b">
        <f t="shared" si="237"/>
        <v>1</v>
      </c>
      <c r="AI492" t="b">
        <f t="shared" si="263"/>
        <v>1</v>
      </c>
    </row>
    <row r="493" spans="1:35" x14ac:dyDescent="0.35">
      <c r="A493">
        <v>491</v>
      </c>
      <c r="B493">
        <f t="shared" si="238"/>
        <v>120</v>
      </c>
      <c r="C493">
        <f t="shared" si="239"/>
        <v>2066</v>
      </c>
      <c r="D493">
        <f t="shared" si="240"/>
        <v>1</v>
      </c>
      <c r="E493">
        <f t="shared" si="241"/>
        <v>1</v>
      </c>
      <c r="F493">
        <f t="shared" si="242"/>
        <v>0</v>
      </c>
      <c r="G493">
        <f t="shared" si="243"/>
        <v>0</v>
      </c>
      <c r="H493" t="b">
        <f t="shared" si="244"/>
        <v>0</v>
      </c>
      <c r="I493">
        <f t="shared" si="245"/>
        <v>1</v>
      </c>
      <c r="J493">
        <f t="shared" si="246"/>
        <v>2153.2585564022856</v>
      </c>
      <c r="K493">
        <f t="shared" si="247"/>
        <v>13.704436235217068</v>
      </c>
      <c r="L493">
        <f t="shared" si="248"/>
        <v>0</v>
      </c>
      <c r="M493">
        <f t="shared" si="249"/>
        <v>0</v>
      </c>
      <c r="N493">
        <f t="shared" si="231"/>
        <v>0.16025429142394809</v>
      </c>
      <c r="O493">
        <f t="shared" si="250"/>
        <v>0.99619250221651279</v>
      </c>
      <c r="P493">
        <f t="shared" si="251"/>
        <v>2166.9629926375028</v>
      </c>
      <c r="Q493">
        <f t="shared" si="252"/>
        <v>1</v>
      </c>
      <c r="R493">
        <f t="shared" si="253"/>
        <v>1</v>
      </c>
      <c r="S493">
        <f t="shared" si="254"/>
        <v>2167.8461084887181</v>
      </c>
      <c r="T493">
        <f t="shared" si="255"/>
        <v>0</v>
      </c>
      <c r="U493">
        <f t="shared" si="232"/>
        <v>0</v>
      </c>
      <c r="V493">
        <f t="shared" si="256"/>
        <v>0</v>
      </c>
      <c r="W493">
        <f t="shared" si="233"/>
        <v>2166.9912215323179</v>
      </c>
      <c r="X493">
        <f t="shared" si="234"/>
        <v>2167.8761564575939</v>
      </c>
      <c r="Y493">
        <f t="shared" si="235"/>
        <v>0</v>
      </c>
      <c r="Z493">
        <f t="shared" si="257"/>
        <v>0</v>
      </c>
      <c r="AA493">
        <f t="shared" si="258"/>
        <v>0</v>
      </c>
      <c r="AB493">
        <f t="shared" si="259"/>
        <v>481</v>
      </c>
      <c r="AC493">
        <f>$AL$7*INDEX(I_rec,MATCH(AB493-$AL$13,cpi_rec_u,0))/INDEX(I_rec,MATCH(AB2-$AL$13,cpi_rec_u,0))</f>
        <v>2153.2585564022856</v>
      </c>
      <c r="AD493" t="b">
        <f t="shared" si="260"/>
        <v>1</v>
      </c>
      <c r="AE493" t="b">
        <f t="shared" si="261"/>
        <v>1</v>
      </c>
      <c r="AF493" t="b">
        <f t="shared" si="236"/>
        <v>1</v>
      </c>
      <c r="AG493" t="b">
        <f t="shared" si="262"/>
        <v>1</v>
      </c>
      <c r="AH493" t="b">
        <f t="shared" si="237"/>
        <v>1</v>
      </c>
      <c r="AI493" t="b">
        <f t="shared" si="263"/>
        <v>1</v>
      </c>
    </row>
    <row r="494" spans="1:35" x14ac:dyDescent="0.35">
      <c r="A494">
        <v>492</v>
      </c>
      <c r="B494">
        <f t="shared" si="238"/>
        <v>120</v>
      </c>
      <c r="C494">
        <f t="shared" si="239"/>
        <v>2066</v>
      </c>
      <c r="D494">
        <f t="shared" si="240"/>
        <v>1</v>
      </c>
      <c r="E494">
        <f t="shared" si="241"/>
        <v>1</v>
      </c>
      <c r="F494">
        <f t="shared" si="242"/>
        <v>0</v>
      </c>
      <c r="G494">
        <f t="shared" si="243"/>
        <v>0</v>
      </c>
      <c r="H494" t="b">
        <f t="shared" si="244"/>
        <v>0</v>
      </c>
      <c r="I494">
        <f t="shared" si="245"/>
        <v>1</v>
      </c>
      <c r="J494">
        <f t="shared" si="246"/>
        <v>2153.2585564022856</v>
      </c>
      <c r="K494">
        <f t="shared" si="247"/>
        <v>13.732665130032116</v>
      </c>
      <c r="L494">
        <f t="shared" si="248"/>
        <v>0</v>
      </c>
      <c r="M494">
        <f t="shared" si="249"/>
        <v>0</v>
      </c>
      <c r="N494">
        <f t="shared" si="231"/>
        <v>0.15964418169265512</v>
      </c>
      <c r="O494">
        <f t="shared" si="250"/>
        <v>0.9961928649406403</v>
      </c>
      <c r="P494">
        <f t="shared" si="251"/>
        <v>2166.9912215323179</v>
      </c>
      <c r="Q494">
        <f t="shared" si="252"/>
        <v>1</v>
      </c>
      <c r="R494">
        <f t="shared" si="253"/>
        <v>1</v>
      </c>
      <c r="S494">
        <f t="shared" si="254"/>
        <v>2167.8761564575939</v>
      </c>
      <c r="T494">
        <f t="shared" si="255"/>
        <v>0</v>
      </c>
      <c r="U494">
        <f t="shared" si="232"/>
        <v>0</v>
      </c>
      <c r="V494">
        <f t="shared" si="256"/>
        <v>0</v>
      </c>
      <c r="W494">
        <f t="shared" si="233"/>
        <v>2220.850972484091</v>
      </c>
      <c r="X494">
        <f t="shared" si="234"/>
        <v>2221.7377302304226</v>
      </c>
      <c r="Y494">
        <f t="shared" si="235"/>
        <v>0</v>
      </c>
      <c r="Z494">
        <f t="shared" si="257"/>
        <v>0</v>
      </c>
      <c r="AA494">
        <f t="shared" si="258"/>
        <v>0</v>
      </c>
      <c r="AB494">
        <f t="shared" si="259"/>
        <v>481</v>
      </c>
      <c r="AC494">
        <f>$AL$7*INDEX(I_rec,MATCH(AB494-$AL$13,cpi_rec_u,0))/INDEX(I_rec,MATCH(AB2-$AL$13,cpi_rec_u,0))</f>
        <v>2153.2585564022856</v>
      </c>
      <c r="AD494" t="b">
        <f t="shared" si="260"/>
        <v>1</v>
      </c>
      <c r="AE494" t="b">
        <f t="shared" si="261"/>
        <v>1</v>
      </c>
      <c r="AF494" t="b">
        <f t="shared" si="236"/>
        <v>1</v>
      </c>
      <c r="AG494" t="b">
        <f t="shared" si="262"/>
        <v>1</v>
      </c>
      <c r="AH494" t="b">
        <f t="shared" si="237"/>
        <v>1</v>
      </c>
      <c r="AI494" t="b">
        <f t="shared" si="263"/>
        <v>1</v>
      </c>
    </row>
    <row r="495" spans="1:35" x14ac:dyDescent="0.35">
      <c r="A495">
        <v>493</v>
      </c>
      <c r="B495">
        <f t="shared" si="238"/>
        <v>120</v>
      </c>
      <c r="C495">
        <f t="shared" si="239"/>
        <v>2067</v>
      </c>
      <c r="D495">
        <f t="shared" si="240"/>
        <v>1</v>
      </c>
      <c r="E495">
        <f t="shared" si="241"/>
        <v>1</v>
      </c>
      <c r="F495">
        <f t="shared" si="242"/>
        <v>0</v>
      </c>
      <c r="G495">
        <f t="shared" si="243"/>
        <v>0</v>
      </c>
      <c r="H495" t="b">
        <f t="shared" si="244"/>
        <v>1</v>
      </c>
      <c r="I495">
        <f t="shared" si="245"/>
        <v>1.0249999999999999</v>
      </c>
      <c r="J495">
        <f t="shared" si="246"/>
        <v>2207.0900203123424</v>
      </c>
      <c r="K495">
        <f t="shared" si="247"/>
        <v>13.760952171748581</v>
      </c>
      <c r="L495">
        <f t="shared" si="248"/>
        <v>0</v>
      </c>
      <c r="M495">
        <f t="shared" si="249"/>
        <v>0</v>
      </c>
      <c r="N495">
        <f t="shared" si="231"/>
        <v>0.1590364523865673</v>
      </c>
      <c r="O495">
        <f t="shared" si="250"/>
        <v>0.99619322608788952</v>
      </c>
      <c r="P495">
        <f t="shared" si="251"/>
        <v>2220.850972484091</v>
      </c>
      <c r="Q495">
        <f t="shared" si="252"/>
        <v>1</v>
      </c>
      <c r="R495">
        <f t="shared" si="253"/>
        <v>1</v>
      </c>
      <c r="S495">
        <f t="shared" si="254"/>
        <v>2221.7377302304226</v>
      </c>
      <c r="T495">
        <f t="shared" si="255"/>
        <v>0</v>
      </c>
      <c r="U495">
        <f t="shared" si="232"/>
        <v>0</v>
      </c>
      <c r="V495">
        <f t="shared" si="256"/>
        <v>0</v>
      </c>
      <c r="W495">
        <f t="shared" si="233"/>
        <v>2220.8793177924817</v>
      </c>
      <c r="X495">
        <f t="shared" si="234"/>
        <v>2221.7679021145823</v>
      </c>
      <c r="Y495">
        <f t="shared" si="235"/>
        <v>0</v>
      </c>
      <c r="Z495">
        <f t="shared" si="257"/>
        <v>0</v>
      </c>
      <c r="AA495">
        <f t="shared" si="258"/>
        <v>0</v>
      </c>
      <c r="AB495">
        <f t="shared" si="259"/>
        <v>493</v>
      </c>
      <c r="AC495">
        <f>$AL$7*INDEX(I_rec,MATCH(AB495-$AL$13,cpi_rec_u,0))/INDEX(I_rec,MATCH(AB2-$AL$13,cpi_rec_u,0))</f>
        <v>2207.0900203123424</v>
      </c>
      <c r="AD495" t="b">
        <f t="shared" si="260"/>
        <v>1</v>
      </c>
      <c r="AE495" t="b">
        <f t="shared" si="261"/>
        <v>1</v>
      </c>
      <c r="AF495" t="b">
        <f t="shared" si="236"/>
        <v>1</v>
      </c>
      <c r="AG495" t="b">
        <f t="shared" si="262"/>
        <v>1</v>
      </c>
      <c r="AH495" t="b">
        <f t="shared" si="237"/>
        <v>1</v>
      </c>
      <c r="AI495" t="b">
        <f t="shared" si="263"/>
        <v>1</v>
      </c>
    </row>
    <row r="496" spans="1:35" x14ac:dyDescent="0.35">
      <c r="A496">
        <v>494</v>
      </c>
      <c r="B496">
        <f t="shared" si="238"/>
        <v>120</v>
      </c>
      <c r="C496">
        <f t="shared" si="239"/>
        <v>2067</v>
      </c>
      <c r="D496">
        <f t="shared" si="240"/>
        <v>1</v>
      </c>
      <c r="E496">
        <f t="shared" si="241"/>
        <v>1</v>
      </c>
      <c r="F496">
        <f t="shared" si="242"/>
        <v>0</v>
      </c>
      <c r="G496">
        <f t="shared" si="243"/>
        <v>0</v>
      </c>
      <c r="H496" t="b">
        <f t="shared" si="244"/>
        <v>0</v>
      </c>
      <c r="I496">
        <f t="shared" si="245"/>
        <v>1</v>
      </c>
      <c r="J496">
        <f t="shared" si="246"/>
        <v>2207.0900203123424</v>
      </c>
      <c r="K496">
        <f t="shared" si="247"/>
        <v>13.789297480139505</v>
      </c>
      <c r="L496">
        <f t="shared" si="248"/>
        <v>0</v>
      </c>
      <c r="M496">
        <f t="shared" si="249"/>
        <v>0</v>
      </c>
      <c r="N496">
        <f t="shared" si="231"/>
        <v>0.15843109375353329</v>
      </c>
      <c r="O496">
        <f t="shared" si="250"/>
        <v>0.9961935856594526</v>
      </c>
      <c r="P496">
        <f t="shared" si="251"/>
        <v>2220.8793177924817</v>
      </c>
      <c r="Q496">
        <f t="shared" si="252"/>
        <v>1</v>
      </c>
      <c r="R496">
        <f t="shared" si="253"/>
        <v>1</v>
      </c>
      <c r="S496">
        <f t="shared" si="254"/>
        <v>2221.7679021145823</v>
      </c>
      <c r="T496">
        <f t="shared" si="255"/>
        <v>0</v>
      </c>
      <c r="U496">
        <f t="shared" si="232"/>
        <v>0</v>
      </c>
      <c r="V496">
        <f t="shared" si="256"/>
        <v>0</v>
      </c>
      <c r="W496">
        <f t="shared" si="233"/>
        <v>2220.907721487567</v>
      </c>
      <c r="X496">
        <f t="shared" si="234"/>
        <v>2221.7981361478828</v>
      </c>
      <c r="Y496">
        <f t="shared" si="235"/>
        <v>0</v>
      </c>
      <c r="Z496">
        <f t="shared" si="257"/>
        <v>0</v>
      </c>
      <c r="AA496">
        <f t="shared" si="258"/>
        <v>0</v>
      </c>
      <c r="AB496">
        <f t="shared" si="259"/>
        <v>493</v>
      </c>
      <c r="AC496">
        <f>$AL$7*INDEX(I_rec,MATCH(AB496-$AL$13,cpi_rec_u,0))/INDEX(I_rec,MATCH(AB2-$AL$13,cpi_rec_u,0))</f>
        <v>2207.0900203123424</v>
      </c>
      <c r="AD496" t="b">
        <f t="shared" si="260"/>
        <v>1</v>
      </c>
      <c r="AE496" t="b">
        <f t="shared" si="261"/>
        <v>1</v>
      </c>
      <c r="AF496" t="b">
        <f t="shared" si="236"/>
        <v>1</v>
      </c>
      <c r="AG496" t="b">
        <f t="shared" si="262"/>
        <v>1</v>
      </c>
      <c r="AH496" t="b">
        <f t="shared" si="237"/>
        <v>1</v>
      </c>
      <c r="AI496" t="b">
        <f t="shared" si="263"/>
        <v>1</v>
      </c>
    </row>
    <row r="497" spans="1:35" x14ac:dyDescent="0.35">
      <c r="A497">
        <v>495</v>
      </c>
      <c r="B497">
        <f t="shared" si="238"/>
        <v>120</v>
      </c>
      <c r="C497">
        <f t="shared" si="239"/>
        <v>2067</v>
      </c>
      <c r="D497">
        <f t="shared" si="240"/>
        <v>1</v>
      </c>
      <c r="E497">
        <f t="shared" si="241"/>
        <v>1</v>
      </c>
      <c r="F497">
        <f t="shared" si="242"/>
        <v>0</v>
      </c>
      <c r="G497">
        <f t="shared" si="243"/>
        <v>0</v>
      </c>
      <c r="H497" t="b">
        <f t="shared" si="244"/>
        <v>0</v>
      </c>
      <c r="I497">
        <f t="shared" si="245"/>
        <v>1</v>
      </c>
      <c r="J497">
        <f t="shared" si="246"/>
        <v>2207.0900203123424</v>
      </c>
      <c r="K497">
        <f t="shared" si="247"/>
        <v>13.817701175224745</v>
      </c>
      <c r="L497">
        <f t="shared" si="248"/>
        <v>0</v>
      </c>
      <c r="M497">
        <f t="shared" si="249"/>
        <v>0</v>
      </c>
      <c r="N497">
        <f t="shared" si="231"/>
        <v>0.15782809608416229</v>
      </c>
      <c r="O497">
        <f t="shared" si="250"/>
        <v>0.99619394365660907</v>
      </c>
      <c r="P497">
        <f t="shared" si="251"/>
        <v>2220.907721487567</v>
      </c>
      <c r="Q497">
        <f t="shared" si="252"/>
        <v>1</v>
      </c>
      <c r="R497">
        <f t="shared" si="253"/>
        <v>1</v>
      </c>
      <c r="S497">
        <f t="shared" si="254"/>
        <v>2221.7981361478828</v>
      </c>
      <c r="T497">
        <f t="shared" si="255"/>
        <v>0</v>
      </c>
      <c r="U497">
        <f t="shared" si="232"/>
        <v>0</v>
      </c>
      <c r="V497">
        <f t="shared" si="256"/>
        <v>0</v>
      </c>
      <c r="W497">
        <f t="shared" si="233"/>
        <v>2220.9361836896137</v>
      </c>
      <c r="X497">
        <f t="shared" si="234"/>
        <v>2221.8284324583419</v>
      </c>
      <c r="Y497">
        <f t="shared" si="235"/>
        <v>0</v>
      </c>
      <c r="Z497">
        <f t="shared" si="257"/>
        <v>0</v>
      </c>
      <c r="AA497">
        <f t="shared" si="258"/>
        <v>0</v>
      </c>
      <c r="AB497">
        <f t="shared" si="259"/>
        <v>493</v>
      </c>
      <c r="AC497">
        <f>$AL$7*INDEX(I_rec,MATCH(AB497-$AL$13,cpi_rec_u,0))/INDEX(I_rec,MATCH(AB2-$AL$13,cpi_rec_u,0))</f>
        <v>2207.0900203123424</v>
      </c>
      <c r="AD497" t="b">
        <f t="shared" si="260"/>
        <v>1</v>
      </c>
      <c r="AE497" t="b">
        <f t="shared" si="261"/>
        <v>1</v>
      </c>
      <c r="AF497" t="b">
        <f t="shared" si="236"/>
        <v>1</v>
      </c>
      <c r="AG497" t="b">
        <f t="shared" si="262"/>
        <v>1</v>
      </c>
      <c r="AH497" t="b">
        <f t="shared" si="237"/>
        <v>1</v>
      </c>
      <c r="AI497" t="b">
        <f t="shared" si="263"/>
        <v>1</v>
      </c>
    </row>
    <row r="498" spans="1:35" x14ac:dyDescent="0.35">
      <c r="A498">
        <v>496</v>
      </c>
      <c r="B498">
        <f t="shared" si="238"/>
        <v>120</v>
      </c>
      <c r="C498">
        <f t="shared" si="239"/>
        <v>2067</v>
      </c>
      <c r="D498">
        <f t="shared" si="240"/>
        <v>1</v>
      </c>
      <c r="E498">
        <f t="shared" si="241"/>
        <v>1</v>
      </c>
      <c r="F498">
        <f t="shared" si="242"/>
        <v>0</v>
      </c>
      <c r="G498">
        <f t="shared" si="243"/>
        <v>0</v>
      </c>
      <c r="H498" t="b">
        <f t="shared" si="244"/>
        <v>0</v>
      </c>
      <c r="I498">
        <f t="shared" si="245"/>
        <v>1</v>
      </c>
      <c r="J498">
        <f t="shared" si="246"/>
        <v>2207.0900203123424</v>
      </c>
      <c r="K498">
        <f t="shared" si="247"/>
        <v>13.846163377271324</v>
      </c>
      <c r="L498">
        <f t="shared" si="248"/>
        <v>0</v>
      </c>
      <c r="M498">
        <f t="shared" si="249"/>
        <v>0</v>
      </c>
      <c r="N498">
        <f t="shared" si="231"/>
        <v>0.15722744971163616</v>
      </c>
      <c r="O498">
        <f t="shared" si="250"/>
        <v>0.9961943000807294</v>
      </c>
      <c r="P498">
        <f t="shared" si="251"/>
        <v>2220.9361836896137</v>
      </c>
      <c r="Q498">
        <f t="shared" si="252"/>
        <v>1</v>
      </c>
      <c r="R498">
        <f t="shared" si="253"/>
        <v>1</v>
      </c>
      <c r="S498">
        <f t="shared" si="254"/>
        <v>2221.8284324583419</v>
      </c>
      <c r="T498">
        <f t="shared" si="255"/>
        <v>0</v>
      </c>
      <c r="U498">
        <f t="shared" si="232"/>
        <v>0</v>
      </c>
      <c r="V498">
        <f t="shared" si="256"/>
        <v>0</v>
      </c>
      <c r="W498">
        <f t="shared" si="233"/>
        <v>2220.9647045191364</v>
      </c>
      <c r="X498">
        <f t="shared" si="234"/>
        <v>2221.8587911742402</v>
      </c>
      <c r="Y498">
        <f t="shared" si="235"/>
        <v>0</v>
      </c>
      <c r="Z498">
        <f t="shared" si="257"/>
        <v>0</v>
      </c>
      <c r="AA498">
        <f t="shared" si="258"/>
        <v>0</v>
      </c>
      <c r="AB498">
        <f t="shared" si="259"/>
        <v>493</v>
      </c>
      <c r="AC498">
        <f>$AL$7*INDEX(I_rec,MATCH(AB498-$AL$13,cpi_rec_u,0))/INDEX(I_rec,MATCH(AB2-$AL$13,cpi_rec_u,0))</f>
        <v>2207.0900203123424</v>
      </c>
      <c r="AD498" t="b">
        <f t="shared" si="260"/>
        <v>1</v>
      </c>
      <c r="AE498" t="b">
        <f t="shared" si="261"/>
        <v>1</v>
      </c>
      <c r="AF498" t="b">
        <f t="shared" si="236"/>
        <v>1</v>
      </c>
      <c r="AG498" t="b">
        <f t="shared" si="262"/>
        <v>1</v>
      </c>
      <c r="AH498" t="b">
        <f t="shared" si="237"/>
        <v>1</v>
      </c>
      <c r="AI498" t="b">
        <f t="shared" si="263"/>
        <v>1</v>
      </c>
    </row>
    <row r="499" spans="1:35" x14ac:dyDescent="0.35">
      <c r="A499">
        <v>497</v>
      </c>
      <c r="B499">
        <f t="shared" si="238"/>
        <v>120</v>
      </c>
      <c r="C499">
        <f t="shared" si="239"/>
        <v>2067</v>
      </c>
      <c r="D499">
        <f t="shared" si="240"/>
        <v>1</v>
      </c>
      <c r="E499">
        <f t="shared" si="241"/>
        <v>1</v>
      </c>
      <c r="F499">
        <f t="shared" si="242"/>
        <v>0</v>
      </c>
      <c r="G499">
        <f t="shared" si="243"/>
        <v>0</v>
      </c>
      <c r="H499" t="b">
        <f t="shared" si="244"/>
        <v>0</v>
      </c>
      <c r="I499">
        <f t="shared" si="245"/>
        <v>1</v>
      </c>
      <c r="J499">
        <f t="shared" si="246"/>
        <v>2207.0900203123424</v>
      </c>
      <c r="K499">
        <f t="shared" si="247"/>
        <v>13.874684206793999</v>
      </c>
      <c r="L499">
        <f t="shared" si="248"/>
        <v>0</v>
      </c>
      <c r="M499">
        <f t="shared" si="249"/>
        <v>0</v>
      </c>
      <c r="N499">
        <f t="shared" si="231"/>
        <v>0.15662914501152095</v>
      </c>
      <c r="O499">
        <f t="shared" si="250"/>
        <v>0.99619465493326687</v>
      </c>
      <c r="P499">
        <f t="shared" si="251"/>
        <v>2220.9647045191364</v>
      </c>
      <c r="Q499">
        <f t="shared" si="252"/>
        <v>1</v>
      </c>
      <c r="R499">
        <f t="shared" si="253"/>
        <v>1</v>
      </c>
      <c r="S499">
        <f t="shared" si="254"/>
        <v>2221.8587911742402</v>
      </c>
      <c r="T499">
        <f t="shared" si="255"/>
        <v>0</v>
      </c>
      <c r="U499">
        <f t="shared" si="232"/>
        <v>0</v>
      </c>
      <c r="V499">
        <f t="shared" si="256"/>
        <v>0</v>
      </c>
      <c r="W499">
        <f t="shared" si="233"/>
        <v>2220.9932840968982</v>
      </c>
      <c r="X499">
        <f t="shared" si="234"/>
        <v>2221.8892124241224</v>
      </c>
      <c r="Y499">
        <f t="shared" si="235"/>
        <v>0</v>
      </c>
      <c r="Z499">
        <f t="shared" si="257"/>
        <v>0</v>
      </c>
      <c r="AA499">
        <f t="shared" si="258"/>
        <v>0</v>
      </c>
      <c r="AB499">
        <f t="shared" si="259"/>
        <v>493</v>
      </c>
      <c r="AC499">
        <f>$AL$7*INDEX(I_rec,MATCH(AB499-$AL$13,cpi_rec_u,0))/INDEX(I_rec,MATCH(AB2-$AL$13,cpi_rec_u,0))</f>
        <v>2207.0900203123424</v>
      </c>
      <c r="AD499" t="b">
        <f t="shared" si="260"/>
        <v>1</v>
      </c>
      <c r="AE499" t="b">
        <f t="shared" si="261"/>
        <v>1</v>
      </c>
      <c r="AF499" t="b">
        <f t="shared" si="236"/>
        <v>1</v>
      </c>
      <c r="AG499" t="b">
        <f t="shared" si="262"/>
        <v>1</v>
      </c>
      <c r="AH499" t="b">
        <f t="shared" si="237"/>
        <v>1</v>
      </c>
      <c r="AI499" t="b">
        <f t="shared" si="263"/>
        <v>1</v>
      </c>
    </row>
    <row r="500" spans="1:35" x14ac:dyDescent="0.35">
      <c r="A500">
        <v>498</v>
      </c>
      <c r="B500">
        <f t="shared" si="238"/>
        <v>120</v>
      </c>
      <c r="C500">
        <f t="shared" si="239"/>
        <v>2067</v>
      </c>
      <c r="D500">
        <f t="shared" si="240"/>
        <v>1</v>
      </c>
      <c r="E500">
        <f t="shared" si="241"/>
        <v>1</v>
      </c>
      <c r="F500">
        <f t="shared" si="242"/>
        <v>0</v>
      </c>
      <c r="G500">
        <f t="shared" si="243"/>
        <v>0</v>
      </c>
      <c r="H500" t="b">
        <f t="shared" si="244"/>
        <v>0</v>
      </c>
      <c r="I500">
        <f t="shared" si="245"/>
        <v>1</v>
      </c>
      <c r="J500">
        <f t="shared" si="246"/>
        <v>2207.0900203123424</v>
      </c>
      <c r="K500">
        <f t="shared" si="247"/>
        <v>13.903263784555769</v>
      </c>
      <c r="L500">
        <f t="shared" si="248"/>
        <v>0</v>
      </c>
      <c r="M500">
        <f t="shared" si="249"/>
        <v>0</v>
      </c>
      <c r="N500">
        <f t="shared" si="231"/>
        <v>0.15603317240157935</v>
      </c>
      <c r="O500">
        <f t="shared" si="250"/>
        <v>0.99619500821575857</v>
      </c>
      <c r="P500">
        <f t="shared" si="251"/>
        <v>2220.9932840968982</v>
      </c>
      <c r="Q500">
        <f t="shared" si="252"/>
        <v>1</v>
      </c>
      <c r="R500">
        <f t="shared" si="253"/>
        <v>1</v>
      </c>
      <c r="S500">
        <f t="shared" si="254"/>
        <v>2221.8892124241224</v>
      </c>
      <c r="T500">
        <f t="shared" si="255"/>
        <v>0</v>
      </c>
      <c r="U500">
        <f t="shared" si="232"/>
        <v>0</v>
      </c>
      <c r="V500">
        <f t="shared" si="256"/>
        <v>0</v>
      </c>
      <c r="W500">
        <f t="shared" si="233"/>
        <v>2221.0219225439109</v>
      </c>
      <c r="X500">
        <f t="shared" si="234"/>
        <v>2221.9196963367986</v>
      </c>
      <c r="Y500">
        <f t="shared" si="235"/>
        <v>0</v>
      </c>
      <c r="Z500">
        <f t="shared" si="257"/>
        <v>0</v>
      </c>
      <c r="AA500">
        <f t="shared" si="258"/>
        <v>0</v>
      </c>
      <c r="AB500">
        <f t="shared" si="259"/>
        <v>493</v>
      </c>
      <c r="AC500">
        <f>$AL$7*INDEX(I_rec,MATCH(AB500-$AL$13,cpi_rec_u,0))/INDEX(I_rec,MATCH(AB2-$AL$13,cpi_rec_u,0))</f>
        <v>2207.0900203123424</v>
      </c>
      <c r="AD500" t="b">
        <f t="shared" si="260"/>
        <v>1</v>
      </c>
      <c r="AE500" t="b">
        <f t="shared" si="261"/>
        <v>1</v>
      </c>
      <c r="AF500" t="b">
        <f t="shared" si="236"/>
        <v>1</v>
      </c>
      <c r="AG500" t="b">
        <f t="shared" si="262"/>
        <v>1</v>
      </c>
      <c r="AH500" t="b">
        <f t="shared" si="237"/>
        <v>1</v>
      </c>
      <c r="AI500" t="b">
        <f t="shared" si="263"/>
        <v>1</v>
      </c>
    </row>
    <row r="501" spans="1:35" x14ac:dyDescent="0.35">
      <c r="A501">
        <v>499</v>
      </c>
      <c r="B501">
        <f t="shared" si="238"/>
        <v>120</v>
      </c>
      <c r="C501">
        <f t="shared" si="239"/>
        <v>2067</v>
      </c>
      <c r="D501">
        <f t="shared" si="240"/>
        <v>1</v>
      </c>
      <c r="E501">
        <f t="shared" si="241"/>
        <v>1</v>
      </c>
      <c r="F501">
        <f t="shared" si="242"/>
        <v>0</v>
      </c>
      <c r="G501">
        <f t="shared" si="243"/>
        <v>0</v>
      </c>
      <c r="H501" t="b">
        <f t="shared" si="244"/>
        <v>0</v>
      </c>
      <c r="I501">
        <f t="shared" si="245"/>
        <v>1</v>
      </c>
      <c r="J501">
        <f t="shared" si="246"/>
        <v>2207.0900203123424</v>
      </c>
      <c r="K501">
        <f t="shared" si="247"/>
        <v>13.931902231568387</v>
      </c>
      <c r="L501">
        <f t="shared" si="248"/>
        <v>0</v>
      </c>
      <c r="M501">
        <f t="shared" si="249"/>
        <v>0</v>
      </c>
      <c r="N501">
        <f t="shared" si="231"/>
        <v>0.15543952234158406</v>
      </c>
      <c r="O501">
        <f t="shared" si="250"/>
        <v>0.99619535992982677</v>
      </c>
      <c r="P501">
        <f t="shared" si="251"/>
        <v>2221.0219225439109</v>
      </c>
      <c r="Q501">
        <f t="shared" si="252"/>
        <v>1</v>
      </c>
      <c r="R501">
        <f t="shared" si="253"/>
        <v>1</v>
      </c>
      <c r="S501">
        <f t="shared" si="254"/>
        <v>2221.9196963367986</v>
      </c>
      <c r="T501">
        <f t="shared" si="255"/>
        <v>0</v>
      </c>
      <c r="U501">
        <f t="shared" si="232"/>
        <v>0</v>
      </c>
      <c r="V501">
        <f t="shared" si="256"/>
        <v>0</v>
      </c>
      <c r="W501">
        <f t="shared" si="233"/>
        <v>2221.0506199814354</v>
      </c>
      <c r="X501">
        <f t="shared" si="234"/>
        <v>2221.950243041344</v>
      </c>
      <c r="Y501">
        <f t="shared" si="235"/>
        <v>0</v>
      </c>
      <c r="Z501">
        <f t="shared" si="257"/>
        <v>0</v>
      </c>
      <c r="AA501">
        <f t="shared" si="258"/>
        <v>0</v>
      </c>
      <c r="AB501">
        <f t="shared" si="259"/>
        <v>493</v>
      </c>
      <c r="AC501">
        <f>$AL$7*INDEX(I_rec,MATCH(AB501-$AL$13,cpi_rec_u,0))/INDEX(I_rec,MATCH(AB2-$AL$13,cpi_rec_u,0))</f>
        <v>2207.0900203123424</v>
      </c>
      <c r="AD501" t="b">
        <f t="shared" si="260"/>
        <v>1</v>
      </c>
      <c r="AE501" t="b">
        <f t="shared" si="261"/>
        <v>1</v>
      </c>
      <c r="AF501" t="b">
        <f t="shared" si="236"/>
        <v>1</v>
      </c>
      <c r="AG501" t="b">
        <f t="shared" si="262"/>
        <v>1</v>
      </c>
      <c r="AH501" t="b">
        <f t="shared" si="237"/>
        <v>1</v>
      </c>
      <c r="AI501" t="b">
        <f t="shared" si="263"/>
        <v>1</v>
      </c>
    </row>
    <row r="502" spans="1:35" x14ac:dyDescent="0.35">
      <c r="A502">
        <v>500</v>
      </c>
      <c r="B502">
        <f t="shared" si="238"/>
        <v>120</v>
      </c>
      <c r="C502">
        <f t="shared" si="239"/>
        <v>2067</v>
      </c>
      <c r="D502">
        <f t="shared" si="240"/>
        <v>1</v>
      </c>
      <c r="E502">
        <f t="shared" si="241"/>
        <v>1</v>
      </c>
      <c r="F502">
        <f t="shared" si="242"/>
        <v>0</v>
      </c>
      <c r="G502">
        <f t="shared" si="243"/>
        <v>0</v>
      </c>
      <c r="H502" t="b">
        <f t="shared" si="244"/>
        <v>0</v>
      </c>
      <c r="I502">
        <f t="shared" si="245"/>
        <v>1</v>
      </c>
      <c r="J502">
        <f t="shared" si="246"/>
        <v>2207.0900203123424</v>
      </c>
      <c r="K502">
        <f t="shared" si="247"/>
        <v>13.960599669092877</v>
      </c>
      <c r="L502">
        <f t="shared" si="248"/>
        <v>0</v>
      </c>
      <c r="M502">
        <f t="shared" si="249"/>
        <v>0</v>
      </c>
      <c r="N502">
        <f t="shared" si="231"/>
        <v>0.15484818533313108</v>
      </c>
      <c r="O502">
        <f t="shared" si="250"/>
        <v>0.99619571007717389</v>
      </c>
      <c r="P502">
        <f t="shared" si="251"/>
        <v>2221.0506199814354</v>
      </c>
      <c r="Q502">
        <f t="shared" si="252"/>
        <v>1</v>
      </c>
      <c r="R502">
        <f t="shared" si="253"/>
        <v>1</v>
      </c>
      <c r="S502">
        <f t="shared" si="254"/>
        <v>2221.950243041344</v>
      </c>
      <c r="T502">
        <f t="shared" si="255"/>
        <v>0</v>
      </c>
      <c r="U502">
        <f t="shared" si="232"/>
        <v>0</v>
      </c>
      <c r="V502">
        <f t="shared" si="256"/>
        <v>0</v>
      </c>
      <c r="W502">
        <f t="shared" si="233"/>
        <v>2221.0793765309822</v>
      </c>
      <c r="X502">
        <f t="shared" si="234"/>
        <v>2221.980852667099</v>
      </c>
      <c r="Y502">
        <f t="shared" si="235"/>
        <v>0</v>
      </c>
      <c r="Z502">
        <f t="shared" si="257"/>
        <v>0</v>
      </c>
      <c r="AA502">
        <f t="shared" si="258"/>
        <v>0</v>
      </c>
      <c r="AB502">
        <f t="shared" si="259"/>
        <v>493</v>
      </c>
      <c r="AC502">
        <f>$AL$7*INDEX(I_rec,MATCH(AB502-$AL$13,cpi_rec_u,0))/INDEX(I_rec,MATCH(AB2-$AL$13,cpi_rec_u,0))</f>
        <v>2207.0900203123424</v>
      </c>
      <c r="AD502" t="b">
        <f t="shared" si="260"/>
        <v>1</v>
      </c>
      <c r="AE502" t="b">
        <f t="shared" si="261"/>
        <v>1</v>
      </c>
      <c r="AF502" t="b">
        <f t="shared" si="236"/>
        <v>1</v>
      </c>
      <c r="AG502" t="b">
        <f t="shared" si="262"/>
        <v>1</v>
      </c>
      <c r="AH502" t="b">
        <f t="shared" si="237"/>
        <v>1</v>
      </c>
      <c r="AI502" t="b">
        <f t="shared" si="263"/>
        <v>1</v>
      </c>
    </row>
    <row r="503" spans="1:35" x14ac:dyDescent="0.35">
      <c r="A503">
        <v>501</v>
      </c>
      <c r="B503">
        <f t="shared" si="238"/>
        <v>120</v>
      </c>
      <c r="C503">
        <f t="shared" si="239"/>
        <v>2067</v>
      </c>
      <c r="D503">
        <f t="shared" si="240"/>
        <v>1</v>
      </c>
      <c r="E503">
        <f t="shared" si="241"/>
        <v>1</v>
      </c>
      <c r="F503">
        <f t="shared" si="242"/>
        <v>0</v>
      </c>
      <c r="G503">
        <f t="shared" si="243"/>
        <v>0</v>
      </c>
      <c r="H503" t="b">
        <f t="shared" si="244"/>
        <v>0</v>
      </c>
      <c r="I503">
        <f t="shared" si="245"/>
        <v>1</v>
      </c>
      <c r="J503">
        <f t="shared" si="246"/>
        <v>2207.0900203123424</v>
      </c>
      <c r="K503">
        <f t="shared" si="247"/>
        <v>13.989356218640028</v>
      </c>
      <c r="L503">
        <f t="shared" si="248"/>
        <v>0</v>
      </c>
      <c r="M503">
        <f t="shared" si="249"/>
        <v>0</v>
      </c>
      <c r="N503">
        <f t="shared" si="231"/>
        <v>0.15425915191945347</v>
      </c>
      <c r="O503">
        <f t="shared" si="250"/>
        <v>0.99619605865958072</v>
      </c>
      <c r="P503">
        <f t="shared" si="251"/>
        <v>2221.0793765309822</v>
      </c>
      <c r="Q503">
        <f t="shared" si="252"/>
        <v>1</v>
      </c>
      <c r="R503">
        <f t="shared" si="253"/>
        <v>1</v>
      </c>
      <c r="S503">
        <f t="shared" si="254"/>
        <v>2221.980852667099</v>
      </c>
      <c r="T503">
        <f t="shared" si="255"/>
        <v>0</v>
      </c>
      <c r="U503">
        <f>0</f>
        <v>0</v>
      </c>
      <c r="V503">
        <f t="shared" si="256"/>
        <v>0</v>
      </c>
      <c r="W503">
        <f>0</f>
        <v>0</v>
      </c>
      <c r="X503">
        <f>0</f>
        <v>0</v>
      </c>
      <c r="Y503">
        <f t="shared" si="235"/>
        <v>0</v>
      </c>
      <c r="Z503">
        <f t="shared" si="257"/>
        <v>0</v>
      </c>
      <c r="AA503">
        <f t="shared" si="258"/>
        <v>0</v>
      </c>
      <c r="AB503">
        <f t="shared" si="259"/>
        <v>493</v>
      </c>
      <c r="AC503">
        <f>$AL$7*INDEX(I_rec,MATCH(AB503-$AL$13,cpi_rec_u,0))/INDEX(I_rec,MATCH(AB2-$AL$13,cpi_rec_u,0))</f>
        <v>2207.0900203123424</v>
      </c>
      <c r="AD503" t="b">
        <f t="shared" si="260"/>
        <v>1</v>
      </c>
      <c r="AE503" t="b">
        <f t="shared" si="261"/>
        <v>1</v>
      </c>
      <c r="AF503" t="b">
        <f t="shared" si="236"/>
        <v>1</v>
      </c>
      <c r="AG503" t="b">
        <f t="shared" si="262"/>
        <v>1</v>
      </c>
      <c r="AH503" t="b">
        <f t="shared" si="237"/>
        <v>1</v>
      </c>
      <c r="AI503" t="b">
        <f t="shared" si="263"/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48.977005400913114</v>
      </c>
      <c r="J2">
        <f>$AL$7</f>
        <v>800</v>
      </c>
      <c r="N2">
        <f t="shared" ref="N2:N65" si="0">INDEX(P_L,MATCH(A2,curve_t,0))</f>
        <v>1</v>
      </c>
      <c r="U2">
        <f t="shared" ref="U2:U65" si="1">L3+M3+V3*O3+O3*U3</f>
        <v>5955296.1633482641</v>
      </c>
      <c r="W2">
        <f t="shared" ref="W2:W65" si="2">P3+(1-E3)*(O3*(W3+$AL$14*W3))</f>
        <v>121593.71759460906</v>
      </c>
      <c r="X2">
        <f t="shared" ref="X2:X65" si="3">S3+(1-R3)*(O3*(X3+$AL$14*X3))</f>
        <v>125274.27146882603</v>
      </c>
      <c r="Y2">
        <f t="shared" ref="Y2:Y65" si="4">G2*(X2-W2)</f>
        <v>180262.5069758764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202</v>
      </c>
      <c r="AN2" t="s">
        <v>168</v>
      </c>
      <c r="AO2">
        <f>U2</f>
        <v>5955296.1633482641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IF(B3&gt;=120,1,INDEX(mort_v1_F,MATCH(B3,mort_age,0))*INDEX(cif,MATCH(B3,cif_age,0),MATCH(C3,cif_year,0)))</f>
        <v>2.2258552102631276E-2</v>
      </c>
      <c r="E3">
        <f t="shared" ref="E3:E66" si="10">1-(1-D3)^(1/12)</f>
        <v>1.8740760641664522E-3</v>
      </c>
      <c r="F3">
        <f t="shared" ref="F3:F66" si="11">G2*E3</f>
        <v>9.1786633516402316E-2</v>
      </c>
      <c r="G3">
        <f t="shared" ref="G3:G66" si="12">G2-F3</f>
        <v>48.885218767396715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1.0343623760385368</v>
      </c>
      <c r="J3">
        <f t="shared" ref="J3:J66" si="15">J2*I3</f>
        <v>827.48990083082936</v>
      </c>
      <c r="K3">
        <f t="shared" ref="K3:K66" si="16">$AL$17*(INDEX(I_L,MATCH(A3-1,cpi_u,0))/$AL$18)</f>
        <v>5.160000000000001</v>
      </c>
      <c r="L3">
        <f t="shared" ref="L3:L66" si="17">G2*J3</f>
        <v>40527.977342192586</v>
      </c>
      <c r="M3">
        <f t="shared" ref="M3:M66" si="18">G2*K3</f>
        <v>252.72134786871172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832.64990083082932</v>
      </c>
      <c r="Q3">
        <f t="shared" ref="Q3:Q66" si="21">IF(B3&gt;=120,1,D3*$AL$15)</f>
        <v>2.0702973222763071E-2</v>
      </c>
      <c r="R3">
        <f t="shared" ref="R3:R66" si="22">1-(1-Q3)^(1/12)</f>
        <v>1.7418382632981011E-3</v>
      </c>
      <c r="S3">
        <f t="shared" ref="S3:S66" si="23">J3+K3*$AL$16</f>
        <v>832.98241197642187</v>
      </c>
      <c r="T3">
        <f t="shared" ref="T3:T66" si="24">L3</f>
        <v>40527.977342192586</v>
      </c>
      <c r="U3">
        <f t="shared" si="1"/>
        <v>5930008.4948334349</v>
      </c>
      <c r="V3">
        <f t="shared" ref="V3:V66" si="25">$AL$14*U3</f>
        <v>740.74193959189233</v>
      </c>
      <c r="W3">
        <f t="shared" si="2"/>
        <v>121304.7347307439</v>
      </c>
      <c r="X3">
        <f t="shared" si="3"/>
        <v>124984.96570263609</v>
      </c>
      <c r="Y3">
        <f t="shared" si="4"/>
        <v>179908.89617549872</v>
      </c>
      <c r="Z3">
        <f t="shared" ref="Z3:Z66" si="26">N2*L3</f>
        <v>40527.977342192586</v>
      </c>
      <c r="AA3">
        <f t="shared" ref="AA3:AA66" si="27">N2*M3+N3*V3</f>
        <v>991.43571297327503</v>
      </c>
      <c r="AB3">
        <f t="shared" ref="AB3:AB66" si="28">IF(H3,A3,AB2)</f>
        <v>1</v>
      </c>
      <c r="AC3">
        <f>$AL$7*INDEX(I_L,MATCH(AB3-$AL$13,cpi_u,0))/INDEX(I_L,MATCH(AB2-$AL$13,cpi_u,0))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22</v>
      </c>
      <c r="AN3" t="s">
        <v>170</v>
      </c>
      <c r="AO3">
        <f>Y2</f>
        <v>180262.5069758764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2.2258552102631276E-2</v>
      </c>
      <c r="E4">
        <f t="shared" si="10"/>
        <v>1.8740760641664522E-3</v>
      </c>
      <c r="F4">
        <f t="shared" si="11"/>
        <v>9.1614618383518823E-2</v>
      </c>
      <c r="G4">
        <f t="shared" si="12"/>
        <v>48.793604149013198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5.1706287551523911</v>
      </c>
      <c r="L4">
        <f t="shared" si="17"/>
        <v>40452.024829926508</v>
      </c>
      <c r="M4">
        <f t="shared" si="18"/>
        <v>252.76731786061677</v>
      </c>
      <c r="N4">
        <f t="shared" si="0"/>
        <v>0.99451546500285026</v>
      </c>
      <c r="O4">
        <f t="shared" si="19"/>
        <v>0.99724514548470811</v>
      </c>
      <c r="P4">
        <f t="shared" si="20"/>
        <v>832.66052958598175</v>
      </c>
      <c r="Q4">
        <f t="shared" si="21"/>
        <v>2.0702973222763071E-2</v>
      </c>
      <c r="R4">
        <f t="shared" si="22"/>
        <v>1.7418382632981011E-3</v>
      </c>
      <c r="S4">
        <f t="shared" si="23"/>
        <v>832.99372565009207</v>
      </c>
      <c r="T4">
        <f t="shared" si="24"/>
        <v>40452.024829926508</v>
      </c>
      <c r="U4">
        <f t="shared" si="1"/>
        <v>5904835.0988670532</v>
      </c>
      <c r="V4">
        <f t="shared" si="25"/>
        <v>737.59742636387602</v>
      </c>
      <c r="W4">
        <f t="shared" si="2"/>
        <v>121016.57997703945</v>
      </c>
      <c r="X4">
        <f t="shared" si="3"/>
        <v>124696.58947199084</v>
      </c>
      <c r="Y4">
        <f t="shared" si="4"/>
        <v>179560.92656126799</v>
      </c>
      <c r="Z4">
        <f t="shared" si="26"/>
        <v>40341.298692898075</v>
      </c>
      <c r="AA4">
        <f t="shared" si="27"/>
        <v>985.62748528291672</v>
      </c>
      <c r="AB4">
        <f t="shared" si="28"/>
        <v>1</v>
      </c>
      <c r="AC4">
        <f>$AL$7*INDEX(I_L,MATCH(AB4-$AL$13,cpi_u,0))/INDEX(I_L,MATCH(AB2-$AL$13,cpi_u,0))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5847255.2836734178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2.2258552102631276E-2</v>
      </c>
      <c r="E5">
        <f t="shared" si="10"/>
        <v>1.8740760641664522E-3</v>
      </c>
      <c r="F5">
        <f t="shared" si="11"/>
        <v>9.1442925620078525E-2</v>
      </c>
      <c r="G5">
        <f t="shared" si="12"/>
        <v>48.702161223393119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5.1812794038001453</v>
      </c>
      <c r="L5">
        <f t="shared" si="17"/>
        <v>40376.214658445679</v>
      </c>
      <c r="M5">
        <f t="shared" si="18"/>
        <v>252.8132962144594</v>
      </c>
      <c r="N5">
        <f t="shared" si="0"/>
        <v>0.99175840535550275</v>
      </c>
      <c r="O5">
        <f t="shared" si="19"/>
        <v>0.99722773577247525</v>
      </c>
      <c r="P5">
        <f t="shared" si="20"/>
        <v>832.67118023462945</v>
      </c>
      <c r="Q5">
        <f t="shared" si="21"/>
        <v>2.0702973222763071E-2</v>
      </c>
      <c r="R5">
        <f t="shared" si="22"/>
        <v>1.7418382632981011E-3</v>
      </c>
      <c r="S5">
        <f t="shared" si="23"/>
        <v>833.00506262807767</v>
      </c>
      <c r="T5">
        <f t="shared" si="24"/>
        <v>40376.214658445679</v>
      </c>
      <c r="U5">
        <f t="shared" si="1"/>
        <v>5879773.9270411441</v>
      </c>
      <c r="V5">
        <f t="shared" si="25"/>
        <v>734.46693151838917</v>
      </c>
      <c r="W5">
        <f t="shared" si="2"/>
        <v>120729.21979932417</v>
      </c>
      <c r="X5">
        <f t="shared" si="3"/>
        <v>124409.10874461154</v>
      </c>
      <c r="Y5">
        <f t="shared" si="4"/>
        <v>179218.54469756756</v>
      </c>
      <c r="Z5">
        <f t="shared" si="26"/>
        <v>40154.769896099002</v>
      </c>
      <c r="AA5">
        <f t="shared" si="27"/>
        <v>979.84048563265333</v>
      </c>
      <c r="AB5">
        <f t="shared" si="28"/>
        <v>1</v>
      </c>
      <c r="AC5">
        <f>$AL$7*INDEX(I_L,MATCH(AB5-$AL$13,cpi_u,0))/INDEX(I_L,MATCH(AB2-$AL$13,cpi_u,0))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108040.87967485056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2.2258552102631276E-2</v>
      </c>
      <c r="E6">
        <f t="shared" si="10"/>
        <v>1.8740760641664522E-3</v>
      </c>
      <c r="F6">
        <f t="shared" si="11"/>
        <v>9.127155462193659E-2</v>
      </c>
      <c r="G6">
        <f t="shared" si="12"/>
        <v>48.610889668771186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5.1919519910402832</v>
      </c>
      <c r="L6">
        <f t="shared" si="17"/>
        <v>40300.546560992632</v>
      </c>
      <c r="M6">
        <f t="shared" si="18"/>
        <v>252.85928293176079</v>
      </c>
      <c r="N6">
        <f t="shared" si="0"/>
        <v>0.98899194212540342</v>
      </c>
      <c r="O6">
        <f t="shared" si="19"/>
        <v>0.99721054723089775</v>
      </c>
      <c r="P6">
        <f t="shared" si="20"/>
        <v>832.6818528218696</v>
      </c>
      <c r="Q6">
        <f t="shared" si="21"/>
        <v>2.0702973222763071E-2</v>
      </c>
      <c r="R6">
        <f t="shared" si="22"/>
        <v>1.7418382632981011E-3</v>
      </c>
      <c r="S6">
        <f t="shared" si="23"/>
        <v>833.01642295838167</v>
      </c>
      <c r="T6">
        <f t="shared" si="24"/>
        <v>40300.546560992632</v>
      </c>
      <c r="U6">
        <f t="shared" si="1"/>
        <v>5854822.9631881304</v>
      </c>
      <c r="V6">
        <f t="shared" si="25"/>
        <v>731.35020320758304</v>
      </c>
      <c r="W6">
        <f t="shared" si="2"/>
        <v>120442.62104812734</v>
      </c>
      <c r="X6">
        <f t="shared" si="3"/>
        <v>124122.4898897869</v>
      </c>
      <c r="Y6">
        <f t="shared" si="4"/>
        <v>178881.69825746142</v>
      </c>
      <c r="Z6">
        <f t="shared" si="26"/>
        <v>39968.405792285244</v>
      </c>
      <c r="AA6">
        <f t="shared" si="27"/>
        <v>974.07477706381496</v>
      </c>
      <c r="AB6">
        <f t="shared" si="28"/>
        <v>1</v>
      </c>
      <c r="AC6">
        <f>$AL$7*INDEX(I_L,MATCH(AB6-$AL$13,cpi_u,0))/INDEX(I_L,MATCH(AB2-$AL$13,cpi_u,0))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inputs!$C$76</f>
        <v>48.977005400913114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2.2258552102631276E-2</v>
      </c>
      <c r="E7">
        <f t="shared" si="10"/>
        <v>1.8740760641664522E-3</v>
      </c>
      <c r="F7">
        <f t="shared" si="11"/>
        <v>9.1100504786080352E-2</v>
      </c>
      <c r="G7">
        <f t="shared" si="12"/>
        <v>48.519789163985109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5.2026465620627098</v>
      </c>
      <c r="L7">
        <f t="shared" si="17"/>
        <v>40225.020271309855</v>
      </c>
      <c r="M7">
        <f t="shared" si="18"/>
        <v>252.9052780140421</v>
      </c>
      <c r="N7">
        <f t="shared" si="0"/>
        <v>0.98621641276972949</v>
      </c>
      <c r="O7">
        <f t="shared" si="19"/>
        <v>0.99719357738172354</v>
      </c>
      <c r="P7">
        <f t="shared" si="20"/>
        <v>832.69254739289204</v>
      </c>
      <c r="Q7">
        <f t="shared" si="21"/>
        <v>2.0702973222763071E-2</v>
      </c>
      <c r="R7">
        <f t="shared" si="22"/>
        <v>1.7418382632981011E-3</v>
      </c>
      <c r="S7">
        <f t="shared" si="23"/>
        <v>833.02780668910611</v>
      </c>
      <c r="T7">
        <f t="shared" si="24"/>
        <v>40225.020271309855</v>
      </c>
      <c r="U7">
        <f t="shared" si="1"/>
        <v>5829980.2227754071</v>
      </c>
      <c r="V7">
        <f t="shared" si="25"/>
        <v>728.24699353526444</v>
      </c>
      <c r="W7">
        <f t="shared" si="2"/>
        <v>120156.75095107061</v>
      </c>
      <c r="X7">
        <f t="shared" si="3"/>
        <v>123836.69967052335</v>
      </c>
      <c r="Y7">
        <f t="shared" si="4"/>
        <v>178550.33600212354</v>
      </c>
      <c r="Z7">
        <f t="shared" si="26"/>
        <v>39782.220920156455</v>
      </c>
      <c r="AA7">
        <f t="shared" si="27"/>
        <v>968.33041965156144</v>
      </c>
      <c r="AB7">
        <f t="shared" si="28"/>
        <v>1</v>
      </c>
      <c r="AC7">
        <f>$AL$7*INDEX(I_L,MATCH(AB7-$AL$13,cpi_u,0))/INDEX(I_L,MATCH(AB2-$AL$13,cpi_u,0))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121593.71759460906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2.2258552102631276E-2</v>
      </c>
      <c r="E8">
        <f t="shared" si="10"/>
        <v>1.8740760641664522E-3</v>
      </c>
      <c r="F8">
        <f t="shared" si="11"/>
        <v>9.0929775510627295E-2</v>
      </c>
      <c r="G8">
        <f t="shared" si="12"/>
        <v>48.428859388474486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5.2133631621504222</v>
      </c>
      <c r="L8">
        <f t="shared" si="17"/>
        <v>40149.63552363879</v>
      </c>
      <c r="M8">
        <f t="shared" si="18"/>
        <v>252.95128146282519</v>
      </c>
      <c r="N8">
        <f t="shared" si="0"/>
        <v>0.98343215003827222</v>
      </c>
      <c r="O8">
        <f t="shared" si="19"/>
        <v>0.99717682377274797</v>
      </c>
      <c r="P8">
        <f t="shared" si="20"/>
        <v>832.70326399297983</v>
      </c>
      <c r="Q8">
        <f t="shared" si="21"/>
        <v>2.0702973222763071E-2</v>
      </c>
      <c r="R8">
        <f t="shared" si="22"/>
        <v>1.7418382632981011E-3</v>
      </c>
      <c r="S8">
        <f t="shared" si="23"/>
        <v>833.03921386845195</v>
      </c>
      <c r="T8">
        <f t="shared" si="24"/>
        <v>40149.63552363879</v>
      </c>
      <c r="U8">
        <f t="shared" si="1"/>
        <v>5805243.7523129247</v>
      </c>
      <c r="V8">
        <f t="shared" si="25"/>
        <v>725.15705848289451</v>
      </c>
      <c r="W8">
        <f t="shared" si="2"/>
        <v>119871.57710541729</v>
      </c>
      <c r="X8">
        <f t="shared" si="3"/>
        <v>123551.70523585903</v>
      </c>
      <c r="Y8">
        <f t="shared" si="4"/>
        <v>178224.40776073228</v>
      </c>
      <c r="Z8">
        <f t="shared" si="26"/>
        <v>39596.229520135144</v>
      </c>
      <c r="AA8">
        <f t="shared" si="27"/>
        <v>962.60747054903572</v>
      </c>
      <c r="AB8">
        <f t="shared" si="28"/>
        <v>1</v>
      </c>
      <c r="AC8">
        <f>$AL$7*INDEX(I_L,MATCH(AB8-$AL$13,cpi_u,0))/INDEX(I_L,MATCH(AB2-$AL$13,cpi_u,0))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125274.27146882603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2.2258552102631276E-2</v>
      </c>
      <c r="E9">
        <f t="shared" si="10"/>
        <v>1.8740760641664522E-3</v>
      </c>
      <c r="F9">
        <f t="shared" si="11"/>
        <v>9.0759366194822805E-2</v>
      </c>
      <c r="G9">
        <f t="shared" si="12"/>
        <v>48.338100022279662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5.2241018366796812</v>
      </c>
      <c r="L9">
        <f t="shared" si="17"/>
        <v>40074.392052718933</v>
      </c>
      <c r="M9">
        <f t="shared" si="18"/>
        <v>252.99729327963158</v>
      </c>
      <c r="N9">
        <f t="shared" si="0"/>
        <v>0.98063948200481132</v>
      </c>
      <c r="O9">
        <f t="shared" si="19"/>
        <v>0.99716028397754519</v>
      </c>
      <c r="P9">
        <f t="shared" si="20"/>
        <v>832.71400266750902</v>
      </c>
      <c r="Q9">
        <f t="shared" si="21"/>
        <v>2.0702973222763071E-2</v>
      </c>
      <c r="R9">
        <f t="shared" si="22"/>
        <v>1.7418382632981011E-3</v>
      </c>
      <c r="S9">
        <f t="shared" si="23"/>
        <v>833.0506445447196</v>
      </c>
      <c r="T9">
        <f t="shared" si="24"/>
        <v>40074.392052718933</v>
      </c>
      <c r="U9">
        <f t="shared" si="1"/>
        <v>5780611.6287734993</v>
      </c>
      <c r="V9">
        <f t="shared" si="25"/>
        <v>722.08015783717747</v>
      </c>
      <c r="W9">
        <f t="shared" si="2"/>
        <v>119587.0674707766</v>
      </c>
      <c r="X9">
        <f t="shared" si="3"/>
        <v>123267.4741133385</v>
      </c>
      <c r="Y9">
        <f t="shared" si="4"/>
        <v>177903.86441081934</v>
      </c>
      <c r="Z9">
        <f t="shared" si="26"/>
        <v>39410.445537882028</v>
      </c>
      <c r="AA9">
        <f t="shared" si="27"/>
        <v>956.90598403125352</v>
      </c>
      <c r="AB9">
        <f t="shared" si="28"/>
        <v>1</v>
      </c>
      <c r="AC9">
        <f>$AL$7*INDEX(I_L,MATCH(AB9-$AL$13,cpi_u,0))/INDEX(I_L,MATCH(AB2-$AL$13,cpi_u,0))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2.2258552102631276E-2</v>
      </c>
      <c r="E10">
        <f t="shared" si="10"/>
        <v>1.8740760641664522E-3</v>
      </c>
      <c r="F10">
        <f t="shared" si="11"/>
        <v>9.0589276239038161E-2</v>
      </c>
      <c r="G10">
        <f t="shared" si="12"/>
        <v>48.247510746040625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5.234862631120226</v>
      </c>
      <c r="L10">
        <f t="shared" si="17"/>
        <v>39999.289593786911</v>
      </c>
      <c r="M10">
        <f t="shared" si="18"/>
        <v>253.04331346598357</v>
      </c>
      <c r="N10">
        <f t="shared" si="0"/>
        <v>0.97783873209911254</v>
      </c>
      <c r="O10">
        <f t="shared" si="19"/>
        <v>0.99714395559520719</v>
      </c>
      <c r="P10">
        <f t="shared" si="20"/>
        <v>832.72476346194958</v>
      </c>
      <c r="Q10">
        <f t="shared" si="21"/>
        <v>2.0702973222763071E-2</v>
      </c>
      <c r="R10">
        <f t="shared" si="22"/>
        <v>1.7418382632981011E-3</v>
      </c>
      <c r="S10">
        <f t="shared" si="23"/>
        <v>833.06209876630874</v>
      </c>
      <c r="T10">
        <f t="shared" si="24"/>
        <v>39999.289593786911</v>
      </c>
      <c r="U10">
        <f t="shared" si="1"/>
        <v>5756081.9590255124</v>
      </c>
      <c r="V10">
        <f t="shared" si="25"/>
        <v>719.01605511919593</v>
      </c>
      <c r="W10">
        <f t="shared" si="2"/>
        <v>119303.1903619584</v>
      </c>
      <c r="X10">
        <f t="shared" si="3"/>
        <v>122983.97420164333</v>
      </c>
      <c r="Y10">
        <f t="shared" si="4"/>
        <v>177588.65785905113</v>
      </c>
      <c r="Z10">
        <f t="shared" si="26"/>
        <v>39224.882627811639</v>
      </c>
      <c r="AA10">
        <f t="shared" si="27"/>
        <v>951.22601153872336</v>
      </c>
      <c r="AB10">
        <f t="shared" si="28"/>
        <v>1</v>
      </c>
      <c r="AC10">
        <f>$AL$7*INDEX(I_L,MATCH(AB10-$AL$13,cpi_u,0))/INDEX(I_L,MATCH(AB2-$AL$13,cpi_u,0))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2.2258552102631276E-2</v>
      </c>
      <c r="E11">
        <f t="shared" si="10"/>
        <v>1.8740760641664522E-3</v>
      </c>
      <c r="F11">
        <f t="shared" si="11"/>
        <v>9.0419505044768422E-2</v>
      </c>
      <c r="G11">
        <f t="shared" si="12"/>
        <v>48.157091240995854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5.2456455910354522</v>
      </c>
      <c r="L11">
        <f t="shared" si="17"/>
        <v>39924.327882575533</v>
      </c>
      <c r="M11">
        <f t="shared" si="18"/>
        <v>253.08934202340362</v>
      </c>
      <c r="N11">
        <f t="shared" si="0"/>
        <v>0.97503021913951482</v>
      </c>
      <c r="O11">
        <f t="shared" si="19"/>
        <v>0.99712783625008516</v>
      </c>
      <c r="P11">
        <f t="shared" si="20"/>
        <v>832.7355464218648</v>
      </c>
      <c r="Q11">
        <f t="shared" si="21"/>
        <v>2.0702973222763071E-2</v>
      </c>
      <c r="R11">
        <f t="shared" si="22"/>
        <v>1.7418382632981011E-3</v>
      </c>
      <c r="S11">
        <f t="shared" si="23"/>
        <v>833.07357658171895</v>
      </c>
      <c r="T11">
        <f t="shared" si="24"/>
        <v>39924.327882575533</v>
      </c>
      <c r="U11">
        <f t="shared" si="1"/>
        <v>5731652.8792776885</v>
      </c>
      <c r="V11">
        <f t="shared" si="25"/>
        <v>715.96451751505685</v>
      </c>
      <c r="W11">
        <f t="shared" si="2"/>
        <v>119019.91444197464</v>
      </c>
      <c r="X11">
        <f t="shared" si="3"/>
        <v>122701.17376337512</v>
      </c>
      <c r="Y11">
        <f t="shared" si="4"/>
        <v>177278.7410224491</v>
      </c>
      <c r="Z11">
        <f t="shared" si="26"/>
        <v>39039.554156606908</v>
      </c>
      <c r="AA11">
        <f t="shared" si="27"/>
        <v>945.56760172078657</v>
      </c>
      <c r="AB11">
        <f t="shared" si="28"/>
        <v>1</v>
      </c>
      <c r="AC11">
        <f>$AL$7*INDEX(I_L,MATCH(AB11-$AL$13,cpi_u,0))/INDEX(I_L,MATCH(AB2-$AL$13,cpi_u,0))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2.2258552102631276E-2</v>
      </c>
      <c r="E12">
        <f t="shared" si="10"/>
        <v>1.8740760641664522E-3</v>
      </c>
      <c r="F12">
        <f t="shared" si="11"/>
        <v>9.0250052014630239E-2</v>
      </c>
      <c r="G12">
        <f t="shared" si="12"/>
        <v>48.066841188981222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5.2564507620826078</v>
      </c>
      <c r="L12">
        <f t="shared" si="17"/>
        <v>39849.506655312864</v>
      </c>
      <c r="M12">
        <f t="shared" si="18"/>
        <v>253.13537895341432</v>
      </c>
      <c r="N12">
        <f t="shared" si="0"/>
        <v>0.97221425736607492</v>
      </c>
      <c r="O12">
        <f t="shared" si="19"/>
        <v>0.99711192359153233</v>
      </c>
      <c r="P12">
        <f t="shared" si="20"/>
        <v>832.74635159291199</v>
      </c>
      <c r="Q12">
        <f t="shared" si="21"/>
        <v>2.0702973222763071E-2</v>
      </c>
      <c r="R12">
        <f t="shared" si="22"/>
        <v>1.7418382632981011E-3</v>
      </c>
      <c r="S12">
        <f t="shared" si="23"/>
        <v>833.08507803954967</v>
      </c>
      <c r="T12">
        <f t="shared" si="24"/>
        <v>39849.506655312864</v>
      </c>
      <c r="U12">
        <f t="shared" si="1"/>
        <v>5707322.5545356693</v>
      </c>
      <c r="V12">
        <f t="shared" si="25"/>
        <v>712.92531580800937</v>
      </c>
      <c r="W12">
        <f t="shared" si="2"/>
        <v>118737.20871518416</v>
      </c>
      <c r="X12">
        <f t="shared" si="3"/>
        <v>122419.04141798693</v>
      </c>
      <c r="Y12">
        <f t="shared" si="4"/>
        <v>176974.06781001828</v>
      </c>
      <c r="Z12">
        <f t="shared" si="26"/>
        <v>38854.473206731258</v>
      </c>
      <c r="AA12">
        <f t="shared" si="27"/>
        <v>939.93080047866999</v>
      </c>
      <c r="AB12">
        <f t="shared" si="28"/>
        <v>1</v>
      </c>
      <c r="AC12">
        <f>$AL$7*INDEX(I_L,MATCH(AB12-$AL$13,cpi_u,0))/INDEX(I_L,MATCH(AB2-$AL$13,cpi_u,0))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2.2258552102631276E-2</v>
      </c>
      <c r="E13">
        <f t="shared" si="10"/>
        <v>1.8740760641664522E-3</v>
      </c>
      <c r="F13">
        <f t="shared" si="11"/>
        <v>9.0080916552359835E-2</v>
      </c>
      <c r="G13">
        <f t="shared" si="12"/>
        <v>47.976760272428862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5.2672781900129904</v>
      </c>
      <c r="L13">
        <f t="shared" si="17"/>
        <v>39774.825648721293</v>
      </c>
      <c r="M13">
        <f t="shared" si="18"/>
        <v>253.18142425753885</v>
      </c>
      <c r="N13">
        <f t="shared" si="0"/>
        <v>0.96939115647423846</v>
      </c>
      <c r="O13">
        <f t="shared" si="19"/>
        <v>0.99709621529364856</v>
      </c>
      <c r="P13">
        <f t="shared" si="20"/>
        <v>832.75717902084239</v>
      </c>
      <c r="Q13">
        <f t="shared" si="21"/>
        <v>2.0702973222763071E-2</v>
      </c>
      <c r="R13">
        <f t="shared" si="22"/>
        <v>1.7418382632981011E-3</v>
      </c>
      <c r="S13">
        <f t="shared" si="23"/>
        <v>833.09660318850047</v>
      </c>
      <c r="T13">
        <f t="shared" si="24"/>
        <v>39774.825648721293</v>
      </c>
      <c r="U13">
        <f t="shared" si="1"/>
        <v>5683089.1780700972</v>
      </c>
      <c r="V13">
        <f t="shared" si="25"/>
        <v>709.89822431200093</v>
      </c>
      <c r="W13">
        <f t="shared" si="2"/>
        <v>118455.04252057722</v>
      </c>
      <c r="X13">
        <f t="shared" si="3"/>
        <v>122137.54613485998</v>
      </c>
      <c r="Y13">
        <f t="shared" si="4"/>
        <v>176674.59310479678</v>
      </c>
      <c r="Z13">
        <f t="shared" si="26"/>
        <v>38669.652579936679</v>
      </c>
      <c r="AA13">
        <f t="shared" si="27"/>
        <v>934.31565100824719</v>
      </c>
      <c r="AB13">
        <f t="shared" si="28"/>
        <v>1</v>
      </c>
      <c r="AC13">
        <f>$AL$7*INDEX(I_L,MATCH(AB13-$AL$13,cpi_u,0))/INDEX(I_L,MATCH(AB2-$AL$13,cpi_u,0))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2.4956898745183989E-2</v>
      </c>
      <c r="E14">
        <f t="shared" si="10"/>
        <v>2.103917202502803E-3</v>
      </c>
      <c r="F14">
        <f t="shared" si="11"/>
        <v>0.10093913125751615</v>
      </c>
      <c r="G14">
        <f t="shared" si="12"/>
        <v>47.875821141171343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5.2781279206721301</v>
      </c>
      <c r="L14">
        <f t="shared" si="17"/>
        <v>39700.284600016632</v>
      </c>
      <c r="M14">
        <f t="shared" si="18"/>
        <v>253.22747793730022</v>
      </c>
      <c r="N14">
        <f t="shared" si="0"/>
        <v>0.96656122164901048</v>
      </c>
      <c r="O14">
        <f t="shared" si="19"/>
        <v>0.99708070905503132</v>
      </c>
      <c r="P14">
        <f t="shared" si="20"/>
        <v>832.76802875150145</v>
      </c>
      <c r="Q14">
        <f t="shared" si="21"/>
        <v>2.3212741065204972E-2</v>
      </c>
      <c r="R14">
        <f t="shared" si="22"/>
        <v>1.9552859288007873E-3</v>
      </c>
      <c r="S14">
        <f t="shared" si="23"/>
        <v>833.10815207737096</v>
      </c>
      <c r="T14">
        <f t="shared" si="24"/>
        <v>39700.284600016632</v>
      </c>
      <c r="U14">
        <f t="shared" si="1"/>
        <v>5658950.9708958967</v>
      </c>
      <c r="V14">
        <f t="shared" si="25"/>
        <v>706.8830208066322</v>
      </c>
      <c r="W14">
        <f t="shared" si="2"/>
        <v>118200.60389584466</v>
      </c>
      <c r="X14">
        <f t="shared" si="3"/>
        <v>121882.71820219117</v>
      </c>
      <c r="Y14">
        <f t="shared" si="4"/>
        <v>176284.24595199386</v>
      </c>
      <c r="Z14">
        <f t="shared" si="26"/>
        <v>38485.104800766523</v>
      </c>
      <c r="AA14">
        <f t="shared" si="27"/>
        <v>928.72219384249547</v>
      </c>
      <c r="AB14">
        <f t="shared" si="28"/>
        <v>1</v>
      </c>
      <c r="AC14">
        <f>$AL$7*INDEX(I_L,MATCH(AB14-$AL$13,cpi_u,0))/INDEX(I_L,MATCH(AB2-$AL$13,cpi_u,0))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2.4464748701928961E-2</v>
      </c>
      <c r="E15">
        <f t="shared" si="10"/>
        <v>2.0619531583239148E-3</v>
      </c>
      <c r="F15">
        <f t="shared" si="11"/>
        <v>9.87177006093891E-2</v>
      </c>
      <c r="G15">
        <f t="shared" si="12"/>
        <v>47.777103440561952</v>
      </c>
      <c r="H15" t="b">
        <f t="shared" si="13"/>
        <v>1</v>
      </c>
      <c r="I15">
        <f t="shared" si="14"/>
        <v>1.026163360671718</v>
      </c>
      <c r="J15">
        <f t="shared" si="15"/>
        <v>849.13981755847044</v>
      </c>
      <c r="K15">
        <f t="shared" si="16"/>
        <v>5.2890000000000015</v>
      </c>
      <c r="L15">
        <f t="shared" si="17"/>
        <v>40653.266029276194</v>
      </c>
      <c r="M15">
        <f t="shared" si="18"/>
        <v>253.2152180156553</v>
      </c>
      <c r="N15">
        <f t="shared" si="0"/>
        <v>0.96372475359959064</v>
      </c>
      <c r="O15">
        <f t="shared" si="19"/>
        <v>0.99706540259852272</v>
      </c>
      <c r="P15">
        <f t="shared" si="20"/>
        <v>854.42881755847043</v>
      </c>
      <c r="Q15">
        <f t="shared" si="21"/>
        <v>2.2754985811399127E-2</v>
      </c>
      <c r="R15">
        <f t="shared" si="22"/>
        <v>1.9163178639005629E-3</v>
      </c>
      <c r="S15">
        <f t="shared" si="23"/>
        <v>854.76964148270281</v>
      </c>
      <c r="T15">
        <f t="shared" si="24"/>
        <v>40653.266029276194</v>
      </c>
      <c r="U15">
        <f t="shared" si="1"/>
        <v>5633875.9618342156</v>
      </c>
      <c r="V15">
        <f t="shared" si="25"/>
        <v>703.75079749467284</v>
      </c>
      <c r="W15">
        <f t="shared" si="2"/>
        <v>117919.99841185754</v>
      </c>
      <c r="X15">
        <f t="shared" si="3"/>
        <v>121602.02964437386</v>
      </c>
      <c r="Y15">
        <f t="shared" si="4"/>
        <v>175916.78706731228</v>
      </c>
      <c r="Z15">
        <f t="shared" si="26"/>
        <v>39293.870477279415</v>
      </c>
      <c r="AA15">
        <f t="shared" si="27"/>
        <v>922.97007437640127</v>
      </c>
      <c r="AB15">
        <f t="shared" si="28"/>
        <v>13</v>
      </c>
      <c r="AC15">
        <f>$AL$7*INDEX(I_L,MATCH(AB15-$AL$13,cpi_u,0))/INDEX(I_L,MATCH(AB2-$AL$13,cpi_u,0))</f>
        <v>849.13981755847055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2.4464748701928961E-2</v>
      </c>
      <c r="E16">
        <f t="shared" si="10"/>
        <v>2.0619531583239148E-3</v>
      </c>
      <c r="F16">
        <f t="shared" si="11"/>
        <v>9.8514149334835086E-2</v>
      </c>
      <c r="G16">
        <f t="shared" si="12"/>
        <v>47.678589291227119</v>
      </c>
      <c r="H16" t="b">
        <f t="shared" si="13"/>
        <v>0</v>
      </c>
      <c r="I16">
        <f t="shared" si="14"/>
        <v>1</v>
      </c>
      <c r="J16">
        <f t="shared" si="15"/>
        <v>849.13981755847044</v>
      </c>
      <c r="K16">
        <f t="shared" si="16"/>
        <v>5.2998944740311993</v>
      </c>
      <c r="L16">
        <f t="shared" si="17"/>
        <v>40569.440898990943</v>
      </c>
      <c r="M16">
        <f t="shared" si="18"/>
        <v>253.21360650985127</v>
      </c>
      <c r="N16">
        <f t="shared" si="0"/>
        <v>0.96088204859445236</v>
      </c>
      <c r="O16">
        <f t="shared" si="19"/>
        <v>0.9970502936709672</v>
      </c>
      <c r="P16">
        <f t="shared" si="20"/>
        <v>854.43971203250169</v>
      </c>
      <c r="Q16">
        <f t="shared" si="21"/>
        <v>2.2754985811399127E-2</v>
      </c>
      <c r="R16">
        <f t="shared" si="22"/>
        <v>1.9163178639005629E-3</v>
      </c>
      <c r="S16">
        <f t="shared" si="23"/>
        <v>854.78123799821469</v>
      </c>
      <c r="T16">
        <f t="shared" si="24"/>
        <v>40569.440898990943</v>
      </c>
      <c r="U16">
        <f t="shared" si="1"/>
        <v>5608899.34902748</v>
      </c>
      <c r="V16">
        <f t="shared" si="25"/>
        <v>700.6308652667484</v>
      </c>
      <c r="W16">
        <f t="shared" si="2"/>
        <v>117639.7924604603</v>
      </c>
      <c r="X16">
        <f t="shared" si="3"/>
        <v>121321.83646153916</v>
      </c>
      <c r="Y16">
        <f t="shared" si="4"/>
        <v>175554.66367966554</v>
      </c>
      <c r="Z16">
        <f t="shared" si="26"/>
        <v>39097.774434053201</v>
      </c>
      <c r="AA16">
        <f t="shared" si="27"/>
        <v>917.25184166778706</v>
      </c>
      <c r="AB16">
        <f t="shared" si="28"/>
        <v>13</v>
      </c>
      <c r="AC16">
        <f>$AL$7*INDEX(I_L,MATCH(AB16-$AL$13,cpi_u,0))/INDEX(I_L,MATCH(AB2-$AL$13,cpi_u,0))</f>
        <v>849.13981755847055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2.4464748701928961E-2</v>
      </c>
      <c r="E17">
        <f t="shared" si="10"/>
        <v>2.0619531583239148E-3</v>
      </c>
      <c r="F17">
        <f t="shared" si="11"/>
        <v>9.8311017773474535E-2</v>
      </c>
      <c r="G17">
        <f t="shared" si="12"/>
        <v>47.580278273453644</v>
      </c>
      <c r="H17" t="b">
        <f t="shared" si="13"/>
        <v>0</v>
      </c>
      <c r="I17">
        <f t="shared" si="14"/>
        <v>1</v>
      </c>
      <c r="J17">
        <f t="shared" si="15"/>
        <v>849.13981755847044</v>
      </c>
      <c r="K17">
        <f t="shared" si="16"/>
        <v>5.3108113888951491</v>
      </c>
      <c r="L17">
        <f t="shared" si="17"/>
        <v>40485.788612197837</v>
      </c>
      <c r="M17">
        <f t="shared" si="18"/>
        <v>253.21199501430328</v>
      </c>
      <c r="N17">
        <f t="shared" si="0"/>
        <v>0.95803339849683167</v>
      </c>
      <c r="O17">
        <f t="shared" si="19"/>
        <v>0.9970353800429641</v>
      </c>
      <c r="P17">
        <f t="shared" si="20"/>
        <v>854.45062894736554</v>
      </c>
      <c r="Q17">
        <f t="shared" si="21"/>
        <v>2.2754985811399127E-2</v>
      </c>
      <c r="R17">
        <f t="shared" si="22"/>
        <v>1.9163178639005629E-3</v>
      </c>
      <c r="S17">
        <f t="shared" si="23"/>
        <v>854.79285840064995</v>
      </c>
      <c r="T17">
        <f t="shared" si="24"/>
        <v>40485.788612197837</v>
      </c>
      <c r="U17">
        <f t="shared" si="1"/>
        <v>5584019.3886245936</v>
      </c>
      <c r="V17">
        <f t="shared" si="25"/>
        <v>697.52300629119031</v>
      </c>
      <c r="W17">
        <f t="shared" si="2"/>
        <v>117359.95650408114</v>
      </c>
      <c r="X17">
        <f t="shared" si="3"/>
        <v>121042.10879274191</v>
      </c>
      <c r="Y17">
        <f t="shared" si="4"/>
        <v>175197.83053971367</v>
      </c>
      <c r="Z17">
        <f t="shared" si="26"/>
        <v>38902.067500650606</v>
      </c>
      <c r="AA17">
        <f t="shared" si="27"/>
        <v>911.55719674490797</v>
      </c>
      <c r="AB17">
        <f t="shared" si="28"/>
        <v>13</v>
      </c>
      <c r="AC17">
        <f>$AL$7*INDEX(I_L,MATCH(AB17-$AL$13,cpi_u,0))/INDEX(I_L,MATCH(AB2-$AL$13,cpi_u,0))</f>
        <v>849.13981755847055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inputs!$B$25</f>
        <v>5.160000000000001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2.4464748701928961E-2</v>
      </c>
      <c r="E18">
        <f t="shared" si="10"/>
        <v>2.0619531583239148E-3</v>
      </c>
      <c r="F18">
        <f t="shared" si="11"/>
        <v>9.8108305059878484E-2</v>
      </c>
      <c r="G18">
        <f t="shared" si="12"/>
        <v>47.482169968393762</v>
      </c>
      <c r="H18" t="b">
        <f t="shared" si="13"/>
        <v>0</v>
      </c>
      <c r="I18">
        <f t="shared" si="14"/>
        <v>1</v>
      </c>
      <c r="J18">
        <f t="shared" si="15"/>
        <v>849.13981755847044</v>
      </c>
      <c r="K18">
        <f t="shared" si="16"/>
        <v>5.3217507908162887</v>
      </c>
      <c r="L18">
        <f t="shared" si="17"/>
        <v>40402.30881250168</v>
      </c>
      <c r="M18">
        <f t="shared" si="18"/>
        <v>253.21038352901101</v>
      </c>
      <c r="N18">
        <f t="shared" si="0"/>
        <v>0.95517909080060226</v>
      </c>
      <c r="O18">
        <f t="shared" si="19"/>
        <v>0.99702065950862684</v>
      </c>
      <c r="P18">
        <f t="shared" si="20"/>
        <v>854.46156834928672</v>
      </c>
      <c r="Q18">
        <f t="shared" si="21"/>
        <v>2.2754985811399127E-2</v>
      </c>
      <c r="R18">
        <f t="shared" si="22"/>
        <v>1.9163178639005629E-3</v>
      </c>
      <c r="S18">
        <f t="shared" si="23"/>
        <v>854.80450273921156</v>
      </c>
      <c r="T18">
        <f t="shared" si="24"/>
        <v>40402.30881250168</v>
      </c>
      <c r="U18">
        <f t="shared" si="1"/>
        <v>5559234.3633968998</v>
      </c>
      <c r="V18">
        <f t="shared" si="25"/>
        <v>694.42700606184974</v>
      </c>
      <c r="W18">
        <f t="shared" si="2"/>
        <v>117080.46129941779</v>
      </c>
      <c r="X18">
        <f t="shared" si="3"/>
        <v>120762.8170864561</v>
      </c>
      <c r="Y18">
        <f t="shared" si="4"/>
        <v>174846.24336425134</v>
      </c>
      <c r="Z18">
        <f t="shared" si="26"/>
        <v>38706.761218759479</v>
      </c>
      <c r="AA18">
        <f t="shared" si="27"/>
        <v>905.88616054452655</v>
      </c>
      <c r="AB18">
        <f t="shared" si="28"/>
        <v>13</v>
      </c>
      <c r="AC18">
        <f>$AL$7*INDEX(I_L,MATCH(AB18-$AL$13,cpi_u,0))/INDEX(I_L,MATCH(AB2-$AL$13,cpi_u,0))</f>
        <v>849.13981755847055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2.4464748701928961E-2</v>
      </c>
      <c r="E19">
        <f t="shared" si="10"/>
        <v>2.0619531583239148E-3</v>
      </c>
      <c r="F19">
        <f t="shared" si="11"/>
        <v>9.7906010330402457E-2</v>
      </c>
      <c r="G19">
        <f t="shared" si="12"/>
        <v>47.384263958063357</v>
      </c>
      <c r="H19" t="b">
        <f t="shared" si="13"/>
        <v>0</v>
      </c>
      <c r="I19">
        <f t="shared" si="14"/>
        <v>1</v>
      </c>
      <c r="J19">
        <f t="shared" si="15"/>
        <v>849.13981755847044</v>
      </c>
      <c r="K19">
        <f t="shared" si="16"/>
        <v>5.332712726114277</v>
      </c>
      <c r="L19">
        <f t="shared" si="17"/>
        <v>40319.00114424216</v>
      </c>
      <c r="M19">
        <f t="shared" si="18"/>
        <v>253.20877205397457</v>
      </c>
      <c r="N19">
        <f t="shared" si="0"/>
        <v>0.95231940866651155</v>
      </c>
      <c r="O19">
        <f t="shared" si="19"/>
        <v>0.99700612988534554</v>
      </c>
      <c r="P19">
        <f t="shared" si="20"/>
        <v>854.47253028458476</v>
      </c>
      <c r="Q19">
        <f t="shared" si="21"/>
        <v>2.2754985811399127E-2</v>
      </c>
      <c r="R19">
        <f t="shared" si="22"/>
        <v>1.9163178639005629E-3</v>
      </c>
      <c r="S19">
        <f t="shared" si="23"/>
        <v>854.81617106320414</v>
      </c>
      <c r="T19">
        <f t="shared" si="24"/>
        <v>40319.00114424216</v>
      </c>
      <c r="U19">
        <f t="shared" si="1"/>
        <v>5534542.5822526636</v>
      </c>
      <c r="V19">
        <f t="shared" si="25"/>
        <v>691.34265333744884</v>
      </c>
      <c r="W19">
        <f t="shared" si="2"/>
        <v>116801.27789155743</v>
      </c>
      <c r="X19">
        <f t="shared" si="3"/>
        <v>120483.93209451094</v>
      </c>
      <c r="Y19">
        <f t="shared" si="4"/>
        <v>174499.8588190203</v>
      </c>
      <c r="Z19">
        <f t="shared" si="26"/>
        <v>38511.866854945671</v>
      </c>
      <c r="AA19">
        <f t="shared" si="27"/>
        <v>900.23875148550871</v>
      </c>
      <c r="AB19">
        <f t="shared" si="28"/>
        <v>13</v>
      </c>
      <c r="AC19">
        <f>$AL$7*INDEX(I_L,MATCH(AB19-$AL$13,cpi_u,0))/INDEX(I_L,MATCH(AB2-$AL$13,cpi_u,0))</f>
        <v>849.13981755847055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210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2.4464748701928961E-2</v>
      </c>
      <c r="E20">
        <f t="shared" si="10"/>
        <v>2.0619531583239148E-3</v>
      </c>
      <c r="F20">
        <f t="shared" si="11"/>
        <v>9.7704132723182777E-2</v>
      </c>
      <c r="G20">
        <f t="shared" si="12"/>
        <v>47.286559825340177</v>
      </c>
      <c r="H20" t="b">
        <f t="shared" si="13"/>
        <v>0</v>
      </c>
      <c r="I20">
        <f t="shared" si="14"/>
        <v>1</v>
      </c>
      <c r="J20">
        <f t="shared" si="15"/>
        <v>849.13981755847044</v>
      </c>
      <c r="K20">
        <f t="shared" si="16"/>
        <v>5.3436972412041808</v>
      </c>
      <c r="L20">
        <f t="shared" si="17"/>
        <v>40235.865252492324</v>
      </c>
      <c r="M20">
        <f t="shared" si="18"/>
        <v>253.20716058919385</v>
      </c>
      <c r="N20">
        <f t="shared" si="0"/>
        <v>0.94945463095874794</v>
      </c>
      <c r="O20">
        <f t="shared" si="19"/>
        <v>0.99699178901354635</v>
      </c>
      <c r="P20">
        <f t="shared" si="20"/>
        <v>854.48351479967459</v>
      </c>
      <c r="Q20">
        <f t="shared" si="21"/>
        <v>2.2754985811399127E-2</v>
      </c>
      <c r="R20">
        <f t="shared" si="22"/>
        <v>1.9163178639005629E-3</v>
      </c>
      <c r="S20">
        <f t="shared" si="23"/>
        <v>854.8278634220336</v>
      </c>
      <c r="T20">
        <f t="shared" si="24"/>
        <v>40235.865252492324</v>
      </c>
      <c r="U20">
        <f t="shared" si="1"/>
        <v>5509942.3797616186</v>
      </c>
      <c r="V20">
        <f t="shared" si="25"/>
        <v>688.2697400821902</v>
      </c>
      <c r="W20">
        <f t="shared" si="2"/>
        <v>116522.37760821258</v>
      </c>
      <c r="X20">
        <f t="shared" si="3"/>
        <v>120205.42486614732</v>
      </c>
      <c r="Y20">
        <f t="shared" si="4"/>
        <v>174158.6345018862</v>
      </c>
      <c r="Z20">
        <f t="shared" si="26"/>
        <v>38317.395404438932</v>
      </c>
      <c r="AA20">
        <f t="shared" si="27"/>
        <v>894.61498551223667</v>
      </c>
      <c r="AB20">
        <f t="shared" si="28"/>
        <v>13</v>
      </c>
      <c r="AC20">
        <f>$AL$7*INDEX(I_L,MATCH(AB20-$AL$13,cpi_u,0))/INDEX(I_L,MATCH(AB2-$AL$13,cpi_u,0))</f>
        <v>849.13981755847055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2.4464748701928961E-2</v>
      </c>
      <c r="E21">
        <f t="shared" si="10"/>
        <v>2.0619531583239148E-3</v>
      </c>
      <c r="F21">
        <f t="shared" si="11"/>
        <v>9.7502671378132927E-2</v>
      </c>
      <c r="G21">
        <f t="shared" si="12"/>
        <v>47.189057153962047</v>
      </c>
      <c r="H21" t="b">
        <f t="shared" si="13"/>
        <v>0</v>
      </c>
      <c r="I21">
        <f t="shared" si="14"/>
        <v>1</v>
      </c>
      <c r="J21">
        <f t="shared" si="15"/>
        <v>849.13981755847044</v>
      </c>
      <c r="K21">
        <f t="shared" si="16"/>
        <v>5.3547043825966716</v>
      </c>
      <c r="L21">
        <f t="shared" si="17"/>
        <v>40152.900783057055</v>
      </c>
      <c r="M21">
        <f t="shared" si="18"/>
        <v>253.20554913466876</v>
      </c>
      <c r="N21">
        <f t="shared" si="0"/>
        <v>0.946585032281821</v>
      </c>
      <c r="O21">
        <f t="shared" si="19"/>
        <v>0.99697763475646095</v>
      </c>
      <c r="P21">
        <f t="shared" si="20"/>
        <v>854.49452194106709</v>
      </c>
      <c r="Q21">
        <f t="shared" si="21"/>
        <v>2.2754985811399127E-2</v>
      </c>
      <c r="R21">
        <f t="shared" si="22"/>
        <v>1.9163178639005629E-3</v>
      </c>
      <c r="S21">
        <f t="shared" si="23"/>
        <v>854.83957986520795</v>
      </c>
      <c r="T21">
        <f t="shared" si="24"/>
        <v>40152.900783057055</v>
      </c>
      <c r="U21">
        <f t="shared" si="1"/>
        <v>5485432.1156893</v>
      </c>
      <c r="V21">
        <f t="shared" si="25"/>
        <v>685.2080614075885</v>
      </c>
      <c r="W21">
        <f t="shared" si="2"/>
        <v>116243.73205406885</v>
      </c>
      <c r="X21">
        <f t="shared" si="3"/>
        <v>119927.26674219071</v>
      </c>
      <c r="Y21">
        <f t="shared" si="4"/>
        <v>173822.52892638408</v>
      </c>
      <c r="Z21">
        <f t="shared" si="26"/>
        <v>38123.357594900655</v>
      </c>
      <c r="AA21">
        <f t="shared" si="27"/>
        <v>889.01487613763015</v>
      </c>
      <c r="AB21">
        <f t="shared" si="28"/>
        <v>13</v>
      </c>
      <c r="AC21">
        <f>$AL$7*INDEX(I_L,MATCH(AB21-$AL$13,cpi_u,0))/INDEX(I_L,MATCH(AB2-$AL$13,cpi_u,0))</f>
        <v>849.13981755847055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2.4464748701928961E-2</v>
      </c>
      <c r="E22">
        <f t="shared" si="10"/>
        <v>2.0619531583239148E-3</v>
      </c>
      <c r="F22">
        <f t="shared" si="11"/>
        <v>9.7301625436939765E-2</v>
      </c>
      <c r="G22">
        <f t="shared" si="12"/>
        <v>47.091755528525105</v>
      </c>
      <c r="H22" t="b">
        <f t="shared" si="13"/>
        <v>0</v>
      </c>
      <c r="I22">
        <f t="shared" si="14"/>
        <v>1</v>
      </c>
      <c r="J22">
        <f t="shared" si="15"/>
        <v>849.13981755847044</v>
      </c>
      <c r="K22">
        <f t="shared" si="16"/>
        <v>5.3657341968982308</v>
      </c>
      <c r="L22">
        <f t="shared" si="17"/>
        <v>40070.107382471564</v>
      </c>
      <c r="M22">
        <f t="shared" si="18"/>
        <v>253.20393769039924</v>
      </c>
      <c r="N22">
        <f t="shared" si="0"/>
        <v>0.94371088301772499</v>
      </c>
      <c r="O22">
        <f t="shared" si="19"/>
        <v>0.99696366499989164</v>
      </c>
      <c r="P22">
        <f t="shared" si="20"/>
        <v>854.50555175536863</v>
      </c>
      <c r="Q22">
        <f t="shared" si="21"/>
        <v>2.2754985811399127E-2</v>
      </c>
      <c r="R22">
        <f t="shared" si="22"/>
        <v>1.9163178639005629E-3</v>
      </c>
      <c r="S22">
        <f t="shared" si="23"/>
        <v>854.85132044233683</v>
      </c>
      <c r="T22">
        <f t="shared" si="24"/>
        <v>40070.107382471564</v>
      </c>
      <c r="U22">
        <f t="shared" si="1"/>
        <v>5461010.1745409658</v>
      </c>
      <c r="V22">
        <f t="shared" si="25"/>
        <v>682.15741551549957</v>
      </c>
      <c r="W22">
        <f t="shared" si="2"/>
        <v>115965.31310524297</v>
      </c>
      <c r="X22">
        <f t="shared" si="3"/>
        <v>119649.42934933849</v>
      </c>
      <c r="Y22">
        <f t="shared" si="4"/>
        <v>173491.50150561449</v>
      </c>
      <c r="Z22">
        <f t="shared" si="26"/>
        <v>37929.763890172879</v>
      </c>
      <c r="AA22">
        <f t="shared" si="27"/>
        <v>883.43843448577195</v>
      </c>
      <c r="AB22">
        <f t="shared" si="28"/>
        <v>13</v>
      </c>
      <c r="AC22">
        <f>$AL$7*INDEX(I_L,MATCH(AB22-$AL$13,cpi_u,0))/INDEX(I_L,MATCH(AB2-$AL$13,cpi_u,0))</f>
        <v>849.13981755847055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2.4464748701928961E-2</v>
      </c>
      <c r="E23">
        <f t="shared" si="10"/>
        <v>2.0619531583239148E-3</v>
      </c>
      <c r="F23">
        <f t="shared" si="11"/>
        <v>9.710099404306001E-2</v>
      </c>
      <c r="G23">
        <f t="shared" si="12"/>
        <v>46.994654534482045</v>
      </c>
      <c r="H23" t="b">
        <f t="shared" si="13"/>
        <v>0</v>
      </c>
      <c r="I23">
        <f t="shared" si="14"/>
        <v>1</v>
      </c>
      <c r="J23">
        <f t="shared" si="15"/>
        <v>849.13981755847044</v>
      </c>
      <c r="K23">
        <f t="shared" si="16"/>
        <v>5.3767867308113377</v>
      </c>
      <c r="L23">
        <f t="shared" si="17"/>
        <v>39987.484697999898</v>
      </c>
      <c r="M23">
        <f t="shared" si="18"/>
        <v>253.20232625638525</v>
      </c>
      <c r="N23">
        <f t="shared" si="0"/>
        <v>0.94083244936336619</v>
      </c>
      <c r="O23">
        <f t="shared" si="19"/>
        <v>0.9969498776519834</v>
      </c>
      <c r="P23">
        <f t="shared" si="20"/>
        <v>854.51660428928176</v>
      </c>
      <c r="Q23">
        <f t="shared" si="21"/>
        <v>2.2754985811399127E-2</v>
      </c>
      <c r="R23">
        <f t="shared" si="22"/>
        <v>1.9163178639005629E-3</v>
      </c>
      <c r="S23">
        <f t="shared" si="23"/>
        <v>854.8630852031323</v>
      </c>
      <c r="T23">
        <f t="shared" si="24"/>
        <v>39987.484697999898</v>
      </c>
      <c r="U23">
        <f t="shared" si="1"/>
        <v>5436674.9651148459</v>
      </c>
      <c r="V23">
        <f t="shared" si="25"/>
        <v>679.11760364231509</v>
      </c>
      <c r="W23">
        <f t="shared" si="2"/>
        <v>115687.09290384768</v>
      </c>
      <c r="X23">
        <f t="shared" si="3"/>
        <v>119371.88459455885</v>
      </c>
      <c r="Y23">
        <f t="shared" si="4"/>
        <v>173165.51253650189</v>
      </c>
      <c r="Z23">
        <f t="shared" si="26"/>
        <v>37736.62449400725</v>
      </c>
      <c r="AA23">
        <f t="shared" si="27"/>
        <v>877.88566933413449</v>
      </c>
      <c r="AB23">
        <f t="shared" si="28"/>
        <v>13</v>
      </c>
      <c r="AC23">
        <f>$AL$7*INDEX(I_L,MATCH(AB23-$AL$13,cpi_u,0))/INDEX(I_L,MATCH(AB2-$AL$13,cpi_u,0))</f>
        <v>849.13981755847055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2.4464748701928961E-2</v>
      </c>
      <c r="E24">
        <f t="shared" si="10"/>
        <v>2.0619531583239148E-3</v>
      </c>
      <c r="F24">
        <f t="shared" si="11"/>
        <v>9.6900776341716538E-2</v>
      </c>
      <c r="G24">
        <f t="shared" si="12"/>
        <v>46.897753758140325</v>
      </c>
      <c r="H24" t="b">
        <f t="shared" si="13"/>
        <v>0</v>
      </c>
      <c r="I24">
        <f t="shared" si="14"/>
        <v>1</v>
      </c>
      <c r="J24">
        <f t="shared" si="15"/>
        <v>849.13981755847044</v>
      </c>
      <c r="K24">
        <f t="shared" si="16"/>
        <v>5.3878620311346737</v>
      </c>
      <c r="L24">
        <f t="shared" si="17"/>
        <v>39905.032377633426</v>
      </c>
      <c r="M24">
        <f t="shared" si="18"/>
        <v>253.20071483262674</v>
      </c>
      <c r="N24">
        <f t="shared" si="0"/>
        <v>0.93794999336822826</v>
      </c>
      <c r="O24">
        <f t="shared" si="19"/>
        <v>0.9969362706429945</v>
      </c>
      <c r="P24">
        <f t="shared" si="20"/>
        <v>854.5276795896051</v>
      </c>
      <c r="Q24">
        <f t="shared" si="21"/>
        <v>2.2754985811399127E-2</v>
      </c>
      <c r="R24">
        <f t="shared" si="22"/>
        <v>1.9163178639005629E-3</v>
      </c>
      <c r="S24">
        <f t="shared" si="23"/>
        <v>854.87487419740876</v>
      </c>
      <c r="T24">
        <f t="shared" si="24"/>
        <v>39905.032377633426</v>
      </c>
      <c r="U24">
        <f t="shared" si="1"/>
        <v>5412424.9200645369</v>
      </c>
      <c r="V24">
        <f t="shared" si="25"/>
        <v>676.08843000429977</v>
      </c>
      <c r="W24">
        <f t="shared" si="2"/>
        <v>115409.04385266156</v>
      </c>
      <c r="X24">
        <f t="shared" si="3"/>
        <v>119094.60465959839</v>
      </c>
      <c r="Y24">
        <f t="shared" si="4"/>
        <v>172844.52318437651</v>
      </c>
      <c r="Z24">
        <f t="shared" si="26"/>
        <v>37543.949353773285</v>
      </c>
      <c r="AA24">
        <f t="shared" si="27"/>
        <v>872.35658715540433</v>
      </c>
      <c r="AB24">
        <f t="shared" si="28"/>
        <v>13</v>
      </c>
      <c r="AC24">
        <f>$AL$7*INDEX(I_L,MATCH(AB24-$AL$13,cpi_u,0))/INDEX(I_L,MATCH(AB2-$AL$13,cpi_u,0))</f>
        <v>849.13981755847055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2.4464748701928961E-2</v>
      </c>
      <c r="E25">
        <f t="shared" si="10"/>
        <v>2.0619531583239148E-3</v>
      </c>
      <c r="F25">
        <f t="shared" si="11"/>
        <v>9.670097147989469E-2</v>
      </c>
      <c r="G25">
        <f t="shared" si="12"/>
        <v>46.801052786660428</v>
      </c>
      <c r="H25" t="b">
        <f t="shared" si="13"/>
        <v>0</v>
      </c>
      <c r="I25">
        <f t="shared" si="14"/>
        <v>1</v>
      </c>
      <c r="J25">
        <f t="shared" si="15"/>
        <v>849.13981755847044</v>
      </c>
      <c r="K25">
        <f t="shared" si="16"/>
        <v>5.3989601447633149</v>
      </c>
      <c r="L25">
        <f t="shared" si="17"/>
        <v>39822.750070089351</v>
      </c>
      <c r="M25">
        <f t="shared" si="18"/>
        <v>253.19910341912359</v>
      </c>
      <c r="N25">
        <f t="shared" si="0"/>
        <v>0.93506377297225829</v>
      </c>
      <c r="O25">
        <f t="shared" si="19"/>
        <v>0.99692284192507385</v>
      </c>
      <c r="P25">
        <f t="shared" si="20"/>
        <v>854.53877770323379</v>
      </c>
      <c r="Q25">
        <f t="shared" si="21"/>
        <v>2.2754985811399127E-2</v>
      </c>
      <c r="R25">
        <f t="shared" si="22"/>
        <v>1.9163178639005629E-3</v>
      </c>
      <c r="S25">
        <f t="shared" si="23"/>
        <v>854.88668747508325</v>
      </c>
      <c r="T25">
        <f t="shared" si="24"/>
        <v>39822.750070089351</v>
      </c>
      <c r="U25">
        <f t="shared" si="1"/>
        <v>5388258.495470278</v>
      </c>
      <c r="V25">
        <f t="shared" si="25"/>
        <v>673.06970174403693</v>
      </c>
      <c r="W25">
        <f t="shared" si="2"/>
        <v>115131.13860990071</v>
      </c>
      <c r="X25">
        <f t="shared" si="3"/>
        <v>118817.56199559568</v>
      </c>
      <c r="Y25">
        <f t="shared" si="4"/>
        <v>172528.49546788985</v>
      </c>
      <c r="Z25">
        <f t="shared" si="26"/>
        <v>37351.748164144919</v>
      </c>
      <c r="AA25">
        <f t="shared" si="27"/>
        <v>866.85119215890006</v>
      </c>
      <c r="AB25">
        <f t="shared" si="28"/>
        <v>13</v>
      </c>
      <c r="AC25">
        <f>$AL$7*INDEX(I_L,MATCH(AB25-$AL$13,cpi_u,0))/INDEX(I_L,MATCH(AB2-$AL$13,cpi_u,0))</f>
        <v>849.13981755847055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2.7428800766843179E-2</v>
      </c>
      <c r="E26">
        <f t="shared" si="10"/>
        <v>2.3149824180977996E-3</v>
      </c>
      <c r="F26">
        <f t="shared" si="11"/>
        <v>0.10834361434958592</v>
      </c>
      <c r="G26">
        <f t="shared" si="12"/>
        <v>46.692709172310842</v>
      </c>
      <c r="H26" t="b">
        <f t="shared" si="13"/>
        <v>0</v>
      </c>
      <c r="I26">
        <f t="shared" si="14"/>
        <v>1</v>
      </c>
      <c r="J26">
        <f t="shared" si="15"/>
        <v>849.13981755847044</v>
      </c>
      <c r="K26">
        <f t="shared" si="16"/>
        <v>5.4100811186889333</v>
      </c>
      <c r="L26">
        <f t="shared" si="17"/>
        <v>39740.637424809182</v>
      </c>
      <c r="M26">
        <f t="shared" si="18"/>
        <v>253.19749201587567</v>
      </c>
      <c r="N26">
        <f t="shared" si="0"/>
        <v>0.93217404204394616</v>
      </c>
      <c r="O26">
        <f t="shared" si="19"/>
        <v>0.99690958947203501</v>
      </c>
      <c r="P26">
        <f t="shared" si="20"/>
        <v>854.54989867715938</v>
      </c>
      <c r="Q26">
        <f t="shared" si="21"/>
        <v>2.5511889775675426E-2</v>
      </c>
      <c r="R26">
        <f t="shared" si="22"/>
        <v>2.1512627941611129E-3</v>
      </c>
      <c r="S26">
        <f t="shared" si="23"/>
        <v>854.8985250861756</v>
      </c>
      <c r="T26">
        <f t="shared" si="24"/>
        <v>39740.637424809182</v>
      </c>
      <c r="U26">
        <f t="shared" si="1"/>
        <v>5364174.1704189517</v>
      </c>
      <c r="V26">
        <f t="shared" si="25"/>
        <v>670.06122887796516</v>
      </c>
      <c r="W26">
        <f t="shared" si="2"/>
        <v>114882.47877465106</v>
      </c>
      <c r="X26">
        <f t="shared" si="3"/>
        <v>118568.63990418751</v>
      </c>
      <c r="Y26">
        <f t="shared" si="4"/>
        <v>172116.84958372259</v>
      </c>
      <c r="Z26">
        <f t="shared" si="26"/>
        <v>37160.030370764602</v>
      </c>
      <c r="AA26">
        <f t="shared" si="27"/>
        <v>861.36948633158454</v>
      </c>
      <c r="AB26">
        <f t="shared" si="28"/>
        <v>13</v>
      </c>
      <c r="AC26">
        <f>$AL$7*INDEX(I_L,MATCH(AB26-$AL$13,cpi_u,0))/INDEX(I_L,MATCH(AB2-$AL$13,cpi_u,0))</f>
        <v>849.13981755847055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2.6896887747972172E-2</v>
      </c>
      <c r="E27">
        <f t="shared" si="10"/>
        <v>2.2695231352695133E-3</v>
      </c>
      <c r="F27">
        <f t="shared" si="11"/>
        <v>0.10597018371497047</v>
      </c>
      <c r="G27">
        <f t="shared" si="12"/>
        <v>46.586738988595869</v>
      </c>
      <c r="H27" t="b">
        <f t="shared" si="13"/>
        <v>1</v>
      </c>
      <c r="I27">
        <f t="shared" si="14"/>
        <v>1.0249999999999999</v>
      </c>
      <c r="J27">
        <f t="shared" si="15"/>
        <v>870.3683129974321</v>
      </c>
      <c r="K27">
        <f t="shared" si="16"/>
        <v>5.4212250000000006</v>
      </c>
      <c r="L27">
        <f t="shared" si="17"/>
        <v>40639.854511583908</v>
      </c>
      <c r="M27">
        <f t="shared" si="18"/>
        <v>253.13168228266088</v>
      </c>
      <c r="N27">
        <f t="shared" si="0"/>
        <v>0.92928105041858267</v>
      </c>
      <c r="O27">
        <f t="shared" si="19"/>
        <v>0.99689651127913825</v>
      </c>
      <c r="P27">
        <f t="shared" si="20"/>
        <v>875.78953799743215</v>
      </c>
      <c r="Q27">
        <f t="shared" si="21"/>
        <v>2.5017150453200639E-2</v>
      </c>
      <c r="R27">
        <f t="shared" si="22"/>
        <v>2.1090560049372709E-3</v>
      </c>
      <c r="S27">
        <f t="shared" si="23"/>
        <v>876.13888251977028</v>
      </c>
      <c r="T27">
        <f t="shared" si="24"/>
        <v>40639.854511583908</v>
      </c>
      <c r="U27">
        <f t="shared" si="1"/>
        <v>5339186.4189901939</v>
      </c>
      <c r="V27">
        <f t="shared" si="25"/>
        <v>666.93990527859694</v>
      </c>
      <c r="W27">
        <f t="shared" si="2"/>
        <v>114607.42981596534</v>
      </c>
      <c r="X27">
        <f t="shared" si="3"/>
        <v>118293.63799567067</v>
      </c>
      <c r="Y27">
        <f t="shared" si="4"/>
        <v>171728.41832555909</v>
      </c>
      <c r="Z27">
        <f t="shared" si="26"/>
        <v>37883.417448141074</v>
      </c>
      <c r="AA27">
        <f t="shared" si="27"/>
        <v>855.73739918617662</v>
      </c>
      <c r="AB27">
        <f t="shared" si="28"/>
        <v>25</v>
      </c>
      <c r="AC27">
        <f>$AL$7*INDEX(I_L,MATCH(AB27-$AL$13,cpi_u,0))/INDEX(I_L,MATCH(AB2-$AL$13,cpi_u,0))</f>
        <v>870.36831299743221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2.6896887747972172E-2</v>
      </c>
      <c r="E28">
        <f t="shared" si="10"/>
        <v>2.2695231352695133E-3</v>
      </c>
      <c r="F28">
        <f t="shared" si="11"/>
        <v>0.10572968193138058</v>
      </c>
      <c r="G28">
        <f t="shared" si="12"/>
        <v>46.48100930666449</v>
      </c>
      <c r="H28" t="b">
        <f t="shared" si="13"/>
        <v>0</v>
      </c>
      <c r="I28">
        <f t="shared" si="14"/>
        <v>1</v>
      </c>
      <c r="J28">
        <f t="shared" si="15"/>
        <v>870.3683129974321</v>
      </c>
      <c r="K28">
        <f t="shared" si="16"/>
        <v>5.4323918358819796</v>
      </c>
      <c r="L28">
        <f t="shared" si="17"/>
        <v>40547.621421555879</v>
      </c>
      <c r="M28">
        <f t="shared" si="18"/>
        <v>253.0774205420129</v>
      </c>
      <c r="N28">
        <f t="shared" si="0"/>
        <v>0.92638504393667198</v>
      </c>
      <c r="O28">
        <f t="shared" si="19"/>
        <v>0.99688360536287035</v>
      </c>
      <c r="P28">
        <f t="shared" si="20"/>
        <v>875.80070483331406</v>
      </c>
      <c r="Q28">
        <f t="shared" si="21"/>
        <v>2.5017150453200639E-2</v>
      </c>
      <c r="R28">
        <f t="shared" si="22"/>
        <v>2.1090560049372709E-3</v>
      </c>
      <c r="S28">
        <f t="shared" si="23"/>
        <v>876.15076894817003</v>
      </c>
      <c r="T28">
        <f t="shared" si="24"/>
        <v>40547.621421555879</v>
      </c>
      <c r="U28">
        <f t="shared" si="1"/>
        <v>5314285.3699174728</v>
      </c>
      <c r="V28">
        <f t="shared" si="25"/>
        <v>663.82941202988218</v>
      </c>
      <c r="W28">
        <f t="shared" si="2"/>
        <v>114332.40046178407</v>
      </c>
      <c r="X28">
        <f t="shared" si="3"/>
        <v>118018.74739696915</v>
      </c>
      <c r="Y28">
        <f t="shared" si="4"/>
        <v>171345.12620193182</v>
      </c>
      <c r="Z28">
        <f t="shared" si="26"/>
        <v>37680.136226598472</v>
      </c>
      <c r="AA28">
        <f t="shared" si="27"/>
        <v>850.14169022826468</v>
      </c>
      <c r="AB28">
        <f t="shared" si="28"/>
        <v>25</v>
      </c>
      <c r="AC28">
        <f>$AL$7*INDEX(I_L,MATCH(AB28-$AL$13,cpi_u,0))/INDEX(I_L,MATCH(AB2-$AL$13,cpi_u,0))</f>
        <v>870.36831299743221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2.6896887747972172E-2</v>
      </c>
      <c r="E29">
        <f t="shared" si="10"/>
        <v>2.2695231352695133E-3</v>
      </c>
      <c r="F29">
        <f t="shared" si="11"/>
        <v>0.10548972597215261</v>
      </c>
      <c r="G29">
        <f t="shared" si="12"/>
        <v>46.375519580692334</v>
      </c>
      <c r="H29" t="b">
        <f t="shared" si="13"/>
        <v>0</v>
      </c>
      <c r="I29">
        <f t="shared" si="14"/>
        <v>1</v>
      </c>
      <c r="J29">
        <f t="shared" si="15"/>
        <v>870.3683129974321</v>
      </c>
      <c r="K29">
        <f t="shared" si="16"/>
        <v>5.4435816736175262</v>
      </c>
      <c r="L29">
        <f t="shared" si="17"/>
        <v>40455.597656659513</v>
      </c>
      <c r="M29">
        <f t="shared" si="18"/>
        <v>253.02317043300448</v>
      </c>
      <c r="N29">
        <f t="shared" si="0"/>
        <v>0.9234862644824815</v>
      </c>
      <c r="O29">
        <f t="shared" si="19"/>
        <v>0.99687086976072914</v>
      </c>
      <c r="P29">
        <f t="shared" si="20"/>
        <v>875.81189467104957</v>
      </c>
      <c r="Q29">
        <f t="shared" si="21"/>
        <v>2.5017150453200639E-2</v>
      </c>
      <c r="R29">
        <f t="shared" si="22"/>
        <v>2.1090560049372709E-3</v>
      </c>
      <c r="S29">
        <f t="shared" si="23"/>
        <v>876.16267986066612</v>
      </c>
      <c r="T29">
        <f t="shared" si="24"/>
        <v>40455.597656659513</v>
      </c>
      <c r="U29">
        <f t="shared" si="1"/>
        <v>5289469.5260808738</v>
      </c>
      <c r="V29">
        <f t="shared" si="25"/>
        <v>660.72956212036729</v>
      </c>
      <c r="W29">
        <f t="shared" si="2"/>
        <v>114057.36418494079</v>
      </c>
      <c r="X29">
        <f t="shared" si="3"/>
        <v>117743.94142079585</v>
      </c>
      <c r="Y29">
        <f t="shared" si="4"/>
        <v>170966.93478713097</v>
      </c>
      <c r="Z29">
        <f t="shared" si="26"/>
        <v>37477.460612648843</v>
      </c>
      <c r="AA29">
        <f t="shared" si="27"/>
        <v>844.57155601425848</v>
      </c>
      <c r="AB29">
        <f t="shared" si="28"/>
        <v>25</v>
      </c>
      <c r="AC29">
        <f>$AL$7*INDEX(I_L,MATCH(AB29-$AL$13,cpi_u,0))/INDEX(I_L,MATCH(AB2-$AL$13,cpi_u,0))</f>
        <v>870.36831299743221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2.6896887747972172E-2</v>
      </c>
      <c r="E30">
        <f t="shared" si="10"/>
        <v>2.2695231352695133E-3</v>
      </c>
      <c r="F30">
        <f t="shared" si="11"/>
        <v>0.10525031459852557</v>
      </c>
      <c r="G30">
        <f t="shared" si="12"/>
        <v>46.270269266093806</v>
      </c>
      <c r="H30" t="b">
        <f t="shared" si="13"/>
        <v>0</v>
      </c>
      <c r="I30">
        <f t="shared" si="14"/>
        <v>1</v>
      </c>
      <c r="J30">
        <f t="shared" si="15"/>
        <v>870.3683129974321</v>
      </c>
      <c r="K30">
        <f t="shared" si="16"/>
        <v>5.4547945605866959</v>
      </c>
      <c r="L30">
        <f t="shared" si="17"/>
        <v>40363.782741826566</v>
      </c>
      <c r="M30">
        <f t="shared" si="18"/>
        <v>252.96893195314235</v>
      </c>
      <c r="N30">
        <f t="shared" si="0"/>
        <v>0.92058495002270857</v>
      </c>
      <c r="O30">
        <f t="shared" si="19"/>
        <v>0.9968583025310086</v>
      </c>
      <c r="P30">
        <f t="shared" si="20"/>
        <v>875.82310755801882</v>
      </c>
      <c r="Q30">
        <f t="shared" si="21"/>
        <v>2.5017150453200639E-2</v>
      </c>
      <c r="R30">
        <f t="shared" si="22"/>
        <v>2.1090560049372709E-3</v>
      </c>
      <c r="S30">
        <f t="shared" si="23"/>
        <v>876.17461530769174</v>
      </c>
      <c r="T30">
        <f t="shared" si="24"/>
        <v>40363.782741826566</v>
      </c>
      <c r="U30">
        <f t="shared" si="1"/>
        <v>5264737.4125461467</v>
      </c>
      <c r="V30">
        <f t="shared" si="25"/>
        <v>657.6401713099018</v>
      </c>
      <c r="W30">
        <f t="shared" si="2"/>
        <v>113782.29467975184</v>
      </c>
      <c r="X30">
        <f t="shared" si="3"/>
        <v>117469.19361537979</v>
      </c>
      <c r="Y30">
        <f t="shared" si="4"/>
        <v>170593.80650837984</v>
      </c>
      <c r="Z30">
        <f t="shared" si="26"/>
        <v>37275.398944631874</v>
      </c>
      <c r="AA30">
        <f t="shared" si="27"/>
        <v>839.02697823778192</v>
      </c>
      <c r="AB30">
        <f t="shared" si="28"/>
        <v>25</v>
      </c>
      <c r="AC30">
        <f>$AL$7*INDEX(I_L,MATCH(AB30-$AL$13,cpi_u,0))/INDEX(I_L,MATCH(AB2-$AL$13,cpi_u,0))</f>
        <v>870.36831299743221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2.6896887747972172E-2</v>
      </c>
      <c r="E31">
        <f t="shared" si="10"/>
        <v>2.2695231352695133E-3</v>
      </c>
      <c r="F31">
        <f t="shared" si="11"/>
        <v>0.10501144657454982</v>
      </c>
      <c r="G31">
        <f t="shared" si="12"/>
        <v>46.165257819519255</v>
      </c>
      <c r="H31" t="b">
        <f t="shared" si="13"/>
        <v>0</v>
      </c>
      <c r="I31">
        <f t="shared" si="14"/>
        <v>1</v>
      </c>
      <c r="J31">
        <f t="shared" si="15"/>
        <v>870.3683129974321</v>
      </c>
      <c r="K31">
        <f t="shared" si="16"/>
        <v>5.4660305442671335</v>
      </c>
      <c r="L31">
        <f t="shared" si="17"/>
        <v>40272.176203067</v>
      </c>
      <c r="M31">
        <f t="shared" si="18"/>
        <v>252.91470509993354</v>
      </c>
      <c r="N31">
        <f t="shared" si="0"/>
        <v>0.91768133464524859</v>
      </c>
      <c r="O31">
        <f t="shared" si="19"/>
        <v>0.99684590175258858</v>
      </c>
      <c r="P31">
        <f t="shared" si="20"/>
        <v>875.83434354169924</v>
      </c>
      <c r="Q31">
        <f t="shared" si="21"/>
        <v>2.5017150453200639E-2</v>
      </c>
      <c r="R31">
        <f t="shared" si="22"/>
        <v>2.1090560049372709E-3</v>
      </c>
      <c r="S31">
        <f t="shared" si="23"/>
        <v>876.1865753397841</v>
      </c>
      <c r="T31">
        <f t="shared" si="24"/>
        <v>40272.176203067</v>
      </c>
      <c r="U31">
        <f t="shared" si="1"/>
        <v>5240087.5761700664</v>
      </c>
      <c r="V31">
        <f t="shared" si="25"/>
        <v>654.56105808034249</v>
      </c>
      <c r="W31">
        <f t="shared" si="2"/>
        <v>113507.16585740574</v>
      </c>
      <c r="X31">
        <f t="shared" si="3"/>
        <v>117194.47775971808</v>
      </c>
      <c r="Y31">
        <f t="shared" si="4"/>
        <v>170225.70463123135</v>
      </c>
      <c r="Z31">
        <f t="shared" si="26"/>
        <v>37073.95931720615</v>
      </c>
      <c r="AA31">
        <f t="shared" si="27"/>
        <v>833.50793654040513</v>
      </c>
      <c r="AB31">
        <f t="shared" si="28"/>
        <v>25</v>
      </c>
      <c r="AC31">
        <f>$AL$7*INDEX(I_L,MATCH(AB31-$AL$13,cpi_u,0))/INDEX(I_L,MATCH(AB2-$AL$13,cpi_u,0))</f>
        <v>870.36831299743221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2.6896887747972172E-2</v>
      </c>
      <c r="E32">
        <f t="shared" si="10"/>
        <v>2.2695231352695133E-3</v>
      </c>
      <c r="F32">
        <f t="shared" si="11"/>
        <v>0.10477312066708075</v>
      </c>
      <c r="G32">
        <f t="shared" si="12"/>
        <v>46.060484698852171</v>
      </c>
      <c r="H32" t="b">
        <f t="shared" si="13"/>
        <v>0</v>
      </c>
      <c r="I32">
        <f t="shared" si="14"/>
        <v>1</v>
      </c>
      <c r="J32">
        <f t="shared" si="15"/>
        <v>870.3683129974321</v>
      </c>
      <c r="K32">
        <f t="shared" si="16"/>
        <v>5.477289672234285</v>
      </c>
      <c r="L32">
        <f t="shared" si="17"/>
        <v>40180.777567466481</v>
      </c>
      <c r="M32">
        <f t="shared" si="18"/>
        <v>252.86048987088589</v>
      </c>
      <c r="N32">
        <f t="shared" si="0"/>
        <v>0.91477564859804239</v>
      </c>
      <c r="O32">
        <f t="shared" si="19"/>
        <v>0.99683366552472219</v>
      </c>
      <c r="P32">
        <f t="shared" si="20"/>
        <v>875.84560266966639</v>
      </c>
      <c r="Q32">
        <f t="shared" si="21"/>
        <v>2.5017150453200639E-2</v>
      </c>
      <c r="R32">
        <f t="shared" si="22"/>
        <v>2.1090560049372709E-3</v>
      </c>
      <c r="S32">
        <f t="shared" si="23"/>
        <v>876.19856000758432</v>
      </c>
      <c r="T32">
        <f t="shared" si="24"/>
        <v>40180.777567466481</v>
      </c>
      <c r="U32">
        <f t="shared" si="1"/>
        <v>5215518.5852136742</v>
      </c>
      <c r="V32">
        <f t="shared" si="25"/>
        <v>651.49204358724194</v>
      </c>
      <c r="W32">
        <f t="shared" si="2"/>
        <v>113231.95184143704</v>
      </c>
      <c r="X32">
        <f t="shared" si="3"/>
        <v>116919.76785891598</v>
      </c>
      <c r="Y32">
        <f t="shared" si="4"/>
        <v>169862.59324527055</v>
      </c>
      <c r="Z32">
        <f t="shared" si="26"/>
        <v>36873.149585196508</v>
      </c>
      <c r="AA32">
        <f t="shared" si="27"/>
        <v>828.01440855274927</v>
      </c>
      <c r="AB32">
        <f t="shared" si="28"/>
        <v>25</v>
      </c>
      <c r="AC32">
        <f>$AL$7*INDEX(I_L,MATCH(AB32-$AL$13,cpi_u,0))/INDEX(I_L,MATCH(AB2-$AL$13,cpi_u,0))</f>
        <v>870.36831299743221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2.6896887747972172E-2</v>
      </c>
      <c r="E33">
        <f t="shared" si="10"/>
        <v>2.2695231352695133E-3</v>
      </c>
      <c r="F33">
        <f t="shared" si="11"/>
        <v>0.10453533564577243</v>
      </c>
      <c r="G33">
        <f t="shared" si="12"/>
        <v>45.9559493632064</v>
      </c>
      <c r="H33" t="b">
        <f t="shared" si="13"/>
        <v>0</v>
      </c>
      <c r="I33">
        <f t="shared" si="14"/>
        <v>1</v>
      </c>
      <c r="J33">
        <f t="shared" si="15"/>
        <v>870.3683129974321</v>
      </c>
      <c r="K33">
        <f t="shared" si="16"/>
        <v>5.4885719921615879</v>
      </c>
      <c r="L33">
        <f t="shared" si="17"/>
        <v>40089.586363183997</v>
      </c>
      <c r="M33">
        <f t="shared" si="18"/>
        <v>252.80628626350739</v>
      </c>
      <c r="N33">
        <f t="shared" si="0"/>
        <v>0.91186811832799086</v>
      </c>
      <c r="O33">
        <f t="shared" si="19"/>
        <v>0.99682159196683084</v>
      </c>
      <c r="P33">
        <f t="shared" si="20"/>
        <v>875.85688498959371</v>
      </c>
      <c r="Q33">
        <f t="shared" si="21"/>
        <v>2.5017150453200639E-2</v>
      </c>
      <c r="R33">
        <f t="shared" si="22"/>
        <v>2.1090560049372709E-3</v>
      </c>
      <c r="S33">
        <f t="shared" si="23"/>
        <v>876.210569361838</v>
      </c>
      <c r="T33">
        <f t="shared" si="24"/>
        <v>40089.586363183997</v>
      </c>
      <c r="U33">
        <f t="shared" si="1"/>
        <v>5191029.0289631877</v>
      </c>
      <c r="V33">
        <f t="shared" si="25"/>
        <v>648.43295161249432</v>
      </c>
      <c r="W33">
        <f t="shared" si="2"/>
        <v>112956.62696328218</v>
      </c>
      <c r="X33">
        <f t="shared" si="3"/>
        <v>116645.03813961249</v>
      </c>
      <c r="Y33">
        <f t="shared" si="4"/>
        <v>169504.43725012019</v>
      </c>
      <c r="Z33">
        <f t="shared" si="26"/>
        <v>36672.977367408879</v>
      </c>
      <c r="AA33">
        <f t="shared" si="27"/>
        <v>822.54636993511258</v>
      </c>
      <c r="AB33">
        <f t="shared" si="28"/>
        <v>25</v>
      </c>
      <c r="AC33">
        <f>$AL$7*INDEX(I_L,MATCH(AB33-$AL$13,cpi_u,0))/INDEX(I_L,MATCH(AB2-$AL$13,cpi_u,0))</f>
        <v>870.36831299743221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2.6896887747972172E-2</v>
      </c>
      <c r="E34">
        <f t="shared" si="10"/>
        <v>2.2695231352695133E-3</v>
      </c>
      <c r="F34">
        <f t="shared" si="11"/>
        <v>0.10429809028307119</v>
      </c>
      <c r="G34">
        <f t="shared" si="12"/>
        <v>45.851651272923327</v>
      </c>
      <c r="H34" t="b">
        <f t="shared" si="13"/>
        <v>0</v>
      </c>
      <c r="I34">
        <f t="shared" si="14"/>
        <v>1</v>
      </c>
      <c r="J34">
        <f t="shared" si="15"/>
        <v>870.3683129974321</v>
      </c>
      <c r="K34">
        <f t="shared" si="16"/>
        <v>5.4998775518206866</v>
      </c>
      <c r="L34">
        <f t="shared" si="17"/>
        <v>39998.602119449366</v>
      </c>
      <c r="M34">
        <f t="shared" si="18"/>
        <v>252.75209427530706</v>
      </c>
      <c r="N34">
        <f t="shared" si="0"/>
        <v>0.9089589665199167</v>
      </c>
      <c r="O34">
        <f t="shared" si="19"/>
        <v>0.996809679218297</v>
      </c>
      <c r="P34">
        <f t="shared" si="20"/>
        <v>875.86819054925274</v>
      </c>
      <c r="Q34">
        <f t="shared" si="21"/>
        <v>2.5017150453200639E-2</v>
      </c>
      <c r="R34">
        <f t="shared" si="22"/>
        <v>2.1090560049372709E-3</v>
      </c>
      <c r="S34">
        <f t="shared" si="23"/>
        <v>876.2226034533951</v>
      </c>
      <c r="T34">
        <f t="shared" si="24"/>
        <v>39998.602119449366</v>
      </c>
      <c r="U34">
        <f t="shared" si="1"/>
        <v>5166617.5173584232</v>
      </c>
      <c r="V34">
        <f t="shared" si="25"/>
        <v>645.38360851792072</v>
      </c>
      <c r="W34">
        <f t="shared" si="2"/>
        <v>112681.16575791582</v>
      </c>
      <c r="X34">
        <f t="shared" si="3"/>
        <v>116370.26304548985</v>
      </c>
      <c r="Y34">
        <f t="shared" si="4"/>
        <v>169151.20234173161</v>
      </c>
      <c r="Z34">
        <f t="shared" si="26"/>
        <v>36473.450050412277</v>
      </c>
      <c r="AA34">
        <f t="shared" si="27"/>
        <v>817.10379441762689</v>
      </c>
      <c r="AB34">
        <f t="shared" si="28"/>
        <v>25</v>
      </c>
      <c r="AC34">
        <f>$AL$7*INDEX(I_L,MATCH(AB34-$AL$13,cpi_u,0))/INDEX(I_L,MATCH(AB2-$AL$13,cpi_u,0))</f>
        <v>870.36831299743221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2.6896887747972172E-2</v>
      </c>
      <c r="E35">
        <f t="shared" si="10"/>
        <v>2.2695231352695133E-3</v>
      </c>
      <c r="F35">
        <f t="shared" si="11"/>
        <v>0.10406138335420932</v>
      </c>
      <c r="G35">
        <f t="shared" si="12"/>
        <v>45.74758988956912</v>
      </c>
      <c r="H35" t="b">
        <f t="shared" si="13"/>
        <v>0</v>
      </c>
      <c r="I35">
        <f t="shared" si="14"/>
        <v>1</v>
      </c>
      <c r="J35">
        <f t="shared" si="15"/>
        <v>870.3683129974321</v>
      </c>
      <c r="K35">
        <f t="shared" si="16"/>
        <v>5.5112063990816216</v>
      </c>
      <c r="L35">
        <f t="shared" si="17"/>
        <v>39907.824366560839</v>
      </c>
      <c r="M35">
        <f t="shared" si="18"/>
        <v>252.69791390379402</v>
      </c>
      <c r="N35">
        <f t="shared" si="0"/>
        <v>0.90604841213555898</v>
      </c>
      <c r="O35">
        <f t="shared" si="19"/>
        <v>0.99679792543826129</v>
      </c>
      <c r="P35">
        <f t="shared" si="20"/>
        <v>875.87951939651373</v>
      </c>
      <c r="Q35">
        <f t="shared" si="21"/>
        <v>2.5017150453200639E-2</v>
      </c>
      <c r="R35">
        <f t="shared" si="22"/>
        <v>2.1090560049372709E-3</v>
      </c>
      <c r="S35">
        <f t="shared" si="23"/>
        <v>876.23466233321051</v>
      </c>
      <c r="T35">
        <f t="shared" si="24"/>
        <v>39907.824366560839</v>
      </c>
      <c r="U35">
        <f t="shared" si="1"/>
        <v>5142282.6806285493</v>
      </c>
      <c r="V35">
        <f t="shared" si="25"/>
        <v>642.34384319976914</v>
      </c>
      <c r="W35">
        <f t="shared" si="2"/>
        <v>112405.54295956562</v>
      </c>
      <c r="X35">
        <f t="shared" si="3"/>
        <v>116095.41723286497</v>
      </c>
      <c r="Y35">
        <f t="shared" si="4"/>
        <v>168802.85499897081</v>
      </c>
      <c r="Z35">
        <f t="shared" si="26"/>
        <v>36274.574792287487</v>
      </c>
      <c r="AA35">
        <f t="shared" si="27"/>
        <v>811.68665383993482</v>
      </c>
      <c r="AB35">
        <f t="shared" si="28"/>
        <v>25</v>
      </c>
      <c r="AC35">
        <f>$AL$7*INDEX(I_L,MATCH(AB35-$AL$13,cpi_u,0))/INDEX(I_L,MATCH(AB2-$AL$13,cpi_u,0))</f>
        <v>870.36831299743221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2.6896887747972172E-2</v>
      </c>
      <c r="E36">
        <f t="shared" si="10"/>
        <v>2.2695231352695133E-3</v>
      </c>
      <c r="F36">
        <f t="shared" si="11"/>
        <v>0.10382521363719879</v>
      </c>
      <c r="G36">
        <f t="shared" si="12"/>
        <v>45.643764675931919</v>
      </c>
      <c r="H36" t="b">
        <f t="shared" si="13"/>
        <v>0</v>
      </c>
      <c r="I36">
        <f t="shared" si="14"/>
        <v>1</v>
      </c>
      <c r="J36">
        <f t="shared" si="15"/>
        <v>870.3683129974321</v>
      </c>
      <c r="K36">
        <f t="shared" si="16"/>
        <v>5.5225585819130387</v>
      </c>
      <c r="L36">
        <f t="shared" si="17"/>
        <v>39817.252635882658</v>
      </c>
      <c r="M36">
        <f t="shared" si="18"/>
        <v>252.6437451464781</v>
      </c>
      <c r="N36">
        <f t="shared" si="0"/>
        <v>0.90313667045258417</v>
      </c>
      <c r="O36">
        <f t="shared" si="19"/>
        <v>0.99678632880542017</v>
      </c>
      <c r="P36">
        <f t="shared" si="20"/>
        <v>875.89087157934512</v>
      </c>
      <c r="Q36">
        <f t="shared" si="21"/>
        <v>2.5017150453200639E-2</v>
      </c>
      <c r="R36">
        <f t="shared" si="22"/>
        <v>2.1090560049372709E-3</v>
      </c>
      <c r="S36">
        <f t="shared" si="23"/>
        <v>876.24674605234395</v>
      </c>
      <c r="T36">
        <f t="shared" si="24"/>
        <v>39817.252635882658</v>
      </c>
      <c r="U36">
        <f t="shared" si="1"/>
        <v>5118023.1689350121</v>
      </c>
      <c r="V36">
        <f t="shared" si="25"/>
        <v>639.31348704411107</v>
      </c>
      <c r="W36">
        <f t="shared" si="2"/>
        <v>112129.73349750358</v>
      </c>
      <c r="X36">
        <f t="shared" si="3"/>
        <v>115820.47556636078</v>
      </c>
      <c r="Y36">
        <f t="shared" si="4"/>
        <v>168459.36247048024</v>
      </c>
      <c r="Z36">
        <f t="shared" si="26"/>
        <v>36076.358526341879</v>
      </c>
      <c r="AA36">
        <f t="shared" si="27"/>
        <v>806.29491819039708</v>
      </c>
      <c r="AB36">
        <f t="shared" si="28"/>
        <v>25</v>
      </c>
      <c r="AC36">
        <f>$AL$7*INDEX(I_L,MATCH(AB36-$AL$13,cpi_u,0))/INDEX(I_L,MATCH(AB2-$AL$13,cpi_u,0))</f>
        <v>870.36831299743221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2.6896887747972172E-2</v>
      </c>
      <c r="E37">
        <f t="shared" si="10"/>
        <v>2.2695231352695133E-3</v>
      </c>
      <c r="F37">
        <f t="shared" si="11"/>
        <v>0.10358957991282487</v>
      </c>
      <c r="G37">
        <f t="shared" si="12"/>
        <v>45.540175096019091</v>
      </c>
      <c r="H37" t="b">
        <f t="shared" si="13"/>
        <v>0</v>
      </c>
      <c r="I37">
        <f t="shared" si="14"/>
        <v>1</v>
      </c>
      <c r="J37">
        <f t="shared" si="15"/>
        <v>870.3683129974321</v>
      </c>
      <c r="K37">
        <f t="shared" si="16"/>
        <v>5.5339341483823965</v>
      </c>
      <c r="L37">
        <f t="shared" si="17"/>
        <v>39726.886459842644</v>
      </c>
      <c r="M37">
        <f t="shared" si="18"/>
        <v>252.58958800086981</v>
      </c>
      <c r="N37">
        <f t="shared" si="0"/>
        <v>0.90022395310359959</v>
      </c>
      <c r="O37">
        <f t="shared" si="19"/>
        <v>0.99677488751782728</v>
      </c>
      <c r="P37">
        <f t="shared" si="20"/>
        <v>875.9022471458145</v>
      </c>
      <c r="Q37">
        <f t="shared" si="21"/>
        <v>2.5017150453200639E-2</v>
      </c>
      <c r="R37">
        <f t="shared" si="22"/>
        <v>2.1090560049372709E-3</v>
      </c>
      <c r="S37">
        <f t="shared" si="23"/>
        <v>876.2588546619603</v>
      </c>
      <c r="T37">
        <f t="shared" si="24"/>
        <v>39726.886459842644</v>
      </c>
      <c r="U37">
        <f t="shared" si="1"/>
        <v>5093837.6520214593</v>
      </c>
      <c r="V37">
        <f t="shared" si="25"/>
        <v>636.29237388311208</v>
      </c>
      <c r="W37">
        <f t="shared" si="2"/>
        <v>111853.7124919122</v>
      </c>
      <c r="X37">
        <f t="shared" si="3"/>
        <v>115545.41311465552</v>
      </c>
      <c r="Y37">
        <f t="shared" si="4"/>
        <v>168120.69276181332</v>
      </c>
      <c r="Z37">
        <f t="shared" si="26"/>
        <v>35878.807964790132</v>
      </c>
      <c r="AA37">
        <f t="shared" si="27"/>
        <v>800.92855564482431</v>
      </c>
      <c r="AB37">
        <f t="shared" si="28"/>
        <v>25</v>
      </c>
      <c r="AC37">
        <f>$AL$7*INDEX(I_L,MATCH(AB37-$AL$13,cpi_u,0))/INDEX(I_L,MATCH(AB2-$AL$13,cpi_u,0))</f>
        <v>870.36831299743221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3.0152661908135907E-2</v>
      </c>
      <c r="E38">
        <f t="shared" si="10"/>
        <v>2.5481315939130944E-3</v>
      </c>
      <c r="F38">
        <f t="shared" si="11"/>
        <v>0.11604235895450053</v>
      </c>
      <c r="G38">
        <f t="shared" si="12"/>
        <v>45.424132737064589</v>
      </c>
      <c r="H38" t="b">
        <f t="shared" si="13"/>
        <v>0</v>
      </c>
      <c r="I38">
        <f t="shared" si="14"/>
        <v>1</v>
      </c>
      <c r="J38">
        <f t="shared" si="15"/>
        <v>870.3683129974321</v>
      </c>
      <c r="K38">
        <f t="shared" si="16"/>
        <v>5.5453331466561551</v>
      </c>
      <c r="L38">
        <f t="shared" si="17"/>
        <v>39636.72537192981</v>
      </c>
      <c r="M38">
        <f t="shared" si="18"/>
        <v>252.53544246447981</v>
      </c>
      <c r="N38">
        <f t="shared" si="0"/>
        <v>0.89731046811515458</v>
      </c>
      <c r="O38">
        <f t="shared" si="19"/>
        <v>0.99676359979269546</v>
      </c>
      <c r="P38">
        <f t="shared" si="20"/>
        <v>875.91364614408826</v>
      </c>
      <c r="Q38">
        <f t="shared" si="21"/>
        <v>2.8045388990300527E-2</v>
      </c>
      <c r="R38">
        <f t="shared" si="22"/>
        <v>2.3677068916900801E-3</v>
      </c>
      <c r="S38">
        <f t="shared" si="23"/>
        <v>876.27098821332993</v>
      </c>
      <c r="T38">
        <f t="shared" si="24"/>
        <v>39636.72537192981</v>
      </c>
      <c r="U38">
        <f t="shared" si="1"/>
        <v>5069724.8188705053</v>
      </c>
      <c r="V38">
        <f t="shared" si="25"/>
        <v>633.2803399521564</v>
      </c>
      <c r="W38">
        <f t="shared" si="2"/>
        <v>111608.62108730538</v>
      </c>
      <c r="X38">
        <f t="shared" si="3"/>
        <v>115300.09064719206</v>
      </c>
      <c r="Y38">
        <f t="shared" si="4"/>
        <v>167681.80328312604</v>
      </c>
      <c r="Z38">
        <f t="shared" si="26"/>
        <v>35681.9296024004</v>
      </c>
      <c r="AA38">
        <f t="shared" si="27"/>
        <v>795.58753260473441</v>
      </c>
      <c r="AB38">
        <f t="shared" si="28"/>
        <v>25</v>
      </c>
      <c r="AC38">
        <f>$AL$7*INDEX(I_L,MATCH(AB38-$AL$13,cpi_u,0))/INDEX(I_L,MATCH(AB2-$AL$13,cpi_u,0))</f>
        <v>870.36831299743221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2.9580967438357652E-2</v>
      </c>
      <c r="E39">
        <f t="shared" si="10"/>
        <v>2.4991476207171237E-3</v>
      </c>
      <c r="F39">
        <f t="shared" si="11"/>
        <v>0.11352161325297377</v>
      </c>
      <c r="G39">
        <f t="shared" si="12"/>
        <v>45.310611123811618</v>
      </c>
      <c r="H39" t="b">
        <f t="shared" si="13"/>
        <v>1</v>
      </c>
      <c r="I39">
        <f t="shared" si="14"/>
        <v>1.0249999999999997</v>
      </c>
      <c r="J39">
        <f t="shared" si="15"/>
        <v>892.12752082236761</v>
      </c>
      <c r="K39">
        <f t="shared" si="16"/>
        <v>5.5567556250000001</v>
      </c>
      <c r="L39">
        <f t="shared" si="17"/>
        <v>40524.118924223578</v>
      </c>
      <c r="M39">
        <f t="shared" si="18"/>
        <v>252.41080509743031</v>
      </c>
      <c r="N39">
        <f t="shared" si="0"/>
        <v>0.89439641994671515</v>
      </c>
      <c r="O39">
        <f t="shared" si="19"/>
        <v>0.99675246386620175</v>
      </c>
      <c r="P39">
        <f t="shared" si="20"/>
        <v>897.68427644736767</v>
      </c>
      <c r="Q39">
        <f t="shared" si="21"/>
        <v>2.7513648415044428E-2</v>
      </c>
      <c r="R39">
        <f t="shared" si="22"/>
        <v>2.3222359241001911E-3</v>
      </c>
      <c r="S39">
        <f t="shared" si="23"/>
        <v>898.04235458276423</v>
      </c>
      <c r="T39">
        <f t="shared" si="24"/>
        <v>40524.118924223578</v>
      </c>
      <c r="U39">
        <f t="shared" si="1"/>
        <v>5044703.0362205906</v>
      </c>
      <c r="V39">
        <f t="shared" si="25"/>
        <v>630.15476537190193</v>
      </c>
      <c r="W39">
        <f t="shared" si="2"/>
        <v>111336.01845351189</v>
      </c>
      <c r="X39">
        <f t="shared" si="3"/>
        <v>115027.56950033235</v>
      </c>
      <c r="Y39">
        <f t="shared" si="4"/>
        <v>167266.43392618152</v>
      </c>
      <c r="Z39">
        <f t="shared" si="26"/>
        <v>36362.716121849255</v>
      </c>
      <c r="AA39">
        <f t="shared" si="27"/>
        <v>790.09902384028965</v>
      </c>
      <c r="AB39">
        <f t="shared" si="28"/>
        <v>37</v>
      </c>
      <c r="AC39">
        <f>$AL$7*INDEX(I_L,MATCH(AB39-$AL$13,cpi_u,0))/INDEX(I_L,MATCH(AB2-$AL$13,cpi_u,0))</f>
        <v>892.12752082236773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2.9580967438357652E-2</v>
      </c>
      <c r="E40">
        <f t="shared" si="10"/>
        <v>2.4991476207171237E-3</v>
      </c>
      <c r="F40">
        <f t="shared" si="11"/>
        <v>0.11323790598331264</v>
      </c>
      <c r="G40">
        <f t="shared" si="12"/>
        <v>45.197373217828307</v>
      </c>
      <c r="H40" t="b">
        <f t="shared" si="13"/>
        <v>0</v>
      </c>
      <c r="I40">
        <f t="shared" si="14"/>
        <v>1</v>
      </c>
      <c r="J40">
        <f t="shared" si="15"/>
        <v>892.12752082236761</v>
      </c>
      <c r="K40">
        <f t="shared" si="16"/>
        <v>5.5682016317790284</v>
      </c>
      <c r="L40">
        <f t="shared" si="17"/>
        <v>40422.843168832449</v>
      </c>
      <c r="M40">
        <f t="shared" si="18"/>
        <v>252.29861879651284</v>
      </c>
      <c r="N40">
        <f t="shared" si="0"/>
        <v>0.89148200952959811</v>
      </c>
      <c r="O40">
        <f t="shared" si="19"/>
        <v>0.99674147799329216</v>
      </c>
      <c r="P40">
        <f t="shared" si="20"/>
        <v>897.69572245414668</v>
      </c>
      <c r="Q40">
        <f t="shared" si="21"/>
        <v>2.7513648415044428E-2</v>
      </c>
      <c r="R40">
        <f t="shared" si="22"/>
        <v>2.3222359241001911E-3</v>
      </c>
      <c r="S40">
        <f t="shared" si="23"/>
        <v>898.05453817187401</v>
      </c>
      <c r="T40">
        <f t="shared" si="24"/>
        <v>40422.843168832449</v>
      </c>
      <c r="U40">
        <f t="shared" si="1"/>
        <v>5019759.8967308411</v>
      </c>
      <c r="V40">
        <f t="shared" si="25"/>
        <v>627.03901443474126</v>
      </c>
      <c r="W40">
        <f t="shared" si="2"/>
        <v>111063.08927596651</v>
      </c>
      <c r="X40">
        <f t="shared" si="3"/>
        <v>114754.81081639192</v>
      </c>
      <c r="Y40">
        <f t="shared" si="4"/>
        <v>166856.11627890327</v>
      </c>
      <c r="Z40">
        <f t="shared" si="26"/>
        <v>36154.046214271271</v>
      </c>
      <c r="AA40">
        <f t="shared" si="27"/>
        <v>784.64898205084387</v>
      </c>
      <c r="AB40">
        <f t="shared" si="28"/>
        <v>37</v>
      </c>
      <c r="AC40">
        <f>$AL$7*INDEX(I_L,MATCH(AB40-$AL$13,cpi_u,0))/INDEX(I_L,MATCH(AB2-$AL$13,cpi_u,0))</f>
        <v>892.12752082236773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2.9580967438357652E-2</v>
      </c>
      <c r="E41">
        <f t="shared" si="10"/>
        <v>2.4991476207171237E-3</v>
      </c>
      <c r="F41">
        <f t="shared" si="11"/>
        <v>0.11295490773999946</v>
      </c>
      <c r="G41">
        <f t="shared" si="12"/>
        <v>45.08441831008831</v>
      </c>
      <c r="H41" t="b">
        <f t="shared" si="13"/>
        <v>0</v>
      </c>
      <c r="I41">
        <f t="shared" si="14"/>
        <v>1</v>
      </c>
      <c r="J41">
        <f t="shared" si="15"/>
        <v>892.12752082236761</v>
      </c>
      <c r="K41">
        <f t="shared" si="16"/>
        <v>5.5796712154579637</v>
      </c>
      <c r="L41">
        <f t="shared" si="17"/>
        <v>40321.820516504442</v>
      </c>
      <c r="M41">
        <f t="shared" si="18"/>
        <v>252.18648235782729</v>
      </c>
      <c r="N41">
        <f t="shared" si="0"/>
        <v>0.8885674343058545</v>
      </c>
      <c r="O41">
        <f t="shared" si="19"/>
        <v>0.99673064044749315</v>
      </c>
      <c r="P41">
        <f t="shared" si="20"/>
        <v>897.70719203782562</v>
      </c>
      <c r="Q41">
        <f t="shared" si="21"/>
        <v>2.7513648415044428E-2</v>
      </c>
      <c r="R41">
        <f t="shared" si="22"/>
        <v>2.3222359241001911E-3</v>
      </c>
      <c r="S41">
        <f t="shared" si="23"/>
        <v>898.06674685718247</v>
      </c>
      <c r="T41">
        <f t="shared" si="24"/>
        <v>40321.820516504442</v>
      </c>
      <c r="U41">
        <f t="shared" si="1"/>
        <v>4994894.101412381</v>
      </c>
      <c r="V41">
        <f t="shared" si="25"/>
        <v>623.9329248785898</v>
      </c>
      <c r="W41">
        <f t="shared" si="2"/>
        <v>110789.80917659309</v>
      </c>
      <c r="X41">
        <f t="shared" si="3"/>
        <v>114481.79021698298</v>
      </c>
      <c r="Y41">
        <f t="shared" si="4"/>
        <v>166450.81761785276</v>
      </c>
      <c r="Z41">
        <f t="shared" si="26"/>
        <v>35946.177581945158</v>
      </c>
      <c r="AA41">
        <f t="shared" si="27"/>
        <v>779.22619030687247</v>
      </c>
      <c r="AB41">
        <f t="shared" si="28"/>
        <v>37</v>
      </c>
      <c r="AC41">
        <f>$AL$7*INDEX(I_L,MATCH(AB41-$AL$13,cpi_u,0))/INDEX(I_L,MATCH(AB2-$AL$13,cpi_u,0))</f>
        <v>892.12752082236773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2.9580967438357652E-2</v>
      </c>
      <c r="E42">
        <f t="shared" si="10"/>
        <v>2.4991476207171237E-3</v>
      </c>
      <c r="F42">
        <f t="shared" si="11"/>
        <v>0.11267261675107272</v>
      </c>
      <c r="G42">
        <f t="shared" si="12"/>
        <v>44.97174569333724</v>
      </c>
      <c r="H42" t="b">
        <f t="shared" si="13"/>
        <v>0</v>
      </c>
      <c r="I42">
        <f t="shared" si="14"/>
        <v>1</v>
      </c>
      <c r="J42">
        <f t="shared" si="15"/>
        <v>892.12752082236761</v>
      </c>
      <c r="K42">
        <f t="shared" si="16"/>
        <v>5.5911644246013639</v>
      </c>
      <c r="L42">
        <f t="shared" si="17"/>
        <v>40221.05033469764</v>
      </c>
      <c r="M42">
        <f t="shared" si="18"/>
        <v>252.07439575921211</v>
      </c>
      <c r="N42">
        <f t="shared" si="0"/>
        <v>0.88565288826708499</v>
      </c>
      <c r="O42">
        <f t="shared" si="19"/>
        <v>0.99671994952071774</v>
      </c>
      <c r="P42">
        <f t="shared" si="20"/>
        <v>897.71868524696902</v>
      </c>
      <c r="Q42">
        <f t="shared" si="21"/>
        <v>2.7513648415044428E-2</v>
      </c>
      <c r="R42">
        <f t="shared" si="22"/>
        <v>2.3222359241001911E-3</v>
      </c>
      <c r="S42">
        <f t="shared" si="23"/>
        <v>898.07898069038379</v>
      </c>
      <c r="T42">
        <f t="shared" si="24"/>
        <v>40221.05033469764</v>
      </c>
      <c r="U42">
        <f t="shared" si="1"/>
        <v>4970104.3699403815</v>
      </c>
      <c r="V42">
        <f t="shared" si="25"/>
        <v>620.8363367727668</v>
      </c>
      <c r="W42">
        <f t="shared" si="2"/>
        <v>110516.15393877686</v>
      </c>
      <c r="X42">
        <f t="shared" si="3"/>
        <v>114208.48349863663</v>
      </c>
      <c r="Y42">
        <f t="shared" si="4"/>
        <v>166050.50598200568</v>
      </c>
      <c r="Z42">
        <f t="shared" si="26"/>
        <v>35739.115500988912</v>
      </c>
      <c r="AA42">
        <f t="shared" si="27"/>
        <v>773.83059389791924</v>
      </c>
      <c r="AB42">
        <f t="shared" si="28"/>
        <v>37</v>
      </c>
      <c r="AC42">
        <f>$AL$7*INDEX(I_L,MATCH(AB42-$AL$13,cpi_u,0))/INDEX(I_L,MATCH(AB2-$AL$13,cpi_u,0))</f>
        <v>892.12752082236773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2.9580967438357652E-2</v>
      </c>
      <c r="E43">
        <f t="shared" si="10"/>
        <v>2.4991476207171237E-3</v>
      </c>
      <c r="F43">
        <f t="shared" si="11"/>
        <v>0.11239103124899932</v>
      </c>
      <c r="G43">
        <f t="shared" si="12"/>
        <v>44.859354662088244</v>
      </c>
      <c r="H43" t="b">
        <f t="shared" si="13"/>
        <v>0</v>
      </c>
      <c r="I43">
        <f t="shared" si="14"/>
        <v>1</v>
      </c>
      <c r="J43">
        <f t="shared" si="15"/>
        <v>892.12752082236761</v>
      </c>
      <c r="K43">
        <f t="shared" si="16"/>
        <v>5.6026813078738122</v>
      </c>
      <c r="L43">
        <f t="shared" si="17"/>
        <v>40120.531992450939</v>
      </c>
      <c r="M43">
        <f t="shared" si="18"/>
        <v>251.96235897851517</v>
      </c>
      <c r="N43">
        <f t="shared" si="0"/>
        <v>0.88273856199318113</v>
      </c>
      <c r="O43">
        <f t="shared" si="19"/>
        <v>0.99670940352308202</v>
      </c>
      <c r="P43">
        <f t="shared" si="20"/>
        <v>897.73020213024142</v>
      </c>
      <c r="Q43">
        <f t="shared" si="21"/>
        <v>2.7513648415044428E-2</v>
      </c>
      <c r="R43">
        <f t="shared" si="22"/>
        <v>2.3222359241001911E-3</v>
      </c>
      <c r="S43">
        <f t="shared" si="23"/>
        <v>898.09123972327848</v>
      </c>
      <c r="T43">
        <f t="shared" si="24"/>
        <v>40120.531992450939</v>
      </c>
      <c r="U43">
        <f t="shared" si="1"/>
        <v>4945389.4403287955</v>
      </c>
      <c r="V43">
        <f t="shared" si="25"/>
        <v>617.74909247736412</v>
      </c>
      <c r="W43">
        <f t="shared" si="2"/>
        <v>110242.09950367987</v>
      </c>
      <c r="X43">
        <f t="shared" si="3"/>
        <v>113934.86662902041</v>
      </c>
      <c r="Y43">
        <f t="shared" si="4"/>
        <v>165655.15016015148</v>
      </c>
      <c r="Z43">
        <f t="shared" si="26"/>
        <v>35532.86503792616</v>
      </c>
      <c r="AA43">
        <f t="shared" si="27"/>
        <v>768.46213652997108</v>
      </c>
      <c r="AB43">
        <f t="shared" si="28"/>
        <v>37</v>
      </c>
      <c r="AC43">
        <f>$AL$7*INDEX(I_L,MATCH(AB43-$AL$13,cpi_u,0))/INDEX(I_L,MATCH(AB2-$AL$13,cpi_u,0))</f>
        <v>892.12752082236773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2.9580967438357652E-2</v>
      </c>
      <c r="E44">
        <f t="shared" si="10"/>
        <v>2.4991476207171237E-3</v>
      </c>
      <c r="F44">
        <f t="shared" si="11"/>
        <v>0.11211014947066344</v>
      </c>
      <c r="G44">
        <f t="shared" si="12"/>
        <v>44.747244512617577</v>
      </c>
      <c r="H44" t="b">
        <f t="shared" si="13"/>
        <v>0</v>
      </c>
      <c r="I44">
        <f t="shared" si="14"/>
        <v>1</v>
      </c>
      <c r="J44">
        <f t="shared" si="15"/>
        <v>892.12752082236761</v>
      </c>
      <c r="K44">
        <f t="shared" si="16"/>
        <v>5.614221914040141</v>
      </c>
      <c r="L44">
        <f t="shared" si="17"/>
        <v>40020.264860380106</v>
      </c>
      <c r="M44">
        <f t="shared" si="18"/>
        <v>251.85037199359459</v>
      </c>
      <c r="N44">
        <f t="shared" si="0"/>
        <v>0.87982464269097527</v>
      </c>
      <c r="O44">
        <f t="shared" si="19"/>
        <v>0.996699000782716</v>
      </c>
      <c r="P44">
        <f t="shared" si="20"/>
        <v>897.74174273640779</v>
      </c>
      <c r="Q44">
        <f t="shared" si="21"/>
        <v>2.7513648415044428E-2</v>
      </c>
      <c r="R44">
        <f t="shared" si="22"/>
        <v>2.3222359241001911E-3</v>
      </c>
      <c r="S44">
        <f t="shared" si="23"/>
        <v>898.10352400777367</v>
      </c>
      <c r="T44">
        <f t="shared" si="24"/>
        <v>40020.264860380106</v>
      </c>
      <c r="U44">
        <f t="shared" si="1"/>
        <v>4920748.0686113667</v>
      </c>
      <c r="V44">
        <f t="shared" si="25"/>
        <v>614.67103660340115</v>
      </c>
      <c r="W44">
        <f t="shared" si="2"/>
        <v>109967.62196661838</v>
      </c>
      <c r="X44">
        <f t="shared" si="3"/>
        <v>113660.91574322064</v>
      </c>
      <c r="Y44">
        <f t="shared" si="4"/>
        <v>165264.71967855041</v>
      </c>
      <c r="Z44">
        <f t="shared" si="26"/>
        <v>35327.431053438173</v>
      </c>
      <c r="AA44">
        <f t="shared" si="27"/>
        <v>763.12076036315216</v>
      </c>
      <c r="AB44">
        <f t="shared" si="28"/>
        <v>37</v>
      </c>
      <c r="AC44">
        <f>$AL$7*INDEX(I_L,MATCH(AB44-$AL$13,cpi_u,0))/INDEX(I_L,MATCH(AB2-$AL$13,cpi_u,0))</f>
        <v>892.12752082236773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2.9580967438357652E-2</v>
      </c>
      <c r="E45">
        <f t="shared" si="10"/>
        <v>2.4991476207171237E-3</v>
      </c>
      <c r="F45">
        <f t="shared" si="11"/>
        <v>0.11182996965735559</v>
      </c>
      <c r="G45">
        <f t="shared" si="12"/>
        <v>44.63541454296022</v>
      </c>
      <c r="H45" t="b">
        <f t="shared" si="13"/>
        <v>0</v>
      </c>
      <c r="I45">
        <f t="shared" si="14"/>
        <v>1</v>
      </c>
      <c r="J45">
        <f t="shared" si="15"/>
        <v>892.12752082236761</v>
      </c>
      <c r="K45">
        <f t="shared" si="16"/>
        <v>5.6257862919656274</v>
      </c>
      <c r="L45">
        <f t="shared" si="17"/>
        <v>39920.248310673815</v>
      </c>
      <c r="M45">
        <f t="shared" si="18"/>
        <v>251.73843478231811</v>
      </c>
      <c r="N45">
        <f t="shared" si="0"/>
        <v>0.87691131423279201</v>
      </c>
      <c r="O45">
        <f t="shared" si="19"/>
        <v>0.99668873964558125</v>
      </c>
      <c r="P45">
        <f t="shared" si="20"/>
        <v>897.75330711433321</v>
      </c>
      <c r="Q45">
        <f t="shared" si="21"/>
        <v>2.7513648415044428E-2</v>
      </c>
      <c r="R45">
        <f t="shared" si="22"/>
        <v>2.3222359241001911E-3</v>
      </c>
      <c r="S45">
        <f t="shared" si="23"/>
        <v>898.11583359588371</v>
      </c>
      <c r="T45">
        <f t="shared" si="24"/>
        <v>39920.248310673815</v>
      </c>
      <c r="U45">
        <f t="shared" si="1"/>
        <v>4896179.028528749</v>
      </c>
      <c r="V45">
        <f t="shared" si="25"/>
        <v>611.60201597373998</v>
      </c>
      <c r="W45">
        <f t="shared" si="2"/>
        <v>109692.69757350026</v>
      </c>
      <c r="X45">
        <f t="shared" si="3"/>
        <v>113386.60714008764</v>
      </c>
      <c r="Y45">
        <f t="shared" si="4"/>
        <v>164879.18478883401</v>
      </c>
      <c r="Z45">
        <f t="shared" si="26"/>
        <v>35122.8182060736</v>
      </c>
      <c r="AA45">
        <f t="shared" si="27"/>
        <v>757.80640604889572</v>
      </c>
      <c r="AB45">
        <f t="shared" si="28"/>
        <v>37</v>
      </c>
      <c r="AC45">
        <f>$AL$7*INDEX(I_L,MATCH(AB45-$AL$13,cpi_u,0))/INDEX(I_L,MATCH(AB2-$AL$13,cpi_u,0))</f>
        <v>892.12752082236773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2.9580967438357652E-2</v>
      </c>
      <c r="E46">
        <f t="shared" si="10"/>
        <v>2.4991476207171237E-3</v>
      </c>
      <c r="F46">
        <f t="shared" si="11"/>
        <v>0.11155049005476153</v>
      </c>
      <c r="G46">
        <f t="shared" si="12"/>
        <v>44.523864052905459</v>
      </c>
      <c r="H46" t="b">
        <f t="shared" si="13"/>
        <v>0</v>
      </c>
      <c r="I46">
        <f t="shared" si="14"/>
        <v>1</v>
      </c>
      <c r="J46">
        <f t="shared" si="15"/>
        <v>892.12752082236761</v>
      </c>
      <c r="K46">
        <f t="shared" si="16"/>
        <v>5.6373744906162022</v>
      </c>
      <c r="L46">
        <f t="shared" si="17"/>
        <v>39820.481717089751</v>
      </c>
      <c r="M46">
        <f t="shared" si="18"/>
        <v>251.6265473225634</v>
      </c>
      <c r="N46">
        <f t="shared" si="0"/>
        <v>0.87399875719488762</v>
      </c>
      <c r="O46">
        <f t="shared" si="19"/>
        <v>0.99667861847528727</v>
      </c>
      <c r="P46">
        <f t="shared" si="20"/>
        <v>897.76489531298387</v>
      </c>
      <c r="Q46">
        <f t="shared" si="21"/>
        <v>2.7513648415044428E-2</v>
      </c>
      <c r="R46">
        <f t="shared" si="22"/>
        <v>2.3222359241001911E-3</v>
      </c>
      <c r="S46">
        <f t="shared" si="23"/>
        <v>898.1281685397297</v>
      </c>
      <c r="T46">
        <f t="shared" si="24"/>
        <v>39820.481717089751</v>
      </c>
      <c r="U46">
        <f t="shared" si="1"/>
        <v>4871681.1112216106</v>
      </c>
      <c r="V46">
        <f t="shared" si="25"/>
        <v>608.54187958475143</v>
      </c>
      <c r="W46">
        <f t="shared" si="2"/>
        <v>109417.30271732122</v>
      </c>
      <c r="X46">
        <f t="shared" si="3"/>
        <v>113111.9172786428</v>
      </c>
      <c r="Y46">
        <f t="shared" si="4"/>
        <v>164498.51645616686</v>
      </c>
      <c r="Z46">
        <f t="shared" si="26"/>
        <v>34919.030955916038</v>
      </c>
      <c r="AA46">
        <f t="shared" si="27"/>
        <v>752.5190127666026</v>
      </c>
      <c r="AB46">
        <f t="shared" si="28"/>
        <v>37</v>
      </c>
      <c r="AC46">
        <f>$AL$7*INDEX(I_L,MATCH(AB46-$AL$13,cpi_u,0))/INDEX(I_L,MATCH(AB2-$AL$13,cpi_u,0))</f>
        <v>892.12752082236773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2.9580967438357652E-2</v>
      </c>
      <c r="E47">
        <f t="shared" si="10"/>
        <v>2.4991476207171237E-3</v>
      </c>
      <c r="F47">
        <f t="shared" si="11"/>
        <v>0.11127170891295135</v>
      </c>
      <c r="G47">
        <f t="shared" si="12"/>
        <v>44.412592343992507</v>
      </c>
      <c r="H47" t="b">
        <f t="shared" si="13"/>
        <v>0</v>
      </c>
      <c r="I47">
        <f t="shared" si="14"/>
        <v>1</v>
      </c>
      <c r="J47">
        <f t="shared" si="15"/>
        <v>892.12752082236761</v>
      </c>
      <c r="K47">
        <f t="shared" si="16"/>
        <v>5.6489865590586614</v>
      </c>
      <c r="L47">
        <f t="shared" si="17"/>
        <v>39720.964454950677</v>
      </c>
      <c r="M47">
        <f t="shared" si="18"/>
        <v>251.51470959221803</v>
      </c>
      <c r="N47">
        <f t="shared" si="0"/>
        <v>0.87108714889577044</v>
      </c>
      <c r="O47">
        <f t="shared" si="19"/>
        <v>0.99666863565291319</v>
      </c>
      <c r="P47">
        <f t="shared" si="20"/>
        <v>897.77650738142631</v>
      </c>
      <c r="Q47">
        <f t="shared" si="21"/>
        <v>2.7513648415044428E-2</v>
      </c>
      <c r="R47">
        <f t="shared" si="22"/>
        <v>2.3222359241001911E-3</v>
      </c>
      <c r="S47">
        <f t="shared" si="23"/>
        <v>898.1405288915405</v>
      </c>
      <c r="T47">
        <f t="shared" si="24"/>
        <v>39720.964454950677</v>
      </c>
      <c r="U47">
        <f t="shared" si="1"/>
        <v>4847253.1249295874</v>
      </c>
      <c r="V47">
        <f t="shared" si="25"/>
        <v>605.49047856870857</v>
      </c>
      <c r="W47">
        <f t="shared" si="2"/>
        <v>109141.41393471837</v>
      </c>
      <c r="X47">
        <f t="shared" si="3"/>
        <v>112836.82277454552</v>
      </c>
      <c r="Y47">
        <f t="shared" si="4"/>
        <v>164122.68634762979</v>
      </c>
      <c r="Z47">
        <f t="shared" si="26"/>
        <v>34716.073568209198</v>
      </c>
      <c r="AA47">
        <f t="shared" si="27"/>
        <v>747.25851825978361</v>
      </c>
      <c r="AB47">
        <f t="shared" si="28"/>
        <v>37</v>
      </c>
      <c r="AC47">
        <f>$AL$7*INDEX(I_L,MATCH(AB47-$AL$13,cpi_u,0))/INDEX(I_L,MATCH(AB2-$AL$13,cpi_u,0))</f>
        <v>892.12752082236773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2.9580967438357652E-2</v>
      </c>
      <c r="E48">
        <f t="shared" si="10"/>
        <v>2.4991476207171237E-3</v>
      </c>
      <c r="F48">
        <f t="shared" si="11"/>
        <v>0.11099362448636842</v>
      </c>
      <c r="G48">
        <f t="shared" si="12"/>
        <v>44.301598719506138</v>
      </c>
      <c r="H48" t="b">
        <f t="shared" si="13"/>
        <v>0</v>
      </c>
      <c r="I48">
        <f t="shared" si="14"/>
        <v>1</v>
      </c>
      <c r="J48">
        <f t="shared" si="15"/>
        <v>892.12752082236761</v>
      </c>
      <c r="K48">
        <f t="shared" si="16"/>
        <v>5.660622546460865</v>
      </c>
      <c r="L48">
        <f t="shared" si="17"/>
        <v>39621.695901140498</v>
      </c>
      <c r="M48">
        <f t="shared" si="18"/>
        <v>251.4029215691792</v>
      </c>
      <c r="N48">
        <f t="shared" si="0"/>
        <v>0.86817666343438782</v>
      </c>
      <c r="O48">
        <f t="shared" si="19"/>
        <v>0.99665878957682696</v>
      </c>
      <c r="P48">
        <f t="shared" si="20"/>
        <v>897.78814336882851</v>
      </c>
      <c r="Q48">
        <f t="shared" si="21"/>
        <v>2.7513648415044428E-2</v>
      </c>
      <c r="R48">
        <f t="shared" si="22"/>
        <v>2.3222359241001911E-3</v>
      </c>
      <c r="S48">
        <f t="shared" si="23"/>
        <v>898.15291470365219</v>
      </c>
      <c r="T48">
        <f t="shared" si="24"/>
        <v>39621.695901140498</v>
      </c>
      <c r="U48">
        <f t="shared" si="1"/>
        <v>4822893.8946959581</v>
      </c>
      <c r="V48">
        <f t="shared" si="25"/>
        <v>602.44766615689753</v>
      </c>
      <c r="W48">
        <f t="shared" si="2"/>
        <v>108865.00790257992</v>
      </c>
      <c r="X48">
        <f t="shared" si="3"/>
        <v>112561.30039661931</v>
      </c>
      <c r="Y48">
        <f t="shared" si="4"/>
        <v>163751.6668208554</v>
      </c>
      <c r="Z48">
        <f t="shared" si="26"/>
        <v>34513.950116939712</v>
      </c>
      <c r="AA48">
        <f t="shared" si="27"/>
        <v>742.02485887169257</v>
      </c>
      <c r="AB48">
        <f t="shared" si="28"/>
        <v>37</v>
      </c>
      <c r="AC48">
        <f>$AL$7*INDEX(I_L,MATCH(AB48-$AL$13,cpi_u,0))/INDEX(I_L,MATCH(AB2-$AL$13,cpi_u,0))</f>
        <v>892.12752082236773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2.9580967438357652E-2</v>
      </c>
      <c r="E49">
        <f t="shared" si="10"/>
        <v>2.4991476207171237E-3</v>
      </c>
      <c r="F49">
        <f t="shared" si="11"/>
        <v>0.11071623503381854</v>
      </c>
      <c r="G49">
        <f t="shared" si="12"/>
        <v>44.190882484472318</v>
      </c>
      <c r="H49" t="b">
        <f t="shared" si="13"/>
        <v>0</v>
      </c>
      <c r="I49">
        <f t="shared" si="14"/>
        <v>1</v>
      </c>
      <c r="J49">
        <f t="shared" si="15"/>
        <v>892.12752082236761</v>
      </c>
      <c r="K49">
        <f t="shared" si="16"/>
        <v>5.6722825020919547</v>
      </c>
      <c r="L49">
        <f t="shared" si="17"/>
        <v>39522.675434100383</v>
      </c>
      <c r="M49">
        <f t="shared" si="18"/>
        <v>251.29118323135401</v>
      </c>
      <c r="N49">
        <f t="shared" si="0"/>
        <v>0.8652674717281752</v>
      </c>
      <c r="O49">
        <f t="shared" si="19"/>
        <v>0.99664907866251062</v>
      </c>
      <c r="P49">
        <f t="shared" si="20"/>
        <v>897.79980332445962</v>
      </c>
      <c r="Q49">
        <f t="shared" si="21"/>
        <v>2.7513648415044428E-2</v>
      </c>
      <c r="R49">
        <f t="shared" si="22"/>
        <v>2.3222359241001911E-3</v>
      </c>
      <c r="S49">
        <f t="shared" si="23"/>
        <v>898.16532602850896</v>
      </c>
      <c r="T49">
        <f t="shared" si="24"/>
        <v>39522.675434100383</v>
      </c>
      <c r="U49">
        <f t="shared" si="1"/>
        <v>4798602.2620779136</v>
      </c>
      <c r="V49">
        <f t="shared" si="25"/>
        <v>599.41329764342549</v>
      </c>
      <c r="W49">
        <f t="shared" si="2"/>
        <v>108588.06143470966</v>
      </c>
      <c r="X49">
        <f t="shared" si="3"/>
        <v>112285.32706343495</v>
      </c>
      <c r="Y49">
        <f t="shared" si="4"/>
        <v>163385.43091287796</v>
      </c>
      <c r="Z49">
        <f t="shared" si="26"/>
        <v>34312.664488377515</v>
      </c>
      <c r="AA49">
        <f t="shared" si="27"/>
        <v>736.81796958045129</v>
      </c>
      <c r="AB49">
        <f t="shared" si="28"/>
        <v>37</v>
      </c>
      <c r="AC49">
        <f>$AL$7*INDEX(I_L,MATCH(AB49-$AL$13,cpi_u,0))/INDEX(I_L,MATCH(AB2-$AL$13,cpi_u,0))</f>
        <v>892.12752082236773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3.315722744591116E-2</v>
      </c>
      <c r="E50">
        <f t="shared" si="10"/>
        <v>2.8060049351005256E-3</v>
      </c>
      <c r="F50">
        <f t="shared" si="11"/>
        <v>0.1239998343378767</v>
      </c>
      <c r="G50">
        <f t="shared" si="12"/>
        <v>44.066882650134438</v>
      </c>
      <c r="H50" t="b">
        <f t="shared" si="13"/>
        <v>0</v>
      </c>
      <c r="I50">
        <f t="shared" si="14"/>
        <v>1</v>
      </c>
      <c r="J50">
        <f t="shared" si="15"/>
        <v>892.12752082236761</v>
      </c>
      <c r="K50">
        <f t="shared" si="16"/>
        <v>5.6839664753225589</v>
      </c>
      <c r="L50">
        <f t="shared" si="17"/>
        <v>39423.902433824878</v>
      </c>
      <c r="M50">
        <f t="shared" si="18"/>
        <v>251.17949455665953</v>
      </c>
      <c r="N50">
        <f t="shared" si="0"/>
        <v>0.86235974155095274</v>
      </c>
      <c r="O50">
        <f t="shared" si="19"/>
        <v>0.99663950134238266</v>
      </c>
      <c r="P50">
        <f t="shared" si="20"/>
        <v>897.81148729769018</v>
      </c>
      <c r="Q50">
        <f t="shared" si="21"/>
        <v>3.0839975070643299E-2</v>
      </c>
      <c r="R50">
        <f t="shared" si="22"/>
        <v>2.6070570686673733E-3</v>
      </c>
      <c r="S50">
        <f t="shared" si="23"/>
        <v>898.17776291866289</v>
      </c>
      <c r="T50">
        <f t="shared" si="24"/>
        <v>39423.902433824878</v>
      </c>
      <c r="U50">
        <f t="shared" si="1"/>
        <v>4774377.0848623086</v>
      </c>
      <c r="V50">
        <f t="shared" si="25"/>
        <v>596.3872303497144</v>
      </c>
      <c r="W50">
        <f t="shared" si="2"/>
        <v>108343.88088597286</v>
      </c>
      <c r="X50">
        <f t="shared" si="3"/>
        <v>112040.86572633924</v>
      </c>
      <c r="Y50">
        <f t="shared" si="4"/>
        <v>162914.59711975118</v>
      </c>
      <c r="Z50">
        <f t="shared" si="26"/>
        <v>34112.220384573906</v>
      </c>
      <c r="AA50">
        <f t="shared" si="27"/>
        <v>731.63778403366996</v>
      </c>
      <c r="AB50">
        <f t="shared" si="28"/>
        <v>37</v>
      </c>
      <c r="AC50">
        <f>$AL$7*INDEX(I_L,MATCH(AB50-$AL$13,cpi_u,0))/INDEX(I_L,MATCH(AB2-$AL$13,cpi_u,0))</f>
        <v>892.12752082236773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3.2545891064877173E-2</v>
      </c>
      <c r="E51">
        <f t="shared" si="10"/>
        <v>2.7534761970968713E-3</v>
      </c>
      <c r="F51">
        <f t="shared" si="11"/>
        <v>0.12133711245740628</v>
      </c>
      <c r="G51">
        <f t="shared" si="12"/>
        <v>43.945545537677035</v>
      </c>
      <c r="H51" t="b">
        <f t="shared" si="13"/>
        <v>1</v>
      </c>
      <c r="I51">
        <f t="shared" si="14"/>
        <v>1.0249999999999997</v>
      </c>
      <c r="J51">
        <f t="shared" si="15"/>
        <v>914.43070884292649</v>
      </c>
      <c r="K51">
        <f t="shared" si="16"/>
        <v>5.6956745156250008</v>
      </c>
      <c r="L51">
        <f t="shared" si="17"/>
        <v>40296.110738260497</v>
      </c>
      <c r="M51">
        <f t="shared" si="18"/>
        <v>250.99062049340822</v>
      </c>
      <c r="N51">
        <f t="shared" si="0"/>
        <v>0.85945363757066617</v>
      </c>
      <c r="O51">
        <f t="shared" si="19"/>
        <v>0.9966300560656276</v>
      </c>
      <c r="P51">
        <f t="shared" si="20"/>
        <v>920.12638335855149</v>
      </c>
      <c r="Q51">
        <f t="shared" si="21"/>
        <v>3.0271363030278314E-2</v>
      </c>
      <c r="R51">
        <f t="shared" si="22"/>
        <v>2.5583054715979658E-3</v>
      </c>
      <c r="S51">
        <f t="shared" si="23"/>
        <v>920.49341344733296</v>
      </c>
      <c r="T51">
        <f t="shared" si="24"/>
        <v>40296.110738260497</v>
      </c>
      <c r="U51">
        <f t="shared" si="1"/>
        <v>4749243.4190880051</v>
      </c>
      <c r="V51">
        <f t="shared" si="25"/>
        <v>593.24767998466302</v>
      </c>
      <c r="W51">
        <f t="shared" si="2"/>
        <v>108071.09937948563</v>
      </c>
      <c r="X51">
        <f t="shared" si="3"/>
        <v>111768.11923510685</v>
      </c>
      <c r="Y51">
        <f t="shared" si="4"/>
        <v>162467.55441889819</v>
      </c>
      <c r="Z51">
        <f t="shared" si="26"/>
        <v>34749.743641754896</v>
      </c>
      <c r="AA51">
        <f t="shared" si="27"/>
        <v>726.31308316358593</v>
      </c>
      <c r="AB51">
        <f t="shared" si="28"/>
        <v>49</v>
      </c>
      <c r="AC51">
        <f>$AL$7*INDEX(I_L,MATCH(AB51-$AL$13,cpi_u,0))/INDEX(I_L,MATCH(AB2-$AL$13,cpi_u,0))</f>
        <v>914.43070884292683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3.2545891064877173E-2</v>
      </c>
      <c r="E52">
        <f t="shared" si="10"/>
        <v>2.7534761970968713E-3</v>
      </c>
      <c r="F52">
        <f t="shared" si="11"/>
        <v>0.12100301360643034</v>
      </c>
      <c r="G52">
        <f t="shared" si="12"/>
        <v>43.824542524070601</v>
      </c>
      <c r="H52" t="b">
        <f t="shared" si="13"/>
        <v>0</v>
      </c>
      <c r="I52">
        <f t="shared" si="14"/>
        <v>1</v>
      </c>
      <c r="J52">
        <f t="shared" si="15"/>
        <v>914.43070884292649</v>
      </c>
      <c r="K52">
        <f t="shared" si="16"/>
        <v>5.7074066725735033</v>
      </c>
      <c r="L52">
        <f t="shared" si="17"/>
        <v>40185.156356507119</v>
      </c>
      <c r="M52">
        <f t="shared" si="18"/>
        <v>250.81509983162064</v>
      </c>
      <c r="N52">
        <f t="shared" si="0"/>
        <v>0.85654932138695949</v>
      </c>
      <c r="O52">
        <f t="shared" si="19"/>
        <v>0.99662074129802269</v>
      </c>
      <c r="P52">
        <f t="shared" si="20"/>
        <v>920.13811551549998</v>
      </c>
      <c r="Q52">
        <f t="shared" si="21"/>
        <v>3.0271363030278314E-2</v>
      </c>
      <c r="R52">
        <f t="shared" si="22"/>
        <v>2.5583054715979658E-3</v>
      </c>
      <c r="S52">
        <f t="shared" si="23"/>
        <v>920.5059016261705</v>
      </c>
      <c r="T52">
        <f t="shared" si="24"/>
        <v>40185.156356507119</v>
      </c>
      <c r="U52">
        <f t="shared" si="1"/>
        <v>4724183.5628558975</v>
      </c>
      <c r="V52">
        <f t="shared" si="25"/>
        <v>590.11734947545074</v>
      </c>
      <c r="W52">
        <f t="shared" si="2"/>
        <v>107797.66977056622</v>
      </c>
      <c r="X52">
        <f t="shared" si="3"/>
        <v>111494.81233906638</v>
      </c>
      <c r="Y52">
        <f t="shared" si="4"/>
        <v>162025.58171078685</v>
      </c>
      <c r="Z52">
        <f t="shared" si="26"/>
        <v>34537.278806946022</v>
      </c>
      <c r="AA52">
        <f t="shared" si="27"/>
        <v>721.02856513980464</v>
      </c>
      <c r="AB52">
        <f t="shared" si="28"/>
        <v>49</v>
      </c>
      <c r="AC52">
        <f>$AL$7*INDEX(I_L,MATCH(AB52-$AL$13,cpi_u,0))/INDEX(I_L,MATCH(AB2-$AL$13,cpi_u,0))</f>
        <v>914.43070884292683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3.2545891064877173E-2</v>
      </c>
      <c r="E53">
        <f t="shared" si="10"/>
        <v>2.7534761970968713E-3</v>
      </c>
      <c r="F53">
        <f t="shared" si="11"/>
        <v>0.12066983468868804</v>
      </c>
      <c r="G53">
        <f t="shared" si="12"/>
        <v>43.70387268938191</v>
      </c>
      <c r="H53" t="b">
        <f t="shared" si="13"/>
        <v>0</v>
      </c>
      <c r="I53">
        <f t="shared" si="14"/>
        <v>1</v>
      </c>
      <c r="J53">
        <f t="shared" si="15"/>
        <v>914.43070884292649</v>
      </c>
      <c r="K53">
        <f t="shared" si="16"/>
        <v>5.7191629958444139</v>
      </c>
      <c r="L53">
        <f t="shared" si="17"/>
        <v>40074.507485002854</v>
      </c>
      <c r="M53">
        <f t="shared" si="18"/>
        <v>250.63970191347454</v>
      </c>
      <c r="N53">
        <f t="shared" si="0"/>
        <v>0.85364695156857318</v>
      </c>
      <c r="O53">
        <f t="shared" si="19"/>
        <v>0.99661155552176883</v>
      </c>
      <c r="P53">
        <f t="shared" si="20"/>
        <v>920.14987183877088</v>
      </c>
      <c r="Q53">
        <f t="shared" si="21"/>
        <v>3.0271363030278314E-2</v>
      </c>
      <c r="R53">
        <f t="shared" si="22"/>
        <v>2.5583054715979658E-3</v>
      </c>
      <c r="S53">
        <f t="shared" si="23"/>
        <v>920.51841552861174</v>
      </c>
      <c r="T53">
        <f t="shared" si="24"/>
        <v>40074.507485002854</v>
      </c>
      <c r="U53">
        <f t="shared" si="1"/>
        <v>4699196.3745840229</v>
      </c>
      <c r="V53">
        <f t="shared" si="25"/>
        <v>586.99609622234289</v>
      </c>
      <c r="W53">
        <f t="shared" si="2"/>
        <v>107523.56908923815</v>
      </c>
      <c r="X53">
        <f t="shared" si="3"/>
        <v>111220.92223086613</v>
      </c>
      <c r="Y53">
        <f t="shared" si="4"/>
        <v>161588.65098939516</v>
      </c>
      <c r="Z53">
        <f t="shared" si="26"/>
        <v>34325.792191195826</v>
      </c>
      <c r="AA53">
        <f t="shared" si="27"/>
        <v>715.77269470947226</v>
      </c>
      <c r="AB53">
        <f t="shared" si="28"/>
        <v>49</v>
      </c>
      <c r="AC53">
        <f>$AL$7*INDEX(I_L,MATCH(AB53-$AL$13,cpi_u,0))/INDEX(I_L,MATCH(AB2-$AL$13,cpi_u,0))</f>
        <v>914.43070884292683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3.2545891064877173E-2</v>
      </c>
      <c r="E54">
        <f t="shared" si="10"/>
        <v>2.7534761970968713E-3</v>
      </c>
      <c r="F54">
        <f t="shared" si="11"/>
        <v>0.12033757317116511</v>
      </c>
      <c r="G54">
        <f t="shared" si="12"/>
        <v>43.583535116210747</v>
      </c>
      <c r="H54" t="b">
        <f t="shared" si="13"/>
        <v>0</v>
      </c>
      <c r="I54">
        <f t="shared" si="14"/>
        <v>1</v>
      </c>
      <c r="J54">
        <f t="shared" si="15"/>
        <v>914.43070884292649</v>
      </c>
      <c r="K54">
        <f t="shared" si="16"/>
        <v>5.7309435352163982</v>
      </c>
      <c r="L54">
        <f t="shared" si="17"/>
        <v>39964.163282532514</v>
      </c>
      <c r="M54">
        <f t="shared" si="18"/>
        <v>250.46442665313376</v>
      </c>
      <c r="N54">
        <f t="shared" si="0"/>
        <v>0.8507466836905595</v>
      </c>
      <c r="O54">
        <f t="shared" si="19"/>
        <v>0.99660249723532146</v>
      </c>
      <c r="P54">
        <f t="shared" si="20"/>
        <v>920.16165237814289</v>
      </c>
      <c r="Q54">
        <f t="shared" si="21"/>
        <v>3.0271363030278314E-2</v>
      </c>
      <c r="R54">
        <f t="shared" si="22"/>
        <v>2.5583054715979658E-3</v>
      </c>
      <c r="S54">
        <f t="shared" si="23"/>
        <v>920.53095520764305</v>
      </c>
      <c r="T54">
        <f t="shared" si="24"/>
        <v>39964.163282532514</v>
      </c>
      <c r="U54">
        <f t="shared" si="1"/>
        <v>4674280.7285400862</v>
      </c>
      <c r="V54">
        <f t="shared" si="25"/>
        <v>583.88377960545256</v>
      </c>
      <c r="W54">
        <f t="shared" si="2"/>
        <v>107248.7744758801</v>
      </c>
      <c r="X54">
        <f t="shared" si="3"/>
        <v>110946.42622689935</v>
      </c>
      <c r="Y54">
        <f t="shared" si="4"/>
        <v>161156.73493806564</v>
      </c>
      <c r="Z54">
        <f t="shared" si="26"/>
        <v>34115.286158122581</v>
      </c>
      <c r="AA54">
        <f t="shared" si="27"/>
        <v>710.54538344886646</v>
      </c>
      <c r="AB54">
        <f t="shared" si="28"/>
        <v>49</v>
      </c>
      <c r="AC54">
        <f>$AL$7*INDEX(I_L,MATCH(AB54-$AL$13,cpi_u,0))/INDEX(I_L,MATCH(AB2-$AL$13,cpi_u,0))</f>
        <v>914.43070884292683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3.2545891064877173E-2</v>
      </c>
      <c r="E55">
        <f t="shared" si="10"/>
        <v>2.7534761970968713E-3</v>
      </c>
      <c r="F55">
        <f t="shared" si="11"/>
        <v>0.12000622652782192</v>
      </c>
      <c r="G55">
        <f t="shared" si="12"/>
        <v>43.463528889682927</v>
      </c>
      <c r="H55" t="b">
        <f t="shared" si="13"/>
        <v>0</v>
      </c>
      <c r="I55">
        <f t="shared" si="14"/>
        <v>1</v>
      </c>
      <c r="J55">
        <f t="shared" si="15"/>
        <v>914.43070884292649</v>
      </c>
      <c r="K55">
        <f t="shared" si="16"/>
        <v>5.7427483405706568</v>
      </c>
      <c r="L55">
        <f t="shared" si="17"/>
        <v>39854.122910197169</v>
      </c>
      <c r="M55">
        <f t="shared" si="18"/>
        <v>250.2892739648222</v>
      </c>
      <c r="N55">
        <f t="shared" si="0"/>
        <v>0.84784867037130895</v>
      </c>
      <c r="O55">
        <f t="shared" si="19"/>
        <v>0.99659356495322571</v>
      </c>
      <c r="P55">
        <f t="shared" si="20"/>
        <v>920.17345718349713</v>
      </c>
      <c r="Q55">
        <f t="shared" si="21"/>
        <v>3.0271363030278314E-2</v>
      </c>
      <c r="R55">
        <f t="shared" si="22"/>
        <v>2.5583054715979658E-3</v>
      </c>
      <c r="S55">
        <f t="shared" si="23"/>
        <v>920.54352071636004</v>
      </c>
      <c r="T55">
        <f t="shared" si="24"/>
        <v>39854.122910197169</v>
      </c>
      <c r="U55">
        <f t="shared" si="1"/>
        <v>4649435.5145697556</v>
      </c>
      <c r="V55">
        <f t="shared" si="25"/>
        <v>580.78026095080099</v>
      </c>
      <c r="W55">
        <f t="shared" si="2"/>
        <v>106973.26317820935</v>
      </c>
      <c r="X55">
        <f t="shared" si="3"/>
        <v>110671.30176422534</v>
      </c>
      <c r="Y55">
        <f t="shared" si="4"/>
        <v>160729.80691846809</v>
      </c>
      <c r="Z55">
        <f t="shared" si="26"/>
        <v>33905.76289724619</v>
      </c>
      <c r="AA55">
        <f t="shared" si="27"/>
        <v>705.34654181392887</v>
      </c>
      <c r="AB55">
        <f t="shared" si="28"/>
        <v>49</v>
      </c>
      <c r="AC55">
        <f>$AL$7*INDEX(I_L,MATCH(AB55-$AL$13,cpi_u,0))/INDEX(I_L,MATCH(AB2-$AL$13,cpi_u,0))</f>
        <v>914.43070884292683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3.2545891064877173E-2</v>
      </c>
      <c r="E56">
        <f t="shared" si="10"/>
        <v>2.7534761970968713E-3</v>
      </c>
      <c r="F56">
        <f t="shared" si="11"/>
        <v>0.11967579223957414</v>
      </c>
      <c r="G56">
        <f t="shared" si="12"/>
        <v>43.34385309744335</v>
      </c>
      <c r="H56" t="b">
        <f t="shared" si="13"/>
        <v>0</v>
      </c>
      <c r="I56">
        <f t="shared" si="14"/>
        <v>1</v>
      </c>
      <c r="J56">
        <f t="shared" si="15"/>
        <v>914.43070884292649</v>
      </c>
      <c r="K56">
        <f t="shared" si="16"/>
        <v>5.7545774618911434</v>
      </c>
      <c r="L56">
        <f t="shared" si="17"/>
        <v>39744.385531407774</v>
      </c>
      <c r="M56">
        <f t="shared" si="18"/>
        <v>250.11424376282397</v>
      </c>
      <c r="N56">
        <f t="shared" si="0"/>
        <v>0.84495306130937875</v>
      </c>
      <c r="O56">
        <f t="shared" si="19"/>
        <v>0.9965847572059503</v>
      </c>
      <c r="P56">
        <f t="shared" si="20"/>
        <v>920.18528630481762</v>
      </c>
      <c r="Q56">
        <f t="shared" si="21"/>
        <v>3.0271363030278314E-2</v>
      </c>
      <c r="R56">
        <f t="shared" si="22"/>
        <v>2.5583054715979658E-3</v>
      </c>
      <c r="S56">
        <f t="shared" si="23"/>
        <v>920.55611210796769</v>
      </c>
      <c r="T56">
        <f t="shared" si="24"/>
        <v>39744.385531407774</v>
      </c>
      <c r="U56">
        <f t="shared" si="1"/>
        <v>4624659.6378300311</v>
      </c>
      <c r="V56">
        <f t="shared" si="25"/>
        <v>577.68540349701095</v>
      </c>
      <c r="W56">
        <f t="shared" si="2"/>
        <v>106697.01254831033</v>
      </c>
      <c r="X56">
        <f t="shared" si="3"/>
        <v>110395.52639753788</v>
      </c>
      <c r="Y56">
        <f t="shared" si="4"/>
        <v>160307.8409597784</v>
      </c>
      <c r="Z56">
        <f t="shared" si="26"/>
        <v>33697.224427528774</v>
      </c>
      <c r="AA56">
        <f t="shared" si="27"/>
        <v>700.17607917377882</v>
      </c>
      <c r="AB56">
        <f t="shared" si="28"/>
        <v>49</v>
      </c>
      <c r="AC56">
        <f>$AL$7*INDEX(I_L,MATCH(AB56-$AL$13,cpi_u,0))/INDEX(I_L,MATCH(AB2-$AL$13,cpi_u,0))</f>
        <v>914.43070884292683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3.2545891064877173E-2</v>
      </c>
      <c r="E57">
        <f t="shared" si="10"/>
        <v>2.7534761970968713E-3</v>
      </c>
      <c r="F57">
        <f t="shared" si="11"/>
        <v>0.11934626779427376</v>
      </c>
      <c r="G57">
        <f t="shared" si="12"/>
        <v>43.22450682964908</v>
      </c>
      <c r="H57" t="b">
        <f t="shared" si="13"/>
        <v>0</v>
      </c>
      <c r="I57">
        <f t="shared" si="14"/>
        <v>1</v>
      </c>
      <c r="J57">
        <f t="shared" si="15"/>
        <v>914.43070884292649</v>
      </c>
      <c r="K57">
        <f t="shared" si="16"/>
        <v>5.7664309492647661</v>
      </c>
      <c r="L57">
        <f t="shared" si="17"/>
        <v>39634.950311878798</v>
      </c>
      <c r="M57">
        <f t="shared" si="18"/>
        <v>249.93933596148284</v>
      </c>
      <c r="N57">
        <f t="shared" si="0"/>
        <v>0.84206000332011821</v>
      </c>
      <c r="O57">
        <f t="shared" si="19"/>
        <v>0.99657607253972513</v>
      </c>
      <c r="P57">
        <f t="shared" si="20"/>
        <v>920.19713979219125</v>
      </c>
      <c r="Q57">
        <f t="shared" si="21"/>
        <v>3.0271363030278314E-2</v>
      </c>
      <c r="R57">
        <f t="shared" si="22"/>
        <v>2.5583054715979658E-3</v>
      </c>
      <c r="S57">
        <f t="shared" si="23"/>
        <v>920.56872943578048</v>
      </c>
      <c r="T57">
        <f t="shared" si="24"/>
        <v>39634.950311878798</v>
      </c>
      <c r="U57">
        <f t="shared" si="1"/>
        <v>4599952.0185275543</v>
      </c>
      <c r="V57">
        <f t="shared" si="25"/>
        <v>574.5990723626187</v>
      </c>
      <c r="W57">
        <f t="shared" si="2"/>
        <v>106420.00003970668</v>
      </c>
      <c r="X57">
        <f t="shared" si="3"/>
        <v>110119.07779617986</v>
      </c>
      <c r="Y57">
        <f t="shared" si="4"/>
        <v>159890.81174807812</v>
      </c>
      <c r="Z57">
        <f t="shared" si="26"/>
        <v>33489.672600867103</v>
      </c>
      <c r="AA57">
        <f t="shared" si="27"/>
        <v>695.03390384369175</v>
      </c>
      <c r="AB57">
        <f t="shared" si="28"/>
        <v>49</v>
      </c>
      <c r="AC57">
        <f>$AL$7*INDEX(I_L,MATCH(AB57-$AL$13,cpi_u,0))/INDEX(I_L,MATCH(AB2-$AL$13,cpi_u,0))</f>
        <v>914.43070884292683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3.2545891064877173E-2</v>
      </c>
      <c r="E58">
        <f t="shared" si="10"/>
        <v>2.7534761970968713E-3</v>
      </c>
      <c r="F58">
        <f t="shared" si="11"/>
        <v>0.11901765068668989</v>
      </c>
      <c r="G58">
        <f t="shared" si="12"/>
        <v>43.105489178962387</v>
      </c>
      <c r="H58" t="b">
        <f t="shared" si="13"/>
        <v>0</v>
      </c>
      <c r="I58">
        <f t="shared" si="14"/>
        <v>1</v>
      </c>
      <c r="J58">
        <f t="shared" si="15"/>
        <v>914.43070884292649</v>
      </c>
      <c r="K58">
        <f t="shared" si="16"/>
        <v>5.7783088528816098</v>
      </c>
      <c r="L58">
        <f t="shared" si="17"/>
        <v>39525.816419621922</v>
      </c>
      <c r="M58">
        <f t="shared" si="18"/>
        <v>249.7645504752029</v>
      </c>
      <c r="N58">
        <f t="shared" si="0"/>
        <v>0.8391696403720843</v>
      </c>
      <c r="O58">
        <f t="shared" si="19"/>
        <v>0.99656750951637929</v>
      </c>
      <c r="P58">
        <f t="shared" si="20"/>
        <v>920.20901769580814</v>
      </c>
      <c r="Q58">
        <f t="shared" si="21"/>
        <v>3.0271363030278314E-2</v>
      </c>
      <c r="R58">
        <f t="shared" si="22"/>
        <v>2.5583054715979658E-3</v>
      </c>
      <c r="S58">
        <f t="shared" si="23"/>
        <v>920.58137275322269</v>
      </c>
      <c r="T58">
        <f t="shared" si="24"/>
        <v>39525.816419621922</v>
      </c>
      <c r="U58">
        <f t="shared" si="1"/>
        <v>4575311.5916617773</v>
      </c>
      <c r="V58">
        <f t="shared" si="25"/>
        <v>571.52113451399168</v>
      </c>
      <c r="W58">
        <f t="shared" si="2"/>
        <v>106142.20320447627</v>
      </c>
      <c r="X58">
        <f t="shared" si="3"/>
        <v>109841.93374120315</v>
      </c>
      <c r="Y58">
        <f t="shared" si="4"/>
        <v>159478.69461595683</v>
      </c>
      <c r="Z58">
        <f t="shared" si="26"/>
        <v>33283.109105537216</v>
      </c>
      <c r="AA58">
        <f t="shared" si="27"/>
        <v>689.91992311754916</v>
      </c>
      <c r="AB58">
        <f t="shared" si="28"/>
        <v>49</v>
      </c>
      <c r="AC58">
        <f>$AL$7*INDEX(I_L,MATCH(AB58-$AL$13,cpi_u,0))/INDEX(I_L,MATCH(AB2-$AL$13,cpi_u,0))</f>
        <v>914.43070884292683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3.2545891064877173E-2</v>
      </c>
      <c r="E59">
        <f t="shared" si="10"/>
        <v>2.7534761970968713E-3</v>
      </c>
      <c r="F59">
        <f t="shared" si="11"/>
        <v>0.1186899384184897</v>
      </c>
      <c r="G59">
        <f t="shared" si="12"/>
        <v>42.986799240543895</v>
      </c>
      <c r="H59" t="b">
        <f t="shared" si="13"/>
        <v>0</v>
      </c>
      <c r="I59">
        <f t="shared" si="14"/>
        <v>1</v>
      </c>
      <c r="J59">
        <f t="shared" si="15"/>
        <v>914.43070884292649</v>
      </c>
      <c r="K59">
        <f t="shared" si="16"/>
        <v>5.7902112230351275</v>
      </c>
      <c r="L59">
        <f t="shared" si="17"/>
        <v>39416.983024939669</v>
      </c>
      <c r="M59">
        <f t="shared" si="18"/>
        <v>249.58988721844725</v>
      </c>
      <c r="N59">
        <f t="shared" si="0"/>
        <v>0.83628211362324079</v>
      </c>
      <c r="O59">
        <f t="shared" si="19"/>
        <v>0.99655906671318184</v>
      </c>
      <c r="P59">
        <f t="shared" si="20"/>
        <v>920.22092006596165</v>
      </c>
      <c r="Q59">
        <f t="shared" si="21"/>
        <v>3.0271363030278314E-2</v>
      </c>
      <c r="R59">
        <f t="shared" si="22"/>
        <v>2.5583054715979658E-3</v>
      </c>
      <c r="S59">
        <f t="shared" si="23"/>
        <v>920.59404211382866</v>
      </c>
      <c r="T59">
        <f t="shared" si="24"/>
        <v>39416.983024939669</v>
      </c>
      <c r="U59">
        <f t="shared" si="1"/>
        <v>4550737.3067728719</v>
      </c>
      <c r="V59">
        <f t="shared" si="25"/>
        <v>568.45145873383876</v>
      </c>
      <c r="W59">
        <f t="shared" si="2"/>
        <v>105863.59969040799</v>
      </c>
      <c r="X59">
        <f t="shared" si="3"/>
        <v>109564.07212247251</v>
      </c>
      <c r="Y59">
        <f t="shared" si="4"/>
        <v>159071.46553232466</v>
      </c>
      <c r="Z59">
        <f t="shared" si="26"/>
        <v>33077.535469591174</v>
      </c>
      <c r="AA59">
        <f t="shared" si="27"/>
        <v>684.83404329976258</v>
      </c>
      <c r="AB59">
        <f t="shared" si="28"/>
        <v>49</v>
      </c>
      <c r="AC59">
        <f>$AL$7*INDEX(I_L,MATCH(AB59-$AL$13,cpi_u,0))/INDEX(I_L,MATCH(AB2-$AL$13,cpi_u,0))</f>
        <v>914.43070884292683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3.2545891064877173E-2</v>
      </c>
      <c r="E60">
        <f t="shared" si="10"/>
        <v>2.7534761970968713E-3</v>
      </c>
      <c r="F60">
        <f t="shared" si="11"/>
        <v>0.11836312849821948</v>
      </c>
      <c r="G60">
        <f t="shared" si="12"/>
        <v>42.868436112045678</v>
      </c>
      <c r="H60" t="b">
        <f t="shared" si="13"/>
        <v>0</v>
      </c>
      <c r="I60">
        <f t="shared" si="14"/>
        <v>1</v>
      </c>
      <c r="J60">
        <f t="shared" si="15"/>
        <v>914.43070884292649</v>
      </c>
      <c r="K60">
        <f t="shared" si="16"/>
        <v>5.802138110122387</v>
      </c>
      <c r="L60">
        <f t="shared" si="17"/>
        <v>39308.449300419132</v>
      </c>
      <c r="M60">
        <f t="shared" si="18"/>
        <v>249.41534610573981</v>
      </c>
      <c r="N60">
        <f t="shared" si="0"/>
        <v>0.833397561456936</v>
      </c>
      <c r="O60">
        <f t="shared" si="19"/>
        <v>0.99655074272268329</v>
      </c>
      <c r="P60">
        <f t="shared" si="20"/>
        <v>920.23284695304892</v>
      </c>
      <c r="Q60">
        <f t="shared" si="21"/>
        <v>3.0271363030278314E-2</v>
      </c>
      <c r="R60">
        <f t="shared" si="22"/>
        <v>2.5583054715979658E-3</v>
      </c>
      <c r="S60">
        <f t="shared" si="23"/>
        <v>920.60673757124323</v>
      </c>
      <c r="T60">
        <f t="shared" si="24"/>
        <v>39308.449300419132</v>
      </c>
      <c r="U60">
        <f t="shared" si="1"/>
        <v>4526228.1276942827</v>
      </c>
      <c r="V60">
        <f t="shared" si="25"/>
        <v>565.38991559030069</v>
      </c>
      <c r="W60">
        <f t="shared" si="2"/>
        <v>105584.16723819911</v>
      </c>
      <c r="X60">
        <f t="shared" si="3"/>
        <v>109285.4709358127</v>
      </c>
      <c r="Y60">
        <f t="shared" si="4"/>
        <v>158669.10109242669</v>
      </c>
      <c r="Z60">
        <f t="shared" si="26"/>
        <v>32872.953064206515</v>
      </c>
      <c r="AA60">
        <f t="shared" si="27"/>
        <v>679.77616973667978</v>
      </c>
      <c r="AB60">
        <f t="shared" si="28"/>
        <v>49</v>
      </c>
      <c r="AC60">
        <f>$AL$7*INDEX(I_L,MATCH(AB60-$AL$13,cpi_u,0))/INDEX(I_L,MATCH(AB2-$AL$13,cpi_u,0))</f>
        <v>914.43070884292683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3.2545891064877173E-2</v>
      </c>
      <c r="E61">
        <f t="shared" si="10"/>
        <v>2.7534761970968713E-3</v>
      </c>
      <c r="F61">
        <f t="shared" si="11"/>
        <v>0.11803721844128572</v>
      </c>
      <c r="G61">
        <f t="shared" si="12"/>
        <v>42.750398893604391</v>
      </c>
      <c r="H61" t="b">
        <f t="shared" si="13"/>
        <v>0</v>
      </c>
      <c r="I61">
        <f t="shared" si="14"/>
        <v>1</v>
      </c>
      <c r="J61">
        <f t="shared" si="15"/>
        <v>914.43070884292649</v>
      </c>
      <c r="K61">
        <f t="shared" si="16"/>
        <v>5.8140895646442541</v>
      </c>
      <c r="L61">
        <f t="shared" si="17"/>
        <v>39200.214420925637</v>
      </c>
      <c r="M61">
        <f t="shared" si="18"/>
        <v>249.24092705166368</v>
      </c>
      <c r="N61">
        <f t="shared" si="0"/>
        <v>0.83051611951765247</v>
      </c>
      <c r="O61">
        <f t="shared" si="19"/>
        <v>0.99654253615255817</v>
      </c>
      <c r="P61">
        <f t="shared" si="20"/>
        <v>920.24479840757078</v>
      </c>
      <c r="Q61">
        <f t="shared" si="21"/>
        <v>3.0271363030278314E-2</v>
      </c>
      <c r="R61">
        <f t="shared" si="22"/>
        <v>2.5583054715979658E-3</v>
      </c>
      <c r="S61">
        <f t="shared" si="23"/>
        <v>920.61945917922139</v>
      </c>
      <c r="T61">
        <f t="shared" si="24"/>
        <v>39200.214420925637</v>
      </c>
      <c r="U61">
        <f t="shared" si="1"/>
        <v>4501783.0323098321</v>
      </c>
      <c r="V61">
        <f t="shared" si="25"/>
        <v>562.33637740660959</v>
      </c>
      <c r="W61">
        <f t="shared" si="2"/>
        <v>105303.88367869282</v>
      </c>
      <c r="X61">
        <f t="shared" si="3"/>
        <v>109006.1082801977</v>
      </c>
      <c r="Y61">
        <f t="shared" si="4"/>
        <v>158271.57850804951</v>
      </c>
      <c r="Z61">
        <f t="shared" si="26"/>
        <v>32669.363106988443</v>
      </c>
      <c r="AA61">
        <f t="shared" si="27"/>
        <v>674.74620684747413</v>
      </c>
      <c r="AB61">
        <f t="shared" si="28"/>
        <v>49</v>
      </c>
      <c r="AC61">
        <f>$AL$7*INDEX(I_L,MATCH(AB61-$AL$13,cpi_u,0))/INDEX(I_L,MATCH(AB2-$AL$13,cpi_u,0))</f>
        <v>914.43070884292683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3.6647981240951456E-2</v>
      </c>
      <c r="E62">
        <f t="shared" si="10"/>
        <v>3.1065305587275605E-3</v>
      </c>
      <c r="F62">
        <f t="shared" si="11"/>
        <v>0.13280542056077493</v>
      </c>
      <c r="G62">
        <f t="shared" si="12"/>
        <v>42.617593473043613</v>
      </c>
      <c r="H62" t="b">
        <f t="shared" si="13"/>
        <v>0</v>
      </c>
      <c r="I62">
        <f t="shared" si="14"/>
        <v>1</v>
      </c>
      <c r="J62">
        <f t="shared" si="15"/>
        <v>914.43070884292649</v>
      </c>
      <c r="K62">
        <f t="shared" si="16"/>
        <v>5.8260656372056232</v>
      </c>
      <c r="L62">
        <f t="shared" si="17"/>
        <v>39092.277563596523</v>
      </c>
      <c r="M62">
        <f t="shared" si="18"/>
        <v>249.06662997086184</v>
      </c>
      <c r="N62">
        <f t="shared" si="0"/>
        <v>0.82763792074652531</v>
      </c>
      <c r="O62">
        <f t="shared" si="19"/>
        <v>0.99653444562545179</v>
      </c>
      <c r="P62">
        <f t="shared" si="20"/>
        <v>920.25677448013209</v>
      </c>
      <c r="Q62">
        <f t="shared" si="21"/>
        <v>3.4086771268920485E-2</v>
      </c>
      <c r="R62">
        <f t="shared" si="22"/>
        <v>2.8859338414650715E-3</v>
      </c>
      <c r="S62">
        <f t="shared" si="23"/>
        <v>920.63220699162912</v>
      </c>
      <c r="T62">
        <f t="shared" si="24"/>
        <v>39092.277563596523</v>
      </c>
      <c r="U62">
        <f t="shared" si="1"/>
        <v>4477401.012315264</v>
      </c>
      <c r="V62">
        <f t="shared" si="25"/>
        <v>559.29071823130141</v>
      </c>
      <c r="W62">
        <f t="shared" si="2"/>
        <v>105059.92120712547</v>
      </c>
      <c r="X62">
        <f t="shared" si="3"/>
        <v>108761.68716422564</v>
      </c>
      <c r="Y62">
        <f t="shared" si="4"/>
        <v>157760.35669204729</v>
      </c>
      <c r="Z62">
        <f t="shared" si="26"/>
        <v>32466.766665225176</v>
      </c>
      <c r="AA62">
        <f t="shared" si="27"/>
        <v>669.74405815452428</v>
      </c>
      <c r="AB62">
        <f t="shared" si="28"/>
        <v>49</v>
      </c>
      <c r="AC62">
        <f>$AL$7*INDEX(I_L,MATCH(AB62-$AL$13,cpi_u,0))/INDEX(I_L,MATCH(AB2-$AL$13,cpi_u,0))</f>
        <v>914.43070884292683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3.6020333255026425E-2</v>
      </c>
      <c r="E63">
        <f t="shared" si="10"/>
        <v>3.0524216244576241E-3</v>
      </c>
      <c r="F63">
        <f t="shared" si="11"/>
        <v>0.13008686389946242</v>
      </c>
      <c r="G63">
        <f t="shared" si="12"/>
        <v>42.487506609144148</v>
      </c>
      <c r="H63" t="b">
        <f t="shared" si="13"/>
        <v>1</v>
      </c>
      <c r="I63">
        <f t="shared" si="14"/>
        <v>1.0249999999999999</v>
      </c>
      <c r="J63">
        <f t="shared" si="15"/>
        <v>937.29147656399959</v>
      </c>
      <c r="K63">
        <f t="shared" si="16"/>
        <v>5.8380663785156246</v>
      </c>
      <c r="L63">
        <f t="shared" si="17"/>
        <v>39945.107113953316</v>
      </c>
      <c r="M63">
        <f t="shared" si="18"/>
        <v>248.80433958822283</v>
      </c>
      <c r="N63">
        <f t="shared" si="0"/>
        <v>0.82476309541662163</v>
      </c>
      <c r="O63">
        <f t="shared" si="19"/>
        <v>0.99652646977882475</v>
      </c>
      <c r="P63">
        <f t="shared" si="20"/>
        <v>943.12954294251517</v>
      </c>
      <c r="Q63">
        <f t="shared" si="21"/>
        <v>3.3502987589460444E-2</v>
      </c>
      <c r="R63">
        <f t="shared" si="22"/>
        <v>2.8357276638507622E-3</v>
      </c>
      <c r="S63">
        <f t="shared" si="23"/>
        <v>943.50574878351631</v>
      </c>
      <c r="T63">
        <f t="shared" si="24"/>
        <v>39945.107113953316</v>
      </c>
      <c r="U63">
        <f t="shared" si="1"/>
        <v>4452117.4647210026</v>
      </c>
      <c r="V63">
        <f t="shared" si="25"/>
        <v>556.13244550689399</v>
      </c>
      <c r="W63">
        <f t="shared" si="2"/>
        <v>104786.50831825519</v>
      </c>
      <c r="X63">
        <f t="shared" si="3"/>
        <v>108488.12603980985</v>
      </c>
      <c r="Y63">
        <f t="shared" si="4"/>
        <v>157272.50740907885</v>
      </c>
      <c r="Z63">
        <f t="shared" si="26"/>
        <v>33060.08539578956</v>
      </c>
      <c r="AA63">
        <f t="shared" si="27"/>
        <v>664.59742350739066</v>
      </c>
      <c r="AB63">
        <f t="shared" si="28"/>
        <v>61</v>
      </c>
      <c r="AC63">
        <f>$AL$7*INDEX(I_L,MATCH(AB63-$AL$13,cpi_u,0))/INDEX(I_L,MATCH(AB2-$AL$13,cpi_u,0))</f>
        <v>937.29147656400005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3.6020333255026425E-2</v>
      </c>
      <c r="E64">
        <f t="shared" si="10"/>
        <v>3.0524216244576241E-3</v>
      </c>
      <c r="F64">
        <f t="shared" si="11"/>
        <v>0.12968978394303782</v>
      </c>
      <c r="G64">
        <f t="shared" si="12"/>
        <v>42.357816825201112</v>
      </c>
      <c r="H64" t="b">
        <f t="shared" si="13"/>
        <v>0</v>
      </c>
      <c r="I64">
        <f t="shared" si="14"/>
        <v>1</v>
      </c>
      <c r="J64">
        <f t="shared" si="15"/>
        <v>937.29147656399959</v>
      </c>
      <c r="K64">
        <f t="shared" si="16"/>
        <v>5.8500918393878401</v>
      </c>
      <c r="L64">
        <f t="shared" si="17"/>
        <v>39823.177805207408</v>
      </c>
      <c r="M64">
        <f t="shared" si="18"/>
        <v>248.55581569009109</v>
      </c>
      <c r="N64">
        <f t="shared" si="0"/>
        <v>0.82189177116797807</v>
      </c>
      <c r="O64">
        <f t="shared" si="19"/>
        <v>0.99651860726480113</v>
      </c>
      <c r="P64">
        <f t="shared" si="20"/>
        <v>943.1415684033874</v>
      </c>
      <c r="Q64">
        <f t="shared" si="21"/>
        <v>3.3502987589460444E-2</v>
      </c>
      <c r="R64">
        <f t="shared" si="22"/>
        <v>2.8357276638507622E-3</v>
      </c>
      <c r="S64">
        <f t="shared" si="23"/>
        <v>943.51854916682476</v>
      </c>
      <c r="T64">
        <f t="shared" si="24"/>
        <v>39823.177805207408</v>
      </c>
      <c r="U64">
        <f t="shared" si="1"/>
        <v>4426906.4730505655</v>
      </c>
      <c r="V64">
        <f t="shared" si="25"/>
        <v>552.98323604365874</v>
      </c>
      <c r="W64">
        <f t="shared" si="2"/>
        <v>104512.14922901186</v>
      </c>
      <c r="X64">
        <f t="shared" si="3"/>
        <v>108213.70601940506</v>
      </c>
      <c r="Y64">
        <f t="shared" si="4"/>
        <v>156789.8644955543</v>
      </c>
      <c r="Z64">
        <f t="shared" si="26"/>
        <v>32844.687395949368</v>
      </c>
      <c r="AA64">
        <f t="shared" si="27"/>
        <v>659.4920352304855</v>
      </c>
      <c r="AB64">
        <f t="shared" si="28"/>
        <v>61</v>
      </c>
      <c r="AC64">
        <f>$AL$7*INDEX(I_L,MATCH(AB64-$AL$13,cpi_u,0))/INDEX(I_L,MATCH(AB2-$AL$13,cpi_u,0))</f>
        <v>937.29147656400005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3.6020333255026425E-2</v>
      </c>
      <c r="E65">
        <f t="shared" si="10"/>
        <v>3.0524216244576241E-3</v>
      </c>
      <c r="F65">
        <f t="shared" si="11"/>
        <v>0.12929391604205887</v>
      </c>
      <c r="G65">
        <f t="shared" si="12"/>
        <v>42.228522909159054</v>
      </c>
      <c r="H65" t="b">
        <f t="shared" si="13"/>
        <v>0</v>
      </c>
      <c r="I65">
        <f t="shared" si="14"/>
        <v>1</v>
      </c>
      <c r="J65">
        <f t="shared" si="15"/>
        <v>937.29147656399959</v>
      </c>
      <c r="K65">
        <f t="shared" si="16"/>
        <v>5.8621420707405241</v>
      </c>
      <c r="L65">
        <f t="shared" si="17"/>
        <v>39701.620676120176</v>
      </c>
      <c r="M65">
        <f t="shared" si="18"/>
        <v>248.30754003573227</v>
      </c>
      <c r="N65">
        <f t="shared" si="0"/>
        <v>0.81902407304239344</v>
      </c>
      <c r="O65">
        <f t="shared" si="19"/>
        <v>0.99651085675002027</v>
      </c>
      <c r="P65">
        <f t="shared" si="20"/>
        <v>943.15361863474016</v>
      </c>
      <c r="Q65">
        <f t="shared" si="21"/>
        <v>3.3502987589460444E-2</v>
      </c>
      <c r="R65">
        <f t="shared" si="22"/>
        <v>2.8357276638507622E-3</v>
      </c>
      <c r="S65">
        <f t="shared" si="23"/>
        <v>943.53137591682696</v>
      </c>
      <c r="T65">
        <f t="shared" si="24"/>
        <v>39701.620676120176</v>
      </c>
      <c r="U65">
        <f t="shared" si="1"/>
        <v>4401767.0160249472</v>
      </c>
      <c r="V65">
        <f t="shared" si="25"/>
        <v>549.84296226940228</v>
      </c>
      <c r="W65">
        <f t="shared" si="2"/>
        <v>104236.82176840334</v>
      </c>
      <c r="X65">
        <f t="shared" si="3"/>
        <v>107938.40526424082</v>
      </c>
      <c r="Y65">
        <f t="shared" si="4"/>
        <v>156312.40345413791</v>
      </c>
      <c r="Z65">
        <f t="shared" si="26"/>
        <v>32630.43533573563</v>
      </c>
      <c r="AA65">
        <f t="shared" si="27"/>
        <v>654.4165463659125</v>
      </c>
      <c r="AB65">
        <f t="shared" si="28"/>
        <v>61</v>
      </c>
      <c r="AC65">
        <f>$AL$7*INDEX(I_L,MATCH(AB65-$AL$13,cpi_u,0))/INDEX(I_L,MATCH(AB2-$AL$13,cpi_u,0))</f>
        <v>937.29147656400005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3.6020333255026425E-2</v>
      </c>
      <c r="E66">
        <f t="shared" si="10"/>
        <v>3.0524216244576241E-3</v>
      </c>
      <c r="F66">
        <f t="shared" si="11"/>
        <v>0.12889925649682127</v>
      </c>
      <c r="G66">
        <f t="shared" si="12"/>
        <v>42.099623652662231</v>
      </c>
      <c r="H66" t="b">
        <f t="shared" si="13"/>
        <v>0</v>
      </c>
      <c r="I66">
        <f t="shared" si="14"/>
        <v>1</v>
      </c>
      <c r="J66">
        <f t="shared" si="15"/>
        <v>937.29147656399959</v>
      </c>
      <c r="K66">
        <f t="shared" si="16"/>
        <v>5.8742171235968055</v>
      </c>
      <c r="L66">
        <f t="shared" si="17"/>
        <v>39580.43459064237</v>
      </c>
      <c r="M66">
        <f t="shared" si="18"/>
        <v>248.0595123771821</v>
      </c>
      <c r="N66">
        <f t="shared" ref="N66:N129" si="33">INDEX(P_L,MATCH(A66,curve_t,0))</f>
        <v>0.81616012351796785</v>
      </c>
      <c r="O66">
        <f t="shared" si="19"/>
        <v>0.99650321691548449</v>
      </c>
      <c r="P66">
        <f t="shared" si="20"/>
        <v>943.16569368759644</v>
      </c>
      <c r="Q66">
        <f t="shared" si="21"/>
        <v>3.3502987589460444E-2</v>
      </c>
      <c r="R66">
        <f t="shared" si="22"/>
        <v>2.8357276638507622E-3</v>
      </c>
      <c r="S66">
        <f t="shared" si="23"/>
        <v>943.54422908783408</v>
      </c>
      <c r="T66">
        <f t="shared" si="24"/>
        <v>39580.43459064237</v>
      </c>
      <c r="U66">
        <f t="shared" ref="U66:U129" si="34">L67+M67+V67*O67+O67*U67</f>
        <v>4376698.0859882487</v>
      </c>
      <c r="V66">
        <f t="shared" si="25"/>
        <v>546.71149831364971</v>
      </c>
      <c r="W66">
        <f t="shared" ref="W66:W129" si="35">P67+(1-E67)*(O67*(W67+$AL$14*W67))</f>
        <v>103960.5038300974</v>
      </c>
      <c r="X66">
        <f t="shared" ref="X66:X129" si="36">S67+(1-R67)*(O67*(X67+$AL$14*X67))</f>
        <v>107662.20201406001</v>
      </c>
      <c r="Y66">
        <f t="shared" ref="Y66:Y129" si="37">G66*(X66-W66)</f>
        <v>155840.1004205691</v>
      </c>
      <c r="Z66">
        <f t="shared" si="26"/>
        <v>32417.328751215951</v>
      </c>
      <c r="AA66">
        <f t="shared" si="27"/>
        <v>649.37083617643134</v>
      </c>
      <c r="AB66">
        <f t="shared" si="28"/>
        <v>61</v>
      </c>
      <c r="AC66">
        <f>$AL$7*INDEX(I_L,MATCH(AB66-$AL$13,cpi_u,0))/INDEX(I_L,MATCH(AB2-$AL$13,cpi_u,0))</f>
        <v>937.29147656400005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IF(B67&gt;=120,1,INDEX(mort_v1_F,MATCH(B67,mort_age,0))*INDEX(cif,MATCH(B67,cif_age,0),MATCH(C67,cif_year,0)))</f>
        <v>3.6020333255026425E-2</v>
      </c>
      <c r="E67">
        <f t="shared" ref="E67:E130" si="43">1-(1-D67)^(1/12)</f>
        <v>3.0524216244576241E-3</v>
      </c>
      <c r="F67">
        <f t="shared" ref="F67:F130" si="44">G66*E67</f>
        <v>0.12850580161891387</v>
      </c>
      <c r="G67">
        <f t="shared" ref="G67:G130" si="45">G66-F67</f>
        <v>41.971117851043317</v>
      </c>
      <c r="H67" t="b">
        <f t="shared" ref="H67:H130" si="46">AND(A67-$AL$10&gt;0,MOD(A67-$AL$10,12)=0)</f>
        <v>0</v>
      </c>
      <c r="I67">
        <f t="shared" ref="I67:I130" si="47">IF($AL$4="CPI",IF(H67,INDEX(I_L,MATCH(A67-$AL$13,cpi_u,0))/INDEX(I_L,MATCH(A67-$AL$13-12,cpi_u,0)),1),1)</f>
        <v>1</v>
      </c>
      <c r="J67">
        <f t="shared" ref="J67:J130" si="48">J66*I67</f>
        <v>937.29147656399959</v>
      </c>
      <c r="K67">
        <f t="shared" ref="K67:K130" si="49">$AL$17*(INDEX(I_L,MATCH(A67-1,cpi_u,0))/$AL$18)</f>
        <v>5.8863170490849228</v>
      </c>
      <c r="L67">
        <f t="shared" ref="L67:L130" si="50">G66*J67</f>
        <v>39459.618416192461</v>
      </c>
      <c r="M67">
        <f t="shared" ref="M67:M130" si="51">G66*K67</f>
        <v>247.81173246672458</v>
      </c>
      <c r="N67">
        <f t="shared" si="33"/>
        <v>0.81330004254338917</v>
      </c>
      <c r="O67">
        <f t="shared" ref="O67:O130" si="52">N67/N66</f>
        <v>0.99649568645641418</v>
      </c>
      <c r="P67">
        <f t="shared" ref="P67:P130" si="53">J67+K67</f>
        <v>943.17779361308453</v>
      </c>
      <c r="Q67">
        <f t="shared" ref="Q67:Q130" si="54">IF(B67&gt;=120,1,D67*$AL$15)</f>
        <v>3.3502987589460444E-2</v>
      </c>
      <c r="R67">
        <f t="shared" ref="R67:R130" si="55">1-(1-Q67)^(1/12)</f>
        <v>2.8357276638507622E-3</v>
      </c>
      <c r="S67">
        <f t="shared" ref="S67:S130" si="56">J67+K67*$AL$16</f>
        <v>943.55710873426904</v>
      </c>
      <c r="T67">
        <f t="shared" ref="T67:T130" si="57">L67</f>
        <v>39459.618416192461</v>
      </c>
      <c r="U67">
        <f t="shared" si="34"/>
        <v>4351698.6886772607</v>
      </c>
      <c r="V67">
        <f t="shared" ref="V67:V130" si="58">$AL$14*U67</f>
        <v>543.58871997886251</v>
      </c>
      <c r="W67">
        <f t="shared" si="35"/>
        <v>103683.17336987698</v>
      </c>
      <c r="X67">
        <f t="shared" si="36"/>
        <v>107385.07458454608</v>
      </c>
      <c r="Y67">
        <f t="shared" si="37"/>
        <v>155372.93215379698</v>
      </c>
      <c r="Z67">
        <f t="shared" ref="Z67:Z130" si="59">N66*L67</f>
        <v>32205.367040531517</v>
      </c>
      <c r="AA67">
        <f t="shared" ref="AA67:AA130" si="60">N66*M67+N67*V67</f>
        <v>644.35478326415887</v>
      </c>
      <c r="AB67">
        <f t="shared" ref="AB67:AB130" si="61">IF(H67,A67,AB66)</f>
        <v>61</v>
      </c>
      <c r="AC67">
        <f>$AL$7*INDEX(I_L,MATCH(AB67-$AL$13,cpi_u,0))/INDEX(I_L,MATCH(AB2-$AL$13,cpi_u,0))</f>
        <v>937.29147656400005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3.6020333255026425E-2</v>
      </c>
      <c r="E68">
        <f t="shared" si="43"/>
        <v>3.0524216244576241E-3</v>
      </c>
      <c r="F68">
        <f t="shared" si="44"/>
        <v>0.12811354773118402</v>
      </c>
      <c r="G68">
        <f t="shared" si="45"/>
        <v>41.843004303312135</v>
      </c>
      <c r="H68" t="b">
        <f t="shared" si="46"/>
        <v>0</v>
      </c>
      <c r="I68">
        <f t="shared" si="47"/>
        <v>1</v>
      </c>
      <c r="J68">
        <f t="shared" si="48"/>
        <v>937.29147656399959</v>
      </c>
      <c r="K68">
        <f t="shared" si="49"/>
        <v>5.8984418984384224</v>
      </c>
      <c r="L68">
        <f t="shared" si="50"/>
        <v>39339.171023646035</v>
      </c>
      <c r="M68">
        <f t="shared" si="51"/>
        <v>247.56420005689071</v>
      </c>
      <c r="N68">
        <f t="shared" si="33"/>
        <v>0.81044394757196014</v>
      </c>
      <c r="O68">
        <f t="shared" si="52"/>
        <v>0.99648826408210023</v>
      </c>
      <c r="P68">
        <f t="shared" si="53"/>
        <v>943.18991846243807</v>
      </c>
      <c r="Q68">
        <f t="shared" si="54"/>
        <v>3.3502987589460444E-2</v>
      </c>
      <c r="R68">
        <f t="shared" si="55"/>
        <v>2.8357276638507622E-3</v>
      </c>
      <c r="S68">
        <f t="shared" si="56"/>
        <v>943.57001491066683</v>
      </c>
      <c r="T68">
        <f t="shared" si="57"/>
        <v>39339.171023646035</v>
      </c>
      <c r="U68">
        <f t="shared" si="34"/>
        <v>4326767.8429952366</v>
      </c>
      <c r="V68">
        <f t="shared" si="58"/>
        <v>540.47450471217985</v>
      </c>
      <c r="W68">
        <f t="shared" si="35"/>
        <v>103404.80840312771</v>
      </c>
      <c r="X68">
        <f t="shared" si="36"/>
        <v>107107.00136478466</v>
      </c>
      <c r="Y68">
        <f t="shared" si="37"/>
        <v>154910.87602630383</v>
      </c>
      <c r="Z68">
        <f t="shared" si="59"/>
        <v>31994.549467152981</v>
      </c>
      <c r="AA68">
        <f t="shared" si="60"/>
        <v>639.36826559942836</v>
      </c>
      <c r="AB68">
        <f t="shared" si="61"/>
        <v>61</v>
      </c>
      <c r="AC68">
        <f>$AL$7*INDEX(I_L,MATCH(AB68-$AL$13,cpi_u,0))/INDEX(I_L,MATCH(AB2-$AL$13,cpi_u,0))</f>
        <v>937.29147656400005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3.6020333255026425E-2</v>
      </c>
      <c r="E69">
        <f t="shared" si="43"/>
        <v>3.0524216244576241E-3</v>
      </c>
      <c r="F69">
        <f t="shared" si="44"/>
        <v>0.12772249116770337</v>
      </c>
      <c r="G69">
        <f t="shared" si="45"/>
        <v>41.715281812144433</v>
      </c>
      <c r="H69" t="b">
        <f t="shared" si="46"/>
        <v>0</v>
      </c>
      <c r="I69">
        <f t="shared" si="47"/>
        <v>1</v>
      </c>
      <c r="J69">
        <f t="shared" si="48"/>
        <v>937.29147656399959</v>
      </c>
      <c r="K69">
        <f t="shared" si="49"/>
        <v>5.9105917229963865</v>
      </c>
      <c r="L69">
        <f t="shared" si="50"/>
        <v>39219.091287325224</v>
      </c>
      <c r="M69">
        <f t="shared" si="51"/>
        <v>247.3169149004589</v>
      </c>
      <c r="N69">
        <f t="shared" si="33"/>
        <v>0.80759195359536462</v>
      </c>
      <c r="O69">
        <f t="shared" si="52"/>
        <v>0.99648094851576108</v>
      </c>
      <c r="P69">
        <f t="shared" si="53"/>
        <v>943.202068286996</v>
      </c>
      <c r="Q69">
        <f t="shared" si="54"/>
        <v>3.3502987589460444E-2</v>
      </c>
      <c r="R69">
        <f t="shared" si="55"/>
        <v>2.8357276638507622E-3</v>
      </c>
      <c r="S69">
        <f t="shared" si="56"/>
        <v>943.5829476716749</v>
      </c>
      <c r="T69">
        <f t="shared" si="57"/>
        <v>39219.091287325224</v>
      </c>
      <c r="U69">
        <f t="shared" si="34"/>
        <v>4301904.5807897476</v>
      </c>
      <c r="V69">
        <f t="shared" si="58"/>
        <v>537.36873157766888</v>
      </c>
      <c r="W69">
        <f t="shared" si="35"/>
        <v>103125.38700235634</v>
      </c>
      <c r="X69">
        <f t="shared" si="36"/>
        <v>106827.96081475849</v>
      </c>
      <c r="Y69">
        <f t="shared" si="37"/>
        <v>154453.91001462206</v>
      </c>
      <c r="Z69">
        <f t="shared" si="59"/>
        <v>31784.875163084922</v>
      </c>
      <c r="AA69">
        <f t="shared" si="60"/>
        <v>634.41116054911913</v>
      </c>
      <c r="AB69">
        <f t="shared" si="61"/>
        <v>61</v>
      </c>
      <c r="AC69">
        <f>$AL$7*INDEX(I_L,MATCH(AB69-$AL$13,cpi_u,0))/INDEX(I_L,MATCH(AB2-$AL$13,cpi_u,0))</f>
        <v>937.29147656400005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3.6020333255026425E-2</v>
      </c>
      <c r="E70">
        <f t="shared" si="43"/>
        <v>3.0524216244576241E-3</v>
      </c>
      <c r="F70">
        <f t="shared" si="44"/>
        <v>0.12733262827373348</v>
      </c>
      <c r="G70">
        <f t="shared" si="45"/>
        <v>41.587949183870698</v>
      </c>
      <c r="H70" t="b">
        <f t="shared" si="46"/>
        <v>0</v>
      </c>
      <c r="I70">
        <f t="shared" si="47"/>
        <v>1</v>
      </c>
      <c r="J70">
        <f t="shared" si="48"/>
        <v>937.29147656399959</v>
      </c>
      <c r="K70">
        <f t="shared" si="49"/>
        <v>5.9227665742036475</v>
      </c>
      <c r="L70">
        <f t="shared" si="50"/>
        <v>39099.37808498821</v>
      </c>
      <c r="M70">
        <f t="shared" si="51"/>
        <v>247.0698767504544</v>
      </c>
      <c r="N70">
        <f t="shared" si="33"/>
        <v>0.80474417317716695</v>
      </c>
      <c r="O70">
        <f t="shared" si="52"/>
        <v>0.99647373849439747</v>
      </c>
      <c r="P70">
        <f t="shared" si="53"/>
        <v>943.21424313820319</v>
      </c>
      <c r="Q70">
        <f t="shared" si="54"/>
        <v>3.3502987589460444E-2</v>
      </c>
      <c r="R70">
        <f t="shared" si="55"/>
        <v>2.8357276638507622E-3</v>
      </c>
      <c r="S70">
        <f t="shared" si="56"/>
        <v>943.59590707205314</v>
      </c>
      <c r="T70">
        <f t="shared" si="57"/>
        <v>39099.37808498821</v>
      </c>
      <c r="U70">
        <f t="shared" si="34"/>
        <v>4277107.9466345571</v>
      </c>
      <c r="V70">
        <f t="shared" si="58"/>
        <v>534.27128122907834</v>
      </c>
      <c r="W70">
        <f t="shared" si="35"/>
        <v>102844.88729474008</v>
      </c>
      <c r="X70">
        <f t="shared" si="36"/>
        <v>106547.93146287515</v>
      </c>
      <c r="Y70">
        <f t="shared" si="37"/>
        <v>154002.01269002978</v>
      </c>
      <c r="Z70">
        <f t="shared" si="59"/>
        <v>31576.343132019414</v>
      </c>
      <c r="AA70">
        <f t="shared" si="60"/>
        <v>629.48334490446564</v>
      </c>
      <c r="AB70">
        <f t="shared" si="61"/>
        <v>61</v>
      </c>
      <c r="AC70">
        <f>$AL$7*INDEX(I_L,MATCH(AB70-$AL$13,cpi_u,0))/INDEX(I_L,MATCH(AB2-$AL$13,cpi_u,0))</f>
        <v>937.29147656400005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3.6020333255026425E-2</v>
      </c>
      <c r="E71">
        <f t="shared" si="43"/>
        <v>3.0524216244576241E-3</v>
      </c>
      <c r="F71">
        <f t="shared" si="44"/>
        <v>0.12694395540569173</v>
      </c>
      <c r="G71">
        <f t="shared" si="45"/>
        <v>41.461005228465005</v>
      </c>
      <c r="H71" t="b">
        <f t="shared" si="46"/>
        <v>0</v>
      </c>
      <c r="I71">
        <f t="shared" si="47"/>
        <v>1</v>
      </c>
      <c r="J71">
        <f t="shared" si="48"/>
        <v>937.29147656399959</v>
      </c>
      <c r="K71">
        <f t="shared" si="49"/>
        <v>5.9349665036110055</v>
      </c>
      <c r="L71">
        <f t="shared" si="50"/>
        <v>38980.030297818746</v>
      </c>
      <c r="M71">
        <f t="shared" si="51"/>
        <v>246.82308536014924</v>
      </c>
      <c r="N71">
        <f t="shared" si="33"/>
        <v>0.801900716486045</v>
      </c>
      <c r="O71">
        <f t="shared" si="52"/>
        <v>0.99646663276865255</v>
      </c>
      <c r="P71">
        <f t="shared" si="53"/>
        <v>943.2264430676106</v>
      </c>
      <c r="Q71">
        <f t="shared" si="54"/>
        <v>3.3502987589460444E-2</v>
      </c>
      <c r="R71">
        <f t="shared" si="55"/>
        <v>2.8357276638507622E-3</v>
      </c>
      <c r="S71">
        <f t="shared" si="56"/>
        <v>943.60889316667431</v>
      </c>
      <c r="T71">
        <f t="shared" si="57"/>
        <v>38980.030297818746</v>
      </c>
      <c r="U71">
        <f t="shared" si="34"/>
        <v>4252376.9976154054</v>
      </c>
      <c r="V71">
        <f t="shared" si="58"/>
        <v>531.18203588308006</v>
      </c>
      <c r="W71">
        <f t="shared" si="35"/>
        <v>102563.28745970545</v>
      </c>
      <c r="X71">
        <f t="shared" si="36"/>
        <v>106266.89190352646</v>
      </c>
      <c r="Y71">
        <f t="shared" si="37"/>
        <v>153555.16320942904</v>
      </c>
      <c r="Z71">
        <f t="shared" si="59"/>
        <v>31368.952252439063</v>
      </c>
      <c r="AA71">
        <f t="shared" si="60"/>
        <v>624.58469490834852</v>
      </c>
      <c r="AB71">
        <f t="shared" si="61"/>
        <v>61</v>
      </c>
      <c r="AC71">
        <f>$AL$7*INDEX(I_L,MATCH(AB71-$AL$13,cpi_u,0))/INDEX(I_L,MATCH(AB2-$AL$13,cpi_u,0))</f>
        <v>937.29147656400005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3.6020333255026425E-2</v>
      </c>
      <c r="E72">
        <f t="shared" si="43"/>
        <v>3.0524216244576241E-3</v>
      </c>
      <c r="F72">
        <f t="shared" si="44"/>
        <v>0.12655646893111719</v>
      </c>
      <c r="G72">
        <f t="shared" si="45"/>
        <v>41.334448759533885</v>
      </c>
      <c r="H72" t="b">
        <f t="shared" si="46"/>
        <v>0</v>
      </c>
      <c r="I72">
        <f t="shared" si="47"/>
        <v>1</v>
      </c>
      <c r="J72">
        <f t="shared" si="48"/>
        <v>937.29147656399959</v>
      </c>
      <c r="K72">
        <f t="shared" si="49"/>
        <v>5.947191562875445</v>
      </c>
      <c r="L72">
        <f t="shared" si="50"/>
        <v>38861.046810415675</v>
      </c>
      <c r="M72">
        <f t="shared" si="51"/>
        <v>246.57654048306179</v>
      </c>
      <c r="N72">
        <f t="shared" si="33"/>
        <v>0.7990616913287516</v>
      </c>
      <c r="O72">
        <f t="shared" si="52"/>
        <v>0.99645963010267147</v>
      </c>
      <c r="P72">
        <f t="shared" si="53"/>
        <v>943.23866812687504</v>
      </c>
      <c r="Q72">
        <f t="shared" si="54"/>
        <v>3.3502987589460444E-2</v>
      </c>
      <c r="R72">
        <f t="shared" si="55"/>
        <v>2.8357276638507622E-3</v>
      </c>
      <c r="S72">
        <f t="shared" si="56"/>
        <v>943.62190601052419</v>
      </c>
      <c r="T72">
        <f t="shared" si="57"/>
        <v>38861.046810415675</v>
      </c>
      <c r="U72">
        <f t="shared" si="34"/>
        <v>4227710.8031196445</v>
      </c>
      <c r="V72">
        <f t="shared" si="58"/>
        <v>528.10087929299084</v>
      </c>
      <c r="W72">
        <f t="shared" si="35"/>
        <v>102280.56572653615</v>
      </c>
      <c r="X72">
        <f t="shared" si="36"/>
        <v>105984.82079467915</v>
      </c>
      <c r="Y72">
        <f t="shared" si="37"/>
        <v>153113.34130640054</v>
      </c>
      <c r="Z72">
        <f t="shared" si="59"/>
        <v>31162.701280670062</v>
      </c>
      <c r="AA72">
        <f t="shared" si="60"/>
        <v>619.71508628207573</v>
      </c>
      <c r="AB72">
        <f t="shared" si="61"/>
        <v>61</v>
      </c>
      <c r="AC72">
        <f>$AL$7*INDEX(I_L,MATCH(AB72-$AL$13,cpi_u,0))/INDEX(I_L,MATCH(AB2-$AL$13,cpi_u,0))</f>
        <v>937.29147656400005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3.6020333255026425E-2</v>
      </c>
      <c r="E73">
        <f t="shared" si="43"/>
        <v>3.0524216244576241E-3</v>
      </c>
      <c r="F73">
        <f t="shared" si="44"/>
        <v>0.12617016522863683</v>
      </c>
      <c r="G73">
        <f t="shared" si="45"/>
        <v>41.208278594305249</v>
      </c>
      <c r="H73" t="b">
        <f t="shared" si="46"/>
        <v>0</v>
      </c>
      <c r="I73">
        <f t="shared" si="47"/>
        <v>1</v>
      </c>
      <c r="J73">
        <f t="shared" si="48"/>
        <v>937.29147656399959</v>
      </c>
      <c r="K73">
        <f t="shared" si="49"/>
        <v>5.9594418037603596</v>
      </c>
      <c r="L73">
        <f t="shared" si="50"/>
        <v>38742.426510782498</v>
      </c>
      <c r="M73">
        <f t="shared" si="51"/>
        <v>246.33024187295678</v>
      </c>
      <c r="N73">
        <f t="shared" si="33"/>
        <v>0.79622720318280216</v>
      </c>
      <c r="O73">
        <f t="shared" si="52"/>
        <v>0.99645272927396134</v>
      </c>
      <c r="P73">
        <f t="shared" si="53"/>
        <v>943.25091836775994</v>
      </c>
      <c r="Q73">
        <f t="shared" si="54"/>
        <v>3.3502987589460444E-2</v>
      </c>
      <c r="R73">
        <f t="shared" si="55"/>
        <v>2.8357276638507622E-3</v>
      </c>
      <c r="S73">
        <f t="shared" si="56"/>
        <v>943.63494565870189</v>
      </c>
      <c r="T73">
        <f t="shared" si="57"/>
        <v>38742.426510782498</v>
      </c>
      <c r="U73">
        <f t="shared" si="34"/>
        <v>4203108.4446296459</v>
      </c>
      <c r="V73">
        <f t="shared" si="58"/>
        <v>525.02769672296677</v>
      </c>
      <c r="W73">
        <f t="shared" si="35"/>
        <v>101996.70037200955</v>
      </c>
      <c r="X73">
        <f t="shared" si="36"/>
        <v>105701.69685549608</v>
      </c>
      <c r="Y73">
        <f t="shared" si="37"/>
        <v>152676.52728243396</v>
      </c>
      <c r="Z73">
        <f t="shared" si="59"/>
        <v>30957.588853885725</v>
      </c>
      <c r="AA73">
        <f t="shared" si="60"/>
        <v>614.87439425166167</v>
      </c>
      <c r="AB73">
        <f t="shared" si="61"/>
        <v>61</v>
      </c>
      <c r="AC73">
        <f>$AL$7*INDEX(I_L,MATCH(AB73-$AL$13,cpi_u,0))/INDEX(I_L,MATCH(AB2-$AL$13,cpi_u,0))</f>
        <v>937.29147656400005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4.0581132711316803E-2</v>
      </c>
      <c r="E74">
        <f t="shared" si="43"/>
        <v>3.4463413850193136E-3</v>
      </c>
      <c r="F74">
        <f t="shared" si="44"/>
        <v>0.14201779592495969</v>
      </c>
      <c r="G74">
        <f t="shared" si="45"/>
        <v>41.066260798380291</v>
      </c>
      <c r="H74" t="b">
        <f t="shared" si="46"/>
        <v>0</v>
      </c>
      <c r="I74">
        <f t="shared" si="47"/>
        <v>1</v>
      </c>
      <c r="J74">
        <f t="shared" si="48"/>
        <v>937.29147656399959</v>
      </c>
      <c r="K74">
        <f t="shared" si="49"/>
        <v>5.9717172781357633</v>
      </c>
      <c r="L74">
        <f t="shared" si="50"/>
        <v>38624.168290317022</v>
      </c>
      <c r="M74">
        <f t="shared" si="51"/>
        <v>246.08418928384478</v>
      </c>
      <c r="N74">
        <f t="shared" si="33"/>
        <v>0.79339735522888644</v>
      </c>
      <c r="O74">
        <f t="shared" si="52"/>
        <v>0.99644592907325469</v>
      </c>
      <c r="P74">
        <f t="shared" si="53"/>
        <v>943.26319384213537</v>
      </c>
      <c r="Q74">
        <f t="shared" si="54"/>
        <v>3.7745047386638808E-2</v>
      </c>
      <c r="R74">
        <f t="shared" si="55"/>
        <v>3.2011852389329798E-3</v>
      </c>
      <c r="S74">
        <f t="shared" si="56"/>
        <v>943.64801216641979</v>
      </c>
      <c r="T74">
        <f t="shared" si="57"/>
        <v>38624.168290317022</v>
      </c>
      <c r="U74">
        <f t="shared" si="34"/>
        <v>4178569.0155198821</v>
      </c>
      <c r="V74">
        <f t="shared" si="58"/>
        <v>521.9623749226555</v>
      </c>
      <c r="W74">
        <f t="shared" si="35"/>
        <v>101751.87451409483</v>
      </c>
      <c r="X74">
        <f t="shared" si="36"/>
        <v>105456.14821121283</v>
      </c>
      <c r="Y74">
        <f t="shared" si="37"/>
        <v>152120.66971442808</v>
      </c>
      <c r="Z74">
        <f t="shared" si="59"/>
        <v>30753.613493060995</v>
      </c>
      <c r="AA74">
        <f t="shared" si="60"/>
        <v>610.06249357360639</v>
      </c>
      <c r="AB74">
        <f t="shared" si="61"/>
        <v>61</v>
      </c>
      <c r="AC74">
        <f>$AL$7*INDEX(I_L,MATCH(AB74-$AL$13,cpi_u,0))/INDEX(I_L,MATCH(AB2-$AL$13,cpi_u,0))</f>
        <v>937.29147656400005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3.9939630223529581E-2</v>
      </c>
      <c r="E75">
        <f t="shared" si="43"/>
        <v>3.3908307142408445E-3</v>
      </c>
      <c r="F75">
        <f t="shared" si="44"/>
        <v>0.13924873843417263</v>
      </c>
      <c r="G75">
        <f t="shared" si="45"/>
        <v>40.927012059946122</v>
      </c>
      <c r="H75" t="b">
        <f t="shared" si="46"/>
        <v>1</v>
      </c>
      <c r="I75">
        <f t="shared" si="47"/>
        <v>1.0249999999999999</v>
      </c>
      <c r="J75">
        <f t="shared" si="48"/>
        <v>960.7237634780995</v>
      </c>
      <c r="K75">
        <f t="shared" si="49"/>
        <v>5.9840180379785153</v>
      </c>
      <c r="L75">
        <f t="shared" si="50"/>
        <v>39453.332626193056</v>
      </c>
      <c r="M75">
        <f t="shared" si="51"/>
        <v>245.74124536983766</v>
      </c>
      <c r="N75">
        <f t="shared" si="33"/>
        <v>0.79057224838300288</v>
      </c>
      <c r="O75">
        <f t="shared" si="52"/>
        <v>0.99643922830437404</v>
      </c>
      <c r="P75">
        <f t="shared" si="53"/>
        <v>966.70778151607806</v>
      </c>
      <c r="Q75">
        <f t="shared" si="54"/>
        <v>3.7148377452055563E-2</v>
      </c>
      <c r="R75">
        <f t="shared" si="55"/>
        <v>3.1496923958613809E-3</v>
      </c>
      <c r="S75">
        <f t="shared" si="56"/>
        <v>967.09339250310404</v>
      </c>
      <c r="T75">
        <f t="shared" si="57"/>
        <v>39453.332626193056</v>
      </c>
      <c r="U75">
        <f t="shared" si="34"/>
        <v>4153141.3911357173</v>
      </c>
      <c r="V75">
        <f t="shared" si="58"/>
        <v>518.78610496925648</v>
      </c>
      <c r="W75">
        <f t="shared" si="35"/>
        <v>101476.77981115699</v>
      </c>
      <c r="X75">
        <f t="shared" si="36"/>
        <v>105180.63552970832</v>
      </c>
      <c r="Y75">
        <f t="shared" si="37"/>
        <v>151587.74766145088</v>
      </c>
      <c r="Z75">
        <f t="shared" si="59"/>
        <v>31302.169760587109</v>
      </c>
      <c r="AA75">
        <f t="shared" si="60"/>
        <v>605.10835158248767</v>
      </c>
      <c r="AB75">
        <f t="shared" si="61"/>
        <v>73</v>
      </c>
      <c r="AC75">
        <f>$AL$7*INDEX(I_L,MATCH(AB75-$AL$13,cpi_u,0))/INDEX(I_L,MATCH(AB2-$AL$13,cpi_u,0))</f>
        <v>960.72376347809995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3.9939630223529581E-2</v>
      </c>
      <c r="E76">
        <f t="shared" si="43"/>
        <v>3.3908307142408445E-3</v>
      </c>
      <c r="F76">
        <f t="shared" si="44"/>
        <v>0.13877656953497078</v>
      </c>
      <c r="G76">
        <f t="shared" si="45"/>
        <v>40.788235490411154</v>
      </c>
      <c r="H76" t="b">
        <f t="shared" si="46"/>
        <v>0</v>
      </c>
      <c r="I76">
        <f t="shared" si="47"/>
        <v>1</v>
      </c>
      <c r="J76">
        <f t="shared" si="48"/>
        <v>960.7237634780995</v>
      </c>
      <c r="K76">
        <f t="shared" si="49"/>
        <v>5.9963441353725351</v>
      </c>
      <c r="L76">
        <f t="shared" si="50"/>
        <v>39319.553054145006</v>
      </c>
      <c r="M76">
        <f t="shared" si="51"/>
        <v>245.41244874397896</v>
      </c>
      <c r="N76">
        <f t="shared" si="33"/>
        <v>0.78775198132831203</v>
      </c>
      <c r="O76">
        <f t="shared" si="52"/>
        <v>0.99643262578409586</v>
      </c>
      <c r="P76">
        <f t="shared" si="53"/>
        <v>966.72010761347201</v>
      </c>
      <c r="Q76">
        <f t="shared" si="54"/>
        <v>3.7148377452055563E-2</v>
      </c>
      <c r="R76">
        <f t="shared" si="55"/>
        <v>3.1496923958613809E-3</v>
      </c>
      <c r="S76">
        <f t="shared" si="56"/>
        <v>967.10651289599525</v>
      </c>
      <c r="T76">
        <f t="shared" si="57"/>
        <v>39319.553054145006</v>
      </c>
      <c r="U76">
        <f t="shared" si="34"/>
        <v>4127788.0104472274</v>
      </c>
      <c r="V76">
        <f t="shared" si="58"/>
        <v>515.619109103607</v>
      </c>
      <c r="W76">
        <f t="shared" si="35"/>
        <v>101200.45549451692</v>
      </c>
      <c r="X76">
        <f t="shared" si="36"/>
        <v>104903.98121358879</v>
      </c>
      <c r="Y76">
        <f t="shared" si="37"/>
        <v>151060.2791742977</v>
      </c>
      <c r="Z76">
        <f t="shared" si="59"/>
        <v>31084.947463430184</v>
      </c>
      <c r="AA76">
        <f t="shared" si="60"/>
        <v>600.19624619181138</v>
      </c>
      <c r="AB76">
        <f t="shared" si="61"/>
        <v>73</v>
      </c>
      <c r="AC76">
        <f>$AL$7*INDEX(I_L,MATCH(AB76-$AL$13,cpi_u,0))/INDEX(I_L,MATCH(AB2-$AL$13,cpi_u,0))</f>
        <v>960.72376347809995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3.9939630223529581E-2</v>
      </c>
      <c r="E77">
        <f t="shared" si="43"/>
        <v>3.3908307142408445E-3</v>
      </c>
      <c r="F77">
        <f t="shared" si="44"/>
        <v>0.13830600168057461</v>
      </c>
      <c r="G77">
        <f t="shared" si="45"/>
        <v>40.649929488730578</v>
      </c>
      <c r="H77" t="b">
        <f t="shared" si="46"/>
        <v>0</v>
      </c>
      <c r="I77">
        <f t="shared" si="47"/>
        <v>1</v>
      </c>
      <c r="J77">
        <f t="shared" si="48"/>
        <v>960.7237634780995</v>
      </c>
      <c r="K77">
        <f t="shared" si="49"/>
        <v>6.0086956225090358</v>
      </c>
      <c r="L77">
        <f t="shared" si="50"/>
        <v>39186.227105978789</v>
      </c>
      <c r="M77">
        <f t="shared" si="51"/>
        <v>245.0840920411012</v>
      </c>
      <c r="N77">
        <f t="shared" si="33"/>
        <v>0.7849366505467078</v>
      </c>
      <c r="O77">
        <f t="shared" si="52"/>
        <v>0.99642612034201805</v>
      </c>
      <c r="P77">
        <f t="shared" si="53"/>
        <v>966.73245910060848</v>
      </c>
      <c r="Q77">
        <f t="shared" si="54"/>
        <v>3.7148377452055563E-2</v>
      </c>
      <c r="R77">
        <f t="shared" si="55"/>
        <v>3.1496923958613809E-3</v>
      </c>
      <c r="S77">
        <f t="shared" si="56"/>
        <v>967.11966031474753</v>
      </c>
      <c r="T77">
        <f t="shared" si="57"/>
        <v>39186.227105978789</v>
      </c>
      <c r="U77">
        <f t="shared" si="34"/>
        <v>4102507.9391238475</v>
      </c>
      <c r="V77">
        <f t="shared" si="58"/>
        <v>512.46127061460368</v>
      </c>
      <c r="W77">
        <f t="shared" si="35"/>
        <v>100922.87958977131</v>
      </c>
      <c r="X77">
        <f t="shared" si="36"/>
        <v>104626.16380460808</v>
      </c>
      <c r="Y77">
        <f t="shared" si="37"/>
        <v>150538.24220984342</v>
      </c>
      <c r="Z77">
        <f t="shared" si="59"/>
        <v>30869.028043515998</v>
      </c>
      <c r="AA77">
        <f t="shared" si="60"/>
        <v>595.3151123885649</v>
      </c>
      <c r="AB77">
        <f t="shared" si="61"/>
        <v>73</v>
      </c>
      <c r="AC77">
        <f>$AL$7*INDEX(I_L,MATCH(AB77-$AL$13,cpi_u,0))/INDEX(I_L,MATCH(AB2-$AL$13,cpi_u,0))</f>
        <v>960.72376347809995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3.9939630223529581E-2</v>
      </c>
      <c r="E78">
        <f t="shared" si="43"/>
        <v>3.3908307142408445E-3</v>
      </c>
      <c r="F78">
        <f t="shared" si="44"/>
        <v>0.13783702944211226</v>
      </c>
      <c r="G78">
        <f t="shared" si="45"/>
        <v>40.512092459288468</v>
      </c>
      <c r="H78" t="b">
        <f t="shared" si="46"/>
        <v>0</v>
      </c>
      <c r="I78">
        <f t="shared" si="47"/>
        <v>1</v>
      </c>
      <c r="J78">
        <f t="shared" si="48"/>
        <v>960.7237634780995</v>
      </c>
      <c r="K78">
        <f t="shared" si="49"/>
        <v>6.0210725516867267</v>
      </c>
      <c r="L78">
        <f t="shared" si="50"/>
        <v>39053.35324353262</v>
      </c>
      <c r="M78">
        <f t="shared" si="51"/>
        <v>244.75617467259653</v>
      </c>
      <c r="N78">
        <f t="shared" si="33"/>
        <v>0.78212635035010536</v>
      </c>
      <c r="O78">
        <f t="shared" si="52"/>
        <v>0.99641971082042724</v>
      </c>
      <c r="P78">
        <f t="shared" si="53"/>
        <v>966.74483602978626</v>
      </c>
      <c r="Q78">
        <f t="shared" si="54"/>
        <v>3.7148377452055563E-2</v>
      </c>
      <c r="R78">
        <f t="shared" si="55"/>
        <v>3.1496923958613809E-3</v>
      </c>
      <c r="S78">
        <f t="shared" si="56"/>
        <v>967.13283481502981</v>
      </c>
      <c r="T78">
        <f t="shared" si="57"/>
        <v>39053.35324353262</v>
      </c>
      <c r="U78">
        <f t="shared" si="34"/>
        <v>4077300.2547010854</v>
      </c>
      <c r="V78">
        <f t="shared" si="58"/>
        <v>509.31247427338332</v>
      </c>
      <c r="W78">
        <f t="shared" si="35"/>
        <v>100644.03014478853</v>
      </c>
      <c r="X78">
        <f t="shared" si="36"/>
        <v>104347.16188167354</v>
      </c>
      <c r="Y78">
        <f t="shared" si="37"/>
        <v>150021.6153136112</v>
      </c>
      <c r="Z78">
        <f t="shared" si="59"/>
        <v>30654.408287595903</v>
      </c>
      <c r="AA78">
        <f t="shared" si="60"/>
        <v>590.4647986393561</v>
      </c>
      <c r="AB78">
        <f t="shared" si="61"/>
        <v>73</v>
      </c>
      <c r="AC78">
        <f>$AL$7*INDEX(I_L,MATCH(AB78-$AL$13,cpi_u,0))/INDEX(I_L,MATCH(AB2-$AL$13,cpi_u,0))</f>
        <v>960.72376347809995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3.9939630223529581E-2</v>
      </c>
      <c r="E79">
        <f t="shared" si="43"/>
        <v>3.3908307142408445E-3</v>
      </c>
      <c r="F79">
        <f t="shared" si="44"/>
        <v>0.13736964740912025</v>
      </c>
      <c r="G79">
        <f t="shared" si="45"/>
        <v>40.374722811879344</v>
      </c>
      <c r="H79" t="b">
        <f t="shared" si="46"/>
        <v>0</v>
      </c>
      <c r="I79">
        <f t="shared" si="47"/>
        <v>1</v>
      </c>
      <c r="J79">
        <f t="shared" si="48"/>
        <v>960.7237634780995</v>
      </c>
      <c r="K79">
        <f t="shared" si="49"/>
        <v>6.0334749753120454</v>
      </c>
      <c r="L79">
        <f t="shared" si="50"/>
        <v>38920.929933860352</v>
      </c>
      <c r="M79">
        <f t="shared" si="51"/>
        <v>244.42869605064479</v>
      </c>
      <c r="N79">
        <f t="shared" si="33"/>
        <v>0.77932117291144365</v>
      </c>
      <c r="O79">
        <f t="shared" si="52"/>
        <v>0.99641339607416879</v>
      </c>
      <c r="P79">
        <f t="shared" si="53"/>
        <v>966.75723845341156</v>
      </c>
      <c r="Q79">
        <f t="shared" si="54"/>
        <v>3.7148377452055563E-2</v>
      </c>
      <c r="R79">
        <f t="shared" si="55"/>
        <v>3.1496923958613809E-3</v>
      </c>
      <c r="S79">
        <f t="shared" si="56"/>
        <v>967.14603645262559</v>
      </c>
      <c r="T79">
        <f t="shared" si="57"/>
        <v>38920.929933860352</v>
      </c>
      <c r="U79">
        <f t="shared" si="34"/>
        <v>4052164.04638239</v>
      </c>
      <c r="V79">
        <f t="shared" si="58"/>
        <v>506.17260630857373</v>
      </c>
      <c r="W79">
        <f t="shared" si="35"/>
        <v>100363.88522747047</v>
      </c>
      <c r="X79">
        <f t="shared" si="36"/>
        <v>104066.95405861603</v>
      </c>
      <c r="Y79">
        <f t="shared" si="37"/>
        <v>149510.37761081202</v>
      </c>
      <c r="Z79">
        <f t="shared" si="59"/>
        <v>30441.084881402367</v>
      </c>
      <c r="AA79">
        <f t="shared" si="60"/>
        <v>585.64515320696614</v>
      </c>
      <c r="AB79">
        <f t="shared" si="61"/>
        <v>73</v>
      </c>
      <c r="AC79">
        <f>$AL$7*INDEX(I_L,MATCH(AB79-$AL$13,cpi_u,0))/INDEX(I_L,MATCH(AB2-$AL$13,cpi_u,0))</f>
        <v>960.72376347809995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3.9939630223529581E-2</v>
      </c>
      <c r="E80">
        <f t="shared" si="43"/>
        <v>3.3908307142408445E-3</v>
      </c>
      <c r="F80">
        <f t="shared" si="44"/>
        <v>0.13690385018948095</v>
      </c>
      <c r="G80">
        <f t="shared" si="45"/>
        <v>40.237818961689861</v>
      </c>
      <c r="H80" t="b">
        <f t="shared" si="46"/>
        <v>0</v>
      </c>
      <c r="I80">
        <f t="shared" si="47"/>
        <v>1</v>
      </c>
      <c r="J80">
        <f t="shared" si="48"/>
        <v>960.7237634780995</v>
      </c>
      <c r="K80">
        <f t="shared" si="49"/>
        <v>6.0459029458993827</v>
      </c>
      <c r="L80">
        <f t="shared" si="50"/>
        <v>38788.9556492138</v>
      </c>
      <c r="M80">
        <f t="shared" si="51"/>
        <v>244.10165558821234</v>
      </c>
      <c r="N80">
        <f t="shared" si="33"/>
        <v>0.77652120829540239</v>
      </c>
      <c r="O80">
        <f t="shared" si="52"/>
        <v>0.99640717497051834</v>
      </c>
      <c r="P80">
        <f t="shared" si="53"/>
        <v>966.76966642399884</v>
      </c>
      <c r="Q80">
        <f t="shared" si="54"/>
        <v>3.7148377452055563E-2</v>
      </c>
      <c r="R80">
        <f t="shared" si="55"/>
        <v>3.1496923958613809E-3</v>
      </c>
      <c r="S80">
        <f t="shared" si="56"/>
        <v>967.15926528343346</v>
      </c>
      <c r="T80">
        <f t="shared" si="57"/>
        <v>38788.9556492138</v>
      </c>
      <c r="U80">
        <f t="shared" si="34"/>
        <v>4027098.414844533</v>
      </c>
      <c r="V80">
        <f t="shared" si="58"/>
        <v>503.04155438198296</v>
      </c>
      <c r="W80">
        <f t="shared" si="35"/>
        <v>100082.42292353636</v>
      </c>
      <c r="X80">
        <f t="shared" si="36"/>
        <v>103785.51898198386</v>
      </c>
      <c r="Y80">
        <f t="shared" si="37"/>
        <v>149004.50879755765</v>
      </c>
      <c r="Z80">
        <f t="shared" si="59"/>
        <v>30229.054412555266</v>
      </c>
      <c r="AA80">
        <f t="shared" si="60"/>
        <v>580.85602417412565</v>
      </c>
      <c r="AB80">
        <f t="shared" si="61"/>
        <v>73</v>
      </c>
      <c r="AC80">
        <f>$AL$7*INDEX(I_L,MATCH(AB80-$AL$13,cpi_u,0))/INDEX(I_L,MATCH(AB2-$AL$13,cpi_u,0))</f>
        <v>960.72376347809995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3.9939630223529581E-2</v>
      </c>
      <c r="E81">
        <f t="shared" si="43"/>
        <v>3.3908307142408445E-3</v>
      </c>
      <c r="F81">
        <f t="shared" si="44"/>
        <v>0.13643963240936063</v>
      </c>
      <c r="G81">
        <f t="shared" si="45"/>
        <v>40.101379329280498</v>
      </c>
      <c r="H81" t="b">
        <f t="shared" si="46"/>
        <v>0</v>
      </c>
      <c r="I81">
        <f t="shared" si="47"/>
        <v>1</v>
      </c>
      <c r="J81">
        <f t="shared" si="48"/>
        <v>960.7237634780995</v>
      </c>
      <c r="K81">
        <f t="shared" si="49"/>
        <v>6.0583565160712958</v>
      </c>
      <c r="L81">
        <f t="shared" si="50"/>
        <v>38657.428867025119</v>
      </c>
      <c r="M81">
        <f t="shared" si="51"/>
        <v>243.77505269905092</v>
      </c>
      <c r="N81">
        <f t="shared" si="33"/>
        <v>0.77372654448882849</v>
      </c>
      <c r="O81">
        <f t="shared" si="52"/>
        <v>0.99640104638905014</v>
      </c>
      <c r="P81">
        <f t="shared" si="53"/>
        <v>966.78211999417078</v>
      </c>
      <c r="Q81">
        <f t="shared" si="54"/>
        <v>3.7148377452055563E-2</v>
      </c>
      <c r="R81">
        <f t="shared" si="55"/>
        <v>3.1496923958613809E-3</v>
      </c>
      <c r="S81">
        <f t="shared" si="56"/>
        <v>967.17252136346667</v>
      </c>
      <c r="T81">
        <f t="shared" si="57"/>
        <v>38657.428867025119</v>
      </c>
      <c r="U81">
        <f t="shared" si="34"/>
        <v>4002102.4720464442</v>
      </c>
      <c r="V81">
        <f t="shared" si="58"/>
        <v>499.91920756472018</v>
      </c>
      <c r="W81">
        <f t="shared" si="35"/>
        <v>99799.621334328112</v>
      </c>
      <c r="X81">
        <f t="shared" si="36"/>
        <v>103502.83532886067</v>
      </c>
      <c r="Y81">
        <f t="shared" si="37"/>
        <v>148503.98913225034</v>
      </c>
      <c r="Z81">
        <f t="shared" si="59"/>
        <v>30018.313373415913</v>
      </c>
      <c r="AA81">
        <f t="shared" si="60"/>
        <v>576.0972594667868</v>
      </c>
      <c r="AB81">
        <f t="shared" si="61"/>
        <v>73</v>
      </c>
      <c r="AC81">
        <f>$AL$7*INDEX(I_L,MATCH(AB81-$AL$13,cpi_u,0))/INDEX(I_L,MATCH(AB2-$AL$13,cpi_u,0))</f>
        <v>960.72376347809995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3.9939630223529581E-2</v>
      </c>
      <c r="E82">
        <f t="shared" si="43"/>
        <v>3.3908307142408445E-3</v>
      </c>
      <c r="F82">
        <f t="shared" si="44"/>
        <v>0.13597698871314723</v>
      </c>
      <c r="G82">
        <f t="shared" si="45"/>
        <v>39.965402340567351</v>
      </c>
      <c r="H82" t="b">
        <f t="shared" si="46"/>
        <v>0</v>
      </c>
      <c r="I82">
        <f t="shared" si="47"/>
        <v>1</v>
      </c>
      <c r="J82">
        <f t="shared" si="48"/>
        <v>960.7237634780995</v>
      </c>
      <c r="K82">
        <f t="shared" si="49"/>
        <v>6.0708357385587384</v>
      </c>
      <c r="L82">
        <f t="shared" si="50"/>
        <v>38526.348069889224</v>
      </c>
      <c r="M82">
        <f t="shared" si="51"/>
        <v>243.4488867976967</v>
      </c>
      <c r="N82">
        <f t="shared" si="33"/>
        <v>0.77093726743087743</v>
      </c>
      <c r="O82">
        <f t="shared" si="52"/>
        <v>0.99639500922151525</v>
      </c>
      <c r="P82">
        <f t="shared" si="53"/>
        <v>966.79459921665818</v>
      </c>
      <c r="Q82">
        <f t="shared" si="54"/>
        <v>3.7148377452055563E-2</v>
      </c>
      <c r="R82">
        <f t="shared" si="55"/>
        <v>3.1496923958613809E-3</v>
      </c>
      <c r="S82">
        <f t="shared" si="56"/>
        <v>967.18580474885437</v>
      </c>
      <c r="T82">
        <f t="shared" si="57"/>
        <v>38526.348069889224</v>
      </c>
      <c r="U82">
        <f t="shared" si="34"/>
        <v>3977175.3410414038</v>
      </c>
      <c r="V82">
        <f t="shared" si="58"/>
        <v>496.80545631373599</v>
      </c>
      <c r="W82">
        <f t="shared" si="35"/>
        <v>99515.458574636359</v>
      </c>
      <c r="X82">
        <f t="shared" si="36"/>
        <v>103218.88180470582</v>
      </c>
      <c r="Y82">
        <f t="shared" si="37"/>
        <v>148008.79942712936</v>
      </c>
      <c r="Z82">
        <f t="shared" si="59"/>
        <v>29808.858163889236</v>
      </c>
      <c r="AA82">
        <f t="shared" si="60"/>
        <v>571.36870687689566</v>
      </c>
      <c r="AB82">
        <f t="shared" si="61"/>
        <v>73</v>
      </c>
      <c r="AC82">
        <f>$AL$7*INDEX(I_L,MATCH(AB82-$AL$13,cpi_u,0))/INDEX(I_L,MATCH(AB2-$AL$13,cpi_u,0))</f>
        <v>960.72376347809995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3.9939630223529581E-2</v>
      </c>
      <c r="E83">
        <f t="shared" si="43"/>
        <v>3.3908307142408445E-3</v>
      </c>
      <c r="F83">
        <f t="shared" si="44"/>
        <v>0.1355159137633887</v>
      </c>
      <c r="G83">
        <f t="shared" si="45"/>
        <v>39.829886426803959</v>
      </c>
      <c r="H83" t="b">
        <f t="shared" si="46"/>
        <v>0</v>
      </c>
      <c r="I83">
        <f t="shared" si="47"/>
        <v>1</v>
      </c>
      <c r="J83">
        <f t="shared" si="48"/>
        <v>960.7237634780995</v>
      </c>
      <c r="K83">
        <f t="shared" si="49"/>
        <v>6.0833406662012788</v>
      </c>
      <c r="L83">
        <f t="shared" si="50"/>
        <v>38395.711745546309</v>
      </c>
      <c r="M83">
        <f t="shared" si="51"/>
        <v>243.12315729946914</v>
      </c>
      <c r="N83">
        <f t="shared" si="33"/>
        <v>0.76815346104286142</v>
      </c>
      <c r="O83">
        <f t="shared" si="52"/>
        <v>0.99638906237171154</v>
      </c>
      <c r="P83">
        <f t="shared" si="53"/>
        <v>966.80710414430075</v>
      </c>
      <c r="Q83">
        <f t="shared" si="54"/>
        <v>3.7148377452055563E-2</v>
      </c>
      <c r="R83">
        <f t="shared" si="55"/>
        <v>3.1496923958613809E-3</v>
      </c>
      <c r="S83">
        <f t="shared" si="56"/>
        <v>967.19911549584117</v>
      </c>
      <c r="T83">
        <f t="shared" si="57"/>
        <v>38395.711745546309</v>
      </c>
      <c r="U83">
        <f t="shared" si="34"/>
        <v>3952316.1557925553</v>
      </c>
      <c r="V83">
        <f t="shared" si="58"/>
        <v>493.70019244877693</v>
      </c>
      <c r="W83">
        <f t="shared" si="35"/>
        <v>99229.912770547133</v>
      </c>
      <c r="X83">
        <f t="shared" si="36"/>
        <v>102933.63714121726</v>
      </c>
      <c r="Y83">
        <f t="shared" si="37"/>
        <v>147518.92103997711</v>
      </c>
      <c r="Z83">
        <f t="shared" si="59"/>
        <v>29600.685094175115</v>
      </c>
      <c r="AA83">
        <f t="shared" si="60"/>
        <v>566.67021408467485</v>
      </c>
      <c r="AB83">
        <f t="shared" si="61"/>
        <v>73</v>
      </c>
      <c r="AC83">
        <f>$AL$7*INDEX(I_L,MATCH(AB83-$AL$13,cpi_u,0))/INDEX(I_L,MATCH(AB2-$AL$13,cpi_u,0))</f>
        <v>960.72376347809995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3.9939630223529581E-2</v>
      </c>
      <c r="E84">
        <f t="shared" si="43"/>
        <v>3.3908307142408445E-3</v>
      </c>
      <c r="F84">
        <f t="shared" si="44"/>
        <v>0.1350564022407314</v>
      </c>
      <c r="G84">
        <f t="shared" si="45"/>
        <v>39.694830024563231</v>
      </c>
      <c r="H84" t="b">
        <f t="shared" si="46"/>
        <v>0</v>
      </c>
      <c r="I84">
        <f t="shared" si="47"/>
        <v>1</v>
      </c>
      <c r="J84">
        <f t="shared" si="48"/>
        <v>960.7237634780995</v>
      </c>
      <c r="K84">
        <f t="shared" si="49"/>
        <v>6.0958713519473298</v>
      </c>
      <c r="L84">
        <f t="shared" si="50"/>
        <v>38265.518386864373</v>
      </c>
      <c r="M84">
        <f t="shared" si="51"/>
        <v>242.79786362047005</v>
      </c>
      <c r="N84">
        <f t="shared" si="33"/>
        <v>0.76537520725780972</v>
      </c>
      <c r="O84">
        <f t="shared" si="52"/>
        <v>0.99638320475536246</v>
      </c>
      <c r="P84">
        <f t="shared" si="53"/>
        <v>966.81963483004688</v>
      </c>
      <c r="Q84">
        <f t="shared" si="54"/>
        <v>3.7148377452055563E-2</v>
      </c>
      <c r="R84">
        <f t="shared" si="55"/>
        <v>3.1496923958613809E-3</v>
      </c>
      <c r="S84">
        <f t="shared" si="56"/>
        <v>967.21245366078722</v>
      </c>
      <c r="T84">
        <f t="shared" si="57"/>
        <v>38265.518386864373</v>
      </c>
      <c r="U84">
        <f t="shared" si="34"/>
        <v>3927524.0609916504</v>
      </c>
      <c r="V84">
        <f t="shared" si="58"/>
        <v>490.60330912974484</v>
      </c>
      <c r="W84">
        <f t="shared" si="35"/>
        <v>98942.962057308046</v>
      </c>
      <c r="X84">
        <f t="shared" si="36"/>
        <v>102647.08009421629</v>
      </c>
      <c r="Y84">
        <f t="shared" si="37"/>
        <v>147034.33586599154</v>
      </c>
      <c r="Z84">
        <f t="shared" si="59"/>
        <v>29393.790387469118</v>
      </c>
      <c r="AA84">
        <f t="shared" si="60"/>
        <v>562.00162868042241</v>
      </c>
      <c r="AB84">
        <f t="shared" si="61"/>
        <v>73</v>
      </c>
      <c r="AC84">
        <f>$AL$7*INDEX(I_L,MATCH(AB84-$AL$13,cpi_u,0))/INDEX(I_L,MATCH(AB2-$AL$13,cpi_u,0))</f>
        <v>960.72376347809995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3.9939630223529581E-2</v>
      </c>
      <c r="E85">
        <f t="shared" si="43"/>
        <v>3.3908307142408445E-3</v>
      </c>
      <c r="F85">
        <f t="shared" si="44"/>
        <v>0.13459844884385866</v>
      </c>
      <c r="G85">
        <f t="shared" si="45"/>
        <v>39.560231575719371</v>
      </c>
      <c r="H85" t="b">
        <f t="shared" si="46"/>
        <v>0</v>
      </c>
      <c r="I85">
        <f t="shared" si="47"/>
        <v>1</v>
      </c>
      <c r="J85">
        <f t="shared" si="48"/>
        <v>960.7237634780995</v>
      </c>
      <c r="K85">
        <f t="shared" si="49"/>
        <v>6.1084278488543671</v>
      </c>
      <c r="L85">
        <f t="shared" si="50"/>
        <v>38135.766491821851</v>
      </c>
      <c r="M85">
        <f t="shared" si="51"/>
        <v>242.47300517758251</v>
      </c>
      <c r="N85">
        <f t="shared" si="33"/>
        <v>0.76260258604973641</v>
      </c>
      <c r="O85">
        <f t="shared" si="52"/>
        <v>0.99637743529999223</v>
      </c>
      <c r="P85">
        <f t="shared" si="53"/>
        <v>966.83219132695388</v>
      </c>
      <c r="Q85">
        <f t="shared" si="54"/>
        <v>3.7148377452055563E-2</v>
      </c>
      <c r="R85">
        <f t="shared" si="55"/>
        <v>3.1496923958613809E-3</v>
      </c>
      <c r="S85">
        <f t="shared" si="56"/>
        <v>967.22581930016929</v>
      </c>
      <c r="T85">
        <f t="shared" si="57"/>
        <v>38135.766491821851</v>
      </c>
      <c r="U85">
        <f t="shared" si="34"/>
        <v>3902798.2118809759</v>
      </c>
      <c r="V85">
        <f t="shared" si="58"/>
        <v>487.51470083445236</v>
      </c>
      <c r="W85">
        <f t="shared" si="35"/>
        <v>98654.584577213973</v>
      </c>
      <c r="X85">
        <f t="shared" si="36"/>
        <v>102359.18944155354</v>
      </c>
      <c r="Y85">
        <f t="shared" si="37"/>
        <v>146555.02632980954</v>
      </c>
      <c r="Z85">
        <f t="shared" si="59"/>
        <v>29188.170182613583</v>
      </c>
      <c r="AA85">
        <f t="shared" si="60"/>
        <v>557.36279818583307</v>
      </c>
      <c r="AB85">
        <f t="shared" si="61"/>
        <v>73</v>
      </c>
      <c r="AC85">
        <f>$AL$7*INDEX(I_L,MATCH(AB85-$AL$13,cpi_u,0))/INDEX(I_L,MATCH(AB2-$AL$13,cpi_u,0))</f>
        <v>960.72376347809995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4.5016579757290606E-2</v>
      </c>
      <c r="E86">
        <f t="shared" si="43"/>
        <v>3.8310842374331688E-3</v>
      </c>
      <c r="F86">
        <f t="shared" si="44"/>
        <v>0.15155857961894442</v>
      </c>
      <c r="G86">
        <f t="shared" si="45"/>
        <v>39.408672996100428</v>
      </c>
      <c r="H86" t="b">
        <f t="shared" si="46"/>
        <v>0</v>
      </c>
      <c r="I86">
        <f t="shared" si="47"/>
        <v>1</v>
      </c>
      <c r="J86">
        <f t="shared" si="48"/>
        <v>960.7237634780995</v>
      </c>
      <c r="K86">
        <f t="shared" si="49"/>
        <v>6.1210102100891568</v>
      </c>
      <c r="L86">
        <f t="shared" si="50"/>
        <v>38006.454563490261</v>
      </c>
      <c r="M86">
        <f t="shared" si="51"/>
        <v>242.14858138846972</v>
      </c>
      <c r="N86">
        <f t="shared" si="33"/>
        <v>0.75983567546261754</v>
      </c>
      <c r="O86">
        <f t="shared" si="52"/>
        <v>0.99637175294480529</v>
      </c>
      <c r="P86">
        <f t="shared" si="53"/>
        <v>966.84477368818864</v>
      </c>
      <c r="Q86">
        <f t="shared" si="54"/>
        <v>4.187051525177115E-2</v>
      </c>
      <c r="R86">
        <f t="shared" si="55"/>
        <v>3.5580175853706653E-3</v>
      </c>
      <c r="S86">
        <f t="shared" si="56"/>
        <v>967.23921247058013</v>
      </c>
      <c r="T86">
        <f t="shared" si="57"/>
        <v>38006.454563490261</v>
      </c>
      <c r="U86">
        <f t="shared" si="34"/>
        <v>3878137.7740783892</v>
      </c>
      <c r="V86">
        <f t="shared" si="58"/>
        <v>484.43426333676774</v>
      </c>
      <c r="W86">
        <f t="shared" si="35"/>
        <v>98408.230453792246</v>
      </c>
      <c r="X86">
        <f t="shared" si="36"/>
        <v>102111.7705298511</v>
      </c>
      <c r="Y86">
        <f t="shared" si="37"/>
        <v>145951.59978535623</v>
      </c>
      <c r="Z86">
        <f t="shared" si="59"/>
        <v>28983.820536699477</v>
      </c>
      <c r="AA86">
        <f t="shared" si="60"/>
        <v>552.75357007485059</v>
      </c>
      <c r="AB86">
        <f t="shared" si="61"/>
        <v>73</v>
      </c>
      <c r="AC86">
        <f>$AL$7*INDEX(I_L,MATCH(AB86-$AL$13,cpi_u,0))/INDEX(I_L,MATCH(AB2-$AL$13,cpi_u,0))</f>
        <v>960.72376347809995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4.4363731311018471E-2</v>
      </c>
      <c r="E87">
        <f t="shared" si="43"/>
        <v>3.7743516952236655E-3</v>
      </c>
      <c r="F87">
        <f t="shared" si="44"/>
        <v>0.14874219172934675</v>
      </c>
      <c r="G87">
        <f t="shared" si="45"/>
        <v>39.259930804371081</v>
      </c>
      <c r="H87" t="b">
        <f t="shared" si="46"/>
        <v>1</v>
      </c>
      <c r="I87">
        <f t="shared" si="47"/>
        <v>1.0249999999999999</v>
      </c>
      <c r="J87">
        <f t="shared" si="48"/>
        <v>984.74185756505187</v>
      </c>
      <c r="K87">
        <f t="shared" si="49"/>
        <v>6.1336184889279775</v>
      </c>
      <c r="L87">
        <f t="shared" si="50"/>
        <v>38807.369850353636</v>
      </c>
      <c r="M87">
        <f t="shared" si="51"/>
        <v>241.7177653129983</v>
      </c>
      <c r="N87">
        <f t="shared" si="33"/>
        <v>0.75707455163907522</v>
      </c>
      <c r="O87">
        <f t="shared" si="52"/>
        <v>0.99636615664056405</v>
      </c>
      <c r="P87">
        <f t="shared" si="53"/>
        <v>990.87547605397981</v>
      </c>
      <c r="Q87">
        <f t="shared" si="54"/>
        <v>4.1263292291383862E-2</v>
      </c>
      <c r="R87">
        <f t="shared" si="55"/>
        <v>3.5054075452690681E-3</v>
      </c>
      <c r="S87">
        <f t="shared" si="56"/>
        <v>991.2707273156816</v>
      </c>
      <c r="T87">
        <f t="shared" si="57"/>
        <v>38807.369850353636</v>
      </c>
      <c r="U87">
        <f t="shared" si="34"/>
        <v>3852608.9673913331</v>
      </c>
      <c r="V87">
        <f t="shared" si="58"/>
        <v>481.24535428253751</v>
      </c>
      <c r="W87">
        <f t="shared" si="35"/>
        <v>98130.813999356236</v>
      </c>
      <c r="X87">
        <f t="shared" si="36"/>
        <v>101833.58837070152</v>
      </c>
      <c r="Y87">
        <f t="shared" si="37"/>
        <v>145370.66560321432</v>
      </c>
      <c r="Z87">
        <f t="shared" si="59"/>
        <v>29487.224083171073</v>
      </c>
      <c r="AA87">
        <f t="shared" si="60"/>
        <v>548.00439229975655</v>
      </c>
      <c r="AB87">
        <f t="shared" si="61"/>
        <v>85</v>
      </c>
      <c r="AC87">
        <f>$AL$7*INDEX(I_L,MATCH(AB87-$AL$13,cpi_u,0))/INDEX(I_L,MATCH(AB2-$AL$13,cpi_u,0))</f>
        <v>984.74185756505233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4.4363731311018471E-2</v>
      </c>
      <c r="E88">
        <f t="shared" si="43"/>
        <v>3.7743516952236655E-3</v>
      </c>
      <c r="F88">
        <f t="shared" si="44"/>
        <v>0.14818078638584178</v>
      </c>
      <c r="G88">
        <f t="shared" si="45"/>
        <v>39.111750017985237</v>
      </c>
      <c r="H88" t="b">
        <f t="shared" si="46"/>
        <v>0</v>
      </c>
      <c r="I88">
        <f t="shared" si="47"/>
        <v>1</v>
      </c>
      <c r="J88">
        <f t="shared" si="48"/>
        <v>984.74185756505187</v>
      </c>
      <c r="K88">
        <f t="shared" si="49"/>
        <v>6.1462527387568482</v>
      </c>
      <c r="L88">
        <f t="shared" si="50"/>
        <v>38660.897188171781</v>
      </c>
      <c r="M88">
        <f t="shared" si="51"/>
        <v>241.30145722977011</v>
      </c>
      <c r="N88">
        <f t="shared" si="33"/>
        <v>0.75431928884877164</v>
      </c>
      <c r="O88">
        <f t="shared" si="52"/>
        <v>0.99636064534947266</v>
      </c>
      <c r="P88">
        <f t="shared" si="53"/>
        <v>990.88811030380873</v>
      </c>
      <c r="Q88">
        <f t="shared" si="54"/>
        <v>4.1263292291383862E-2</v>
      </c>
      <c r="R88">
        <f t="shared" si="55"/>
        <v>3.5054075452690681E-3</v>
      </c>
      <c r="S88">
        <f t="shared" si="56"/>
        <v>991.28417571839498</v>
      </c>
      <c r="T88">
        <f t="shared" si="57"/>
        <v>38660.897188171781</v>
      </c>
      <c r="U88">
        <f t="shared" si="34"/>
        <v>3827158.8306149351</v>
      </c>
      <c r="V88">
        <f t="shared" si="58"/>
        <v>478.06627221291603</v>
      </c>
      <c r="W88">
        <f t="shared" si="35"/>
        <v>97851.894350292336</v>
      </c>
      <c r="X88">
        <f t="shared" si="36"/>
        <v>101553.99269890168</v>
      </c>
      <c r="Y88">
        <f t="shared" si="37"/>
        <v>144795.54515280473</v>
      </c>
      <c r="Z88">
        <f t="shared" si="59"/>
        <v>29269.181404699535</v>
      </c>
      <c r="AA88">
        <f t="shared" si="60"/>
        <v>543.29780302031372</v>
      </c>
      <c r="AB88">
        <f t="shared" si="61"/>
        <v>85</v>
      </c>
      <c r="AC88">
        <f>$AL$7*INDEX(I_L,MATCH(AB88-$AL$13,cpi_u,0))/INDEX(I_L,MATCH(AB2-$AL$13,cpi_u,0))</f>
        <v>984.74185756505233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4.4363731311018471E-2</v>
      </c>
      <c r="E89">
        <f t="shared" si="43"/>
        <v>3.7743516952236655E-3</v>
      </c>
      <c r="F89">
        <f t="shared" si="44"/>
        <v>0.14762149998354682</v>
      </c>
      <c r="G89">
        <f t="shared" si="45"/>
        <v>38.964128518001694</v>
      </c>
      <c r="H89" t="b">
        <f t="shared" si="46"/>
        <v>0</v>
      </c>
      <c r="I89">
        <f t="shared" si="47"/>
        <v>1</v>
      </c>
      <c r="J89">
        <f t="shared" si="48"/>
        <v>984.74185756505187</v>
      </c>
      <c r="K89">
        <f t="shared" si="49"/>
        <v>6.1589130130717606</v>
      </c>
      <c r="L89">
        <f t="shared" si="50"/>
        <v>38514.977365330735</v>
      </c>
      <c r="M89">
        <f t="shared" si="51"/>
        <v>240.88586614977893</v>
      </c>
      <c r="N89">
        <f t="shared" si="33"/>
        <v>0.75156995951650807</v>
      </c>
      <c r="O89">
        <f t="shared" si="52"/>
        <v>0.99635521804505423</v>
      </c>
      <c r="P89">
        <f t="shared" si="53"/>
        <v>990.90077057812368</v>
      </c>
      <c r="Q89">
        <f t="shared" si="54"/>
        <v>4.1263292291383862E-2</v>
      </c>
      <c r="R89">
        <f t="shared" si="55"/>
        <v>3.5054075452690681E-3</v>
      </c>
      <c r="S89">
        <f t="shared" si="56"/>
        <v>991.2976518226161</v>
      </c>
      <c r="T89">
        <f t="shared" si="57"/>
        <v>38514.977365330735</v>
      </c>
      <c r="U89">
        <f t="shared" si="34"/>
        <v>3801786.4841458509</v>
      </c>
      <c r="V89">
        <f t="shared" si="58"/>
        <v>474.8969072530038</v>
      </c>
      <c r="W89">
        <f t="shared" si="35"/>
        <v>97571.449144291793</v>
      </c>
      <c r="X89">
        <f t="shared" si="36"/>
        <v>101272.96187306526</v>
      </c>
      <c r="Y89">
        <f t="shared" si="37"/>
        <v>144226.21767494842</v>
      </c>
      <c r="Z89">
        <f t="shared" si="59"/>
        <v>29052.590336242818</v>
      </c>
      <c r="AA89">
        <f t="shared" si="60"/>
        <v>538.62310460647655</v>
      </c>
      <c r="AB89">
        <f t="shared" si="61"/>
        <v>85</v>
      </c>
      <c r="AC89">
        <f>$AL$7*INDEX(I_L,MATCH(AB89-$AL$13,cpi_u,0))/INDEX(I_L,MATCH(AB2-$AL$13,cpi_u,0))</f>
        <v>984.74185756505233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4.4363731311018471E-2</v>
      </c>
      <c r="E90">
        <f t="shared" si="43"/>
        <v>3.7743516952236655E-3</v>
      </c>
      <c r="F90">
        <f t="shared" si="44"/>
        <v>0.14706432452483245</v>
      </c>
      <c r="G90">
        <f t="shared" si="45"/>
        <v>38.81706419347686</v>
      </c>
      <c r="H90" t="b">
        <f t="shared" si="46"/>
        <v>0</v>
      </c>
      <c r="I90">
        <f t="shared" si="47"/>
        <v>1</v>
      </c>
      <c r="J90">
        <f t="shared" si="48"/>
        <v>984.74185756505187</v>
      </c>
      <c r="K90">
        <f t="shared" si="49"/>
        <v>6.1715993654788939</v>
      </c>
      <c r="L90">
        <f t="shared" si="50"/>
        <v>38369.608295220401</v>
      </c>
      <c r="M90">
        <f t="shared" si="51"/>
        <v>240.47099083813734</v>
      </c>
      <c r="N90">
        <f t="shared" si="33"/>
        <v>0.74882663425003493</v>
      </c>
      <c r="O90">
        <f t="shared" si="52"/>
        <v>0.99634987371203876</v>
      </c>
      <c r="P90">
        <f t="shared" si="53"/>
        <v>990.91345693053074</v>
      </c>
      <c r="Q90">
        <f t="shared" si="54"/>
        <v>4.1263292291383862E-2</v>
      </c>
      <c r="R90">
        <f t="shared" si="55"/>
        <v>3.5054075452690681E-3</v>
      </c>
      <c r="S90">
        <f t="shared" si="56"/>
        <v>991.31115568540542</v>
      </c>
      <c r="T90">
        <f t="shared" si="57"/>
        <v>38369.608295220401</v>
      </c>
      <c r="U90">
        <f t="shared" si="34"/>
        <v>3776491.0588994655</v>
      </c>
      <c r="V90">
        <f t="shared" si="58"/>
        <v>471.73715084183942</v>
      </c>
      <c r="W90">
        <f t="shared" si="35"/>
        <v>97289.455999974845</v>
      </c>
      <c r="X90">
        <f t="shared" si="36"/>
        <v>100990.47424930359</v>
      </c>
      <c r="Y90">
        <f t="shared" si="37"/>
        <v>143662.66296542317</v>
      </c>
      <c r="Z90">
        <f t="shared" si="59"/>
        <v>28837.44495310307</v>
      </c>
      <c r="AA90">
        <f t="shared" si="60"/>
        <v>533.98011576470913</v>
      </c>
      <c r="AB90">
        <f t="shared" si="61"/>
        <v>85</v>
      </c>
      <c r="AC90">
        <f>$AL$7*INDEX(I_L,MATCH(AB90-$AL$13,cpi_u,0))/INDEX(I_L,MATCH(AB2-$AL$13,cpi_u,0))</f>
        <v>984.74185756505233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4.4363731311018471E-2</v>
      </c>
      <c r="E91">
        <f t="shared" si="43"/>
        <v>3.7743516952236655E-3</v>
      </c>
      <c r="F91">
        <f t="shared" si="44"/>
        <v>0.14650925204225523</v>
      </c>
      <c r="G91">
        <f t="shared" si="45"/>
        <v>38.670554941434602</v>
      </c>
      <c r="H91" t="b">
        <f t="shared" si="46"/>
        <v>0</v>
      </c>
      <c r="I91">
        <f t="shared" si="47"/>
        <v>1</v>
      </c>
      <c r="J91">
        <f t="shared" si="48"/>
        <v>984.74185756505187</v>
      </c>
      <c r="K91">
        <f t="shared" si="49"/>
        <v>6.1843118496948462</v>
      </c>
      <c r="L91">
        <f t="shared" si="50"/>
        <v>38224.787899106268</v>
      </c>
      <c r="M91">
        <f t="shared" si="51"/>
        <v>240.05683006208446</v>
      </c>
      <c r="N91">
        <f t="shared" si="33"/>
        <v>0.74608938186756724</v>
      </c>
      <c r="O91">
        <f t="shared" si="52"/>
        <v>0.99634461134624419</v>
      </c>
      <c r="P91">
        <f t="shared" si="53"/>
        <v>990.92616941474671</v>
      </c>
      <c r="Q91">
        <f t="shared" si="54"/>
        <v>4.1263292291383862E-2</v>
      </c>
      <c r="R91">
        <f t="shared" si="55"/>
        <v>3.5054075452690681E-3</v>
      </c>
      <c r="S91">
        <f t="shared" si="56"/>
        <v>991.32468736394117</v>
      </c>
      <c r="T91">
        <f t="shared" si="57"/>
        <v>38224.787899106268</v>
      </c>
      <c r="U91">
        <f t="shared" si="34"/>
        <v>3751271.6961370227</v>
      </c>
      <c r="V91">
        <f t="shared" si="58"/>
        <v>468.58689571080555</v>
      </c>
      <c r="W91">
        <f t="shared" si="35"/>
        <v>97005.89251481423</v>
      </c>
      <c r="X91">
        <f t="shared" si="36"/>
        <v>100706.50817919856</v>
      </c>
      <c r="Y91">
        <f t="shared" si="37"/>
        <v>143104.86136670766</v>
      </c>
      <c r="Z91">
        <f t="shared" si="59"/>
        <v>28623.739267409212</v>
      </c>
      <c r="AA91">
        <f t="shared" si="60"/>
        <v>529.36865545624039</v>
      </c>
      <c r="AB91">
        <f t="shared" si="61"/>
        <v>85</v>
      </c>
      <c r="AC91">
        <f>$AL$7*INDEX(I_L,MATCH(AB91-$AL$13,cpi_u,0))/INDEX(I_L,MATCH(AB2-$AL$13,cpi_u,0))</f>
        <v>984.74185756505233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4.4363731311018471E-2</v>
      </c>
      <c r="E92">
        <f t="shared" si="43"/>
        <v>3.7743516952236655E-3</v>
      </c>
      <c r="F92">
        <f t="shared" si="44"/>
        <v>0.1459562745984436</v>
      </c>
      <c r="G92">
        <f t="shared" si="45"/>
        <v>38.524598666836155</v>
      </c>
      <c r="H92" t="b">
        <f t="shared" si="46"/>
        <v>0</v>
      </c>
      <c r="I92">
        <f t="shared" si="47"/>
        <v>1</v>
      </c>
      <c r="J92">
        <f t="shared" si="48"/>
        <v>984.74185756505187</v>
      </c>
      <c r="K92">
        <f t="shared" si="49"/>
        <v>6.1970505195468668</v>
      </c>
      <c r="L92">
        <f t="shared" si="50"/>
        <v>38080.514106099705</v>
      </c>
      <c r="M92">
        <f t="shared" si="51"/>
        <v>239.64338259098295</v>
      </c>
      <c r="N92">
        <f t="shared" si="33"/>
        <v>0.74335826942500849</v>
      </c>
      <c r="O92">
        <f t="shared" si="52"/>
        <v>0.99633942995446145</v>
      </c>
      <c r="P92">
        <f t="shared" si="53"/>
        <v>990.93890808459878</v>
      </c>
      <c r="Q92">
        <f t="shared" si="54"/>
        <v>4.1263292291383862E-2</v>
      </c>
      <c r="R92">
        <f t="shared" si="55"/>
        <v>3.5054075452690681E-3</v>
      </c>
      <c r="S92">
        <f t="shared" si="56"/>
        <v>991.33824691551911</v>
      </c>
      <c r="T92">
        <f t="shared" si="57"/>
        <v>38080.514106099705</v>
      </c>
      <c r="U92">
        <f t="shared" si="34"/>
        <v>3726127.5472957734</v>
      </c>
      <c r="V92">
        <f t="shared" si="58"/>
        <v>465.44603586241215</v>
      </c>
      <c r="W92">
        <f t="shared" si="35"/>
        <v>96720.736263072482</v>
      </c>
      <c r="X92">
        <f t="shared" si="36"/>
        <v>100421.0420077914</v>
      </c>
      <c r="Y92">
        <f t="shared" si="37"/>
        <v>142552.79375988469</v>
      </c>
      <c r="Z92">
        <f t="shared" si="59"/>
        <v>28411.467230619102</v>
      </c>
      <c r="AA92">
        <f t="shared" si="60"/>
        <v>524.78854291537255</v>
      </c>
      <c r="AB92">
        <f t="shared" si="61"/>
        <v>85</v>
      </c>
      <c r="AC92">
        <f>$AL$7*INDEX(I_L,MATCH(AB92-$AL$13,cpi_u,0))/INDEX(I_L,MATCH(AB2-$AL$13,cpi_u,0))</f>
        <v>984.74185756505233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4.4363731311018471E-2</v>
      </c>
      <c r="E93">
        <f t="shared" si="43"/>
        <v>3.7743516952236655E-3</v>
      </c>
      <c r="F93">
        <f t="shared" si="44"/>
        <v>0.1454053842859844</v>
      </c>
      <c r="G93">
        <f t="shared" si="45"/>
        <v>38.379193282550169</v>
      </c>
      <c r="H93" t="b">
        <f t="shared" si="46"/>
        <v>0</v>
      </c>
      <c r="I93">
        <f t="shared" si="47"/>
        <v>1</v>
      </c>
      <c r="J93">
        <f t="shared" si="48"/>
        <v>984.74185756505187</v>
      </c>
      <c r="K93">
        <f t="shared" si="49"/>
        <v>6.2098154289730774</v>
      </c>
      <c r="L93">
        <f t="shared" si="50"/>
        <v>37936.78485312836</v>
      </c>
      <c r="M93">
        <f t="shared" si="51"/>
        <v>239.23064719631481</v>
      </c>
      <c r="N93">
        <f t="shared" si="33"/>
        <v>0.7406333622428849</v>
      </c>
      <c r="O93">
        <f t="shared" si="52"/>
        <v>0.9963343285543439</v>
      </c>
      <c r="P93">
        <f t="shared" si="53"/>
        <v>990.95167299402499</v>
      </c>
      <c r="Q93">
        <f t="shared" si="54"/>
        <v>4.1263292291383862E-2</v>
      </c>
      <c r="R93">
        <f t="shared" si="55"/>
        <v>3.5054075452690681E-3</v>
      </c>
      <c r="S93">
        <f t="shared" si="56"/>
        <v>991.35183439755326</v>
      </c>
      <c r="T93">
        <f t="shared" si="57"/>
        <v>37936.78485312836</v>
      </c>
      <c r="U93">
        <f t="shared" si="34"/>
        <v>3701057.7738220613</v>
      </c>
      <c r="V93">
        <f t="shared" si="58"/>
        <v>462.31446654944637</v>
      </c>
      <c r="W93">
        <f t="shared" si="35"/>
        <v>96433.964793752384</v>
      </c>
      <c r="X93">
        <f t="shared" si="36"/>
        <v>100134.05407158675</v>
      </c>
      <c r="Y93">
        <f t="shared" si="37"/>
        <v>142006.44155669675</v>
      </c>
      <c r="Z93">
        <f t="shared" si="59"/>
        <v>28200.622735970373</v>
      </c>
      <c r="AA93">
        <f t="shared" si="60"/>
        <v>520.23959766731957</v>
      </c>
      <c r="AB93">
        <f t="shared" si="61"/>
        <v>85</v>
      </c>
      <c r="AC93">
        <f>$AL$7*INDEX(I_L,MATCH(AB93-$AL$13,cpi_u,0))/INDEX(I_L,MATCH(AB2-$AL$13,cpi_u,0))</f>
        <v>984.74185756505233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4.4363731311018471E-2</v>
      </c>
      <c r="E94">
        <f t="shared" si="43"/>
        <v>3.7743516952236655E-3</v>
      </c>
      <c r="F94">
        <f t="shared" si="44"/>
        <v>0.14485657322730994</v>
      </c>
      <c r="G94">
        <f t="shared" si="45"/>
        <v>38.234336709322861</v>
      </c>
      <c r="H94" t="b">
        <f t="shared" si="46"/>
        <v>0</v>
      </c>
      <c r="I94">
        <f t="shared" si="47"/>
        <v>1</v>
      </c>
      <c r="J94">
        <f t="shared" si="48"/>
        <v>984.74185756505187</v>
      </c>
      <c r="K94">
        <f t="shared" si="49"/>
        <v>6.2226066320227069</v>
      </c>
      <c r="L94">
        <f t="shared" si="50"/>
        <v>37793.598084906611</v>
      </c>
      <c r="M94">
        <f t="shared" si="51"/>
        <v>238.818622651678</v>
      </c>
      <c r="N94">
        <f t="shared" si="33"/>
        <v>0.7379147239329874</v>
      </c>
      <c r="O94">
        <f t="shared" si="52"/>
        <v>0.99632930617429316</v>
      </c>
      <c r="P94">
        <f t="shared" si="53"/>
        <v>990.96446419707456</v>
      </c>
      <c r="Q94">
        <f t="shared" si="54"/>
        <v>4.1263292291383862E-2</v>
      </c>
      <c r="R94">
        <f t="shared" si="55"/>
        <v>3.5054075452690681E-3</v>
      </c>
      <c r="S94">
        <f t="shared" si="56"/>
        <v>991.36544986757565</v>
      </c>
      <c r="T94">
        <f t="shared" si="57"/>
        <v>37793.598084906611</v>
      </c>
      <c r="U94">
        <f t="shared" si="34"/>
        <v>3676061.5470073149</v>
      </c>
      <c r="V94">
        <f t="shared" si="58"/>
        <v>459.19208425448568</v>
      </c>
      <c r="W94">
        <f t="shared" si="35"/>
        <v>96145.555628560527</v>
      </c>
      <c r="X94">
        <f t="shared" si="36"/>
        <v>99845.522696571919</v>
      </c>
      <c r="Y94">
        <f t="shared" si="37"/>
        <v>141465.78669175366</v>
      </c>
      <c r="Z94">
        <f t="shared" si="59"/>
        <v>27991.199620880638</v>
      </c>
      <c r="AA94">
        <f t="shared" si="60"/>
        <v>515.72163954558891</v>
      </c>
      <c r="AB94">
        <f t="shared" si="61"/>
        <v>85</v>
      </c>
      <c r="AC94">
        <f>$AL$7*INDEX(I_L,MATCH(AB94-$AL$13,cpi_u,0))/INDEX(I_L,MATCH(AB2-$AL$13,cpi_u,0))</f>
        <v>984.74185756505233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4.4363731311018471E-2</v>
      </c>
      <c r="E95">
        <f t="shared" si="43"/>
        <v>3.7743516952236655E-3</v>
      </c>
      <c r="F95">
        <f t="shared" si="44"/>
        <v>0.14430983357458516</v>
      </c>
      <c r="G95">
        <f t="shared" si="45"/>
        <v>38.090026875748279</v>
      </c>
      <c r="H95" t="b">
        <f t="shared" si="46"/>
        <v>0</v>
      </c>
      <c r="I95">
        <f t="shared" si="47"/>
        <v>1</v>
      </c>
      <c r="J95">
        <f t="shared" si="48"/>
        <v>984.74185756505187</v>
      </c>
      <c r="K95">
        <f t="shared" si="49"/>
        <v>6.2354241828563106</v>
      </c>
      <c r="L95">
        <f t="shared" si="50"/>
        <v>37650.951753906244</v>
      </c>
      <c r="M95">
        <f t="shared" si="51"/>
        <v>238.40730773278253</v>
      </c>
      <c r="N95">
        <f t="shared" si="33"/>
        <v>0.73520241642472128</v>
      </c>
      <c r="O95">
        <f t="shared" si="52"/>
        <v>0.9963243618533455</v>
      </c>
      <c r="P95">
        <f t="shared" si="53"/>
        <v>990.97728174790814</v>
      </c>
      <c r="Q95">
        <f t="shared" si="54"/>
        <v>4.1263292291383862E-2</v>
      </c>
      <c r="R95">
        <f t="shared" si="55"/>
        <v>3.5054075452690681E-3</v>
      </c>
      <c r="S95">
        <f t="shared" si="56"/>
        <v>991.37909338323698</v>
      </c>
      <c r="T95">
        <f t="shared" si="57"/>
        <v>37650.951753906244</v>
      </c>
      <c r="U95">
        <f t="shared" si="34"/>
        <v>3651138.0478268862</v>
      </c>
      <c r="V95">
        <f t="shared" si="58"/>
        <v>456.07878666976677</v>
      </c>
      <c r="W95">
        <f t="shared" si="35"/>
        <v>95855.486259883619</v>
      </c>
      <c r="X95">
        <f t="shared" si="36"/>
        <v>99555.426196250977</v>
      </c>
      <c r="Y95">
        <f t="shared" si="37"/>
        <v>140930.81161488706</v>
      </c>
      <c r="Z95">
        <f t="shared" si="59"/>
        <v>27783.191669297954</v>
      </c>
      <c r="AA95">
        <f t="shared" si="60"/>
        <v>511.23448870891048</v>
      </c>
      <c r="AB95">
        <f t="shared" si="61"/>
        <v>85</v>
      </c>
      <c r="AC95">
        <f>$AL$7*INDEX(I_L,MATCH(AB95-$AL$13,cpi_u,0))/INDEX(I_L,MATCH(AB2-$AL$13,cpi_u,0))</f>
        <v>984.74185756505233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4.4363731311018471E-2</v>
      </c>
      <c r="E96">
        <f t="shared" si="43"/>
        <v>3.7743516952236655E-3</v>
      </c>
      <c r="F96">
        <f t="shared" si="44"/>
        <v>0.14376515750959551</v>
      </c>
      <c r="G96">
        <f t="shared" si="45"/>
        <v>37.946261718238681</v>
      </c>
      <c r="H96" t="b">
        <f t="shared" si="46"/>
        <v>0</v>
      </c>
      <c r="I96">
        <f t="shared" si="47"/>
        <v>1</v>
      </c>
      <c r="J96">
        <f t="shared" si="48"/>
        <v>984.74185756505187</v>
      </c>
      <c r="K96">
        <f t="shared" si="49"/>
        <v>6.2482681357460139</v>
      </c>
      <c r="L96">
        <f t="shared" si="50"/>
        <v>37508.843820327107</v>
      </c>
      <c r="M96">
        <f t="shared" si="51"/>
        <v>237.99670121744728</v>
      </c>
      <c r="N96">
        <f t="shared" si="33"/>
        <v>0.73249649999116984</v>
      </c>
      <c r="O96">
        <f t="shared" si="52"/>
        <v>0.99631949464106728</v>
      </c>
      <c r="P96">
        <f t="shared" si="53"/>
        <v>990.99012570079788</v>
      </c>
      <c r="Q96">
        <f t="shared" si="54"/>
        <v>4.1263292291383862E-2</v>
      </c>
      <c r="R96">
        <f t="shared" si="55"/>
        <v>3.5054075452690681E-3</v>
      </c>
      <c r="S96">
        <f t="shared" si="56"/>
        <v>991.39276500230687</v>
      </c>
      <c r="T96">
        <f t="shared" si="57"/>
        <v>37508.843820327107</v>
      </c>
      <c r="U96">
        <f t="shared" si="34"/>
        <v>3626286.466781653</v>
      </c>
      <c r="V96">
        <f t="shared" si="58"/>
        <v>452.97447267739904</v>
      </c>
      <c r="W96">
        <f t="shared" si="35"/>
        <v>95563.734148776435</v>
      </c>
      <c r="X96">
        <f t="shared" si="36"/>
        <v>99263.74286969252</v>
      </c>
      <c r="Y96">
        <f t="shared" si="37"/>
        <v>140401.49928364728</v>
      </c>
      <c r="Z96">
        <f t="shared" si="59"/>
        <v>27576.592614001962</v>
      </c>
      <c r="AA96">
        <f t="shared" si="60"/>
        <v>506.77796565772024</v>
      </c>
      <c r="AB96">
        <f t="shared" si="61"/>
        <v>85</v>
      </c>
      <c r="AC96">
        <f>$AL$7*INDEX(I_L,MATCH(AB96-$AL$13,cpi_u,0))/INDEX(I_L,MATCH(AB2-$AL$13,cpi_u,0))</f>
        <v>984.74185756505233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4.4363731311018471E-2</v>
      </c>
      <c r="E97">
        <f t="shared" si="43"/>
        <v>3.7743516952236655E-3</v>
      </c>
      <c r="F97">
        <f t="shared" si="44"/>
        <v>0.14322253724363504</v>
      </c>
      <c r="G97">
        <f t="shared" si="45"/>
        <v>37.803039180995043</v>
      </c>
      <c r="H97" t="b">
        <f t="shared" si="46"/>
        <v>0</v>
      </c>
      <c r="I97">
        <f t="shared" si="47"/>
        <v>1</v>
      </c>
      <c r="J97">
        <f t="shared" si="48"/>
        <v>984.74185756505187</v>
      </c>
      <c r="K97">
        <f t="shared" si="49"/>
        <v>6.2611385450757266</v>
      </c>
      <c r="L97">
        <f t="shared" si="50"/>
        <v>37367.272252067974</v>
      </c>
      <c r="M97">
        <f t="shared" si="51"/>
        <v>237.58680188559569</v>
      </c>
      <c r="N97">
        <f t="shared" si="33"/>
        <v>0.72979703327486567</v>
      </c>
      <c r="O97">
        <f t="shared" si="52"/>
        <v>0.99631470359744145</v>
      </c>
      <c r="P97">
        <f t="shared" si="53"/>
        <v>991.00299611012758</v>
      </c>
      <c r="Q97">
        <f t="shared" si="54"/>
        <v>4.1263292291383862E-2</v>
      </c>
      <c r="R97">
        <f t="shared" si="55"/>
        <v>3.5054075452690681E-3</v>
      </c>
      <c r="S97">
        <f t="shared" si="56"/>
        <v>991.40646478267342</v>
      </c>
      <c r="T97">
        <f t="shared" si="57"/>
        <v>37367.272252067974</v>
      </c>
      <c r="U97">
        <f t="shared" si="34"/>
        <v>3601506.0037423708</v>
      </c>
      <c r="V97">
        <f t="shared" si="58"/>
        <v>449.87904232992213</v>
      </c>
      <c r="W97">
        <f t="shared" si="35"/>
        <v>95270.276722961979</v>
      </c>
      <c r="X97">
        <f t="shared" si="36"/>
        <v>98970.450999591747</v>
      </c>
      <c r="Y97">
        <f t="shared" si="37"/>
        <v>139877.83315594512</v>
      </c>
      <c r="Z97">
        <f t="shared" si="59"/>
        <v>27371.396138856951</v>
      </c>
      <c r="AA97">
        <f t="shared" si="60"/>
        <v>502.35189125020918</v>
      </c>
      <c r="AB97">
        <f t="shared" si="61"/>
        <v>85</v>
      </c>
      <c r="AC97">
        <f>$AL$7*INDEX(I_L,MATCH(AB97-$AL$13,cpi_u,0))/INDEX(I_L,MATCH(AB2-$AL$13,cpi_u,0))</f>
        <v>984.74185756505233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5.002140110593107E-2</v>
      </c>
      <c r="E98">
        <f t="shared" si="43"/>
        <v>4.2671880796151251E-3</v>
      </c>
      <c r="F98">
        <f t="shared" si="44"/>
        <v>0.16131267816636558</v>
      </c>
      <c r="G98">
        <f t="shared" si="45"/>
        <v>37.641726502828675</v>
      </c>
      <c r="H98" t="b">
        <f t="shared" si="46"/>
        <v>0</v>
      </c>
      <c r="I98">
        <f t="shared" si="47"/>
        <v>1</v>
      </c>
      <c r="J98">
        <f t="shared" si="48"/>
        <v>984.74185756505187</v>
      </c>
      <c r="K98">
        <f t="shared" si="49"/>
        <v>6.2740354653413846</v>
      </c>
      <c r="L98">
        <f t="shared" si="50"/>
        <v>37226.235024697497</v>
      </c>
      <c r="M98">
        <f t="shared" si="51"/>
        <v>237.17760851925283</v>
      </c>
      <c r="N98">
        <f t="shared" si="33"/>
        <v>0.7271040733132742</v>
      </c>
      <c r="O98">
        <f t="shared" si="52"/>
        <v>0.99630998779276048</v>
      </c>
      <c r="P98">
        <f t="shared" si="53"/>
        <v>991.01589303039327</v>
      </c>
      <c r="Q98">
        <f t="shared" si="54"/>
        <v>4.6525565674092544E-2</v>
      </c>
      <c r="R98">
        <f t="shared" si="55"/>
        <v>3.9623513171173075E-3</v>
      </c>
      <c r="S98">
        <f t="shared" si="56"/>
        <v>991.42019278234454</v>
      </c>
      <c r="T98">
        <f t="shared" si="57"/>
        <v>37226.235024697497</v>
      </c>
      <c r="U98">
        <f t="shared" si="34"/>
        <v>3576795.8677966949</v>
      </c>
      <c r="V98">
        <f t="shared" si="58"/>
        <v>446.79239683119704</v>
      </c>
      <c r="W98">
        <f t="shared" si="35"/>
        <v>95022.099146485998</v>
      </c>
      <c r="X98">
        <f t="shared" si="36"/>
        <v>98720.797388539679</v>
      </c>
      <c r="Y98">
        <f t="shared" si="37"/>
        <v>139225.38764387785</v>
      </c>
      <c r="Z98">
        <f t="shared" si="59"/>
        <v>27167.595881017129</v>
      </c>
      <c r="AA98">
        <f t="shared" si="60"/>
        <v>497.95608671794241</v>
      </c>
      <c r="AB98">
        <f t="shared" si="61"/>
        <v>85</v>
      </c>
      <c r="AC98">
        <f>$AL$7*INDEX(I_L,MATCH(AB98-$AL$13,cpi_u,0))/INDEX(I_L,MATCH(AB2-$AL$13,cpi_u,0))</f>
        <v>984.74185756505233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4.9359723014241921E-2</v>
      </c>
      <c r="E99">
        <f t="shared" si="43"/>
        <v>4.2094109579499106E-3</v>
      </c>
      <c r="F99">
        <f t="shared" si="44"/>
        <v>0.1584494960171606</v>
      </c>
      <c r="G99">
        <f t="shared" si="45"/>
        <v>37.483277006811512</v>
      </c>
      <c r="H99" t="b">
        <f t="shared" si="46"/>
        <v>1</v>
      </c>
      <c r="I99">
        <f t="shared" si="47"/>
        <v>1.0249999999999999</v>
      </c>
      <c r="J99">
        <f t="shared" si="48"/>
        <v>1009.3604040041781</v>
      </c>
      <c r="K99">
        <f t="shared" si="49"/>
        <v>6.2869589511511768</v>
      </c>
      <c r="L99">
        <f t="shared" si="50"/>
        <v>37994.06827030993</v>
      </c>
      <c r="M99">
        <f t="shared" si="51"/>
        <v>236.65198937374322</v>
      </c>
      <c r="N99">
        <f t="shared" si="33"/>
        <v>0.72441767556399073</v>
      </c>
      <c r="O99">
        <f t="shared" si="52"/>
        <v>0.99630534630752088</v>
      </c>
      <c r="P99">
        <f t="shared" si="53"/>
        <v>1015.6473629553293</v>
      </c>
      <c r="Q99">
        <f t="shared" si="54"/>
        <v>4.5910130143912209E-2</v>
      </c>
      <c r="R99">
        <f t="shared" si="55"/>
        <v>3.9087914397822887E-3</v>
      </c>
      <c r="S99">
        <f t="shared" si="56"/>
        <v>1016.0524954985735</v>
      </c>
      <c r="T99">
        <f t="shared" si="57"/>
        <v>37994.06827030993</v>
      </c>
      <c r="U99">
        <f t="shared" si="34"/>
        <v>3551243.8019308615</v>
      </c>
      <c r="V99">
        <f t="shared" si="58"/>
        <v>443.60058237654187</v>
      </c>
      <c r="W99">
        <f t="shared" si="35"/>
        <v>94742.08461777569</v>
      </c>
      <c r="X99">
        <f t="shared" si="36"/>
        <v>98439.600183223185</v>
      </c>
      <c r="Y99">
        <f t="shared" si="37"/>
        <v>138595.00017666575</v>
      </c>
      <c r="Z99">
        <f t="shared" si="59"/>
        <v>27625.641801084977</v>
      </c>
      <c r="AA99">
        <f t="shared" si="60"/>
        <v>493.42272819538545</v>
      </c>
      <c r="AB99">
        <f t="shared" si="61"/>
        <v>97</v>
      </c>
      <c r="AC99">
        <f>$AL$7*INDEX(I_L,MATCH(AB99-$AL$13,cpi_u,0))/INDEX(I_L,MATCH(AB2-$AL$13,cpi_u,0))</f>
        <v>1009.3604040041786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4.9359723014241921E-2</v>
      </c>
      <c r="E100">
        <f t="shared" si="43"/>
        <v>4.2094109579499106E-3</v>
      </c>
      <c r="F100">
        <f t="shared" si="44"/>
        <v>0.1577825169723443</v>
      </c>
      <c r="G100">
        <f t="shared" si="45"/>
        <v>37.325494489839166</v>
      </c>
      <c r="H100" t="b">
        <f t="shared" si="46"/>
        <v>0</v>
      </c>
      <c r="I100">
        <f t="shared" si="47"/>
        <v>1</v>
      </c>
      <c r="J100">
        <f t="shared" si="48"/>
        <v>1009.3604040041781</v>
      </c>
      <c r="K100">
        <f t="shared" si="49"/>
        <v>6.2999090572257685</v>
      </c>
      <c r="L100">
        <f t="shared" si="50"/>
        <v>37834.135622995789</v>
      </c>
      <c r="M100">
        <f t="shared" si="51"/>
        <v>236.14123630971423</v>
      </c>
      <c r="N100">
        <f t="shared" si="33"/>
        <v>0.72173789392964993</v>
      </c>
      <c r="O100">
        <f t="shared" si="52"/>
        <v>0.99630077823231677</v>
      </c>
      <c r="P100">
        <f t="shared" si="53"/>
        <v>1015.6603130614039</v>
      </c>
      <c r="Q100">
        <f t="shared" si="54"/>
        <v>4.5910130143912209E-2</v>
      </c>
      <c r="R100">
        <f t="shared" si="55"/>
        <v>3.9087914397822887E-3</v>
      </c>
      <c r="S100">
        <f t="shared" si="56"/>
        <v>1016.0662801113548</v>
      </c>
      <c r="T100">
        <f t="shared" si="57"/>
        <v>37834.135622995789</v>
      </c>
      <c r="U100">
        <f t="shared" si="34"/>
        <v>3525777.3672011192</v>
      </c>
      <c r="V100">
        <f t="shared" si="58"/>
        <v>440.41946446201695</v>
      </c>
      <c r="W100">
        <f t="shared" si="35"/>
        <v>94460.298929486788</v>
      </c>
      <c r="X100">
        <f t="shared" si="36"/>
        <v>98156.724203985461</v>
      </c>
      <c r="Y100">
        <f t="shared" si="37"/>
        <v>137970.90121540247</v>
      </c>
      <c r="Z100">
        <f t="shared" si="59"/>
        <v>27407.716584983387</v>
      </c>
      <c r="AA100">
        <f t="shared" si="60"/>
        <v>488.93230223873064</v>
      </c>
      <c r="AB100">
        <f t="shared" si="61"/>
        <v>97</v>
      </c>
      <c r="AC100">
        <f>$AL$7*INDEX(I_L,MATCH(AB100-$AL$13,cpi_u,0))/INDEX(I_L,MATCH(AB2-$AL$13,cpi_u,0))</f>
        <v>1009.3604040041786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4.9359723014241921E-2</v>
      </c>
      <c r="E101">
        <f t="shared" si="43"/>
        <v>4.2094109579499106E-3</v>
      </c>
      <c r="F101">
        <f t="shared" si="44"/>
        <v>0.157118345516428</v>
      </c>
      <c r="G101">
        <f t="shared" si="45"/>
        <v>37.168376144322735</v>
      </c>
      <c r="H101" t="b">
        <f t="shared" si="46"/>
        <v>0</v>
      </c>
      <c r="I101">
        <f t="shared" si="47"/>
        <v>1</v>
      </c>
      <c r="J101">
        <f t="shared" si="48"/>
        <v>1009.3604040041781</v>
      </c>
      <c r="K101">
        <f t="shared" si="49"/>
        <v>6.3128858383985538</v>
      </c>
      <c r="L101">
        <f t="shared" si="50"/>
        <v>37674.876197919788</v>
      </c>
      <c r="M101">
        <f t="shared" si="51"/>
        <v>235.63158557612891</v>
      </c>
      <c r="N101">
        <f t="shared" si="33"/>
        <v>0.71906478078254998</v>
      </c>
      <c r="O101">
        <f t="shared" si="52"/>
        <v>0.99629628266773462</v>
      </c>
      <c r="P101">
        <f t="shared" si="53"/>
        <v>1015.6732898425767</v>
      </c>
      <c r="Q101">
        <f t="shared" si="54"/>
        <v>4.5910130143912209E-2</v>
      </c>
      <c r="R101">
        <f t="shared" si="55"/>
        <v>3.9087914397822887E-3</v>
      </c>
      <c r="S101">
        <f t="shared" si="56"/>
        <v>1016.0800931181815</v>
      </c>
      <c r="T101">
        <f t="shared" si="57"/>
        <v>37674.876197919788</v>
      </c>
      <c r="U101">
        <f t="shared" si="34"/>
        <v>3500395.7061748509</v>
      </c>
      <c r="V101">
        <f t="shared" si="58"/>
        <v>437.24893598216016</v>
      </c>
      <c r="W101">
        <f t="shared" si="35"/>
        <v>94176.718740227167</v>
      </c>
      <c r="X101">
        <f t="shared" si="36"/>
        <v>97872.147063183947</v>
      </c>
      <c r="Y101">
        <f t="shared" si="37"/>
        <v>137353.06992204138</v>
      </c>
      <c r="Z101">
        <f t="shared" si="59"/>
        <v>27191.385801146924</v>
      </c>
      <c r="AA101">
        <f t="shared" si="60"/>
        <v>484.4745546164346</v>
      </c>
      <c r="AB101">
        <f t="shared" si="61"/>
        <v>97</v>
      </c>
      <c r="AC101">
        <f>$AL$7*INDEX(I_L,MATCH(AB101-$AL$13,cpi_u,0))/INDEX(I_L,MATCH(AB2-$AL$13,cpi_u,0))</f>
        <v>1009.3604040041786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4.9359723014241921E-2</v>
      </c>
      <c r="E102">
        <f t="shared" si="43"/>
        <v>4.2094109579499106E-3</v>
      </c>
      <c r="F102">
        <f t="shared" si="44"/>
        <v>0.15645696983111618</v>
      </c>
      <c r="G102">
        <f t="shared" si="45"/>
        <v>37.011919174491617</v>
      </c>
      <c r="H102" t="b">
        <f t="shared" si="46"/>
        <v>0</v>
      </c>
      <c r="I102">
        <f t="shared" si="47"/>
        <v>1</v>
      </c>
      <c r="J102">
        <f t="shared" si="48"/>
        <v>1009.3604040041781</v>
      </c>
      <c r="K102">
        <f t="shared" si="49"/>
        <v>6.3258893496158652</v>
      </c>
      <c r="L102">
        <f t="shared" si="50"/>
        <v>37516.287161212851</v>
      </c>
      <c r="M102">
        <f t="shared" si="51"/>
        <v>235.1230347938876</v>
      </c>
      <c r="N102">
        <f t="shared" si="33"/>
        <v>0.71639838698899228</v>
      </c>
      <c r="O102">
        <f t="shared" si="52"/>
        <v>0.9962918587242503</v>
      </c>
      <c r="P102">
        <f t="shared" si="53"/>
        <v>1015.686293353794</v>
      </c>
      <c r="Q102">
        <f t="shared" si="54"/>
        <v>4.5910130143912209E-2</v>
      </c>
      <c r="R102">
        <f t="shared" si="55"/>
        <v>3.9087914397822887E-3</v>
      </c>
      <c r="S102">
        <f t="shared" si="56"/>
        <v>1016.0939345775405</v>
      </c>
      <c r="T102">
        <f t="shared" si="57"/>
        <v>37516.287161212851</v>
      </c>
      <c r="U102">
        <f t="shared" si="34"/>
        <v>3475097.9709741967</v>
      </c>
      <c r="V102">
        <f t="shared" si="58"/>
        <v>434.08889102503383</v>
      </c>
      <c r="W102">
        <f t="shared" si="35"/>
        <v>93891.320647031258</v>
      </c>
      <c r="X102">
        <f t="shared" si="36"/>
        <v>97585.846330664906</v>
      </c>
      <c r="Y102">
        <f t="shared" si="37"/>
        <v>136741.48599073198</v>
      </c>
      <c r="Z102">
        <f t="shared" si="59"/>
        <v>26976.640803352711</v>
      </c>
      <c r="AA102">
        <f t="shared" si="60"/>
        <v>480.04927481116931</v>
      </c>
      <c r="AB102">
        <f t="shared" si="61"/>
        <v>97</v>
      </c>
      <c r="AC102">
        <f>$AL$7*INDEX(I_L,MATCH(AB102-$AL$13,cpi_u,0))/INDEX(I_L,MATCH(AB2-$AL$13,cpi_u,0))</f>
        <v>1009.3604040041786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4.9359723014241921E-2</v>
      </c>
      <c r="E103">
        <f t="shared" si="43"/>
        <v>4.2094109579499106E-3</v>
      </c>
      <c r="F103">
        <f t="shared" si="44"/>
        <v>0.15579837814786143</v>
      </c>
      <c r="G103">
        <f t="shared" si="45"/>
        <v>36.856120796343752</v>
      </c>
      <c r="H103" t="b">
        <f t="shared" si="46"/>
        <v>0</v>
      </c>
      <c r="I103">
        <f t="shared" si="47"/>
        <v>1</v>
      </c>
      <c r="J103">
        <f t="shared" si="48"/>
        <v>1009.3604040041781</v>
      </c>
      <c r="K103">
        <f t="shared" si="49"/>
        <v>6.3389196459372155</v>
      </c>
      <c r="L103">
        <f t="shared" si="50"/>
        <v>37358.365690934843</v>
      </c>
      <c r="M103">
        <f t="shared" si="51"/>
        <v>234.61558158902523</v>
      </c>
      <c r="N103">
        <f t="shared" si="33"/>
        <v>0.71373876193333774</v>
      </c>
      <c r="O103">
        <f t="shared" si="52"/>
        <v>0.99628750552212586</v>
      </c>
      <c r="P103">
        <f t="shared" si="53"/>
        <v>1015.6993236501154</v>
      </c>
      <c r="Q103">
        <f t="shared" si="54"/>
        <v>4.5910130143912209E-2</v>
      </c>
      <c r="R103">
        <f t="shared" si="55"/>
        <v>3.9087914397822887E-3</v>
      </c>
      <c r="S103">
        <f t="shared" si="56"/>
        <v>1016.1078045480397</v>
      </c>
      <c r="T103">
        <f t="shared" si="57"/>
        <v>37358.365690934843</v>
      </c>
      <c r="U103">
        <f t="shared" si="34"/>
        <v>3449883.3231227151</v>
      </c>
      <c r="V103">
        <f t="shared" si="58"/>
        <v>430.93922485307036</v>
      </c>
      <c r="W103">
        <f t="shared" si="35"/>
        <v>93604.081183306596</v>
      </c>
      <c r="X103">
        <f t="shared" si="36"/>
        <v>97297.79953180936</v>
      </c>
      <c r="Y103">
        <f t="shared" si="37"/>
        <v>136136.1296400892</v>
      </c>
      <c r="Z103">
        <f t="shared" si="59"/>
        <v>26763.472921530632</v>
      </c>
      <c r="AA103">
        <f t="shared" si="60"/>
        <v>475.65625302800464</v>
      </c>
      <c r="AB103">
        <f t="shared" si="61"/>
        <v>97</v>
      </c>
      <c r="AC103">
        <f>$AL$7*INDEX(I_L,MATCH(AB103-$AL$13,cpi_u,0))/INDEX(I_L,MATCH(AB2-$AL$13,cpi_u,0))</f>
        <v>1009.3604040041786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4.9359723014241921E-2</v>
      </c>
      <c r="E104">
        <f t="shared" si="43"/>
        <v>4.2094109579499106E-3</v>
      </c>
      <c r="F104">
        <f t="shared" si="44"/>
        <v>0.15514255874765498</v>
      </c>
      <c r="G104">
        <f t="shared" si="45"/>
        <v>36.700978237596097</v>
      </c>
      <c r="H104" t="b">
        <f t="shared" si="46"/>
        <v>0</v>
      </c>
      <c r="I104">
        <f t="shared" si="47"/>
        <v>1</v>
      </c>
      <c r="J104">
        <f t="shared" si="48"/>
        <v>1009.3604040041781</v>
      </c>
      <c r="K104">
        <f t="shared" si="49"/>
        <v>6.3519767825355364</v>
      </c>
      <c r="L104">
        <f t="shared" si="50"/>
        <v>37201.10897702432</v>
      </c>
      <c r="M104">
        <f t="shared" si="51"/>
        <v>234.10922359270066</v>
      </c>
      <c r="N104">
        <f t="shared" si="33"/>
        <v>0.71108595354178172</v>
      </c>
      <c r="O104">
        <f t="shared" si="52"/>
        <v>0.9962832221913096</v>
      </c>
      <c r="P104">
        <f t="shared" si="53"/>
        <v>1015.7123807867137</v>
      </c>
      <c r="Q104">
        <f t="shared" si="54"/>
        <v>4.5910130143912209E-2</v>
      </c>
      <c r="R104">
        <f t="shared" si="55"/>
        <v>3.9087914397822887E-3</v>
      </c>
      <c r="S104">
        <f t="shared" si="56"/>
        <v>1016.1217030884071</v>
      </c>
      <c r="T104">
        <f t="shared" si="57"/>
        <v>37201.10897702432</v>
      </c>
      <c r="U104">
        <f t="shared" si="34"/>
        <v>3424750.9333946756</v>
      </c>
      <c r="V104">
        <f t="shared" si="58"/>
        <v>427.79983388424677</v>
      </c>
      <c r="W104">
        <f t="shared" si="35"/>
        <v>93314.976816786773</v>
      </c>
      <c r="X104">
        <f t="shared" si="36"/>
        <v>97007.984145588009</v>
      </c>
      <c r="Y104">
        <f t="shared" si="37"/>
        <v>135536.98160561704</v>
      </c>
      <c r="Z104">
        <f t="shared" si="59"/>
        <v>26551.873463808515</v>
      </c>
      <c r="AA104">
        <f t="shared" si="60"/>
        <v>471.29528020682449</v>
      </c>
      <c r="AB104">
        <f t="shared" si="61"/>
        <v>97</v>
      </c>
      <c r="AC104">
        <f>$AL$7*INDEX(I_L,MATCH(AB104-$AL$13,cpi_u,0))/INDEX(I_L,MATCH(AB2-$AL$13,cpi_u,0))</f>
        <v>1009.3604040041786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4.9359723014241921E-2</v>
      </c>
      <c r="E105">
        <f t="shared" si="43"/>
        <v>4.2094109579499106E-3</v>
      </c>
      <c r="F105">
        <f t="shared" si="44"/>
        <v>0.15448949996081821</v>
      </c>
      <c r="G105">
        <f t="shared" si="45"/>
        <v>36.546488737635279</v>
      </c>
      <c r="H105" t="b">
        <f t="shared" si="46"/>
        <v>0</v>
      </c>
      <c r="I105">
        <f t="shared" si="47"/>
        <v>1</v>
      </c>
      <c r="J105">
        <f t="shared" si="48"/>
        <v>1009.3604040041781</v>
      </c>
      <c r="K105">
        <f t="shared" si="49"/>
        <v>6.3650608146974044</v>
      </c>
      <c r="L105">
        <f t="shared" si="50"/>
        <v>37044.514221248544</v>
      </c>
      <c r="M105">
        <f t="shared" si="51"/>
        <v>233.60395844118511</v>
      </c>
      <c r="N105">
        <f t="shared" si="33"/>
        <v>0.70844000830584686</v>
      </c>
      <c r="O105">
        <f t="shared" si="52"/>
        <v>0.99627900787133272</v>
      </c>
      <c r="P105">
        <f t="shared" si="53"/>
        <v>1015.7254648188755</v>
      </c>
      <c r="Q105">
        <f t="shared" si="54"/>
        <v>4.5910130143912209E-2</v>
      </c>
      <c r="R105">
        <f t="shared" si="55"/>
        <v>3.9087914397822887E-3</v>
      </c>
      <c r="S105">
        <f t="shared" si="56"/>
        <v>1016.135630257492</v>
      </c>
      <c r="T105">
        <f t="shared" si="57"/>
        <v>37044.514221248544</v>
      </c>
      <c r="U105">
        <f t="shared" si="34"/>
        <v>3399699.9816669435</v>
      </c>
      <c r="V105">
        <f t="shared" si="58"/>
        <v>424.67061567358309</v>
      </c>
      <c r="W105">
        <f t="shared" si="35"/>
        <v>93023.983947490982</v>
      </c>
      <c r="X105">
        <f t="shared" si="36"/>
        <v>96716.377602624838</v>
      </c>
      <c r="Y105">
        <f t="shared" si="37"/>
        <v>134944.02313226543</v>
      </c>
      <c r="Z105">
        <f t="shared" si="59"/>
        <v>26341.833718508613</v>
      </c>
      <c r="AA105">
        <f t="shared" si="60"/>
        <v>466.96614803432715</v>
      </c>
      <c r="AB105">
        <f t="shared" si="61"/>
        <v>97</v>
      </c>
      <c r="AC105">
        <f>$AL$7*INDEX(I_L,MATCH(AB105-$AL$13,cpi_u,0))/INDEX(I_L,MATCH(AB2-$AL$13,cpi_u,0))</f>
        <v>1009.3604040041786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4.9359723014241921E-2</v>
      </c>
      <c r="E106">
        <f t="shared" si="43"/>
        <v>4.2094109579499106E-3</v>
      </c>
      <c r="F106">
        <f t="shared" si="44"/>
        <v>0.15383919016679493</v>
      </c>
      <c r="G106">
        <f t="shared" si="45"/>
        <v>36.392649547468487</v>
      </c>
      <c r="H106" t="b">
        <f t="shared" si="46"/>
        <v>0</v>
      </c>
      <c r="I106">
        <f t="shared" si="47"/>
        <v>1</v>
      </c>
      <c r="J106">
        <f t="shared" si="48"/>
        <v>1009.3604040041781</v>
      </c>
      <c r="K106">
        <f t="shared" si="49"/>
        <v>6.3781717978232724</v>
      </c>
      <c r="L106">
        <f t="shared" si="50"/>
        <v>36888.578637153689</v>
      </c>
      <c r="M106">
        <f t="shared" si="51"/>
        <v>233.09978377585119</v>
      </c>
      <c r="N106">
        <f t="shared" si="33"/>
        <v>0.70580097130559771</v>
      </c>
      <c r="O106">
        <f t="shared" si="52"/>
        <v>0.99627486171121238</v>
      </c>
      <c r="P106">
        <f t="shared" si="53"/>
        <v>1015.7385758020014</v>
      </c>
      <c r="Q106">
        <f t="shared" si="54"/>
        <v>4.5910130143912209E-2</v>
      </c>
      <c r="R106">
        <f t="shared" si="55"/>
        <v>3.9087914397822887E-3</v>
      </c>
      <c r="S106">
        <f t="shared" si="56"/>
        <v>1016.1495861142649</v>
      </c>
      <c r="T106">
        <f t="shared" si="57"/>
        <v>36888.578637153689</v>
      </c>
      <c r="U106">
        <f t="shared" si="34"/>
        <v>3374729.6567733902</v>
      </c>
      <c r="V106">
        <f t="shared" si="58"/>
        <v>421.55146889495609</v>
      </c>
      <c r="W106">
        <f t="shared" si="35"/>
        <v>92731.078905689108</v>
      </c>
      <c r="X106">
        <f t="shared" si="36"/>
        <v>96422.95728326893</v>
      </c>
      <c r="Y106">
        <f t="shared" si="37"/>
        <v>134357.23596713899</v>
      </c>
      <c r="Z106">
        <f t="shared" si="59"/>
        <v>26133.344956096043</v>
      </c>
      <c r="AA106">
        <f t="shared" si="60"/>
        <v>462.66864895561662</v>
      </c>
      <c r="AB106">
        <f t="shared" si="61"/>
        <v>97</v>
      </c>
      <c r="AC106">
        <f>$AL$7*INDEX(I_L,MATCH(AB106-$AL$13,cpi_u,0))/INDEX(I_L,MATCH(AB2-$AL$13,cpi_u,0))</f>
        <v>1009.3604040041786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4.9359723014241921E-2</v>
      </c>
      <c r="E107">
        <f t="shared" si="43"/>
        <v>4.2094109579499106E-3</v>
      </c>
      <c r="F107">
        <f t="shared" si="44"/>
        <v>0.15319161779394472</v>
      </c>
      <c r="G107">
        <f t="shared" si="45"/>
        <v>36.239457929674543</v>
      </c>
      <c r="H107" t="b">
        <f t="shared" si="46"/>
        <v>0</v>
      </c>
      <c r="I107">
        <f t="shared" si="47"/>
        <v>1</v>
      </c>
      <c r="J107">
        <f t="shared" si="48"/>
        <v>1009.3604040041781</v>
      </c>
      <c r="K107">
        <f t="shared" si="49"/>
        <v>6.3913097874277183</v>
      </c>
      <c r="L107">
        <f t="shared" si="50"/>
        <v>36733.299450015264</v>
      </c>
      <c r="M107">
        <f t="shared" si="51"/>
        <v>232.59669724316225</v>
      </c>
      <c r="N107">
        <f t="shared" si="33"/>
        <v>0.70316888623257678</v>
      </c>
      <c r="O107">
        <f t="shared" si="52"/>
        <v>0.99627078286935189</v>
      </c>
      <c r="P107">
        <f t="shared" si="53"/>
        <v>1015.7517137916059</v>
      </c>
      <c r="Q107">
        <f t="shared" si="54"/>
        <v>4.5910130143912209E-2</v>
      </c>
      <c r="R107">
        <f t="shared" si="55"/>
        <v>3.9087914397822887E-3</v>
      </c>
      <c r="S107">
        <f t="shared" si="56"/>
        <v>1016.1635707178179</v>
      </c>
      <c r="T107">
        <f t="shared" si="57"/>
        <v>36733.299450015264</v>
      </c>
      <c r="U107">
        <f t="shared" si="34"/>
        <v>3349839.1563617974</v>
      </c>
      <c r="V107">
        <f t="shared" si="58"/>
        <v>418.44229332322465</v>
      </c>
      <c r="W107">
        <f t="shared" si="35"/>
        <v>92436.237949872753</v>
      </c>
      <c r="X107">
        <f t="shared" si="36"/>
        <v>96127.700515674238</v>
      </c>
      <c r="Y107">
        <f t="shared" si="37"/>
        <v>133776.60235233136</v>
      </c>
      <c r="Z107">
        <f t="shared" si="59"/>
        <v>25926.39843108015</v>
      </c>
      <c r="AA107">
        <f t="shared" si="60"/>
        <v>458.40257618539499</v>
      </c>
      <c r="AB107">
        <f t="shared" si="61"/>
        <v>97</v>
      </c>
      <c r="AC107">
        <f>$AL$7*INDEX(I_L,MATCH(AB107-$AL$13,cpi_u,0))/INDEX(I_L,MATCH(AB2-$AL$13,cpi_u,0))</f>
        <v>1009.3604040041786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4.9359723014241921E-2</v>
      </c>
      <c r="E108">
        <f t="shared" si="43"/>
        <v>4.2094109579499106E-3</v>
      </c>
      <c r="F108">
        <f t="shared" si="44"/>
        <v>0.1525467713193368</v>
      </c>
      <c r="G108">
        <f t="shared" si="45"/>
        <v>36.086911158355207</v>
      </c>
      <c r="H108" t="b">
        <f t="shared" si="46"/>
        <v>0</v>
      </c>
      <c r="I108">
        <f t="shared" si="47"/>
        <v>1</v>
      </c>
      <c r="J108">
        <f t="shared" si="48"/>
        <v>1009.3604040041781</v>
      </c>
      <c r="K108">
        <f t="shared" si="49"/>
        <v>6.4044748391396631</v>
      </c>
      <c r="L108">
        <f t="shared" si="50"/>
        <v>36578.673896788714</v>
      </c>
      <c r="M108">
        <f t="shared" si="51"/>
        <v>232.09469649466095</v>
      </c>
      <c r="N108">
        <f t="shared" si="33"/>
        <v>0.70054379541246425</v>
      </c>
      <c r="O108">
        <f t="shared" si="52"/>
        <v>0.99626677051344348</v>
      </c>
      <c r="P108">
        <f t="shared" si="53"/>
        <v>1015.7648788433178</v>
      </c>
      <c r="Q108">
        <f t="shared" si="54"/>
        <v>4.5910130143912209E-2</v>
      </c>
      <c r="R108">
        <f t="shared" si="55"/>
        <v>3.9087914397822887E-3</v>
      </c>
      <c r="S108">
        <f t="shared" si="56"/>
        <v>1016.1775841273644</v>
      </c>
      <c r="T108">
        <f t="shared" si="57"/>
        <v>36578.673896788714</v>
      </c>
      <c r="U108">
        <f t="shared" si="34"/>
        <v>3325027.6867531976</v>
      </c>
      <c r="V108">
        <f t="shared" si="58"/>
        <v>415.34298981665927</v>
      </c>
      <c r="W108">
        <f t="shared" si="35"/>
        <v>92139.437264731241</v>
      </c>
      <c r="X108">
        <f t="shared" si="36"/>
        <v>95830.584573886925</v>
      </c>
      <c r="Y108">
        <f t="shared" si="37"/>
        <v>133202.10501790303</v>
      </c>
      <c r="Z108">
        <f t="shared" si="59"/>
        <v>25720.985383869549</v>
      </c>
      <c r="AA108">
        <f t="shared" si="60"/>
        <v>454.16772371876164</v>
      </c>
      <c r="AB108">
        <f t="shared" si="61"/>
        <v>97</v>
      </c>
      <c r="AC108">
        <f>$AL$7*INDEX(I_L,MATCH(AB108-$AL$13,cpi_u,0))/INDEX(I_L,MATCH(AB2-$AL$13,cpi_u,0))</f>
        <v>1009.3604040041786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4.9359723014241921E-2</v>
      </c>
      <c r="E109">
        <f t="shared" si="43"/>
        <v>4.2094109579499106E-3</v>
      </c>
      <c r="F109">
        <f t="shared" si="44"/>
        <v>0.15190463926854531</v>
      </c>
      <c r="G109">
        <f t="shared" si="45"/>
        <v>35.935006519086663</v>
      </c>
      <c r="H109" t="b">
        <f t="shared" si="46"/>
        <v>0</v>
      </c>
      <c r="I109">
        <f t="shared" si="47"/>
        <v>1</v>
      </c>
      <c r="J109">
        <f t="shared" si="48"/>
        <v>1009.3604040041781</v>
      </c>
      <c r="K109">
        <f t="shared" si="49"/>
        <v>6.4176670087026189</v>
      </c>
      <c r="L109">
        <f t="shared" si="50"/>
        <v>36424.699226060293</v>
      </c>
      <c r="M109">
        <f t="shared" si="51"/>
        <v>231.59377918695861</v>
      </c>
      <c r="N109">
        <f t="shared" si="33"/>
        <v>0.6979257398274622</v>
      </c>
      <c r="O109">
        <f t="shared" si="52"/>
        <v>0.99626282382037146</v>
      </c>
      <c r="P109">
        <f t="shared" si="53"/>
        <v>1015.7780710128808</v>
      </c>
      <c r="Q109">
        <f t="shared" si="54"/>
        <v>4.5910130143912209E-2</v>
      </c>
      <c r="R109">
        <f t="shared" si="55"/>
        <v>3.9087914397822887E-3</v>
      </c>
      <c r="S109">
        <f t="shared" si="56"/>
        <v>1016.1916264022402</v>
      </c>
      <c r="T109">
        <f t="shared" si="57"/>
        <v>36424.699226060293</v>
      </c>
      <c r="U109">
        <f t="shared" si="34"/>
        <v>3300294.4628036125</v>
      </c>
      <c r="V109">
        <f t="shared" si="58"/>
        <v>412.25346029967147</v>
      </c>
      <c r="W109">
        <f t="shared" si="35"/>
        <v>91840.652959132829</v>
      </c>
      <c r="X109">
        <f t="shared" si="36"/>
        <v>95531.58667593998</v>
      </c>
      <c r="Y109">
        <f t="shared" si="37"/>
        <v>132633.72717498173</v>
      </c>
      <c r="Z109">
        <f t="shared" si="59"/>
        <v>25517.097042581729</v>
      </c>
      <c r="AA109">
        <f t="shared" si="60"/>
        <v>449.9638863416277</v>
      </c>
      <c r="AB109">
        <f t="shared" si="61"/>
        <v>97</v>
      </c>
      <c r="AC109">
        <f>$AL$7*INDEX(I_L,MATCH(AB109-$AL$13,cpi_u,0))/INDEX(I_L,MATCH(AB2-$AL$13,cpi_u,0))</f>
        <v>1009.3604040041786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5.5670486352984702E-2</v>
      </c>
      <c r="E110">
        <f t="shared" si="43"/>
        <v>4.7619684277507845E-3</v>
      </c>
      <c r="F110">
        <f t="shared" si="44"/>
        <v>0.1711213664949093</v>
      </c>
      <c r="G110">
        <f t="shared" si="45"/>
        <v>35.763885152591754</v>
      </c>
      <c r="H110" t="b">
        <f t="shared" si="46"/>
        <v>0</v>
      </c>
      <c r="I110">
        <f t="shared" si="47"/>
        <v>1</v>
      </c>
      <c r="J110">
        <f t="shared" si="48"/>
        <v>1009.3604040041781</v>
      </c>
      <c r="K110">
        <f t="shared" si="49"/>
        <v>6.4308863519749186</v>
      </c>
      <c r="L110">
        <f t="shared" si="50"/>
        <v>36271.372697998086</v>
      </c>
      <c r="M110">
        <f t="shared" si="51"/>
        <v>231.09394298172415</v>
      </c>
      <c r="N110">
        <f t="shared" si="33"/>
        <v>0.69531475913840624</v>
      </c>
      <c r="O110">
        <f t="shared" si="52"/>
        <v>0.99625894197611709</v>
      </c>
      <c r="P110">
        <f t="shared" si="53"/>
        <v>1015.791290356153</v>
      </c>
      <c r="Q110">
        <f t="shared" si="54"/>
        <v>5.1779854455483304E-2</v>
      </c>
      <c r="R110">
        <f t="shared" si="55"/>
        <v>4.4209140826542148E-3</v>
      </c>
      <c r="S110">
        <f t="shared" si="56"/>
        <v>1016.2056976019031</v>
      </c>
      <c r="T110">
        <f t="shared" si="57"/>
        <v>36271.372697998086</v>
      </c>
      <c r="U110">
        <f t="shared" si="34"/>
        <v>3275638.7077681329</v>
      </c>
      <c r="V110">
        <f t="shared" si="58"/>
        <v>409.17360774583517</v>
      </c>
      <c r="W110">
        <f t="shared" si="35"/>
        <v>91590.684115893775</v>
      </c>
      <c r="X110">
        <f t="shared" si="36"/>
        <v>95279.67033598054</v>
      </c>
      <c r="Y110">
        <f t="shared" si="37"/>
        <v>131932.47950467662</v>
      </c>
      <c r="Z110">
        <f t="shared" si="59"/>
        <v>25314.724624807928</v>
      </c>
      <c r="AA110">
        <f t="shared" si="60"/>
        <v>445.7908596407533</v>
      </c>
      <c r="AB110">
        <f t="shared" si="61"/>
        <v>97</v>
      </c>
      <c r="AC110">
        <f>$AL$7*INDEX(I_L,MATCH(AB110-$AL$13,cpi_u,0))/INDEX(I_L,MATCH(AB2-$AL$13,cpi_u,0))</f>
        <v>1009.3604040041786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5.5002440516748886E-2</v>
      </c>
      <c r="E111">
        <f t="shared" si="43"/>
        <v>4.7033157773479495E-3</v>
      </c>
      <c r="F111">
        <f t="shared" si="44"/>
        <v>0.16820884529744487</v>
      </c>
      <c r="G111">
        <f t="shared" si="45"/>
        <v>35.595676307294312</v>
      </c>
      <c r="H111" t="b">
        <f t="shared" si="46"/>
        <v>1</v>
      </c>
      <c r="I111">
        <f t="shared" si="47"/>
        <v>1.0249999999999999</v>
      </c>
      <c r="J111">
        <f t="shared" si="48"/>
        <v>1034.5944141042826</v>
      </c>
      <c r="K111">
        <f t="shared" si="49"/>
        <v>6.4441329249299564</v>
      </c>
      <c r="L111">
        <f t="shared" si="50"/>
        <v>37001.115805538517</v>
      </c>
      <c r="M111">
        <f t="shared" si="51"/>
        <v>230.46722983523014</v>
      </c>
      <c r="N111">
        <f t="shared" si="33"/>
        <v>0.69271089170660483</v>
      </c>
      <c r="O111">
        <f t="shared" si="52"/>
        <v>0.99625512417566398</v>
      </c>
      <c r="P111">
        <f t="shared" si="53"/>
        <v>1041.0385470292126</v>
      </c>
      <c r="Q111">
        <f t="shared" si="54"/>
        <v>5.1158496202017505E-2</v>
      </c>
      <c r="R111">
        <f t="shared" si="55"/>
        <v>4.3665644002117698E-3</v>
      </c>
      <c r="S111">
        <f t="shared" si="56"/>
        <v>1041.4538078860378</v>
      </c>
      <c r="T111">
        <f t="shared" si="57"/>
        <v>37001.115805538517</v>
      </c>
      <c r="U111">
        <f t="shared" si="34"/>
        <v>3250174.1510036574</v>
      </c>
      <c r="V111">
        <f t="shared" si="58"/>
        <v>405.99272441573549</v>
      </c>
      <c r="W111">
        <f t="shared" si="35"/>
        <v>91308.116270785089</v>
      </c>
      <c r="X111">
        <f t="shared" si="36"/>
        <v>94995.442779431105</v>
      </c>
      <c r="Y111">
        <f t="shared" si="37"/>
        <v>131252.88084106924</v>
      </c>
      <c r="Z111">
        <f t="shared" si="59"/>
        <v>25727.421924180289</v>
      </c>
      <c r="AA111">
        <f t="shared" si="60"/>
        <v>441.48284855859674</v>
      </c>
      <c r="AB111">
        <f t="shared" si="61"/>
        <v>109</v>
      </c>
      <c r="AC111">
        <f>$AL$7*INDEX(I_L,MATCH(AB111-$AL$13,cpi_u,0))/INDEX(I_L,MATCH(AB2-$AL$13,cpi_u,0))</f>
        <v>1034.5944141042828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5.5002440516748886E-2</v>
      </c>
      <c r="E112">
        <f t="shared" si="43"/>
        <v>4.7033157773479495E-3</v>
      </c>
      <c r="F112">
        <f t="shared" si="44"/>
        <v>0.16741770598146793</v>
      </c>
      <c r="G112">
        <f t="shared" si="45"/>
        <v>35.428258601312841</v>
      </c>
      <c r="H112" t="b">
        <f t="shared" si="46"/>
        <v>0</v>
      </c>
      <c r="I112">
        <f t="shared" si="47"/>
        <v>1</v>
      </c>
      <c r="J112">
        <f t="shared" si="48"/>
        <v>1034.5944141042826</v>
      </c>
      <c r="K112">
        <f t="shared" si="49"/>
        <v>6.4574067836564142</v>
      </c>
      <c r="L112">
        <f t="shared" si="50"/>
        <v>36827.08787379085</v>
      </c>
      <c r="M112">
        <f t="shared" si="51"/>
        <v>229.8557616555602</v>
      </c>
      <c r="N112">
        <f t="shared" si="33"/>
        <v>0.69011417461540803</v>
      </c>
      <c r="O112">
        <f t="shared" si="52"/>
        <v>0.99625136962290373</v>
      </c>
      <c r="P112">
        <f t="shared" si="53"/>
        <v>1041.0518208879389</v>
      </c>
      <c r="Q112">
        <f t="shared" si="54"/>
        <v>5.1158496202017505E-2</v>
      </c>
      <c r="R112">
        <f t="shared" si="55"/>
        <v>4.3665644002117698E-3</v>
      </c>
      <c r="S112">
        <f t="shared" si="56"/>
        <v>1041.4679371141387</v>
      </c>
      <c r="T112">
        <f t="shared" si="57"/>
        <v>36827.08787379085</v>
      </c>
      <c r="U112">
        <f t="shared" si="34"/>
        <v>3224804.4937956086</v>
      </c>
      <c r="V112">
        <f t="shared" si="58"/>
        <v>402.82369538256552</v>
      </c>
      <c r="W112">
        <f t="shared" si="35"/>
        <v>91023.511205716175</v>
      </c>
      <c r="X112">
        <f t="shared" si="36"/>
        <v>94709.274072420303</v>
      </c>
      <c r="Y112">
        <f t="shared" si="37"/>
        <v>130580.15998471</v>
      </c>
      <c r="Z112">
        <f t="shared" si="59"/>
        <v>25510.524880011151</v>
      </c>
      <c r="AA112">
        <f t="shared" si="60"/>
        <v>437.21793167479171</v>
      </c>
      <c r="AB112">
        <f t="shared" si="61"/>
        <v>109</v>
      </c>
      <c r="AC112">
        <f>$AL$7*INDEX(I_L,MATCH(AB112-$AL$13,cpi_u,0))/INDEX(I_L,MATCH(AB2-$AL$13,cpi_u,0))</f>
        <v>1034.5944141042828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5.5002440516748886E-2</v>
      </c>
      <c r="E113">
        <f t="shared" si="43"/>
        <v>4.7033157773479495E-3</v>
      </c>
      <c r="F113">
        <f t="shared" si="44"/>
        <v>0.16663028764351789</v>
      </c>
      <c r="G113">
        <f t="shared" si="45"/>
        <v>35.26162831366932</v>
      </c>
      <c r="H113" t="b">
        <f t="shared" si="46"/>
        <v>0</v>
      </c>
      <c r="I113">
        <f t="shared" si="47"/>
        <v>1</v>
      </c>
      <c r="J113">
        <f t="shared" si="48"/>
        <v>1034.5944141042826</v>
      </c>
      <c r="K113">
        <f t="shared" si="49"/>
        <v>6.4707079843585174</v>
      </c>
      <c r="L113">
        <f t="shared" si="50"/>
        <v>36653.878450360266</v>
      </c>
      <c r="M113">
        <f t="shared" si="51"/>
        <v>229.24591580343332</v>
      </c>
      <c r="N113">
        <f t="shared" si="33"/>
        <v>0.68752464369150801</v>
      </c>
      <c r="O113">
        <f t="shared" si="52"/>
        <v>0.99624767753054322</v>
      </c>
      <c r="P113">
        <f t="shared" si="53"/>
        <v>1041.0651220886411</v>
      </c>
      <c r="Q113">
        <f t="shared" si="54"/>
        <v>5.1158496202017505E-2</v>
      </c>
      <c r="R113">
        <f t="shared" si="55"/>
        <v>4.3665644002117698E-3</v>
      </c>
      <c r="S113">
        <f t="shared" si="56"/>
        <v>1041.4820954461361</v>
      </c>
      <c r="T113">
        <f t="shared" si="57"/>
        <v>36653.878450360266</v>
      </c>
      <c r="U113">
        <f t="shared" si="34"/>
        <v>3199528.8667530487</v>
      </c>
      <c r="V113">
        <f t="shared" si="58"/>
        <v>399.66641204709993</v>
      </c>
      <c r="W113">
        <f t="shared" si="35"/>
        <v>90736.843979287791</v>
      </c>
      <c r="X113">
        <f t="shared" si="36"/>
        <v>94421.140496500229</v>
      </c>
      <c r="Y113">
        <f t="shared" si="37"/>
        <v>129914.29438729139</v>
      </c>
      <c r="Z113">
        <f t="shared" si="59"/>
        <v>25295.361073223867</v>
      </c>
      <c r="AA113">
        <f t="shared" si="60"/>
        <v>432.98636350678549</v>
      </c>
      <c r="AB113">
        <f t="shared" si="61"/>
        <v>109</v>
      </c>
      <c r="AC113">
        <f>$AL$7*INDEX(I_L,MATCH(AB113-$AL$13,cpi_u,0))/INDEX(I_L,MATCH(AB2-$AL$13,cpi_u,0))</f>
        <v>1034.5944141042828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5.5002440516748886E-2</v>
      </c>
      <c r="E114">
        <f t="shared" si="43"/>
        <v>4.7033157773479495E-3</v>
      </c>
      <c r="F114">
        <f t="shared" si="44"/>
        <v>0.16584657278266007</v>
      </c>
      <c r="G114">
        <f t="shared" si="45"/>
        <v>35.095781740886657</v>
      </c>
      <c r="H114" t="b">
        <f t="shared" si="46"/>
        <v>0</v>
      </c>
      <c r="I114">
        <f t="shared" si="47"/>
        <v>1</v>
      </c>
      <c r="J114">
        <f t="shared" si="48"/>
        <v>1034.5944141042826</v>
      </c>
      <c r="K114">
        <f t="shared" si="49"/>
        <v>6.4840365833562608</v>
      </c>
      <c r="L114">
        <f t="shared" si="50"/>
        <v>36481.483685543695</v>
      </c>
      <c r="M114">
        <f t="shared" si="51"/>
        <v>228.63768797454281</v>
      </c>
      <c r="N114">
        <f t="shared" si="33"/>
        <v>0.68494233352597411</v>
      </c>
      <c r="O114">
        <f t="shared" si="52"/>
        <v>0.9962440471200148</v>
      </c>
      <c r="P114">
        <f t="shared" si="53"/>
        <v>1041.0784506876389</v>
      </c>
      <c r="Q114">
        <f t="shared" si="54"/>
        <v>5.1158496202017505E-2</v>
      </c>
      <c r="R114">
        <f t="shared" si="55"/>
        <v>4.3665644002117698E-3</v>
      </c>
      <c r="S114">
        <f t="shared" si="56"/>
        <v>1041.496282941979</v>
      </c>
      <c r="T114">
        <f t="shared" si="57"/>
        <v>36481.483685543695</v>
      </c>
      <c r="U114">
        <f t="shared" si="34"/>
        <v>3174346.4094646145</v>
      </c>
      <c r="V114">
        <f t="shared" si="58"/>
        <v>396.52076693178907</v>
      </c>
      <c r="W114">
        <f t="shared" si="35"/>
        <v>90448.089542524584</v>
      </c>
      <c r="X114">
        <f t="shared" si="36"/>
        <v>94131.018248225926</v>
      </c>
      <c r="Y114">
        <f t="shared" si="37"/>
        <v>129255.26202254051</v>
      </c>
      <c r="Z114">
        <f t="shared" si="59"/>
        <v>25081.919072240991</v>
      </c>
      <c r="AA114">
        <f t="shared" si="60"/>
        <v>428.78790435291626</v>
      </c>
      <c r="AB114">
        <f t="shared" si="61"/>
        <v>109</v>
      </c>
      <c r="AC114">
        <f>$AL$7*INDEX(I_L,MATCH(AB114-$AL$13,cpi_u,0))/INDEX(I_L,MATCH(AB2-$AL$13,cpi_u,0))</f>
        <v>1034.5944141042828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5.5002440516748886E-2</v>
      </c>
      <c r="E115">
        <f t="shared" si="43"/>
        <v>4.7033157773479495E-3</v>
      </c>
      <c r="F115">
        <f t="shared" si="44"/>
        <v>0.16506654398027229</v>
      </c>
      <c r="G115">
        <f t="shared" si="45"/>
        <v>34.930715196906384</v>
      </c>
      <c r="H115" t="b">
        <f t="shared" si="46"/>
        <v>0</v>
      </c>
      <c r="I115">
        <f t="shared" si="47"/>
        <v>1</v>
      </c>
      <c r="J115">
        <f t="shared" si="48"/>
        <v>1034.5944141042826</v>
      </c>
      <c r="K115">
        <f t="shared" si="49"/>
        <v>6.497392637085647</v>
      </c>
      <c r="L115">
        <f t="shared" si="50"/>
        <v>36309.899747744406</v>
      </c>
      <c r="M115">
        <f t="shared" si="51"/>
        <v>228.03107387600187</v>
      </c>
      <c r="N115">
        <f t="shared" si="33"/>
        <v>0.68236727749502024</v>
      </c>
      <c r="O115">
        <f t="shared" si="52"/>
        <v>0.99624047762138179</v>
      </c>
      <c r="P115">
        <f t="shared" si="53"/>
        <v>1041.0918067413681</v>
      </c>
      <c r="Q115">
        <f t="shared" si="54"/>
        <v>5.1158496202017505E-2</v>
      </c>
      <c r="R115">
        <f t="shared" si="55"/>
        <v>4.3665644002117698E-3</v>
      </c>
      <c r="S115">
        <f t="shared" si="56"/>
        <v>1041.5104996617406</v>
      </c>
      <c r="T115">
        <f t="shared" si="57"/>
        <v>36309.899747744406</v>
      </c>
      <c r="U115">
        <f t="shared" si="34"/>
        <v>3149256.2703596796</v>
      </c>
      <c r="V115">
        <f t="shared" si="58"/>
        <v>393.38665366341644</v>
      </c>
      <c r="W115">
        <f t="shared" si="35"/>
        <v>90157.222736698852</v>
      </c>
      <c r="X115">
        <f t="shared" si="36"/>
        <v>93838.883437143129</v>
      </c>
      <c r="Y115">
        <f t="shared" si="37"/>
        <v>128603.04137886193</v>
      </c>
      <c r="Z115">
        <f t="shared" si="59"/>
        <v>24870.187463314232</v>
      </c>
      <c r="AA115">
        <f t="shared" si="60"/>
        <v>424.62231572024439</v>
      </c>
      <c r="AB115">
        <f t="shared" si="61"/>
        <v>109</v>
      </c>
      <c r="AC115">
        <f>$AL$7*INDEX(I_L,MATCH(AB115-$AL$13,cpi_u,0))/INDEX(I_L,MATCH(AB2-$AL$13,cpi_u,0))</f>
        <v>1034.5944141042828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5.5002440516748886E-2</v>
      </c>
      <c r="E116">
        <f t="shared" si="43"/>
        <v>4.7033157773479495E-3</v>
      </c>
      <c r="F116">
        <f t="shared" si="44"/>
        <v>0.16429018389965758</v>
      </c>
      <c r="G116">
        <f t="shared" si="45"/>
        <v>34.766425013006724</v>
      </c>
      <c r="H116" t="b">
        <f t="shared" si="46"/>
        <v>0</v>
      </c>
      <c r="I116">
        <f t="shared" si="47"/>
        <v>1</v>
      </c>
      <c r="J116">
        <f t="shared" si="48"/>
        <v>1034.5944141042826</v>
      </c>
      <c r="K116">
        <f t="shared" si="49"/>
        <v>6.5107762020989242</v>
      </c>
      <c r="L116">
        <f t="shared" si="50"/>
        <v>36139.122823386919</v>
      </c>
      <c r="M116">
        <f t="shared" si="51"/>
        <v>227.42606922631333</v>
      </c>
      <c r="N116">
        <f t="shared" si="33"/>
        <v>0.67979950778051179</v>
      </c>
      <c r="O116">
        <f t="shared" si="52"/>
        <v>0.99623696827325192</v>
      </c>
      <c r="P116">
        <f t="shared" si="53"/>
        <v>1041.1051903063815</v>
      </c>
      <c r="Q116">
        <f t="shared" si="54"/>
        <v>5.1158496202017505E-2</v>
      </c>
      <c r="R116">
        <f t="shared" si="55"/>
        <v>4.3665644002117698E-3</v>
      </c>
      <c r="S116">
        <f t="shared" si="56"/>
        <v>1041.5247456656173</v>
      </c>
      <c r="T116">
        <f t="shared" si="57"/>
        <v>36139.122823386919</v>
      </c>
      <c r="U116">
        <f t="shared" si="34"/>
        <v>3124257.6065718639</v>
      </c>
      <c r="V116">
        <f t="shared" si="58"/>
        <v>390.26396695604899</v>
      </c>
      <c r="W116">
        <f t="shared" si="35"/>
        <v>89864.218291153767</v>
      </c>
      <c r="X116">
        <f t="shared" si="36"/>
        <v>93544.712083778009</v>
      </c>
      <c r="Y116">
        <f t="shared" si="37"/>
        <v>127957.61145210743</v>
      </c>
      <c r="Z116">
        <f t="shared" si="59"/>
        <v>24660.154852052681</v>
      </c>
      <c r="AA116">
        <f t="shared" si="60"/>
        <v>420.48936033054548</v>
      </c>
      <c r="AB116">
        <f t="shared" si="61"/>
        <v>109</v>
      </c>
      <c r="AC116">
        <f>$AL$7*INDEX(I_L,MATCH(AB116-$AL$13,cpi_u,0))/INDEX(I_L,MATCH(AB2-$AL$13,cpi_u,0))</f>
        <v>1034.5944141042828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5.5002440516748886E-2</v>
      </c>
      <c r="E117">
        <f t="shared" si="43"/>
        <v>4.7033157773479495E-3</v>
      </c>
      <c r="F117">
        <f t="shared" si="44"/>
        <v>0.16351747528565891</v>
      </c>
      <c r="G117">
        <f t="shared" si="45"/>
        <v>34.602907537721066</v>
      </c>
      <c r="H117" t="b">
        <f t="shared" si="46"/>
        <v>0</v>
      </c>
      <c r="I117">
        <f t="shared" si="47"/>
        <v>1</v>
      </c>
      <c r="J117">
        <f t="shared" si="48"/>
        <v>1034.5944141042826</v>
      </c>
      <c r="K117">
        <f t="shared" si="49"/>
        <v>6.5241873350648385</v>
      </c>
      <c r="L117">
        <f t="shared" si="50"/>
        <v>35969.149116832166</v>
      </c>
      <c r="M117">
        <f t="shared" si="51"/>
        <v>226.82266975533989</v>
      </c>
      <c r="N117">
        <f t="shared" si="33"/>
        <v>0.67723905539020979</v>
      </c>
      <c r="O117">
        <f t="shared" si="52"/>
        <v>0.99623351832268658</v>
      </c>
      <c r="P117">
        <f t="shared" si="53"/>
        <v>1041.1186014393475</v>
      </c>
      <c r="Q117">
        <f t="shared" si="54"/>
        <v>5.1158496202017505E-2</v>
      </c>
      <c r="R117">
        <f t="shared" si="55"/>
        <v>4.3665644002117698E-3</v>
      </c>
      <c r="S117">
        <f t="shared" si="56"/>
        <v>1041.5390210139294</v>
      </c>
      <c r="T117">
        <f t="shared" si="57"/>
        <v>35969.149116832166</v>
      </c>
      <c r="U117">
        <f t="shared" si="34"/>
        <v>3099349.5838048561</v>
      </c>
      <c r="V117">
        <f t="shared" si="58"/>
        <v>387.15260259427663</v>
      </c>
      <c r="W117">
        <f t="shared" si="35"/>
        <v>89569.050821125857</v>
      </c>
      <c r="X117">
        <f t="shared" si="36"/>
        <v>93248.480117629311</v>
      </c>
      <c r="Y117">
        <f t="shared" si="37"/>
        <v>127318.95173849112</v>
      </c>
      <c r="Z117">
        <f t="shared" si="59"/>
        <v>24451.809864906336</v>
      </c>
      <c r="AA117">
        <f t="shared" si="60"/>
        <v>416.38880212595086</v>
      </c>
      <c r="AB117">
        <f t="shared" si="61"/>
        <v>109</v>
      </c>
      <c r="AC117">
        <f>$AL$7*INDEX(I_L,MATCH(AB117-$AL$13,cpi_u,0))/INDEX(I_L,MATCH(AB2-$AL$13,cpi_u,0))</f>
        <v>1034.5944141042828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5.5002440516748886E-2</v>
      </c>
      <c r="E118">
        <f t="shared" si="43"/>
        <v>4.7033157773479495E-3</v>
      </c>
      <c r="F118">
        <f t="shared" si="44"/>
        <v>0.16274840096427579</v>
      </c>
      <c r="G118">
        <f t="shared" si="45"/>
        <v>34.44015913675679</v>
      </c>
      <c r="H118" t="b">
        <f t="shared" si="46"/>
        <v>0</v>
      </c>
      <c r="I118">
        <f t="shared" si="47"/>
        <v>1</v>
      </c>
      <c r="J118">
        <f t="shared" si="48"/>
        <v>1034.5944141042826</v>
      </c>
      <c r="K118">
        <f t="shared" si="49"/>
        <v>6.5376260927688534</v>
      </c>
      <c r="L118">
        <f t="shared" si="50"/>
        <v>35799.974850293191</v>
      </c>
      <c r="M118">
        <f t="shared" si="51"/>
        <v>226.22087120427327</v>
      </c>
      <c r="N118">
        <f t="shared" si="33"/>
        <v>0.67468595017775601</v>
      </c>
      <c r="O118">
        <f t="shared" si="52"/>
        <v>0.99623012702511271</v>
      </c>
      <c r="P118">
        <f t="shared" si="53"/>
        <v>1041.1320401970515</v>
      </c>
      <c r="Q118">
        <f t="shared" si="54"/>
        <v>5.1158496202017505E-2</v>
      </c>
      <c r="R118">
        <f t="shared" si="55"/>
        <v>4.3665644002117698E-3</v>
      </c>
      <c r="S118">
        <f t="shared" si="56"/>
        <v>1041.5533257671216</v>
      </c>
      <c r="T118">
        <f t="shared" si="57"/>
        <v>35799.974850293191</v>
      </c>
      <c r="U118">
        <f t="shared" si="34"/>
        <v>3074531.3762005032</v>
      </c>
      <c r="V118">
        <f t="shared" si="58"/>
        <v>384.05245741673434</v>
      </c>
      <c r="W118">
        <f t="shared" si="35"/>
        <v>89271.694825566679</v>
      </c>
      <c r="X118">
        <f t="shared" si="36"/>
        <v>92950.163375162345</v>
      </c>
      <c r="Y118">
        <f t="shared" si="37"/>
        <v>126687.04222762966</v>
      </c>
      <c r="Z118">
        <f t="shared" si="59"/>
        <v>24245.141150605828</v>
      </c>
      <c r="AA118">
        <f t="shared" si="60"/>
        <v>412.32040627424391</v>
      </c>
      <c r="AB118">
        <f t="shared" si="61"/>
        <v>109</v>
      </c>
      <c r="AC118">
        <f>$AL$7*INDEX(I_L,MATCH(AB118-$AL$13,cpi_u,0))/INDEX(I_L,MATCH(AB2-$AL$13,cpi_u,0))</f>
        <v>1034.5944141042828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5.5002440516748886E-2</v>
      </c>
      <c r="E119">
        <f t="shared" si="43"/>
        <v>4.7033157773479495E-3</v>
      </c>
      <c r="F119">
        <f t="shared" si="44"/>
        <v>0.16198294384228235</v>
      </c>
      <c r="G119">
        <f t="shared" si="45"/>
        <v>34.278176192914508</v>
      </c>
      <c r="H119" t="b">
        <f t="shared" si="46"/>
        <v>0</v>
      </c>
      <c r="I119">
        <f t="shared" si="47"/>
        <v>1</v>
      </c>
      <c r="J119">
        <f t="shared" si="48"/>
        <v>1034.5944141042826</v>
      </c>
      <c r="K119">
        <f t="shared" si="49"/>
        <v>6.5510925321134108</v>
      </c>
      <c r="L119">
        <f t="shared" si="50"/>
        <v>35631.596263751147</v>
      </c>
      <c r="M119">
        <f t="shared" si="51"/>
        <v>225.62066932560487</v>
      </c>
      <c r="N119">
        <f t="shared" si="33"/>
        <v>0.67214022086240077</v>
      </c>
      <c r="O119">
        <f t="shared" si="52"/>
        <v>0.99622679364423616</v>
      </c>
      <c r="P119">
        <f t="shared" si="53"/>
        <v>1041.145506636396</v>
      </c>
      <c r="Q119">
        <f t="shared" si="54"/>
        <v>5.1158496202017505E-2</v>
      </c>
      <c r="R119">
        <f t="shared" si="55"/>
        <v>4.3665644002117698E-3</v>
      </c>
      <c r="S119">
        <f t="shared" si="56"/>
        <v>1041.5676599857634</v>
      </c>
      <c r="T119">
        <f t="shared" si="57"/>
        <v>35631.596263751147</v>
      </c>
      <c r="U119">
        <f t="shared" si="34"/>
        <v>3049802.1662091222</v>
      </c>
      <c r="V119">
        <f t="shared" si="58"/>
        <v>380.96342929990271</v>
      </c>
      <c r="W119">
        <f t="shared" si="35"/>
        <v>88972.124684963084</v>
      </c>
      <c r="X119">
        <f t="shared" si="36"/>
        <v>92649.73759780456</v>
      </c>
      <c r="Y119">
        <f t="shared" si="37"/>
        <v>126061.86339571765</v>
      </c>
      <c r="Z119">
        <f t="shared" si="59"/>
        <v>24040.137381559125</v>
      </c>
      <c r="AA119">
        <f t="shared" si="60"/>
        <v>408.28393917382118</v>
      </c>
      <c r="AB119">
        <f t="shared" si="61"/>
        <v>109</v>
      </c>
      <c r="AC119">
        <f>$AL$7*INDEX(I_L,MATCH(AB119-$AL$13,cpi_u,0))/INDEX(I_L,MATCH(AB2-$AL$13,cpi_u,0))</f>
        <v>1034.5944141042828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5.5002440516748886E-2</v>
      </c>
      <c r="E120">
        <f t="shared" si="43"/>
        <v>4.7033157773479495E-3</v>
      </c>
      <c r="F120">
        <f t="shared" si="44"/>
        <v>0.16122108690684767</v>
      </c>
      <c r="G120">
        <f t="shared" si="45"/>
        <v>34.116955106007659</v>
      </c>
      <c r="H120" t="b">
        <f t="shared" si="46"/>
        <v>0</v>
      </c>
      <c r="I120">
        <f t="shared" si="47"/>
        <v>1</v>
      </c>
      <c r="J120">
        <f t="shared" si="48"/>
        <v>1034.5944141042826</v>
      </c>
      <c r="K120">
        <f t="shared" si="49"/>
        <v>6.5645867101181539</v>
      </c>
      <c r="L120">
        <f t="shared" si="50"/>
        <v>35464.009614871749</v>
      </c>
      <c r="M120">
        <f t="shared" si="51"/>
        <v>225.02205988309507</v>
      </c>
      <c r="N120">
        <f t="shared" si="33"/>
        <v>0.66960189504847423</v>
      </c>
      <c r="O120">
        <f t="shared" si="52"/>
        <v>0.99622351745195414</v>
      </c>
      <c r="P120">
        <f t="shared" si="53"/>
        <v>1041.1590008144008</v>
      </c>
      <c r="Q120">
        <f t="shared" si="54"/>
        <v>5.1158496202017505E-2</v>
      </c>
      <c r="R120">
        <f t="shared" si="55"/>
        <v>4.3665644002117698E-3</v>
      </c>
      <c r="S120">
        <f t="shared" si="56"/>
        <v>1041.5820237305486</v>
      </c>
      <c r="T120">
        <f t="shared" si="57"/>
        <v>35464.009614871749</v>
      </c>
      <c r="U120">
        <f t="shared" si="34"/>
        <v>3025161.1444619955</v>
      </c>
      <c r="V120">
        <f t="shared" si="58"/>
        <v>377.88541714218064</v>
      </c>
      <c r="W120">
        <f t="shared" si="35"/>
        <v>88670.314659155934</v>
      </c>
      <c r="X120">
        <f t="shared" si="36"/>
        <v>92347.178429942491</v>
      </c>
      <c r="Y120">
        <f t="shared" si="37"/>
        <v>125443.39619883097</v>
      </c>
      <c r="Z120">
        <f t="shared" si="59"/>
        <v>23836.787255206204</v>
      </c>
      <c r="AA120">
        <f t="shared" si="60"/>
        <v>404.27916845832323</v>
      </c>
      <c r="AB120">
        <f t="shared" si="61"/>
        <v>109</v>
      </c>
      <c r="AC120">
        <f>$AL$7*INDEX(I_L,MATCH(AB120-$AL$13,cpi_u,0))/INDEX(I_L,MATCH(AB2-$AL$13,cpi_u,0))</f>
        <v>1034.5944141042828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5.5002440516748886E-2</v>
      </c>
      <c r="E121">
        <f t="shared" si="43"/>
        <v>4.7033157773479495E-3</v>
      </c>
      <c r="F121">
        <f t="shared" si="44"/>
        <v>0.16046281322515751</v>
      </c>
      <c r="G121">
        <f t="shared" si="45"/>
        <v>33.956492292782499</v>
      </c>
      <c r="H121" t="b">
        <f t="shared" si="46"/>
        <v>0</v>
      </c>
      <c r="I121">
        <f t="shared" si="47"/>
        <v>1</v>
      </c>
      <c r="J121">
        <f t="shared" si="48"/>
        <v>1034.5944141042826</v>
      </c>
      <c r="K121">
        <f t="shared" si="49"/>
        <v>6.578108683920183</v>
      </c>
      <c r="L121">
        <f t="shared" si="50"/>
        <v>35297.211178922109</v>
      </c>
      <c r="M121">
        <f t="shared" si="51"/>
        <v>224.42503865174402</v>
      </c>
      <c r="N121">
        <f t="shared" si="33"/>
        <v>0.667070999244606</v>
      </c>
      <c r="O121">
        <f t="shared" si="52"/>
        <v>0.99622029772827181</v>
      </c>
      <c r="P121">
        <f t="shared" si="53"/>
        <v>1041.1725227882027</v>
      </c>
      <c r="Q121">
        <f t="shared" si="54"/>
        <v>5.1158496202017505E-2</v>
      </c>
      <c r="R121">
        <f t="shared" si="55"/>
        <v>4.3665644002117698E-3</v>
      </c>
      <c r="S121">
        <f t="shared" si="56"/>
        <v>1041.5964170622963</v>
      </c>
      <c r="T121">
        <f t="shared" si="57"/>
        <v>35297.211178922109</v>
      </c>
      <c r="U121">
        <f t="shared" si="34"/>
        <v>3000607.5096460059</v>
      </c>
      <c r="V121">
        <f t="shared" si="58"/>
        <v>374.81832084822531</v>
      </c>
      <c r="W121">
        <f t="shared" si="35"/>
        <v>88366.238885156868</v>
      </c>
      <c r="X121">
        <f t="shared" si="36"/>
        <v>92042.461416919512</v>
      </c>
      <c r="Y121">
        <f t="shared" si="37"/>
        <v>124831.62206635157</v>
      </c>
      <c r="Z121">
        <f t="shared" si="59"/>
        <v>23635.079495332433</v>
      </c>
      <c r="AA121">
        <f t="shared" si="60"/>
        <v>400.30586300094586</v>
      </c>
      <c r="AB121">
        <f t="shared" si="61"/>
        <v>109</v>
      </c>
      <c r="AC121">
        <f>$AL$7*INDEX(I_L,MATCH(AB121-$AL$13,cpi_u,0))/INDEX(I_L,MATCH(AB2-$AL$13,cpi_u,0))</f>
        <v>1034.5944141042828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6.2047150637337595E-2</v>
      </c>
      <c r="E122">
        <f t="shared" si="43"/>
        <v>5.3237449096790179E-3</v>
      </c>
      <c r="F122">
        <f t="shared" si="44"/>
        <v>0.18077570299425563</v>
      </c>
      <c r="G122">
        <f t="shared" si="45"/>
        <v>33.775716589788246</v>
      </c>
      <c r="H122" t="b">
        <f t="shared" si="46"/>
        <v>0</v>
      </c>
      <c r="I122">
        <f t="shared" si="47"/>
        <v>1</v>
      </c>
      <c r="J122">
        <f t="shared" si="48"/>
        <v>1034.5944141042826</v>
      </c>
      <c r="K122">
        <f t="shared" si="49"/>
        <v>6.591658510774292</v>
      </c>
      <c r="L122">
        <f t="shared" si="50"/>
        <v>35131.197248687895</v>
      </c>
      <c r="M122">
        <f t="shared" si="51"/>
        <v>223.82960141776141</v>
      </c>
      <c r="N122">
        <f t="shared" si="33"/>
        <v>0.6645475588826909</v>
      </c>
      <c r="O122">
        <f t="shared" si="52"/>
        <v>0.9962171337612149</v>
      </c>
      <c r="P122">
        <f t="shared" si="53"/>
        <v>1041.1860726150569</v>
      </c>
      <c r="Q122">
        <f t="shared" si="54"/>
        <v>5.7710874106752602E-2</v>
      </c>
      <c r="R122">
        <f t="shared" si="55"/>
        <v>4.9413448384175718E-3</v>
      </c>
      <c r="S122">
        <f t="shared" si="56"/>
        <v>1041.6108400419507</v>
      </c>
      <c r="T122">
        <f t="shared" si="57"/>
        <v>35131.197248687895</v>
      </c>
      <c r="U122">
        <f t="shared" si="34"/>
        <v>2976140.46838038</v>
      </c>
      <c r="V122">
        <f t="shared" si="58"/>
        <v>371.76204131355598</v>
      </c>
      <c r="W122">
        <f t="shared" si="35"/>
        <v>88114.798703639855</v>
      </c>
      <c r="X122">
        <f t="shared" si="36"/>
        <v>91788.55164967876</v>
      </c>
      <c r="Y122">
        <f t="shared" si="37"/>
        <v>124083.63832630969</v>
      </c>
      <c r="Z122">
        <f t="shared" si="59"/>
        <v>23435.002853341586</v>
      </c>
      <c r="AA122">
        <f t="shared" si="60"/>
        <v>396.3637929184377</v>
      </c>
      <c r="AB122">
        <f t="shared" si="61"/>
        <v>109</v>
      </c>
      <c r="AC122">
        <f>$AL$7*INDEX(I_L,MATCH(AB122-$AL$13,cpi_u,0))/INDEX(I_L,MATCH(AB2-$AL$13,cpi_u,0))</f>
        <v>1034.5944141042828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6.1375062106349021E-2</v>
      </c>
      <c r="E123">
        <f t="shared" si="43"/>
        <v>5.2643699409961053E-3</v>
      </c>
      <c r="F123">
        <f t="shared" si="44"/>
        <v>0.17780786715088473</v>
      </c>
      <c r="G123">
        <f t="shared" si="45"/>
        <v>33.597908722637364</v>
      </c>
      <c r="H123" t="b">
        <f t="shared" si="46"/>
        <v>1</v>
      </c>
      <c r="I123">
        <f t="shared" si="47"/>
        <v>1.0249999999999999</v>
      </c>
      <c r="J123">
        <f t="shared" si="48"/>
        <v>1060.4592744568895</v>
      </c>
      <c r="K123">
        <f t="shared" si="49"/>
        <v>6.6052362480532052</v>
      </c>
      <c r="L123">
        <f t="shared" si="50"/>
        <v>35817.771909068368</v>
      </c>
      <c r="M123">
        <f t="shared" si="51"/>
        <v>223.0965875228413</v>
      </c>
      <c r="N123">
        <f t="shared" si="33"/>
        <v>0.66203159833660707</v>
      </c>
      <c r="O123">
        <f t="shared" si="52"/>
        <v>0.99621402484674848</v>
      </c>
      <c r="P123">
        <f t="shared" si="53"/>
        <v>1067.0645107049427</v>
      </c>
      <c r="Q123">
        <f t="shared" si="54"/>
        <v>5.7085755689515669E-2</v>
      </c>
      <c r="R123">
        <f t="shared" si="55"/>
        <v>4.8863510631343976E-3</v>
      </c>
      <c r="S123">
        <f t="shared" si="56"/>
        <v>1067.4901530831887</v>
      </c>
      <c r="T123">
        <f t="shared" si="57"/>
        <v>35817.771909068368</v>
      </c>
      <c r="U123">
        <f t="shared" si="34"/>
        <v>2950904.4366035829</v>
      </c>
      <c r="V123">
        <f t="shared" si="58"/>
        <v>368.60970398684998</v>
      </c>
      <c r="W123">
        <f t="shared" si="35"/>
        <v>87830.003378018111</v>
      </c>
      <c r="X123">
        <f t="shared" si="36"/>
        <v>91501.569283546734</v>
      </c>
      <c r="Y123">
        <f t="shared" si="37"/>
        <v>123356.93616309809</v>
      </c>
      <c r="Z123">
        <f t="shared" si="59"/>
        <v>23802.612886788404</v>
      </c>
      <c r="AA123">
        <f t="shared" si="60"/>
        <v>392.28956412616071</v>
      </c>
      <c r="AB123">
        <f t="shared" si="61"/>
        <v>121</v>
      </c>
      <c r="AC123">
        <f>$AL$7*INDEX(I_L,MATCH(AB123-$AL$13,cpi_u,0))/INDEX(I_L,MATCH(AB2-$AL$13,cpi_u,0))</f>
        <v>1060.4592744568899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6.1375062106349021E-2</v>
      </c>
      <c r="E124">
        <f t="shared" si="43"/>
        <v>5.2643699409961053E-3</v>
      </c>
      <c r="F124">
        <f t="shared" si="44"/>
        <v>0.176871820759783</v>
      </c>
      <c r="G124">
        <f t="shared" si="45"/>
        <v>33.421036901877578</v>
      </c>
      <c r="H124" t="b">
        <f t="shared" si="46"/>
        <v>0</v>
      </c>
      <c r="I124">
        <f t="shared" si="47"/>
        <v>1</v>
      </c>
      <c r="J124">
        <f t="shared" si="48"/>
        <v>1060.4592744568895</v>
      </c>
      <c r="K124">
        <f t="shared" si="49"/>
        <v>6.6188419532478235</v>
      </c>
      <c r="L124">
        <f t="shared" si="50"/>
        <v>35629.213907276819</v>
      </c>
      <c r="M124">
        <f t="shared" si="51"/>
        <v>222.37924779478317</v>
      </c>
      <c r="N124">
        <f t="shared" si="33"/>
        <v>0.65952314094068487</v>
      </c>
      <c r="O124">
        <f t="shared" si="52"/>
        <v>0.99621097028869188</v>
      </c>
      <c r="P124">
        <f t="shared" si="53"/>
        <v>1067.0781164101372</v>
      </c>
      <c r="Q124">
        <f t="shared" si="54"/>
        <v>5.7085755689515669E-2</v>
      </c>
      <c r="R124">
        <f t="shared" si="55"/>
        <v>4.8863510631343976E-3</v>
      </c>
      <c r="S124">
        <f t="shared" si="56"/>
        <v>1067.504635541992</v>
      </c>
      <c r="T124">
        <f t="shared" si="57"/>
        <v>35629.213907276819</v>
      </c>
      <c r="U124">
        <f t="shared" si="34"/>
        <v>2925774.6045001368</v>
      </c>
      <c r="V124">
        <f t="shared" si="58"/>
        <v>365.47063250151507</v>
      </c>
      <c r="W124">
        <f t="shared" si="35"/>
        <v>87542.903384178629</v>
      </c>
      <c r="X124">
        <f t="shared" si="36"/>
        <v>91212.382964294389</v>
      </c>
      <c r="Y124">
        <f t="shared" si="37"/>
        <v>122637.81245773505</v>
      </c>
      <c r="Z124">
        <f t="shared" si="59"/>
        <v>23587.665430511341</v>
      </c>
      <c r="AA124">
        <f t="shared" si="60"/>
        <v>388.25842832345063</v>
      </c>
      <c r="AB124">
        <f t="shared" si="61"/>
        <v>121</v>
      </c>
      <c r="AC124">
        <f>$AL$7*INDEX(I_L,MATCH(AB124-$AL$13,cpi_u,0))/INDEX(I_L,MATCH(AB2-$AL$13,cpi_u,0))</f>
        <v>1060.4592744568899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6.1375062106349021E-2</v>
      </c>
      <c r="E125">
        <f t="shared" si="43"/>
        <v>5.2643699409961053E-3</v>
      </c>
      <c r="F125">
        <f t="shared" si="44"/>
        <v>0.17594070206316592</v>
      </c>
      <c r="G125">
        <f t="shared" si="45"/>
        <v>33.245096199814412</v>
      </c>
      <c r="H125" t="b">
        <f t="shared" si="46"/>
        <v>0</v>
      </c>
      <c r="I125">
        <f t="shared" si="47"/>
        <v>1</v>
      </c>
      <c r="J125">
        <f t="shared" si="48"/>
        <v>1060.4592744568895</v>
      </c>
      <c r="K125">
        <f t="shared" si="49"/>
        <v>6.6324756839674786</v>
      </c>
      <c r="L125">
        <f t="shared" si="50"/>
        <v>35441.648544562027</v>
      </c>
      <c r="M125">
        <f t="shared" si="51"/>
        <v>221.66421458468284</v>
      </c>
      <c r="N125">
        <f t="shared" si="33"/>
        <v>0.65702220900793118</v>
      </c>
      <c r="O125">
        <f t="shared" si="52"/>
        <v>0.99620796939863765</v>
      </c>
      <c r="P125">
        <f t="shared" si="53"/>
        <v>1067.0917501408569</v>
      </c>
      <c r="Q125">
        <f t="shared" si="54"/>
        <v>5.7085755689515669E-2</v>
      </c>
      <c r="R125">
        <f t="shared" si="55"/>
        <v>4.8863510631343976E-3</v>
      </c>
      <c r="S125">
        <f t="shared" si="56"/>
        <v>1067.5191478322893</v>
      </c>
      <c r="T125">
        <f t="shared" si="57"/>
        <v>35441.648544562027</v>
      </c>
      <c r="U125">
        <f t="shared" si="34"/>
        <v>2900750.0540228044</v>
      </c>
      <c r="V125">
        <f t="shared" si="58"/>
        <v>362.34471218046588</v>
      </c>
      <c r="W125">
        <f t="shared" si="35"/>
        <v>87253.471507145106</v>
      </c>
      <c r="X125">
        <f t="shared" si="36"/>
        <v>90920.967015236529</v>
      </c>
      <c r="Y125">
        <f t="shared" si="37"/>
        <v>121926.24097888658</v>
      </c>
      <c r="Z125">
        <f t="shared" si="59"/>
        <v>23374.587368225402</v>
      </c>
      <c r="AA125">
        <f t="shared" si="60"/>
        <v>384.26120225619275</v>
      </c>
      <c r="AB125">
        <f t="shared" si="61"/>
        <v>121</v>
      </c>
      <c r="AC125">
        <f>$AL$7*INDEX(I_L,MATCH(AB125-$AL$13,cpi_u,0))/INDEX(I_L,MATCH(AB2-$AL$13,cpi_u,0))</f>
        <v>1060.4592744568899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6.1375062106349021E-2</v>
      </c>
      <c r="E126">
        <f t="shared" si="43"/>
        <v>5.2643699409961053E-3</v>
      </c>
      <c r="F126">
        <f t="shared" si="44"/>
        <v>0.17501448511982684</v>
      </c>
      <c r="G126">
        <f t="shared" si="45"/>
        <v>33.070081714694588</v>
      </c>
      <c r="H126" t="b">
        <f t="shared" si="46"/>
        <v>0</v>
      </c>
      <c r="I126">
        <f t="shared" si="47"/>
        <v>1</v>
      </c>
      <c r="J126">
        <f t="shared" si="48"/>
        <v>1060.4592744568895</v>
      </c>
      <c r="K126">
        <f t="shared" si="49"/>
        <v>6.6461374979401677</v>
      </c>
      <c r="L126">
        <f t="shared" si="50"/>
        <v>35255.070595304685</v>
      </c>
      <c r="M126">
        <f t="shared" si="51"/>
        <v>220.95148047621473</v>
      </c>
      <c r="N126">
        <f t="shared" si="33"/>
        <v>0.65452882384801014</v>
      </c>
      <c r="O126">
        <f t="shared" si="52"/>
        <v>0.99620502149587009</v>
      </c>
      <c r="P126">
        <f t="shared" si="53"/>
        <v>1067.1054119548296</v>
      </c>
      <c r="Q126">
        <f t="shared" si="54"/>
        <v>5.7085755689515669E-2</v>
      </c>
      <c r="R126">
        <f t="shared" si="55"/>
        <v>4.8863510631343976E-3</v>
      </c>
      <c r="S126">
        <f t="shared" si="56"/>
        <v>1067.5336900155285</v>
      </c>
      <c r="T126">
        <f t="shared" si="57"/>
        <v>35255.070595304685</v>
      </c>
      <c r="U126">
        <f t="shared" si="34"/>
        <v>2875829.8759554299</v>
      </c>
      <c r="V126">
        <f t="shared" si="58"/>
        <v>359.23182944974377</v>
      </c>
      <c r="W126">
        <f t="shared" si="35"/>
        <v>86961.680372188639</v>
      </c>
      <c r="X126">
        <f t="shared" si="36"/>
        <v>90627.295627360858</v>
      </c>
      <c r="Y126">
        <f t="shared" si="37"/>
        <v>121222.19602317634</v>
      </c>
      <c r="Z126">
        <f t="shared" si="59"/>
        <v>23163.364361257645</v>
      </c>
      <c r="AA126">
        <f t="shared" si="60"/>
        <v>380.29761660456518</v>
      </c>
      <c r="AB126">
        <f t="shared" si="61"/>
        <v>121</v>
      </c>
      <c r="AC126">
        <f>$AL$7*INDEX(I_L,MATCH(AB126-$AL$13,cpi_u,0))/INDEX(I_L,MATCH(AB2-$AL$13,cpi_u,0))</f>
        <v>1060.4592744568899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6.1375062106349021E-2</v>
      </c>
      <c r="E127">
        <f t="shared" si="43"/>
        <v>5.2643699409961053E-3</v>
      </c>
      <c r="F127">
        <f t="shared" si="44"/>
        <v>0.17409314412512314</v>
      </c>
      <c r="G127">
        <f t="shared" si="45"/>
        <v>32.895988570569465</v>
      </c>
      <c r="H127" t="b">
        <f t="shared" si="46"/>
        <v>0</v>
      </c>
      <c r="I127">
        <f t="shared" si="47"/>
        <v>1</v>
      </c>
      <c r="J127">
        <f t="shared" si="48"/>
        <v>1060.4592744568895</v>
      </c>
      <c r="K127">
        <f t="shared" si="49"/>
        <v>6.6598274530127872</v>
      </c>
      <c r="L127">
        <f t="shared" si="50"/>
        <v>35069.474861395072</v>
      </c>
      <c r="M127">
        <f t="shared" si="51"/>
        <v>220.2410380768992</v>
      </c>
      <c r="N127">
        <f t="shared" si="33"/>
        <v>0.65204300578498287</v>
      </c>
      <c r="O127">
        <f t="shared" si="52"/>
        <v>0.99620212590728541</v>
      </c>
      <c r="P127">
        <f t="shared" si="53"/>
        <v>1067.1191019099024</v>
      </c>
      <c r="Q127">
        <f t="shared" si="54"/>
        <v>5.7085755689515669E-2</v>
      </c>
      <c r="R127">
        <f t="shared" si="55"/>
        <v>4.8863510631343976E-3</v>
      </c>
      <c r="S127">
        <f t="shared" si="56"/>
        <v>1067.548262153284</v>
      </c>
      <c r="T127">
        <f t="shared" si="57"/>
        <v>35069.474861395072</v>
      </c>
      <c r="U127">
        <f t="shared" si="34"/>
        <v>2851013.1697836546</v>
      </c>
      <c r="V127">
        <f t="shared" si="58"/>
        <v>356.13187182236783</v>
      </c>
      <c r="W127">
        <f t="shared" si="35"/>
        <v>86667.502442359386</v>
      </c>
      <c r="X127">
        <f t="shared" si="36"/>
        <v>90331.342857109557</v>
      </c>
      <c r="Y127">
        <f t="shared" si="37"/>
        <v>120525.65240801213</v>
      </c>
      <c r="Z127">
        <f t="shared" si="59"/>
        <v>22953.982133996276</v>
      </c>
      <c r="AA127">
        <f t="shared" si="60"/>
        <v>376.36740377442663</v>
      </c>
      <c r="AB127">
        <f t="shared" si="61"/>
        <v>121</v>
      </c>
      <c r="AC127">
        <f>$AL$7*INDEX(I_L,MATCH(AB127-$AL$13,cpi_u,0))/INDEX(I_L,MATCH(AB2-$AL$13,cpi_u,0))</f>
        <v>1060.4592744568899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6.1375062106349021E-2</v>
      </c>
      <c r="E128">
        <f t="shared" si="43"/>
        <v>5.2643699409961053E-3</v>
      </c>
      <c r="F128">
        <f t="shared" si="44"/>
        <v>0.17317665341025731</v>
      </c>
      <c r="G128">
        <f t="shared" si="45"/>
        <v>32.722811917159206</v>
      </c>
      <c r="H128" t="b">
        <f t="shared" si="46"/>
        <v>0</v>
      </c>
      <c r="I128">
        <f t="shared" si="47"/>
        <v>1</v>
      </c>
      <c r="J128">
        <f t="shared" si="48"/>
        <v>1060.4592744568895</v>
      </c>
      <c r="K128">
        <f t="shared" si="49"/>
        <v>6.6735456071513974</v>
      </c>
      <c r="L128">
        <f t="shared" si="50"/>
        <v>34884.856172088221</v>
      </c>
      <c r="M128">
        <f t="shared" si="51"/>
        <v>219.53288001802642</v>
      </c>
      <c r="N128">
        <f t="shared" si="33"/>
        <v>0.64956477417480663</v>
      </c>
      <c r="O128">
        <f t="shared" si="52"/>
        <v>0.99619928196731022</v>
      </c>
      <c r="P128">
        <f t="shared" si="53"/>
        <v>1067.132820064041</v>
      </c>
      <c r="Q128">
        <f t="shared" si="54"/>
        <v>5.7085755689515669E-2</v>
      </c>
      <c r="R128">
        <f t="shared" si="55"/>
        <v>4.8863510631343976E-3</v>
      </c>
      <c r="S128">
        <f t="shared" si="56"/>
        <v>1067.5628643072575</v>
      </c>
      <c r="T128">
        <f t="shared" si="57"/>
        <v>34884.856172088221</v>
      </c>
      <c r="U128">
        <f t="shared" si="34"/>
        <v>2826299.0435677916</v>
      </c>
      <c r="V128">
        <f t="shared" si="58"/>
        <v>353.04472788245494</v>
      </c>
      <c r="W128">
        <f t="shared" si="35"/>
        <v>86370.910016010457</v>
      </c>
      <c r="X128">
        <f t="shared" si="36"/>
        <v>90033.08262415661</v>
      </c>
      <c r="Y128">
        <f t="shared" si="37"/>
        <v>119836.58546453895</v>
      </c>
      <c r="Z128">
        <f t="shared" si="59"/>
        <v>22746.426474825214</v>
      </c>
      <c r="AA128">
        <f t="shared" si="60"/>
        <v>372.47029789616084</v>
      </c>
      <c r="AB128">
        <f t="shared" si="61"/>
        <v>121</v>
      </c>
      <c r="AC128">
        <f>$AL$7*INDEX(I_L,MATCH(AB128-$AL$13,cpi_u,0))/INDEX(I_L,MATCH(AB2-$AL$13,cpi_u,0))</f>
        <v>1060.4592744568899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6.1375062106349021E-2</v>
      </c>
      <c r="E129">
        <f t="shared" si="43"/>
        <v>5.2643699409961053E-3</v>
      </c>
      <c r="F129">
        <f t="shared" si="44"/>
        <v>0.17226498744156207</v>
      </c>
      <c r="G129">
        <f t="shared" si="45"/>
        <v>32.55054692971764</v>
      </c>
      <c r="H129" t="b">
        <f t="shared" si="46"/>
        <v>0</v>
      </c>
      <c r="I129">
        <f t="shared" si="47"/>
        <v>1</v>
      </c>
      <c r="J129">
        <f t="shared" si="48"/>
        <v>1060.4592744568895</v>
      </c>
      <c r="K129">
        <f t="shared" si="49"/>
        <v>6.6872920184414593</v>
      </c>
      <c r="L129">
        <f t="shared" si="50"/>
        <v>34701.20938385991</v>
      </c>
      <c r="M129">
        <f t="shared" si="51"/>
        <v>218.82699895457981</v>
      </c>
      <c r="N129">
        <f t="shared" si="33"/>
        <v>0.64709414742259896</v>
      </c>
      <c r="O129">
        <f t="shared" si="52"/>
        <v>0.99619648901782532</v>
      </c>
      <c r="P129">
        <f t="shared" si="53"/>
        <v>1067.1465664753309</v>
      </c>
      <c r="Q129">
        <f t="shared" si="54"/>
        <v>5.7085755689515669E-2</v>
      </c>
      <c r="R129">
        <f t="shared" si="55"/>
        <v>4.8863510631343976E-3</v>
      </c>
      <c r="S129">
        <f t="shared" si="56"/>
        <v>1067.5774965392775</v>
      </c>
      <c r="T129">
        <f t="shared" si="57"/>
        <v>34701.20938385991</v>
      </c>
      <c r="U129">
        <f t="shared" si="34"/>
        <v>2801686.6138178064</v>
      </c>
      <c r="V129">
        <f t="shared" si="58"/>
        <v>349.97028726960292</v>
      </c>
      <c r="W129">
        <f t="shared" si="35"/>
        <v>86071.87522431316</v>
      </c>
      <c r="X129">
        <f t="shared" si="36"/>
        <v>89732.488709180441</v>
      </c>
      <c r="Y129">
        <f t="shared" si="37"/>
        <v>119154.97103072966</v>
      </c>
      <c r="Z129">
        <f t="shared" si="59"/>
        <v>22540.683237019643</v>
      </c>
      <c r="AA129">
        <f t="shared" si="60"/>
        <v>368.60603482324802</v>
      </c>
      <c r="AB129">
        <f t="shared" si="61"/>
        <v>121</v>
      </c>
      <c r="AC129">
        <f>$AL$7*INDEX(I_L,MATCH(AB129-$AL$13,cpi_u,0))/INDEX(I_L,MATCH(AB2-$AL$13,cpi_u,0))</f>
        <v>1060.4592744568899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6.1375062106349021E-2</v>
      </c>
      <c r="E130">
        <f t="shared" si="43"/>
        <v>5.2643699409961053E-3</v>
      </c>
      <c r="F130">
        <f t="shared" si="44"/>
        <v>0.1713581208197886</v>
      </c>
      <c r="G130">
        <f t="shared" si="45"/>
        <v>32.379188808897851</v>
      </c>
      <c r="H130" t="b">
        <f t="shared" si="46"/>
        <v>0</v>
      </c>
      <c r="I130">
        <f t="shared" si="47"/>
        <v>1</v>
      </c>
      <c r="J130">
        <f t="shared" si="48"/>
        <v>1060.4592744568895</v>
      </c>
      <c r="K130">
        <f t="shared" si="49"/>
        <v>6.7010667450880748</v>
      </c>
      <c r="L130">
        <f t="shared" si="50"/>
        <v>34518.529380263302</v>
      </c>
      <c r="M130">
        <f t="shared" si="51"/>
        <v>218.12338756515962</v>
      </c>
      <c r="N130">
        <f t="shared" ref="N130:N193" si="66">INDEX(P_L,MATCH(A130,curve_t,0))</f>
        <v>0.64463114299966418</v>
      </c>
      <c r="O130">
        <f t="shared" si="52"/>
        <v>0.99619374640808445</v>
      </c>
      <c r="P130">
        <f t="shared" si="53"/>
        <v>1067.1603412019776</v>
      </c>
      <c r="Q130">
        <f t="shared" si="54"/>
        <v>5.7085755689515669E-2</v>
      </c>
      <c r="R130">
        <f t="shared" si="55"/>
        <v>4.8863510631343976E-3</v>
      </c>
      <c r="S130">
        <f t="shared" si="56"/>
        <v>1067.5921589112995</v>
      </c>
      <c r="T130">
        <f t="shared" si="57"/>
        <v>34518.529380263302</v>
      </c>
      <c r="U130">
        <f t="shared" ref="U130:U193" si="67">L131+M131+V131*O131+O131*U131</f>
        <v>2777175.0053703818</v>
      </c>
      <c r="V130">
        <f t="shared" si="58"/>
        <v>346.90844066353458</v>
      </c>
      <c r="W130">
        <f t="shared" ref="W130:W193" si="68">P131+(1-E131)*(O131*(W131+$AL$14*W131))</f>
        <v>85770.37002876398</v>
      </c>
      <c r="X130">
        <f t="shared" ref="X130:X193" si="69">S131+(1-R131)*(O131*(X131+$AL$14*X131))</f>
        <v>89429.534751631843</v>
      </c>
      <c r="Y130">
        <f t="shared" ref="Y130:Y193" si="70">G130*(X130-W130)</f>
        <v>118480.78544459691</v>
      </c>
      <c r="Z130">
        <f t="shared" si="59"/>
        <v>22336.738339603417</v>
      </c>
      <c r="AA130">
        <f t="shared" si="60"/>
        <v>364.77435213057151</v>
      </c>
      <c r="AB130">
        <f t="shared" si="61"/>
        <v>121</v>
      </c>
      <c r="AC130">
        <f>$AL$7*INDEX(I_L,MATCH(AB130-$AL$13,cpi_u,0))/INDEX(I_L,MATCH(AB2-$AL$13,cpi_u,0))</f>
        <v>1060.4592744568899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IF(B131&gt;=120,1,INDEX(mort_v1_F,MATCH(B131,mort_age,0))*INDEX(cif,MATCH(B131,cif_age,0),MATCH(C131,cif_year,0)))</f>
        <v>6.1375062106349021E-2</v>
      </c>
      <c r="E131">
        <f t="shared" ref="E131:E194" si="76">1-(1-D131)^(1/12)</f>
        <v>5.2643699409961053E-3</v>
      </c>
      <c r="F131">
        <f t="shared" ref="F131:F194" si="77">G130*E131</f>
        <v>0.17045602827939935</v>
      </c>
      <c r="G131">
        <f t="shared" ref="G131:G194" si="78">G130-F131</f>
        <v>32.208732780618455</v>
      </c>
      <c r="H131" t="b">
        <f t="shared" ref="H131:H194" si="79">AND(A131-$AL$10&gt;0,MOD(A131-$AL$10,12)=0)</f>
        <v>0</v>
      </c>
      <c r="I131">
        <f t="shared" ref="I131:I194" si="80">IF($AL$4="CPI",IF(H131,INDEX(I_L,MATCH(A131-$AL$13,cpi_u,0))/INDEX(I_L,MATCH(A131-$AL$13-12,cpi_u,0)),1),1)</f>
        <v>1</v>
      </c>
      <c r="J131">
        <f t="shared" ref="J131:J194" si="81">J130*I131</f>
        <v>1060.4592744568895</v>
      </c>
      <c r="K131">
        <f t="shared" ref="K131:K194" si="82">$AL$17*(INDEX(I_L,MATCH(A131-1,cpi_u,0))/$AL$18)</f>
        <v>6.7148698454162457</v>
      </c>
      <c r="L131">
        <f t="shared" ref="L131:L194" si="83">G130*J131</f>
        <v>34336.811071786447</v>
      </c>
      <c r="M131">
        <f t="shared" ref="M131:M194" si="84">G130*K131</f>
        <v>217.42203855190735</v>
      </c>
      <c r="N131">
        <f t="shared" si="66"/>
        <v>0.6421757774602892</v>
      </c>
      <c r="O131">
        <f t="shared" ref="O131:O194" si="85">N131/N130</f>
        <v>0.99619105349463977</v>
      </c>
      <c r="P131">
        <f t="shared" ref="P131:P194" si="86">J131+K131</f>
        <v>1067.1741443023056</v>
      </c>
      <c r="Q131">
        <f t="shared" ref="Q131:Q194" si="87">IF(B131&gt;=120,1,D131*$AL$15)</f>
        <v>5.7085755689515669E-2</v>
      </c>
      <c r="R131">
        <f t="shared" ref="R131:R194" si="88">1-(1-Q131)^(1/12)</f>
        <v>4.8863510631343976E-3</v>
      </c>
      <c r="S131">
        <f t="shared" ref="S131:S194" si="89">J131+K131*$AL$16</f>
        <v>1067.6068514854073</v>
      </c>
      <c r="T131">
        <f t="shared" ref="T131:T194" si="90">L131</f>
        <v>34336.811071786447</v>
      </c>
      <c r="U131">
        <f t="shared" si="67"/>
        <v>2752763.3512680102</v>
      </c>
      <c r="V131">
        <f t="shared" ref="V131:V194" si="91">$AL$14*U131</f>
        <v>343.85907976899421</v>
      </c>
      <c r="W131">
        <f t="shared" si="68"/>
        <v>85466.366218682204</v>
      </c>
      <c r="X131">
        <f t="shared" si="69"/>
        <v>89124.194247496722</v>
      </c>
      <c r="Y131">
        <f t="shared" si="70"/>
        <v>117814.00553754315</v>
      </c>
      <c r="Z131">
        <f t="shared" ref="Z131:Z194" si="92">N130*L131</f>
        <v>22134.57776816922</v>
      </c>
      <c r="AA131">
        <f t="shared" ref="AA131:AA194" si="93">N130*M131+N131*V131</f>
        <v>360.97498911246657</v>
      </c>
      <c r="AB131">
        <f t="shared" ref="AB131:AB194" si="94">IF(H131,A131,AB130)</f>
        <v>121</v>
      </c>
      <c r="AC131">
        <f>$AL$7*INDEX(I_L,MATCH(AB131-$AL$13,cpi_u,0))/INDEX(I_L,MATCH(AB2-$AL$13,cpi_u,0))</f>
        <v>1060.4592744568899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6.1375062106349021E-2</v>
      </c>
      <c r="E132">
        <f t="shared" si="76"/>
        <v>5.2643699409961053E-3</v>
      </c>
      <c r="F132">
        <f t="shared" si="77"/>
        <v>0.1695586846878637</v>
      </c>
      <c r="G132">
        <f t="shared" si="78"/>
        <v>32.039174095930591</v>
      </c>
      <c r="H132" t="b">
        <f t="shared" si="79"/>
        <v>0</v>
      </c>
      <c r="I132">
        <f t="shared" si="80"/>
        <v>1</v>
      </c>
      <c r="J132">
        <f t="shared" si="81"/>
        <v>1060.4592744568895</v>
      </c>
      <c r="K132">
        <f t="shared" si="82"/>
        <v>6.7287013778711069</v>
      </c>
      <c r="L132">
        <f t="shared" si="83"/>
        <v>34156.049395710477</v>
      </c>
      <c r="M132">
        <f t="shared" si="84"/>
        <v>216.72294464042969</v>
      </c>
      <c r="N132">
        <f t="shared" si="66"/>
        <v>0.63972806645830782</v>
      </c>
      <c r="O132">
        <f t="shared" si="85"/>
        <v>0.99618840964126409</v>
      </c>
      <c r="P132">
        <f t="shared" si="86"/>
        <v>1067.1879758347607</v>
      </c>
      <c r="Q132">
        <f t="shared" si="87"/>
        <v>5.7085755689515669E-2</v>
      </c>
      <c r="R132">
        <f t="shared" si="88"/>
        <v>4.8863510631343976E-3</v>
      </c>
      <c r="S132">
        <f t="shared" si="89"/>
        <v>1067.6215743238122</v>
      </c>
      <c r="T132">
        <f t="shared" si="90"/>
        <v>34156.049395710477</v>
      </c>
      <c r="U132">
        <f t="shared" si="67"/>
        <v>2728450.7926400909</v>
      </c>
      <c r="V132">
        <f t="shared" si="91"/>
        <v>340.82209730089534</v>
      </c>
      <c r="W132">
        <f t="shared" si="68"/>
        <v>85159.835408698695</v>
      </c>
      <c r="X132">
        <f t="shared" si="69"/>
        <v>88816.440547053397</v>
      </c>
      <c r="Y132">
        <f t="shared" si="70"/>
        <v>117154.60862782066</v>
      </c>
      <c r="Z132">
        <f t="shared" si="92"/>
        <v>21934.187575662418</v>
      </c>
      <c r="AA132">
        <f t="shared" si="93"/>
        <v>357.2076867805182</v>
      </c>
      <c r="AB132">
        <f t="shared" si="94"/>
        <v>121</v>
      </c>
      <c r="AC132">
        <f>$AL$7*INDEX(I_L,MATCH(AB132-$AL$13,cpi_u,0))/INDEX(I_L,MATCH(AB2-$AL$13,cpi_u,0))</f>
        <v>1060.4592744568899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6.1375062106349021E-2</v>
      </c>
      <c r="E133">
        <f t="shared" si="76"/>
        <v>5.2643699409961053E-3</v>
      </c>
      <c r="F133">
        <f t="shared" si="77"/>
        <v>0.16866606504495807</v>
      </c>
      <c r="G133">
        <f t="shared" si="78"/>
        <v>31.870508030885631</v>
      </c>
      <c r="H133" t="b">
        <f t="shared" si="79"/>
        <v>0</v>
      </c>
      <c r="I133">
        <f t="shared" si="80"/>
        <v>1</v>
      </c>
      <c r="J133">
        <f t="shared" si="81"/>
        <v>1060.4592744568895</v>
      </c>
      <c r="K133">
        <f t="shared" si="82"/>
        <v>6.7425614010181878</v>
      </c>
      <c r="L133">
        <f t="shared" si="83"/>
        <v>33976.239315968523</v>
      </c>
      <c r="M133">
        <f t="shared" si="84"/>
        <v>216.0260985797234</v>
      </c>
      <c r="N133">
        <f t="shared" si="66"/>
        <v>0.63728802476343616</v>
      </c>
      <c r="O133">
        <f t="shared" si="85"/>
        <v>0.99618581421887531</v>
      </c>
      <c r="P133">
        <f t="shared" si="86"/>
        <v>1067.2018358579078</v>
      </c>
      <c r="Q133">
        <f t="shared" si="87"/>
        <v>5.7085755689515669E-2</v>
      </c>
      <c r="R133">
        <f t="shared" si="88"/>
        <v>4.8863510631343976E-3</v>
      </c>
      <c r="S133">
        <f t="shared" si="89"/>
        <v>1067.6363274888536</v>
      </c>
      <c r="T133">
        <f t="shared" si="90"/>
        <v>33976.239315968523</v>
      </c>
      <c r="U133">
        <f t="shared" si="67"/>
        <v>2704236.4785859846</v>
      </c>
      <c r="V133">
        <f t="shared" si="91"/>
        <v>337.79738696971231</v>
      </c>
      <c r="W133">
        <f t="shared" si="68"/>
        <v>84850.749036234891</v>
      </c>
      <c r="X133">
        <f t="shared" si="69"/>
        <v>88506.246852624288</v>
      </c>
      <c r="Y133">
        <f t="shared" si="70"/>
        <v>116502.57251412318</v>
      </c>
      <c r="Z133">
        <f t="shared" si="92"/>
        <v>21735.553883129283</v>
      </c>
      <c r="AA133">
        <f t="shared" si="93"/>
        <v>353.47218786111625</v>
      </c>
      <c r="AB133">
        <f t="shared" si="94"/>
        <v>121</v>
      </c>
      <c r="AC133">
        <f>$AL$7*INDEX(I_L,MATCH(AB133-$AL$13,cpi_u,0))/INDEX(I_L,MATCH(AB2-$AL$13,cpi_u,0))</f>
        <v>1060.4592744568899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6.9243711545751083E-2</v>
      </c>
      <c r="E134">
        <f t="shared" si="76"/>
        <v>5.9619739695964125E-3</v>
      </c>
      <c r="F134">
        <f t="shared" si="77"/>
        <v>0.19001113927795354</v>
      </c>
      <c r="G134">
        <f t="shared" si="78"/>
        <v>31.680496891607678</v>
      </c>
      <c r="H134" t="b">
        <f t="shared" si="79"/>
        <v>0</v>
      </c>
      <c r="I134">
        <f t="shared" si="80"/>
        <v>1</v>
      </c>
      <c r="J134">
        <f t="shared" si="81"/>
        <v>1060.4592744568895</v>
      </c>
      <c r="K134">
        <f t="shared" si="82"/>
        <v>6.7564499735436474</v>
      </c>
      <c r="L134">
        <f t="shared" si="83"/>
        <v>33797.375823005445</v>
      </c>
      <c r="M134">
        <f t="shared" si="84"/>
        <v>215.33149314209982</v>
      </c>
      <c r="N134">
        <f t="shared" si="66"/>
        <v>0.63485566627738166</v>
      </c>
      <c r="O134">
        <f t="shared" si="85"/>
        <v>0.99618326660546086</v>
      </c>
      <c r="P134">
        <f t="shared" si="86"/>
        <v>1067.2157244304331</v>
      </c>
      <c r="Q134">
        <f t="shared" si="87"/>
        <v>6.44044904343508E-2</v>
      </c>
      <c r="R134">
        <f t="shared" si="88"/>
        <v>5.5323104113255139E-3</v>
      </c>
      <c r="S134">
        <f t="shared" si="89"/>
        <v>1067.6511110429992</v>
      </c>
      <c r="T134">
        <f t="shared" si="90"/>
        <v>33797.375823005445</v>
      </c>
      <c r="U134">
        <f t="shared" si="67"/>
        <v>2680119.566060001</v>
      </c>
      <c r="V134">
        <f t="shared" si="91"/>
        <v>334.78484346711366</v>
      </c>
      <c r="W134">
        <f t="shared" si="68"/>
        <v>84598.406875681874</v>
      </c>
      <c r="X134">
        <f t="shared" si="69"/>
        <v>88250.872613922635</v>
      </c>
      <c r="Y134">
        <f t="shared" si="70"/>
        <v>115711.92946703995</v>
      </c>
      <c r="Z134">
        <f t="shared" si="92"/>
        <v>21538.662880430653</v>
      </c>
      <c r="AA134">
        <f t="shared" si="93"/>
        <v>349.76823679277356</v>
      </c>
      <c r="AB134">
        <f t="shared" si="94"/>
        <v>121</v>
      </c>
      <c r="AC134">
        <f>$AL$7*INDEX(I_L,MATCH(AB134-$AL$13,cpi_u,0))/INDEX(I_L,MATCH(AB2-$AL$13,cpi_u,0))</f>
        <v>1060.4592744568899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6.8569665560080123E-2</v>
      </c>
      <c r="E135">
        <f t="shared" si="76"/>
        <v>5.9020043642403763E-3</v>
      </c>
      <c r="F135">
        <f t="shared" si="77"/>
        <v>0.1869784309155722</v>
      </c>
      <c r="G135">
        <f t="shared" si="78"/>
        <v>31.493518460692105</v>
      </c>
      <c r="H135" t="b">
        <f t="shared" si="79"/>
        <v>1</v>
      </c>
      <c r="I135">
        <f t="shared" si="80"/>
        <v>1.0249999999999999</v>
      </c>
      <c r="J135">
        <f t="shared" si="81"/>
        <v>1086.9707563183117</v>
      </c>
      <c r="K135">
        <f t="shared" si="82"/>
        <v>6.7703671542545347</v>
      </c>
      <c r="L135">
        <f t="shared" si="83"/>
        <v>34435.773666810725</v>
      </c>
      <c r="M135">
        <f t="shared" si="84"/>
        <v>214.48859558540352</v>
      </c>
      <c r="N135">
        <f t="shared" si="66"/>
        <v>0.63243100404972918</v>
      </c>
      <c r="O135">
        <f t="shared" si="85"/>
        <v>0.99618076618600571</v>
      </c>
      <c r="P135">
        <f t="shared" si="86"/>
        <v>1093.7411234725662</v>
      </c>
      <c r="Q135">
        <f t="shared" si="87"/>
        <v>6.3777551362666648E-2</v>
      </c>
      <c r="R135">
        <f t="shared" si="88"/>
        <v>5.4767950345112615E-3</v>
      </c>
      <c r="S135">
        <f t="shared" si="89"/>
        <v>1094.1774069102685</v>
      </c>
      <c r="T135">
        <f t="shared" si="90"/>
        <v>34435.773666810725</v>
      </c>
      <c r="U135">
        <f t="shared" si="67"/>
        <v>2655280.0237880289</v>
      </c>
      <c r="V135">
        <f t="shared" si="91"/>
        <v>331.68203328781186</v>
      </c>
      <c r="W135">
        <f t="shared" si="68"/>
        <v>84311.952222872598</v>
      </c>
      <c r="X135">
        <f t="shared" si="69"/>
        <v>87961.663717974981</v>
      </c>
      <c r="Y135">
        <f t="shared" si="70"/>
        <v>114942.25634720709</v>
      </c>
      <c r="Z135">
        <f t="shared" si="92"/>
        <v>21861.746035020238</v>
      </c>
      <c r="AA135">
        <f t="shared" si="93"/>
        <v>345.93530159673776</v>
      </c>
      <c r="AB135">
        <f t="shared" si="94"/>
        <v>133</v>
      </c>
      <c r="AC135">
        <f>$AL$7*INDEX(I_L,MATCH(AB135-$AL$13,cpi_u,0))/INDEX(I_L,MATCH(AB2-$AL$13,cpi_u,0))</f>
        <v>1086.9707563183122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6.8569665560080123E-2</v>
      </c>
      <c r="E136">
        <f t="shared" si="76"/>
        <v>5.9020043642403763E-3</v>
      </c>
      <c r="F136">
        <f t="shared" si="77"/>
        <v>0.18587488340028965</v>
      </c>
      <c r="G136">
        <f t="shared" si="78"/>
        <v>31.307643577291817</v>
      </c>
      <c r="H136" t="b">
        <f t="shared" si="79"/>
        <v>0</v>
      </c>
      <c r="I136">
        <f t="shared" si="80"/>
        <v>1</v>
      </c>
      <c r="J136">
        <f t="shared" si="81"/>
        <v>1086.9707563183117</v>
      </c>
      <c r="K136">
        <f t="shared" si="82"/>
        <v>6.7843130020790179</v>
      </c>
      <c r="L136">
        <f t="shared" si="83"/>
        <v>34232.53358034321</v>
      </c>
      <c r="M136">
        <f t="shared" si="84"/>
        <v>213.66188677408903</v>
      </c>
      <c r="N136">
        <f t="shared" si="66"/>
        <v>0.63001405029360247</v>
      </c>
      <c r="O136">
        <f t="shared" si="85"/>
        <v>0.99617831235241483</v>
      </c>
      <c r="P136">
        <f t="shared" si="86"/>
        <v>1093.7550693203907</v>
      </c>
      <c r="Q136">
        <f t="shared" si="87"/>
        <v>6.3777551362666648E-2</v>
      </c>
      <c r="R136">
        <f t="shared" si="88"/>
        <v>5.4767950345112615E-3</v>
      </c>
      <c r="S136">
        <f t="shared" si="89"/>
        <v>1094.1922514305418</v>
      </c>
      <c r="T136">
        <f t="shared" si="90"/>
        <v>34232.53358034321</v>
      </c>
      <c r="U136">
        <f t="shared" si="67"/>
        <v>2630559.6673809234</v>
      </c>
      <c r="V136">
        <f t="shared" si="91"/>
        <v>328.59411110888817</v>
      </c>
      <c r="W136">
        <f t="shared" si="68"/>
        <v>84022.921140220584</v>
      </c>
      <c r="X136">
        <f t="shared" si="69"/>
        <v>87669.984694959276</v>
      </c>
      <c r="Y136">
        <f t="shared" si="70"/>
        <v>114180.96587548987</v>
      </c>
      <c r="Z136">
        <f t="shared" si="92"/>
        <v>21649.715583382527</v>
      </c>
      <c r="AA136">
        <f t="shared" si="93"/>
        <v>342.14530842203334</v>
      </c>
      <c r="AB136">
        <f t="shared" si="94"/>
        <v>133</v>
      </c>
      <c r="AC136">
        <f>$AL$7*INDEX(I_L,MATCH(AB136-$AL$13,cpi_u,0))/INDEX(I_L,MATCH(AB2-$AL$13,cpi_u,0))</f>
        <v>1086.9707563183122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6.8569665560080123E-2</v>
      </c>
      <c r="E137">
        <f t="shared" si="76"/>
        <v>5.9020043642403763E-3</v>
      </c>
      <c r="F137">
        <f t="shared" si="77"/>
        <v>0.1847778490272585</v>
      </c>
      <c r="G137">
        <f t="shared" si="78"/>
        <v>31.122865728264557</v>
      </c>
      <c r="H137" t="b">
        <f t="shared" si="79"/>
        <v>0</v>
      </c>
      <c r="I137">
        <f t="shared" si="80"/>
        <v>1</v>
      </c>
      <c r="J137">
        <f t="shared" si="81"/>
        <v>1086.9707563183117</v>
      </c>
      <c r="K137">
        <f t="shared" si="82"/>
        <v>6.7982875760666683</v>
      </c>
      <c r="L137">
        <f t="shared" si="83"/>
        <v>34030.493017753019</v>
      </c>
      <c r="M137">
        <f t="shared" si="84"/>
        <v>212.83836436742638</v>
      </c>
      <c r="N137">
        <f t="shared" si="66"/>
        <v>0.62760481640110866</v>
      </c>
      <c r="O137">
        <f t="shared" si="85"/>
        <v>0.99617590450344551</v>
      </c>
      <c r="P137">
        <f t="shared" si="86"/>
        <v>1093.7690438943785</v>
      </c>
      <c r="Q137">
        <f t="shared" si="87"/>
        <v>6.3777551362666648E-2</v>
      </c>
      <c r="R137">
        <f t="shared" si="88"/>
        <v>5.4767950345112615E-3</v>
      </c>
      <c r="S137">
        <f t="shared" si="89"/>
        <v>1094.2071265280965</v>
      </c>
      <c r="T137">
        <f t="shared" si="90"/>
        <v>34030.493017753019</v>
      </c>
      <c r="U137">
        <f t="shared" si="67"/>
        <v>2605957.4901732067</v>
      </c>
      <c r="V137">
        <f t="shared" si="91"/>
        <v>325.52095118358528</v>
      </c>
      <c r="W137">
        <f t="shared" si="68"/>
        <v>83731.28338906719</v>
      </c>
      <c r="X137">
        <f t="shared" si="69"/>
        <v>87375.80721761832</v>
      </c>
      <c r="Y137">
        <f t="shared" si="70"/>
        <v>113428.02575945748</v>
      </c>
      <c r="Z137">
        <f t="shared" si="92"/>
        <v>21439.688739602738</v>
      </c>
      <c r="AA137">
        <f t="shared" si="93"/>
        <v>338.38967679527616</v>
      </c>
      <c r="AB137">
        <f t="shared" si="94"/>
        <v>133</v>
      </c>
      <c r="AC137">
        <f>$AL$7*INDEX(I_L,MATCH(AB137-$AL$13,cpi_u,0))/INDEX(I_L,MATCH(AB2-$AL$13,cpi_u,0))</f>
        <v>1086.9707563183122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6.8569665560080123E-2</v>
      </c>
      <c r="E138">
        <f t="shared" si="76"/>
        <v>5.9020043642403763E-3</v>
      </c>
      <c r="F138">
        <f t="shared" si="77"/>
        <v>0.18368728935588466</v>
      </c>
      <c r="G138">
        <f t="shared" si="78"/>
        <v>30.939178438908673</v>
      </c>
      <c r="H138" t="b">
        <f t="shared" si="79"/>
        <v>0</v>
      </c>
      <c r="I138">
        <f t="shared" si="80"/>
        <v>1</v>
      </c>
      <c r="J138">
        <f t="shared" si="81"/>
        <v>1086.9707563183117</v>
      </c>
      <c r="K138">
        <f t="shared" si="82"/>
        <v>6.8122909353886714</v>
      </c>
      <c r="L138">
        <f t="shared" si="83"/>
        <v>33829.644899444989</v>
      </c>
      <c r="M138">
        <f t="shared" si="84"/>
        <v>212.01801608397537</v>
      </c>
      <c r="N138">
        <f t="shared" si="66"/>
        <v>0.62520331295856268</v>
      </c>
      <c r="O138">
        <f t="shared" si="85"/>
        <v>0.99617354204463093</v>
      </c>
      <c r="P138">
        <f t="shared" si="86"/>
        <v>1093.7830472537005</v>
      </c>
      <c r="Q138">
        <f t="shared" si="87"/>
        <v>6.3777551362666648E-2</v>
      </c>
      <c r="R138">
        <f t="shared" si="88"/>
        <v>5.4767950345112615E-3</v>
      </c>
      <c r="S138">
        <f t="shared" si="89"/>
        <v>1094.2220322659166</v>
      </c>
      <c r="T138">
        <f t="shared" si="90"/>
        <v>33829.644899444989</v>
      </c>
      <c r="U138">
        <f t="shared" si="67"/>
        <v>2581472.4946815325</v>
      </c>
      <c r="V138">
        <f t="shared" si="91"/>
        <v>322.46242891212421</v>
      </c>
      <c r="W138">
        <f t="shared" si="68"/>
        <v>83437.008509415013</v>
      </c>
      <c r="X138">
        <f t="shared" si="69"/>
        <v>87079.102771383143</v>
      </c>
      <c r="Y138">
        <f t="shared" si="70"/>
        <v>112683.40426235736</v>
      </c>
      <c r="Z138">
        <f t="shared" si="92"/>
        <v>21231.648076030873</v>
      </c>
      <c r="AA138">
        <f t="shared" si="93"/>
        <v>334.66810691863577</v>
      </c>
      <c r="AB138">
        <f t="shared" si="94"/>
        <v>133</v>
      </c>
      <c r="AC138">
        <f>$AL$7*INDEX(I_L,MATCH(AB138-$AL$13,cpi_u,0))/INDEX(I_L,MATCH(AB2-$AL$13,cpi_u,0))</f>
        <v>1086.9707563183122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6.8569665560080123E-2</v>
      </c>
      <c r="E139">
        <f t="shared" si="76"/>
        <v>5.9020043642403763E-3</v>
      </c>
      <c r="F139">
        <f t="shared" si="77"/>
        <v>0.18260316617245073</v>
      </c>
      <c r="G139">
        <f t="shared" si="78"/>
        <v>30.756575272736221</v>
      </c>
      <c r="H139" t="b">
        <f t="shared" si="79"/>
        <v>0</v>
      </c>
      <c r="I139">
        <f t="shared" si="80"/>
        <v>1</v>
      </c>
      <c r="J139">
        <f t="shared" si="81"/>
        <v>1086.9707563183117</v>
      </c>
      <c r="K139">
        <f t="shared" si="82"/>
        <v>6.8263231393381067</v>
      </c>
      <c r="L139">
        <f t="shared" si="83"/>
        <v>33629.982187607762</v>
      </c>
      <c r="M139">
        <f t="shared" si="84"/>
        <v>211.20082968963291</v>
      </c>
      <c r="N139">
        <f t="shared" si="66"/>
        <v>0.62280954976149761</v>
      </c>
      <c r="O139">
        <f t="shared" si="85"/>
        <v>0.9961712243882116</v>
      </c>
      <c r="P139">
        <f t="shared" si="86"/>
        <v>1093.7970794576497</v>
      </c>
      <c r="Q139">
        <f t="shared" si="87"/>
        <v>6.3777551362666648E-2</v>
      </c>
      <c r="R139">
        <f t="shared" si="88"/>
        <v>5.4767950345112615E-3</v>
      </c>
      <c r="S139">
        <f t="shared" si="89"/>
        <v>1094.2369687071161</v>
      </c>
      <c r="T139">
        <f t="shared" si="90"/>
        <v>33629.982187607762</v>
      </c>
      <c r="U139">
        <f t="shared" si="67"/>
        <v>2557103.6924794479</v>
      </c>
      <c r="V139">
        <f t="shared" si="91"/>
        <v>319.41842082605984</v>
      </c>
      <c r="W139">
        <f t="shared" si="68"/>
        <v>83140.065816955903</v>
      </c>
      <c r="X139">
        <f t="shared" si="69"/>
        <v>86779.842651769432</v>
      </c>
      <c r="Y139">
        <f t="shared" si="70"/>
        <v>111947.07019590389</v>
      </c>
      <c r="Z139">
        <f t="shared" si="92"/>
        <v>21025.576278429824</v>
      </c>
      <c r="AA139">
        <f t="shared" si="93"/>
        <v>330.98030128176254</v>
      </c>
      <c r="AB139">
        <f t="shared" si="94"/>
        <v>133</v>
      </c>
      <c r="AC139">
        <f>$AL$7*INDEX(I_L,MATCH(AB139-$AL$13,cpi_u,0))/INDEX(I_L,MATCH(AB2-$AL$13,cpi_u,0))</f>
        <v>1086.9707563183122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6.8569665560080123E-2</v>
      </c>
      <c r="E140">
        <f t="shared" si="76"/>
        <v>5.9020043642403763E-3</v>
      </c>
      <c r="F140">
        <f t="shared" si="77"/>
        <v>0.18152544148877681</v>
      </c>
      <c r="G140">
        <f t="shared" si="78"/>
        <v>30.575049831247444</v>
      </c>
      <c r="H140" t="b">
        <f t="shared" si="79"/>
        <v>0</v>
      </c>
      <c r="I140">
        <f t="shared" si="80"/>
        <v>1</v>
      </c>
      <c r="J140">
        <f t="shared" si="81"/>
        <v>1086.9707563183117</v>
      </c>
      <c r="K140">
        <f t="shared" si="82"/>
        <v>6.8403842473301824</v>
      </c>
      <c r="L140">
        <f t="shared" si="83"/>
        <v>33431.497885967176</v>
      </c>
      <c r="M140">
        <f t="shared" si="84"/>
        <v>210.38679299744985</v>
      </c>
      <c r="N140">
        <f t="shared" si="66"/>
        <v>0.62042353582946064</v>
      </c>
      <c r="O140">
        <f t="shared" si="85"/>
        <v>0.99616895095306313</v>
      </c>
      <c r="P140">
        <f t="shared" si="86"/>
        <v>1093.8111405656418</v>
      </c>
      <c r="Q140">
        <f t="shared" si="87"/>
        <v>6.3777551362666648E-2</v>
      </c>
      <c r="R140">
        <f t="shared" si="88"/>
        <v>5.4767950345112615E-3</v>
      </c>
      <c r="S140">
        <f t="shared" si="89"/>
        <v>1094.2519359149389</v>
      </c>
      <c r="T140">
        <f t="shared" si="90"/>
        <v>33431.497885967176</v>
      </c>
      <c r="U140">
        <f t="shared" si="67"/>
        <v>2532850.1040741862</v>
      </c>
      <c r="V140">
        <f t="shared" si="91"/>
        <v>316.38880457289099</v>
      </c>
      <c r="W140">
        <f t="shared" si="68"/>
        <v>82840.424400081756</v>
      </c>
      <c r="X140">
        <f t="shared" si="69"/>
        <v>86477.997961761663</v>
      </c>
      <c r="Y140">
        <f t="shared" si="70"/>
        <v>111218.9929131914</v>
      </c>
      <c r="Z140">
        <f t="shared" si="92"/>
        <v>20821.456146211676</v>
      </c>
      <c r="AA140">
        <f t="shared" si="93"/>
        <v>327.32596465247639</v>
      </c>
      <c r="AB140">
        <f t="shared" si="94"/>
        <v>133</v>
      </c>
      <c r="AC140">
        <f>$AL$7*INDEX(I_L,MATCH(AB140-$AL$13,cpi_u,0))/INDEX(I_L,MATCH(AB2-$AL$13,cpi_u,0))</f>
        <v>1086.9707563183122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6.8569665560080123E-2</v>
      </c>
      <c r="E141">
        <f t="shared" si="76"/>
        <v>5.9020043642403763E-3</v>
      </c>
      <c r="F141">
        <f t="shared" si="77"/>
        <v>0.18045407754088941</v>
      </c>
      <c r="G141">
        <f t="shared" si="78"/>
        <v>30.394595753706554</v>
      </c>
      <c r="H141" t="b">
        <f t="shared" si="79"/>
        <v>0</v>
      </c>
      <c r="I141">
        <f t="shared" si="80"/>
        <v>1</v>
      </c>
      <c r="J141">
        <f t="shared" si="81"/>
        <v>1086.9707563183117</v>
      </c>
      <c r="K141">
        <f t="shared" si="82"/>
        <v>6.8544743189024953</v>
      </c>
      <c r="L141">
        <f t="shared" si="83"/>
        <v>33234.185039541102</v>
      </c>
      <c r="M141">
        <f t="shared" si="84"/>
        <v>209.57589386744968</v>
      </c>
      <c r="N141">
        <f t="shared" si="66"/>
        <v>0.61804527942059928</v>
      </c>
      <c r="O141">
        <f t="shared" si="85"/>
        <v>0.99616672116462857</v>
      </c>
      <c r="P141">
        <f t="shared" si="86"/>
        <v>1093.8252306372142</v>
      </c>
      <c r="Q141">
        <f t="shared" si="87"/>
        <v>6.3777551362666648E-2</v>
      </c>
      <c r="R141">
        <f t="shared" si="88"/>
        <v>5.4767950345112615E-3</v>
      </c>
      <c r="S141">
        <f t="shared" si="89"/>
        <v>1094.2669339527592</v>
      </c>
      <c r="T141">
        <f t="shared" si="90"/>
        <v>33234.185039541102</v>
      </c>
      <c r="U141">
        <f t="shared" si="67"/>
        <v>2508710.7587854452</v>
      </c>
      <c r="V141">
        <f t="shared" si="91"/>
        <v>313.37345890091774</v>
      </c>
      <c r="W141">
        <f t="shared" si="68"/>
        <v>82538.053116877316</v>
      </c>
      <c r="X141">
        <f t="shared" si="69"/>
        <v>86173.539609184561</v>
      </c>
      <c r="Y141">
        <f t="shared" si="70"/>
        <v>110499.14230173934</v>
      </c>
      <c r="Z141">
        <f t="shared" si="92"/>
        <v>20619.270592642653</v>
      </c>
      <c r="AA141">
        <f t="shared" si="93"/>
        <v>323.70480406728029</v>
      </c>
      <c r="AB141">
        <f t="shared" si="94"/>
        <v>133</v>
      </c>
      <c r="AC141">
        <f>$AL$7*INDEX(I_L,MATCH(AB141-$AL$13,cpi_u,0))/INDEX(I_L,MATCH(AB2-$AL$13,cpi_u,0))</f>
        <v>1086.9707563183122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6.8569665560080123E-2</v>
      </c>
      <c r="E142">
        <f t="shared" si="76"/>
        <v>5.9020043642403763E-3</v>
      </c>
      <c r="F142">
        <f t="shared" si="77"/>
        <v>0.1793890367876981</v>
      </c>
      <c r="G142">
        <f t="shared" si="78"/>
        <v>30.215206716918857</v>
      </c>
      <c r="H142" t="b">
        <f t="shared" si="79"/>
        <v>0</v>
      </c>
      <c r="I142">
        <f t="shared" si="80"/>
        <v>1</v>
      </c>
      <c r="J142">
        <f t="shared" si="81"/>
        <v>1086.9707563183117</v>
      </c>
      <c r="K142">
        <f t="shared" si="82"/>
        <v>6.8685934137152742</v>
      </c>
      <c r="L142">
        <f t="shared" si="83"/>
        <v>33038.036734395755</v>
      </c>
      <c r="M142">
        <f t="shared" si="84"/>
        <v>208.76812020644707</v>
      </c>
      <c r="N142">
        <f t="shared" si="66"/>
        <v>0.61567478804603715</v>
      </c>
      <c r="O142">
        <f t="shared" si="85"/>
        <v>0.99616453445484709</v>
      </c>
      <c r="P142">
        <f t="shared" si="86"/>
        <v>1093.8393497320269</v>
      </c>
      <c r="Q142">
        <f t="shared" si="87"/>
        <v>6.3777551362666648E-2</v>
      </c>
      <c r="R142">
        <f t="shared" si="88"/>
        <v>5.4767950345112615E-3</v>
      </c>
      <c r="S142">
        <f t="shared" si="89"/>
        <v>1094.2819628840821</v>
      </c>
      <c r="T142">
        <f t="shared" si="90"/>
        <v>33038.036734395755</v>
      </c>
      <c r="U142">
        <f t="shared" si="67"/>
        <v>2484684.6946261292</v>
      </c>
      <c r="V142">
        <f t="shared" si="91"/>
        <v>310.37226364434486</v>
      </c>
      <c r="W142">
        <f t="shared" si="68"/>
        <v>82232.920592095208</v>
      </c>
      <c r="X142">
        <f t="shared" si="69"/>
        <v>85866.43830406206</v>
      </c>
      <c r="Y142">
        <f t="shared" si="70"/>
        <v>109787.48877666445</v>
      </c>
      <c r="Z142">
        <f t="shared" si="92"/>
        <v>20419.002645017648</v>
      </c>
      <c r="AA142">
        <f t="shared" si="93"/>
        <v>320.11652882170762</v>
      </c>
      <c r="AB142">
        <f t="shared" si="94"/>
        <v>133</v>
      </c>
      <c r="AC142">
        <f>$AL$7*INDEX(I_L,MATCH(AB142-$AL$13,cpi_u,0))/INDEX(I_L,MATCH(AB2-$AL$13,cpi_u,0))</f>
        <v>1086.9707563183122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6.8569665560080123E-2</v>
      </c>
      <c r="E143">
        <f t="shared" si="76"/>
        <v>5.9020043642403763E-3</v>
      </c>
      <c r="F143">
        <f t="shared" si="77"/>
        <v>0.17833028190968023</v>
      </c>
      <c r="G143">
        <f t="shared" si="78"/>
        <v>30.036876435009177</v>
      </c>
      <c r="H143" t="b">
        <f t="shared" si="79"/>
        <v>0</v>
      </c>
      <c r="I143">
        <f t="shared" si="80"/>
        <v>1</v>
      </c>
      <c r="J143">
        <f t="shared" si="81"/>
        <v>1086.9707563183117</v>
      </c>
      <c r="K143">
        <f t="shared" si="82"/>
        <v>6.8827415915516497</v>
      </c>
      <c r="L143">
        <f t="shared" si="83"/>
        <v>32843.046097403421</v>
      </c>
      <c r="M143">
        <f t="shared" si="84"/>
        <v>207.96345996786818</v>
      </c>
      <c r="N143">
        <f t="shared" si="66"/>
        <v>0.61331206848404396</v>
      </c>
      <c r="O143">
        <f t="shared" si="85"/>
        <v>0.99616239026208664</v>
      </c>
      <c r="P143">
        <f t="shared" si="86"/>
        <v>1093.8534979098633</v>
      </c>
      <c r="Q143">
        <f t="shared" si="87"/>
        <v>6.3777551362666648E-2</v>
      </c>
      <c r="R143">
        <f t="shared" si="88"/>
        <v>5.4767950345112615E-3</v>
      </c>
      <c r="S143">
        <f t="shared" si="89"/>
        <v>1094.2970227725425</v>
      </c>
      <c r="T143">
        <f t="shared" si="90"/>
        <v>32843.046097403421</v>
      </c>
      <c r="U143">
        <f t="shared" si="67"/>
        <v>2460770.9581850064</v>
      </c>
      <c r="V143">
        <f t="shared" si="91"/>
        <v>307.38509970862373</v>
      </c>
      <c r="W143">
        <f t="shared" si="68"/>
        <v>81924.995214112234</v>
      </c>
      <c r="X143">
        <f t="shared" si="69"/>
        <v>85556.664555962954</v>
      </c>
      <c r="Y143">
        <f t="shared" si="70"/>
        <v>109084.00327398119</v>
      </c>
      <c r="Z143">
        <f t="shared" si="92"/>
        <v>20220.635444805081</v>
      </c>
      <c r="AA143">
        <f t="shared" si="93"/>
        <v>316.56085046050788</v>
      </c>
      <c r="AB143">
        <f t="shared" si="94"/>
        <v>133</v>
      </c>
      <c r="AC143">
        <f>$AL$7*INDEX(I_L,MATCH(AB143-$AL$13,cpi_u,0))/INDEX(I_L,MATCH(AB2-$AL$13,cpi_u,0))</f>
        <v>1086.9707563183122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6.8569665560080123E-2</v>
      </c>
      <c r="E144">
        <f t="shared" si="76"/>
        <v>5.9020043642403763E-3</v>
      </c>
      <c r="F144">
        <f t="shared" si="77"/>
        <v>0.17727777580757309</v>
      </c>
      <c r="G144">
        <f t="shared" si="78"/>
        <v>29.859598659201602</v>
      </c>
      <c r="H144" t="b">
        <f t="shared" si="79"/>
        <v>0</v>
      </c>
      <c r="I144">
        <f t="shared" si="80"/>
        <v>1</v>
      </c>
      <c r="J144">
        <f t="shared" si="81"/>
        <v>1086.9707563183117</v>
      </c>
      <c r="K144">
        <f t="shared" si="82"/>
        <v>6.8969189123178856</v>
      </c>
      <c r="L144">
        <f t="shared" si="83"/>
        <v>32649.206296001597</v>
      </c>
      <c r="M144">
        <f t="shared" si="84"/>
        <v>207.16190115157022</v>
      </c>
      <c r="N144">
        <f t="shared" si="66"/>
        <v>0.61095712679399961</v>
      </c>
      <c r="O144">
        <f t="shared" si="85"/>
        <v>0.99616028803107493</v>
      </c>
      <c r="P144">
        <f t="shared" si="86"/>
        <v>1093.8676752306296</v>
      </c>
      <c r="Q144">
        <f t="shared" si="87"/>
        <v>6.3777551362666648E-2</v>
      </c>
      <c r="R144">
        <f t="shared" si="88"/>
        <v>5.4767950345112615E-3</v>
      </c>
      <c r="S144">
        <f t="shared" si="89"/>
        <v>1094.3121136819075</v>
      </c>
      <c r="T144">
        <f t="shared" si="90"/>
        <v>32649.206296001597</v>
      </c>
      <c r="U144">
        <f t="shared" si="67"/>
        <v>2436968.604511254</v>
      </c>
      <c r="V144">
        <f t="shared" si="91"/>
        <v>304.41184905603035</v>
      </c>
      <c r="W144">
        <f t="shared" si="68"/>
        <v>81614.245131867268</v>
      </c>
      <c r="X144">
        <f t="shared" si="69"/>
        <v>85244.188671333395</v>
      </c>
      <c r="Y144">
        <f t="shared" si="70"/>
        <v>108388.65724402027</v>
      </c>
      <c r="Z144">
        <f t="shared" si="92"/>
        <v>20024.15224776301</v>
      </c>
      <c r="AA144">
        <f t="shared" si="93"/>
        <v>313.0374827676776</v>
      </c>
      <c r="AB144">
        <f t="shared" si="94"/>
        <v>133</v>
      </c>
      <c r="AC144">
        <f>$AL$7*INDEX(I_L,MATCH(AB144-$AL$13,cpi_u,0))/INDEX(I_L,MATCH(AB2-$AL$13,cpi_u,0))</f>
        <v>1086.9707563183122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6.8569665560080123E-2</v>
      </c>
      <c r="E145">
        <f t="shared" si="76"/>
        <v>5.9020043642403763E-3</v>
      </c>
      <c r="F145">
        <f t="shared" si="77"/>
        <v>0.17623148160107394</v>
      </c>
      <c r="G145">
        <f t="shared" si="78"/>
        <v>29.683367177600527</v>
      </c>
      <c r="H145" t="b">
        <f t="shared" si="79"/>
        <v>0</v>
      </c>
      <c r="I145">
        <f t="shared" si="80"/>
        <v>1</v>
      </c>
      <c r="J145">
        <f t="shared" si="81"/>
        <v>1086.9707563183117</v>
      </c>
      <c r="K145">
        <f t="shared" si="82"/>
        <v>6.9111254360436423</v>
      </c>
      <c r="L145">
        <f t="shared" si="83"/>
        <v>32456.510537953611</v>
      </c>
      <c r="M145">
        <f t="shared" si="84"/>
        <v>206.36343180366282</v>
      </c>
      <c r="N145">
        <f t="shared" si="66"/>
        <v>0.60860996833015846</v>
      </c>
      <c r="O145">
        <f t="shared" si="85"/>
        <v>0.99615822721283587</v>
      </c>
      <c r="P145">
        <f t="shared" si="86"/>
        <v>1093.8818817543554</v>
      </c>
      <c r="Q145">
        <f t="shared" si="87"/>
        <v>6.3777551362666648E-2</v>
      </c>
      <c r="R145">
        <f t="shared" si="88"/>
        <v>5.4767950345112615E-3</v>
      </c>
      <c r="S145">
        <f t="shared" si="89"/>
        <v>1094.3272356760749</v>
      </c>
      <c r="T145">
        <f t="shared" si="90"/>
        <v>32456.510537953611</v>
      </c>
      <c r="U145">
        <f t="shared" si="67"/>
        <v>2413276.6970008472</v>
      </c>
      <c r="V145">
        <f t="shared" si="91"/>
        <v>301.45239469147413</v>
      </c>
      <c r="W145">
        <f t="shared" si="68"/>
        <v>81300.638251779586</v>
      </c>
      <c r="X145">
        <f t="shared" si="69"/>
        <v>84928.980750815303</v>
      </c>
      <c r="Y145">
        <f t="shared" si="70"/>
        <v>107701.42264496985</v>
      </c>
      <c r="Z145">
        <f t="shared" si="92"/>
        <v>19829.536424027308</v>
      </c>
      <c r="AA145">
        <f t="shared" si="93"/>
        <v>309.54614175634384</v>
      </c>
      <c r="AB145">
        <f t="shared" si="94"/>
        <v>133</v>
      </c>
      <c r="AC145">
        <f>$AL$7*INDEX(I_L,MATCH(AB145-$AL$13,cpi_u,0))/INDEX(I_L,MATCH(AB2-$AL$13,cpi_u,0))</f>
        <v>1086.9707563183122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7.7362001119289578E-2</v>
      </c>
      <c r="E146">
        <f t="shared" si="76"/>
        <v>6.6873993171335799E-3</v>
      </c>
      <c r="F146">
        <f t="shared" si="77"/>
        <v>0.19850452939371108</v>
      </c>
      <c r="G146">
        <f t="shared" si="78"/>
        <v>29.484862648206814</v>
      </c>
      <c r="H146" t="b">
        <f t="shared" si="79"/>
        <v>0</v>
      </c>
      <c r="I146">
        <f t="shared" si="80"/>
        <v>1</v>
      </c>
      <c r="J146">
        <f t="shared" si="81"/>
        <v>1086.9707563183117</v>
      </c>
      <c r="K146">
        <f t="shared" si="82"/>
        <v>6.9253612228822385</v>
      </c>
      <c r="L146">
        <f t="shared" si="83"/>
        <v>32264.952071110594</v>
      </c>
      <c r="M146">
        <f t="shared" si="84"/>
        <v>205.56804001633009</v>
      </c>
      <c r="N146">
        <f t="shared" si="66"/>
        <v>0.60627059775521031</v>
      </c>
      <c r="O146">
        <f t="shared" si="85"/>
        <v>0.99615620726461862</v>
      </c>
      <c r="P146">
        <f t="shared" si="86"/>
        <v>1093.8961175411939</v>
      </c>
      <c r="Q146">
        <f t="shared" si="87"/>
        <v>7.1955418764308776E-2</v>
      </c>
      <c r="R146">
        <f t="shared" si="88"/>
        <v>6.2036364283065693E-3</v>
      </c>
      <c r="S146">
        <f t="shared" si="89"/>
        <v>1094.3423888190744</v>
      </c>
      <c r="T146">
        <f t="shared" si="90"/>
        <v>32264.952071110594</v>
      </c>
      <c r="U146">
        <f t="shared" si="67"/>
        <v>2389694.3072847752</v>
      </c>
      <c r="V146">
        <f t="shared" si="91"/>
        <v>298.50662064853395</v>
      </c>
      <c r="W146">
        <f t="shared" si="68"/>
        <v>81048.174983786477</v>
      </c>
      <c r="X146">
        <f t="shared" si="69"/>
        <v>84672.893369153229</v>
      </c>
      <c r="Y146">
        <f t="shared" si="70"/>
        <v>106874.32373096867</v>
      </c>
      <c r="Z146">
        <f t="shared" si="92"/>
        <v>19636.771458172698</v>
      </c>
      <c r="AA146">
        <f t="shared" si="93"/>
        <v>306.08654565850588</v>
      </c>
      <c r="AB146">
        <f t="shared" si="94"/>
        <v>133</v>
      </c>
      <c r="AC146">
        <f>$AL$7*INDEX(I_L,MATCH(AB146-$AL$13,cpi_u,0))/INDEX(I_L,MATCH(AB2-$AL$13,cpi_u,0))</f>
        <v>1086.9707563183122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7.6687721653733956E-2</v>
      </c>
      <c r="E147">
        <f t="shared" si="76"/>
        <v>6.6269254322631754E-3</v>
      </c>
      <c r="F147">
        <f t="shared" si="77"/>
        <v>0.1953939861501883</v>
      </c>
      <c r="G147">
        <f t="shared" si="78"/>
        <v>29.289468662056628</v>
      </c>
      <c r="H147" t="b">
        <f t="shared" si="79"/>
        <v>1</v>
      </c>
      <c r="I147">
        <f t="shared" si="80"/>
        <v>1.0249999999999999</v>
      </c>
      <c r="J147">
        <f t="shared" si="81"/>
        <v>1114.1450252262694</v>
      </c>
      <c r="K147">
        <f t="shared" si="82"/>
        <v>6.9396263331108967</v>
      </c>
      <c r="L147">
        <f t="shared" si="83"/>
        <v>32850.413038979466</v>
      </c>
      <c r="M147">
        <f t="shared" si="84"/>
        <v>204.61392926165391</v>
      </c>
      <c r="N147">
        <f t="shared" si="66"/>
        <v>0.60393901905364533</v>
      </c>
      <c r="O147">
        <f t="shared" si="85"/>
        <v>0.99615422764983508</v>
      </c>
      <c r="P147">
        <f t="shared" si="86"/>
        <v>1121.0846515593803</v>
      </c>
      <c r="Q147">
        <f t="shared" si="87"/>
        <v>7.1328262529900932E-2</v>
      </c>
      <c r="R147">
        <f t="shared" si="88"/>
        <v>6.1476879107870142E-3</v>
      </c>
      <c r="S147">
        <f t="shared" si="89"/>
        <v>1121.5318420830249</v>
      </c>
      <c r="T147">
        <f t="shared" si="90"/>
        <v>32850.413038979466</v>
      </c>
      <c r="U147">
        <f t="shared" si="67"/>
        <v>2365441.8905221322</v>
      </c>
      <c r="V147">
        <f t="shared" si="91"/>
        <v>295.47715075010075</v>
      </c>
      <c r="W147">
        <f t="shared" si="68"/>
        <v>80760.833110860476</v>
      </c>
      <c r="X147">
        <f t="shared" si="69"/>
        <v>84382.201243269941</v>
      </c>
      <c r="Y147">
        <f t="shared" si="70"/>
        <v>106067.94842797756</v>
      </c>
      <c r="Z147">
        <f t="shared" si="92"/>
        <v>19916.239549647635</v>
      </c>
      <c r="AA147">
        <f t="shared" si="93"/>
        <v>302.50158977928714</v>
      </c>
      <c r="AB147">
        <f t="shared" si="94"/>
        <v>145</v>
      </c>
      <c r="AC147">
        <f>$AL$7*INDEX(I_L,MATCH(AB147-$AL$13,cpi_u,0))/INDEX(I_L,MATCH(AB2-$AL$13,cpi_u,0))</f>
        <v>1114.1450252262696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7.6687721653733956E-2</v>
      </c>
      <c r="E148">
        <f t="shared" si="76"/>
        <v>6.6269254322631754E-3</v>
      </c>
      <c r="F148">
        <f t="shared" si="77"/>
        <v>0.19409912477405836</v>
      </c>
      <c r="G148">
        <f t="shared" si="78"/>
        <v>29.095369537282568</v>
      </c>
      <c r="H148" t="b">
        <f t="shared" si="79"/>
        <v>0</v>
      </c>
      <c r="I148">
        <f t="shared" si="80"/>
        <v>1</v>
      </c>
      <c r="J148">
        <f t="shared" si="81"/>
        <v>1114.1450252262694</v>
      </c>
      <c r="K148">
        <f t="shared" si="82"/>
        <v>6.9539208271309949</v>
      </c>
      <c r="L148">
        <f t="shared" si="83"/>
        <v>32632.715801351107</v>
      </c>
      <c r="M148">
        <f t="shared" si="84"/>
        <v>203.67664614467617</v>
      </c>
      <c r="N148">
        <f t="shared" si="66"/>
        <v>0.60161523554492191</v>
      </c>
      <c r="O148">
        <f t="shared" si="85"/>
        <v>0.99615228783799281</v>
      </c>
      <c r="P148">
        <f t="shared" si="86"/>
        <v>1121.0989460534004</v>
      </c>
      <c r="Q148">
        <f t="shared" si="87"/>
        <v>7.1328262529900932E-2</v>
      </c>
      <c r="R148">
        <f t="shared" si="88"/>
        <v>6.1476879107870142E-3</v>
      </c>
      <c r="S148">
        <f t="shared" si="89"/>
        <v>1121.5470577163053</v>
      </c>
      <c r="T148">
        <f t="shared" si="90"/>
        <v>32632.715801351107</v>
      </c>
      <c r="U148">
        <f t="shared" si="67"/>
        <v>2341322.8956268211</v>
      </c>
      <c r="V148">
        <f t="shared" si="91"/>
        <v>292.46434713011848</v>
      </c>
      <c r="W148">
        <f t="shared" si="68"/>
        <v>80470.63614801901</v>
      </c>
      <c r="X148">
        <f t="shared" si="69"/>
        <v>84088.766836747804</v>
      </c>
      <c r="Y148">
        <f t="shared" si="70"/>
        <v>105270.84942274695</v>
      </c>
      <c r="Z148">
        <f t="shared" si="92"/>
        <v>19708.170370124379</v>
      </c>
      <c r="AA148">
        <f t="shared" si="93"/>
        <v>298.95928096393015</v>
      </c>
      <c r="AB148">
        <f t="shared" si="94"/>
        <v>145</v>
      </c>
      <c r="AC148">
        <f>$AL$7*INDEX(I_L,MATCH(AB148-$AL$13,cpi_u,0))/INDEX(I_L,MATCH(AB2-$AL$13,cpi_u,0))</f>
        <v>1114.1450252262696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7.6687721653733956E-2</v>
      </c>
      <c r="E149">
        <f t="shared" si="76"/>
        <v>6.6269254322631754E-3</v>
      </c>
      <c r="F149">
        <f t="shared" si="77"/>
        <v>0.19281284434771312</v>
      </c>
      <c r="G149">
        <f t="shared" si="78"/>
        <v>28.902556692934855</v>
      </c>
      <c r="H149" t="b">
        <f t="shared" si="79"/>
        <v>0</v>
      </c>
      <c r="I149">
        <f t="shared" si="80"/>
        <v>1</v>
      </c>
      <c r="J149">
        <f t="shared" si="81"/>
        <v>1114.1450252262694</v>
      </c>
      <c r="K149">
        <f t="shared" si="82"/>
        <v>6.9682447654683353</v>
      </c>
      <c r="L149">
        <f t="shared" si="83"/>
        <v>32416.461227083317</v>
      </c>
      <c r="M149">
        <f t="shared" si="84"/>
        <v>202.74365647753612</v>
      </c>
      <c r="N149">
        <f t="shared" si="66"/>
        <v>0.59929924989644234</v>
      </c>
      <c r="O149">
        <f t="shared" si="85"/>
        <v>0.99615038730463357</v>
      </c>
      <c r="P149">
        <f t="shared" si="86"/>
        <v>1121.1132699917378</v>
      </c>
      <c r="Q149">
        <f t="shared" si="87"/>
        <v>7.1328262529900932E-2</v>
      </c>
      <c r="R149">
        <f t="shared" si="88"/>
        <v>6.1476879107870142E-3</v>
      </c>
      <c r="S149">
        <f t="shared" si="89"/>
        <v>1121.5623046912988</v>
      </c>
      <c r="T149">
        <f t="shared" si="90"/>
        <v>32416.461227083317</v>
      </c>
      <c r="U149">
        <f t="shared" si="67"/>
        <v>2317336.1838082909</v>
      </c>
      <c r="V149">
        <f t="shared" si="91"/>
        <v>289.46806753753941</v>
      </c>
      <c r="W149">
        <f t="shared" si="68"/>
        <v>80177.549980371026</v>
      </c>
      <c r="X149">
        <f t="shared" si="69"/>
        <v>83792.558390966777</v>
      </c>
      <c r="Y149">
        <f t="shared" si="70"/>
        <v>104482.98553268</v>
      </c>
      <c r="Z149">
        <f t="shared" si="92"/>
        <v>19502.236956664558</v>
      </c>
      <c r="AA149">
        <f t="shared" si="93"/>
        <v>295.45166839119173</v>
      </c>
      <c r="AB149">
        <f t="shared" si="94"/>
        <v>145</v>
      </c>
      <c r="AC149">
        <f>$AL$7*INDEX(I_L,MATCH(AB149-$AL$13,cpi_u,0))/INDEX(I_L,MATCH(AB2-$AL$13,cpi_u,0))</f>
        <v>1114.1450252262696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7.6687721653733956E-2</v>
      </c>
      <c r="E150">
        <f t="shared" si="76"/>
        <v>6.6269254322631754E-3</v>
      </c>
      <c r="F150">
        <f t="shared" si="77"/>
        <v>0.19153508800583824</v>
      </c>
      <c r="G150">
        <f t="shared" si="78"/>
        <v>28.711021604929016</v>
      </c>
      <c r="H150" t="b">
        <f t="shared" si="79"/>
        <v>0</v>
      </c>
      <c r="I150">
        <f t="shared" si="80"/>
        <v>1</v>
      </c>
      <c r="J150">
        <f t="shared" si="81"/>
        <v>1114.1450252262694</v>
      </c>
      <c r="K150">
        <f t="shared" si="82"/>
        <v>6.9825982087733873</v>
      </c>
      <c r="L150">
        <f t="shared" si="83"/>
        <v>32201.639755753586</v>
      </c>
      <c r="M150">
        <f t="shared" si="84"/>
        <v>201.8149405930582</v>
      </c>
      <c r="N150">
        <f t="shared" si="66"/>
        <v>0.59699106413633463</v>
      </c>
      <c r="O150">
        <f t="shared" si="85"/>
        <v>0.99614852553126576</v>
      </c>
      <c r="P150">
        <f t="shared" si="86"/>
        <v>1121.1276234350428</v>
      </c>
      <c r="Q150">
        <f t="shared" si="87"/>
        <v>7.1328262529900932E-2</v>
      </c>
      <c r="R150">
        <f t="shared" si="88"/>
        <v>6.1476879107870142E-3</v>
      </c>
      <c r="S150">
        <f t="shared" si="89"/>
        <v>1121.5775830725643</v>
      </c>
      <c r="T150">
        <f t="shared" si="90"/>
        <v>32201.639755753586</v>
      </c>
      <c r="U150">
        <f t="shared" si="67"/>
        <v>2293480.6264200252</v>
      </c>
      <c r="V150">
        <f t="shared" si="91"/>
        <v>286.48817098844927</v>
      </c>
      <c r="W150">
        <f t="shared" si="68"/>
        <v>79881.540196615242</v>
      </c>
      <c r="X150">
        <f t="shared" si="69"/>
        <v>83493.543893867653</v>
      </c>
      <c r="Y150">
        <f t="shared" si="70"/>
        <v>103704.31618889744</v>
      </c>
      <c r="Z150">
        <f t="shared" si="92"/>
        <v>19298.418551058581</v>
      </c>
      <c r="AA150">
        <f t="shared" si="93"/>
        <v>291.97842057618135</v>
      </c>
      <c r="AB150">
        <f t="shared" si="94"/>
        <v>145</v>
      </c>
      <c r="AC150">
        <f>$AL$7*INDEX(I_L,MATCH(AB150-$AL$13,cpi_u,0))/INDEX(I_L,MATCH(AB2-$AL$13,cpi_u,0))</f>
        <v>1114.1450252262696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7.6687721653733956E-2</v>
      </c>
      <c r="E151">
        <f t="shared" si="76"/>
        <v>6.6269254322631754E-3</v>
      </c>
      <c r="F151">
        <f t="shared" si="77"/>
        <v>0.19026579925996159</v>
      </c>
      <c r="G151">
        <f t="shared" si="78"/>
        <v>28.520755805669054</v>
      </c>
      <c r="H151" t="b">
        <f t="shared" si="79"/>
        <v>0</v>
      </c>
      <c r="I151">
        <f t="shared" si="80"/>
        <v>1</v>
      </c>
      <c r="J151">
        <f t="shared" si="81"/>
        <v>1114.1450252262694</v>
      </c>
      <c r="K151">
        <f t="shared" si="82"/>
        <v>6.996981217821558</v>
      </c>
      <c r="L151">
        <f t="shared" si="83"/>
        <v>31988.241890295601</v>
      </c>
      <c r="M151">
        <f t="shared" si="84"/>
        <v>200.89047891415728</v>
      </c>
      <c r="N151">
        <f t="shared" si="66"/>
        <v>0.59469067966604683</v>
      </c>
      <c r="O151">
        <f t="shared" si="85"/>
        <v>0.99614670200530431</v>
      </c>
      <c r="P151">
        <f t="shared" si="86"/>
        <v>1121.1420064440908</v>
      </c>
      <c r="Q151">
        <f t="shared" si="87"/>
        <v>7.1328262529900932E-2</v>
      </c>
      <c r="R151">
        <f t="shared" si="88"/>
        <v>6.1476879107870142E-3</v>
      </c>
      <c r="S151">
        <f t="shared" si="89"/>
        <v>1121.5928929247939</v>
      </c>
      <c r="T151">
        <f t="shared" si="90"/>
        <v>31988.241890295601</v>
      </c>
      <c r="U151">
        <f t="shared" si="67"/>
        <v>2269755.1048314185</v>
      </c>
      <c r="V151">
        <f t="shared" si="91"/>
        <v>283.5245177500625</v>
      </c>
      <c r="W151">
        <f t="shared" si="68"/>
        <v>79582.57208528326</v>
      </c>
      <c r="X151">
        <f t="shared" si="69"/>
        <v>83191.691076730203</v>
      </c>
      <c r="Y151">
        <f t="shared" si="70"/>
        <v>102934.80142866085</v>
      </c>
      <c r="Z151">
        <f t="shared" si="92"/>
        <v>19096.694565938047</v>
      </c>
      <c r="AA151">
        <f t="shared" si="93"/>
        <v>288.5392089445935</v>
      </c>
      <c r="AB151">
        <f t="shared" si="94"/>
        <v>145</v>
      </c>
      <c r="AC151">
        <f>$AL$7*INDEX(I_L,MATCH(AB151-$AL$13,cpi_u,0))/INDEX(I_L,MATCH(AB2-$AL$13,cpi_u,0))</f>
        <v>1114.1450252262696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7.6687721653733956E-2</v>
      </c>
      <c r="E152">
        <f t="shared" si="76"/>
        <v>6.6269254322631754E-3</v>
      </c>
      <c r="F152">
        <f t="shared" si="77"/>
        <v>0.18900492199595587</v>
      </c>
      <c r="G152">
        <f t="shared" si="78"/>
        <v>28.331750883673099</v>
      </c>
      <c r="H152" t="b">
        <f t="shared" si="79"/>
        <v>0</v>
      </c>
      <c r="I152">
        <f t="shared" si="80"/>
        <v>1</v>
      </c>
      <c r="J152">
        <f t="shared" si="81"/>
        <v>1114.1450252262694</v>
      </c>
      <c r="K152">
        <f t="shared" si="82"/>
        <v>7.011393853513435</v>
      </c>
      <c r="L152">
        <f t="shared" si="83"/>
        <v>31776.258196579416</v>
      </c>
      <c r="M152">
        <f t="shared" si="84"/>
        <v>199.97025195342562</v>
      </c>
      <c r="N152">
        <f t="shared" si="66"/>
        <v>0.59239809727275328</v>
      </c>
      <c r="O152">
        <f t="shared" si="85"/>
        <v>0.99614491622000712</v>
      </c>
      <c r="P152">
        <f t="shared" si="86"/>
        <v>1121.1564190797828</v>
      </c>
      <c r="Q152">
        <f t="shared" si="87"/>
        <v>7.1328262529900932E-2</v>
      </c>
      <c r="R152">
        <f t="shared" si="88"/>
        <v>6.1476879107870142E-3</v>
      </c>
      <c r="S152">
        <f t="shared" si="89"/>
        <v>1121.6082343128123</v>
      </c>
      <c r="T152">
        <f t="shared" si="90"/>
        <v>31776.258196579416</v>
      </c>
      <c r="U152">
        <f t="shared" si="67"/>
        <v>2246158.5103016412</v>
      </c>
      <c r="V152">
        <f t="shared" si="91"/>
        <v>280.5769693249668</v>
      </c>
      <c r="W152">
        <f t="shared" si="68"/>
        <v>79280.61063095284</v>
      </c>
      <c r="X152">
        <f t="shared" si="69"/>
        <v>82886.967410928832</v>
      </c>
      <c r="Y152">
        <f t="shared" si="70"/>
        <v>102174.40188792525</v>
      </c>
      <c r="Z152">
        <f t="shared" si="92"/>
        <v>18897.044584167605</v>
      </c>
      <c r="AA152">
        <f t="shared" si="93"/>
        <v>285.13370781383929</v>
      </c>
      <c r="AB152">
        <f t="shared" si="94"/>
        <v>145</v>
      </c>
      <c r="AC152">
        <f>$AL$7*INDEX(I_L,MATCH(AB152-$AL$13,cpi_u,0))/INDEX(I_L,MATCH(AB2-$AL$13,cpi_u,0))</f>
        <v>1114.1450252262696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7.6687721653733956E-2</v>
      </c>
      <c r="E153">
        <f t="shared" si="76"/>
        <v>6.6269254322631754E-3</v>
      </c>
      <c r="F153">
        <f t="shared" si="77"/>
        <v>0.18775240047155795</v>
      </c>
      <c r="G153">
        <f t="shared" si="78"/>
        <v>28.143998483201539</v>
      </c>
      <c r="H153" t="b">
        <f t="shared" si="79"/>
        <v>0</v>
      </c>
      <c r="I153">
        <f t="shared" si="80"/>
        <v>1</v>
      </c>
      <c r="J153">
        <f t="shared" si="81"/>
        <v>1114.1450252262694</v>
      </c>
      <c r="K153">
        <f t="shared" si="82"/>
        <v>7.0258361768750559</v>
      </c>
      <c r="L153">
        <f t="shared" si="83"/>
        <v>31565.679302994344</v>
      </c>
      <c r="M153">
        <f t="shared" si="84"/>
        <v>199.0542403127223</v>
      </c>
      <c r="N153">
        <f t="shared" si="66"/>
        <v>0.59011331714157578</v>
      </c>
      <c r="O153">
        <f t="shared" si="85"/>
        <v>0.99614316767441347</v>
      </c>
      <c r="P153">
        <f t="shared" si="86"/>
        <v>1121.1708614031445</v>
      </c>
      <c r="Q153">
        <f t="shared" si="87"/>
        <v>7.1328262529900932E-2</v>
      </c>
      <c r="R153">
        <f t="shared" si="88"/>
        <v>6.1476879107870142E-3</v>
      </c>
      <c r="S153">
        <f t="shared" si="89"/>
        <v>1121.6236073015782</v>
      </c>
      <c r="T153">
        <f t="shared" si="90"/>
        <v>31565.679302994344</v>
      </c>
      <c r="U153">
        <f t="shared" si="67"/>
        <v>2222689.7438554591</v>
      </c>
      <c r="V153">
        <f t="shared" si="91"/>
        <v>277.64538843561053</v>
      </c>
      <c r="W153">
        <f t="shared" si="68"/>
        <v>78975.620510430599</v>
      </c>
      <c r="X153">
        <f t="shared" si="69"/>
        <v>82579.340104665505</v>
      </c>
      <c r="Y153">
        <f t="shared" si="70"/>
        <v>101423.07879403087</v>
      </c>
      <c r="Z153">
        <f t="shared" si="92"/>
        <v>18699.448358215777</v>
      </c>
      <c r="AA153">
        <f t="shared" si="93"/>
        <v>281.76159437412952</v>
      </c>
      <c r="AB153">
        <f t="shared" si="94"/>
        <v>145</v>
      </c>
      <c r="AC153">
        <f>$AL$7*INDEX(I_L,MATCH(AB153-$AL$13,cpi_u,0))/INDEX(I_L,MATCH(AB2-$AL$13,cpi_u,0))</f>
        <v>1114.1450252262696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7.6687721653733956E-2</v>
      </c>
      <c r="E154">
        <f t="shared" si="76"/>
        <v>6.6269254322631754E-3</v>
      </c>
      <c r="F154">
        <f t="shared" si="77"/>
        <v>0.18650817931390451</v>
      </c>
      <c r="G154">
        <f t="shared" si="78"/>
        <v>27.957490303887635</v>
      </c>
      <c r="H154" t="b">
        <f t="shared" si="79"/>
        <v>0</v>
      </c>
      <c r="I154">
        <f t="shared" si="80"/>
        <v>1</v>
      </c>
      <c r="J154">
        <f t="shared" si="81"/>
        <v>1114.1450252262694</v>
      </c>
      <c r="K154">
        <f t="shared" si="82"/>
        <v>7.0403082490581568</v>
      </c>
      <c r="L154">
        <f t="shared" si="83"/>
        <v>31356.495900034664</v>
      </c>
      <c r="M154">
        <f t="shared" si="84"/>
        <v>198.14242468276404</v>
      </c>
      <c r="N154">
        <f t="shared" si="66"/>
        <v>0.58783633886762143</v>
      </c>
      <c r="O154">
        <f t="shared" si="85"/>
        <v>0.99614145587328262</v>
      </c>
      <c r="P154">
        <f t="shared" si="86"/>
        <v>1121.1853334753275</v>
      </c>
      <c r="Q154">
        <f t="shared" si="87"/>
        <v>7.1328262529900932E-2</v>
      </c>
      <c r="R154">
        <f t="shared" si="88"/>
        <v>6.1476879107870142E-3</v>
      </c>
      <c r="S154">
        <f t="shared" si="89"/>
        <v>1121.6390119561838</v>
      </c>
      <c r="T154">
        <f t="shared" si="90"/>
        <v>31356.495900034664</v>
      </c>
      <c r="U154">
        <f t="shared" si="67"/>
        <v>2199347.7161609703</v>
      </c>
      <c r="V154">
        <f t="shared" si="91"/>
        <v>274.72963900903079</v>
      </c>
      <c r="W154">
        <f t="shared" si="68"/>
        <v>78667.566088903885</v>
      </c>
      <c r="X154">
        <f t="shared" si="69"/>
        <v>82268.776099679468</v>
      </c>
      <c r="Y154">
        <f t="shared" si="70"/>
        <v>100680.79395852145</v>
      </c>
      <c r="Z154">
        <f t="shared" si="92"/>
        <v>18503.885809505675</v>
      </c>
      <c r="AA154">
        <f t="shared" si="93"/>
        <v>278.42254866951265</v>
      </c>
      <c r="AB154">
        <f t="shared" si="94"/>
        <v>145</v>
      </c>
      <c r="AC154">
        <f>$AL$7*INDEX(I_L,MATCH(AB154-$AL$13,cpi_u,0))/INDEX(I_L,MATCH(AB2-$AL$13,cpi_u,0))</f>
        <v>1114.1450252262696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7.6687721653733956E-2</v>
      </c>
      <c r="E155">
        <f t="shared" si="76"/>
        <v>6.6269254322631754E-3</v>
      </c>
      <c r="F155">
        <f t="shared" si="77"/>
        <v>0.18527220351708409</v>
      </c>
      <c r="G155">
        <f t="shared" si="78"/>
        <v>27.772218100370551</v>
      </c>
      <c r="H155" t="b">
        <f t="shared" si="79"/>
        <v>0</v>
      </c>
      <c r="I155">
        <f t="shared" si="80"/>
        <v>1</v>
      </c>
      <c r="J155">
        <f t="shared" si="81"/>
        <v>1114.1450252262694</v>
      </c>
      <c r="K155">
        <f t="shared" si="82"/>
        <v>7.0548101313404423</v>
      </c>
      <c r="L155">
        <f t="shared" si="83"/>
        <v>31148.69873988807</v>
      </c>
      <c r="M155">
        <f t="shared" si="84"/>
        <v>197.23478584271868</v>
      </c>
      <c r="N155">
        <f t="shared" si="66"/>
        <v>0.58556716146783927</v>
      </c>
      <c r="O155">
        <f t="shared" si="85"/>
        <v>0.99613978032703221</v>
      </c>
      <c r="P155">
        <f t="shared" si="86"/>
        <v>1121.1998353576098</v>
      </c>
      <c r="Q155">
        <f t="shared" si="87"/>
        <v>7.1328262529900932E-2</v>
      </c>
      <c r="R155">
        <f t="shared" si="88"/>
        <v>6.1476879107870142E-3</v>
      </c>
      <c r="S155">
        <f t="shared" si="89"/>
        <v>1121.6544483418559</v>
      </c>
      <c r="T155">
        <f t="shared" si="90"/>
        <v>31148.69873988807</v>
      </c>
      <c r="U155">
        <f t="shared" si="67"/>
        <v>2176131.3474092251</v>
      </c>
      <c r="V155">
        <f t="shared" si="91"/>
        <v>271.82958616181622</v>
      </c>
      <c r="W155">
        <f t="shared" si="68"/>
        <v>78356.411416061499</v>
      </c>
      <c r="X155">
        <f t="shared" si="69"/>
        <v>81955.242067933475</v>
      </c>
      <c r="Y155">
        <f t="shared" si="70"/>
        <v>99947.509770087257</v>
      </c>
      <c r="Z155">
        <f t="shared" si="92"/>
        <v>18310.337027746296</v>
      </c>
      <c r="AA155">
        <f t="shared" si="93"/>
        <v>275.11625357887527</v>
      </c>
      <c r="AB155">
        <f t="shared" si="94"/>
        <v>145</v>
      </c>
      <c r="AC155">
        <f>$AL$7*INDEX(I_L,MATCH(AB155-$AL$13,cpi_u,0))/INDEX(I_L,MATCH(AB2-$AL$13,cpi_u,0))</f>
        <v>1114.1450252262696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7.6687721653733956E-2</v>
      </c>
      <c r="E156">
        <f t="shared" si="76"/>
        <v>6.6269254322631754E-3</v>
      </c>
      <c r="F156">
        <f t="shared" si="77"/>
        <v>0.18404441843970532</v>
      </c>
      <c r="G156">
        <f t="shared" si="78"/>
        <v>27.588173681930847</v>
      </c>
      <c r="H156" t="b">
        <f t="shared" si="79"/>
        <v>0</v>
      </c>
      <c r="I156">
        <f t="shared" si="80"/>
        <v>1</v>
      </c>
      <c r="J156">
        <f t="shared" si="81"/>
        <v>1114.1450252262694</v>
      </c>
      <c r="K156">
        <f t="shared" si="82"/>
        <v>7.0693418851258309</v>
      </c>
      <c r="L156">
        <f t="shared" si="83"/>
        <v>30942.278636026804</v>
      </c>
      <c r="M156">
        <f t="shared" si="84"/>
        <v>196.33130465979929</v>
      </c>
      <c r="N156">
        <f t="shared" si="66"/>
        <v>0.58330578339269978</v>
      </c>
      <c r="O156">
        <f t="shared" si="85"/>
        <v>0.99613814055168171</v>
      </c>
      <c r="P156">
        <f t="shared" si="86"/>
        <v>1121.2143671113952</v>
      </c>
      <c r="Q156">
        <f t="shared" si="87"/>
        <v>7.1328262529900932E-2</v>
      </c>
      <c r="R156">
        <f t="shared" si="88"/>
        <v>6.1476879107870142E-3</v>
      </c>
      <c r="S156">
        <f t="shared" si="89"/>
        <v>1121.669916523955</v>
      </c>
      <c r="T156">
        <f t="shared" si="90"/>
        <v>30942.278636026804</v>
      </c>
      <c r="U156">
        <f t="shared" si="67"/>
        <v>2153039.5671956916</v>
      </c>
      <c r="V156">
        <f t="shared" si="91"/>
        <v>268.94509618530014</v>
      </c>
      <c r="W156">
        <f t="shared" si="68"/>
        <v>78042.12022218226</v>
      </c>
      <c r="X156">
        <f t="shared" si="69"/>
        <v>81638.704408275968</v>
      </c>
      <c r="Y156">
        <f t="shared" si="70"/>
        <v>99223.189187639087</v>
      </c>
      <c r="Z156">
        <f t="shared" si="92"/>
        <v>18118.782270245181</v>
      </c>
      <c r="AA156">
        <f t="shared" si="93"/>
        <v>271.84239479690774</v>
      </c>
      <c r="AB156">
        <f t="shared" si="94"/>
        <v>145</v>
      </c>
      <c r="AC156">
        <f>$AL$7*INDEX(I_L,MATCH(AB156-$AL$13,cpi_u,0))/INDEX(I_L,MATCH(AB2-$AL$13,cpi_u,0))</f>
        <v>1114.1450252262696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7.6687721653733956E-2</v>
      </c>
      <c r="E157">
        <f t="shared" si="76"/>
        <v>6.6269254322631754E-3</v>
      </c>
      <c r="F157">
        <f t="shared" si="77"/>
        <v>0.18282476980248114</v>
      </c>
      <c r="G157">
        <f t="shared" si="78"/>
        <v>27.405348912128368</v>
      </c>
      <c r="H157" t="b">
        <f t="shared" si="79"/>
        <v>0</v>
      </c>
      <c r="I157">
        <f t="shared" si="80"/>
        <v>1</v>
      </c>
      <c r="J157">
        <f t="shared" si="81"/>
        <v>1114.1450252262694</v>
      </c>
      <c r="K157">
        <f t="shared" si="82"/>
        <v>7.0839035719447327</v>
      </c>
      <c r="L157">
        <f t="shared" si="83"/>
        <v>30737.226462801544</v>
      </c>
      <c r="M157">
        <f t="shared" si="84"/>
        <v>195.43196208886161</v>
      </c>
      <c r="N157">
        <f t="shared" si="66"/>
        <v>0.58105220253769563</v>
      </c>
      <c r="O157">
        <f t="shared" si="85"/>
        <v>0.99613653606878949</v>
      </c>
      <c r="P157">
        <f t="shared" si="86"/>
        <v>1121.2289287982142</v>
      </c>
      <c r="Q157">
        <f t="shared" si="87"/>
        <v>7.1328262529900932E-2</v>
      </c>
      <c r="R157">
        <f t="shared" si="88"/>
        <v>6.1476879107870142E-3</v>
      </c>
      <c r="S157">
        <f t="shared" si="89"/>
        <v>1121.6854165679765</v>
      </c>
      <c r="T157">
        <f t="shared" si="90"/>
        <v>30737.226462801544</v>
      </c>
      <c r="U157">
        <f t="shared" si="67"/>
        <v>2130071.3144035446</v>
      </c>
      <c r="V157">
        <f t="shared" si="91"/>
        <v>266.07603653098175</v>
      </c>
      <c r="W157">
        <f t="shared" si="68"/>
        <v>77724.655914191695</v>
      </c>
      <c r="X157">
        <f t="shared" si="69"/>
        <v>81319.129243079165</v>
      </c>
      <c r="Y157">
        <f t="shared" si="70"/>
        <v>98507.795733500665</v>
      </c>
      <c r="Z157">
        <f t="shared" si="92"/>
        <v>17929.201961203278</v>
      </c>
      <c r="AA157">
        <f t="shared" si="93"/>
        <v>268.60066081504311</v>
      </c>
      <c r="AB157">
        <f t="shared" si="94"/>
        <v>145</v>
      </c>
      <c r="AC157">
        <f>$AL$7*INDEX(I_L,MATCH(AB157-$AL$13,cpi_u,0))/INDEX(I_L,MATCH(AB2-$AL$13,cpi_u,0))</f>
        <v>1114.1450252262696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8.6513781019378871E-2</v>
      </c>
      <c r="E158">
        <f t="shared" si="76"/>
        <v>7.5122235698468209E-3</v>
      </c>
      <c r="F158">
        <f t="shared" si="77"/>
        <v>0.20587510803756665</v>
      </c>
      <c r="G158">
        <f t="shared" si="78"/>
        <v>27.1994738040908</v>
      </c>
      <c r="H158" t="b">
        <f t="shared" si="79"/>
        <v>0</v>
      </c>
      <c r="I158">
        <f t="shared" si="80"/>
        <v>1</v>
      </c>
      <c r="J158">
        <f t="shared" si="81"/>
        <v>1114.1450252262694</v>
      </c>
      <c r="K158">
        <f t="shared" si="82"/>
        <v>7.0984952534542938</v>
      </c>
      <c r="L158">
        <f t="shared" si="83"/>
        <v>30533.533155037974</v>
      </c>
      <c r="M158">
        <f t="shared" si="84"/>
        <v>194.536739172002</v>
      </c>
      <c r="N158">
        <f t="shared" si="66"/>
        <v>0.57880641625466844</v>
      </c>
      <c r="O158">
        <f t="shared" si="85"/>
        <v>0.99613496640539545</v>
      </c>
      <c r="P158">
        <f t="shared" si="86"/>
        <v>1121.2435204797237</v>
      </c>
      <c r="Q158">
        <f t="shared" si="87"/>
        <v>8.0467610093670761E-2</v>
      </c>
      <c r="R158">
        <f t="shared" si="88"/>
        <v>6.9664551280081977E-3</v>
      </c>
      <c r="S158">
        <f t="shared" si="89"/>
        <v>1121.7009485395511</v>
      </c>
      <c r="T158">
        <f t="shared" si="90"/>
        <v>30533.533155037974</v>
      </c>
      <c r="U158">
        <f t="shared" si="67"/>
        <v>2107225.5370887341</v>
      </c>
      <c r="V158">
        <f t="shared" si="91"/>
        <v>263.22227579616975</v>
      </c>
      <c r="W158">
        <f t="shared" si="68"/>
        <v>77473.025848456207</v>
      </c>
      <c r="X158">
        <f t="shared" si="69"/>
        <v>81063.26491666623</v>
      </c>
      <c r="Y158">
        <f t="shared" si="70"/>
        <v>97652.613486201881</v>
      </c>
      <c r="Z158">
        <f t="shared" si="92"/>
        <v>17741.57669099257</v>
      </c>
      <c r="AA158">
        <f t="shared" si="93"/>
        <v>265.39074290237193</v>
      </c>
      <c r="AB158">
        <f t="shared" si="94"/>
        <v>145</v>
      </c>
      <c r="AC158">
        <f>$AL$7*INDEX(I_L,MATCH(AB158-$AL$13,cpi_u,0))/INDEX(I_L,MATCH(AB2-$AL$13,cpi_u,0))</f>
        <v>1114.1450252262696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8.5840496169973649E-2</v>
      </c>
      <c r="E159">
        <f t="shared" si="76"/>
        <v>7.4512847420638018E-3</v>
      </c>
      <c r="F159">
        <f t="shared" si="77"/>
        <v>0.20267102414858584</v>
      </c>
      <c r="G159">
        <f t="shared" si="78"/>
        <v>26.996802779942215</v>
      </c>
      <c r="H159" t="b">
        <f t="shared" si="79"/>
        <v>1</v>
      </c>
      <c r="I159">
        <f t="shared" si="80"/>
        <v>1.0250000000000001</v>
      </c>
      <c r="J159">
        <f t="shared" si="81"/>
        <v>1141.9986508569261</v>
      </c>
      <c r="K159">
        <f t="shared" si="82"/>
        <v>7.1131169914386696</v>
      </c>
      <c r="L159">
        <f t="shared" si="83"/>
        <v>31061.762388289997</v>
      </c>
      <c r="M159">
        <f t="shared" si="84"/>
        <v>193.47303927406927</v>
      </c>
      <c r="N159">
        <f t="shared" si="66"/>
        <v>0.5765684213629636</v>
      </c>
      <c r="O159">
        <f t="shared" si="85"/>
        <v>0.99613343109396324</v>
      </c>
      <c r="P159">
        <f t="shared" si="86"/>
        <v>1149.1117678483647</v>
      </c>
      <c r="Q159">
        <f t="shared" si="87"/>
        <v>7.9841378964877766E-2</v>
      </c>
      <c r="R159">
        <f t="shared" si="88"/>
        <v>6.9101153967946471E-3</v>
      </c>
      <c r="S159">
        <f t="shared" si="89"/>
        <v>1149.5701381351007</v>
      </c>
      <c r="T159">
        <f t="shared" si="90"/>
        <v>31061.762388289997</v>
      </c>
      <c r="U159">
        <f t="shared" si="67"/>
        <v>2083768.0487394731</v>
      </c>
      <c r="V159">
        <f t="shared" si="91"/>
        <v>260.29210370064499</v>
      </c>
      <c r="W159">
        <f t="shared" si="68"/>
        <v>77185.734389542151</v>
      </c>
      <c r="X159">
        <f t="shared" si="69"/>
        <v>80772.010025131865</v>
      </c>
      <c r="Y159">
        <f t="shared" si="70"/>
        <v>96817.976048527431</v>
      </c>
      <c r="Z159">
        <f t="shared" si="92"/>
        <v>17978.747370520185</v>
      </c>
      <c r="AA159">
        <f t="shared" si="93"/>
        <v>262.05964382804848</v>
      </c>
      <c r="AB159">
        <f t="shared" si="94"/>
        <v>157</v>
      </c>
      <c r="AC159">
        <f>$AL$7*INDEX(I_L,MATCH(AB159-$AL$13,cpi_u,0))/INDEX(I_L,MATCH(AB2-$AL$13,cpi_u,0))</f>
        <v>1141.9986508569266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8.5840496169973649E-2</v>
      </c>
      <c r="E160">
        <f t="shared" si="76"/>
        <v>7.4512847420638018E-3</v>
      </c>
      <c r="F160">
        <f t="shared" si="77"/>
        <v>0.20116086463868904</v>
      </c>
      <c r="G160">
        <f t="shared" si="78"/>
        <v>26.795641915303527</v>
      </c>
      <c r="H160" t="b">
        <f t="shared" si="79"/>
        <v>0</v>
      </c>
      <c r="I160">
        <f t="shared" si="80"/>
        <v>1</v>
      </c>
      <c r="J160">
        <f t="shared" si="81"/>
        <v>1141.9986508569261</v>
      </c>
      <c r="K160">
        <f t="shared" si="82"/>
        <v>7.127768847809266</v>
      </c>
      <c r="L160">
        <f t="shared" si="83"/>
        <v>30830.312352144523</v>
      </c>
      <c r="M160">
        <f t="shared" si="84"/>
        <v>192.4269698453227</v>
      </c>
      <c r="N160">
        <f t="shared" si="66"/>
        <v>0.57433821416041342</v>
      </c>
      <c r="O160">
        <f t="shared" si="85"/>
        <v>0.99613192967232211</v>
      </c>
      <c r="P160">
        <f t="shared" si="86"/>
        <v>1149.1264197047353</v>
      </c>
      <c r="Q160">
        <f t="shared" si="87"/>
        <v>7.9841378964877766E-2</v>
      </c>
      <c r="R160">
        <f t="shared" si="88"/>
        <v>6.9101153967946471E-3</v>
      </c>
      <c r="S160">
        <f t="shared" si="89"/>
        <v>1149.585734159213</v>
      </c>
      <c r="T160">
        <f t="shared" si="90"/>
        <v>30830.312352144523</v>
      </c>
      <c r="U160">
        <f t="shared" si="67"/>
        <v>2060458.9245462702</v>
      </c>
      <c r="V160">
        <f t="shared" si="91"/>
        <v>257.38046438678822</v>
      </c>
      <c r="W160">
        <f t="shared" si="68"/>
        <v>76895.300028976009</v>
      </c>
      <c r="X160">
        <f t="shared" si="69"/>
        <v>80477.732438878636</v>
      </c>
      <c r="Y160">
        <f t="shared" si="70"/>
        <v>95993.576041528664</v>
      </c>
      <c r="Z160">
        <f t="shared" si="92"/>
        <v>17775.784523003043</v>
      </c>
      <c r="AA160">
        <f t="shared" si="93"/>
        <v>258.77075050706213</v>
      </c>
      <c r="AB160">
        <f t="shared" si="94"/>
        <v>157</v>
      </c>
      <c r="AC160">
        <f>$AL$7*INDEX(I_L,MATCH(AB160-$AL$13,cpi_u,0))/INDEX(I_L,MATCH(AB2-$AL$13,cpi_u,0))</f>
        <v>1141.9986508569266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8.5840496169973649E-2</v>
      </c>
      <c r="E161">
        <f t="shared" si="76"/>
        <v>7.4512847420638018E-3</v>
      </c>
      <c r="F161">
        <f t="shared" si="77"/>
        <v>0.19966195775730644</v>
      </c>
      <c r="G161">
        <f t="shared" si="78"/>
        <v>26.59597995754622</v>
      </c>
      <c r="H161" t="b">
        <f t="shared" si="79"/>
        <v>0</v>
      </c>
      <c r="I161">
        <f t="shared" si="80"/>
        <v>1</v>
      </c>
      <c r="J161">
        <f t="shared" si="81"/>
        <v>1141.9986508569261</v>
      </c>
      <c r="K161">
        <f t="shared" si="82"/>
        <v>7.1424508846050392</v>
      </c>
      <c r="L161">
        <f t="shared" si="83"/>
        <v>30600.586916121927</v>
      </c>
      <c r="M161">
        <f t="shared" si="84"/>
        <v>191.38655630151953</v>
      </c>
      <c r="N161">
        <f t="shared" si="66"/>
        <v>0.57211579043415273</v>
      </c>
      <c r="O161">
        <f t="shared" si="85"/>
        <v>0.99613046168361008</v>
      </c>
      <c r="P161">
        <f t="shared" si="86"/>
        <v>1149.1411017415312</v>
      </c>
      <c r="Q161">
        <f t="shared" si="87"/>
        <v>7.9841378964877766E-2</v>
      </c>
      <c r="R161">
        <f t="shared" si="88"/>
        <v>6.9101153967946471E-3</v>
      </c>
      <c r="S161">
        <f t="shared" si="89"/>
        <v>1149.6013623085812</v>
      </c>
      <c r="T161">
        <f t="shared" si="90"/>
        <v>30600.586916121927</v>
      </c>
      <c r="U161">
        <f t="shared" si="67"/>
        <v>2037296.846839238</v>
      </c>
      <c r="V161">
        <f t="shared" si="91"/>
        <v>254.48719325899248</v>
      </c>
      <c r="W161">
        <f t="shared" si="68"/>
        <v>76601.683791733507</v>
      </c>
      <c r="X161">
        <f t="shared" si="69"/>
        <v>80180.396072709249</v>
      </c>
      <c r="Y161">
        <f t="shared" si="70"/>
        <v>95179.36009865535</v>
      </c>
      <c r="Z161">
        <f t="shared" si="92"/>
        <v>17575.086441665979</v>
      </c>
      <c r="AA161">
        <f t="shared" si="93"/>
        <v>255.51675468726361</v>
      </c>
      <c r="AB161">
        <f t="shared" si="94"/>
        <v>157</v>
      </c>
      <c r="AC161">
        <f>$AL$7*INDEX(I_L,MATCH(AB161-$AL$13,cpi_u,0))/INDEX(I_L,MATCH(AB2-$AL$13,cpi_u,0))</f>
        <v>1141.9986508569266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8.5840496169973649E-2</v>
      </c>
      <c r="E162">
        <f t="shared" si="76"/>
        <v>7.4512847420638018E-3</v>
      </c>
      <c r="F162">
        <f t="shared" si="77"/>
        <v>0.19817421965789883</v>
      </c>
      <c r="G162">
        <f t="shared" si="78"/>
        <v>26.397805737888319</v>
      </c>
      <c r="H162" t="b">
        <f t="shared" si="79"/>
        <v>0</v>
      </c>
      <c r="I162">
        <f t="shared" si="80"/>
        <v>1</v>
      </c>
      <c r="J162">
        <f t="shared" si="81"/>
        <v>1141.9986508569261</v>
      </c>
      <c r="K162">
        <f t="shared" si="82"/>
        <v>7.1571631639927196</v>
      </c>
      <c r="L162">
        <f t="shared" si="83"/>
        <v>30372.57322973563</v>
      </c>
      <c r="M162">
        <f t="shared" si="84"/>
        <v>190.35176806243845</v>
      </c>
      <c r="N162">
        <f t="shared" si="66"/>
        <v>0.56990114547126802</v>
      </c>
      <c r="O162">
        <f t="shared" si="85"/>
        <v>0.99612902667621861</v>
      </c>
      <c r="P162">
        <f t="shared" si="86"/>
        <v>1149.1558140209188</v>
      </c>
      <c r="Q162">
        <f t="shared" si="87"/>
        <v>7.9841378964877766E-2</v>
      </c>
      <c r="R162">
        <f t="shared" si="88"/>
        <v>6.9101153967946471E-3</v>
      </c>
      <c r="S162">
        <f t="shared" si="89"/>
        <v>1149.6170226493784</v>
      </c>
      <c r="T162">
        <f t="shared" si="90"/>
        <v>30372.57322973563</v>
      </c>
      <c r="U162">
        <f t="shared" si="67"/>
        <v>2014280.509818187</v>
      </c>
      <c r="V162">
        <f t="shared" si="91"/>
        <v>251.61212720434378</v>
      </c>
      <c r="W162">
        <f t="shared" si="68"/>
        <v>76304.84631255256</v>
      </c>
      <c r="X162">
        <f t="shared" si="69"/>
        <v>79879.964506254037</v>
      </c>
      <c r="Y162">
        <f t="shared" si="70"/>
        <v>94375.275567321776</v>
      </c>
      <c r="Z162">
        <f t="shared" si="92"/>
        <v>17376.628740849388</v>
      </c>
      <c r="AA162">
        <f t="shared" si="93"/>
        <v>252.29729175379842</v>
      </c>
      <c r="AB162">
        <f t="shared" si="94"/>
        <v>157</v>
      </c>
      <c r="AC162">
        <f>$AL$7*INDEX(I_L,MATCH(AB162-$AL$13,cpi_u,0))/INDEX(I_L,MATCH(AB2-$AL$13,cpi_u,0))</f>
        <v>1141.9986508569266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8.5840496169973649E-2</v>
      </c>
      <c r="E163">
        <f t="shared" si="76"/>
        <v>7.4512847420638018E-3</v>
      </c>
      <c r="F163">
        <f t="shared" si="77"/>
        <v>0.19669756711869152</v>
      </c>
      <c r="G163">
        <f t="shared" si="78"/>
        <v>26.201108170769629</v>
      </c>
      <c r="H163" t="b">
        <f t="shared" si="79"/>
        <v>0</v>
      </c>
      <c r="I163">
        <f t="shared" si="80"/>
        <v>1</v>
      </c>
      <c r="J163">
        <f t="shared" si="81"/>
        <v>1141.9986508569261</v>
      </c>
      <c r="K163">
        <f t="shared" si="82"/>
        <v>7.1719057482670951</v>
      </c>
      <c r="L163">
        <f t="shared" si="83"/>
        <v>30146.258538251685</v>
      </c>
      <c r="M163">
        <f t="shared" si="84"/>
        <v>189.32257471319934</v>
      </c>
      <c r="N163">
        <f t="shared" si="66"/>
        <v>0.56769427406928075</v>
      </c>
      <c r="O163">
        <f t="shared" si="85"/>
        <v>0.99612762420373391</v>
      </c>
      <c r="P163">
        <f t="shared" si="86"/>
        <v>1149.1705566051933</v>
      </c>
      <c r="Q163">
        <f t="shared" si="87"/>
        <v>7.9841378964877766E-2</v>
      </c>
      <c r="R163">
        <f t="shared" si="88"/>
        <v>6.9101153967946471E-3</v>
      </c>
      <c r="S163">
        <f t="shared" si="89"/>
        <v>1149.6327152479137</v>
      </c>
      <c r="T163">
        <f t="shared" si="90"/>
        <v>30146.258538251685</v>
      </c>
      <c r="U163">
        <f t="shared" si="67"/>
        <v>1991408.6194121805</v>
      </c>
      <c r="V163">
        <f t="shared" si="91"/>
        <v>248.75510457507784</v>
      </c>
      <c r="W163">
        <f t="shared" si="68"/>
        <v>76004.747831003071</v>
      </c>
      <c r="X163">
        <f t="shared" si="69"/>
        <v>79576.400979814658</v>
      </c>
      <c r="Y163">
        <f t="shared" si="70"/>
        <v>93581.270500482351</v>
      </c>
      <c r="Z163">
        <f t="shared" si="92"/>
        <v>17180.387272622629</v>
      </c>
      <c r="AA163">
        <f t="shared" si="93"/>
        <v>249.11200070539888</v>
      </c>
      <c r="AB163">
        <f t="shared" si="94"/>
        <v>157</v>
      </c>
      <c r="AC163">
        <f>$AL$7*INDEX(I_L,MATCH(AB163-$AL$13,cpi_u,0))/INDEX(I_L,MATCH(AB2-$AL$13,cpi_u,0))</f>
        <v>1141.9986508569266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8.5840496169973649E-2</v>
      </c>
      <c r="E164">
        <f t="shared" si="76"/>
        <v>7.4512847420638018E-3</v>
      </c>
      <c r="F164">
        <f t="shared" si="77"/>
        <v>0.19523191753801894</v>
      </c>
      <c r="G164">
        <f t="shared" si="78"/>
        <v>26.005876253231609</v>
      </c>
      <c r="H164" t="b">
        <f t="shared" si="79"/>
        <v>0</v>
      </c>
      <c r="I164">
        <f t="shared" si="80"/>
        <v>1</v>
      </c>
      <c r="J164">
        <f t="shared" si="81"/>
        <v>1141.9986508569261</v>
      </c>
      <c r="K164">
        <f t="shared" si="82"/>
        <v>7.1866786998512717</v>
      </c>
      <c r="L164">
        <f t="shared" si="83"/>
        <v>29921.630181975299</v>
      </c>
      <c r="M164">
        <f t="shared" si="84"/>
        <v>188.29894600336922</v>
      </c>
      <c r="N164">
        <f t="shared" si="66"/>
        <v>0.56549517054647047</v>
      </c>
      <c r="O164">
        <f t="shared" si="85"/>
        <v>0.99612625382488551</v>
      </c>
      <c r="P164">
        <f t="shared" si="86"/>
        <v>1149.1853295567773</v>
      </c>
      <c r="Q164">
        <f t="shared" si="87"/>
        <v>7.9841378964877766E-2</v>
      </c>
      <c r="R164">
        <f t="shared" si="88"/>
        <v>6.9101153967946471E-3</v>
      </c>
      <c r="S164">
        <f t="shared" si="89"/>
        <v>1149.6484401706325</v>
      </c>
      <c r="T164">
        <f t="shared" si="90"/>
        <v>29921.630181975299</v>
      </c>
      <c r="U164">
        <f t="shared" si="67"/>
        <v>1968679.8931411402</v>
      </c>
      <c r="V164">
        <f t="shared" si="91"/>
        <v>245.91596517129247</v>
      </c>
      <c r="W164">
        <f t="shared" si="68"/>
        <v>75701.34818650852</v>
      </c>
      <c r="X164">
        <f t="shared" si="69"/>
        <v>79269.668390170511</v>
      </c>
      <c r="Y164">
        <f t="shared" si="70"/>
        <v>92797.293648339954</v>
      </c>
      <c r="Z164">
        <f t="shared" si="92"/>
        <v>16986.338125125949</v>
      </c>
      <c r="AA164">
        <f t="shared" si="93"/>
        <v>245.96052412403333</v>
      </c>
      <c r="AB164">
        <f t="shared" si="94"/>
        <v>157</v>
      </c>
      <c r="AC164">
        <f>$AL$7*INDEX(I_L,MATCH(AB164-$AL$13,cpi_u,0))/INDEX(I_L,MATCH(AB2-$AL$13,cpi_u,0))</f>
        <v>1141.9986508569266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8.5840496169973649E-2</v>
      </c>
      <c r="E165">
        <f t="shared" si="76"/>
        <v>7.4512847420638018E-3</v>
      </c>
      <c r="F165">
        <f t="shared" si="77"/>
        <v>0.19377718892970403</v>
      </c>
      <c r="G165">
        <f t="shared" si="78"/>
        <v>25.812099064301904</v>
      </c>
      <c r="H165" t="b">
        <f t="shared" si="79"/>
        <v>0</v>
      </c>
      <c r="I165">
        <f t="shared" si="80"/>
        <v>1</v>
      </c>
      <c r="J165">
        <f t="shared" si="81"/>
        <v>1141.9986508569261</v>
      </c>
      <c r="K165">
        <f t="shared" si="82"/>
        <v>7.2014820812969313</v>
      </c>
      <c r="L165">
        <f t="shared" si="83"/>
        <v>29698.675595542671</v>
      </c>
      <c r="M165">
        <f t="shared" si="84"/>
        <v>187.28085184607281</v>
      </c>
      <c r="N165">
        <f t="shared" si="66"/>
        <v>0.56330382875203577</v>
      </c>
      <c r="O165">
        <f t="shared" si="85"/>
        <v>0.99612491510348877</v>
      </c>
      <c r="P165">
        <f t="shared" si="86"/>
        <v>1149.2001329382231</v>
      </c>
      <c r="Q165">
        <f t="shared" si="87"/>
        <v>7.9841378964877766E-2</v>
      </c>
      <c r="R165">
        <f t="shared" si="88"/>
        <v>6.9101153967946471E-3</v>
      </c>
      <c r="S165">
        <f t="shared" si="89"/>
        <v>1149.6641974841177</v>
      </c>
      <c r="T165">
        <f t="shared" si="90"/>
        <v>29698.675595542671</v>
      </c>
      <c r="U165">
        <f t="shared" si="67"/>
        <v>1946093.0599794795</v>
      </c>
      <c r="V165">
        <f t="shared" si="91"/>
        <v>243.09455022391356</v>
      </c>
      <c r="W165">
        <f t="shared" si="68"/>
        <v>75394.606813318911</v>
      </c>
      <c r="X165">
        <f t="shared" si="69"/>
        <v>78959.729286348156</v>
      </c>
      <c r="Y165">
        <f t="shared" si="70"/>
        <v>92023.294450199872</v>
      </c>
      <c r="Z165">
        <f t="shared" si="92"/>
        <v>16794.457620905701</v>
      </c>
      <c r="AA165">
        <f t="shared" si="93"/>
        <v>242.84250814466776</v>
      </c>
      <c r="AB165">
        <f t="shared" si="94"/>
        <v>157</v>
      </c>
      <c r="AC165">
        <f>$AL$7*INDEX(I_L,MATCH(AB165-$AL$13,cpi_u,0))/INDEX(I_L,MATCH(AB2-$AL$13,cpi_u,0))</f>
        <v>1141.9986508569266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8.5840496169973649E-2</v>
      </c>
      <c r="E166">
        <f t="shared" si="76"/>
        <v>7.4512847420638018E-3</v>
      </c>
      <c r="F166">
        <f t="shared" si="77"/>
        <v>0.19233329991847212</v>
      </c>
      <c r="G166">
        <f t="shared" si="78"/>
        <v>25.61976576438343</v>
      </c>
      <c r="H166" t="b">
        <f t="shared" si="79"/>
        <v>0</v>
      </c>
      <c r="I166">
        <f t="shared" si="80"/>
        <v>1</v>
      </c>
      <c r="J166">
        <f t="shared" si="81"/>
        <v>1141.9986508569261</v>
      </c>
      <c r="K166">
        <f t="shared" si="82"/>
        <v>7.2163159552846121</v>
      </c>
      <c r="L166">
        <f t="shared" si="83"/>
        <v>29477.3823072181</v>
      </c>
      <c r="M166">
        <f t="shared" si="84"/>
        <v>186.26826231710885</v>
      </c>
      <c r="N166">
        <f t="shared" si="66"/>
        <v>0.56112024207609812</v>
      </c>
      <c r="O166">
        <f t="shared" si="85"/>
        <v>0.99612360760839269</v>
      </c>
      <c r="P166">
        <f t="shared" si="86"/>
        <v>1149.2149668122108</v>
      </c>
      <c r="Q166">
        <f t="shared" si="87"/>
        <v>7.9841378964877766E-2</v>
      </c>
      <c r="R166">
        <f t="shared" si="88"/>
        <v>6.9101153967946471E-3</v>
      </c>
      <c r="S166">
        <f t="shared" si="89"/>
        <v>1149.6799872550885</v>
      </c>
      <c r="T166">
        <f t="shared" si="90"/>
        <v>29477.3823072181</v>
      </c>
      <c r="U166">
        <f t="shared" si="67"/>
        <v>1923646.8602217196</v>
      </c>
      <c r="V166">
        <f t="shared" si="91"/>
        <v>240.29070237790853</v>
      </c>
      <c r="W166">
        <f t="shared" si="68"/>
        <v>75084.482735434329</v>
      </c>
      <c r="X166">
        <f t="shared" si="69"/>
        <v>78646.545865352935</v>
      </c>
      <c r="Y166">
        <f t="shared" si="70"/>
        <v>91259.223026461186</v>
      </c>
      <c r="Z166">
        <f t="shared" si="92"/>
        <v>16604.722315243474</v>
      </c>
      <c r="AA166">
        <f t="shared" si="93"/>
        <v>239.75760242514366</v>
      </c>
      <c r="AB166">
        <f t="shared" si="94"/>
        <v>157</v>
      </c>
      <c r="AC166">
        <f>$AL$7*INDEX(I_L,MATCH(AB166-$AL$13,cpi_u,0))/INDEX(I_L,MATCH(AB2-$AL$13,cpi_u,0))</f>
        <v>1141.9986508569266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8.5840496169973649E-2</v>
      </c>
      <c r="E167">
        <f t="shared" si="76"/>
        <v>7.4512847420638018E-3</v>
      </c>
      <c r="F167">
        <f t="shared" si="77"/>
        <v>0.19090016973539881</v>
      </c>
      <c r="G167">
        <f t="shared" si="78"/>
        <v>25.42886559464803</v>
      </c>
      <c r="H167" t="b">
        <f t="shared" si="79"/>
        <v>0</v>
      </c>
      <c r="I167">
        <f t="shared" si="80"/>
        <v>1</v>
      </c>
      <c r="J167">
        <f t="shared" si="81"/>
        <v>1141.9986508569261</v>
      </c>
      <c r="K167">
        <f t="shared" si="82"/>
        <v>7.2311803846239515</v>
      </c>
      <c r="L167">
        <f t="shared" si="83"/>
        <v>29257.737938196344</v>
      </c>
      <c r="M167">
        <f t="shared" si="84"/>
        <v>185.26114765406973</v>
      </c>
      <c r="N167">
        <f t="shared" si="66"/>
        <v>0.55894440345954666</v>
      </c>
      <c r="O167">
        <f t="shared" si="85"/>
        <v>0.99612233091342228</v>
      </c>
      <c r="P167">
        <f t="shared" si="86"/>
        <v>1149.2298312415501</v>
      </c>
      <c r="Q167">
        <f t="shared" si="87"/>
        <v>7.9841378964877766E-2</v>
      </c>
      <c r="R167">
        <f t="shared" si="88"/>
        <v>6.9101153967946471E-3</v>
      </c>
      <c r="S167">
        <f t="shared" si="89"/>
        <v>1149.6958095504024</v>
      </c>
      <c r="T167">
        <f t="shared" si="90"/>
        <v>29257.737938196344</v>
      </c>
      <c r="U167">
        <f t="shared" si="67"/>
        <v>1901340.0453500685</v>
      </c>
      <c r="V167">
        <f t="shared" si="91"/>
        <v>237.50426567574522</v>
      </c>
      <c r="W167">
        <f t="shared" si="68"/>
        <v>74770.934561478833</v>
      </c>
      <c r="X167">
        <f t="shared" si="69"/>
        <v>78330.079967862519</v>
      </c>
      <c r="Y167">
        <f t="shared" si="70"/>
        <v>90505.030170739701</v>
      </c>
      <c r="Z167">
        <f t="shared" si="92"/>
        <v>16417.108994479771</v>
      </c>
      <c r="AA167">
        <f t="shared" si="93"/>
        <v>236.70546011617444</v>
      </c>
      <c r="AB167">
        <f t="shared" si="94"/>
        <v>157</v>
      </c>
      <c r="AC167">
        <f>$AL$7*INDEX(I_L,MATCH(AB167-$AL$13,cpi_u,0))/INDEX(I_L,MATCH(AB2-$AL$13,cpi_u,0))</f>
        <v>1141.9986508569266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8.5840496169973649E-2</v>
      </c>
      <c r="E168">
        <f t="shared" si="76"/>
        <v>7.4512847420638018E-3</v>
      </c>
      <c r="F168">
        <f t="shared" si="77"/>
        <v>0.18947771821339204</v>
      </c>
      <c r="G168">
        <f t="shared" si="78"/>
        <v>25.239387876434638</v>
      </c>
      <c r="H168" t="b">
        <f t="shared" si="79"/>
        <v>0</v>
      </c>
      <c r="I168">
        <f t="shared" si="80"/>
        <v>1</v>
      </c>
      <c r="J168">
        <f t="shared" si="81"/>
        <v>1141.9986508569261</v>
      </c>
      <c r="K168">
        <f t="shared" si="82"/>
        <v>7.2460754322539769</v>
      </c>
      <c r="L168">
        <f t="shared" si="83"/>
        <v>29039.730201910159</v>
      </c>
      <c r="M168">
        <f t="shared" si="84"/>
        <v>184.25947825546751</v>
      </c>
      <c r="N168">
        <f t="shared" si="66"/>
        <v>0.55677630540373313</v>
      </c>
      <c r="O168">
        <f t="shared" si="85"/>
        <v>0.99612108459733339</v>
      </c>
      <c r="P168">
        <f t="shared" si="86"/>
        <v>1149.2447262891801</v>
      </c>
      <c r="Q168">
        <f t="shared" si="87"/>
        <v>7.9841378964877766E-2</v>
      </c>
      <c r="R168">
        <f t="shared" si="88"/>
        <v>6.9101153967946471E-3</v>
      </c>
      <c r="S168">
        <f t="shared" si="89"/>
        <v>1149.711664437054</v>
      </c>
      <c r="T168">
        <f t="shared" si="90"/>
        <v>29039.730201910159</v>
      </c>
      <c r="U168">
        <f t="shared" si="67"/>
        <v>1879171.3779039022</v>
      </c>
      <c r="V168">
        <f t="shared" si="91"/>
        <v>234.7350855410881</v>
      </c>
      <c r="W168">
        <f t="shared" si="68"/>
        <v>74453.920479523033</v>
      </c>
      <c r="X168">
        <f t="shared" si="69"/>
        <v>78010.29307388133</v>
      </c>
      <c r="Y168">
        <f t="shared" si="70"/>
        <v>89760.667342131215</v>
      </c>
      <c r="Z168">
        <f t="shared" si="92"/>
        <v>16231.594674332855</v>
      </c>
      <c r="AA168">
        <f t="shared" si="93"/>
        <v>233.68573783146587</v>
      </c>
      <c r="AB168">
        <f t="shared" si="94"/>
        <v>157</v>
      </c>
      <c r="AC168">
        <f>$AL$7*INDEX(I_L,MATCH(AB168-$AL$13,cpi_u,0))/INDEX(I_L,MATCH(AB2-$AL$13,cpi_u,0))</f>
        <v>1141.9986508569266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8.5840496169973649E-2</v>
      </c>
      <c r="E169">
        <f t="shared" si="76"/>
        <v>7.4512847420638018E-3</v>
      </c>
      <c r="F169">
        <f t="shared" si="77"/>
        <v>0.18806586578270751</v>
      </c>
      <c r="G169">
        <f t="shared" si="78"/>
        <v>25.05132201065193</v>
      </c>
      <c r="H169" t="b">
        <f t="shared" si="79"/>
        <v>0</v>
      </c>
      <c r="I169">
        <f t="shared" si="80"/>
        <v>1</v>
      </c>
      <c r="J169">
        <f t="shared" si="81"/>
        <v>1141.9986508569261</v>
      </c>
      <c r="K169">
        <f t="shared" si="82"/>
        <v>7.2610011612433505</v>
      </c>
      <c r="L169">
        <f t="shared" si="83"/>
        <v>28823.346903343016</v>
      </c>
      <c r="M169">
        <f t="shared" si="84"/>
        <v>183.26322467986324</v>
      </c>
      <c r="N169">
        <f t="shared" si="66"/>
        <v>0.55461593998000924</v>
      </c>
      <c r="O169">
        <f t="shared" si="85"/>
        <v>0.99611986824375121</v>
      </c>
      <c r="P169">
        <f t="shared" si="86"/>
        <v>1149.2596520181694</v>
      </c>
      <c r="Q169">
        <f t="shared" si="87"/>
        <v>7.9841378964877766E-2</v>
      </c>
      <c r="R169">
        <f t="shared" si="88"/>
        <v>6.9101153967946471E-3</v>
      </c>
      <c r="S169">
        <f t="shared" si="89"/>
        <v>1149.727551982176</v>
      </c>
      <c r="T169">
        <f t="shared" si="90"/>
        <v>28823.346903343016</v>
      </c>
      <c r="U169">
        <f t="shared" si="67"/>
        <v>1857139.6313511494</v>
      </c>
      <c r="V169">
        <f t="shared" si="91"/>
        <v>231.9830087627324</v>
      </c>
      <c r="W169">
        <f t="shared" si="68"/>
        <v>74133.398251856168</v>
      </c>
      <c r="X169">
        <f t="shared" si="69"/>
        <v>77687.146298356092</v>
      </c>
      <c r="Y169">
        <f t="shared" si="70"/>
        <v>89026.08665759486</v>
      </c>
      <c r="Z169">
        <f t="shared" si="92"/>
        <v>16048.156598213456</v>
      </c>
      <c r="AA169">
        <f t="shared" si="93"/>
        <v>230.69809561796205</v>
      </c>
      <c r="AB169">
        <f t="shared" si="94"/>
        <v>157</v>
      </c>
      <c r="AC169">
        <f>$AL$7*INDEX(I_L,MATCH(AB169-$AL$13,cpi_u,0))/INDEX(I_L,MATCH(AB2-$AL$13,cpi_u,0))</f>
        <v>1141.9986508569266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9.6821024318994184E-2</v>
      </c>
      <c r="E170">
        <f t="shared" si="76"/>
        <v>8.450305744701847E-3</v>
      </c>
      <c r="F170">
        <f t="shared" si="77"/>
        <v>0.21169133029898782</v>
      </c>
      <c r="G170">
        <f t="shared" si="78"/>
        <v>24.839630680352943</v>
      </c>
      <c r="H170" t="b">
        <f t="shared" si="79"/>
        <v>0</v>
      </c>
      <c r="I170">
        <f t="shared" si="80"/>
        <v>1</v>
      </c>
      <c r="J170">
        <f t="shared" si="81"/>
        <v>1141.9986508569261</v>
      </c>
      <c r="K170">
        <f t="shared" si="82"/>
        <v>7.2759576347906503</v>
      </c>
      <c r="L170">
        <f t="shared" si="83"/>
        <v>28608.575938346923</v>
      </c>
      <c r="M170">
        <f t="shared" si="84"/>
        <v>182.27235764500196</v>
      </c>
      <c r="N170">
        <f t="shared" si="66"/>
        <v>0.55246329883911638</v>
      </c>
      <c r="O170">
        <f t="shared" si="85"/>
        <v>0.99611868144112403</v>
      </c>
      <c r="P170">
        <f t="shared" si="86"/>
        <v>1149.2746084917169</v>
      </c>
      <c r="Q170">
        <f t="shared" si="87"/>
        <v>9.0054513188199264E-2</v>
      </c>
      <c r="R170">
        <f t="shared" si="88"/>
        <v>7.8333734488125195E-3</v>
      </c>
      <c r="S170">
        <f t="shared" si="89"/>
        <v>1149.7434722530397</v>
      </c>
      <c r="T170">
        <f t="shared" si="90"/>
        <v>28608.575938346923</v>
      </c>
      <c r="U170">
        <f t="shared" si="67"/>
        <v>1835243.5899615192</v>
      </c>
      <c r="V170">
        <f t="shared" si="91"/>
        <v>229.24788347876859</v>
      </c>
      <c r="W170">
        <f t="shared" si="68"/>
        <v>73883.690686799004</v>
      </c>
      <c r="X170">
        <f t="shared" si="69"/>
        <v>77432.588090534846</v>
      </c>
      <c r="Y170">
        <f t="shared" si="70"/>
        <v>88153.300831261731</v>
      </c>
      <c r="Z170">
        <f t="shared" si="92"/>
        <v>15866.772235535755</v>
      </c>
      <c r="AA170">
        <f t="shared" si="93"/>
        <v>227.74219692622103</v>
      </c>
      <c r="AB170">
        <f t="shared" si="94"/>
        <v>157</v>
      </c>
      <c r="AC170">
        <f>$AL$7*INDEX(I_L,MATCH(AB170-$AL$13,cpi_u,0))/INDEX(I_L,MATCH(AB2-$AL$13,cpi_u,0))</f>
        <v>1141.9986508569266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9.6149328462781167E-2</v>
      </c>
      <c r="E171">
        <f t="shared" si="76"/>
        <v>8.3888752378608045E-3</v>
      </c>
      <c r="F171">
        <f t="shared" si="77"/>
        <v>0.20837656273202032</v>
      </c>
      <c r="G171">
        <f t="shared" si="78"/>
        <v>24.631254117620923</v>
      </c>
      <c r="H171" t="b">
        <f t="shared" si="79"/>
        <v>1</v>
      </c>
      <c r="I171">
        <f t="shared" si="80"/>
        <v>1.0249999999999997</v>
      </c>
      <c r="J171">
        <f t="shared" si="81"/>
        <v>1170.548617128349</v>
      </c>
      <c r="K171">
        <f t="shared" si="82"/>
        <v>7.2909449162246371</v>
      </c>
      <c r="L171">
        <f t="shared" si="83"/>
        <v>29075.995342866048</v>
      </c>
      <c r="M171">
        <f t="shared" si="84"/>
        <v>181.10437902981681</v>
      </c>
      <c r="N171">
        <f t="shared" si="66"/>
        <v>0.5503183732204262</v>
      </c>
      <c r="O171">
        <f t="shared" si="85"/>
        <v>0.99611752378267071</v>
      </c>
      <c r="P171">
        <f t="shared" si="86"/>
        <v>1177.8395620445735</v>
      </c>
      <c r="Q171">
        <f t="shared" si="87"/>
        <v>8.9429760002956146E-2</v>
      </c>
      <c r="R171">
        <f t="shared" si="88"/>
        <v>7.7766242355362669E-3</v>
      </c>
      <c r="S171">
        <f t="shared" si="89"/>
        <v>1178.3093915884779</v>
      </c>
      <c r="T171">
        <f t="shared" si="90"/>
        <v>29075.995342866048</v>
      </c>
      <c r="U171">
        <f t="shared" si="67"/>
        <v>1812799.0744513581</v>
      </c>
      <c r="V171">
        <f t="shared" si="91"/>
        <v>226.44424601911197</v>
      </c>
      <c r="W171">
        <f t="shared" si="68"/>
        <v>73597.51419049759</v>
      </c>
      <c r="X171">
        <f t="shared" si="69"/>
        <v>77141.829885152256</v>
      </c>
      <c r="Y171">
        <f t="shared" si="70"/>
        <v>87300.940548111204</v>
      </c>
      <c r="Z171">
        <f t="shared" si="92"/>
        <v>16063.420304150563</v>
      </c>
      <c r="AA171">
        <f t="shared" si="93"/>
        <v>224.66995176738595</v>
      </c>
      <c r="AB171">
        <f t="shared" si="94"/>
        <v>169</v>
      </c>
      <c r="AC171">
        <f>$AL$7*INDEX(I_L,MATCH(AB171-$AL$13,cpi_u,0))/INDEX(I_L,MATCH(AB2-$AL$13,cpi_u,0))</f>
        <v>1170.5486171283494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9.6149328462781167E-2</v>
      </c>
      <c r="E172">
        <f t="shared" si="76"/>
        <v>8.3888752378608045E-3</v>
      </c>
      <c r="F172">
        <f t="shared" si="77"/>
        <v>0.20662851774476715</v>
      </c>
      <c r="G172">
        <f t="shared" si="78"/>
        <v>24.424625599876155</v>
      </c>
      <c r="H172" t="b">
        <f t="shared" si="79"/>
        <v>0</v>
      </c>
      <c r="I172">
        <f t="shared" si="80"/>
        <v>1</v>
      </c>
      <c r="J172">
        <f t="shared" si="81"/>
        <v>1170.548617128349</v>
      </c>
      <c r="K172">
        <f t="shared" si="82"/>
        <v>7.3059630690044974</v>
      </c>
      <c r="L172">
        <f t="shared" si="83"/>
        <v>28832.080445518121</v>
      </c>
      <c r="M172">
        <f t="shared" si="84"/>
        <v>179.95503292660342</v>
      </c>
      <c r="N172">
        <f t="shared" si="66"/>
        <v>0.54818115396103384</v>
      </c>
      <c r="O172">
        <f t="shared" si="85"/>
        <v>0.99611639486632897</v>
      </c>
      <c r="P172">
        <f t="shared" si="86"/>
        <v>1177.8545801973535</v>
      </c>
      <c r="Q172">
        <f t="shared" si="87"/>
        <v>8.9429760002956146E-2</v>
      </c>
      <c r="R172">
        <f t="shared" si="88"/>
        <v>7.7766242355362669E-3</v>
      </c>
      <c r="S172">
        <f t="shared" si="89"/>
        <v>1178.325377513193</v>
      </c>
      <c r="T172">
        <f t="shared" si="90"/>
        <v>28832.080445518121</v>
      </c>
      <c r="U172">
        <f t="shared" si="67"/>
        <v>1790517.9111219796</v>
      </c>
      <c r="V172">
        <f t="shared" si="91"/>
        <v>223.66101355741358</v>
      </c>
      <c r="W172">
        <f t="shared" si="68"/>
        <v>73307.895910226711</v>
      </c>
      <c r="X172">
        <f t="shared" si="69"/>
        <v>76847.758360474661</v>
      </c>
      <c r="Y172">
        <f t="shared" si="70"/>
        <v>86459.815022366427</v>
      </c>
      <c r="Z172">
        <f t="shared" si="92"/>
        <v>15866.823607337994</v>
      </c>
      <c r="AA172">
        <f t="shared" si="93"/>
        <v>221.63931348099405</v>
      </c>
      <c r="AB172">
        <f t="shared" si="94"/>
        <v>169</v>
      </c>
      <c r="AC172">
        <f>$AL$7*INDEX(I_L,MATCH(AB172-$AL$13,cpi_u,0))/INDEX(I_L,MATCH(AB2-$AL$13,cpi_u,0))</f>
        <v>1170.5486171283494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9.6149328462781167E-2</v>
      </c>
      <c r="E173">
        <f t="shared" si="76"/>
        <v>8.3888752378608045E-3</v>
      </c>
      <c r="F173">
        <f t="shared" si="77"/>
        <v>0.20489513688882216</v>
      </c>
      <c r="G173">
        <f t="shared" si="78"/>
        <v>24.219730462987332</v>
      </c>
      <c r="H173" t="b">
        <f t="shared" si="79"/>
        <v>0</v>
      </c>
      <c r="I173">
        <f t="shared" si="80"/>
        <v>1</v>
      </c>
      <c r="J173">
        <f t="shared" si="81"/>
        <v>1170.548617128349</v>
      </c>
      <c r="K173">
        <f t="shared" si="82"/>
        <v>7.3210121567201645</v>
      </c>
      <c r="L173">
        <f t="shared" si="83"/>
        <v>28590.211719812702</v>
      </c>
      <c r="M173">
        <f t="shared" si="84"/>
        <v>178.81298094003188</v>
      </c>
      <c r="N173">
        <f t="shared" si="66"/>
        <v>0.5460516315047057</v>
      </c>
      <c r="O173">
        <f t="shared" si="85"/>
        <v>0.99611529429470402</v>
      </c>
      <c r="P173">
        <f t="shared" si="86"/>
        <v>1177.8696292850691</v>
      </c>
      <c r="Q173">
        <f t="shared" si="87"/>
        <v>8.9429760002956146E-2</v>
      </c>
      <c r="R173">
        <f t="shared" si="88"/>
        <v>7.7766242355362669E-3</v>
      </c>
      <c r="S173">
        <f t="shared" si="89"/>
        <v>1178.3413963662954</v>
      </c>
      <c r="T173">
        <f t="shared" si="90"/>
        <v>28590.211719812702</v>
      </c>
      <c r="U173">
        <f t="shared" si="67"/>
        <v>1768398.5545058039</v>
      </c>
      <c r="V173">
        <f t="shared" si="91"/>
        <v>220.89799304291245</v>
      </c>
      <c r="W173">
        <f t="shared" si="68"/>
        <v>73014.790862692549</v>
      </c>
      <c r="X173">
        <f t="shared" si="69"/>
        <v>76550.332065855604</v>
      </c>
      <c r="Y173">
        <f t="shared" si="70"/>
        <v>85629.854981395125</v>
      </c>
      <c r="Z173">
        <f t="shared" si="92"/>
        <v>15672.615252557202</v>
      </c>
      <c r="AA173">
        <f t="shared" si="93"/>
        <v>218.6436157321165</v>
      </c>
      <c r="AB173">
        <f t="shared" si="94"/>
        <v>169</v>
      </c>
      <c r="AC173">
        <f>$AL$7*INDEX(I_L,MATCH(AB173-$AL$13,cpi_u,0))/INDEX(I_L,MATCH(AB2-$AL$13,cpi_u,0))</f>
        <v>1170.5486171283494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9.6149328462781167E-2</v>
      </c>
      <c r="E174">
        <f t="shared" si="76"/>
        <v>8.3888752378608045E-3</v>
      </c>
      <c r="F174">
        <f t="shared" si="77"/>
        <v>0.20317629714861743</v>
      </c>
      <c r="G174">
        <f t="shared" si="78"/>
        <v>24.016554165838716</v>
      </c>
      <c r="H174" t="b">
        <f t="shared" si="79"/>
        <v>0</v>
      </c>
      <c r="I174">
        <f t="shared" si="80"/>
        <v>1</v>
      </c>
      <c r="J174">
        <f t="shared" si="81"/>
        <v>1170.548617128349</v>
      </c>
      <c r="K174">
        <f t="shared" si="82"/>
        <v>7.3360922430925379</v>
      </c>
      <c r="L174">
        <f t="shared" si="83"/>
        <v>28350.37200067117</v>
      </c>
      <c r="M174">
        <f t="shared" si="84"/>
        <v>177.67817677931342</v>
      </c>
      <c r="N174">
        <f t="shared" si="66"/>
        <v>0.54392979591068635</v>
      </c>
      <c r="O174">
        <f t="shared" si="85"/>
        <v>0.99611422167502295</v>
      </c>
      <c r="P174">
        <f t="shared" si="86"/>
        <v>1177.8847093714414</v>
      </c>
      <c r="Q174">
        <f t="shared" si="87"/>
        <v>8.9429760002956146E-2</v>
      </c>
      <c r="R174">
        <f t="shared" si="88"/>
        <v>7.7766242355362669E-3</v>
      </c>
      <c r="S174">
        <f t="shared" si="89"/>
        <v>1178.3574482156125</v>
      </c>
      <c r="T174">
        <f t="shared" si="90"/>
        <v>28350.37200067117</v>
      </c>
      <c r="U174">
        <f t="shared" si="67"/>
        <v>1746439.4736898029</v>
      </c>
      <c r="V174">
        <f t="shared" si="91"/>
        <v>218.15499324291696</v>
      </c>
      <c r="W174">
        <f t="shared" si="68"/>
        <v>72718.153554848788</v>
      </c>
      <c r="X174">
        <f t="shared" si="69"/>
        <v>76249.509112317828</v>
      </c>
      <c r="Y174">
        <f t="shared" si="70"/>
        <v>84810.992024790772</v>
      </c>
      <c r="Z174">
        <f t="shared" si="92"/>
        <v>15480.76688473182</v>
      </c>
      <c r="AA174">
        <f t="shared" si="93"/>
        <v>215.6824592646426</v>
      </c>
      <c r="AB174">
        <f t="shared" si="94"/>
        <v>169</v>
      </c>
      <c r="AC174">
        <f>$AL$7*INDEX(I_L,MATCH(AB174-$AL$13,cpi_u,0))/INDEX(I_L,MATCH(AB2-$AL$13,cpi_u,0))</f>
        <v>1170.5486171283494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9.6149328462781167E-2</v>
      </c>
      <c r="E175">
        <f t="shared" si="76"/>
        <v>8.3888752378608045E-3</v>
      </c>
      <c r="F175">
        <f t="shared" si="77"/>
        <v>0.20147187654054716</v>
      </c>
      <c r="G175">
        <f t="shared" si="78"/>
        <v>23.815082289298168</v>
      </c>
      <c r="H175" t="b">
        <f t="shared" si="79"/>
        <v>0</v>
      </c>
      <c r="I175">
        <f t="shared" si="80"/>
        <v>1</v>
      </c>
      <c r="J175">
        <f t="shared" si="81"/>
        <v>1170.548617128349</v>
      </c>
      <c r="K175">
        <f t="shared" si="82"/>
        <v>7.3512033919737734</v>
      </c>
      <c r="L175">
        <f t="shared" si="83"/>
        <v>28112.544267010599</v>
      </c>
      <c r="M175">
        <f t="shared" si="84"/>
        <v>176.55057444743542</v>
      </c>
      <c r="N175">
        <f t="shared" si="66"/>
        <v>0.54181563686236167</v>
      </c>
      <c r="O175">
        <f t="shared" si="85"/>
        <v>0.99611317661908005</v>
      </c>
      <c r="P175">
        <f t="shared" si="86"/>
        <v>1177.8998205203227</v>
      </c>
      <c r="Q175">
        <f t="shared" si="87"/>
        <v>8.9429760002956146E-2</v>
      </c>
      <c r="R175">
        <f t="shared" si="88"/>
        <v>7.7766242355362669E-3</v>
      </c>
      <c r="S175">
        <f t="shared" si="89"/>
        <v>1178.3735331291111</v>
      </c>
      <c r="T175">
        <f t="shared" si="90"/>
        <v>28112.544267010599</v>
      </c>
      <c r="U175">
        <f t="shared" si="67"/>
        <v>1724639.1521493001</v>
      </c>
      <c r="V175">
        <f t="shared" si="91"/>
        <v>215.43182472204413</v>
      </c>
      <c r="W175">
        <f t="shared" si="68"/>
        <v>72417.937977241629</v>
      </c>
      <c r="X175">
        <f t="shared" si="69"/>
        <v>75945.247167018402</v>
      </c>
      <c r="Y175">
        <f t="shared" si="70"/>
        <v>84003.158614331507</v>
      </c>
      <c r="Z175">
        <f t="shared" si="92"/>
        <v>15291.250465685211</v>
      </c>
      <c r="AA175">
        <f t="shared" si="93"/>
        <v>212.755449239303</v>
      </c>
      <c r="AB175">
        <f t="shared" si="94"/>
        <v>169</v>
      </c>
      <c r="AC175">
        <f>$AL$7*INDEX(I_L,MATCH(AB175-$AL$13,cpi_u,0))/INDEX(I_L,MATCH(AB2-$AL$13,cpi_u,0))</f>
        <v>1170.5486171283494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9.6149328462781167E-2</v>
      </c>
      <c r="E176">
        <f t="shared" si="76"/>
        <v>8.3888752378608045E-3</v>
      </c>
      <c r="F176">
        <f t="shared" si="77"/>
        <v>0.19978175410431079</v>
      </c>
      <c r="G176">
        <f t="shared" si="78"/>
        <v>23.615300535193857</v>
      </c>
      <c r="H176" t="b">
        <f t="shared" si="79"/>
        <v>0</v>
      </c>
      <c r="I176">
        <f t="shared" si="80"/>
        <v>1</v>
      </c>
      <c r="J176">
        <f t="shared" si="81"/>
        <v>1170.548617128349</v>
      </c>
      <c r="K176">
        <f t="shared" si="82"/>
        <v>7.3663456673475523</v>
      </c>
      <c r="L176">
        <f t="shared" si="83"/>
        <v>27876.711640535807</v>
      </c>
      <c r="M176">
        <f t="shared" si="84"/>
        <v>175.43012823929698</v>
      </c>
      <c r="N176">
        <f t="shared" si="66"/>
        <v>0.53970914367578315</v>
      </c>
      <c r="O176">
        <f t="shared" si="85"/>
        <v>0.99611215874318959</v>
      </c>
      <c r="P176">
        <f t="shared" si="86"/>
        <v>1177.9149627956965</v>
      </c>
      <c r="Q176">
        <f t="shared" si="87"/>
        <v>8.9429760002956146E-2</v>
      </c>
      <c r="R176">
        <f t="shared" si="88"/>
        <v>7.7766242355362669E-3</v>
      </c>
      <c r="S176">
        <f t="shared" si="89"/>
        <v>1178.3896511748981</v>
      </c>
      <c r="T176">
        <f t="shared" si="90"/>
        <v>27876.711640535807</v>
      </c>
      <c r="U176">
        <f t="shared" si="67"/>
        <v>1702996.0875840597</v>
      </c>
      <c r="V176">
        <f t="shared" si="91"/>
        <v>212.7282998217448</v>
      </c>
      <c r="W176">
        <f t="shared" si="68"/>
        <v>72114.097597279644</v>
      </c>
      <c r="X176">
        <f t="shared" si="69"/>
        <v>75637.503447655952</v>
      </c>
      <c r="Y176">
        <f t="shared" si="70"/>
        <v>83206.288064096792</v>
      </c>
      <c r="Z176">
        <f t="shared" si="92"/>
        <v>15104.038271145319</v>
      </c>
      <c r="AA176">
        <f t="shared" si="93"/>
        <v>209.86219518921962</v>
      </c>
      <c r="AB176">
        <f t="shared" si="94"/>
        <v>169</v>
      </c>
      <c r="AC176">
        <f>$AL$7*INDEX(I_L,MATCH(AB176-$AL$13,cpi_u,0))/INDEX(I_L,MATCH(AB2-$AL$13,cpi_u,0))</f>
        <v>1170.5486171283494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9.6149328462781167E-2</v>
      </c>
      <c r="E177">
        <f t="shared" si="76"/>
        <v>8.3888752378608045E-3</v>
      </c>
      <c r="F177">
        <f t="shared" si="77"/>
        <v>0.19810580989432874</v>
      </c>
      <c r="G177">
        <f t="shared" si="78"/>
        <v>23.417194725299527</v>
      </c>
      <c r="H177" t="b">
        <f t="shared" si="79"/>
        <v>0</v>
      </c>
      <c r="I177">
        <f t="shared" si="80"/>
        <v>1</v>
      </c>
      <c r="J177">
        <f t="shared" si="81"/>
        <v>1170.548617128349</v>
      </c>
      <c r="K177">
        <f t="shared" si="82"/>
        <v>7.3815191333293537</v>
      </c>
      <c r="L177">
        <f t="shared" si="83"/>
        <v>27642.857384541527</v>
      </c>
      <c r="M177">
        <f t="shared" si="84"/>
        <v>174.31679273985637</v>
      </c>
      <c r="N177">
        <f t="shared" si="66"/>
        <v>0.53761030530805742</v>
      </c>
      <c r="O177">
        <f t="shared" si="85"/>
        <v>0.99611116766814212</v>
      </c>
      <c r="P177">
        <f t="shared" si="86"/>
        <v>1177.9301362616784</v>
      </c>
      <c r="Q177">
        <f t="shared" si="87"/>
        <v>8.9429760002956146E-2</v>
      </c>
      <c r="R177">
        <f t="shared" si="88"/>
        <v>7.7766242355362669E-3</v>
      </c>
      <c r="S177">
        <f t="shared" si="89"/>
        <v>1178.4058024212202</v>
      </c>
      <c r="T177">
        <f t="shared" si="90"/>
        <v>27642.857384541527</v>
      </c>
      <c r="U177">
        <f t="shared" si="67"/>
        <v>1681508.7917566276</v>
      </c>
      <c r="V177">
        <f t="shared" si="91"/>
        <v>210.04423264011018</v>
      </c>
      <c r="W177">
        <f t="shared" si="68"/>
        <v>71806.585352427181</v>
      </c>
      <c r="X177">
        <f t="shared" si="69"/>
        <v>75326.234716819017</v>
      </c>
      <c r="Y177">
        <f t="shared" si="70"/>
        <v>82420.314530740347</v>
      </c>
      <c r="Z177">
        <f t="shared" si="92"/>
        <v>14919.102887762707</v>
      </c>
      <c r="AA177">
        <f t="shared" si="93"/>
        <v>207.00231097578313</v>
      </c>
      <c r="AB177">
        <f t="shared" si="94"/>
        <v>169</v>
      </c>
      <c r="AC177">
        <f>$AL$7*INDEX(I_L,MATCH(AB177-$AL$13,cpi_u,0))/INDEX(I_L,MATCH(AB2-$AL$13,cpi_u,0))</f>
        <v>1170.5486171283494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9.6149328462781167E-2</v>
      </c>
      <c r="E178">
        <f t="shared" si="76"/>
        <v>8.3888752378608045E-3</v>
      </c>
      <c r="F178">
        <f t="shared" si="77"/>
        <v>0.19644392497122984</v>
      </c>
      <c r="G178">
        <f t="shared" si="78"/>
        <v>23.220750800328297</v>
      </c>
      <c r="H178" t="b">
        <f t="shared" si="79"/>
        <v>0</v>
      </c>
      <c r="I178">
        <f t="shared" si="80"/>
        <v>1</v>
      </c>
      <c r="J178">
        <f t="shared" si="81"/>
        <v>1170.548617128349</v>
      </c>
      <c r="K178">
        <f t="shared" si="82"/>
        <v>7.3967238541667237</v>
      </c>
      <c r="L178">
        <f t="shared" si="83"/>
        <v>27410.964902724631</v>
      </c>
      <c r="M178">
        <f t="shared" si="84"/>
        <v>173.21052282229019</v>
      </c>
      <c r="N178">
        <f t="shared" si="66"/>
        <v>0.53551911036559519</v>
      </c>
      <c r="O178">
        <f t="shared" si="85"/>
        <v>0.99611020301914799</v>
      </c>
      <c r="P178">
        <f t="shared" si="86"/>
        <v>1177.9453409825157</v>
      </c>
      <c r="Q178">
        <f t="shared" si="87"/>
        <v>8.9429760002956146E-2</v>
      </c>
      <c r="R178">
        <f t="shared" si="88"/>
        <v>7.7766242355362669E-3</v>
      </c>
      <c r="S178">
        <f t="shared" si="89"/>
        <v>1178.4219869364654</v>
      </c>
      <c r="T178">
        <f t="shared" si="90"/>
        <v>27410.964902724631</v>
      </c>
      <c r="U178">
        <f t="shared" si="67"/>
        <v>1660175.790332905</v>
      </c>
      <c r="V178">
        <f t="shared" si="91"/>
        <v>207.37943901195726</v>
      </c>
      <c r="W178">
        <f t="shared" si="68"/>
        <v>71495.353643321199</v>
      </c>
      <c r="X178">
        <f t="shared" si="69"/>
        <v>75011.397276275835</v>
      </c>
      <c r="Y178">
        <f t="shared" si="70"/>
        <v>81645.173003920572</v>
      </c>
      <c r="Z178">
        <f t="shared" si="92"/>
        <v>14736.417210142235</v>
      </c>
      <c r="AA178">
        <f t="shared" si="93"/>
        <v>204.17541474485921</v>
      </c>
      <c r="AB178">
        <f t="shared" si="94"/>
        <v>169</v>
      </c>
      <c r="AC178">
        <f>$AL$7*INDEX(I_L,MATCH(AB178-$AL$13,cpi_u,0))/INDEX(I_L,MATCH(AB2-$AL$13,cpi_u,0))</f>
        <v>1170.5486171283494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9.6149328462781167E-2</v>
      </c>
      <c r="E179">
        <f t="shared" si="76"/>
        <v>8.3888752378608045E-3</v>
      </c>
      <c r="F179">
        <f t="shared" si="77"/>
        <v>0.19479598139341051</v>
      </c>
      <c r="G179">
        <f t="shared" si="78"/>
        <v>23.025954818934885</v>
      </c>
      <c r="H179" t="b">
        <f t="shared" si="79"/>
        <v>0</v>
      </c>
      <c r="I179">
        <f t="shared" si="80"/>
        <v>1</v>
      </c>
      <c r="J179">
        <f t="shared" si="81"/>
        <v>1170.548617128349</v>
      </c>
      <c r="K179">
        <f t="shared" si="82"/>
        <v>7.4119598942395486</v>
      </c>
      <c r="L179">
        <f t="shared" si="83"/>
        <v>27181.017738006289</v>
      </c>
      <c r="M179">
        <f t="shared" si="84"/>
        <v>172.11127364616425</v>
      </c>
      <c r="N179">
        <f t="shared" si="66"/>
        <v>0.53343554711223062</v>
      </c>
      <c r="O179">
        <f t="shared" si="85"/>
        <v>0.99610926442579772</v>
      </c>
      <c r="P179">
        <f t="shared" si="86"/>
        <v>1177.9605770225885</v>
      </c>
      <c r="Q179">
        <f t="shared" si="87"/>
        <v>8.9429760002956146E-2</v>
      </c>
      <c r="R179">
        <f t="shared" si="88"/>
        <v>7.7766242355362669E-3</v>
      </c>
      <c r="S179">
        <f t="shared" si="89"/>
        <v>1178.438204789162</v>
      </c>
      <c r="T179">
        <f t="shared" si="90"/>
        <v>27181.017738006289</v>
      </c>
      <c r="U179">
        <f t="shared" si="67"/>
        <v>1638995.6227248928</v>
      </c>
      <c r="V179">
        <f t="shared" si="91"/>
        <v>204.73373648918525</v>
      </c>
      <c r="W179">
        <f t="shared" si="68"/>
        <v>71180.354326809553</v>
      </c>
      <c r="X179">
        <f t="shared" si="69"/>
        <v>74692.946961203488</v>
      </c>
      <c r="Y179">
        <f t="shared" si="70"/>
        <v>80880.79929687822</v>
      </c>
      <c r="Z179">
        <f t="shared" si="92"/>
        <v>14555.954437888589</v>
      </c>
      <c r="AA179">
        <f t="shared" si="93"/>
        <v>201.38112888332319</v>
      </c>
      <c r="AB179">
        <f t="shared" si="94"/>
        <v>169</v>
      </c>
      <c r="AC179">
        <f>$AL$7*INDEX(I_L,MATCH(AB179-$AL$13,cpi_u,0))/INDEX(I_L,MATCH(AB2-$AL$13,cpi_u,0))</f>
        <v>1170.5486171283494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9.6149328462781167E-2</v>
      </c>
      <c r="E180">
        <f t="shared" si="76"/>
        <v>8.3888752378608045E-3</v>
      </c>
      <c r="F180">
        <f t="shared" si="77"/>
        <v>0.19316186220866452</v>
      </c>
      <c r="G180">
        <f t="shared" si="78"/>
        <v>22.83279295672622</v>
      </c>
      <c r="H180" t="b">
        <f t="shared" si="79"/>
        <v>0</v>
      </c>
      <c r="I180">
        <f t="shared" si="80"/>
        <v>1</v>
      </c>
      <c r="J180">
        <f t="shared" si="81"/>
        <v>1170.548617128349</v>
      </c>
      <c r="K180">
        <f t="shared" si="82"/>
        <v>7.4272273180603259</v>
      </c>
      <c r="L180">
        <f t="shared" si="83"/>
        <v>26952.999571364071</v>
      </c>
      <c r="M180">
        <f t="shared" si="84"/>
        <v>171.01900065561597</v>
      </c>
      <c r="N180">
        <f t="shared" si="66"/>
        <v>0.53135960347720579</v>
      </c>
      <c r="O180">
        <f t="shared" si="85"/>
        <v>0.99610835152201049</v>
      </c>
      <c r="P180">
        <f t="shared" si="86"/>
        <v>1177.9758444464094</v>
      </c>
      <c r="Q180">
        <f t="shared" si="87"/>
        <v>8.9429760002956146E-2</v>
      </c>
      <c r="R180">
        <f t="shared" si="88"/>
        <v>7.7766242355362669E-3</v>
      </c>
      <c r="S180">
        <f t="shared" si="89"/>
        <v>1178.4544560479799</v>
      </c>
      <c r="T180">
        <f t="shared" si="90"/>
        <v>26952.999571364071</v>
      </c>
      <c r="U180">
        <f t="shared" si="67"/>
        <v>1617966.8419355901</v>
      </c>
      <c r="V180">
        <f t="shared" si="91"/>
        <v>202.10694432140127</v>
      </c>
      <c r="W180">
        <f t="shared" si="68"/>
        <v>70861.538708910331</v>
      </c>
      <c r="X180">
        <f t="shared" si="69"/>
        <v>74370.839134356633</v>
      </c>
      <c r="Y180">
        <f t="shared" si="70"/>
        <v>80127.130037166629</v>
      </c>
      <c r="Z180">
        <f t="shared" si="92"/>
        <v>14377.688072666311</v>
      </c>
      <c r="AA180">
        <f t="shared" si="93"/>
        <v>198.61907997592493</v>
      </c>
      <c r="AB180">
        <f t="shared" si="94"/>
        <v>169</v>
      </c>
      <c r="AC180">
        <f>$AL$7*INDEX(I_L,MATCH(AB180-$AL$13,cpi_u,0))/INDEX(I_L,MATCH(AB2-$AL$13,cpi_u,0))</f>
        <v>1170.5486171283494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9.6149328462781167E-2</v>
      </c>
      <c r="E181">
        <f t="shared" si="76"/>
        <v>8.3888752378608045E-3</v>
      </c>
      <c r="F181">
        <f t="shared" si="77"/>
        <v>0.19154145144588317</v>
      </c>
      <c r="G181">
        <f t="shared" si="78"/>
        <v>22.641251505280337</v>
      </c>
      <c r="H181" t="b">
        <f t="shared" si="79"/>
        <v>0</v>
      </c>
      <c r="I181">
        <f t="shared" si="80"/>
        <v>1</v>
      </c>
      <c r="J181">
        <f t="shared" si="81"/>
        <v>1170.548617128349</v>
      </c>
      <c r="K181">
        <f t="shared" si="82"/>
        <v>7.4425261902744326</v>
      </c>
      <c r="L181">
        <f t="shared" si="83"/>
        <v>26726.894220673781</v>
      </c>
      <c r="M181">
        <f t="shared" si="84"/>
        <v>169.9336595775485</v>
      </c>
      <c r="N181">
        <f t="shared" si="66"/>
        <v>0.52929126706302687</v>
      </c>
      <c r="O181">
        <f t="shared" si="85"/>
        <v>0.99610746394599103</v>
      </c>
      <c r="P181">
        <f t="shared" si="86"/>
        <v>1177.9911433186235</v>
      </c>
      <c r="Q181">
        <f t="shared" si="87"/>
        <v>8.9429760002956146E-2</v>
      </c>
      <c r="R181">
        <f t="shared" si="88"/>
        <v>7.7766242355362669E-3</v>
      </c>
      <c r="S181">
        <f t="shared" si="89"/>
        <v>1178.47074078173</v>
      </c>
      <c r="T181">
        <f t="shared" si="90"/>
        <v>26726.894220673781</v>
      </c>
      <c r="U181">
        <f t="shared" si="67"/>
        <v>1597088.0144059993</v>
      </c>
      <c r="V181">
        <f t="shared" si="91"/>
        <v>199.49888343680922</v>
      </c>
      <c r="W181">
        <f t="shared" si="68"/>
        <v>70538.857537690914</v>
      </c>
      <c r="X181">
        <f t="shared" si="69"/>
        <v>74045.028680174495</v>
      </c>
      <c r="Y181">
        <f t="shared" si="70"/>
        <v>79384.102657526862</v>
      </c>
      <c r="Z181">
        <f t="shared" si="92"/>
        <v>14201.591915274443</v>
      </c>
      <c r="AA181">
        <f t="shared" si="93"/>
        <v>195.8888987624845</v>
      </c>
      <c r="AB181">
        <f t="shared" si="94"/>
        <v>169</v>
      </c>
      <c r="AC181">
        <f>$AL$7*INDEX(I_L,MATCH(AB181-$AL$13,cpi_u,0))/INDEX(I_L,MATCH(AB2-$AL$13,cpi_u,0))</f>
        <v>1170.5486171283494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0.10841602343369468</v>
      </c>
      <c r="E182">
        <f t="shared" si="76"/>
        <v>9.5173909686711022E-3</v>
      </c>
      <c r="F182">
        <f t="shared" si="77"/>
        <v>0.21548564259576608</v>
      </c>
      <c r="G182">
        <f t="shared" si="78"/>
        <v>22.425765862684571</v>
      </c>
      <c r="H182" t="b">
        <f t="shared" si="79"/>
        <v>0</v>
      </c>
      <c r="I182">
        <f t="shared" si="80"/>
        <v>1</v>
      </c>
      <c r="J182">
        <f t="shared" si="81"/>
        <v>1170.548617128349</v>
      </c>
      <c r="K182">
        <f t="shared" si="82"/>
        <v>7.4578565756604167</v>
      </c>
      <c r="L182">
        <f t="shared" si="83"/>
        <v>26502.685639561048</v>
      </c>
      <c r="M182">
        <f t="shared" si="84"/>
        <v>168.85520641983626</v>
      </c>
      <c r="N182">
        <f t="shared" si="66"/>
        <v>0.52723052515318869</v>
      </c>
      <c r="O182">
        <f t="shared" si="85"/>
        <v>0.99610660134017892</v>
      </c>
      <c r="P182">
        <f t="shared" si="86"/>
        <v>1178.0064737040093</v>
      </c>
      <c r="Q182">
        <f t="shared" si="87"/>
        <v>0.10083917497045547</v>
      </c>
      <c r="R182">
        <f t="shared" si="88"/>
        <v>8.8186660411867512E-3</v>
      </c>
      <c r="S182">
        <f t="shared" si="89"/>
        <v>1178.4870590593655</v>
      </c>
      <c r="T182">
        <f t="shared" si="90"/>
        <v>26502.685639561048</v>
      </c>
      <c r="U182">
        <f t="shared" si="67"/>
        <v>1576357.7198642155</v>
      </c>
      <c r="V182">
        <f t="shared" si="91"/>
        <v>196.90937642335874</v>
      </c>
      <c r="W182">
        <f t="shared" si="68"/>
        <v>70292.257999857276</v>
      </c>
      <c r="X182">
        <f t="shared" si="69"/>
        <v>73792.968029539436</v>
      </c>
      <c r="Y182">
        <f t="shared" si="70"/>
        <v>78506.103478803649</v>
      </c>
      <c r="Z182">
        <f t="shared" si="92"/>
        <v>14027.640062736355</v>
      </c>
      <c r="AA182">
        <f t="shared" si="93"/>
        <v>193.19022009541843</v>
      </c>
      <c r="AB182">
        <f t="shared" si="94"/>
        <v>169</v>
      </c>
      <c r="AC182">
        <f>$AL$7*INDEX(I_L,MATCH(AB182-$AL$13,cpi_u,0))/INDEX(I_L,MATCH(AB2-$AL$13,cpi_u,0))</f>
        <v>1170.5486171283494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0.1077457522104182</v>
      </c>
      <c r="E183">
        <f t="shared" si="76"/>
        <v>9.4553606043572547E-3</v>
      </c>
      <c r="F183">
        <f t="shared" si="77"/>
        <v>0.21204370306056747</v>
      </c>
      <c r="G183">
        <f t="shared" si="78"/>
        <v>22.213722159624005</v>
      </c>
      <c r="H183" t="b">
        <f t="shared" si="79"/>
        <v>1</v>
      </c>
      <c r="I183">
        <f t="shared" si="80"/>
        <v>1.0249999999999999</v>
      </c>
      <c r="J183">
        <f t="shared" si="81"/>
        <v>1199.8123325565575</v>
      </c>
      <c r="K183">
        <f t="shared" si="82"/>
        <v>7.4732185391302517</v>
      </c>
      <c r="L183">
        <f t="shared" si="83"/>
        <v>26906.710449074795</v>
      </c>
      <c r="M183">
        <f t="shared" si="84"/>
        <v>167.59264919920867</v>
      </c>
      <c r="N183">
        <f t="shared" si="66"/>
        <v>0.52517736471977572</v>
      </c>
      <c r="O183">
        <f t="shared" si="85"/>
        <v>0.99610576335120882</v>
      </c>
      <c r="P183">
        <f t="shared" si="86"/>
        <v>1207.2855510956879</v>
      </c>
      <c r="Q183">
        <f t="shared" si="87"/>
        <v>0.10021574685511812</v>
      </c>
      <c r="R183">
        <f t="shared" si="88"/>
        <v>8.7614150640273891E-3</v>
      </c>
      <c r="S183">
        <f t="shared" si="89"/>
        <v>1207.7671263781897</v>
      </c>
      <c r="T183">
        <f t="shared" si="90"/>
        <v>26906.710449074795</v>
      </c>
      <c r="U183">
        <f t="shared" si="67"/>
        <v>1555146.0201501171</v>
      </c>
      <c r="V183">
        <f t="shared" si="91"/>
        <v>194.25973509452226</v>
      </c>
      <c r="W183">
        <f t="shared" si="68"/>
        <v>70008.349297569497</v>
      </c>
      <c r="X183">
        <f t="shared" si="69"/>
        <v>73503.866572032697</v>
      </c>
      <c r="Y183">
        <f t="shared" si="70"/>
        <v>77648.449539091685</v>
      </c>
      <c r="Z183">
        <f t="shared" si="92"/>
        <v>14186.039080210494</v>
      </c>
      <c r="AA183">
        <f t="shared" si="93"/>
        <v>190.38077619721585</v>
      </c>
      <c r="AB183">
        <f t="shared" si="94"/>
        <v>181</v>
      </c>
      <c r="AC183">
        <f>$AL$7*INDEX(I_L,MATCH(AB183-$AL$13,cpi_u,0))/INDEX(I_L,MATCH(AB2-$AL$13,cpi_u,0))</f>
        <v>1199.812332556558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0.1077457522104182</v>
      </c>
      <c r="E184">
        <f t="shared" si="76"/>
        <v>9.4553606043572547E-3</v>
      </c>
      <c r="F184">
        <f t="shared" si="77"/>
        <v>0.21003875338424657</v>
      </c>
      <c r="G184">
        <f t="shared" si="78"/>
        <v>22.003683406239759</v>
      </c>
      <c r="H184" t="b">
        <f t="shared" si="79"/>
        <v>0</v>
      </c>
      <c r="I184">
        <f t="shared" si="80"/>
        <v>1</v>
      </c>
      <c r="J184">
        <f t="shared" si="81"/>
        <v>1199.8123325565575</v>
      </c>
      <c r="K184">
        <f t="shared" si="82"/>
        <v>7.4886121457296104</v>
      </c>
      <c r="L184">
        <f t="shared" si="83"/>
        <v>26652.297799101769</v>
      </c>
      <c r="M184">
        <f t="shared" si="84"/>
        <v>166.34994956642331</v>
      </c>
      <c r="N184">
        <f t="shared" si="66"/>
        <v>0.52313177243093567</v>
      </c>
      <c r="O184">
        <f t="shared" si="85"/>
        <v>0.99610494962986162</v>
      </c>
      <c r="P184">
        <f t="shared" si="86"/>
        <v>1207.3009447022871</v>
      </c>
      <c r="Q184">
        <f t="shared" si="87"/>
        <v>0.10021574685511812</v>
      </c>
      <c r="R184">
        <f t="shared" si="88"/>
        <v>8.7614150640273891E-3</v>
      </c>
      <c r="S184">
        <f t="shared" si="89"/>
        <v>1207.7835119510225</v>
      </c>
      <c r="T184">
        <f t="shared" si="90"/>
        <v>26652.297799101769</v>
      </c>
      <c r="U184">
        <f t="shared" si="67"/>
        <v>1534111.9297790655</v>
      </c>
      <c r="V184">
        <f t="shared" si="91"/>
        <v>191.63227968487507</v>
      </c>
      <c r="W184">
        <f t="shared" si="68"/>
        <v>69720.687280204424</v>
      </c>
      <c r="X184">
        <f t="shared" si="69"/>
        <v>73211.149350902488</v>
      </c>
      <c r="Y184">
        <f t="shared" si="70"/>
        <v>76803.022345128265</v>
      </c>
      <c r="Z184">
        <f t="shared" si="92"/>
        <v>13997.183521858946</v>
      </c>
      <c r="AA184">
        <f t="shared" si="93"/>
        <v>187.61216226109127</v>
      </c>
      <c r="AB184">
        <f t="shared" si="94"/>
        <v>181</v>
      </c>
      <c r="AC184">
        <f>$AL$7*INDEX(I_L,MATCH(AB184-$AL$13,cpi_u,0))/INDEX(I_L,MATCH(AB2-$AL$13,cpi_u,0))</f>
        <v>1199.812332556558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0.1077457522104182</v>
      </c>
      <c r="E185">
        <f t="shared" si="76"/>
        <v>9.4553606043572547E-3</v>
      </c>
      <c r="F185">
        <f t="shared" si="77"/>
        <v>0.20805276123010885</v>
      </c>
      <c r="G185">
        <f t="shared" si="78"/>
        <v>21.795630645009648</v>
      </c>
      <c r="H185" t="b">
        <f t="shared" si="79"/>
        <v>0</v>
      </c>
      <c r="I185">
        <f t="shared" si="80"/>
        <v>1</v>
      </c>
      <c r="J185">
        <f t="shared" si="81"/>
        <v>1199.8123325565575</v>
      </c>
      <c r="K185">
        <f t="shared" si="82"/>
        <v>7.5040374606381679</v>
      </c>
      <c r="L185">
        <f t="shared" si="83"/>
        <v>26400.290712476544</v>
      </c>
      <c r="M185">
        <f t="shared" si="84"/>
        <v>165.11646455244559</v>
      </c>
      <c r="N185">
        <f t="shared" si="66"/>
        <v>0.52109373465823006</v>
      </c>
      <c r="O185">
        <f t="shared" si="85"/>
        <v>0.99610415983102096</v>
      </c>
      <c r="P185">
        <f t="shared" si="86"/>
        <v>1207.3163700171956</v>
      </c>
      <c r="Q185">
        <f t="shared" si="87"/>
        <v>0.10021574685511812</v>
      </c>
      <c r="R185">
        <f t="shared" si="88"/>
        <v>8.7614150640273891E-3</v>
      </c>
      <c r="S185">
        <f t="shared" si="89"/>
        <v>1207.7999312754528</v>
      </c>
      <c r="T185">
        <f t="shared" si="90"/>
        <v>26400.290712476544</v>
      </c>
      <c r="U185">
        <f t="shared" si="67"/>
        <v>1513253.6265015774</v>
      </c>
      <c r="V185">
        <f t="shared" si="91"/>
        <v>189.02678256968142</v>
      </c>
      <c r="W185">
        <f t="shared" si="68"/>
        <v>69429.21960590544</v>
      </c>
      <c r="X185">
        <f t="shared" si="69"/>
        <v>72914.768334150256</v>
      </c>
      <c r="Y185">
        <f t="shared" si="70"/>
        <v>75969.732676007116</v>
      </c>
      <c r="Z185">
        <f t="shared" si="92"/>
        <v>13810.830873109824</v>
      </c>
      <c r="AA185">
        <f t="shared" si="93"/>
        <v>184.87834083851513</v>
      </c>
      <c r="AB185">
        <f t="shared" si="94"/>
        <v>181</v>
      </c>
      <c r="AC185">
        <f>$AL$7*INDEX(I_L,MATCH(AB185-$AL$13,cpi_u,0))/INDEX(I_L,MATCH(AB2-$AL$13,cpi_u,0))</f>
        <v>1199.812332556558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0.1077457522104182</v>
      </c>
      <c r="E186">
        <f t="shared" si="76"/>
        <v>9.4553606043572547E-3</v>
      </c>
      <c r="F186">
        <f t="shared" si="77"/>
        <v>0.20608554734794593</v>
      </c>
      <c r="G186">
        <f t="shared" si="78"/>
        <v>21.589545097661702</v>
      </c>
      <c r="H186" t="b">
        <f t="shared" si="79"/>
        <v>0</v>
      </c>
      <c r="I186">
        <f t="shared" si="80"/>
        <v>1</v>
      </c>
      <c r="J186">
        <f t="shared" si="81"/>
        <v>1199.8123325565575</v>
      </c>
      <c r="K186">
        <f t="shared" si="82"/>
        <v>7.5194945491698517</v>
      </c>
      <c r="L186">
        <f t="shared" si="83"/>
        <v>26150.666443730213</v>
      </c>
      <c r="M186">
        <f t="shared" si="84"/>
        <v>163.89212583086942</v>
      </c>
      <c r="N186">
        <f t="shared" si="66"/>
        <v>0.51906323748386285</v>
      </c>
      <c r="O186">
        <f t="shared" si="85"/>
        <v>0.99610339361362898</v>
      </c>
      <c r="P186">
        <f t="shared" si="86"/>
        <v>1207.3318271057274</v>
      </c>
      <c r="Q186">
        <f t="shared" si="87"/>
        <v>0.10021574685511812</v>
      </c>
      <c r="R186">
        <f t="shared" si="88"/>
        <v>8.7614150640273891E-3</v>
      </c>
      <c r="S186">
        <f t="shared" si="89"/>
        <v>1207.8163844210028</v>
      </c>
      <c r="T186">
        <f t="shared" si="90"/>
        <v>26150.666443730213</v>
      </c>
      <c r="U186">
        <f t="shared" si="67"/>
        <v>1492569.306500457</v>
      </c>
      <c r="V186">
        <f t="shared" si="91"/>
        <v>186.44301842665894</v>
      </c>
      <c r="W186">
        <f t="shared" si="68"/>
        <v>69133.893268650339</v>
      </c>
      <c r="X186">
        <f t="shared" si="69"/>
        <v>72614.674919181751</v>
      </c>
      <c r="Y186">
        <f t="shared" si="70"/>
        <v>75148.492419261238</v>
      </c>
      <c r="Z186">
        <f t="shared" si="92"/>
        <v>13626.948440965032</v>
      </c>
      <c r="AA186">
        <f t="shared" si="93"/>
        <v>182.17887668108941</v>
      </c>
      <c r="AB186">
        <f t="shared" si="94"/>
        <v>181</v>
      </c>
      <c r="AC186">
        <f>$AL$7*INDEX(I_L,MATCH(AB186-$AL$13,cpi_u,0))/INDEX(I_L,MATCH(AB2-$AL$13,cpi_u,0))</f>
        <v>1199.812332556558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0.1077457522104182</v>
      </c>
      <c r="E187">
        <f t="shared" si="76"/>
        <v>9.4553606043572547E-3</v>
      </c>
      <c r="F187">
        <f t="shared" si="77"/>
        <v>0.20413693418242476</v>
      </c>
      <c r="G187">
        <f t="shared" si="78"/>
        <v>21.385408163479276</v>
      </c>
      <c r="H187" t="b">
        <f t="shared" si="79"/>
        <v>0</v>
      </c>
      <c r="I187">
        <f t="shared" si="80"/>
        <v>1</v>
      </c>
      <c r="J187">
        <f t="shared" si="81"/>
        <v>1199.8123325565575</v>
      </c>
      <c r="K187">
        <f t="shared" si="82"/>
        <v>7.5349834767731165</v>
      </c>
      <c r="L187">
        <f t="shared" si="83"/>
        <v>25903.402462460479</v>
      </c>
      <c r="M187">
        <f t="shared" si="84"/>
        <v>162.67686558192898</v>
      </c>
      <c r="N187">
        <f t="shared" si="66"/>
        <v>0.51704026670778969</v>
      </c>
      <c r="O187">
        <f t="shared" si="85"/>
        <v>0.99610265064064363</v>
      </c>
      <c r="P187">
        <f t="shared" si="86"/>
        <v>1207.3473160333306</v>
      </c>
      <c r="Q187">
        <f t="shared" si="87"/>
        <v>0.10021574685511812</v>
      </c>
      <c r="R187">
        <f t="shared" si="88"/>
        <v>8.7614150640273891E-3</v>
      </c>
      <c r="S187">
        <f t="shared" si="89"/>
        <v>1207.8328714573388</v>
      </c>
      <c r="T187">
        <f t="shared" si="90"/>
        <v>25903.402462460479</v>
      </c>
      <c r="U187">
        <f t="shared" si="67"/>
        <v>1472057.1841794814</v>
      </c>
      <c r="V187">
        <f t="shared" si="91"/>
        <v>183.88076420958257</v>
      </c>
      <c r="W187">
        <f t="shared" si="68"/>
        <v>68834.654589075057</v>
      </c>
      <c r="X187">
        <f t="shared" si="69"/>
        <v>72310.819925258853</v>
      </c>
      <c r="Y187">
        <f t="shared" si="70"/>
        <v>74339.214558028631</v>
      </c>
      <c r="Z187">
        <f t="shared" si="92"/>
        <v>13445.503944012202</v>
      </c>
      <c r="AA187">
        <f t="shared" si="93"/>
        <v>179.513339882038</v>
      </c>
      <c r="AB187">
        <f t="shared" si="94"/>
        <v>181</v>
      </c>
      <c r="AC187">
        <f>$AL$7*INDEX(I_L,MATCH(AB187-$AL$13,cpi_u,0))/INDEX(I_L,MATCH(AB2-$AL$13,cpi_u,0))</f>
        <v>1199.812332556558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0.1077457522104182</v>
      </c>
      <c r="E188">
        <f t="shared" si="76"/>
        <v>9.4553606043572547E-3</v>
      </c>
      <c r="F188">
        <f t="shared" si="77"/>
        <v>0.20220674585706197</v>
      </c>
      <c r="G188">
        <f t="shared" si="78"/>
        <v>21.183201417622215</v>
      </c>
      <c r="H188" t="b">
        <f t="shared" si="79"/>
        <v>0</v>
      </c>
      <c r="I188">
        <f t="shared" si="80"/>
        <v>1</v>
      </c>
      <c r="J188">
        <f t="shared" si="81"/>
        <v>1199.8123325565575</v>
      </c>
      <c r="K188">
        <f t="shared" si="82"/>
        <v>7.5505043090312407</v>
      </c>
      <c r="L188">
        <f t="shared" si="83"/>
        <v>25658.476451298116</v>
      </c>
      <c r="M188">
        <f t="shared" si="84"/>
        <v>161.47061648874214</v>
      </c>
      <c r="N188">
        <f t="shared" si="66"/>
        <v>0.51502480785470695</v>
      </c>
      <c r="O188">
        <f t="shared" si="85"/>
        <v>0.99610193057899343</v>
      </c>
      <c r="P188">
        <f t="shared" si="86"/>
        <v>1207.3628368655889</v>
      </c>
      <c r="Q188">
        <f t="shared" si="87"/>
        <v>0.10021574685511812</v>
      </c>
      <c r="R188">
        <f t="shared" si="88"/>
        <v>8.7614150640273891E-3</v>
      </c>
      <c r="S188">
        <f t="shared" si="89"/>
        <v>1207.8493924542704</v>
      </c>
      <c r="T188">
        <f t="shared" si="90"/>
        <v>25658.476451298116</v>
      </c>
      <c r="U188">
        <f t="shared" si="67"/>
        <v>1451715.4919548889</v>
      </c>
      <c r="V188">
        <f t="shared" si="91"/>
        <v>181.33979912223842</v>
      </c>
      <c r="W188">
        <f t="shared" si="68"/>
        <v>68531.449205180747</v>
      </c>
      <c r="X188">
        <f t="shared" si="69"/>
        <v>72003.153585861888</v>
      </c>
      <c r="Y188">
        <f t="shared" si="70"/>
        <v>73541.813158410005</v>
      </c>
      <c r="Z188">
        <f t="shared" si="92"/>
        <v>13266.465507694718</v>
      </c>
      <c r="AA188">
        <f t="shared" si="93"/>
        <v>176.88130581415246</v>
      </c>
      <c r="AB188">
        <f t="shared" si="94"/>
        <v>181</v>
      </c>
      <c r="AC188">
        <f>$AL$7*INDEX(I_L,MATCH(AB188-$AL$13,cpi_u,0))/INDEX(I_L,MATCH(AB2-$AL$13,cpi_u,0))</f>
        <v>1199.812332556558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0.1077457522104182</v>
      </c>
      <c r="E189">
        <f t="shared" si="76"/>
        <v>9.4553606043572547E-3</v>
      </c>
      <c r="F189">
        <f t="shared" si="77"/>
        <v>0.20029480815834982</v>
      </c>
      <c r="G189">
        <f t="shared" si="78"/>
        <v>20.982906609463864</v>
      </c>
      <c r="H189" t="b">
        <f t="shared" si="79"/>
        <v>0</v>
      </c>
      <c r="I189">
        <f t="shared" si="80"/>
        <v>1</v>
      </c>
      <c r="J189">
        <f t="shared" si="81"/>
        <v>1199.8123325565575</v>
      </c>
      <c r="K189">
        <f t="shared" si="82"/>
        <v>7.5660571116625874</v>
      </c>
      <c r="L189">
        <f t="shared" si="83"/>
        <v>25415.866303892686</v>
      </c>
      <c r="M189">
        <f t="shared" si="84"/>
        <v>160.27331173358155</v>
      </c>
      <c r="N189">
        <f t="shared" si="66"/>
        <v>0.51301684618092547</v>
      </c>
      <c r="O189">
        <f t="shared" si="85"/>
        <v>0.99610123309953658</v>
      </c>
      <c r="P189">
        <f t="shared" si="86"/>
        <v>1207.3783896682201</v>
      </c>
      <c r="Q189">
        <f t="shared" si="87"/>
        <v>0.10021574685511812</v>
      </c>
      <c r="R189">
        <f t="shared" si="88"/>
        <v>8.7614150640273891E-3</v>
      </c>
      <c r="S189">
        <f t="shared" si="89"/>
        <v>1207.8659474817507</v>
      </c>
      <c r="T189">
        <f t="shared" si="90"/>
        <v>25415.866303892686</v>
      </c>
      <c r="U189">
        <f t="shared" si="67"/>
        <v>1431542.4800496199</v>
      </c>
      <c r="V189">
        <f t="shared" si="91"/>
        <v>178.81990459272157</v>
      </c>
      <c r="W189">
        <f t="shared" si="68"/>
        <v>68224.222062922214</v>
      </c>
      <c r="X189">
        <f t="shared" si="69"/>
        <v>71691.625540960827</v>
      </c>
      <c r="Y189">
        <f t="shared" si="70"/>
        <v>72756.203357014412</v>
      </c>
      <c r="Z189">
        <f t="shared" si="92"/>
        <v>13089.801659623252</v>
      </c>
      <c r="AA189">
        <f t="shared" si="93"/>
        <v>174.28235506835739</v>
      </c>
      <c r="AB189">
        <f t="shared" si="94"/>
        <v>181</v>
      </c>
      <c r="AC189">
        <f>$AL$7*INDEX(I_L,MATCH(AB189-$AL$13,cpi_u,0))/INDEX(I_L,MATCH(AB2-$AL$13,cpi_u,0))</f>
        <v>1199.812332556558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0.1077457522104182</v>
      </c>
      <c r="E190">
        <f t="shared" si="76"/>
        <v>9.4553606043572547E-3</v>
      </c>
      <c r="F190">
        <f t="shared" si="77"/>
        <v>0.19840094852003207</v>
      </c>
      <c r="G190">
        <f t="shared" si="78"/>
        <v>20.784505660943832</v>
      </c>
      <c r="H190" t="b">
        <f t="shared" si="79"/>
        <v>0</v>
      </c>
      <c r="I190">
        <f t="shared" si="80"/>
        <v>1</v>
      </c>
      <c r="J190">
        <f t="shared" si="81"/>
        <v>1199.8123325565575</v>
      </c>
      <c r="K190">
        <f t="shared" si="82"/>
        <v>7.5816419505208934</v>
      </c>
      <c r="L190">
        <f t="shared" si="83"/>
        <v>25175.550122917248</v>
      </c>
      <c r="M190">
        <f t="shared" si="84"/>
        <v>159.08488499417336</v>
      </c>
      <c r="N190">
        <f t="shared" si="66"/>
        <v>0.51101636668112838</v>
      </c>
      <c r="O190">
        <f t="shared" si="85"/>
        <v>0.99610055787701834</v>
      </c>
      <c r="P190">
        <f t="shared" si="86"/>
        <v>1207.3939745070784</v>
      </c>
      <c r="Q190">
        <f t="shared" si="87"/>
        <v>0.10021574685511812</v>
      </c>
      <c r="R190">
        <f t="shared" si="88"/>
        <v>8.7614150640273891E-3</v>
      </c>
      <c r="S190">
        <f t="shared" si="89"/>
        <v>1207.8825366098768</v>
      </c>
      <c r="T190">
        <f t="shared" si="90"/>
        <v>25175.550122917248</v>
      </c>
      <c r="U190">
        <f t="shared" si="67"/>
        <v>1411536.4162902704</v>
      </c>
      <c r="V190">
        <f t="shared" si="91"/>
        <v>176.32086424807264</v>
      </c>
      <c r="W190">
        <f t="shared" si="68"/>
        <v>67912.917406676162</v>
      </c>
      <c r="X190">
        <f t="shared" si="69"/>
        <v>71376.184829194535</v>
      </c>
      <c r="Y190">
        <f t="shared" si="70"/>
        <v>71982.301348695473</v>
      </c>
      <c r="Z190">
        <f t="shared" si="92"/>
        <v>12915.481324928816</v>
      </c>
      <c r="AA190">
        <f t="shared" si="93"/>
        <v>171.71607339289261</v>
      </c>
      <c r="AB190">
        <f t="shared" si="94"/>
        <v>181</v>
      </c>
      <c r="AC190">
        <f>$AL$7*INDEX(I_L,MATCH(AB190-$AL$13,cpi_u,0))/INDEX(I_L,MATCH(AB2-$AL$13,cpi_u,0))</f>
        <v>1199.812332556558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0.1077457522104182</v>
      </c>
      <c r="E191">
        <f t="shared" si="76"/>
        <v>9.4553606043572547E-3</v>
      </c>
      <c r="F191">
        <f t="shared" si="77"/>
        <v>0.19652499600752865</v>
      </c>
      <c r="G191">
        <f t="shared" si="78"/>
        <v>20.587980664936303</v>
      </c>
      <c r="H191" t="b">
        <f t="shared" si="79"/>
        <v>0</v>
      </c>
      <c r="I191">
        <f t="shared" si="80"/>
        <v>1</v>
      </c>
      <c r="J191">
        <f t="shared" si="81"/>
        <v>1199.8123325565575</v>
      </c>
      <c r="K191">
        <f t="shared" si="82"/>
        <v>7.597258891595537</v>
      </c>
      <c r="L191">
        <f t="shared" si="83"/>
        <v>24937.506218091992</v>
      </c>
      <c r="M191">
        <f t="shared" si="84"/>
        <v>157.90527044002332</v>
      </c>
      <c r="N191">
        <f t="shared" si="66"/>
        <v>0.50902335409501498</v>
      </c>
      <c r="O191">
        <f t="shared" si="85"/>
        <v>0.99609990459002851</v>
      </c>
      <c r="P191">
        <f t="shared" si="86"/>
        <v>1207.4095914481532</v>
      </c>
      <c r="Q191">
        <f t="shared" si="87"/>
        <v>0.10021574685511812</v>
      </c>
      <c r="R191">
        <f t="shared" si="88"/>
        <v>8.7614150640273891E-3</v>
      </c>
      <c r="S191">
        <f t="shared" si="89"/>
        <v>1207.8991599088909</v>
      </c>
      <c r="T191">
        <f t="shared" si="90"/>
        <v>24937.506218091992</v>
      </c>
      <c r="U191">
        <f t="shared" si="67"/>
        <v>1391695.585906717</v>
      </c>
      <c r="V191">
        <f t="shared" si="91"/>
        <v>173.84246388924819</v>
      </c>
      <c r="W191">
        <f t="shared" si="68"/>
        <v>67597.478769587906</v>
      </c>
      <c r="X191">
        <f t="shared" si="69"/>
        <v>71056.779879956739</v>
      </c>
      <c r="Y191">
        <f t="shared" si="70"/>
        <v>71220.024374466229</v>
      </c>
      <c r="Z191">
        <f t="shared" si="92"/>
        <v>12743.473821657417</v>
      </c>
      <c r="AA191">
        <f t="shared" si="93"/>
        <v>169.18205163310833</v>
      </c>
      <c r="AB191">
        <f t="shared" si="94"/>
        <v>181</v>
      </c>
      <c r="AC191">
        <f>$AL$7*INDEX(I_L,MATCH(AB191-$AL$13,cpi_u,0))/INDEX(I_L,MATCH(AB2-$AL$13,cpi_u,0))</f>
        <v>1199.812332556558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0.1077457522104182</v>
      </c>
      <c r="E192">
        <f t="shared" si="76"/>
        <v>9.4553606043572547E-3</v>
      </c>
      <c r="F192">
        <f t="shared" si="77"/>
        <v>0.19466678130250759</v>
      </c>
      <c r="G192">
        <f t="shared" si="78"/>
        <v>20.393313883633795</v>
      </c>
      <c r="H192" t="b">
        <f t="shared" si="79"/>
        <v>0</v>
      </c>
      <c r="I192">
        <f t="shared" si="80"/>
        <v>1</v>
      </c>
      <c r="J192">
        <f t="shared" si="81"/>
        <v>1199.8123325565575</v>
      </c>
      <c r="K192">
        <f t="shared" si="82"/>
        <v>7.6129080010118324</v>
      </c>
      <c r="L192">
        <f t="shared" si="83"/>
        <v>24701.713104226532</v>
      </c>
      <c r="M192">
        <f t="shared" si="84"/>
        <v>156.73440272877048</v>
      </c>
      <c r="N192">
        <f t="shared" si="66"/>
        <v>0.50703779291383311</v>
      </c>
      <c r="O192">
        <f t="shared" si="85"/>
        <v>0.99609927292096068</v>
      </c>
      <c r="P192">
        <f t="shared" si="86"/>
        <v>1207.4252405575694</v>
      </c>
      <c r="Q192">
        <f t="shared" si="87"/>
        <v>0.10021574685511812</v>
      </c>
      <c r="R192">
        <f t="shared" si="88"/>
        <v>8.7614150640273891E-3</v>
      </c>
      <c r="S192">
        <f t="shared" si="89"/>
        <v>1207.9158174491793</v>
      </c>
      <c r="T192">
        <f t="shared" si="90"/>
        <v>24701.713104226532</v>
      </c>
      <c r="U192">
        <f t="shared" si="67"/>
        <v>1372018.2913343674</v>
      </c>
      <c r="V192">
        <f t="shared" si="91"/>
        <v>171.38449146641904</v>
      </c>
      <c r="W192">
        <f t="shared" si="68"/>
        <v>67277.848963794517</v>
      </c>
      <c r="X192">
        <f t="shared" si="69"/>
        <v>70733.358505387412</v>
      </c>
      <c r="Y192">
        <f t="shared" si="70"/>
        <v>70469.290709595443</v>
      </c>
      <c r="Z192">
        <f t="shared" si="92"/>
        <v>12573.748856206174</v>
      </c>
      <c r="AA192">
        <f t="shared" si="93"/>
        <v>166.67988567187041</v>
      </c>
      <c r="AB192">
        <f t="shared" si="94"/>
        <v>181</v>
      </c>
      <c r="AC192">
        <f>$AL$7*INDEX(I_L,MATCH(AB192-$AL$13,cpi_u,0))/INDEX(I_L,MATCH(AB2-$AL$13,cpi_u,0))</f>
        <v>1199.812332556558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0.1077457522104182</v>
      </c>
      <c r="E193">
        <f t="shared" si="76"/>
        <v>9.4553606043572547E-3</v>
      </c>
      <c r="F193">
        <f t="shared" si="77"/>
        <v>0.19282613668760282</v>
      </c>
      <c r="G193">
        <f t="shared" si="78"/>
        <v>20.200487746946191</v>
      </c>
      <c r="H193" t="b">
        <f t="shared" si="79"/>
        <v>0</v>
      </c>
      <c r="I193">
        <f t="shared" si="80"/>
        <v>1</v>
      </c>
      <c r="J193">
        <f t="shared" si="81"/>
        <v>1199.8123325565575</v>
      </c>
      <c r="K193">
        <f t="shared" si="82"/>
        <v>7.6285893450312932</v>
      </c>
      <c r="L193">
        <f t="shared" si="83"/>
        <v>24468.149499280691</v>
      </c>
      <c r="M193">
        <f t="shared" si="84"/>
        <v>155.5722170025675</v>
      </c>
      <c r="N193">
        <f t="shared" si="66"/>
        <v>0.5050596673867993</v>
      </c>
      <c r="O193">
        <f t="shared" si="85"/>
        <v>0.99609866255596857</v>
      </c>
      <c r="P193">
        <f t="shared" si="86"/>
        <v>1207.4409219015888</v>
      </c>
      <c r="Q193">
        <f t="shared" si="87"/>
        <v>0.10021574685511812</v>
      </c>
      <c r="R193">
        <f t="shared" si="88"/>
        <v>8.7614150640273891E-3</v>
      </c>
      <c r="S193">
        <f t="shared" si="89"/>
        <v>1207.9325093012731</v>
      </c>
      <c r="T193">
        <f t="shared" si="90"/>
        <v>24468.149499280691</v>
      </c>
      <c r="U193">
        <f t="shared" si="67"/>
        <v>1352502.852019002</v>
      </c>
      <c r="V193">
        <f t="shared" si="91"/>
        <v>168.94673705459206</v>
      </c>
      <c r="W193">
        <f t="shared" si="68"/>
        <v>66953.970070523021</v>
      </c>
      <c r="X193">
        <f t="shared" si="69"/>
        <v>70405.867892268565</v>
      </c>
      <c r="Y193">
        <f t="shared" si="70"/>
        <v>69730.019651881114</v>
      </c>
      <c r="Z193">
        <f t="shared" si="92"/>
        <v>12406.276518800993</v>
      </c>
      <c r="AA193">
        <f t="shared" si="93"/>
        <v>164.20917637057102</v>
      </c>
      <c r="AB193">
        <f t="shared" si="94"/>
        <v>181</v>
      </c>
      <c r="AC193">
        <f>$AL$7*INDEX(I_L,MATCH(AB193-$AL$13,cpi_u,0))/INDEX(I_L,MATCH(AB2-$AL$13,cpi_u,0))</f>
        <v>1199.812332556558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0.12144128094817769</v>
      </c>
      <c r="E194">
        <f t="shared" si="76"/>
        <v>1.0731381221613434E-2</v>
      </c>
      <c r="F194">
        <f t="shared" si="77"/>
        <v>0.21677913487501063</v>
      </c>
      <c r="G194">
        <f t="shared" si="78"/>
        <v>19.98370861207118</v>
      </c>
      <c r="H194" t="b">
        <f t="shared" si="79"/>
        <v>0</v>
      </c>
      <c r="I194">
        <f t="shared" si="80"/>
        <v>1</v>
      </c>
      <c r="J194">
        <f t="shared" si="81"/>
        <v>1199.8123325565575</v>
      </c>
      <c r="K194">
        <f t="shared" si="82"/>
        <v>7.6443029900519246</v>
      </c>
      <c r="L194">
        <f t="shared" si="83"/>
        <v>24236.794322443668</v>
      </c>
      <c r="M194">
        <f t="shared" si="84"/>
        <v>154.41864888448802</v>
      </c>
      <c r="N194">
        <f t="shared" ref="N194:N257" si="99">INDEX(P_L,MATCH(A194,curve_t,0))</f>
        <v>0.503088961527413</v>
      </c>
      <c r="O194">
        <f t="shared" si="85"/>
        <v>0.99609807318493115</v>
      </c>
      <c r="P194">
        <f t="shared" si="86"/>
        <v>1207.4566355466095</v>
      </c>
      <c r="Q194">
        <f t="shared" si="87"/>
        <v>0.11295413897613567</v>
      </c>
      <c r="R194">
        <f t="shared" si="88"/>
        <v>9.9384996400658787E-3</v>
      </c>
      <c r="S194">
        <f t="shared" si="89"/>
        <v>1207.9492355358495</v>
      </c>
      <c r="T194">
        <f t="shared" si="90"/>
        <v>24236.794322443668</v>
      </c>
      <c r="U194">
        <f t="shared" ref="U194:U257" si="100">L195+M195+V195*O195+O195*U195</f>
        <v>1333147.604224154</v>
      </c>
      <c r="V194">
        <f t="shared" si="91"/>
        <v>166.52899282954942</v>
      </c>
      <c r="W194">
        <f t="shared" ref="W194:W257" si="101">P195+(1-E195)*(O195*(W195+$AL$14*W195))</f>
        <v>66711.721537956415</v>
      </c>
      <c r="X194">
        <f t="shared" ref="X194:X257" si="102">S195+(1-R195)*(O195*(X195+$AL$14*X195))</f>
        <v>70157.565907543947</v>
      </c>
      <c r="Y194">
        <f t="shared" ref="Y194:Y257" si="103">G194*(X194-W194)</f>
        <v>68860.749804383348</v>
      </c>
      <c r="Z194">
        <f t="shared" si="92"/>
        <v>12241.027279015665</v>
      </c>
      <c r="AA194">
        <f t="shared" si="93"/>
        <v>161.7695295107425</v>
      </c>
      <c r="AB194">
        <f t="shared" si="94"/>
        <v>181</v>
      </c>
      <c r="AC194">
        <f>$AL$7*INDEX(I_L,MATCH(AB194-$AL$13,cpi_u,0))/INDEX(I_L,MATCH(AB2-$AL$13,cpi_u,0))</f>
        <v>1199.812332556558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IF(B195&gt;=120,1,INDEX(mort_v1_F,MATCH(B195,mort_age,0))*INDEX(cif,MATCH(B195,cif_age,0),MATCH(C195,cif_year,0)))</f>
        <v>0.12077142298659561</v>
      </c>
      <c r="E195">
        <f t="shared" ref="E195:E258" si="109">1-(1-D195)^(1/12)</f>
        <v>1.0668547440128906E-2</v>
      </c>
      <c r="F195">
        <f t="shared" ref="F195:F258" si="110">G194*E195</f>
        <v>0.21319714335759396</v>
      </c>
      <c r="G195">
        <f t="shared" ref="G195:G258" si="111">G194-F195</f>
        <v>19.770511468713586</v>
      </c>
      <c r="H195" t="b">
        <f t="shared" ref="H195:H258" si="112">AND(A195-$AL$10&gt;0,MOD(A195-$AL$10,12)=0)</f>
        <v>1</v>
      </c>
      <c r="I195">
        <f t="shared" ref="I195:I258" si="113">IF($AL$4="CPI",IF(H195,INDEX(I_L,MATCH(A195-$AL$13,cpi_u,0))/INDEX(I_L,MATCH(A195-$AL$13-12,cpi_u,0)),1),1)</f>
        <v>1.0249999999999999</v>
      </c>
      <c r="J195">
        <f t="shared" ref="J195:J258" si="114">J194*I195</f>
        <v>1229.8076408704715</v>
      </c>
      <c r="K195">
        <f t="shared" ref="K195:K258" si="115">$AL$17*(INDEX(I_L,MATCH(A195-1,cpi_u,0))/$AL$18)</f>
        <v>7.6600490026085071</v>
      </c>
      <c r="L195">
        <f t="shared" ref="L195:L258" si="116">G194*J195</f>
        <v>24576.117544054181</v>
      </c>
      <c r="M195">
        <f t="shared" ref="M195:M258" si="117">G194*K195</f>
        <v>153.07618722231487</v>
      </c>
      <c r="N195">
        <f t="shared" si="99"/>
        <v>0.50112565911966034</v>
      </c>
      <c r="O195">
        <f t="shared" ref="O195:O258" si="118">N195/N194</f>
        <v>0.99609750450140677</v>
      </c>
      <c r="P195">
        <f t="shared" ref="P195:P258" si="119">J195+K195</f>
        <v>1237.46768987308</v>
      </c>
      <c r="Q195">
        <f t="shared" ref="Q195:Q258" si="120">IF(B195&gt;=120,1,D195*$AL$15)</f>
        <v>0.11233109524095719</v>
      </c>
      <c r="R195">
        <f t="shared" ref="R195:R258" si="121">1-(1-Q195)^(1/12)</f>
        <v>9.8805682944038686E-3</v>
      </c>
      <c r="S195">
        <f t="shared" ref="S195:S258" si="122">J195+K195*$AL$16</f>
        <v>1237.9613045376443</v>
      </c>
      <c r="T195">
        <f t="shared" ref="T195:T258" si="123">L195</f>
        <v>24576.117544054181</v>
      </c>
      <c r="U195">
        <f t="shared" si="100"/>
        <v>1313380.4522423637</v>
      </c>
      <c r="V195">
        <f t="shared" ref="V195:V258" si="124">$AL$14*U195</f>
        <v>164.059795945269</v>
      </c>
      <c r="W195">
        <f t="shared" si="101"/>
        <v>66431.283496168529</v>
      </c>
      <c r="X195">
        <f t="shared" si="102"/>
        <v>69871.343671636583</v>
      </c>
      <c r="Y195">
        <f t="shared" si="103"/>
        <v>68011.74915215603</v>
      </c>
      <c r="Z195">
        <f t="shared" ref="Z195:Z258" si="125">N194*L195</f>
        <v>12363.973453613853</v>
      </c>
      <c r="AA195">
        <f t="shared" ref="AA195:AA258" si="126">N194*M195+N195*V195</f>
        <v>159.22551344236012</v>
      </c>
      <c r="AB195">
        <f t="shared" ref="AB195:AB258" si="127">IF(H195,A195,AB194)</f>
        <v>193</v>
      </c>
      <c r="AC195">
        <f>$AL$7*INDEX(I_L,MATCH(AB195-$AL$13,cpi_u,0))/INDEX(I_L,MATCH(AB2-$AL$13,cpi_u,0))</f>
        <v>1229.8076408704719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0.12077142298659561</v>
      </c>
      <c r="E196">
        <f t="shared" si="109"/>
        <v>1.0668547440128906E-2</v>
      </c>
      <c r="F196">
        <f t="shared" si="110"/>
        <v>0.21092263951958351</v>
      </c>
      <c r="G196">
        <f t="shared" si="111"/>
        <v>19.559588829194002</v>
      </c>
      <c r="H196" t="b">
        <f t="shared" si="112"/>
        <v>0</v>
      </c>
      <c r="I196">
        <f t="shared" si="113"/>
        <v>1</v>
      </c>
      <c r="J196">
        <f t="shared" si="114"/>
        <v>1229.8076408704715</v>
      </c>
      <c r="K196">
        <f t="shared" si="115"/>
        <v>7.6758274493728491</v>
      </c>
      <c r="L196">
        <f t="shared" si="116"/>
        <v>24313.926068141256</v>
      </c>
      <c r="M196">
        <f t="shared" si="117"/>
        <v>151.75503461969248</v>
      </c>
      <c r="N196">
        <f t="shared" si="99"/>
        <v>0.49916974372411238</v>
      </c>
      <c r="O196">
        <f t="shared" si="118"/>
        <v>0.99609695620259409</v>
      </c>
      <c r="P196">
        <f t="shared" si="119"/>
        <v>1237.4834683198444</v>
      </c>
      <c r="Q196">
        <f t="shared" si="120"/>
        <v>0.11233109524095719</v>
      </c>
      <c r="R196">
        <f t="shared" si="121"/>
        <v>9.8805682944038686E-3</v>
      </c>
      <c r="S196">
        <f t="shared" si="122"/>
        <v>1237.978099749798</v>
      </c>
      <c r="T196">
        <f t="shared" si="123"/>
        <v>24313.926068141256</v>
      </c>
      <c r="U196">
        <f t="shared" si="100"/>
        <v>1293803.5595204625</v>
      </c>
      <c r="V196">
        <f t="shared" si="124"/>
        <v>161.61436513372161</v>
      </c>
      <c r="W196">
        <f t="shared" si="101"/>
        <v>66146.766724941248</v>
      </c>
      <c r="X196">
        <f t="shared" si="102"/>
        <v>69581.190149165544</v>
      </c>
      <c r="Y196">
        <f t="shared" si="103"/>
        <v>67175.910043179756</v>
      </c>
      <c r="Z196">
        <f t="shared" si="125"/>
        <v>12184.332226683979</v>
      </c>
      <c r="AA196">
        <f t="shared" si="126"/>
        <v>156.72134297445521</v>
      </c>
      <c r="AB196">
        <f t="shared" si="127"/>
        <v>193</v>
      </c>
      <c r="AC196">
        <f>$AL$7*INDEX(I_L,MATCH(AB196-$AL$13,cpi_u,0))/INDEX(I_L,MATCH(AB2-$AL$13,cpi_u,0))</f>
        <v>1229.8076408704719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0.12077142298659561</v>
      </c>
      <c r="E197">
        <f t="shared" si="109"/>
        <v>1.0668547440128906E-2</v>
      </c>
      <c r="F197">
        <f t="shared" si="110"/>
        <v>0.20867240133367163</v>
      </c>
      <c r="G197">
        <f t="shared" si="111"/>
        <v>19.35091642786033</v>
      </c>
      <c r="H197" t="b">
        <f t="shared" si="112"/>
        <v>0</v>
      </c>
      <c r="I197">
        <f t="shared" si="113"/>
        <v>1</v>
      </c>
      <c r="J197">
        <f t="shared" si="114"/>
        <v>1229.8076408704715</v>
      </c>
      <c r="K197">
        <f t="shared" si="115"/>
        <v>7.6916383971541231</v>
      </c>
      <c r="L197">
        <f t="shared" si="116"/>
        <v>24054.531794427501</v>
      </c>
      <c r="M197">
        <f t="shared" si="117"/>
        <v>150.44528447117546</v>
      </c>
      <c r="N197">
        <f t="shared" si="99"/>
        <v>0.49722119868392201</v>
      </c>
      <c r="O197">
        <f t="shared" si="118"/>
        <v>0.99609642798929876</v>
      </c>
      <c r="P197">
        <f t="shared" si="119"/>
        <v>1237.4992792676255</v>
      </c>
      <c r="Q197">
        <f t="shared" si="120"/>
        <v>0.11233109524095719</v>
      </c>
      <c r="R197">
        <f t="shared" si="121"/>
        <v>9.8805682944038686E-3</v>
      </c>
      <c r="S197">
        <f t="shared" si="122"/>
        <v>1237.994929557339</v>
      </c>
      <c r="T197">
        <f t="shared" si="123"/>
        <v>24054.531794427501</v>
      </c>
      <c r="U197">
        <f t="shared" si="100"/>
        <v>1274414.7812985044</v>
      </c>
      <c r="V197">
        <f t="shared" si="124"/>
        <v>159.19243248405286</v>
      </c>
      <c r="W197">
        <f t="shared" si="101"/>
        <v>65858.109927221623</v>
      </c>
      <c r="X197">
        <f t="shared" si="102"/>
        <v>69287.049295373858</v>
      </c>
      <c r="Y197">
        <f t="shared" si="103"/>
        <v>66353.119149314094</v>
      </c>
      <c r="Z197">
        <f t="shared" si="125"/>
        <v>12007.29447122789</v>
      </c>
      <c r="AA197">
        <f t="shared" si="126"/>
        <v>154.2515861951079</v>
      </c>
      <c r="AB197">
        <f t="shared" si="127"/>
        <v>193</v>
      </c>
      <c r="AC197">
        <f>$AL$7*INDEX(I_L,MATCH(AB197-$AL$13,cpi_u,0))/INDEX(I_L,MATCH(AB2-$AL$13,cpi_u,0))</f>
        <v>1229.8076408704719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0.12077142298659561</v>
      </c>
      <c r="E198">
        <f t="shared" si="109"/>
        <v>1.0668547440128906E-2</v>
      </c>
      <c r="F198">
        <f t="shared" si="110"/>
        <v>0.20644616992059772</v>
      </c>
      <c r="G198">
        <f t="shared" si="111"/>
        <v>19.144470257939734</v>
      </c>
      <c r="H198" t="b">
        <f t="shared" si="112"/>
        <v>0</v>
      </c>
      <c r="I198">
        <f t="shared" si="113"/>
        <v>1</v>
      </c>
      <c r="J198">
        <f t="shared" si="114"/>
        <v>1229.8076408704715</v>
      </c>
      <c r="K198">
        <f t="shared" si="115"/>
        <v>7.7074819128990963</v>
      </c>
      <c r="L198">
        <f t="shared" si="116"/>
        <v>23797.904880828562</v>
      </c>
      <c r="M198">
        <f t="shared" si="117"/>
        <v>149.14683836575549</v>
      </c>
      <c r="N198">
        <f t="shared" si="99"/>
        <v>0.49528000713071274</v>
      </c>
      <c r="O198">
        <f t="shared" si="118"/>
        <v>0.99609591956588472</v>
      </c>
      <c r="P198">
        <f t="shared" si="119"/>
        <v>1237.5151227833705</v>
      </c>
      <c r="Q198">
        <f t="shared" si="120"/>
        <v>0.11233109524095719</v>
      </c>
      <c r="R198">
        <f t="shared" si="121"/>
        <v>9.8805682944038686E-3</v>
      </c>
      <c r="S198">
        <f t="shared" si="122"/>
        <v>1238.0117940315279</v>
      </c>
      <c r="T198">
        <f t="shared" si="123"/>
        <v>23797.904880828562</v>
      </c>
      <c r="U198">
        <f t="shared" si="100"/>
        <v>1255211.9965781092</v>
      </c>
      <c r="V198">
        <f t="shared" si="124"/>
        <v>156.79373305356398</v>
      </c>
      <c r="W198">
        <f t="shared" si="101"/>
        <v>65565.250940152735</v>
      </c>
      <c r="X198">
        <f t="shared" si="102"/>
        <v>68988.864323322574</v>
      </c>
      <c r="Y198">
        <f t="shared" si="103"/>
        <v>65543.264588779406</v>
      </c>
      <c r="Z198">
        <f t="shared" si="125"/>
        <v>11832.822791011537</v>
      </c>
      <c r="AA198">
        <f t="shared" si="126"/>
        <v>151.81577097695833</v>
      </c>
      <c r="AB198">
        <f t="shared" si="127"/>
        <v>193</v>
      </c>
      <c r="AC198">
        <f>$AL$7*INDEX(I_L,MATCH(AB198-$AL$13,cpi_u,0))/INDEX(I_L,MATCH(AB2-$AL$13,cpi_u,0))</f>
        <v>1229.8076408704719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0.12077142298659561</v>
      </c>
      <c r="E199">
        <f t="shared" si="109"/>
        <v>1.0668547440128906E-2</v>
      </c>
      <c r="F199">
        <f t="shared" si="110"/>
        <v>0.20424368916296692</v>
      </c>
      <c r="G199">
        <f t="shared" si="111"/>
        <v>18.940226568776765</v>
      </c>
      <c r="H199" t="b">
        <f t="shared" si="112"/>
        <v>0</v>
      </c>
      <c r="I199">
        <f t="shared" si="113"/>
        <v>1</v>
      </c>
      <c r="J199">
        <f t="shared" si="114"/>
        <v>1229.8076408704715</v>
      </c>
      <c r="K199">
        <f t="shared" si="115"/>
        <v>7.7233580636924444</v>
      </c>
      <c r="L199">
        <f t="shared" si="116"/>
        <v>23544.01580363177</v>
      </c>
      <c r="M199">
        <f t="shared" si="117"/>
        <v>147.85959874177902</v>
      </c>
      <c r="N199">
        <f t="shared" si="99"/>
        <v>0.49334615199036996</v>
      </c>
      <c r="O199">
        <f t="shared" si="118"/>
        <v>0.99609543064024308</v>
      </c>
      <c r="P199">
        <f t="shared" si="119"/>
        <v>1237.530998934164</v>
      </c>
      <c r="Q199">
        <f t="shared" si="120"/>
        <v>0.11233109524095719</v>
      </c>
      <c r="R199">
        <f t="shared" si="121"/>
        <v>9.8805682944038686E-3</v>
      </c>
      <c r="S199">
        <f t="shared" si="122"/>
        <v>1238.0286932437723</v>
      </c>
      <c r="T199">
        <f t="shared" si="123"/>
        <v>23544.01580363177</v>
      </c>
      <c r="U199">
        <f t="shared" si="100"/>
        <v>1236193.1078383217</v>
      </c>
      <c r="V199">
        <f t="shared" si="124"/>
        <v>154.41800483221877</v>
      </c>
      <c r="W199">
        <f t="shared" si="101"/>
        <v>65268.126722211651</v>
      </c>
      <c r="X199">
        <f t="shared" si="102"/>
        <v>68686.577693408952</v>
      </c>
      <c r="Y199">
        <f t="shared" si="103"/>
        <v>64746.235908731847</v>
      </c>
      <c r="Z199">
        <f t="shared" si="125"/>
        <v>11660.880315108356</v>
      </c>
      <c r="AA199">
        <f t="shared" si="126"/>
        <v>149.41343160117813</v>
      </c>
      <c r="AB199">
        <f t="shared" si="127"/>
        <v>193</v>
      </c>
      <c r="AC199">
        <f>$AL$7*INDEX(I_L,MATCH(AB199-$AL$13,cpi_u,0))/INDEX(I_L,MATCH(AB2-$AL$13,cpi_u,0))</f>
        <v>1229.8076408704719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0.12077142298659561</v>
      </c>
      <c r="E200">
        <f t="shared" si="109"/>
        <v>1.0668547440128906E-2</v>
      </c>
      <c r="F200">
        <f t="shared" si="110"/>
        <v>0.20206470567578486</v>
      </c>
      <c r="G200">
        <f t="shared" si="111"/>
        <v>18.738161863100981</v>
      </c>
      <c r="H200" t="b">
        <f t="shared" si="112"/>
        <v>0</v>
      </c>
      <c r="I200">
        <f t="shared" si="113"/>
        <v>1</v>
      </c>
      <c r="J200">
        <f t="shared" si="114"/>
        <v>1229.8076408704715</v>
      </c>
      <c r="K200">
        <f t="shared" si="115"/>
        <v>7.7392669167570212</v>
      </c>
      <c r="L200">
        <f t="shared" si="116"/>
        <v>23292.835354099578</v>
      </c>
      <c r="M200">
        <f t="shared" si="117"/>
        <v>146.58346887961636</v>
      </c>
      <c r="N200">
        <f t="shared" si="99"/>
        <v>0.49141961598873091</v>
      </c>
      <c r="O200">
        <f t="shared" si="118"/>
        <v>0.99609496092375183</v>
      </c>
      <c r="P200">
        <f t="shared" si="119"/>
        <v>1237.5469077872285</v>
      </c>
      <c r="Q200">
        <f t="shared" si="120"/>
        <v>0.11233109524095719</v>
      </c>
      <c r="R200">
        <f t="shared" si="121"/>
        <v>9.8805682944038686E-3</v>
      </c>
      <c r="S200">
        <f t="shared" si="122"/>
        <v>1238.0456272656272</v>
      </c>
      <c r="T200">
        <f t="shared" si="123"/>
        <v>23292.835354099578</v>
      </c>
      <c r="U200">
        <f t="shared" si="100"/>
        <v>1217356.0407552139</v>
      </c>
      <c r="V200">
        <f t="shared" si="124"/>
        <v>152.0649887076178</v>
      </c>
      <c r="W200">
        <f t="shared" si="101"/>
        <v>64966.673340164736</v>
      </c>
      <c r="X200">
        <f t="shared" si="102"/>
        <v>68380.13110274545</v>
      </c>
      <c r="Y200">
        <f t="shared" si="103"/>
        <v>63961.924068095941</v>
      </c>
      <c r="Z200">
        <f t="shared" si="125"/>
        <v>11491.430690890273</v>
      </c>
      <c r="AA200">
        <f t="shared" si="126"/>
        <v>147.04410867318711</v>
      </c>
      <c r="AB200">
        <f t="shared" si="127"/>
        <v>193</v>
      </c>
      <c r="AC200">
        <f>$AL$7*INDEX(I_L,MATCH(AB200-$AL$13,cpi_u,0))/INDEX(I_L,MATCH(AB2-$AL$13,cpi_u,0))</f>
        <v>1229.8076408704719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0.12077142298659561</v>
      </c>
      <c r="E201">
        <f t="shared" si="109"/>
        <v>1.0668547440128906E-2</v>
      </c>
      <c r="F201">
        <f t="shared" si="110"/>
        <v>0.19990896877730707</v>
      </c>
      <c r="G201">
        <f t="shared" si="111"/>
        <v>18.538252894323673</v>
      </c>
      <c r="H201" t="b">
        <f t="shared" si="112"/>
        <v>0</v>
      </c>
      <c r="I201">
        <f t="shared" si="113"/>
        <v>1</v>
      </c>
      <c r="J201">
        <f t="shared" si="114"/>
        <v>1229.8076408704715</v>
      </c>
      <c r="K201">
        <f t="shared" si="115"/>
        <v>7.7552085394541521</v>
      </c>
      <c r="L201">
        <f t="shared" si="116"/>
        <v>23044.334635109255</v>
      </c>
      <c r="M201">
        <f t="shared" si="117"/>
        <v>145.31835289439485</v>
      </c>
      <c r="N201">
        <f t="shared" si="99"/>
        <v>0.48950038165717563</v>
      </c>
      <c r="O201">
        <f t="shared" si="118"/>
        <v>0.99609451013123729</v>
      </c>
      <c r="P201">
        <f t="shared" si="119"/>
        <v>1237.5628494099255</v>
      </c>
      <c r="Q201">
        <f t="shared" si="120"/>
        <v>0.11233109524095719</v>
      </c>
      <c r="R201">
        <f t="shared" si="121"/>
        <v>9.8805682944038686E-3</v>
      </c>
      <c r="S201">
        <f t="shared" si="122"/>
        <v>1238.0625961687945</v>
      </c>
      <c r="T201">
        <f t="shared" si="123"/>
        <v>23044.334635109255</v>
      </c>
      <c r="U201">
        <f t="shared" si="100"/>
        <v>1198698.7439251714</v>
      </c>
      <c r="V201">
        <f t="shared" si="124"/>
        <v>149.73442843043298</v>
      </c>
      <c r="W201">
        <f t="shared" si="101"/>
        <v>64660.825955837929</v>
      </c>
      <c r="X201">
        <f t="shared" si="102"/>
        <v>68069.465474397424</v>
      </c>
      <c r="Y201">
        <f t="shared" si="103"/>
        <v>63190.221420641617</v>
      </c>
      <c r="Z201">
        <f t="shared" si="125"/>
        <v>11324.438077101202</v>
      </c>
      <c r="AA201">
        <f t="shared" si="126"/>
        <v>144.70734903939439</v>
      </c>
      <c r="AB201">
        <f t="shared" si="127"/>
        <v>193</v>
      </c>
      <c r="AC201">
        <f>$AL$7*INDEX(I_L,MATCH(AB201-$AL$13,cpi_u,0))/INDEX(I_L,MATCH(AB2-$AL$13,cpi_u,0))</f>
        <v>1229.8076408704719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0.12077142298659561</v>
      </c>
      <c r="E202">
        <f t="shared" si="109"/>
        <v>1.0668547440128906E-2</v>
      </c>
      <c r="F202">
        <f t="shared" si="110"/>
        <v>0.1977762304601991</v>
      </c>
      <c r="G202">
        <f t="shared" si="111"/>
        <v>18.340476663863473</v>
      </c>
      <c r="H202" t="b">
        <f t="shared" si="112"/>
        <v>0</v>
      </c>
      <c r="I202">
        <f t="shared" si="113"/>
        <v>1</v>
      </c>
      <c r="J202">
        <f t="shared" si="114"/>
        <v>1229.8076408704715</v>
      </c>
      <c r="K202">
        <f t="shared" si="115"/>
        <v>7.7711829992839156</v>
      </c>
      <c r="L202">
        <f t="shared" si="116"/>
        <v>22798.485057828384</v>
      </c>
      <c r="M202">
        <f t="shared" si="117"/>
        <v>144.06415572879396</v>
      </c>
      <c r="N202">
        <f t="shared" si="99"/>
        <v>0.48758843133812085</v>
      </c>
      <c r="O202">
        <f t="shared" si="118"/>
        <v>0.99609407798093641</v>
      </c>
      <c r="P202">
        <f t="shared" si="119"/>
        <v>1237.5788238697553</v>
      </c>
      <c r="Q202">
        <f t="shared" si="120"/>
        <v>0.11233109524095719</v>
      </c>
      <c r="R202">
        <f t="shared" si="121"/>
        <v>9.8805682944038686E-3</v>
      </c>
      <c r="S202">
        <f t="shared" si="122"/>
        <v>1238.0796000251237</v>
      </c>
      <c r="T202">
        <f t="shared" si="123"/>
        <v>22798.485057828384</v>
      </c>
      <c r="U202">
        <f t="shared" si="100"/>
        <v>1180219.1885918113</v>
      </c>
      <c r="V202">
        <f t="shared" si="124"/>
        <v>147.4260705802958</v>
      </c>
      <c r="W202">
        <f t="shared" si="101"/>
        <v>64350.518812698901</v>
      </c>
      <c r="X202">
        <f t="shared" si="102"/>
        <v>67754.520946477496</v>
      </c>
      <c r="Y202">
        <f t="shared" si="103"/>
        <v>62431.021698307784</v>
      </c>
      <c r="Z202">
        <f t="shared" si="125"/>
        <v>11159.86713701241</v>
      </c>
      <c r="AA202">
        <f t="shared" si="126"/>
        <v>142.40270570495295</v>
      </c>
      <c r="AB202">
        <f t="shared" si="127"/>
        <v>193</v>
      </c>
      <c r="AC202">
        <f>$AL$7*INDEX(I_L,MATCH(AB202-$AL$13,cpi_u,0))/INDEX(I_L,MATCH(AB2-$AL$13,cpi_u,0))</f>
        <v>1229.8076408704719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0.12077142298659561</v>
      </c>
      <c r="E203">
        <f t="shared" si="109"/>
        <v>1.0668547440128906E-2</v>
      </c>
      <c r="F203">
        <f t="shared" si="110"/>
        <v>0.19566624536300459</v>
      </c>
      <c r="G203">
        <f t="shared" si="111"/>
        <v>18.144810418500469</v>
      </c>
      <c r="H203" t="b">
        <f t="shared" si="112"/>
        <v>0</v>
      </c>
      <c r="I203">
        <f t="shared" si="113"/>
        <v>1</v>
      </c>
      <c r="J203">
        <f t="shared" si="114"/>
        <v>1229.8076408704715</v>
      </c>
      <c r="K203">
        <f t="shared" si="115"/>
        <v>7.7871903638854256</v>
      </c>
      <c r="L203">
        <f t="shared" si="116"/>
        <v>22555.258338425872</v>
      </c>
      <c r="M203">
        <f t="shared" si="117"/>
        <v>142.82078314590316</v>
      </c>
      <c r="N203">
        <f t="shared" si="99"/>
        <v>0.48568374719041879</v>
      </c>
      <c r="O203">
        <f t="shared" si="118"/>
        <v>0.99609366419446232</v>
      </c>
      <c r="P203">
        <f t="shared" si="119"/>
        <v>1237.5948312343569</v>
      </c>
      <c r="Q203">
        <f t="shared" si="120"/>
        <v>0.11233109524095719</v>
      </c>
      <c r="R203">
        <f t="shared" si="121"/>
        <v>9.8805682944038686E-3</v>
      </c>
      <c r="S203">
        <f t="shared" si="122"/>
        <v>1238.0966389066132</v>
      </c>
      <c r="T203">
        <f t="shared" si="123"/>
        <v>22555.258338425872</v>
      </c>
      <c r="U203">
        <f t="shared" si="100"/>
        <v>1161915.3683764695</v>
      </c>
      <c r="V203">
        <f t="shared" si="124"/>
        <v>145.13966453213138</v>
      </c>
      <c r="W203">
        <f t="shared" si="101"/>
        <v>64035.685222248423</v>
      </c>
      <c r="X203">
        <f t="shared" si="102"/>
        <v>67435.23686109441</v>
      </c>
      <c r="Y203">
        <f t="shared" si="103"/>
        <v>61684.219994763014</v>
      </c>
      <c r="Z203">
        <f t="shared" si="125"/>
        <v>10997.683031659142</v>
      </c>
      <c r="AA203">
        <f t="shared" si="126"/>
        <v>140.12973775251874</v>
      </c>
      <c r="AB203">
        <f t="shared" si="127"/>
        <v>193</v>
      </c>
      <c r="AC203">
        <f>$AL$7*INDEX(I_L,MATCH(AB203-$AL$13,cpi_u,0))/INDEX(I_L,MATCH(AB2-$AL$13,cpi_u,0))</f>
        <v>1229.8076408704719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0.12077142298659561</v>
      </c>
      <c r="E204">
        <f t="shared" si="109"/>
        <v>1.0668547440128906E-2</v>
      </c>
      <c r="F204">
        <f t="shared" si="110"/>
        <v>0.19357877074191748</v>
      </c>
      <c r="G204">
        <f t="shared" si="111"/>
        <v>17.951231647758551</v>
      </c>
      <c r="H204" t="b">
        <f t="shared" si="112"/>
        <v>0</v>
      </c>
      <c r="I204">
        <f t="shared" si="113"/>
        <v>1</v>
      </c>
      <c r="J204">
        <f t="shared" si="114"/>
        <v>1229.8076408704715</v>
      </c>
      <c r="K204">
        <f t="shared" si="115"/>
        <v>7.803230701037128</v>
      </c>
      <c r="L204">
        <f t="shared" si="116"/>
        <v>22314.626494818014</v>
      </c>
      <c r="M204">
        <f t="shared" si="117"/>
        <v>141.58814172214122</v>
      </c>
      <c r="N204">
        <f t="shared" si="99"/>
        <v>0.48378631119466015</v>
      </c>
      <c r="O204">
        <f t="shared" si="118"/>
        <v>0.99609326849676372</v>
      </c>
      <c r="P204">
        <f t="shared" si="119"/>
        <v>1237.6108715715086</v>
      </c>
      <c r="Q204">
        <f t="shared" si="120"/>
        <v>0.11233109524095719</v>
      </c>
      <c r="R204">
        <f t="shared" si="121"/>
        <v>9.8805682944038686E-3</v>
      </c>
      <c r="S204">
        <f t="shared" si="122"/>
        <v>1238.1137128854086</v>
      </c>
      <c r="T204">
        <f t="shared" si="123"/>
        <v>22314.626494818014</v>
      </c>
      <c r="U204">
        <f t="shared" si="100"/>
        <v>1143785.2990122128</v>
      </c>
      <c r="V204">
        <f t="shared" si="124"/>
        <v>142.87496242293275</v>
      </c>
      <c r="W204">
        <f t="shared" si="101"/>
        <v>63716.257550218266</v>
      </c>
      <c r="X204">
        <f t="shared" si="102"/>
        <v>67111.551753154868</v>
      </c>
      <c r="Y204">
        <f t="shared" si="103"/>
        <v>60949.712749206679</v>
      </c>
      <c r="Z204">
        <f t="shared" si="125"/>
        <v>10837.851413157814</v>
      </c>
      <c r="AA204">
        <f t="shared" si="126"/>
        <v>137.88801026200395</v>
      </c>
      <c r="AB204">
        <f t="shared" si="127"/>
        <v>193</v>
      </c>
      <c r="AC204">
        <f>$AL$7*INDEX(I_L,MATCH(AB204-$AL$13,cpi_u,0))/INDEX(I_L,MATCH(AB2-$AL$13,cpi_u,0))</f>
        <v>1229.8076408704719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0.12077142298659561</v>
      </c>
      <c r="E205">
        <f t="shared" si="109"/>
        <v>1.0668547440128906E-2</v>
      </c>
      <c r="F205">
        <f t="shared" si="110"/>
        <v>0.1915135664428555</v>
      </c>
      <c r="G205">
        <f t="shared" si="111"/>
        <v>17.759718081315697</v>
      </c>
      <c r="H205" t="b">
        <f t="shared" si="112"/>
        <v>0</v>
      </c>
      <c r="I205">
        <f t="shared" si="113"/>
        <v>1</v>
      </c>
      <c r="J205">
        <f t="shared" si="114"/>
        <v>1229.8076408704715</v>
      </c>
      <c r="K205">
        <f t="shared" si="115"/>
        <v>7.8193040786570744</v>
      </c>
      <c r="L205">
        <f t="shared" si="116"/>
        <v>22076.56184344929</v>
      </c>
      <c r="M205">
        <f t="shared" si="117"/>
        <v>140.3661388402364</v>
      </c>
      <c r="N205">
        <f t="shared" si="99"/>
        <v>0.48189610515838571</v>
      </c>
      <c r="O205">
        <f t="shared" si="118"/>
        <v>0.99609289061609296</v>
      </c>
      <c r="P205">
        <f t="shared" si="119"/>
        <v>1237.6269449491285</v>
      </c>
      <c r="Q205">
        <f t="shared" si="120"/>
        <v>0.11233109524095719</v>
      </c>
      <c r="R205">
        <f t="shared" si="121"/>
        <v>9.8805682944038686E-3</v>
      </c>
      <c r="S205">
        <f t="shared" si="122"/>
        <v>1238.1308220338051</v>
      </c>
      <c r="T205">
        <f t="shared" si="123"/>
        <v>22076.56184344929</v>
      </c>
      <c r="U205">
        <f t="shared" si="100"/>
        <v>1125827.0180813153</v>
      </c>
      <c r="V205">
        <f t="shared" si="124"/>
        <v>140.63171911896802</v>
      </c>
      <c r="W205">
        <f t="shared" si="101"/>
        <v>63392.167202572542</v>
      </c>
      <c r="X205">
        <f t="shared" si="102"/>
        <v>66783.403339015553</v>
      </c>
      <c r="Y205">
        <f t="shared" si="103"/>
        <v>60227.397730398123</v>
      </c>
      <c r="Z205">
        <f t="shared" si="125"/>
        <v>10680.338418103118</v>
      </c>
      <c r="AA205">
        <f t="shared" si="126"/>
        <v>135.67709423131424</v>
      </c>
      <c r="AB205">
        <f t="shared" si="127"/>
        <v>193</v>
      </c>
      <c r="AC205">
        <f>$AL$7*INDEX(I_L,MATCH(AB205-$AL$13,cpi_u,0))/INDEX(I_L,MATCH(AB2-$AL$13,cpi_u,0))</f>
        <v>1229.8076408704719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0.13604913922243186</v>
      </c>
      <c r="E206">
        <f t="shared" si="109"/>
        <v>1.211265942230022E-2</v>
      </c>
      <c r="F206">
        <f t="shared" si="110"/>
        <v>0.21511741655504416</v>
      </c>
      <c r="G206">
        <f t="shared" si="111"/>
        <v>17.544600664760651</v>
      </c>
      <c r="H206" t="b">
        <f t="shared" si="112"/>
        <v>0</v>
      </c>
      <c r="I206">
        <f t="shared" si="113"/>
        <v>1</v>
      </c>
      <c r="J206">
        <f t="shared" si="114"/>
        <v>1229.8076408704715</v>
      </c>
      <c r="K206">
        <f t="shared" si="115"/>
        <v>7.8354105648032242</v>
      </c>
      <c r="L206">
        <f t="shared" si="116"/>
        <v>21841.036996107512</v>
      </c>
      <c r="M206">
        <f t="shared" si="117"/>
        <v>139.15468268226786</v>
      </c>
      <c r="N206">
        <f t="shared" si="99"/>
        <v>0.48001311072120478</v>
      </c>
      <c r="O206">
        <f t="shared" si="118"/>
        <v>0.99609253028396638</v>
      </c>
      <c r="P206">
        <f t="shared" si="119"/>
        <v>1237.6430514352746</v>
      </c>
      <c r="Q206">
        <f t="shared" si="120"/>
        <v>0.12654110084586354</v>
      </c>
      <c r="R206">
        <f t="shared" si="121"/>
        <v>1.1211197785796601E-2</v>
      </c>
      <c r="S206">
        <f t="shared" si="122"/>
        <v>1238.1479664242456</v>
      </c>
      <c r="T206">
        <f t="shared" si="123"/>
        <v>21841.036996107512</v>
      </c>
      <c r="U206">
        <f t="shared" si="100"/>
        <v>1108038.5847561541</v>
      </c>
      <c r="V206">
        <f t="shared" si="124"/>
        <v>138.40969218341451</v>
      </c>
      <c r="W206">
        <f t="shared" si="101"/>
        <v>63155.531774611089</v>
      </c>
      <c r="X206">
        <f t="shared" si="102"/>
        <v>66540.152352498582</v>
      </c>
      <c r="Y206">
        <f t="shared" si="103"/>
        <v>59381.816440767499</v>
      </c>
      <c r="Z206">
        <f t="shared" si="125"/>
        <v>10525.110661044419</v>
      </c>
      <c r="AA206">
        <f t="shared" si="126"/>
        <v>133.49656649806116</v>
      </c>
      <c r="AB206">
        <f t="shared" si="127"/>
        <v>193</v>
      </c>
      <c r="AC206">
        <f>$AL$7*INDEX(I_L,MATCH(AB206-$AL$13,cpi_u,0))/INDEX(I_L,MATCH(AB2-$AL$13,cpi_u,0))</f>
        <v>1229.8076408704719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0.13537781834985269</v>
      </c>
      <c r="E207">
        <f t="shared" si="109"/>
        <v>1.2048713528545973E-2</v>
      </c>
      <c r="F207">
        <f t="shared" si="110"/>
        <v>0.21138986738243834</v>
      </c>
      <c r="G207">
        <f t="shared" si="111"/>
        <v>17.333210797378214</v>
      </c>
      <c r="H207" t="b">
        <f t="shared" si="112"/>
        <v>1</v>
      </c>
      <c r="I207">
        <f t="shared" si="113"/>
        <v>1.0249999999999999</v>
      </c>
      <c r="J207">
        <f t="shared" si="114"/>
        <v>1260.5528318922331</v>
      </c>
      <c r="K207">
        <f t="shared" si="115"/>
        <v>7.8515502276737212</v>
      </c>
      <c r="L207">
        <f t="shared" si="116"/>
        <v>22115.896052382395</v>
      </c>
      <c r="M207">
        <f t="shared" si="117"/>
        <v>137.752313343846</v>
      </c>
      <c r="N207">
        <f t="shared" si="99"/>
        <v>0.47813730935982418</v>
      </c>
      <c r="O207">
        <f t="shared" si="118"/>
        <v>0.99609218723513138</v>
      </c>
      <c r="P207">
        <f t="shared" si="119"/>
        <v>1268.4043821199068</v>
      </c>
      <c r="Q207">
        <f t="shared" si="120"/>
        <v>0.1259166964378497</v>
      </c>
      <c r="R207">
        <f t="shared" si="121"/>
        <v>1.1152312942099285E-2</v>
      </c>
      <c r="S207">
        <f t="shared" si="122"/>
        <v>1268.9103371510853</v>
      </c>
      <c r="T207">
        <f t="shared" si="123"/>
        <v>22115.896052382395</v>
      </c>
      <c r="U207">
        <f t="shared" si="100"/>
        <v>1089908.4817110435</v>
      </c>
      <c r="V207">
        <f t="shared" si="124"/>
        <v>136.14498586700083</v>
      </c>
      <c r="W207">
        <f t="shared" si="101"/>
        <v>62879.780004516011</v>
      </c>
      <c r="X207">
        <f t="shared" si="102"/>
        <v>66258.056794361546</v>
      </c>
      <c r="Y207">
        <f t="shared" si="103"/>
        <v>58556.38373028284</v>
      </c>
      <c r="Z207">
        <f t="shared" si="125"/>
        <v>10615.920060490886</v>
      </c>
      <c r="AA207">
        <f t="shared" si="126"/>
        <v>131.21891366250071</v>
      </c>
      <c r="AB207">
        <f t="shared" si="127"/>
        <v>205</v>
      </c>
      <c r="AC207">
        <f>$AL$7*INDEX(I_L,MATCH(AB207-$AL$13,cpi_u,0))/INDEX(I_L,MATCH(AB2-$AL$13,cpi_u,0))</f>
        <v>1260.5528318922336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0.13537781834985269</v>
      </c>
      <c r="E208">
        <f t="shared" si="109"/>
        <v>1.2048713528545973E-2</v>
      </c>
      <c r="F208">
        <f t="shared" si="110"/>
        <v>0.20884289142751003</v>
      </c>
      <c r="G208">
        <f t="shared" si="111"/>
        <v>17.124367905950706</v>
      </c>
      <c r="H208" t="b">
        <f t="shared" si="112"/>
        <v>0</v>
      </c>
      <c r="I208">
        <f t="shared" si="113"/>
        <v>1</v>
      </c>
      <c r="J208">
        <f t="shared" si="114"/>
        <v>1260.5528318922331</v>
      </c>
      <c r="K208">
        <f t="shared" si="115"/>
        <v>7.8677231356071706</v>
      </c>
      <c r="L208">
        <f t="shared" si="116"/>
        <v>21849.427956420142</v>
      </c>
      <c r="M208">
        <f t="shared" si="117"/>
        <v>136.37290360488859</v>
      </c>
      <c r="N208">
        <f t="shared" si="99"/>
        <v>0.47626868239298742</v>
      </c>
      <c r="O208">
        <f t="shared" si="118"/>
        <v>0.99609186120752913</v>
      </c>
      <c r="P208">
        <f t="shared" si="119"/>
        <v>1268.4205550278402</v>
      </c>
      <c r="Q208">
        <f t="shared" si="120"/>
        <v>0.1259166964378497</v>
      </c>
      <c r="R208">
        <f t="shared" si="121"/>
        <v>1.1152312942099285E-2</v>
      </c>
      <c r="S208">
        <f t="shared" si="122"/>
        <v>1268.927552243543</v>
      </c>
      <c r="T208">
        <f t="shared" si="123"/>
        <v>21849.427956420142</v>
      </c>
      <c r="U208">
        <f t="shared" si="100"/>
        <v>1071978.7405646646</v>
      </c>
      <c r="V208">
        <f t="shared" si="124"/>
        <v>133.90530758581104</v>
      </c>
      <c r="W208">
        <f t="shared" si="101"/>
        <v>62599.609308332656</v>
      </c>
      <c r="X208">
        <f t="shared" si="102"/>
        <v>65971.700442413217</v>
      </c>
      <c r="Y208">
        <f t="shared" si="103"/>
        <v>57744.929192390082</v>
      </c>
      <c r="Z208">
        <f t="shared" si="125"/>
        <v>10447.026694134049</v>
      </c>
      <c r="AA208">
        <f t="shared" si="126"/>
        <v>128.97987760855003</v>
      </c>
      <c r="AB208">
        <f t="shared" si="127"/>
        <v>205</v>
      </c>
      <c r="AC208">
        <f>$AL$7*INDEX(I_L,MATCH(AB208-$AL$13,cpi_u,0))/INDEX(I_L,MATCH(AB2-$AL$13,cpi_u,0))</f>
        <v>1260.5528318922336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0.13537781834985269</v>
      </c>
      <c r="E209">
        <f t="shared" si="109"/>
        <v>1.2048713528545973E-2</v>
      </c>
      <c r="F209">
        <f t="shared" si="110"/>
        <v>0.20632660325622676</v>
      </c>
      <c r="G209">
        <f t="shared" si="111"/>
        <v>16.91804130269448</v>
      </c>
      <c r="H209" t="b">
        <f t="shared" si="112"/>
        <v>0</v>
      </c>
      <c r="I209">
        <f t="shared" si="113"/>
        <v>1</v>
      </c>
      <c r="J209">
        <f t="shared" si="114"/>
        <v>1260.5528318922331</v>
      </c>
      <c r="K209">
        <f t="shared" si="115"/>
        <v>7.883929357082974</v>
      </c>
      <c r="L209">
        <f t="shared" si="116"/>
        <v>21586.170458210632</v>
      </c>
      <c r="M209">
        <f t="shared" si="117"/>
        <v>135.00730685521427</v>
      </c>
      <c r="N209">
        <f t="shared" si="99"/>
        <v>0.47440721098632754</v>
      </c>
      <c r="O209">
        <f t="shared" si="118"/>
        <v>0.99609155194226295</v>
      </c>
      <c r="P209">
        <f t="shared" si="119"/>
        <v>1268.4367612493161</v>
      </c>
      <c r="Q209">
        <f t="shared" si="120"/>
        <v>0.1259166964378497</v>
      </c>
      <c r="R209">
        <f t="shared" si="121"/>
        <v>1.1152312942099285E-2</v>
      </c>
      <c r="S209">
        <f t="shared" si="122"/>
        <v>1268.9448027962724</v>
      </c>
      <c r="T209">
        <f t="shared" si="123"/>
        <v>21586.170458210632</v>
      </c>
      <c r="U209">
        <f t="shared" si="100"/>
        <v>1054246.8562376872</v>
      </c>
      <c r="V209">
        <f t="shared" si="124"/>
        <v>131.6903444200031</v>
      </c>
      <c r="W209">
        <f t="shared" si="101"/>
        <v>62314.947538860841</v>
      </c>
      <c r="X209">
        <f t="shared" si="102"/>
        <v>65681.017547523399</v>
      </c>
      <c r="Y209">
        <f t="shared" si="103"/>
        <v>56947.311434314332</v>
      </c>
      <c r="Z209">
        <f t="shared" si="125"/>
        <v>10280.816962042407</v>
      </c>
      <c r="AA209">
        <f t="shared" si="126"/>
        <v>126.77460115948119</v>
      </c>
      <c r="AB209">
        <f t="shared" si="127"/>
        <v>205</v>
      </c>
      <c r="AC209">
        <f>$AL$7*INDEX(I_L,MATCH(AB209-$AL$13,cpi_u,0))/INDEX(I_L,MATCH(AB2-$AL$13,cpi_u,0))</f>
        <v>1260.5528318922336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0.13537781834985269</v>
      </c>
      <c r="E210">
        <f t="shared" si="109"/>
        <v>1.2048713528545973E-2</v>
      </c>
      <c r="F210">
        <f t="shared" si="110"/>
        <v>0.20384063312027453</v>
      </c>
      <c r="G210">
        <f t="shared" si="111"/>
        <v>16.714200669574204</v>
      </c>
      <c r="H210" t="b">
        <f t="shared" si="112"/>
        <v>0</v>
      </c>
      <c r="I210">
        <f t="shared" si="113"/>
        <v>1</v>
      </c>
      <c r="J210">
        <f t="shared" si="114"/>
        <v>1260.5528318922331</v>
      </c>
      <c r="K210">
        <f t="shared" si="115"/>
        <v>7.9001689607215733</v>
      </c>
      <c r="L210">
        <f t="shared" si="116"/>
        <v>21326.084874181292</v>
      </c>
      <c r="M210">
        <f t="shared" si="117"/>
        <v>133.65538477575251</v>
      </c>
      <c r="N210">
        <f t="shared" si="99"/>
        <v>0.47255287615713176</v>
      </c>
      <c r="O210">
        <f t="shared" si="118"/>
        <v>0.9960912591835599</v>
      </c>
      <c r="P210">
        <f t="shared" si="119"/>
        <v>1268.4530008529548</v>
      </c>
      <c r="Q210">
        <f t="shared" si="120"/>
        <v>0.1259166964378497</v>
      </c>
      <c r="R210">
        <f t="shared" si="121"/>
        <v>1.1152312942099285E-2</v>
      </c>
      <c r="S210">
        <f t="shared" si="122"/>
        <v>1268.962088882316</v>
      </c>
      <c r="T210">
        <f t="shared" si="123"/>
        <v>21326.084874181292</v>
      </c>
      <c r="U210">
        <f t="shared" si="100"/>
        <v>1036710.3544498014</v>
      </c>
      <c r="V210">
        <f t="shared" si="124"/>
        <v>129.49978729696815</v>
      </c>
      <c r="W210">
        <f t="shared" si="101"/>
        <v>62025.721417655557</v>
      </c>
      <c r="X210">
        <f t="shared" si="102"/>
        <v>65385.941393820394</v>
      </c>
      <c r="Y210">
        <f t="shared" si="103"/>
        <v>56163.390975530936</v>
      </c>
      <c r="Z210">
        <f t="shared" si="125"/>
        <v>10117.248446418052</v>
      </c>
      <c r="AA210">
        <f t="shared" si="126"/>
        <v>124.6025752736883</v>
      </c>
      <c r="AB210">
        <f t="shared" si="127"/>
        <v>205</v>
      </c>
      <c r="AC210">
        <f>$AL$7*INDEX(I_L,MATCH(AB210-$AL$13,cpi_u,0))/INDEX(I_L,MATCH(AB2-$AL$13,cpi_u,0))</f>
        <v>1260.5528318922336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0.13537781834985269</v>
      </c>
      <c r="E211">
        <f t="shared" si="109"/>
        <v>1.2048713528545973E-2</v>
      </c>
      <c r="F211">
        <f t="shared" si="110"/>
        <v>0.20138461572633087</v>
      </c>
      <c r="G211">
        <f t="shared" si="111"/>
        <v>16.512816053847875</v>
      </c>
      <c r="H211" t="b">
        <f t="shared" si="112"/>
        <v>0</v>
      </c>
      <c r="I211">
        <f t="shared" si="113"/>
        <v>1</v>
      </c>
      <c r="J211">
        <f t="shared" si="114"/>
        <v>1260.5528318922331</v>
      </c>
      <c r="K211">
        <f t="shared" si="115"/>
        <v>7.9164420152847539</v>
      </c>
      <c r="L211">
        <f t="shared" si="116"/>
        <v>21069.132986846824</v>
      </c>
      <c r="M211">
        <f t="shared" si="117"/>
        <v>132.3170004325178</v>
      </c>
      <c r="N211">
        <f t="shared" si="99"/>
        <v>0.47070565877902198</v>
      </c>
      <c r="O211">
        <f t="shared" si="118"/>
        <v>0.9960909826787393</v>
      </c>
      <c r="P211">
        <f t="shared" si="119"/>
        <v>1268.4692739075178</v>
      </c>
      <c r="Q211">
        <f t="shared" si="120"/>
        <v>0.1259166964378497</v>
      </c>
      <c r="R211">
        <f t="shared" si="121"/>
        <v>1.1152312942099285E-2</v>
      </c>
      <c r="S211">
        <f t="shared" si="122"/>
        <v>1268.9794105748665</v>
      </c>
      <c r="T211">
        <f t="shared" si="123"/>
        <v>21069.132986846824</v>
      </c>
      <c r="U211">
        <f t="shared" si="100"/>
        <v>1019366.791323779</v>
      </c>
      <c r="V211">
        <f t="shared" si="124"/>
        <v>127.3333309418723</v>
      </c>
      <c r="W211">
        <f t="shared" si="101"/>
        <v>61731.856516759472</v>
      </c>
      <c r="X211">
        <f t="shared" si="102"/>
        <v>65086.404283927062</v>
      </c>
      <c r="Y211">
        <f t="shared" si="103"/>
        <v>55393.030223084534</v>
      </c>
      <c r="Z211">
        <f t="shared" si="125"/>
        <v>9956.2793910715664</v>
      </c>
      <c r="AA211">
        <f t="shared" si="126"/>
        <v>122.46329854439196</v>
      </c>
      <c r="AB211">
        <f t="shared" si="127"/>
        <v>205</v>
      </c>
      <c r="AC211">
        <f>$AL$7*INDEX(I_L,MATCH(AB211-$AL$13,cpi_u,0))/INDEX(I_L,MATCH(AB2-$AL$13,cpi_u,0))</f>
        <v>1260.5528318922336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0.13537781834985269</v>
      </c>
      <c r="E212">
        <f t="shared" si="109"/>
        <v>1.2048713528545973E-2</v>
      </c>
      <c r="F212">
        <f t="shared" si="110"/>
        <v>0.19895819018238803</v>
      </c>
      <c r="G212">
        <f t="shared" si="111"/>
        <v>16.313857863665486</v>
      </c>
      <c r="H212" t="b">
        <f t="shared" si="112"/>
        <v>0</v>
      </c>
      <c r="I212">
        <f t="shared" si="113"/>
        <v>1</v>
      </c>
      <c r="J212">
        <f t="shared" si="114"/>
        <v>1260.5528318922331</v>
      </c>
      <c r="K212">
        <f t="shared" si="115"/>
        <v>7.9327485896759455</v>
      </c>
      <c r="L212">
        <f t="shared" si="116"/>
        <v>20815.277039193468</v>
      </c>
      <c r="M212">
        <f t="shared" si="117"/>
        <v>130.99201826274003</v>
      </c>
      <c r="N212">
        <f t="shared" si="99"/>
        <v>0.46886553958655175</v>
      </c>
      <c r="O212">
        <f t="shared" si="118"/>
        <v>0.99609072217817951</v>
      </c>
      <c r="P212">
        <f t="shared" si="119"/>
        <v>1268.485580481909</v>
      </c>
      <c r="Q212">
        <f t="shared" si="120"/>
        <v>0.1259166964378497</v>
      </c>
      <c r="R212">
        <f t="shared" si="121"/>
        <v>1.1152312942099285E-2</v>
      </c>
      <c r="S212">
        <f t="shared" si="122"/>
        <v>1268.9967679472677</v>
      </c>
      <c r="T212">
        <f t="shared" si="123"/>
        <v>20815.277039193468</v>
      </c>
      <c r="U212">
        <f t="shared" si="100"/>
        <v>1002213.7529949251</v>
      </c>
      <c r="V212">
        <f t="shared" si="124"/>
        <v>125.19067382887162</v>
      </c>
      <c r="W212">
        <f t="shared" si="101"/>
        <v>61433.277240147698</v>
      </c>
      <c r="X212">
        <f t="shared" si="102"/>
        <v>64782.337523978837</v>
      </c>
      <c r="Y212">
        <f t="shared" si="103"/>
        <v>54636.093447268388</v>
      </c>
      <c r="Z212">
        <f t="shared" si="125"/>
        <v>9797.8686914014124</v>
      </c>
      <c r="AA212">
        <f t="shared" si="126"/>
        <v>120.35627708713463</v>
      </c>
      <c r="AB212">
        <f t="shared" si="127"/>
        <v>205</v>
      </c>
      <c r="AC212">
        <f>$AL$7*INDEX(I_L,MATCH(AB212-$AL$13,cpi_u,0))/INDEX(I_L,MATCH(AB2-$AL$13,cpi_u,0))</f>
        <v>1260.5528318922336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0.13537781834985269</v>
      </c>
      <c r="E213">
        <f t="shared" si="109"/>
        <v>1.2048713528545973E-2</v>
      </c>
      <c r="F213">
        <f t="shared" si="110"/>
        <v>0.19656099994472245</v>
      </c>
      <c r="G213">
        <f t="shared" si="111"/>
        <v>16.117296863720764</v>
      </c>
      <c r="H213" t="b">
        <f t="shared" si="112"/>
        <v>0</v>
      </c>
      <c r="I213">
        <f t="shared" si="113"/>
        <v>1</v>
      </c>
      <c r="J213">
        <f t="shared" si="114"/>
        <v>1260.5528318922331</v>
      </c>
      <c r="K213">
        <f t="shared" si="115"/>
        <v>7.9490887529405052</v>
      </c>
      <c r="L213">
        <f t="shared" si="116"/>
        <v>20564.479729130904</v>
      </c>
      <c r="M213">
        <f t="shared" si="117"/>
        <v>129.68030406113334</v>
      </c>
      <c r="N213">
        <f t="shared" si="99"/>
        <v>0.46703249917971901</v>
      </c>
      <c r="O213">
        <f t="shared" si="118"/>
        <v>0.99609047743528112</v>
      </c>
      <c r="P213">
        <f t="shared" si="119"/>
        <v>1268.5019206451736</v>
      </c>
      <c r="Q213">
        <f t="shared" si="120"/>
        <v>0.1259166964378497</v>
      </c>
      <c r="R213">
        <f t="shared" si="121"/>
        <v>1.1152312942099285E-2</v>
      </c>
      <c r="S213">
        <f t="shared" si="122"/>
        <v>1269.0141610730141</v>
      </c>
      <c r="T213">
        <f t="shared" si="123"/>
        <v>20564.479729130904</v>
      </c>
      <c r="U213">
        <f t="shared" si="100"/>
        <v>985248.85522584617</v>
      </c>
      <c r="V213">
        <f t="shared" si="124"/>
        <v>123.07151813299117</v>
      </c>
      <c r="W213">
        <f t="shared" si="101"/>
        <v>61129.906804880709</v>
      </c>
      <c r="X213">
        <f t="shared" si="102"/>
        <v>64473.671408420734</v>
      </c>
      <c r="Y213">
        <f t="shared" si="103"/>
        <v>53892.446757656144</v>
      </c>
      <c r="Z213">
        <f t="shared" si="125"/>
        <v>9641.9758845156666</v>
      </c>
      <c r="AA213">
        <f t="shared" si="126"/>
        <v>118.28102442886436</v>
      </c>
      <c r="AB213">
        <f t="shared" si="127"/>
        <v>205</v>
      </c>
      <c r="AC213">
        <f>$AL$7*INDEX(I_L,MATCH(AB213-$AL$13,cpi_u,0))/INDEX(I_L,MATCH(AB2-$AL$13,cpi_u,0))</f>
        <v>1260.5528318922336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0.13537781834985269</v>
      </c>
      <c r="E214">
        <f t="shared" si="109"/>
        <v>1.2048713528545973E-2</v>
      </c>
      <c r="F214">
        <f t="shared" si="110"/>
        <v>0.19419269276550397</v>
      </c>
      <c r="G214">
        <f t="shared" si="111"/>
        <v>15.923104170955259</v>
      </c>
      <c r="H214" t="b">
        <f t="shared" si="112"/>
        <v>0</v>
      </c>
      <c r="I214">
        <f t="shared" si="113"/>
        <v>1</v>
      </c>
      <c r="J214">
        <f t="shared" si="114"/>
        <v>1260.5528318922331</v>
      </c>
      <c r="K214">
        <f t="shared" si="115"/>
        <v>7.965462574266013</v>
      </c>
      <c r="L214">
        <f t="shared" si="116"/>
        <v>20316.704204011017</v>
      </c>
      <c r="M214">
        <f t="shared" si="117"/>
        <v>128.38172496630273</v>
      </c>
      <c r="N214">
        <f t="shared" si="99"/>
        <v>0.46520651802839957</v>
      </c>
      <c r="O214">
        <f t="shared" si="118"/>
        <v>0.99609024820643843</v>
      </c>
      <c r="P214">
        <f t="shared" si="119"/>
        <v>1268.5182944664991</v>
      </c>
      <c r="Q214">
        <f t="shared" si="120"/>
        <v>0.1259166964378497</v>
      </c>
      <c r="R214">
        <f t="shared" si="121"/>
        <v>1.1152312942099285E-2</v>
      </c>
      <c r="S214">
        <f t="shared" si="122"/>
        <v>1269.0315900257517</v>
      </c>
      <c r="T214">
        <f t="shared" si="123"/>
        <v>20316.704204011017</v>
      </c>
      <c r="U214">
        <f t="shared" si="100"/>
        <v>968469.74302644446</v>
      </c>
      <c r="V214">
        <f t="shared" si="124"/>
        <v>120.97556968265697</v>
      </c>
      <c r="W214">
        <f t="shared" si="101"/>
        <v>60821.667221960044</v>
      </c>
      <c r="X214">
        <f t="shared" si="102"/>
        <v>64160.335204579307</v>
      </c>
      <c r="Y214">
        <f t="shared" si="103"/>
        <v>53161.958079479569</v>
      </c>
      <c r="Z214">
        <f t="shared" si="125"/>
        <v>9488.5611394943699</v>
      </c>
      <c r="AA214">
        <f t="shared" si="126"/>
        <v>116.23706139858656</v>
      </c>
      <c r="AB214">
        <f t="shared" si="127"/>
        <v>205</v>
      </c>
      <c r="AC214">
        <f>$AL$7*INDEX(I_L,MATCH(AB214-$AL$13,cpi_u,0))/INDEX(I_L,MATCH(AB2-$AL$13,cpi_u,0))</f>
        <v>1260.5528318922336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0.13537781834985269</v>
      </c>
      <c r="E215">
        <f t="shared" si="109"/>
        <v>1.2048713528545973E-2</v>
      </c>
      <c r="F215">
        <f t="shared" si="110"/>
        <v>0.19185292064103546</v>
      </c>
      <c r="G215">
        <f t="shared" si="111"/>
        <v>15.731251250314223</v>
      </c>
      <c r="H215" t="b">
        <f t="shared" si="112"/>
        <v>0</v>
      </c>
      <c r="I215">
        <f t="shared" si="113"/>
        <v>1</v>
      </c>
      <c r="J215">
        <f t="shared" si="114"/>
        <v>1260.5528318922331</v>
      </c>
      <c r="K215">
        <f t="shared" si="115"/>
        <v>7.9818701229825599</v>
      </c>
      <c r="L215">
        <f t="shared" si="116"/>
        <v>20071.914055212681</v>
      </c>
      <c r="M215">
        <f t="shared" si="117"/>
        <v>127.09614944728676</v>
      </c>
      <c r="N215">
        <f t="shared" si="99"/>
        <v>0.46338757647669865</v>
      </c>
      <c r="O215">
        <f t="shared" si="118"/>
        <v>0.99609003425100362</v>
      </c>
      <c r="P215">
        <f t="shared" si="119"/>
        <v>1268.5347020152158</v>
      </c>
      <c r="Q215">
        <f t="shared" si="120"/>
        <v>0.1259166964378497</v>
      </c>
      <c r="R215">
        <f t="shared" si="121"/>
        <v>1.1152312942099285E-2</v>
      </c>
      <c r="S215">
        <f t="shared" si="122"/>
        <v>1269.0490548792784</v>
      </c>
      <c r="T215">
        <f t="shared" si="123"/>
        <v>20071.914055212681</v>
      </c>
      <c r="U215">
        <f t="shared" si="100"/>
        <v>951874.09027907054</v>
      </c>
      <c r="V215">
        <f t="shared" si="124"/>
        <v>118.90253791287221</v>
      </c>
      <c r="W215">
        <f t="shared" si="101"/>
        <v>60508.479276882543</v>
      </c>
      <c r="X215">
        <f t="shared" si="102"/>
        <v>63842.257137006891</v>
      </c>
      <c r="Y215">
        <f t="shared" si="103"/>
        <v>52444.497130351025</v>
      </c>
      <c r="Z215">
        <f t="shared" si="125"/>
        <v>9337.5852477907847</v>
      </c>
      <c r="AA215">
        <f t="shared" si="126"/>
        <v>114.223916019564</v>
      </c>
      <c r="AB215">
        <f t="shared" si="127"/>
        <v>205</v>
      </c>
      <c r="AC215">
        <f>$AL$7*INDEX(I_L,MATCH(AB215-$AL$13,cpi_u,0))/INDEX(I_L,MATCH(AB2-$AL$13,cpi_u,0))</f>
        <v>1260.5528318922336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0.13537781834985269</v>
      </c>
      <c r="E216">
        <f t="shared" si="109"/>
        <v>1.2048713528545973E-2</v>
      </c>
      <c r="F216">
        <f t="shared" si="110"/>
        <v>0.18954133976061674</v>
      </c>
      <c r="G216">
        <f t="shared" si="111"/>
        <v>15.541709910553607</v>
      </c>
      <c r="H216" t="b">
        <f t="shared" si="112"/>
        <v>0</v>
      </c>
      <c r="I216">
        <f t="shared" si="113"/>
        <v>1</v>
      </c>
      <c r="J216">
        <f t="shared" si="114"/>
        <v>1260.5528318922331</v>
      </c>
      <c r="K216">
        <f t="shared" si="115"/>
        <v>7.9983114685630534</v>
      </c>
      <c r="L216">
        <f t="shared" si="116"/>
        <v>19830.073312791828</v>
      </c>
      <c r="M216">
        <f t="shared" si="117"/>
        <v>125.82344729023512</v>
      </c>
      <c r="N216">
        <f t="shared" si="99"/>
        <v>0.46157565474722395</v>
      </c>
      <c r="O216">
        <f t="shared" si="118"/>
        <v>0.99608983533125472</v>
      </c>
      <c r="P216">
        <f t="shared" si="119"/>
        <v>1268.5511433607962</v>
      </c>
      <c r="Q216">
        <f t="shared" si="120"/>
        <v>0.1259166964378497</v>
      </c>
      <c r="R216">
        <f t="shared" si="121"/>
        <v>1.1152312942099285E-2</v>
      </c>
      <c r="S216">
        <f t="shared" si="122"/>
        <v>1269.0665557075438</v>
      </c>
      <c r="T216">
        <f t="shared" si="123"/>
        <v>19830.073312791828</v>
      </c>
      <c r="U216">
        <f t="shared" si="100"/>
        <v>935459.59936875268</v>
      </c>
      <c r="V216">
        <f t="shared" si="124"/>
        <v>116.85213581902767</v>
      </c>
      <c r="W216">
        <f t="shared" si="101"/>
        <v>60190.262509888213</v>
      </c>
      <c r="X216">
        <f t="shared" si="102"/>
        <v>63519.364371594216</v>
      </c>
      <c r="Y216">
        <f t="shared" si="103"/>
        <v>51739.935397318659</v>
      </c>
      <c r="Z216">
        <f t="shared" si="125"/>
        <v>9189.0096137698638</v>
      </c>
      <c r="AA216">
        <f t="shared" si="126"/>
        <v>112.24112340304492</v>
      </c>
      <c r="AB216">
        <f t="shared" si="127"/>
        <v>205</v>
      </c>
      <c r="AC216">
        <f>$AL$7*INDEX(I_L,MATCH(AB216-$AL$13,cpi_u,0))/INDEX(I_L,MATCH(AB2-$AL$13,cpi_u,0))</f>
        <v>1260.5528318922336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0.13537781834985269</v>
      </c>
      <c r="E217">
        <f t="shared" si="109"/>
        <v>1.2048713528545973E-2</v>
      </c>
      <c r="F217">
        <f t="shared" si="110"/>
        <v>0.18725761045602426</v>
      </c>
      <c r="G217">
        <f t="shared" si="111"/>
        <v>15.354452300097583</v>
      </c>
      <c r="H217" t="b">
        <f t="shared" si="112"/>
        <v>0</v>
      </c>
      <c r="I217">
        <f t="shared" si="113"/>
        <v>1</v>
      </c>
      <c r="J217">
        <f t="shared" si="114"/>
        <v>1260.5528318922331</v>
      </c>
      <c r="K217">
        <f t="shared" si="115"/>
        <v>8.0147866806235015</v>
      </c>
      <c r="L217">
        <f t="shared" si="116"/>
        <v>19591.146440195935</v>
      </c>
      <c r="M217">
        <f t="shared" si="117"/>
        <v>124.56348958521932</v>
      </c>
      <c r="N217">
        <f t="shared" si="99"/>
        <v>0.45977073294528154</v>
      </c>
      <c r="O217">
        <f t="shared" si="118"/>
        <v>0.99608965121236548</v>
      </c>
      <c r="P217">
        <f t="shared" si="119"/>
        <v>1268.5676185728566</v>
      </c>
      <c r="Q217">
        <f t="shared" si="120"/>
        <v>0.1259166964378497</v>
      </c>
      <c r="R217">
        <f t="shared" si="121"/>
        <v>1.1152312942099285E-2</v>
      </c>
      <c r="S217">
        <f t="shared" si="122"/>
        <v>1269.0840925846501</v>
      </c>
      <c r="T217">
        <f t="shared" si="123"/>
        <v>19591.146440195935</v>
      </c>
      <c r="U217">
        <f t="shared" si="100"/>
        <v>919224.00081842672</v>
      </c>
      <c r="V217">
        <f t="shared" si="124"/>
        <v>114.82407991133684</v>
      </c>
      <c r="W217">
        <f t="shared" si="101"/>
        <v>59866.935195896564</v>
      </c>
      <c r="X217">
        <f t="shared" si="102"/>
        <v>63191.582999447972</v>
      </c>
      <c r="Y217">
        <f t="shared" si="103"/>
        <v>51048.146114254298</v>
      </c>
      <c r="Z217">
        <f t="shared" si="125"/>
        <v>9042.7962453821838</v>
      </c>
      <c r="AA217">
        <f t="shared" si="126"/>
        <v>110.28822564349953</v>
      </c>
      <c r="AB217">
        <f t="shared" si="127"/>
        <v>205</v>
      </c>
      <c r="AC217">
        <f>$AL$7*INDEX(I_L,MATCH(AB217-$AL$13,cpi_u,0))/INDEX(I_L,MATCH(AB2-$AL$13,cpi_u,0))</f>
        <v>1260.5528318922336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0.15240110653392616</v>
      </c>
      <c r="E218">
        <f t="shared" si="109"/>
        <v>1.3684484212929782E-2</v>
      </c>
      <c r="F218">
        <f t="shared" si="110"/>
        <v>0.21011776009886873</v>
      </c>
      <c r="G218">
        <f t="shared" si="111"/>
        <v>15.144334539998713</v>
      </c>
      <c r="H218" t="b">
        <f t="shared" si="112"/>
        <v>0</v>
      </c>
      <c r="I218">
        <f t="shared" si="113"/>
        <v>1</v>
      </c>
      <c r="J218">
        <f t="shared" si="114"/>
        <v>1260.5528318922331</v>
      </c>
      <c r="K218">
        <f t="shared" si="115"/>
        <v>8.0312958289233016</v>
      </c>
      <c r="L218">
        <f t="shared" si="116"/>
        <v>19355.098329042219</v>
      </c>
      <c r="M218">
        <f t="shared" si="117"/>
        <v>123.31614871317551</v>
      </c>
      <c r="N218">
        <f t="shared" si="99"/>
        <v>0.45797279106299404</v>
      </c>
      <c r="O218">
        <f t="shared" si="118"/>
        <v>0.99608948166237132</v>
      </c>
      <c r="P218">
        <f t="shared" si="119"/>
        <v>1268.5841277211564</v>
      </c>
      <c r="Q218">
        <f t="shared" si="120"/>
        <v>0.14175028156114214</v>
      </c>
      <c r="R218">
        <f t="shared" si="121"/>
        <v>1.2657558543654579E-2</v>
      </c>
      <c r="S218">
        <f t="shared" si="122"/>
        <v>1269.1016655848518</v>
      </c>
      <c r="T218">
        <f t="shared" si="123"/>
        <v>19355.098329042219</v>
      </c>
      <c r="U218">
        <f t="shared" si="100"/>
        <v>903165.05292909651</v>
      </c>
      <c r="V218">
        <f t="shared" si="124"/>
        <v>112.81809016988677</v>
      </c>
      <c r="W218">
        <f t="shared" si="101"/>
        <v>59637.156756124677</v>
      </c>
      <c r="X218">
        <f t="shared" si="102"/>
        <v>62954.668996163608</v>
      </c>
      <c r="Y218">
        <f t="shared" si="103"/>
        <v>50241.515203690069</v>
      </c>
      <c r="Z218">
        <f t="shared" si="125"/>
        <v>8898.9077449717352</v>
      </c>
      <c r="AA218">
        <f t="shared" si="126"/>
        <v>108.36477171534563</v>
      </c>
      <c r="AB218">
        <f t="shared" si="127"/>
        <v>205</v>
      </c>
      <c r="AC218">
        <f>$AL$7*INDEX(I_L,MATCH(AB218-$AL$13,cpi_u,0))/INDEX(I_L,MATCH(AB2-$AL$13,cpi_u,0))</f>
        <v>1260.5528318922336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0.15172568006987844</v>
      </c>
      <c r="E219">
        <f t="shared" si="109"/>
        <v>1.3619010986299696E-2</v>
      </c>
      <c r="F219">
        <f t="shared" si="110"/>
        <v>0.20625085848044042</v>
      </c>
      <c r="G219">
        <f t="shared" si="111"/>
        <v>14.938083681518272</v>
      </c>
      <c r="H219" t="b">
        <f t="shared" si="112"/>
        <v>1</v>
      </c>
      <c r="I219">
        <f t="shared" si="113"/>
        <v>1.0250000000000001</v>
      </c>
      <c r="J219">
        <f t="shared" si="114"/>
        <v>1292.0666526895391</v>
      </c>
      <c r="K219">
        <f t="shared" si="115"/>
        <v>8.0478389833655619</v>
      </c>
      <c r="L219">
        <f t="shared" si="116"/>
        <v>19567.489636306709</v>
      </c>
      <c r="M219">
        <f t="shared" si="117"/>
        <v>121.87916588813121</v>
      </c>
      <c r="N219">
        <f t="shared" si="99"/>
        <v>0.45618180898334415</v>
      </c>
      <c r="O219">
        <f t="shared" si="118"/>
        <v>0.99608932645213955</v>
      </c>
      <c r="P219">
        <f t="shared" si="119"/>
        <v>1300.1144916729047</v>
      </c>
      <c r="Q219">
        <f t="shared" si="120"/>
        <v>0.14112205848829129</v>
      </c>
      <c r="R219">
        <f t="shared" si="121"/>
        <v>1.2597352357869629E-2</v>
      </c>
      <c r="S219">
        <f t="shared" si="122"/>
        <v>1300.6330955798626</v>
      </c>
      <c r="T219">
        <f t="shared" si="123"/>
        <v>19567.489636306709</v>
      </c>
      <c r="U219">
        <f t="shared" si="100"/>
        <v>886833.45543655974</v>
      </c>
      <c r="V219">
        <f t="shared" si="124"/>
        <v>110.77804263643117</v>
      </c>
      <c r="W219">
        <f t="shared" si="101"/>
        <v>59367.28393975793</v>
      </c>
      <c r="X219">
        <f t="shared" si="102"/>
        <v>62677.936628720083</v>
      </c>
      <c r="Y219">
        <f t="shared" si="103"/>
        <v>49454.806908160121</v>
      </c>
      <c r="Z219">
        <f t="shared" si="125"/>
        <v>8961.3778428355945</v>
      </c>
      <c r="AA219">
        <f t="shared" si="126"/>
        <v>106.35226965973831</v>
      </c>
      <c r="AB219">
        <f t="shared" si="127"/>
        <v>217</v>
      </c>
      <c r="AC219">
        <f>$AL$7*INDEX(I_L,MATCH(AB219-$AL$13,cpi_u,0))/INDEX(I_L,MATCH(AB2-$AL$13,cpi_u,0))</f>
        <v>1292.0666526895395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0.15172568006987844</v>
      </c>
      <c r="E220">
        <f t="shared" si="109"/>
        <v>1.3619010986299696E-2</v>
      </c>
      <c r="F220">
        <f t="shared" si="110"/>
        <v>0.20344192577286155</v>
      </c>
      <c r="G220">
        <f t="shared" si="111"/>
        <v>14.734641755745411</v>
      </c>
      <c r="H220" t="b">
        <f t="shared" si="112"/>
        <v>0</v>
      </c>
      <c r="I220">
        <f t="shared" si="113"/>
        <v>1</v>
      </c>
      <c r="J220">
        <f t="shared" si="114"/>
        <v>1292.0666526895391</v>
      </c>
      <c r="K220">
        <f t="shared" si="115"/>
        <v>8.0644162139973492</v>
      </c>
      <c r="L220">
        <f t="shared" si="116"/>
        <v>19300.99977997554</v>
      </c>
      <c r="M220">
        <f t="shared" si="117"/>
        <v>120.46692424728516</v>
      </c>
      <c r="N220">
        <f t="shared" si="99"/>
        <v>0.45439776648414343</v>
      </c>
      <c r="O220">
        <f t="shared" si="118"/>
        <v>0.99608918535533741</v>
      </c>
      <c r="P220">
        <f t="shared" si="119"/>
        <v>1300.1310689035365</v>
      </c>
      <c r="Q220">
        <f t="shared" si="120"/>
        <v>0.14112205848829129</v>
      </c>
      <c r="R220">
        <f t="shared" si="121"/>
        <v>1.2597352357869629E-2</v>
      </c>
      <c r="S220">
        <f t="shared" si="122"/>
        <v>1300.6507410496315</v>
      </c>
      <c r="T220">
        <f t="shared" si="123"/>
        <v>19300.99977997554</v>
      </c>
      <c r="U220">
        <f t="shared" si="100"/>
        <v>870708.83108646423</v>
      </c>
      <c r="V220">
        <f t="shared" si="124"/>
        <v>108.7638489760533</v>
      </c>
      <c r="W220">
        <f t="shared" si="101"/>
        <v>59092.636625994164</v>
      </c>
      <c r="X220">
        <f t="shared" si="102"/>
        <v>62396.599412311494</v>
      </c>
      <c r="Y220">
        <f t="shared" si="103"/>
        <v>48682.708030700283</v>
      </c>
      <c r="Z220">
        <f t="shared" si="125"/>
        <v>8804.7649948163689</v>
      </c>
      <c r="AA220">
        <f t="shared" si="126"/>
        <v>104.37686947472334</v>
      </c>
      <c r="AB220">
        <f t="shared" si="127"/>
        <v>217</v>
      </c>
      <c r="AC220">
        <f>$AL$7*INDEX(I_L,MATCH(AB220-$AL$13,cpi_u,0))/INDEX(I_L,MATCH(AB2-$AL$13,cpi_u,0))</f>
        <v>1292.0666526895395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0.15172568006987844</v>
      </c>
      <c r="E221">
        <f t="shared" si="109"/>
        <v>1.3619010986299696E-2</v>
      </c>
      <c r="F221">
        <f t="shared" si="110"/>
        <v>0.200671247950687</v>
      </c>
      <c r="G221">
        <f t="shared" si="111"/>
        <v>14.533970507794724</v>
      </c>
      <c r="H221" t="b">
        <f t="shared" si="112"/>
        <v>0</v>
      </c>
      <c r="I221">
        <f t="shared" si="113"/>
        <v>1</v>
      </c>
      <c r="J221">
        <f t="shared" si="114"/>
        <v>1292.0666526895391</v>
      </c>
      <c r="K221">
        <f t="shared" si="115"/>
        <v>8.0810275910100504</v>
      </c>
      <c r="L221">
        <f t="shared" si="116"/>
        <v>19038.139251925488</v>
      </c>
      <c r="M221">
        <f t="shared" si="117"/>
        <v>119.07104657182744</v>
      </c>
      <c r="N221">
        <f t="shared" si="99"/>
        <v>0.45262064324192808</v>
      </c>
      <c r="O221">
        <f t="shared" si="118"/>
        <v>0.99608905814840232</v>
      </c>
      <c r="P221">
        <f t="shared" si="119"/>
        <v>1300.1476802805491</v>
      </c>
      <c r="Q221">
        <f t="shared" si="120"/>
        <v>0.14112205848829129</v>
      </c>
      <c r="R221">
        <f t="shared" si="121"/>
        <v>1.2597352357869629E-2</v>
      </c>
      <c r="S221">
        <f t="shared" si="122"/>
        <v>1300.6684228661793</v>
      </c>
      <c r="T221">
        <f t="shared" si="123"/>
        <v>19038.139251925488</v>
      </c>
      <c r="U221">
        <f t="shared" si="100"/>
        <v>854788.2905307872</v>
      </c>
      <c r="V221">
        <f t="shared" si="124"/>
        <v>106.77514826831597</v>
      </c>
      <c r="W221">
        <f t="shared" si="101"/>
        <v>58813.129562383183</v>
      </c>
      <c r="X221">
        <f t="shared" si="102"/>
        <v>62110.579889228458</v>
      </c>
      <c r="Y221">
        <f t="shared" si="103"/>
        <v>47925.045801287306</v>
      </c>
      <c r="Z221">
        <f t="shared" si="125"/>
        <v>8650.887954089043</v>
      </c>
      <c r="AA221">
        <f t="shared" si="126"/>
        <v>102.43425390662523</v>
      </c>
      <c r="AB221">
        <f t="shared" si="127"/>
        <v>217</v>
      </c>
      <c r="AC221">
        <f>$AL$7*INDEX(I_L,MATCH(AB221-$AL$13,cpi_u,0))/INDEX(I_L,MATCH(AB2-$AL$13,cpi_u,0))</f>
        <v>1292.0666526895395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0.15172568006987844</v>
      </c>
      <c r="E222">
        <f t="shared" si="109"/>
        <v>1.3619010986299696E-2</v>
      </c>
      <c r="F222">
        <f t="shared" si="110"/>
        <v>0.19793830402021212</v>
      </c>
      <c r="G222">
        <f t="shared" si="111"/>
        <v>14.336032203774511</v>
      </c>
      <c r="H222" t="b">
        <f t="shared" si="112"/>
        <v>0</v>
      </c>
      <c r="I222">
        <f t="shared" si="113"/>
        <v>1</v>
      </c>
      <c r="J222">
        <f t="shared" si="114"/>
        <v>1292.0666526895391</v>
      </c>
      <c r="K222">
        <f t="shared" si="115"/>
        <v>8.0976731847396124</v>
      </c>
      <c r="L222">
        <f t="shared" si="116"/>
        <v>18778.858624294808</v>
      </c>
      <c r="M222">
        <f t="shared" si="117"/>
        <v>117.6913432487657</v>
      </c>
      <c r="N222">
        <f t="shared" si="99"/>
        <v>0.4508504188357827</v>
      </c>
      <c r="O222">
        <f t="shared" si="118"/>
        <v>0.9960889446105109</v>
      </c>
      <c r="P222">
        <f t="shared" si="119"/>
        <v>1300.1643258742786</v>
      </c>
      <c r="Q222">
        <f t="shared" si="120"/>
        <v>0.14112205848829129</v>
      </c>
      <c r="R222">
        <f t="shared" si="121"/>
        <v>1.2597352357869629E-2</v>
      </c>
      <c r="S222">
        <f t="shared" si="122"/>
        <v>1300.686141104374</v>
      </c>
      <c r="T222">
        <f t="shared" si="123"/>
        <v>18778.858624294808</v>
      </c>
      <c r="U222">
        <f t="shared" si="100"/>
        <v>839068.98417530966</v>
      </c>
      <c r="V222">
        <f t="shared" si="124"/>
        <v>104.8115845585944</v>
      </c>
      <c r="W222">
        <f t="shared" si="101"/>
        <v>58528.676013603857</v>
      </c>
      <c r="X222">
        <f t="shared" si="102"/>
        <v>61819.799339175945</v>
      </c>
      <c r="Y222">
        <f t="shared" si="103"/>
        <v>47181.649981994909</v>
      </c>
      <c r="Z222">
        <f t="shared" si="125"/>
        <v>8499.6990698775444</v>
      </c>
      <c r="AA222">
        <f t="shared" si="126"/>
        <v>100.52387828234723</v>
      </c>
      <c r="AB222">
        <f t="shared" si="127"/>
        <v>217</v>
      </c>
      <c r="AC222">
        <f>$AL$7*INDEX(I_L,MATCH(AB222-$AL$13,cpi_u,0))/INDEX(I_L,MATCH(AB2-$AL$13,cpi_u,0))</f>
        <v>1292.0666526895395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0.15172568006987844</v>
      </c>
      <c r="E223">
        <f t="shared" si="109"/>
        <v>1.3619010986299696E-2</v>
      </c>
      <c r="F223">
        <f t="shared" si="110"/>
        <v>0.19524258008315132</v>
      </c>
      <c r="G223">
        <f t="shared" si="111"/>
        <v>14.14078962369136</v>
      </c>
      <c r="H223" t="b">
        <f t="shared" si="112"/>
        <v>0</v>
      </c>
      <c r="I223">
        <f t="shared" si="113"/>
        <v>1</v>
      </c>
      <c r="J223">
        <f t="shared" si="114"/>
        <v>1292.0666526895391</v>
      </c>
      <c r="K223">
        <f t="shared" si="115"/>
        <v>8.1143530656668723</v>
      </c>
      <c r="L223">
        <f t="shared" si="116"/>
        <v>18523.10914238037</v>
      </c>
      <c r="M223">
        <f t="shared" si="117"/>
        <v>116.32762686219671</v>
      </c>
      <c r="N223">
        <f t="shared" si="99"/>
        <v>0.44908707275109205</v>
      </c>
      <c r="O223">
        <f t="shared" si="118"/>
        <v>0.99608884452354718</v>
      </c>
      <c r="P223">
        <f t="shared" si="119"/>
        <v>1300.1810057552059</v>
      </c>
      <c r="Q223">
        <f t="shared" si="120"/>
        <v>0.14112205848829129</v>
      </c>
      <c r="R223">
        <f t="shared" si="121"/>
        <v>1.2597352357869629E-2</v>
      </c>
      <c r="S223">
        <f t="shared" si="122"/>
        <v>1300.7038958392384</v>
      </c>
      <c r="T223">
        <f t="shared" si="123"/>
        <v>18523.10914238037</v>
      </c>
      <c r="U223">
        <f t="shared" si="100"/>
        <v>823548.10161858867</v>
      </c>
      <c r="V223">
        <f t="shared" si="124"/>
        <v>102.87280678799587</v>
      </c>
      <c r="W223">
        <f t="shared" si="101"/>
        <v>58239.187735232481</v>
      </c>
      <c r="X223">
        <f t="shared" si="102"/>
        <v>61524.177758235455</v>
      </c>
      <c r="Y223">
        <f t="shared" si="103"/>
        <v>46452.352831210097</v>
      </c>
      <c r="Z223">
        <f t="shared" si="125"/>
        <v>8351.1515149831048</v>
      </c>
      <c r="AA223">
        <f t="shared" si="126"/>
        <v>98.645206959103774</v>
      </c>
      <c r="AB223">
        <f t="shared" si="127"/>
        <v>217</v>
      </c>
      <c r="AC223">
        <f>$AL$7*INDEX(I_L,MATCH(AB223-$AL$13,cpi_u,0))/INDEX(I_L,MATCH(AB2-$AL$13,cpi_u,0))</f>
        <v>1292.0666526895395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0.15172568006987844</v>
      </c>
      <c r="E224">
        <f t="shared" si="109"/>
        <v>1.3619010986299696E-2</v>
      </c>
      <c r="F224">
        <f t="shared" si="110"/>
        <v>0.19258356924000536</v>
      </c>
      <c r="G224">
        <f t="shared" si="111"/>
        <v>13.948206054451354</v>
      </c>
      <c r="H224" t="b">
        <f t="shared" si="112"/>
        <v>0</v>
      </c>
      <c r="I224">
        <f t="shared" si="113"/>
        <v>1</v>
      </c>
      <c r="J224">
        <f t="shared" si="114"/>
        <v>1292.0666526895391</v>
      </c>
      <c r="K224">
        <f t="shared" si="115"/>
        <v>8.1310673044178436</v>
      </c>
      <c r="L224">
        <f t="shared" si="116"/>
        <v>18270.842715469862</v>
      </c>
      <c r="M224">
        <f t="shared" si="117"/>
        <v>114.97971216784792</v>
      </c>
      <c r="N224">
        <f t="shared" si="99"/>
        <v>0.44733058438322504</v>
      </c>
      <c r="O224">
        <f t="shared" si="118"/>
        <v>0.99608875767207716</v>
      </c>
      <c r="P224">
        <f t="shared" si="119"/>
        <v>1300.197719993957</v>
      </c>
      <c r="Q224">
        <f t="shared" si="120"/>
        <v>0.14112205848829129</v>
      </c>
      <c r="R224">
        <f t="shared" si="121"/>
        <v>1.2597352357869629E-2</v>
      </c>
      <c r="S224">
        <f t="shared" si="122"/>
        <v>1300.7216871459495</v>
      </c>
      <c r="T224">
        <f t="shared" si="123"/>
        <v>18270.842715469862</v>
      </c>
      <c r="U224">
        <f t="shared" si="100"/>
        <v>808222.87109910103</v>
      </c>
      <c r="V224">
        <f t="shared" si="124"/>
        <v>100.95846872430023</v>
      </c>
      <c r="W224">
        <f t="shared" si="101"/>
        <v>57944.574947053428</v>
      </c>
      <c r="X224">
        <f t="shared" si="102"/>
        <v>61223.633837482943</v>
      </c>
      <c r="Y224">
        <f t="shared" si="103"/>
        <v>45736.989068391493</v>
      </c>
      <c r="Z224">
        <f t="shared" si="125"/>
        <v>8205.1992717859739</v>
      </c>
      <c r="AA224">
        <f t="shared" si="126"/>
        <v>96.797713176098711</v>
      </c>
      <c r="AB224">
        <f t="shared" si="127"/>
        <v>217</v>
      </c>
      <c r="AC224">
        <f>$AL$7*INDEX(I_L,MATCH(AB224-$AL$13,cpi_u,0))/INDEX(I_L,MATCH(AB2-$AL$13,cpi_u,0))</f>
        <v>1292.0666526895395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0.15172568006987844</v>
      </c>
      <c r="E225">
        <f t="shared" si="109"/>
        <v>1.3619010986299696E-2</v>
      </c>
      <c r="F225">
        <f t="shared" si="110"/>
        <v>0.18996077149474491</v>
      </c>
      <c r="G225">
        <f t="shared" si="111"/>
        <v>13.75824528295661</v>
      </c>
      <c r="H225" t="b">
        <f t="shared" si="112"/>
        <v>0</v>
      </c>
      <c r="I225">
        <f t="shared" si="113"/>
        <v>1</v>
      </c>
      <c r="J225">
        <f t="shared" si="114"/>
        <v>1292.0666526895391</v>
      </c>
      <c r="K225">
        <f t="shared" si="115"/>
        <v>8.1478159717640182</v>
      </c>
      <c r="L225">
        <f t="shared" si="116"/>
        <v>18022.011907798926</v>
      </c>
      <c r="M225">
        <f t="shared" si="117"/>
        <v>113.64741606791432</v>
      </c>
      <c r="N225">
        <f t="shared" si="99"/>
        <v>0.44558093304114765</v>
      </c>
      <c r="O225">
        <f t="shared" si="118"/>
        <v>0.99608868384331517</v>
      </c>
      <c r="P225">
        <f t="shared" si="119"/>
        <v>1300.214468661303</v>
      </c>
      <c r="Q225">
        <f t="shared" si="120"/>
        <v>0.14112205848829129</v>
      </c>
      <c r="R225">
        <f t="shared" si="121"/>
        <v>1.2597352357869629E-2</v>
      </c>
      <c r="S225">
        <f t="shared" si="122"/>
        <v>1300.7395150998395</v>
      </c>
      <c r="T225">
        <f t="shared" si="123"/>
        <v>18022.011907798926</v>
      </c>
      <c r="U225">
        <f t="shared" si="100"/>
        <v>793090.55895044154</v>
      </c>
      <c r="V225">
        <f t="shared" si="124"/>
        <v>99.068228893906394</v>
      </c>
      <c r="W225">
        <f t="shared" si="101"/>
        <v>57644.74630590454</v>
      </c>
      <c r="X225">
        <f t="shared" si="102"/>
        <v>60918.084941257366</v>
      </c>
      <c r="Y225">
        <f t="shared" si="103"/>
        <v>45035.395839362638</v>
      </c>
      <c r="Z225">
        <f t="shared" si="125"/>
        <v>8061.7971184771341</v>
      </c>
      <c r="AA225">
        <f t="shared" si="126"/>
        <v>94.98087890858443</v>
      </c>
      <c r="AB225">
        <f t="shared" si="127"/>
        <v>217</v>
      </c>
      <c r="AC225">
        <f>$AL$7*INDEX(I_L,MATCH(AB225-$AL$13,cpi_u,0))/INDEX(I_L,MATCH(AB2-$AL$13,cpi_u,0))</f>
        <v>1292.0666526895395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0.15172568006987844</v>
      </c>
      <c r="E226">
        <f t="shared" si="109"/>
        <v>1.3619010986299696E-2</v>
      </c>
      <c r="F226">
        <f t="shared" si="110"/>
        <v>0.18737369366079204</v>
      </c>
      <c r="G226">
        <f t="shared" si="111"/>
        <v>13.570871589295818</v>
      </c>
      <c r="H226" t="b">
        <f t="shared" si="112"/>
        <v>0</v>
      </c>
      <c r="I226">
        <f t="shared" si="113"/>
        <v>1</v>
      </c>
      <c r="J226">
        <f t="shared" si="114"/>
        <v>1292.0666526895391</v>
      </c>
      <c r="K226">
        <f t="shared" si="115"/>
        <v>8.1645991386226608</v>
      </c>
      <c r="L226">
        <f t="shared" si="116"/>
        <v>17776.569929631387</v>
      </c>
      <c r="M226">
        <f t="shared" si="117"/>
        <v>112.33055758618683</v>
      </c>
      <c r="N226">
        <f t="shared" si="99"/>
        <v>0.44383809795096935</v>
      </c>
      <c r="O226">
        <f t="shared" si="118"/>
        <v>0.9960886228270962</v>
      </c>
      <c r="P226">
        <f t="shared" si="119"/>
        <v>1300.2312518281617</v>
      </c>
      <c r="Q226">
        <f t="shared" si="120"/>
        <v>0.14112205848829129</v>
      </c>
      <c r="R226">
        <f t="shared" si="121"/>
        <v>1.2597352357869629E-2</v>
      </c>
      <c r="S226">
        <f t="shared" si="122"/>
        <v>1300.7573797763957</v>
      </c>
      <c r="T226">
        <f t="shared" si="123"/>
        <v>17776.569929631387</v>
      </c>
      <c r="U226">
        <f t="shared" si="100"/>
        <v>778148.46906444605</v>
      </c>
      <c r="V226">
        <f t="shared" si="124"/>
        <v>97.201750514768833</v>
      </c>
      <c r="W226">
        <f t="shared" si="101"/>
        <v>57339.608878048755</v>
      </c>
      <c r="X226">
        <f t="shared" si="102"/>
        <v>60607.447085073705</v>
      </c>
      <c r="Y226">
        <f t="shared" si="103"/>
        <v>44347.412682130278</v>
      </c>
      <c r="Z226">
        <f t="shared" si="125"/>
        <v>7920.9006155163615</v>
      </c>
      <c r="AA226">
        <f t="shared" si="126"/>
        <v>93.194194724265145</v>
      </c>
      <c r="AB226">
        <f t="shared" si="127"/>
        <v>217</v>
      </c>
      <c r="AC226">
        <f>$AL$7*INDEX(I_L,MATCH(AB226-$AL$13,cpi_u,0))/INDEX(I_L,MATCH(AB2-$AL$13,cpi_u,0))</f>
        <v>1292.0666526895395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0.15172568006987844</v>
      </c>
      <c r="E227">
        <f t="shared" si="109"/>
        <v>1.3619010986299696E-2</v>
      </c>
      <c r="F227">
        <f t="shared" si="110"/>
        <v>0.18482184926828216</v>
      </c>
      <c r="G227">
        <f t="shared" si="111"/>
        <v>13.386049740027536</v>
      </c>
      <c r="H227" t="b">
        <f t="shared" si="112"/>
        <v>0</v>
      </c>
      <c r="I227">
        <f t="shared" si="113"/>
        <v>1</v>
      </c>
      <c r="J227">
        <f t="shared" si="114"/>
        <v>1292.0666526895391</v>
      </c>
      <c r="K227">
        <f t="shared" si="115"/>
        <v>8.1814168760571242</v>
      </c>
      <c r="L227">
        <f t="shared" si="116"/>
        <v>17534.470628461011</v>
      </c>
      <c r="M227">
        <f t="shared" si="117"/>
        <v>111.02895784346897</v>
      </c>
      <c r="N227">
        <f t="shared" si="99"/>
        <v>0.44210205825942239</v>
      </c>
      <c r="O227">
        <f t="shared" si="118"/>
        <v>0.99608857441584764</v>
      </c>
      <c r="P227">
        <f t="shared" si="119"/>
        <v>1300.2480695655961</v>
      </c>
      <c r="Q227">
        <f t="shared" si="120"/>
        <v>0.14112205848829129</v>
      </c>
      <c r="R227">
        <f t="shared" si="121"/>
        <v>1.2597352357869629E-2</v>
      </c>
      <c r="S227">
        <f t="shared" si="122"/>
        <v>1300.7752812512604</v>
      </c>
      <c r="T227">
        <f t="shared" si="123"/>
        <v>17534.470628461011</v>
      </c>
      <c r="U227">
        <f t="shared" si="100"/>
        <v>763393.94236211781</v>
      </c>
      <c r="V227">
        <f t="shared" si="124"/>
        <v>95.358701430308798</v>
      </c>
      <c r="W227">
        <f t="shared" si="101"/>
        <v>57029.068111063774</v>
      </c>
      <c r="X227">
        <f t="shared" si="102"/>
        <v>60291.634913174617</v>
      </c>
      <c r="Y227">
        <f t="shared" si="103"/>
        <v>43672.881493218323</v>
      </c>
      <c r="Z227">
        <f t="shared" si="125"/>
        <v>7782.4660923132733</v>
      </c>
      <c r="AA227">
        <f t="shared" si="126"/>
        <v>91.437159642008879</v>
      </c>
      <c r="AB227">
        <f t="shared" si="127"/>
        <v>217</v>
      </c>
      <c r="AC227">
        <f>$AL$7*INDEX(I_L,MATCH(AB227-$AL$13,cpi_u,0))/INDEX(I_L,MATCH(AB2-$AL$13,cpi_u,0))</f>
        <v>1292.0666526895395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0.15172568006987844</v>
      </c>
      <c r="E228">
        <f t="shared" si="109"/>
        <v>1.3619010986299696E-2</v>
      </c>
      <c r="F228">
        <f t="shared" si="110"/>
        <v>0.1823047584725892</v>
      </c>
      <c r="G228">
        <f t="shared" si="111"/>
        <v>13.203744981554946</v>
      </c>
      <c r="H228" t="b">
        <f t="shared" si="112"/>
        <v>0</v>
      </c>
      <c r="I228">
        <f t="shared" si="113"/>
        <v>1</v>
      </c>
      <c r="J228">
        <f t="shared" si="114"/>
        <v>1292.0666526895391</v>
      </c>
      <c r="K228">
        <f t="shared" si="115"/>
        <v>8.1982692552771326</v>
      </c>
      <c r="L228">
        <f t="shared" si="116"/>
        <v>17295.668480333054</v>
      </c>
      <c r="M228">
        <f t="shared" si="117"/>
        <v>109.7424400332782</v>
      </c>
      <c r="N228">
        <f t="shared" si="99"/>
        <v>0.44037279303727567</v>
      </c>
      <c r="O228">
        <f t="shared" si="118"/>
        <v>0.99608853840455991</v>
      </c>
      <c r="P228">
        <f t="shared" si="119"/>
        <v>1300.2649219448163</v>
      </c>
      <c r="Q228">
        <f t="shared" si="120"/>
        <v>0.14112205848829129</v>
      </c>
      <c r="R228">
        <f t="shared" si="121"/>
        <v>1.2597352357869629E-2</v>
      </c>
      <c r="S228">
        <f t="shared" si="122"/>
        <v>1300.7932196002325</v>
      </c>
      <c r="T228">
        <f t="shared" si="123"/>
        <v>17295.668480333054</v>
      </c>
      <c r="U228">
        <f t="shared" si="100"/>
        <v>748824.35627224029</v>
      </c>
      <c r="V228">
        <f t="shared" si="124"/>
        <v>93.538754044285696</v>
      </c>
      <c r="W228">
        <f t="shared" si="101"/>
        <v>56713.027805241261</v>
      </c>
      <c r="X228">
        <f t="shared" si="102"/>
        <v>59970.56167571486</v>
      </c>
      <c r="Y228">
        <f t="shared" si="103"/>
        <v>43011.646494511035</v>
      </c>
      <c r="Z228">
        <f t="shared" si="125"/>
        <v>7646.4506341278593</v>
      </c>
      <c r="AA228">
        <f t="shared" si="126"/>
        <v>89.70928099283239</v>
      </c>
      <c r="AB228">
        <f t="shared" si="127"/>
        <v>217</v>
      </c>
      <c r="AC228">
        <f>$AL$7*INDEX(I_L,MATCH(AB228-$AL$13,cpi_u,0))/INDEX(I_L,MATCH(AB2-$AL$13,cpi_u,0))</f>
        <v>1292.0666526895395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0.15172568006987844</v>
      </c>
      <c r="E229">
        <f t="shared" si="109"/>
        <v>1.3619010986299696E-2</v>
      </c>
      <c r="F229">
        <f t="shared" si="110"/>
        <v>0.17982194796409628</v>
      </c>
      <c r="G229">
        <f t="shared" si="111"/>
        <v>13.023923033590849</v>
      </c>
      <c r="H229" t="b">
        <f t="shared" si="112"/>
        <v>0</v>
      </c>
      <c r="I229">
        <f t="shared" si="113"/>
        <v>1</v>
      </c>
      <c r="J229">
        <f t="shared" si="114"/>
        <v>1292.0666526895391</v>
      </c>
      <c r="K229">
        <f t="shared" si="115"/>
        <v>8.2151563476390876</v>
      </c>
      <c r="L229">
        <f t="shared" si="116"/>
        <v>17060.118581283998</v>
      </c>
      <c r="M229">
        <f t="shared" si="117"/>
        <v>108.47082939782887</v>
      </c>
      <c r="N229">
        <f t="shared" si="99"/>
        <v>0.43865028128268319</v>
      </c>
      <c r="O229">
        <f t="shared" si="118"/>
        <v>0.99608851459075798</v>
      </c>
      <c r="P229">
        <f t="shared" si="119"/>
        <v>1300.2818090371782</v>
      </c>
      <c r="Q229">
        <f t="shared" si="120"/>
        <v>0.14112205848829129</v>
      </c>
      <c r="R229">
        <f t="shared" si="121"/>
        <v>1.2597352357869629E-2</v>
      </c>
      <c r="S229">
        <f t="shared" si="122"/>
        <v>1300.8111948992664</v>
      </c>
      <c r="T229">
        <f t="shared" si="123"/>
        <v>17060.118581283998</v>
      </c>
      <c r="U229">
        <f t="shared" si="100"/>
        <v>734437.12421755667</v>
      </c>
      <c r="V229">
        <f t="shared" si="124"/>
        <v>91.741585256613604</v>
      </c>
      <c r="W229">
        <f t="shared" si="101"/>
        <v>56391.390084486986</v>
      </c>
      <c r="X229">
        <f t="shared" si="102"/>
        <v>59644.139205572392</v>
      </c>
      <c r="Y229">
        <f t="shared" si="103"/>
        <v>42363.554200596605</v>
      </c>
      <c r="Z229">
        <f t="shared" si="125"/>
        <v>7512.8120691871591</v>
      </c>
      <c r="AA229">
        <f t="shared" si="126"/>
        <v>88.010074283124538</v>
      </c>
      <c r="AB229">
        <f t="shared" si="127"/>
        <v>217</v>
      </c>
      <c r="AC229">
        <f>$AL$7*INDEX(I_L,MATCH(AB229-$AL$13,cpi_u,0))/INDEX(I_L,MATCH(AB2-$AL$13,cpi_u,0))</f>
        <v>1292.0666526895395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0.17066684316035399</v>
      </c>
      <c r="E230">
        <f t="shared" si="109"/>
        <v>1.5473480147420338E-2</v>
      </c>
      <c r="F230">
        <f t="shared" si="110"/>
        <v>0.20152541450179845</v>
      </c>
      <c r="G230">
        <f t="shared" si="111"/>
        <v>12.822397619089051</v>
      </c>
      <c r="H230" t="b">
        <f t="shared" si="112"/>
        <v>0</v>
      </c>
      <c r="I230">
        <f t="shared" si="113"/>
        <v>1</v>
      </c>
      <c r="J230">
        <f t="shared" si="114"/>
        <v>1292.0666526895391</v>
      </c>
      <c r="K230">
        <f t="shared" si="115"/>
        <v>8.2320782246463864</v>
      </c>
      <c r="L230">
        <f t="shared" si="116"/>
        <v>16827.776638897914</v>
      </c>
      <c r="M230">
        <f t="shared" si="117"/>
        <v>107.21395320429373</v>
      </c>
      <c r="N230">
        <f t="shared" si="99"/>
        <v>0.4369345019244702</v>
      </c>
      <c r="O230">
        <f t="shared" si="118"/>
        <v>0.99608850277447503</v>
      </c>
      <c r="P230">
        <f t="shared" si="119"/>
        <v>1300.2987309141854</v>
      </c>
      <c r="Q230">
        <f t="shared" si="120"/>
        <v>0.15873948438652605</v>
      </c>
      <c r="R230">
        <f t="shared" si="121"/>
        <v>1.4301243162914257E-2</v>
      </c>
      <c r="S230">
        <f t="shared" si="122"/>
        <v>1300.8292072244731</v>
      </c>
      <c r="T230">
        <f t="shared" si="123"/>
        <v>16827.776638897914</v>
      </c>
      <c r="U230">
        <f t="shared" si="100"/>
        <v>720229.69510839903</v>
      </c>
      <c r="V230">
        <f t="shared" si="124"/>
        <v>89.966876400108433</v>
      </c>
      <c r="W230">
        <f t="shared" si="101"/>
        <v>56169.658476053926</v>
      </c>
      <c r="X230">
        <f t="shared" si="102"/>
        <v>59414.805816449778</v>
      </c>
      <c r="Y230">
        <f t="shared" si="103"/>
        <v>41610.569531084933</v>
      </c>
      <c r="Z230">
        <f t="shared" si="125"/>
        <v>7381.5089560147353</v>
      </c>
      <c r="AA230">
        <f t="shared" si="126"/>
        <v>86.339063060073627</v>
      </c>
      <c r="AB230">
        <f t="shared" si="127"/>
        <v>217</v>
      </c>
      <c r="AC230">
        <f>$AL$7*INDEX(I_L,MATCH(AB230-$AL$13,cpi_u,0))/INDEX(I_L,MATCH(AB2-$AL$13,cpi_u,0))</f>
        <v>1292.0666526895395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0.1699841757877126</v>
      </c>
      <c r="E231">
        <f t="shared" si="109"/>
        <v>1.5405971019736842E-2</v>
      </c>
      <c r="F231">
        <f t="shared" si="110"/>
        <v>0.19754148612322858</v>
      </c>
      <c r="G231">
        <f t="shared" si="111"/>
        <v>12.624856132965823</v>
      </c>
      <c r="H231" t="b">
        <f t="shared" si="112"/>
        <v>1</v>
      </c>
      <c r="I231">
        <f t="shared" si="113"/>
        <v>1.0249999999999997</v>
      </c>
      <c r="J231">
        <f t="shared" si="114"/>
        <v>1324.3683190067773</v>
      </c>
      <c r="K231">
        <f t="shared" si="115"/>
        <v>8.2490349579497018</v>
      </c>
      <c r="L231">
        <f t="shared" si="116"/>
        <v>16981.577180429471</v>
      </c>
      <c r="M231">
        <f t="shared" si="117"/>
        <v>105.77240620459661</v>
      </c>
      <c r="N231">
        <f t="shared" si="99"/>
        <v>0.435225433825355</v>
      </c>
      <c r="O231">
        <f t="shared" si="118"/>
        <v>0.99608850275822203</v>
      </c>
      <c r="P231">
        <f t="shared" si="119"/>
        <v>1332.617353964727</v>
      </c>
      <c r="Q231">
        <f t="shared" si="120"/>
        <v>0.15810452644897996</v>
      </c>
      <c r="R231">
        <f t="shared" si="121"/>
        <v>1.4239266637917969E-2</v>
      </c>
      <c r="S231">
        <f t="shared" si="122"/>
        <v>1333.1489229693589</v>
      </c>
      <c r="T231">
        <f t="shared" si="123"/>
        <v>16981.577180429471</v>
      </c>
      <c r="U231">
        <f t="shared" si="100"/>
        <v>705815.31873962143</v>
      </c>
      <c r="V231">
        <f t="shared" si="124"/>
        <v>88.166316903656025</v>
      </c>
      <c r="W231">
        <f t="shared" si="101"/>
        <v>55906.800941406982</v>
      </c>
      <c r="X231">
        <f t="shared" si="102"/>
        <v>59144.62859794683</v>
      </c>
      <c r="Y231">
        <f t="shared" si="103"/>
        <v>40877.108347153458</v>
      </c>
      <c r="Z231">
        <f t="shared" si="125"/>
        <v>7419.8369672229001</v>
      </c>
      <c r="AA231">
        <f t="shared" si="126"/>
        <v>84.587837145535588</v>
      </c>
      <c r="AB231">
        <f t="shared" si="127"/>
        <v>229</v>
      </c>
      <c r="AC231">
        <f>$AL$7*INDEX(I_L,MATCH(AB231-$AL$13,cpi_u,0))/INDEX(I_L,MATCH(AB2-$AL$13,cpi_u,0))</f>
        <v>1324.3683190067777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0.1699841757877126</v>
      </c>
      <c r="E232">
        <f t="shared" si="109"/>
        <v>1.5405971019736842E-2</v>
      </c>
      <c r="F232">
        <f t="shared" si="110"/>
        <v>0.19449816771281839</v>
      </c>
      <c r="G232">
        <f t="shared" si="111"/>
        <v>12.430357965253004</v>
      </c>
      <c r="H232" t="b">
        <f t="shared" si="112"/>
        <v>0</v>
      </c>
      <c r="I232">
        <f t="shared" si="113"/>
        <v>1</v>
      </c>
      <c r="J232">
        <f t="shared" si="114"/>
        <v>1324.3683190067773</v>
      </c>
      <c r="K232">
        <f t="shared" si="115"/>
        <v>8.2660266193472829</v>
      </c>
      <c r="L232">
        <f t="shared" si="116"/>
        <v>16719.959494518349</v>
      </c>
      <c r="M232">
        <f t="shared" si="117"/>
        <v>104.35739686052528</v>
      </c>
      <c r="N232">
        <f t="shared" si="99"/>
        <v>0.43352305578511063</v>
      </c>
      <c r="O232">
        <f t="shared" si="118"/>
        <v>0.99608851434696377</v>
      </c>
      <c r="P232">
        <f t="shared" si="119"/>
        <v>1332.6343456261245</v>
      </c>
      <c r="Q232">
        <f t="shared" si="120"/>
        <v>0.15810452644897996</v>
      </c>
      <c r="R232">
        <f t="shared" si="121"/>
        <v>1.4239266637917969E-2</v>
      </c>
      <c r="S232">
        <f t="shared" si="122"/>
        <v>1333.167009575872</v>
      </c>
      <c r="T232">
        <f t="shared" si="123"/>
        <v>16719.959494518349</v>
      </c>
      <c r="U232">
        <f t="shared" si="100"/>
        <v>691610.17113775224</v>
      </c>
      <c r="V232">
        <f t="shared" si="124"/>
        <v>86.391893039682571</v>
      </c>
      <c r="W232">
        <f t="shared" si="101"/>
        <v>55638.797617175085</v>
      </c>
      <c r="X232">
        <f t="shared" si="102"/>
        <v>58869.487673865151</v>
      </c>
      <c r="Y232">
        <f t="shared" si="103"/>
        <v>40158.63387944104</v>
      </c>
      <c r="Z232">
        <f t="shared" si="125"/>
        <v>7276.9516245441118</v>
      </c>
      <c r="AA232">
        <f t="shared" si="126"/>
        <v>82.871870787130462</v>
      </c>
      <c r="AB232">
        <f t="shared" si="127"/>
        <v>229</v>
      </c>
      <c r="AC232">
        <f>$AL$7*INDEX(I_L,MATCH(AB232-$AL$13,cpi_u,0))/INDEX(I_L,MATCH(AB2-$AL$13,cpi_u,0))</f>
        <v>1324.3683190067777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0.1699841757877126</v>
      </c>
      <c r="E233">
        <f t="shared" si="109"/>
        <v>1.5405971019736842E-2</v>
      </c>
      <c r="F233">
        <f t="shared" si="110"/>
        <v>0.19150173457764277</v>
      </c>
      <c r="G233">
        <f t="shared" si="111"/>
        <v>12.238856230675362</v>
      </c>
      <c r="H233" t="b">
        <f t="shared" si="112"/>
        <v>0</v>
      </c>
      <c r="I233">
        <f t="shared" si="113"/>
        <v>1</v>
      </c>
      <c r="J233">
        <f t="shared" si="114"/>
        <v>1324.3683190067773</v>
      </c>
      <c r="K233">
        <f t="shared" si="115"/>
        <v>8.2830532807853015</v>
      </c>
      <c r="L233">
        <f t="shared" si="116"/>
        <v>16462.372283094624</v>
      </c>
      <c r="M233">
        <f t="shared" si="117"/>
        <v>102.9613173254246</v>
      </c>
      <c r="N233">
        <f t="shared" si="99"/>
        <v>0.43182734654366434</v>
      </c>
      <c r="O233">
        <f t="shared" si="118"/>
        <v>0.99608853734808778</v>
      </c>
      <c r="P233">
        <f t="shared" si="119"/>
        <v>1332.6513722875625</v>
      </c>
      <c r="Q233">
        <f t="shared" si="120"/>
        <v>0.15810452644897996</v>
      </c>
      <c r="R233">
        <f t="shared" si="121"/>
        <v>1.4239266637917969E-2</v>
      </c>
      <c r="S233">
        <f t="shared" si="122"/>
        <v>1333.1851334378334</v>
      </c>
      <c r="T233">
        <f t="shared" si="123"/>
        <v>16462.372283094624</v>
      </c>
      <c r="U233">
        <f t="shared" si="100"/>
        <v>677610.97544352105</v>
      </c>
      <c r="V233">
        <f t="shared" si="124"/>
        <v>84.64319548211482</v>
      </c>
      <c r="W233">
        <f t="shared" si="101"/>
        <v>55365.547455746957</v>
      </c>
      <c r="X233">
        <f t="shared" si="102"/>
        <v>58589.291499092826</v>
      </c>
      <c r="Y233">
        <f t="shared" si="103"/>
        <v>39454.939871006165</v>
      </c>
      <c r="Z233">
        <f t="shared" si="125"/>
        <v>7136.81793763929</v>
      </c>
      <c r="AA233">
        <f t="shared" si="126"/>
        <v>81.187351422596834</v>
      </c>
      <c r="AB233">
        <f t="shared" si="127"/>
        <v>229</v>
      </c>
      <c r="AC233">
        <f>$AL$7*INDEX(I_L,MATCH(AB233-$AL$13,cpi_u,0))/INDEX(I_L,MATCH(AB2-$AL$13,cpi_u,0))</f>
        <v>1324.3683190067777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0.1699841757877126</v>
      </c>
      <c r="E234">
        <f t="shared" si="109"/>
        <v>1.5405971019736842E-2</v>
      </c>
      <c r="F234">
        <f t="shared" si="110"/>
        <v>0.18855146440451029</v>
      </c>
      <c r="G234">
        <f t="shared" si="111"/>
        <v>12.050304766270852</v>
      </c>
      <c r="H234" t="b">
        <f t="shared" si="112"/>
        <v>0</v>
      </c>
      <c r="I234">
        <f t="shared" si="113"/>
        <v>1</v>
      </c>
      <c r="J234">
        <f t="shared" si="114"/>
        <v>1324.3683190067773</v>
      </c>
      <c r="K234">
        <f t="shared" si="115"/>
        <v>8.3001150143581039</v>
      </c>
      <c r="L234">
        <f t="shared" si="116"/>
        <v>16208.753452785151</v>
      </c>
      <c r="M234">
        <f t="shared" si="117"/>
        <v>101.58391435879879</v>
      </c>
      <c r="N234">
        <f t="shared" si="99"/>
        <v>0.43013828478413862</v>
      </c>
      <c r="O234">
        <f t="shared" si="118"/>
        <v>0.99608857157138164</v>
      </c>
      <c r="P234">
        <f t="shared" si="119"/>
        <v>1332.6684340211355</v>
      </c>
      <c r="Q234">
        <f t="shared" si="120"/>
        <v>0.15810452644897996</v>
      </c>
      <c r="R234">
        <f t="shared" si="121"/>
        <v>1.4239266637917969E-2</v>
      </c>
      <c r="S234">
        <f t="shared" si="122"/>
        <v>1333.203294631983</v>
      </c>
      <c r="T234">
        <f t="shared" si="123"/>
        <v>16208.753452785151</v>
      </c>
      <c r="U234">
        <f t="shared" si="100"/>
        <v>663814.50551829615</v>
      </c>
      <c r="V234">
        <f t="shared" si="124"/>
        <v>82.919821240604676</v>
      </c>
      <c r="W234">
        <f t="shared" si="101"/>
        <v>55086.947458485192</v>
      </c>
      <c r="X234">
        <f t="shared" si="102"/>
        <v>58303.946874163397</v>
      </c>
      <c r="Y234">
        <f t="shared" si="103"/>
        <v>38765.823391837621</v>
      </c>
      <c r="Z234">
        <f t="shared" si="125"/>
        <v>6999.3829942966695</v>
      </c>
      <c r="AA234">
        <f t="shared" si="126"/>
        <v>79.533701872120005</v>
      </c>
      <c r="AB234">
        <f t="shared" si="127"/>
        <v>229</v>
      </c>
      <c r="AC234">
        <f>$AL$7*INDEX(I_L,MATCH(AB234-$AL$13,cpi_u,0))/INDEX(I_L,MATCH(AB2-$AL$13,cpi_u,0))</f>
        <v>1324.3683190067777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0.1699841757877126</v>
      </c>
      <c r="E235">
        <f t="shared" si="109"/>
        <v>1.5405971019736842E-2</v>
      </c>
      <c r="F235">
        <f t="shared" si="110"/>
        <v>0.18564664600816547</v>
      </c>
      <c r="G235">
        <f t="shared" si="111"/>
        <v>11.864658120262686</v>
      </c>
      <c r="H235" t="b">
        <f t="shared" si="112"/>
        <v>0</v>
      </c>
      <c r="I235">
        <f t="shared" si="113"/>
        <v>1</v>
      </c>
      <c r="J235">
        <f t="shared" si="114"/>
        <v>1324.3683190067773</v>
      </c>
      <c r="K235">
        <f t="shared" si="115"/>
        <v>8.3172118923085439</v>
      </c>
      <c r="L235">
        <f t="shared" si="116"/>
        <v>15959.041866825484</v>
      </c>
      <c r="M235">
        <f t="shared" si="117"/>
        <v>100.22493810797026</v>
      </c>
      <c r="N235">
        <f t="shared" si="99"/>
        <v>0.4284558491358324</v>
      </c>
      <c r="O235">
        <f t="shared" si="118"/>
        <v>0.99608861682900296</v>
      </c>
      <c r="P235">
        <f t="shared" si="119"/>
        <v>1332.6855308990857</v>
      </c>
      <c r="Q235">
        <f t="shared" si="120"/>
        <v>0.15810452644897996</v>
      </c>
      <c r="R235">
        <f t="shared" si="121"/>
        <v>1.4239266637917969E-2</v>
      </c>
      <c r="S235">
        <f t="shared" si="122"/>
        <v>1333.221493235219</v>
      </c>
      <c r="T235">
        <f t="shared" si="123"/>
        <v>15959.041866825484</v>
      </c>
      <c r="U235">
        <f t="shared" si="100"/>
        <v>650217.58514774858</v>
      </c>
      <c r="V235">
        <f t="shared" si="124"/>
        <v>81.221373561055628</v>
      </c>
      <c r="W235">
        <f t="shared" si="101"/>
        <v>54802.892637698067</v>
      </c>
      <c r="X235">
        <f t="shared" si="102"/>
        <v>58013.358914983692</v>
      </c>
      <c r="Y235">
        <f t="shared" si="103"/>
        <v>38091.084786626401</v>
      </c>
      <c r="Z235">
        <f t="shared" si="125"/>
        <v>6864.5948953945717</v>
      </c>
      <c r="AA235">
        <f t="shared" si="126"/>
        <v>77.910355547439508</v>
      </c>
      <c r="AB235">
        <f t="shared" si="127"/>
        <v>229</v>
      </c>
      <c r="AC235">
        <f>$AL$7*INDEX(I_L,MATCH(AB235-$AL$13,cpi_u,0))/INDEX(I_L,MATCH(AB2-$AL$13,cpi_u,0))</f>
        <v>1324.3683190067777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0.1699841757877126</v>
      </c>
      <c r="E236">
        <f t="shared" si="109"/>
        <v>1.5405971019736842E-2</v>
      </c>
      <c r="F236">
        <f t="shared" si="110"/>
        <v>0.18278657915985233</v>
      </c>
      <c r="G236">
        <f t="shared" si="111"/>
        <v>11.681871541102833</v>
      </c>
      <c r="H236" t="b">
        <f t="shared" si="112"/>
        <v>0</v>
      </c>
      <c r="I236">
        <f t="shared" si="113"/>
        <v>1</v>
      </c>
      <c r="J236">
        <f t="shared" si="114"/>
        <v>1324.3683190067773</v>
      </c>
      <c r="K236">
        <f t="shared" si="115"/>
        <v>8.3343439870282889</v>
      </c>
      <c r="L236">
        <f t="shared" si="116"/>
        <v>15713.177330322402</v>
      </c>
      <c r="M236">
        <f t="shared" si="117"/>
        <v>98.884142062757675</v>
      </c>
      <c r="N236">
        <f t="shared" si="99"/>
        <v>0.42678001817714473</v>
      </c>
      <c r="O236">
        <f t="shared" si="118"/>
        <v>0.99608867293545478</v>
      </c>
      <c r="P236">
        <f t="shared" si="119"/>
        <v>1332.7026629938055</v>
      </c>
      <c r="Q236">
        <f t="shared" si="120"/>
        <v>0.15810452644897996</v>
      </c>
      <c r="R236">
        <f t="shared" si="121"/>
        <v>1.4239266637917969E-2</v>
      </c>
      <c r="S236">
        <f t="shared" si="122"/>
        <v>1333.2397293245979</v>
      </c>
      <c r="T236">
        <f t="shared" si="123"/>
        <v>15713.177330322402</v>
      </c>
      <c r="U236">
        <f t="shared" si="100"/>
        <v>636817.08725823404</v>
      </c>
      <c r="V236">
        <f t="shared" si="124"/>
        <v>79.547461827737806</v>
      </c>
      <c r="W236">
        <f t="shared" si="101"/>
        <v>54513.275977875972</v>
      </c>
      <c r="X236">
        <f t="shared" si="102"/>
        <v>57717.431022013523</v>
      </c>
      <c r="Y236">
        <f t="shared" si="103"/>
        <v>37430.52762339155</v>
      </c>
      <c r="Z236">
        <f t="shared" si="125"/>
        <v>6732.4027356851966</v>
      </c>
      <c r="AA236">
        <f t="shared" si="126"/>
        <v>76.316756258354786</v>
      </c>
      <c r="AB236">
        <f t="shared" si="127"/>
        <v>229</v>
      </c>
      <c r="AC236">
        <f>$AL$7*INDEX(I_L,MATCH(AB236-$AL$13,cpi_u,0))/INDEX(I_L,MATCH(AB2-$AL$13,cpi_u,0))</f>
        <v>1324.3683190067777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0.1699841757877126</v>
      </c>
      <c r="E237">
        <f t="shared" si="109"/>
        <v>1.5405971019736842E-2</v>
      </c>
      <c r="F237">
        <f t="shared" si="110"/>
        <v>0.1799705744185188</v>
      </c>
      <c r="G237">
        <f t="shared" si="111"/>
        <v>11.501900966684314</v>
      </c>
      <c r="H237" t="b">
        <f t="shared" si="112"/>
        <v>0</v>
      </c>
      <c r="I237">
        <f t="shared" si="113"/>
        <v>1</v>
      </c>
      <c r="J237">
        <f t="shared" si="114"/>
        <v>1324.3683190067773</v>
      </c>
      <c r="K237">
        <f t="shared" si="115"/>
        <v>8.3515113710581144</v>
      </c>
      <c r="L237">
        <f t="shared" si="116"/>
        <v>15471.100575743469</v>
      </c>
      <c r="M237">
        <f t="shared" si="117"/>
        <v>97.561283010760491</v>
      </c>
      <c r="N237">
        <f t="shared" si="99"/>
        <v>0.42511077043844181</v>
      </c>
      <c r="O237">
        <f t="shared" si="118"/>
        <v>0.9960887397075604</v>
      </c>
      <c r="P237">
        <f t="shared" si="119"/>
        <v>1332.7198303778355</v>
      </c>
      <c r="Q237">
        <f t="shared" si="120"/>
        <v>0.15810452644897996</v>
      </c>
      <c r="R237">
        <f t="shared" si="121"/>
        <v>1.4239266637917969E-2</v>
      </c>
      <c r="S237">
        <f t="shared" si="122"/>
        <v>1333.2580029773353</v>
      </c>
      <c r="T237">
        <f t="shared" si="123"/>
        <v>15471.100575743469</v>
      </c>
      <c r="U237">
        <f t="shared" si="100"/>
        <v>623609.93314568303</v>
      </c>
      <c r="V237">
        <f t="shared" si="124"/>
        <v>77.897701466965358</v>
      </c>
      <c r="W237">
        <f t="shared" si="101"/>
        <v>54217.988396178385</v>
      </c>
      <c r="X237">
        <f t="shared" si="102"/>
        <v>57416.064848887363</v>
      </c>
      <c r="Y237">
        <f t="shared" si="103"/>
        <v>36783.958642943733</v>
      </c>
      <c r="Z237">
        <f t="shared" si="125"/>
        <v>6602.7565849362318</v>
      </c>
      <c r="AA237">
        <f t="shared" si="126"/>
        <v>74.752358022723314</v>
      </c>
      <c r="AB237">
        <f t="shared" si="127"/>
        <v>229</v>
      </c>
      <c r="AC237">
        <f>$AL$7*INDEX(I_L,MATCH(AB237-$AL$13,cpi_u,0))/INDEX(I_L,MATCH(AB2-$AL$13,cpi_u,0))</f>
        <v>1324.3683190067777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0.1699841757877126</v>
      </c>
      <c r="E238">
        <f t="shared" si="109"/>
        <v>1.5405971019736842E-2</v>
      </c>
      <c r="F238">
        <f t="shared" si="110"/>
        <v>0.17719795296462171</v>
      </c>
      <c r="G238">
        <f t="shared" si="111"/>
        <v>11.324703013719692</v>
      </c>
      <c r="H238" t="b">
        <f t="shared" si="112"/>
        <v>0</v>
      </c>
      <c r="I238">
        <f t="shared" si="113"/>
        <v>1</v>
      </c>
      <c r="J238">
        <f t="shared" si="114"/>
        <v>1324.3683190067773</v>
      </c>
      <c r="K238">
        <f t="shared" si="115"/>
        <v>8.3687141170882278</v>
      </c>
      <c r="L238">
        <f t="shared" si="116"/>
        <v>15232.753248630132</v>
      </c>
      <c r="M238">
        <f t="shared" si="117"/>
        <v>96.256120993241751</v>
      </c>
      <c r="N238">
        <f t="shared" si="99"/>
        <v>0.42344808440486692</v>
      </c>
      <c r="O238">
        <f t="shared" si="118"/>
        <v>0.99608881696443474</v>
      </c>
      <c r="P238">
        <f t="shared" si="119"/>
        <v>1332.7370331238656</v>
      </c>
      <c r="Q238">
        <f t="shared" si="120"/>
        <v>0.15810452644897996</v>
      </c>
      <c r="R238">
        <f t="shared" si="121"/>
        <v>1.4239266637917969E-2</v>
      </c>
      <c r="S238">
        <f t="shared" si="122"/>
        <v>1333.2763142708052</v>
      </c>
      <c r="T238">
        <f t="shared" si="123"/>
        <v>15232.753248630132</v>
      </c>
      <c r="U238">
        <f t="shared" si="100"/>
        <v>610593.09171679674</v>
      </c>
      <c r="V238">
        <f t="shared" si="124"/>
        <v>76.271713852311166</v>
      </c>
      <c r="W238">
        <f t="shared" si="101"/>
        <v>53916.918702156981</v>
      </c>
      <c r="X238">
        <f t="shared" si="102"/>
        <v>57109.160270468063</v>
      </c>
      <c r="Y238">
        <f t="shared" si="103"/>
        <v>36151.187709173777</v>
      </c>
      <c r="Z238">
        <f t="shared" si="125"/>
        <v>6475.6074694238323</v>
      </c>
      <c r="AA238">
        <f t="shared" si="126"/>
        <v>73.21662487989019</v>
      </c>
      <c r="AB238">
        <f t="shared" si="127"/>
        <v>229</v>
      </c>
      <c r="AC238">
        <f>$AL$7*INDEX(I_L,MATCH(AB238-$AL$13,cpi_u,0))/INDEX(I_L,MATCH(AB2-$AL$13,cpi_u,0))</f>
        <v>1324.3683190067777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0.1699841757877126</v>
      </c>
      <c r="E239">
        <f t="shared" si="109"/>
        <v>1.5405971019736842E-2</v>
      </c>
      <c r="F239">
        <f t="shared" si="110"/>
        <v>0.17446804643649205</v>
      </c>
      <c r="G239">
        <f t="shared" si="111"/>
        <v>11.1502349672832</v>
      </c>
      <c r="H239" t="b">
        <f t="shared" si="112"/>
        <v>0</v>
      </c>
      <c r="I239">
        <f t="shared" si="113"/>
        <v>1</v>
      </c>
      <c r="J239">
        <f t="shared" si="114"/>
        <v>1324.3683190067773</v>
      </c>
      <c r="K239">
        <f t="shared" si="115"/>
        <v>8.3859522979585535</v>
      </c>
      <c r="L239">
        <f t="shared" si="116"/>
        <v>14998.077893530932</v>
      </c>
      <c r="M239">
        <f t="shared" si="117"/>
        <v>94.9684192616008</v>
      </c>
      <c r="N239">
        <f t="shared" si="99"/>
        <v>0.42179193851909641</v>
      </c>
      <c r="O239">
        <f t="shared" si="118"/>
        <v>0.99608890452746257</v>
      </c>
      <c r="P239">
        <f t="shared" si="119"/>
        <v>1332.7542713047358</v>
      </c>
      <c r="Q239">
        <f t="shared" si="120"/>
        <v>0.15810452644897996</v>
      </c>
      <c r="R239">
        <f t="shared" si="121"/>
        <v>1.4239266637917969E-2</v>
      </c>
      <c r="S239">
        <f t="shared" si="122"/>
        <v>1333.2946632825417</v>
      </c>
      <c r="T239">
        <f t="shared" si="123"/>
        <v>14998.077893530932</v>
      </c>
      <c r="U239">
        <f t="shared" si="100"/>
        <v>597763.57874234125</v>
      </c>
      <c r="V239">
        <f t="shared" si="124"/>
        <v>74.669126211332681</v>
      </c>
      <c r="W239">
        <f t="shared" si="101"/>
        <v>53609.9535566997</v>
      </c>
      <c r="X239">
        <f t="shared" si="102"/>
        <v>56796.615350321888</v>
      </c>
      <c r="Y239">
        <f t="shared" si="103"/>
        <v>35532.027760151526</v>
      </c>
      <c r="Z239">
        <f t="shared" si="125"/>
        <v>6350.9073537706545</v>
      </c>
      <c r="AA239">
        <f t="shared" si="126"/>
        <v>71.709030707488211</v>
      </c>
      <c r="AB239">
        <f t="shared" si="127"/>
        <v>229</v>
      </c>
      <c r="AC239">
        <f>$AL$7*INDEX(I_L,MATCH(AB239-$AL$13,cpi_u,0))/INDEX(I_L,MATCH(AB2-$AL$13,cpi_u,0))</f>
        <v>1324.3683190067777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0.1699841757877126</v>
      </c>
      <c r="E240">
        <f t="shared" si="109"/>
        <v>1.5405971019736842E-2</v>
      </c>
      <c r="F240">
        <f t="shared" si="110"/>
        <v>0.17178019676922135</v>
      </c>
      <c r="G240">
        <f t="shared" si="111"/>
        <v>10.978454770513979</v>
      </c>
      <c r="H240" t="b">
        <f t="shared" si="112"/>
        <v>0</v>
      </c>
      <c r="I240">
        <f t="shared" si="113"/>
        <v>1</v>
      </c>
      <c r="J240">
        <f t="shared" si="114"/>
        <v>1324.3683190067773</v>
      </c>
      <c r="K240">
        <f t="shared" si="115"/>
        <v>8.4032259866590593</v>
      </c>
      <c r="L240">
        <f t="shared" si="116"/>
        <v>14767.01794015144</v>
      </c>
      <c r="M240">
        <f t="shared" si="117"/>
        <v>93.697944234428718</v>
      </c>
      <c r="N240">
        <f t="shared" si="99"/>
        <v>0.42014231118404055</v>
      </c>
      <c r="O240">
        <f t="shared" si="118"/>
        <v>0.99608900222027086</v>
      </c>
      <c r="P240">
        <f t="shared" si="119"/>
        <v>1332.7715449934362</v>
      </c>
      <c r="Q240">
        <f t="shared" si="120"/>
        <v>0.15810452644897996</v>
      </c>
      <c r="R240">
        <f t="shared" si="121"/>
        <v>1.4239266637917969E-2</v>
      </c>
      <c r="S240">
        <f t="shared" si="122"/>
        <v>1333.313050090238</v>
      </c>
      <c r="T240">
        <f t="shared" si="123"/>
        <v>14767.01794015144</v>
      </c>
      <c r="U240">
        <f t="shared" si="100"/>
        <v>585118.45612234669</v>
      </c>
      <c r="V240">
        <f t="shared" si="124"/>
        <v>73.08957153378492</v>
      </c>
      <c r="W240">
        <f t="shared" si="101"/>
        <v>53296.977430181025</v>
      </c>
      <c r="X240">
        <f t="shared" si="102"/>
        <v>56478.326307604679</v>
      </c>
      <c r="Y240">
        <f t="shared" si="103"/>
        <v>34926.294760021003</v>
      </c>
      <c r="Z240">
        <f t="shared" si="125"/>
        <v>6228.6091231227501</v>
      </c>
      <c r="AA240">
        <f t="shared" si="126"/>
        <v>70.229059041549533</v>
      </c>
      <c r="AB240">
        <f t="shared" si="127"/>
        <v>229</v>
      </c>
      <c r="AC240">
        <f>$AL$7*INDEX(I_L,MATCH(AB240-$AL$13,cpi_u,0))/INDEX(I_L,MATCH(AB2-$AL$13,cpi_u,0))</f>
        <v>1324.3683190067777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0.1699841757877126</v>
      </c>
      <c r="E241">
        <f t="shared" si="109"/>
        <v>1.5405971019736842E-2</v>
      </c>
      <c r="F241">
        <f t="shared" si="110"/>
        <v>0.16913375603603004</v>
      </c>
      <c r="G241">
        <f t="shared" si="111"/>
        <v>10.809321014477948</v>
      </c>
      <c r="H241" t="b">
        <f t="shared" si="112"/>
        <v>0</v>
      </c>
      <c r="I241">
        <f t="shared" si="113"/>
        <v>1</v>
      </c>
      <c r="J241">
        <f t="shared" si="114"/>
        <v>1324.3683190067773</v>
      </c>
      <c r="K241">
        <f t="shared" si="115"/>
        <v>8.4205352563300657</v>
      </c>
      <c r="L241">
        <f t="shared" si="116"/>
        <v>14539.517689717533</v>
      </c>
      <c r="M241">
        <f t="shared" si="117"/>
        <v>92.444465455137959</v>
      </c>
      <c r="N241">
        <f t="shared" si="99"/>
        <v>0.41849918076549036</v>
      </c>
      <c r="O241">
        <f t="shared" si="118"/>
        <v>0.99608910986870247</v>
      </c>
      <c r="P241">
        <f t="shared" si="119"/>
        <v>1332.7888542631074</v>
      </c>
      <c r="Q241">
        <f t="shared" si="120"/>
        <v>0.15810452644897996</v>
      </c>
      <c r="R241">
        <f t="shared" si="121"/>
        <v>1.4239266637917969E-2</v>
      </c>
      <c r="S241">
        <f t="shared" si="122"/>
        <v>1333.3314747717477</v>
      </c>
      <c r="T241">
        <f t="shared" si="123"/>
        <v>14539.517689717533</v>
      </c>
      <c r="U241">
        <f t="shared" si="100"/>
        <v>572654.83116301347</v>
      </c>
      <c r="V241">
        <f t="shared" si="124"/>
        <v>71.53268848129585</v>
      </c>
      <c r="W241">
        <f t="shared" si="101"/>
        <v>52977.872559803029</v>
      </c>
      <c r="X241">
        <f t="shared" si="102"/>
        <v>56154.187483348447</v>
      </c>
      <c r="Y241">
        <f t="shared" si="103"/>
        <v>34333.80765167941</v>
      </c>
      <c r="Z241">
        <f t="shared" si="125"/>
        <v>6108.6665656591658</v>
      </c>
      <c r="AA241">
        <f t="shared" si="126"/>
        <v>68.776202899870199</v>
      </c>
      <c r="AB241">
        <f t="shared" si="127"/>
        <v>229</v>
      </c>
      <c r="AC241">
        <f>$AL$7*INDEX(I_L,MATCH(AB241-$AL$13,cpi_u,0))/INDEX(I_L,MATCH(AB2-$AL$13,cpi_u,0))</f>
        <v>1324.3683190067777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0.19102278145313467</v>
      </c>
      <c r="E242">
        <f t="shared" si="109"/>
        <v>1.7510258840688575E-2</v>
      </c>
      <c r="F242">
        <f t="shared" si="110"/>
        <v>0.1892740088556033</v>
      </c>
      <c r="G242">
        <f t="shared" si="111"/>
        <v>10.620047005622345</v>
      </c>
      <c r="H242" t="b">
        <f t="shared" si="112"/>
        <v>0</v>
      </c>
      <c r="I242">
        <f t="shared" si="113"/>
        <v>1</v>
      </c>
      <c r="J242">
        <f t="shared" si="114"/>
        <v>1324.3683190067773</v>
      </c>
      <c r="K242">
        <f t="shared" si="115"/>
        <v>8.4378801802625443</v>
      </c>
      <c r="L242">
        <f t="shared" si="116"/>
        <v>14315.522301548792</v>
      </c>
      <c r="M242">
        <f t="shared" si="117"/>
        <v>91.207755550158893</v>
      </c>
      <c r="N242">
        <f t="shared" si="99"/>
        <v>0.41686252559471398</v>
      </c>
      <c r="O242">
        <f t="shared" si="118"/>
        <v>0.9960892273007973</v>
      </c>
      <c r="P242">
        <f t="shared" si="119"/>
        <v>1332.8061991870397</v>
      </c>
      <c r="Q242">
        <f t="shared" si="120"/>
        <v>0.17767281138176383</v>
      </c>
      <c r="R242">
        <f t="shared" si="121"/>
        <v>1.6169261343878749E-2</v>
      </c>
      <c r="S242">
        <f t="shared" si="122"/>
        <v>1333.3499374050846</v>
      </c>
      <c r="T242">
        <f t="shared" si="123"/>
        <v>14315.522301548792</v>
      </c>
      <c r="U242">
        <f t="shared" si="100"/>
        <v>560369.85586513125</v>
      </c>
      <c r="V242">
        <f t="shared" si="124"/>
        <v>69.998121298479802</v>
      </c>
      <c r="W242">
        <f t="shared" si="101"/>
        <v>52765.28960450615</v>
      </c>
      <c r="X242">
        <f t="shared" si="102"/>
        <v>55933.602217366511</v>
      </c>
      <c r="Y242">
        <f t="shared" si="103"/>
        <v>33647.628877083189</v>
      </c>
      <c r="Z242">
        <f t="shared" si="125"/>
        <v>5991.0343554282763</v>
      </c>
      <c r="AA242">
        <f t="shared" si="126"/>
        <v>67.349964608570033</v>
      </c>
      <c r="AB242">
        <f t="shared" si="127"/>
        <v>229</v>
      </c>
      <c r="AC242">
        <f>$AL$7*INDEX(I_L,MATCH(AB242-$AL$13,cpi_u,0))/INDEX(I_L,MATCH(AB2-$AL$13,cpi_u,0))</f>
        <v>1324.3683190067777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0.1903350994399034</v>
      </c>
      <c r="E243">
        <f t="shared" si="109"/>
        <v>1.7440687719213921E-2</v>
      </c>
      <c r="F243">
        <f t="shared" si="110"/>
        <v>0.18522092338843221</v>
      </c>
      <c r="G243">
        <f t="shared" si="111"/>
        <v>10.434826082233913</v>
      </c>
      <c r="H243" t="b">
        <f t="shared" si="112"/>
        <v>1</v>
      </c>
      <c r="I243">
        <f t="shared" si="113"/>
        <v>1.0250000000000001</v>
      </c>
      <c r="J243">
        <f t="shared" si="114"/>
        <v>1357.4775269819468</v>
      </c>
      <c r="K243">
        <f t="shared" si="115"/>
        <v>8.4552608318984426</v>
      </c>
      <c r="L243">
        <f t="shared" si="116"/>
        <v>14416.47514562425</v>
      </c>
      <c r="M243">
        <f t="shared" si="117"/>
        <v>89.795267479558945</v>
      </c>
      <c r="N243">
        <f t="shared" si="99"/>
        <v>0.41523232397099863</v>
      </c>
      <c r="O243">
        <f t="shared" si="118"/>
        <v>0.9960893543467606</v>
      </c>
      <c r="P243">
        <f t="shared" si="119"/>
        <v>1365.9327878138452</v>
      </c>
      <c r="Q243">
        <f t="shared" si="120"/>
        <v>0.17703318926078951</v>
      </c>
      <c r="R243">
        <f t="shared" si="121"/>
        <v>1.6105513839114183E-2</v>
      </c>
      <c r="S243">
        <f t="shared" si="122"/>
        <v>1366.4776460435928</v>
      </c>
      <c r="T243">
        <f t="shared" si="123"/>
        <v>14416.47514562425</v>
      </c>
      <c r="U243">
        <f t="shared" si="100"/>
        <v>547938.20002560772</v>
      </c>
      <c r="V243">
        <f t="shared" si="124"/>
        <v>68.445231641250714</v>
      </c>
      <c r="W243">
        <f t="shared" si="101"/>
        <v>52510.525399030317</v>
      </c>
      <c r="X243">
        <f t="shared" si="102"/>
        <v>55671.125002007357</v>
      </c>
      <c r="Y243">
        <f t="shared" si="103"/>
        <v>32980.307172642963</v>
      </c>
      <c r="Z243">
        <f t="shared" si="125"/>
        <v>6009.6882393783471</v>
      </c>
      <c r="AA243">
        <f t="shared" si="126"/>
        <v>65.852954587111697</v>
      </c>
      <c r="AB243">
        <f t="shared" si="127"/>
        <v>241</v>
      </c>
      <c r="AC243">
        <f>$AL$7*INDEX(I_L,MATCH(AB243-$AL$13,cpi_u,0))/INDEX(I_L,MATCH(AB2-$AL$13,cpi_u,0))</f>
        <v>1357.477526981947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0.1903350994399034</v>
      </c>
      <c r="E244">
        <f t="shared" si="109"/>
        <v>1.7440687719213921E-2</v>
      </c>
      <c r="F244">
        <f t="shared" si="110"/>
        <v>0.18199054310455012</v>
      </c>
      <c r="G244">
        <f t="shared" si="111"/>
        <v>10.252835539129363</v>
      </c>
      <c r="H244" t="b">
        <f t="shared" si="112"/>
        <v>0</v>
      </c>
      <c r="I244">
        <f t="shared" si="113"/>
        <v>1</v>
      </c>
      <c r="J244">
        <f t="shared" si="114"/>
        <v>1357.4775269819468</v>
      </c>
      <c r="K244">
        <f t="shared" si="115"/>
        <v>8.4726772848309615</v>
      </c>
      <c r="L244">
        <f t="shared" si="116"/>
        <v>14165.041904597609</v>
      </c>
      <c r="M244">
        <f t="shared" si="117"/>
        <v>88.410913918104924</v>
      </c>
      <c r="N244">
        <f t="shared" si="99"/>
        <v>0.41360855416414344</v>
      </c>
      <c r="O244">
        <f t="shared" si="118"/>
        <v>0.99608949083894394</v>
      </c>
      <c r="P244">
        <f t="shared" si="119"/>
        <v>1365.9502042667777</v>
      </c>
      <c r="Q244">
        <f t="shared" si="120"/>
        <v>0.17703318926078951</v>
      </c>
      <c r="R244">
        <f t="shared" si="121"/>
        <v>1.6105513839114183E-2</v>
      </c>
      <c r="S244">
        <f t="shared" si="122"/>
        <v>1366.4961848152689</v>
      </c>
      <c r="T244">
        <f t="shared" si="123"/>
        <v>14165.041904597609</v>
      </c>
      <c r="U244">
        <f t="shared" si="100"/>
        <v>535713.00135916448</v>
      </c>
      <c r="V244">
        <f t="shared" si="124"/>
        <v>66.918131405227911</v>
      </c>
      <c r="W244">
        <f t="shared" si="101"/>
        <v>52250.228662563306</v>
      </c>
      <c r="X244">
        <f t="shared" si="102"/>
        <v>55403.310849829875</v>
      </c>
      <c r="Y244">
        <f t="shared" si="103"/>
        <v>32328.033107402425</v>
      </c>
      <c r="Z244">
        <f t="shared" si="125"/>
        <v>5881.783269192646</v>
      </c>
      <c r="AA244">
        <f t="shared" si="126"/>
        <v>64.388980828497097</v>
      </c>
      <c r="AB244">
        <f t="shared" si="127"/>
        <v>241</v>
      </c>
      <c r="AC244">
        <f>$AL$7*INDEX(I_L,MATCH(AB244-$AL$13,cpi_u,0))/INDEX(I_L,MATCH(AB2-$AL$13,cpi_u,0))</f>
        <v>1357.477526981947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0.1903350994399034</v>
      </c>
      <c r="E245">
        <f t="shared" si="109"/>
        <v>1.7440687719213921E-2</v>
      </c>
      <c r="F245">
        <f t="shared" si="110"/>
        <v>0.1788165028744135</v>
      </c>
      <c r="G245">
        <f t="shared" si="111"/>
        <v>10.074019036254949</v>
      </c>
      <c r="H245" t="b">
        <f t="shared" si="112"/>
        <v>0</v>
      </c>
      <c r="I245">
        <f t="shared" si="113"/>
        <v>1</v>
      </c>
      <c r="J245">
        <f t="shared" si="114"/>
        <v>1357.4775269819468</v>
      </c>
      <c r="K245">
        <f t="shared" si="115"/>
        <v>8.4901296128049317</v>
      </c>
      <c r="L245">
        <f t="shared" si="116"/>
        <v>13917.993832209942</v>
      </c>
      <c r="M245">
        <f t="shared" si="117"/>
        <v>87.047902625981024</v>
      </c>
      <c r="N245">
        <f t="shared" si="99"/>
        <v>0.41199119441690152</v>
      </c>
      <c r="O245">
        <f t="shared" si="118"/>
        <v>0.99608963661181904</v>
      </c>
      <c r="P245">
        <f t="shared" si="119"/>
        <v>1365.9676565947516</v>
      </c>
      <c r="Q245">
        <f t="shared" si="120"/>
        <v>0.17703318926078951</v>
      </c>
      <c r="R245">
        <f t="shared" si="121"/>
        <v>1.6105513839114183E-2</v>
      </c>
      <c r="S245">
        <f t="shared" si="122"/>
        <v>1366.5147617737794</v>
      </c>
      <c r="T245">
        <f t="shared" si="123"/>
        <v>13917.993832209942</v>
      </c>
      <c r="U245">
        <f t="shared" si="100"/>
        <v>523690.61968616484</v>
      </c>
      <c r="V245">
        <f t="shared" si="124"/>
        <v>65.416365880485273</v>
      </c>
      <c r="W245">
        <f t="shared" si="101"/>
        <v>51984.279342879701</v>
      </c>
      <c r="X245">
        <f t="shared" si="102"/>
        <v>55130.051306363413</v>
      </c>
      <c r="Y245">
        <f t="shared" si="103"/>
        <v>31690.566643852024</v>
      </c>
      <c r="Z245">
        <f t="shared" si="125"/>
        <v>5756.6013058058206</v>
      </c>
      <c r="AA245">
        <f t="shared" si="126"/>
        <v>62.954723861667325</v>
      </c>
      <c r="AB245">
        <f t="shared" si="127"/>
        <v>241</v>
      </c>
      <c r="AC245">
        <f>$AL$7*INDEX(I_L,MATCH(AB245-$AL$13,cpi_u,0))/INDEX(I_L,MATCH(AB2-$AL$13,cpi_u,0))</f>
        <v>1357.477526981947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0.1903350994399034</v>
      </c>
      <c r="E246">
        <f t="shared" si="109"/>
        <v>1.7440687719213921E-2</v>
      </c>
      <c r="F246">
        <f t="shared" si="110"/>
        <v>0.17569782008873894</v>
      </c>
      <c r="G246">
        <f t="shared" si="111"/>
        <v>9.8983212161662095</v>
      </c>
      <c r="H246" t="b">
        <f t="shared" si="112"/>
        <v>0</v>
      </c>
      <c r="I246">
        <f t="shared" si="113"/>
        <v>1</v>
      </c>
      <c r="J246">
        <f t="shared" si="114"/>
        <v>1357.4775269819468</v>
      </c>
      <c r="K246">
        <f t="shared" si="115"/>
        <v>8.5076178897170536</v>
      </c>
      <c r="L246">
        <f t="shared" si="116"/>
        <v>13675.254448104422</v>
      </c>
      <c r="M246">
        <f t="shared" si="117"/>
        <v>85.705904574192758</v>
      </c>
      <c r="N246">
        <f t="shared" si="99"/>
        <v>0.41038022294737281</v>
      </c>
      <c r="O246">
        <f t="shared" si="118"/>
        <v>0.99608979150195487</v>
      </c>
      <c r="P246">
        <f t="shared" si="119"/>
        <v>1365.9851448716638</v>
      </c>
      <c r="Q246">
        <f t="shared" si="120"/>
        <v>0.17703318926078951</v>
      </c>
      <c r="R246">
        <f t="shared" si="121"/>
        <v>1.6105513839114183E-2</v>
      </c>
      <c r="S246">
        <f t="shared" si="122"/>
        <v>1366.5333769977826</v>
      </c>
      <c r="T246">
        <f t="shared" si="123"/>
        <v>13675.254448104422</v>
      </c>
      <c r="U246">
        <f t="shared" si="100"/>
        <v>511867.47842592921</v>
      </c>
      <c r="V246">
        <f t="shared" si="124"/>
        <v>63.939488301506046</v>
      </c>
      <c r="W246">
        <f t="shared" si="101"/>
        <v>51712.554810803013</v>
      </c>
      <c r="X246">
        <f t="shared" si="102"/>
        <v>54851.235741886339</v>
      </c>
      <c r="Y246">
        <f t="shared" si="103"/>
        <v>31067.672050918405</v>
      </c>
      <c r="Z246">
        <f t="shared" si="125"/>
        <v>5634.0844140295867</v>
      </c>
      <c r="AA246">
        <f t="shared" si="126"/>
        <v>61.549579458415643</v>
      </c>
      <c r="AB246">
        <f t="shared" si="127"/>
        <v>241</v>
      </c>
      <c r="AC246">
        <f>$AL$7*INDEX(I_L,MATCH(AB246-$AL$13,cpi_u,0))/INDEX(I_L,MATCH(AB2-$AL$13,cpi_u,0))</f>
        <v>1357.477526981947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0.1903350994399034</v>
      </c>
      <c r="E247">
        <f t="shared" si="109"/>
        <v>1.7440687719213921E-2</v>
      </c>
      <c r="F247">
        <f t="shared" si="110"/>
        <v>0.17263352927562461</v>
      </c>
      <c r="G247">
        <f t="shared" si="111"/>
        <v>9.7256876868905842</v>
      </c>
      <c r="H247" t="b">
        <f t="shared" si="112"/>
        <v>0</v>
      </c>
      <c r="I247">
        <f t="shared" si="113"/>
        <v>1</v>
      </c>
      <c r="J247">
        <f t="shared" si="114"/>
        <v>1357.4775269819468</v>
      </c>
      <c r="K247">
        <f t="shared" si="115"/>
        <v>8.525142189616254</v>
      </c>
      <c r="L247">
        <f t="shared" si="116"/>
        <v>13436.748605794242</v>
      </c>
      <c r="M247">
        <f t="shared" si="117"/>
        <v>84.38459580631222</v>
      </c>
      <c r="N247">
        <f t="shared" si="99"/>
        <v>0.40877561795134826</v>
      </c>
      <c r="O247">
        <f t="shared" si="118"/>
        <v>0.99608995534799361</v>
      </c>
      <c r="P247">
        <f t="shared" si="119"/>
        <v>1366.002669171563</v>
      </c>
      <c r="Q247">
        <f t="shared" si="120"/>
        <v>0.17703318926078951</v>
      </c>
      <c r="R247">
        <f t="shared" si="121"/>
        <v>1.6105513839114183E-2</v>
      </c>
      <c r="S247">
        <f t="shared" si="122"/>
        <v>1366.5520305660996</v>
      </c>
      <c r="T247">
        <f t="shared" si="123"/>
        <v>13436.748605794242</v>
      </c>
      <c r="U247">
        <f t="shared" si="100"/>
        <v>500240.06347673154</v>
      </c>
      <c r="V247">
        <f t="shared" si="124"/>
        <v>62.487059707278483</v>
      </c>
      <c r="W247">
        <f t="shared" si="101"/>
        <v>51434.929804605345</v>
      </c>
      <c r="X247">
        <f t="shared" si="102"/>
        <v>54566.751307494742</v>
      </c>
      <c r="Y247">
        <f t="shared" si="103"/>
        <v>30459.117828190578</v>
      </c>
      <c r="Z247">
        <f t="shared" si="125"/>
        <v>5514.1758885336421</v>
      </c>
      <c r="AA247">
        <f t="shared" si="126"/>
        <v>60.172955686123899</v>
      </c>
      <c r="AB247">
        <f t="shared" si="127"/>
        <v>241</v>
      </c>
      <c r="AC247">
        <f>$AL$7*INDEX(I_L,MATCH(AB247-$AL$13,cpi_u,0))/INDEX(I_L,MATCH(AB2-$AL$13,cpi_u,0))</f>
        <v>1357.477526981947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0.1903350994399034</v>
      </c>
      <c r="E248">
        <f t="shared" si="109"/>
        <v>1.7440687719213921E-2</v>
      </c>
      <c r="F248">
        <f t="shared" si="110"/>
        <v>0.16962268180166265</v>
      </c>
      <c r="G248">
        <f t="shared" si="111"/>
        <v>9.5560650050889215</v>
      </c>
      <c r="H248" t="b">
        <f t="shared" si="112"/>
        <v>0</v>
      </c>
      <c r="I248">
        <f t="shared" si="113"/>
        <v>1</v>
      </c>
      <c r="J248">
        <f t="shared" si="114"/>
        <v>1357.4775269819468</v>
      </c>
      <c r="K248">
        <f t="shared" si="115"/>
        <v>8.5427025867039976</v>
      </c>
      <c r="L248">
        <f t="shared" si="116"/>
        <v>13202.402469399</v>
      </c>
      <c r="M248">
        <f t="shared" si="117"/>
        <v>83.08365736027541</v>
      </c>
      <c r="N248">
        <f t="shared" si="99"/>
        <v>0.40717735760460672</v>
      </c>
      <c r="O248">
        <f t="shared" si="118"/>
        <v>0.99609012799062846</v>
      </c>
      <c r="P248">
        <f t="shared" si="119"/>
        <v>1366.0202295686508</v>
      </c>
      <c r="Q248">
        <f t="shared" si="120"/>
        <v>0.17703318926078951</v>
      </c>
      <c r="R248">
        <f t="shared" si="121"/>
        <v>1.6105513839114183E-2</v>
      </c>
      <c r="S248">
        <f t="shared" si="122"/>
        <v>1366.570722557713</v>
      </c>
      <c r="T248">
        <f t="shared" si="123"/>
        <v>13202.402469399</v>
      </c>
      <c r="U248">
        <f t="shared" si="100"/>
        <v>488804.92211569345</v>
      </c>
      <c r="V248">
        <f t="shared" si="124"/>
        <v>61.058648803877112</v>
      </c>
      <c r="W248">
        <f t="shared" si="101"/>
        <v>51151.276373213113</v>
      </c>
      <c r="X248">
        <f t="shared" si="102"/>
        <v>54276.482890289299</v>
      </c>
      <c r="Y248">
        <f t="shared" si="103"/>
        <v>29864.676631507566</v>
      </c>
      <c r="Z248">
        <f t="shared" si="125"/>
        <v>5396.8202278709823</v>
      </c>
      <c r="AA248">
        <f t="shared" si="126"/>
        <v>58.82427265797503</v>
      </c>
      <c r="AB248">
        <f t="shared" si="127"/>
        <v>241</v>
      </c>
      <c r="AC248">
        <f>$AL$7*INDEX(I_L,MATCH(AB248-$AL$13,cpi_u,0))/INDEX(I_L,MATCH(AB2-$AL$13,cpi_u,0))</f>
        <v>1357.477526981947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0.1903350994399034</v>
      </c>
      <c r="E249">
        <f t="shared" si="109"/>
        <v>1.7440687719213921E-2</v>
      </c>
      <c r="F249">
        <f t="shared" si="110"/>
        <v>0.16666434557826426</v>
      </c>
      <c r="G249">
        <f t="shared" si="111"/>
        <v>9.3894006595106578</v>
      </c>
      <c r="H249" t="b">
        <f t="shared" si="112"/>
        <v>0</v>
      </c>
      <c r="I249">
        <f t="shared" si="113"/>
        <v>1</v>
      </c>
      <c r="J249">
        <f t="shared" si="114"/>
        <v>1357.4775269819468</v>
      </c>
      <c r="K249">
        <f t="shared" si="115"/>
        <v>8.5602991553345706</v>
      </c>
      <c r="L249">
        <f t="shared" si="116"/>
        <v>12972.143490786833</v>
      </c>
      <c r="M249">
        <f t="shared" si="117"/>
        <v>81.802775191384939</v>
      </c>
      <c r="N249">
        <f t="shared" si="99"/>
        <v>0.40558542006516451</v>
      </c>
      <c r="O249">
        <f t="shared" si="118"/>
        <v>0.9960903092725798</v>
      </c>
      <c r="P249">
        <f t="shared" si="119"/>
        <v>1366.0378261372814</v>
      </c>
      <c r="Q249">
        <f t="shared" si="120"/>
        <v>0.17703318926078951</v>
      </c>
      <c r="R249">
        <f t="shared" si="121"/>
        <v>1.6105513839114183E-2</v>
      </c>
      <c r="S249">
        <f t="shared" si="122"/>
        <v>1366.5894530517687</v>
      </c>
      <c r="T249">
        <f t="shared" si="123"/>
        <v>12972.143490786833</v>
      </c>
      <c r="U249">
        <f t="shared" si="100"/>
        <v>477558.66191821976</v>
      </c>
      <c r="V249">
        <f t="shared" si="124"/>
        <v>59.653831829484943</v>
      </c>
      <c r="W249">
        <f t="shared" si="101"/>
        <v>50861.463818193122</v>
      </c>
      <c r="X249">
        <f t="shared" si="102"/>
        <v>53980.313067662792</v>
      </c>
      <c r="Y249">
        <f t="shared" si="103"/>
        <v>29284.125199884835</v>
      </c>
      <c r="Z249">
        <f t="shared" si="125"/>
        <v>5281.9631090463818</v>
      </c>
      <c r="AA249">
        <f t="shared" si="126"/>
        <v>57.502962288210128</v>
      </c>
      <c r="AB249">
        <f t="shared" si="127"/>
        <v>241</v>
      </c>
      <c r="AC249">
        <f>$AL$7*INDEX(I_L,MATCH(AB249-$AL$13,cpi_u,0))/INDEX(I_L,MATCH(AB2-$AL$13,cpi_u,0))</f>
        <v>1357.477526981947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0.1903350994399034</v>
      </c>
      <c r="E250">
        <f t="shared" si="109"/>
        <v>1.7440687719213921E-2</v>
      </c>
      <c r="F250">
        <f t="shared" si="110"/>
        <v>0.16375760477310661</v>
      </c>
      <c r="G250">
        <f t="shared" si="111"/>
        <v>9.2256430547375512</v>
      </c>
      <c r="H250" t="b">
        <f t="shared" si="112"/>
        <v>0</v>
      </c>
      <c r="I250">
        <f t="shared" si="113"/>
        <v>1</v>
      </c>
      <c r="J250">
        <f t="shared" si="114"/>
        <v>1357.4775269819468</v>
      </c>
      <c r="K250">
        <f t="shared" si="115"/>
        <v>8.5779319700154328</v>
      </c>
      <c r="L250">
        <f t="shared" si="116"/>
        <v>12745.900387115187</v>
      </c>
      <c r="M250">
        <f t="shared" si="117"/>
        <v>80.541640096500458</v>
      </c>
      <c r="N250">
        <f t="shared" si="99"/>
        <v>0.40399978347547871</v>
      </c>
      <c r="O250">
        <f t="shared" si="118"/>
        <v>0.99609049903857239</v>
      </c>
      <c r="P250">
        <f t="shared" si="119"/>
        <v>1366.0554589519622</v>
      </c>
      <c r="Q250">
        <f t="shared" si="120"/>
        <v>0.17703318926078951</v>
      </c>
      <c r="R250">
        <f t="shared" si="121"/>
        <v>1.6105513839114183E-2</v>
      </c>
      <c r="S250">
        <f t="shared" si="122"/>
        <v>1366.6082221275756</v>
      </c>
      <c r="T250">
        <f t="shared" si="123"/>
        <v>12745.900387115187</v>
      </c>
      <c r="U250">
        <f t="shared" si="100"/>
        <v>466497.94969662151</v>
      </c>
      <c r="V250">
        <f t="shared" si="124"/>
        <v>58.272192421812463</v>
      </c>
      <c r="W250">
        <f t="shared" si="101"/>
        <v>50565.358634492775</v>
      </c>
      <c r="X250">
        <f t="shared" si="102"/>
        <v>53678.122060669986</v>
      </c>
      <c r="Y250">
        <f t="shared" si="103"/>
        <v>28717.244283752851</v>
      </c>
      <c r="Z250">
        <f t="shared" si="125"/>
        <v>5169.5513626168558</v>
      </c>
      <c r="AA250">
        <f t="shared" si="126"/>
        <v>56.208468052330105</v>
      </c>
      <c r="AB250">
        <f t="shared" si="127"/>
        <v>241</v>
      </c>
      <c r="AC250">
        <f>$AL$7*INDEX(I_L,MATCH(AB250-$AL$13,cpi_u,0))/INDEX(I_L,MATCH(AB2-$AL$13,cpi_u,0))</f>
        <v>1357.477526981947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0.1903350994399034</v>
      </c>
      <c r="E251">
        <f t="shared" si="109"/>
        <v>1.7440687719213921E-2</v>
      </c>
      <c r="F251">
        <f t="shared" si="110"/>
        <v>0.16090155952661242</v>
      </c>
      <c r="G251">
        <f t="shared" si="111"/>
        <v>9.0647414952109386</v>
      </c>
      <c r="H251" t="b">
        <f t="shared" si="112"/>
        <v>0</v>
      </c>
      <c r="I251">
        <f t="shared" si="113"/>
        <v>1</v>
      </c>
      <c r="J251">
        <f t="shared" si="114"/>
        <v>1357.4775269819468</v>
      </c>
      <c r="K251">
        <f t="shared" si="115"/>
        <v>8.5956011054075141</v>
      </c>
      <c r="L251">
        <f t="shared" si="116"/>
        <v>12523.603118763303</v>
      </c>
      <c r="M251">
        <f t="shared" si="117"/>
        <v>79.299947639397246</v>
      </c>
      <c r="N251">
        <f t="shared" si="99"/>
        <v>0.40242042596460575</v>
      </c>
      <c r="O251">
        <f t="shared" si="118"/>
        <v>0.99609069713531462</v>
      </c>
      <c r="P251">
        <f t="shared" si="119"/>
        <v>1366.0731280873542</v>
      </c>
      <c r="Q251">
        <f t="shared" si="120"/>
        <v>0.17703318926078951</v>
      </c>
      <c r="R251">
        <f t="shared" si="121"/>
        <v>1.6105513839114183E-2</v>
      </c>
      <c r="S251">
        <f t="shared" si="122"/>
        <v>1366.6270298646052</v>
      </c>
      <c r="T251">
        <f t="shared" si="123"/>
        <v>12523.603118763303</v>
      </c>
      <c r="U251">
        <f t="shared" si="100"/>
        <v>455619.51045758009</v>
      </c>
      <c r="V251">
        <f t="shared" si="124"/>
        <v>56.913321487870164</v>
      </c>
      <c r="W251">
        <f t="shared" si="101"/>
        <v>50262.824449907588</v>
      </c>
      <c r="X251">
        <f t="shared" si="102"/>
        <v>53369.787686461452</v>
      </c>
      <c r="Y251">
        <f t="shared" si="103"/>
        <v>28163.818574484689</v>
      </c>
      <c r="Z251">
        <f t="shared" si="125"/>
        <v>5059.5329483132045</v>
      </c>
      <c r="AA251">
        <f t="shared" si="126"/>
        <v>54.940244752142547</v>
      </c>
      <c r="AB251">
        <f t="shared" si="127"/>
        <v>241</v>
      </c>
      <c r="AC251">
        <f>$AL$7*INDEX(I_L,MATCH(AB251-$AL$13,cpi_u,0))/INDEX(I_L,MATCH(AB2-$AL$13,cpi_u,0))</f>
        <v>1357.477526981947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0.1903350994399034</v>
      </c>
      <c r="E252">
        <f t="shared" si="109"/>
        <v>1.7440687719213921E-2</v>
      </c>
      <c r="F252">
        <f t="shared" si="110"/>
        <v>0.15809532567337425</v>
      </c>
      <c r="G252">
        <f t="shared" si="111"/>
        <v>8.9066461695375647</v>
      </c>
      <c r="H252" t="b">
        <f t="shared" si="112"/>
        <v>0</v>
      </c>
      <c r="I252">
        <f t="shared" si="113"/>
        <v>1</v>
      </c>
      <c r="J252">
        <f t="shared" si="114"/>
        <v>1357.4775269819468</v>
      </c>
      <c r="K252">
        <f t="shared" si="115"/>
        <v>8.6133066363255342</v>
      </c>
      <c r="L252">
        <f t="shared" si="116"/>
        <v>12305.182867649579</v>
      </c>
      <c r="M252">
        <f t="shared" si="117"/>
        <v>78.077398077275816</v>
      </c>
      <c r="N252">
        <f t="shared" si="99"/>
        <v>0.40084732565031411</v>
      </c>
      <c r="O252">
        <f t="shared" si="118"/>
        <v>0.99609090341147344</v>
      </c>
      <c r="P252">
        <f t="shared" si="119"/>
        <v>1366.0908336182722</v>
      </c>
      <c r="Q252">
        <f t="shared" si="120"/>
        <v>0.17703318926078951</v>
      </c>
      <c r="R252">
        <f t="shared" si="121"/>
        <v>1.6105513839114183E-2</v>
      </c>
      <c r="S252">
        <f t="shared" si="122"/>
        <v>1366.6458763424941</v>
      </c>
      <c r="T252">
        <f t="shared" si="123"/>
        <v>12305.182867649579</v>
      </c>
      <c r="U252">
        <f t="shared" si="100"/>
        <v>444920.12637811468</v>
      </c>
      <c r="V252">
        <f t="shared" si="124"/>
        <v>55.576817076052379</v>
      </c>
      <c r="W252">
        <f t="shared" si="101"/>
        <v>49953.721963248856</v>
      </c>
      <c r="X252">
        <f t="shared" si="102"/>
        <v>53055.185309762586</v>
      </c>
      <c r="Y252">
        <f t="shared" si="103"/>
        <v>27623.636635187675</v>
      </c>
      <c r="Z252">
        <f t="shared" si="125"/>
        <v>4951.856931171912</v>
      </c>
      <c r="AA252">
        <f t="shared" si="126"/>
        <v>53.697758285557725</v>
      </c>
      <c r="AB252">
        <f t="shared" si="127"/>
        <v>241</v>
      </c>
      <c r="AC252">
        <f>$AL$7*INDEX(I_L,MATCH(AB252-$AL$13,cpi_u,0))/INDEX(I_L,MATCH(AB2-$AL$13,cpi_u,0))</f>
        <v>1357.477526981947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0.1903350994399034</v>
      </c>
      <c r="E253">
        <f t="shared" si="109"/>
        <v>1.7440687719213921E-2</v>
      </c>
      <c r="F253">
        <f t="shared" si="110"/>
        <v>0.15533803446843752</v>
      </c>
      <c r="G253">
        <f t="shared" si="111"/>
        <v>8.7513081350691273</v>
      </c>
      <c r="H253" t="b">
        <f t="shared" si="112"/>
        <v>0</v>
      </c>
      <c r="I253">
        <f t="shared" si="113"/>
        <v>1</v>
      </c>
      <c r="J253">
        <f t="shared" si="114"/>
        <v>1357.4775269819468</v>
      </c>
      <c r="K253">
        <f t="shared" si="115"/>
        <v>8.6310486377383153</v>
      </c>
      <c r="L253">
        <f t="shared" si="116"/>
        <v>12090.572015927082</v>
      </c>
      <c r="M253">
        <f t="shared" si="117"/>
        <v>76.873696288404389</v>
      </c>
      <c r="N253">
        <f t="shared" si="99"/>
        <v>0.39928046064115419</v>
      </c>
      <c r="O253">
        <f t="shared" si="118"/>
        <v>0.99609111771765491</v>
      </c>
      <c r="P253">
        <f t="shared" si="119"/>
        <v>1366.1085756196851</v>
      </c>
      <c r="Q253">
        <f t="shared" si="120"/>
        <v>0.17703318926078951</v>
      </c>
      <c r="R253">
        <f t="shared" si="121"/>
        <v>1.6105513839114183E-2</v>
      </c>
      <c r="S253">
        <f t="shared" si="122"/>
        <v>1366.6647616410414</v>
      </c>
      <c r="T253">
        <f t="shared" si="123"/>
        <v>12090.572015927082</v>
      </c>
      <c r="U253">
        <f t="shared" si="100"/>
        <v>434396.63579971803</v>
      </c>
      <c r="V253">
        <f t="shared" si="124"/>
        <v>54.262284250490637</v>
      </c>
      <c r="W253">
        <f t="shared" si="101"/>
        <v>49637.908881183168</v>
      </c>
      <c r="X253">
        <f t="shared" si="102"/>
        <v>52734.187793378595</v>
      </c>
      <c r="Y253">
        <f t="shared" si="103"/>
        <v>27096.490832738826</v>
      </c>
      <c r="Z253">
        <f t="shared" si="125"/>
        <v>4846.4734581668981</v>
      </c>
      <c r="AA253">
        <f t="shared" si="126"/>
        <v>52.480485421038523</v>
      </c>
      <c r="AB253">
        <f t="shared" si="127"/>
        <v>241</v>
      </c>
      <c r="AC253">
        <f>$AL$7*INDEX(I_L,MATCH(AB253-$AL$13,cpi_u,0))/INDEX(I_L,MATCH(AB2-$AL$13,cpi_u,0))</f>
        <v>1357.477526981947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0.21365568669536419</v>
      </c>
      <c r="E254">
        <f t="shared" si="109"/>
        <v>1.9830775081096763E-2</v>
      </c>
      <c r="F254">
        <f t="shared" si="110"/>
        <v>0.17354522329192823</v>
      </c>
      <c r="G254">
        <f t="shared" si="111"/>
        <v>8.5777629117771994</v>
      </c>
      <c r="H254" t="b">
        <f t="shared" si="112"/>
        <v>0</v>
      </c>
      <c r="I254">
        <f t="shared" si="113"/>
        <v>1</v>
      </c>
      <c r="J254">
        <f t="shared" si="114"/>
        <v>1357.4775269819468</v>
      </c>
      <c r="K254">
        <f t="shared" si="115"/>
        <v>8.6488271847691074</v>
      </c>
      <c r="L254">
        <f t="shared" si="116"/>
        <v>11879.704125050632</v>
      </c>
      <c r="M254">
        <f t="shared" si="117"/>
        <v>75.688551700876914</v>
      </c>
      <c r="N254">
        <f t="shared" si="99"/>
        <v>0.39771980903848464</v>
      </c>
      <c r="O254">
        <f t="shared" si="118"/>
        <v>0.99609133990638188</v>
      </c>
      <c r="P254">
        <f t="shared" si="119"/>
        <v>1366.1263541667158</v>
      </c>
      <c r="Q254">
        <f t="shared" si="120"/>
        <v>0.19872397540279738</v>
      </c>
      <c r="R254">
        <f t="shared" si="121"/>
        <v>1.8293095014864424E-2</v>
      </c>
      <c r="S254">
        <f t="shared" si="122"/>
        <v>1366.6836858402119</v>
      </c>
      <c r="T254">
        <f t="shared" si="123"/>
        <v>11879.704125050632</v>
      </c>
      <c r="U254">
        <f t="shared" si="100"/>
        <v>424045.93224033358</v>
      </c>
      <c r="V254">
        <f t="shared" si="124"/>
        <v>52.969334967635604</v>
      </c>
      <c r="W254">
        <f t="shared" si="101"/>
        <v>49435.492284138818</v>
      </c>
      <c r="X254">
        <f t="shared" si="102"/>
        <v>52523.445552067926</v>
      </c>
      <c r="Y254">
        <f t="shared" si="103"/>
        <v>26487.731014943503</v>
      </c>
      <c r="Z254">
        <f t="shared" si="125"/>
        <v>4743.3337353308361</v>
      </c>
      <c r="AA254">
        <f t="shared" si="126"/>
        <v>51.287913576611508</v>
      </c>
      <c r="AB254">
        <f t="shared" si="127"/>
        <v>241</v>
      </c>
      <c r="AC254">
        <f>$AL$7*INDEX(I_L,MATCH(AB254-$AL$13,cpi_u,0))/INDEX(I_L,MATCH(AB2-$AL$13,cpi_u,0))</f>
        <v>1357.477526981947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0.21297198849793902</v>
      </c>
      <c r="E255">
        <f t="shared" si="109"/>
        <v>1.975978486563057E-2</v>
      </c>
      <c r="F255">
        <f t="shared" si="110"/>
        <v>0.16949474976510231</v>
      </c>
      <c r="G255">
        <f t="shared" si="111"/>
        <v>8.4082681620120976</v>
      </c>
      <c r="H255" t="b">
        <f t="shared" si="112"/>
        <v>1</v>
      </c>
      <c r="I255">
        <f t="shared" si="113"/>
        <v>1.0249999999999997</v>
      </c>
      <c r="J255">
        <f t="shared" si="114"/>
        <v>1391.414465156495</v>
      </c>
      <c r="K255">
        <f t="shared" si="115"/>
        <v>8.666642352695904</v>
      </c>
      <c r="L255">
        <f t="shared" si="116"/>
        <v>11935.223394129691</v>
      </c>
      <c r="M255">
        <f t="shared" si="117"/>
        <v>74.34040334259241</v>
      </c>
      <c r="N255">
        <f t="shared" si="99"/>
        <v>0.39616534893845573</v>
      </c>
      <c r="O255">
        <f t="shared" si="118"/>
        <v>0.99609156983207114</v>
      </c>
      <c r="P255">
        <f t="shared" si="119"/>
        <v>1400.0811075091908</v>
      </c>
      <c r="Q255">
        <f t="shared" si="120"/>
        <v>0.19808805868150842</v>
      </c>
      <c r="R255">
        <f t="shared" si="121"/>
        <v>1.8228192612241845E-2</v>
      </c>
      <c r="S255">
        <f t="shared" si="122"/>
        <v>1400.6395871946822</v>
      </c>
      <c r="T255">
        <f t="shared" si="123"/>
        <v>11935.223394129691</v>
      </c>
      <c r="U255">
        <f t="shared" si="100"/>
        <v>413601.4380386378</v>
      </c>
      <c r="V255">
        <f t="shared" si="124"/>
        <v>51.664669906909126</v>
      </c>
      <c r="W255">
        <f t="shared" si="101"/>
        <v>49189.848619155287</v>
      </c>
      <c r="X255">
        <f t="shared" si="102"/>
        <v>52269.773164484955</v>
      </c>
      <c r="Y255">
        <f t="shared" si="103"/>
        <v>25896.831495895032</v>
      </c>
      <c r="Z255">
        <f t="shared" si="125"/>
        <v>4746.8747691449153</v>
      </c>
      <c r="AA255">
        <f t="shared" si="126"/>
        <v>50.034403002720566</v>
      </c>
      <c r="AB255">
        <f t="shared" si="127"/>
        <v>253</v>
      </c>
      <c r="AC255">
        <f>$AL$7*INDEX(I_L,MATCH(AB255-$AL$13,cpi_u,0))/INDEX(I_L,MATCH(AB2-$AL$13,cpi_u,0))</f>
        <v>1391.4144651564955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0.21297198849793902</v>
      </c>
      <c r="E256">
        <f t="shared" si="109"/>
        <v>1.975978486563057E-2</v>
      </c>
      <c r="F256">
        <f t="shared" si="110"/>
        <v>0.16614556997389002</v>
      </c>
      <c r="G256">
        <f t="shared" si="111"/>
        <v>8.2421225920382071</v>
      </c>
      <c r="H256" t="b">
        <f t="shared" si="112"/>
        <v>0</v>
      </c>
      <c r="I256">
        <f t="shared" si="113"/>
        <v>1</v>
      </c>
      <c r="J256">
        <f t="shared" si="114"/>
        <v>1391.414465156495</v>
      </c>
      <c r="K256">
        <f t="shared" si="115"/>
        <v>8.6844942169517338</v>
      </c>
      <c r="L256">
        <f t="shared" si="116"/>
        <v>11699.385947538449</v>
      </c>
      <c r="M256">
        <f t="shared" si="117"/>
        <v>73.021556227573441</v>
      </c>
      <c r="N256">
        <f t="shared" si="99"/>
        <v>0.39461705843395101</v>
      </c>
      <c r="O256">
        <f t="shared" si="118"/>
        <v>0.99609180735101277</v>
      </c>
      <c r="P256">
        <f t="shared" si="119"/>
        <v>1400.0989593734466</v>
      </c>
      <c r="Q256">
        <f t="shared" si="120"/>
        <v>0.19808805868150842</v>
      </c>
      <c r="R256">
        <f t="shared" si="121"/>
        <v>1.8228192612241845E-2</v>
      </c>
      <c r="S256">
        <f t="shared" si="122"/>
        <v>1400.6585894356504</v>
      </c>
      <c r="T256">
        <f t="shared" si="123"/>
        <v>11699.385947538449</v>
      </c>
      <c r="U256">
        <f t="shared" si="100"/>
        <v>403355.23262944666</v>
      </c>
      <c r="V256">
        <f t="shared" si="124"/>
        <v>50.384773921115197</v>
      </c>
      <c r="W256">
        <f t="shared" si="101"/>
        <v>48938.271437394455</v>
      </c>
      <c r="X256">
        <f t="shared" si="102"/>
        <v>52010.377672186682</v>
      </c>
      <c r="Y256">
        <f t="shared" si="103"/>
        <v>25320.676202922448</v>
      </c>
      <c r="Z256">
        <f t="shared" si="125"/>
        <v>4634.8913162722347</v>
      </c>
      <c r="AA256">
        <f t="shared" si="126"/>
        <v>48.811301577535829</v>
      </c>
      <c r="AB256">
        <f t="shared" si="127"/>
        <v>253</v>
      </c>
      <c r="AC256">
        <f>$AL$7*INDEX(I_L,MATCH(AB256-$AL$13,cpi_u,0))/INDEX(I_L,MATCH(AB2-$AL$13,cpi_u,0))</f>
        <v>1391.4144651564955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0.21297198849793902</v>
      </c>
      <c r="E257">
        <f t="shared" si="109"/>
        <v>1.975978486563057E-2</v>
      </c>
      <c r="F257">
        <f t="shared" si="110"/>
        <v>0.16286256925482837</v>
      </c>
      <c r="G257">
        <f t="shared" si="111"/>
        <v>8.0792600227833784</v>
      </c>
      <c r="H257" t="b">
        <f t="shared" si="112"/>
        <v>0</v>
      </c>
      <c r="I257">
        <f t="shared" si="113"/>
        <v>1</v>
      </c>
      <c r="J257">
        <f t="shared" si="114"/>
        <v>1391.414465156495</v>
      </c>
      <c r="K257">
        <f t="shared" si="115"/>
        <v>8.7023828531250551</v>
      </c>
      <c r="L257">
        <f t="shared" si="116"/>
        <v>11468.208598155106</v>
      </c>
      <c r="M257">
        <f t="shared" si="117"/>
        <v>71.726106318307927</v>
      </c>
      <c r="N257">
        <f t="shared" si="99"/>
        <v>0.39307491561648894</v>
      </c>
      <c r="O257">
        <f t="shared" si="118"/>
        <v>0.99609205232135145</v>
      </c>
      <c r="P257">
        <f t="shared" si="119"/>
        <v>1400.1168480096201</v>
      </c>
      <c r="Q257">
        <f t="shared" si="120"/>
        <v>0.19808805868150842</v>
      </c>
      <c r="R257">
        <f t="shared" si="121"/>
        <v>1.8228192612241845E-2</v>
      </c>
      <c r="S257">
        <f t="shared" si="122"/>
        <v>1400.6776308181234</v>
      </c>
      <c r="T257">
        <f t="shared" si="123"/>
        <v>11468.208598155106</v>
      </c>
      <c r="U257">
        <f t="shared" si="100"/>
        <v>393303.36975591216</v>
      </c>
      <c r="V257">
        <f t="shared" si="124"/>
        <v>49.129154066954634</v>
      </c>
      <c r="W257">
        <f t="shared" si="101"/>
        <v>48680.617859408347</v>
      </c>
      <c r="X257">
        <f t="shared" si="102"/>
        <v>51745.130373681714</v>
      </c>
      <c r="Y257">
        <f t="shared" si="103"/>
        <v>24758.993445888191</v>
      </c>
      <c r="Z257">
        <f t="shared" si="125"/>
        <v>4525.5507425109126</v>
      </c>
      <c r="AA257">
        <f t="shared" si="126"/>
        <v>47.615783177429179</v>
      </c>
      <c r="AB257">
        <f t="shared" si="127"/>
        <v>253</v>
      </c>
      <c r="AC257">
        <f>$AL$7*INDEX(I_L,MATCH(AB257-$AL$13,cpi_u,0))/INDEX(I_L,MATCH(AB2-$AL$13,cpi_u,0))</f>
        <v>1391.4144651564955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0.21297198849793902</v>
      </c>
      <c r="E258">
        <f t="shared" si="109"/>
        <v>1.975978486563057E-2</v>
      </c>
      <c r="F258">
        <f t="shared" si="110"/>
        <v>0.1596444399236891</v>
      </c>
      <c r="G258">
        <f t="shared" si="111"/>
        <v>7.9196155828596897</v>
      </c>
      <c r="H258" t="b">
        <f t="shared" si="112"/>
        <v>0</v>
      </c>
      <c r="I258">
        <f t="shared" si="113"/>
        <v>1</v>
      </c>
      <c r="J258">
        <f t="shared" si="114"/>
        <v>1391.414465156495</v>
      </c>
      <c r="K258">
        <f t="shared" si="115"/>
        <v>8.7203083369599792</v>
      </c>
      <c r="L258">
        <f t="shared" si="116"/>
        <v>11241.599263461387</v>
      </c>
      <c r="M258">
        <f t="shared" si="117"/>
        <v>70.453638533145366</v>
      </c>
      <c r="N258">
        <f t="shared" ref="N258:N321" si="132">INDEX(P_L,MATCH(A258,curve_t,0))</f>
        <v>0.39153889857808222</v>
      </c>
      <c r="O258">
        <f t="shared" si="118"/>
        <v>0.99609230460306109</v>
      </c>
      <c r="P258">
        <f t="shared" si="119"/>
        <v>1400.134773493455</v>
      </c>
      <c r="Q258">
        <f t="shared" si="120"/>
        <v>0.19808805868150842</v>
      </c>
      <c r="R258">
        <f t="shared" si="121"/>
        <v>1.8228192612241845E-2</v>
      </c>
      <c r="S258">
        <f t="shared" si="122"/>
        <v>1400.6967114227268</v>
      </c>
      <c r="T258">
        <f t="shared" si="123"/>
        <v>11241.599263461387</v>
      </c>
      <c r="U258">
        <f t="shared" ref="U258:U321" si="133">L259+M259+V259*O259+O259*U259</f>
        <v>383441.98115970916</v>
      </c>
      <c r="V258">
        <f t="shared" si="124"/>
        <v>47.897327144247001</v>
      </c>
      <c r="W258">
        <f t="shared" ref="W258:W321" si="134">P259+(1-E259)*(O259*(W259+$AL$14*W259))</f>
        <v>48416.741589021993</v>
      </c>
      <c r="X258">
        <f t="shared" ref="X258:X321" si="135">S259+(1-R259)*(O259*(X259+$AL$14*X259))</f>
        <v>51473.89969751329</v>
      </c>
      <c r="Y258">
        <f t="shared" ref="Y258:Y321" si="136">G258*(X258-W258)</f>
        <v>24211.516995273534</v>
      </c>
      <c r="Z258">
        <f t="shared" si="125"/>
        <v>4418.790681879469</v>
      </c>
      <c r="AA258">
        <f t="shared" si="126"/>
        <v>46.447224736183273</v>
      </c>
      <c r="AB258">
        <f t="shared" si="127"/>
        <v>253</v>
      </c>
      <c r="AC258">
        <f>$AL$7*INDEX(I_L,MATCH(AB258-$AL$13,cpi_u,0))/INDEX(I_L,MATCH(AB2-$AL$13,cpi_u,0))</f>
        <v>1391.4144651564955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IF(B259&gt;=120,1,INDEX(mort_v1_F,MATCH(B259,mort_age,0))*INDEX(cif,MATCH(B259,cif_age,0),MATCH(C259,cif_year,0)))</f>
        <v>0.21297198849793902</v>
      </c>
      <c r="E259">
        <f t="shared" ref="E259:E322" si="142">1-(1-D259)^(1/12)</f>
        <v>1.975978486563057E-2</v>
      </c>
      <c r="F259">
        <f t="shared" ref="F259:F322" si="143">G258*E259</f>
        <v>0.15648990013580291</v>
      </c>
      <c r="G259">
        <f t="shared" ref="G259:G322" si="144">G258-F259</f>
        <v>7.7631256827238868</v>
      </c>
      <c r="H259" t="b">
        <f t="shared" ref="H259:H322" si="145">AND(A259-$AL$10&gt;0,MOD(A259-$AL$10,12)=0)</f>
        <v>0</v>
      </c>
      <c r="I259">
        <f t="shared" ref="I259:I322" si="146">IF($AL$4="CPI",IF(H259,INDEX(I_L,MATCH(A259-$AL$13,cpi_u,0))/INDEX(I_L,MATCH(A259-$AL$13-12,cpi_u,0)),1),1)</f>
        <v>1</v>
      </c>
      <c r="J259">
        <f t="shared" ref="J259:J322" si="147">J258*I259</f>
        <v>1391.414465156495</v>
      </c>
      <c r="K259">
        <f t="shared" ref="K259:K322" si="148">$AL$17*(INDEX(I_L,MATCH(A259-1,cpi_u,0))/$AL$18)</f>
        <v>8.7382707443566598</v>
      </c>
      <c r="L259">
        <f t="shared" ref="L259:L322" si="149">G258*J259</f>
        <v>11019.467680469759</v>
      </c>
      <c r="M259">
        <f t="shared" ref="M259:M322" si="150">G258*K259</f>
        <v>69.203745154253937</v>
      </c>
      <c r="N259">
        <f t="shared" si="132"/>
        <v>0.39000898541305862</v>
      </c>
      <c r="O259">
        <f t="shared" ref="O259:O322" si="151">N259/N258</f>
        <v>0.99609256405792723</v>
      </c>
      <c r="P259">
        <f t="shared" ref="P259:P322" si="152">J259+K259</f>
        <v>1400.1527359008517</v>
      </c>
      <c r="Q259">
        <f t="shared" ref="Q259:Q322" si="153">IF(B259&gt;=120,1,D259*$AL$15)</f>
        <v>0.19808805868150842</v>
      </c>
      <c r="R259">
        <f t="shared" ref="R259:R322" si="154">1-(1-Q259)^(1/12)</f>
        <v>1.8228192612241845E-2</v>
      </c>
      <c r="S259">
        <f t="shared" ref="S259:S322" si="155">J259+K259*$AL$16</f>
        <v>1400.7158313302516</v>
      </c>
      <c r="T259">
        <f t="shared" ref="T259:T322" si="156">L259</f>
        <v>11019.467680469759</v>
      </c>
      <c r="U259">
        <f t="shared" si="133"/>
        <v>373767.275032587</v>
      </c>
      <c r="V259">
        <f t="shared" ref="V259:V322" si="157">$AL$14*U259</f>
        <v>46.688819502507556</v>
      </c>
      <c r="W259">
        <f t="shared" si="134"/>
        <v>48146.492831408286</v>
      </c>
      <c r="X259">
        <f t="shared" si="135"/>
        <v>51196.551138023766</v>
      </c>
      <c r="Y259">
        <f t="shared" si="136"/>
        <v>23677.985973891955</v>
      </c>
      <c r="Z259">
        <f t="shared" ref="Z259:Z322" si="158">N258*L259</f>
        <v>4314.5502385279042</v>
      </c>
      <c r="AA259">
        <f t="shared" ref="AA259:AA322" si="159">N258*M259+N259*V259</f>
        <v>45.305017279481277</v>
      </c>
      <c r="AB259">
        <f t="shared" ref="AB259:AB322" si="160">IF(H259,A259,AB258)</f>
        <v>253</v>
      </c>
      <c r="AC259">
        <f>$AL$7*INDEX(I_L,MATCH(AB259-$AL$13,cpi_u,0))/INDEX(I_L,MATCH(AB2-$AL$13,cpi_u,0))</f>
        <v>1391.4144651564955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0.21297198849793902</v>
      </c>
      <c r="E260">
        <f t="shared" si="142"/>
        <v>1.975978486563057E-2</v>
      </c>
      <c r="F260">
        <f t="shared" si="143"/>
        <v>0.15339769337547543</v>
      </c>
      <c r="G260">
        <f t="shared" si="144"/>
        <v>7.6097279893484115</v>
      </c>
      <c r="H260" t="b">
        <f t="shared" si="145"/>
        <v>0</v>
      </c>
      <c r="I260">
        <f t="shared" si="146"/>
        <v>1</v>
      </c>
      <c r="J260">
        <f t="shared" si="147"/>
        <v>1391.414465156495</v>
      </c>
      <c r="K260">
        <f t="shared" si="148"/>
        <v>8.756270151371595</v>
      </c>
      <c r="L260">
        <f t="shared" si="149"/>
        <v>10801.725369769907</v>
      </c>
      <c r="M260">
        <f t="shared" si="150"/>
        <v>67.976025696981409</v>
      </c>
      <c r="N260">
        <f t="shared" si="132"/>
        <v>0.38848515421984309</v>
      </c>
      <c r="O260">
        <f t="shared" si="151"/>
        <v>0.99609283054952791</v>
      </c>
      <c r="P260">
        <f t="shared" si="152"/>
        <v>1400.1707353078666</v>
      </c>
      <c r="Q260">
        <f t="shared" si="153"/>
        <v>0.19808805868150842</v>
      </c>
      <c r="R260">
        <f t="shared" si="154"/>
        <v>1.8228192612241845E-2</v>
      </c>
      <c r="S260">
        <f t="shared" si="155"/>
        <v>1400.7349906216555</v>
      </c>
      <c r="T260">
        <f t="shared" si="156"/>
        <v>10801.725369769907</v>
      </c>
      <c r="U260">
        <f t="shared" si="133"/>
        <v>364275.53449880029</v>
      </c>
      <c r="V260">
        <f t="shared" si="157"/>
        <v>45.503166851381359</v>
      </c>
      <c r="W260">
        <f t="shared" si="134"/>
        <v>47869.718209203922</v>
      </c>
      <c r="X260">
        <f t="shared" si="135"/>
        <v>50912.9471896865</v>
      </c>
      <c r="Y260">
        <f t="shared" si="136"/>
        <v>23158.144750774503</v>
      </c>
      <c r="Z260">
        <f t="shared" si="158"/>
        <v>4212.7699521744571</v>
      </c>
      <c r="AA260">
        <f t="shared" si="159"/>
        <v>44.188565606241859</v>
      </c>
      <c r="AB260">
        <f t="shared" si="160"/>
        <v>253</v>
      </c>
      <c r="AC260">
        <f>$AL$7*INDEX(I_L,MATCH(AB260-$AL$13,cpi_u,0))/INDEX(I_L,MATCH(AB2-$AL$13,cpi_u,0))</f>
        <v>1391.4144651564955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0.21297198849793902</v>
      </c>
      <c r="E261">
        <f t="shared" si="142"/>
        <v>1.975978486563057E-2</v>
      </c>
      <c r="F261">
        <f t="shared" si="143"/>
        <v>0.1503665879554921</v>
      </c>
      <c r="G261">
        <f t="shared" si="144"/>
        <v>7.4593614013929193</v>
      </c>
      <c r="H261" t="b">
        <f t="shared" si="145"/>
        <v>0</v>
      </c>
      <c r="I261">
        <f t="shared" si="146"/>
        <v>1</v>
      </c>
      <c r="J261">
        <f t="shared" si="147"/>
        <v>1391.414465156495</v>
      </c>
      <c r="K261">
        <f t="shared" si="148"/>
        <v>8.7743066342179326</v>
      </c>
      <c r="L261">
        <f t="shared" si="149"/>
        <v>10588.28560028563</v>
      </c>
      <c r="M261">
        <f t="shared" si="150"/>
        <v>66.770086781533649</v>
      </c>
      <c r="N261">
        <f t="shared" si="132"/>
        <v>0.38696738310269957</v>
      </c>
      <c r="O261">
        <f t="shared" si="151"/>
        <v>0.9960931039432086</v>
      </c>
      <c r="P261">
        <f t="shared" si="152"/>
        <v>1400.188771790713</v>
      </c>
      <c r="Q261">
        <f t="shared" si="153"/>
        <v>0.19808805868150842</v>
      </c>
      <c r="R261">
        <f t="shared" si="154"/>
        <v>1.8228192612241845E-2</v>
      </c>
      <c r="S261">
        <f t="shared" si="155"/>
        <v>1400.7541893780626</v>
      </c>
      <c r="T261">
        <f t="shared" si="156"/>
        <v>10588.28560028563</v>
      </c>
      <c r="U261">
        <f t="shared" si="133"/>
        <v>354963.11612779985</v>
      </c>
      <c r="V261">
        <f t="shared" si="157"/>
        <v>44.339914074857333</v>
      </c>
      <c r="W261">
        <f t="shared" si="134"/>
        <v>47586.260676619866</v>
      </c>
      <c r="X261">
        <f t="shared" si="135"/>
        <v>50622.947279973647</v>
      </c>
      <c r="Y261">
        <f t="shared" si="136"/>
        <v>22651.742837184163</v>
      </c>
      <c r="Z261">
        <f t="shared" si="158"/>
        <v>4113.3917643507066</v>
      </c>
      <c r="AA261">
        <f t="shared" si="159"/>
        <v>43.097287977142507</v>
      </c>
      <c r="AB261">
        <f t="shared" si="160"/>
        <v>253</v>
      </c>
      <c r="AC261">
        <f>$AL$7*INDEX(I_L,MATCH(AB261-$AL$13,cpi_u,0))/INDEX(I_L,MATCH(AB2-$AL$13,cpi_u,0))</f>
        <v>1391.4144651564955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0.21297198849793902</v>
      </c>
      <c r="E262">
        <f t="shared" si="142"/>
        <v>1.975978486563057E-2</v>
      </c>
      <c r="F262">
        <f t="shared" si="143"/>
        <v>0.14739537652651263</v>
      </c>
      <c r="G262">
        <f t="shared" si="144"/>
        <v>7.3119660248664067</v>
      </c>
      <c r="H262" t="b">
        <f t="shared" si="145"/>
        <v>0</v>
      </c>
      <c r="I262">
        <f t="shared" si="146"/>
        <v>1</v>
      </c>
      <c r="J262">
        <f t="shared" si="147"/>
        <v>1391.414465156495</v>
      </c>
      <c r="K262">
        <f t="shared" si="148"/>
        <v>8.7923802692658164</v>
      </c>
      <c r="L262">
        <f t="shared" si="149"/>
        <v>10379.063354728132</v>
      </c>
      <c r="M262">
        <f t="shared" si="150"/>
        <v>65.585542006930112</v>
      </c>
      <c r="N262">
        <f t="shared" si="132"/>
        <v>0.38545565017343664</v>
      </c>
      <c r="O262">
        <f t="shared" si="151"/>
        <v>0.99609338410606629</v>
      </c>
      <c r="P262">
        <f t="shared" si="152"/>
        <v>1400.2068454257608</v>
      </c>
      <c r="Q262">
        <f t="shared" si="153"/>
        <v>0.19808805868150842</v>
      </c>
      <c r="R262">
        <f t="shared" si="154"/>
        <v>1.8228192612241845E-2</v>
      </c>
      <c r="S262">
        <f t="shared" si="155"/>
        <v>1400.7734276807644</v>
      </c>
      <c r="T262">
        <f t="shared" si="156"/>
        <v>10379.063354728132</v>
      </c>
      <c r="U262">
        <f t="shared" si="133"/>
        <v>345826.44847657299</v>
      </c>
      <c r="V262">
        <f t="shared" si="157"/>
        <v>43.198615049185975</v>
      </c>
      <c r="W262">
        <f t="shared" si="134"/>
        <v>47295.959431497969</v>
      </c>
      <c r="X262">
        <f t="shared" si="135"/>
        <v>50326.40770072653</v>
      </c>
      <c r="Y262">
        <f t="shared" si="136"/>
        <v>22158.534784714437</v>
      </c>
      <c r="Z262">
        <f t="shared" si="158"/>
        <v>4016.3589854362713</v>
      </c>
      <c r="AA262">
        <f t="shared" si="159"/>
        <v>42.030615810169905</v>
      </c>
      <c r="AB262">
        <f t="shared" si="160"/>
        <v>253</v>
      </c>
      <c r="AC262">
        <f>$AL$7*INDEX(I_L,MATCH(AB262-$AL$13,cpi_u,0))/INDEX(I_L,MATCH(AB2-$AL$13,cpi_u,0))</f>
        <v>1391.4144651564955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0.21297198849793902</v>
      </c>
      <c r="E263">
        <f t="shared" si="142"/>
        <v>1.975978486563057E-2</v>
      </c>
      <c r="F263">
        <f t="shared" si="143"/>
        <v>0.14448287559616013</v>
      </c>
      <c r="G263">
        <f t="shared" si="144"/>
        <v>7.1674831492702467</v>
      </c>
      <c r="H263" t="b">
        <f t="shared" si="145"/>
        <v>0</v>
      </c>
      <c r="I263">
        <f t="shared" si="146"/>
        <v>1</v>
      </c>
      <c r="J263">
        <f t="shared" si="147"/>
        <v>1391.414465156495</v>
      </c>
      <c r="K263">
        <f t="shared" si="148"/>
        <v>8.8104911330427012</v>
      </c>
      <c r="L263">
        <f t="shared" si="149"/>
        <v>10173.975295731954</v>
      </c>
      <c r="M263">
        <f t="shared" si="150"/>
        <v>64.422011827194964</v>
      </c>
      <c r="N263">
        <f t="shared" si="132"/>
        <v>0.38394993355307605</v>
      </c>
      <c r="O263">
        <f t="shared" si="151"/>
        <v>0.99609367090693035</v>
      </c>
      <c r="P263">
        <f t="shared" si="152"/>
        <v>1400.2249562895377</v>
      </c>
      <c r="Q263">
        <f t="shared" si="153"/>
        <v>0.19808805868150842</v>
      </c>
      <c r="R263">
        <f t="shared" si="154"/>
        <v>1.8228192612241845E-2</v>
      </c>
      <c r="S263">
        <f t="shared" si="155"/>
        <v>1400.7927056112201</v>
      </c>
      <c r="T263">
        <f t="shared" si="156"/>
        <v>10173.975295731954</v>
      </c>
      <c r="U263">
        <f t="shared" si="133"/>
        <v>336862.03066103859</v>
      </c>
      <c r="V263">
        <f t="shared" si="157"/>
        <v>42.078832464426355</v>
      </c>
      <c r="W263">
        <f t="shared" si="134"/>
        <v>46998.649825264823</v>
      </c>
      <c r="X263">
        <f t="shared" si="135"/>
        <v>50023.181537995551</v>
      </c>
      <c r="Y263">
        <f t="shared" si="136"/>
        <v>21678.280085430972</v>
      </c>
      <c r="Z263">
        <f t="shared" si="158"/>
        <v>3921.6162624648427</v>
      </c>
      <c r="AA263">
        <f t="shared" si="159"/>
        <v>40.987993383039779</v>
      </c>
      <c r="AB263">
        <f t="shared" si="160"/>
        <v>253</v>
      </c>
      <c r="AC263">
        <f>$AL$7*INDEX(I_L,MATCH(AB263-$AL$13,cpi_u,0))/INDEX(I_L,MATCH(AB2-$AL$13,cpi_u,0))</f>
        <v>1391.4144651564955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0.21297198849793902</v>
      </c>
      <c r="E264">
        <f t="shared" si="142"/>
        <v>1.975978486563057E-2</v>
      </c>
      <c r="F264">
        <f t="shared" si="143"/>
        <v>0.14162792505761235</v>
      </c>
      <c r="G264">
        <f t="shared" si="144"/>
        <v>7.0258552242126342</v>
      </c>
      <c r="H264" t="b">
        <f t="shared" si="145"/>
        <v>0</v>
      </c>
      <c r="I264">
        <f t="shared" si="146"/>
        <v>1</v>
      </c>
      <c r="J264">
        <f t="shared" si="147"/>
        <v>1391.414465156495</v>
      </c>
      <c r="K264">
        <f t="shared" si="148"/>
        <v>8.8286393022336718</v>
      </c>
      <c r="L264">
        <f t="shared" si="149"/>
        <v>9972.9397326600501</v>
      </c>
      <c r="M264">
        <f t="shared" si="150"/>
        <v>63.279123429744871</v>
      </c>
      <c r="N264">
        <f t="shared" si="132"/>
        <v>0.38245021137348334</v>
      </c>
      <c r="O264">
        <f t="shared" si="151"/>
        <v>0.99609396421633867</v>
      </c>
      <c r="P264">
        <f t="shared" si="152"/>
        <v>1400.2431044587286</v>
      </c>
      <c r="Q264">
        <f t="shared" si="153"/>
        <v>0.19808805868150842</v>
      </c>
      <c r="R264">
        <f t="shared" si="154"/>
        <v>1.8228192612241845E-2</v>
      </c>
      <c r="S264">
        <f t="shared" si="155"/>
        <v>1400.812023251056</v>
      </c>
      <c r="T264">
        <f t="shared" si="156"/>
        <v>9972.9397326600501</v>
      </c>
      <c r="U264">
        <f t="shared" si="133"/>
        <v>328066.43095591519</v>
      </c>
      <c r="V264">
        <f t="shared" si="157"/>
        <v>40.980137649549874</v>
      </c>
      <c r="W264">
        <f t="shared" si="134"/>
        <v>46694.16327073273</v>
      </c>
      <c r="X264">
        <f t="shared" si="135"/>
        <v>49713.118600315596</v>
      </c>
      <c r="Y264">
        <f t="shared" si="136"/>
        <v>21210.743074014357</v>
      </c>
      <c r="Z264">
        <f t="shared" si="158"/>
        <v>3829.1095476836581</v>
      </c>
      <c r="AA264">
        <f t="shared" si="159"/>
        <v>39.96887754233223</v>
      </c>
      <c r="AB264">
        <f t="shared" si="160"/>
        <v>253</v>
      </c>
      <c r="AC264">
        <f>$AL$7*INDEX(I_L,MATCH(AB264-$AL$13,cpi_u,0))/INDEX(I_L,MATCH(AB2-$AL$13,cpi_u,0))</f>
        <v>1391.4144651564955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0.21297198849793902</v>
      </c>
      <c r="E265">
        <f t="shared" si="142"/>
        <v>1.975978486563057E-2</v>
      </c>
      <c r="F265">
        <f t="shared" si="143"/>
        <v>0.13882938772750827</v>
      </c>
      <c r="G265">
        <f t="shared" si="144"/>
        <v>6.887025836485126</v>
      </c>
      <c r="H265" t="b">
        <f t="shared" si="145"/>
        <v>0</v>
      </c>
      <c r="I265">
        <f t="shared" si="146"/>
        <v>1</v>
      </c>
      <c r="J265">
        <f t="shared" si="147"/>
        <v>1391.414465156495</v>
      </c>
      <c r="K265">
        <f t="shared" si="148"/>
        <v>8.846824853681774</v>
      </c>
      <c r="L265">
        <f t="shared" si="149"/>
        <v>9775.8765890647883</v>
      </c>
      <c r="M265">
        <f t="shared" si="150"/>
        <v>62.156510615934266</v>
      </c>
      <c r="N265">
        <f t="shared" si="132"/>
        <v>0.38095646177896342</v>
      </c>
      <c r="O265">
        <f t="shared" si="151"/>
        <v>0.99609426390652145</v>
      </c>
      <c r="P265">
        <f t="shared" si="152"/>
        <v>1400.2612900101767</v>
      </c>
      <c r="Q265">
        <f t="shared" si="153"/>
        <v>0.19808805868150842</v>
      </c>
      <c r="R265">
        <f t="shared" si="154"/>
        <v>1.8228192612241845E-2</v>
      </c>
      <c r="S265">
        <f t="shared" si="155"/>
        <v>1400.831380682067</v>
      </c>
      <c r="T265">
        <f t="shared" si="156"/>
        <v>9775.8765890647883</v>
      </c>
      <c r="U265">
        <f t="shared" si="133"/>
        <v>319436.28542248759</v>
      </c>
      <c r="V265">
        <f t="shared" si="157"/>
        <v>39.902110401028871</v>
      </c>
      <c r="W265">
        <f t="shared" si="134"/>
        <v>46382.327147695978</v>
      </c>
      <c r="X265">
        <f t="shared" si="135"/>
        <v>49396.065345381743</v>
      </c>
      <c r="Y265">
        <f t="shared" si="136"/>
        <v>20755.69283186398</v>
      </c>
      <c r="Z265">
        <f t="shared" si="158"/>
        <v>3738.7860678489155</v>
      </c>
      <c r="AA265">
        <f t="shared" si="159"/>
        <v>38.972737419191752</v>
      </c>
      <c r="AB265">
        <f t="shared" si="160"/>
        <v>253</v>
      </c>
      <c r="AC265">
        <f>$AL$7*INDEX(I_L,MATCH(AB265-$AL$13,cpi_u,0))/INDEX(I_L,MATCH(AB2-$AL$13,cpi_u,0))</f>
        <v>1391.4144651564955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0.23876061353109582</v>
      </c>
      <c r="E266">
        <f t="shared" si="142"/>
        <v>2.2477481140321887E-2</v>
      </c>
      <c r="F266">
        <f t="shared" si="143"/>
        <v>0.154802993352504</v>
      </c>
      <c r="G266">
        <f t="shared" si="144"/>
        <v>6.7322228431326216</v>
      </c>
      <c r="H266" t="b">
        <f t="shared" si="145"/>
        <v>0</v>
      </c>
      <c r="I266">
        <f t="shared" si="146"/>
        <v>1</v>
      </c>
      <c r="J266">
        <f t="shared" si="147"/>
        <v>1391.414465156495</v>
      </c>
      <c r="K266">
        <f t="shared" si="148"/>
        <v>8.8650478643883357</v>
      </c>
      <c r="L266">
        <f t="shared" si="149"/>
        <v>9582.7073707919135</v>
      </c>
      <c r="M266">
        <f t="shared" si="150"/>
        <v>61.05381368371976</v>
      </c>
      <c r="N266">
        <f t="shared" si="132"/>
        <v>0.37946866292782122</v>
      </c>
      <c r="O266">
        <f t="shared" si="151"/>
        <v>0.99609456985138256</v>
      </c>
      <c r="P266">
        <f t="shared" si="152"/>
        <v>1400.2795130208833</v>
      </c>
      <c r="Q266">
        <f t="shared" si="153"/>
        <v>0.22207439934965134</v>
      </c>
      <c r="R266">
        <f t="shared" si="154"/>
        <v>2.0709581530087395E-2</v>
      </c>
      <c r="S266">
        <f t="shared" si="155"/>
        <v>1400.8507779862168</v>
      </c>
      <c r="T266">
        <f t="shared" si="156"/>
        <v>9582.7073707919135</v>
      </c>
      <c r="U266">
        <f t="shared" si="133"/>
        <v>310968.29656371317</v>
      </c>
      <c r="V266">
        <f t="shared" si="157"/>
        <v>38.844338814840398</v>
      </c>
      <c r="W266">
        <f t="shared" si="134"/>
        <v>46191.028403185512</v>
      </c>
      <c r="X266">
        <f t="shared" si="135"/>
        <v>49196.206245798923</v>
      </c>
      <c r="Y266">
        <f t="shared" si="136"/>
        <v>20231.526919718021</v>
      </c>
      <c r="Z266">
        <f t="shared" si="158"/>
        <v>3650.5942942400807</v>
      </c>
      <c r="AA266">
        <f t="shared" si="159"/>
        <v>37.999054151444696</v>
      </c>
      <c r="AB266">
        <f t="shared" si="160"/>
        <v>253</v>
      </c>
      <c r="AC266">
        <f>$AL$7*INDEX(I_L,MATCH(AB266-$AL$13,cpi_u,0))/INDEX(I_L,MATCH(AB2-$AL$13,cpi_u,0))</f>
        <v>1391.4144651564955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0.23809208381320873</v>
      </c>
      <c r="E267">
        <f t="shared" si="142"/>
        <v>2.2405970569439382E-2</v>
      </c>
      <c r="F267">
        <f t="shared" si="143"/>
        <v>0.15084198689013703</v>
      </c>
      <c r="G267">
        <f t="shared" si="144"/>
        <v>6.5813808562424843</v>
      </c>
      <c r="H267" t="b">
        <f t="shared" si="145"/>
        <v>1</v>
      </c>
      <c r="I267">
        <f t="shared" si="146"/>
        <v>1.0250000000000001</v>
      </c>
      <c r="J267">
        <f t="shared" si="147"/>
        <v>1426.1998267854076</v>
      </c>
      <c r="K267">
        <f t="shared" si="148"/>
        <v>8.883308411513303</v>
      </c>
      <c r="L267">
        <f t="shared" si="149"/>
        <v>9601.4950527565088</v>
      </c>
      <c r="M267">
        <f t="shared" si="150"/>
        <v>59.804411810582025</v>
      </c>
      <c r="N267">
        <f t="shared" si="132"/>
        <v>0.37798679299388649</v>
      </c>
      <c r="O267">
        <f t="shared" si="151"/>
        <v>0.99609488192647777</v>
      </c>
      <c r="P267">
        <f t="shared" si="152"/>
        <v>1435.0831351969209</v>
      </c>
      <c r="Q267">
        <f t="shared" si="153"/>
        <v>0.2214525910314723</v>
      </c>
      <c r="R267">
        <f t="shared" si="154"/>
        <v>2.0644375213258681E-2</v>
      </c>
      <c r="S267">
        <f t="shared" si="155"/>
        <v>1435.6555768745495</v>
      </c>
      <c r="T267">
        <f t="shared" si="156"/>
        <v>9601.4950527565088</v>
      </c>
      <c r="U267">
        <f t="shared" si="133"/>
        <v>302450.46908733912</v>
      </c>
      <c r="V267">
        <f t="shared" si="157"/>
        <v>37.780341680358106</v>
      </c>
      <c r="W267">
        <f t="shared" si="134"/>
        <v>45955.472824591634</v>
      </c>
      <c r="X267">
        <f t="shared" si="135"/>
        <v>48952.395470090632</v>
      </c>
      <c r="Y267">
        <f t="shared" si="136"/>
        <v>19723.88932672669</v>
      </c>
      <c r="Z267">
        <f t="shared" si="158"/>
        <v>3643.4664897776029</v>
      </c>
      <c r="AA267">
        <f t="shared" si="159"/>
        <v>36.974370376918181</v>
      </c>
      <c r="AB267">
        <f t="shared" si="160"/>
        <v>265</v>
      </c>
      <c r="AC267">
        <f>$AL$7*INDEX(I_L,MATCH(AB267-$AL$13,cpi_u,0))/INDEX(I_L,MATCH(AB2-$AL$13,cpi_u,0))</f>
        <v>1426.1998267854083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0.23809208381320873</v>
      </c>
      <c r="E268">
        <f t="shared" si="142"/>
        <v>2.2405970569439382E-2</v>
      </c>
      <c r="F268">
        <f t="shared" si="143"/>
        <v>0.14746222577124085</v>
      </c>
      <c r="G268">
        <f t="shared" si="144"/>
        <v>6.4339186304712435</v>
      </c>
      <c r="H268" t="b">
        <f t="shared" si="145"/>
        <v>0</v>
      </c>
      <c r="I268">
        <f t="shared" si="146"/>
        <v>1</v>
      </c>
      <c r="J268">
        <f t="shared" si="147"/>
        <v>1426.1998267854076</v>
      </c>
      <c r="K268">
        <f t="shared" si="148"/>
        <v>8.9016065723755293</v>
      </c>
      <c r="L268">
        <f t="shared" si="149"/>
        <v>9386.3642371818278</v>
      </c>
      <c r="M268">
        <f t="shared" si="150"/>
        <v>58.584863085234588</v>
      </c>
      <c r="N268">
        <f t="shared" si="132"/>
        <v>0.37651083016800507</v>
      </c>
      <c r="O268">
        <f t="shared" si="151"/>
        <v>0.99609520000899798</v>
      </c>
      <c r="P268">
        <f t="shared" si="152"/>
        <v>1435.1014333577832</v>
      </c>
      <c r="Q268">
        <f t="shared" si="153"/>
        <v>0.2214525910314723</v>
      </c>
      <c r="R268">
        <f t="shared" si="154"/>
        <v>2.0644375213258681E-2</v>
      </c>
      <c r="S268">
        <f t="shared" si="155"/>
        <v>1435.6750541715417</v>
      </c>
      <c r="T268">
        <f t="shared" si="156"/>
        <v>9386.3642371818278</v>
      </c>
      <c r="U268">
        <f t="shared" si="133"/>
        <v>294117.39362044696</v>
      </c>
      <c r="V268">
        <f t="shared" si="157"/>
        <v>36.739422685134187</v>
      </c>
      <c r="W268">
        <f t="shared" si="134"/>
        <v>45713.570611150972</v>
      </c>
      <c r="X268">
        <f t="shared" si="135"/>
        <v>48702.464981767756</v>
      </c>
      <c r="Y268">
        <f t="shared" si="136"/>
        <v>19230.303175621953</v>
      </c>
      <c r="Z268">
        <f t="shared" si="158"/>
        <v>3547.9217158848669</v>
      </c>
      <c r="AA268">
        <f t="shared" si="159"/>
        <v>35.977095050646859</v>
      </c>
      <c r="AB268">
        <f t="shared" si="160"/>
        <v>265</v>
      </c>
      <c r="AC268">
        <f>$AL$7*INDEX(I_L,MATCH(AB268-$AL$13,cpi_u,0))/INDEX(I_L,MATCH(AB2-$AL$13,cpi_u,0))</f>
        <v>1426.1998267854083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0.23809208381320873</v>
      </c>
      <c r="E269">
        <f t="shared" si="142"/>
        <v>2.2405970569439382E-2</v>
      </c>
      <c r="F269">
        <f t="shared" si="143"/>
        <v>0.1441581914805064</v>
      </c>
      <c r="G269">
        <f t="shared" si="144"/>
        <v>6.2897604389907373</v>
      </c>
      <c r="H269" t="b">
        <f t="shared" si="145"/>
        <v>0</v>
      </c>
      <c r="I269">
        <f t="shared" si="146"/>
        <v>1</v>
      </c>
      <c r="J269">
        <f t="shared" si="147"/>
        <v>1426.1998267854076</v>
      </c>
      <c r="K269">
        <f t="shared" si="148"/>
        <v>8.9199424244531791</v>
      </c>
      <c r="L269">
        <f t="shared" si="149"/>
        <v>9176.0536363294941</v>
      </c>
      <c r="M269">
        <f t="shared" si="150"/>
        <v>57.390183747420139</v>
      </c>
      <c r="N269">
        <f t="shared" si="132"/>
        <v>0.37504075265949766</v>
      </c>
      <c r="O269">
        <f t="shared" si="151"/>
        <v>0.99609552397775269</v>
      </c>
      <c r="P269">
        <f t="shared" si="152"/>
        <v>1435.1197692098608</v>
      </c>
      <c r="Q269">
        <f t="shared" si="153"/>
        <v>0.2214525910314723</v>
      </c>
      <c r="R269">
        <f t="shared" si="154"/>
        <v>2.0644375213258681E-2</v>
      </c>
      <c r="S269">
        <f t="shared" si="155"/>
        <v>1435.6945715885768</v>
      </c>
      <c r="T269">
        <f t="shared" si="156"/>
        <v>9176.0536363294941</v>
      </c>
      <c r="U269">
        <f t="shared" si="133"/>
        <v>285964.91134963557</v>
      </c>
      <c r="V269">
        <f t="shared" si="157"/>
        <v>35.721062334549401</v>
      </c>
      <c r="W269">
        <f t="shared" si="134"/>
        <v>45465.151514661164</v>
      </c>
      <c r="X269">
        <f t="shared" si="135"/>
        <v>48446.261902152641</v>
      </c>
      <c r="Y269">
        <f t="shared" si="136"/>
        <v>18750.47017950824</v>
      </c>
      <c r="Z269">
        <f t="shared" si="158"/>
        <v>3454.8835722805597</v>
      </c>
      <c r="AA269">
        <f t="shared" si="159"/>
        <v>35.004879829981746</v>
      </c>
      <c r="AB269">
        <f t="shared" si="160"/>
        <v>265</v>
      </c>
      <c r="AC269">
        <f>$AL$7*INDEX(I_L,MATCH(AB269-$AL$13,cpi_u,0))/INDEX(I_L,MATCH(AB2-$AL$13,cpi_u,0))</f>
        <v>1426.1998267854083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0.23809208381320873</v>
      </c>
      <c r="E270">
        <f t="shared" si="142"/>
        <v>2.2405970569439382E-2</v>
      </c>
      <c r="F270">
        <f t="shared" si="143"/>
        <v>0.1409281872848506</v>
      </c>
      <c r="G270">
        <f t="shared" si="144"/>
        <v>6.1488322517058869</v>
      </c>
      <c r="H270" t="b">
        <f t="shared" si="145"/>
        <v>0</v>
      </c>
      <c r="I270">
        <f t="shared" si="146"/>
        <v>1</v>
      </c>
      <c r="J270">
        <f t="shared" si="147"/>
        <v>1426.1998267854076</v>
      </c>
      <c r="K270">
        <f t="shared" si="148"/>
        <v>8.9383160453839778</v>
      </c>
      <c r="L270">
        <f t="shared" si="149"/>
        <v>8970.4552486102984</v>
      </c>
      <c r="M270">
        <f t="shared" si="150"/>
        <v>56.219866653452279</v>
      </c>
      <c r="N270">
        <f t="shared" si="132"/>
        <v>0.37357653869758256</v>
      </c>
      <c r="O270">
        <f t="shared" si="151"/>
        <v>0.99609585371314446</v>
      </c>
      <c r="P270">
        <f t="shared" si="152"/>
        <v>1435.1381428307916</v>
      </c>
      <c r="Q270">
        <f t="shared" si="153"/>
        <v>0.2214525910314723</v>
      </c>
      <c r="R270">
        <f t="shared" si="154"/>
        <v>2.0644375213258681E-2</v>
      </c>
      <c r="S270">
        <f t="shared" si="155"/>
        <v>1435.7141292082952</v>
      </c>
      <c r="T270">
        <f t="shared" si="156"/>
        <v>8970.4552486102984</v>
      </c>
      <c r="U270">
        <f t="shared" si="133"/>
        <v>277988.95660483313</v>
      </c>
      <c r="V270">
        <f t="shared" si="157"/>
        <v>34.724752768903819</v>
      </c>
      <c r="W270">
        <f t="shared" si="134"/>
        <v>45210.04074029014</v>
      </c>
      <c r="X270">
        <f t="shared" si="135"/>
        <v>48183.629554058993</v>
      </c>
      <c r="Y270">
        <f t="shared" si="136"/>
        <v>18284.098801413769</v>
      </c>
      <c r="Z270">
        <f t="shared" si="158"/>
        <v>3364.2862881371475</v>
      </c>
      <c r="AA270">
        <f t="shared" si="159"/>
        <v>34.057094050663721</v>
      </c>
      <c r="AB270">
        <f t="shared" si="160"/>
        <v>265</v>
      </c>
      <c r="AC270">
        <f>$AL$7*INDEX(I_L,MATCH(AB270-$AL$13,cpi_u,0))/INDEX(I_L,MATCH(AB2-$AL$13,cpi_u,0))</f>
        <v>1426.1998267854083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0.23809208381320873</v>
      </c>
      <c r="E271">
        <f t="shared" si="142"/>
        <v>2.2405970569439382E-2</v>
      </c>
      <c r="F271">
        <f t="shared" si="143"/>
        <v>0.13777055446814179</v>
      </c>
      <c r="G271">
        <f t="shared" si="144"/>
        <v>6.0110616972377446</v>
      </c>
      <c r="H271" t="b">
        <f t="shared" si="145"/>
        <v>0</v>
      </c>
      <c r="I271">
        <f t="shared" si="146"/>
        <v>1</v>
      </c>
      <c r="J271">
        <f t="shared" si="147"/>
        <v>1426.1998267854076</v>
      </c>
      <c r="K271">
        <f t="shared" si="148"/>
        <v>8.9567275129655783</v>
      </c>
      <c r="L271">
        <f t="shared" si="149"/>
        <v>8769.4634923154645</v>
      </c>
      <c r="M271">
        <f t="shared" si="150"/>
        <v>55.073415001464205</v>
      </c>
      <c r="N271">
        <f t="shared" si="132"/>
        <v>0.37211816653276958</v>
      </c>
      <c r="O271">
        <f t="shared" si="151"/>
        <v>0.99609618909715969</v>
      </c>
      <c r="P271">
        <f t="shared" si="152"/>
        <v>1435.1565542983731</v>
      </c>
      <c r="Q271">
        <f t="shared" si="153"/>
        <v>0.2214525910314723</v>
      </c>
      <c r="R271">
        <f t="shared" si="154"/>
        <v>2.0644375213258681E-2</v>
      </c>
      <c r="S271">
        <f t="shared" si="155"/>
        <v>1435.7337271135082</v>
      </c>
      <c r="T271">
        <f t="shared" si="156"/>
        <v>8769.4634923154645</v>
      </c>
      <c r="U271">
        <f t="shared" si="133"/>
        <v>270185.55476811598</v>
      </c>
      <c r="V271">
        <f t="shared" si="157"/>
        <v>33.749997502198731</v>
      </c>
      <c r="W271">
        <f t="shared" si="134"/>
        <v>44948.058824994914</v>
      </c>
      <c r="X271">
        <f t="shared" si="135"/>
        <v>47914.407367234839</v>
      </c>
      <c r="Y271">
        <f t="shared" si="136"/>
        <v>17830.904102915429</v>
      </c>
      <c r="Z271">
        <f t="shared" si="158"/>
        <v>3276.0658176940256</v>
      </c>
      <c r="AA271">
        <f t="shared" si="159"/>
        <v>33.133122941506258</v>
      </c>
      <c r="AB271">
        <f t="shared" si="160"/>
        <v>265</v>
      </c>
      <c r="AC271">
        <f>$AL$7*INDEX(I_L,MATCH(AB271-$AL$13,cpi_u,0))/INDEX(I_L,MATCH(AB2-$AL$13,cpi_u,0))</f>
        <v>1426.1998267854083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0.23809208381320873</v>
      </c>
      <c r="E272">
        <f t="shared" si="142"/>
        <v>2.2405970569439382E-2</v>
      </c>
      <c r="F272">
        <f t="shared" si="143"/>
        <v>0.13468367147939325</v>
      </c>
      <c r="G272">
        <f t="shared" si="144"/>
        <v>5.8763780257583518</v>
      </c>
      <c r="H272" t="b">
        <f t="shared" si="145"/>
        <v>0</v>
      </c>
      <c r="I272">
        <f t="shared" si="146"/>
        <v>1</v>
      </c>
      <c r="J272">
        <f t="shared" si="147"/>
        <v>1426.1998267854076</v>
      </c>
      <c r="K272">
        <f t="shared" si="148"/>
        <v>8.9751769051558838</v>
      </c>
      <c r="L272">
        <f t="shared" si="149"/>
        <v>8572.9751513968695</v>
      </c>
      <c r="M272">
        <f t="shared" si="150"/>
        <v>53.950342120515337</v>
      </c>
      <c r="N272">
        <f t="shared" si="132"/>
        <v>0.37066561443821977</v>
      </c>
      <c r="O272">
        <f t="shared" si="151"/>
        <v>0.99609653001334486</v>
      </c>
      <c r="P272">
        <f t="shared" si="152"/>
        <v>1435.1750036905635</v>
      </c>
      <c r="Q272">
        <f t="shared" si="153"/>
        <v>0.2214525910314723</v>
      </c>
      <c r="R272">
        <f t="shared" si="154"/>
        <v>2.0644375213258681E-2</v>
      </c>
      <c r="S272">
        <f t="shared" si="155"/>
        <v>1435.7533653871969</v>
      </c>
      <c r="T272">
        <f t="shared" si="156"/>
        <v>8572.9751513968695</v>
      </c>
      <c r="U272">
        <f t="shared" si="133"/>
        <v>262550.82022958598</v>
      </c>
      <c r="V272">
        <f t="shared" si="157"/>
        <v>32.796311166796812</v>
      </c>
      <c r="W272">
        <f t="shared" si="134"/>
        <v>44679.021512695064</v>
      </c>
      <c r="X272">
        <f t="shared" si="135"/>
        <v>47638.430781457057</v>
      </c>
      <c r="Y272">
        <f t="shared" si="136"/>
        <v>17390.607596178565</v>
      </c>
      <c r="Z272">
        <f t="shared" si="158"/>
        <v>3190.1597950687956</v>
      </c>
      <c r="AA272">
        <f t="shared" si="159"/>
        <v>32.232367223649611</v>
      </c>
      <c r="AB272">
        <f t="shared" si="160"/>
        <v>265</v>
      </c>
      <c r="AC272">
        <f>$AL$7*INDEX(I_L,MATCH(AB272-$AL$13,cpi_u,0))/INDEX(I_L,MATCH(AB2-$AL$13,cpi_u,0))</f>
        <v>1426.1998267854083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0.23809208381320873</v>
      </c>
      <c r="E273">
        <f t="shared" si="142"/>
        <v>2.2405970569439382E-2</v>
      </c>
      <c r="F273">
        <f t="shared" si="143"/>
        <v>0.13166595310004192</v>
      </c>
      <c r="G273">
        <f t="shared" si="144"/>
        <v>5.7447120726583094</v>
      </c>
      <c r="H273" t="b">
        <f t="shared" si="145"/>
        <v>0</v>
      </c>
      <c r="I273">
        <f t="shared" si="146"/>
        <v>1</v>
      </c>
      <c r="J273">
        <f t="shared" si="147"/>
        <v>1426.1998267854076</v>
      </c>
      <c r="K273">
        <f t="shared" si="148"/>
        <v>8.9936643000733802</v>
      </c>
      <c r="L273">
        <f t="shared" si="149"/>
        <v>8380.889322462137</v>
      </c>
      <c r="M273">
        <f t="shared" si="150"/>
        <v>52.850171263998575</v>
      </c>
      <c r="N273">
        <f t="shared" si="132"/>
        <v>0.3692188607110744</v>
      </c>
      <c r="O273">
        <f t="shared" si="151"/>
        <v>0.99609687634679023</v>
      </c>
      <c r="P273">
        <f t="shared" si="152"/>
        <v>1435.1934910854809</v>
      </c>
      <c r="Q273">
        <f t="shared" si="153"/>
        <v>0.2214525910314723</v>
      </c>
      <c r="R273">
        <f t="shared" si="154"/>
        <v>2.0644375213258681E-2</v>
      </c>
      <c r="S273">
        <f t="shared" si="155"/>
        <v>1435.7730441125143</v>
      </c>
      <c r="T273">
        <f t="shared" si="156"/>
        <v>8380.889322462137</v>
      </c>
      <c r="U273">
        <f t="shared" si="133"/>
        <v>255080.95438924077</v>
      </c>
      <c r="V273">
        <f t="shared" si="157"/>
        <v>31.863219263827467</v>
      </c>
      <c r="W273">
        <f t="shared" si="134"/>
        <v>44402.739626114017</v>
      </c>
      <c r="X273">
        <f t="shared" si="135"/>
        <v>47355.531147218899</v>
      </c>
      <c r="Y273">
        <f t="shared" si="136"/>
        <v>16962.937099334311</v>
      </c>
      <c r="Z273">
        <f t="shared" si="158"/>
        <v>3106.5074902491433</v>
      </c>
      <c r="AA273">
        <f t="shared" si="159"/>
        <v>31.354242719912712</v>
      </c>
      <c r="AB273">
        <f t="shared" si="160"/>
        <v>265</v>
      </c>
      <c r="AC273">
        <f>$AL$7*INDEX(I_L,MATCH(AB273-$AL$13,cpi_u,0))/INDEX(I_L,MATCH(AB2-$AL$13,cpi_u,0))</f>
        <v>1426.1998267854083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0.23809208381320873</v>
      </c>
      <c r="E274">
        <f t="shared" si="142"/>
        <v>2.2405970569439382E-2</v>
      </c>
      <c r="F274">
        <f t="shared" si="143"/>
        <v>0.12871584962988519</v>
      </c>
      <c r="G274">
        <f t="shared" si="144"/>
        <v>5.6159962230284242</v>
      </c>
      <c r="H274" t="b">
        <f t="shared" si="145"/>
        <v>0</v>
      </c>
      <c r="I274">
        <f t="shared" si="146"/>
        <v>1</v>
      </c>
      <c r="J274">
        <f t="shared" si="147"/>
        <v>1426.1998267854076</v>
      </c>
      <c r="K274">
        <f t="shared" si="148"/>
        <v>9.012189775997463</v>
      </c>
      <c r="L274">
        <f t="shared" si="149"/>
        <v>8193.1073629573202</v>
      </c>
      <c r="M274">
        <f t="shared" si="150"/>
        <v>51.77243540726041</v>
      </c>
      <c r="N274">
        <f t="shared" si="132"/>
        <v>0.36777788367375303</v>
      </c>
      <c r="O274">
        <f t="shared" si="151"/>
        <v>0.9960972279841116</v>
      </c>
      <c r="P274">
        <f t="shared" si="152"/>
        <v>1435.2120165614051</v>
      </c>
      <c r="Q274">
        <f t="shared" si="153"/>
        <v>0.2214525910314723</v>
      </c>
      <c r="R274">
        <f t="shared" si="154"/>
        <v>2.0644375213258681E-2</v>
      </c>
      <c r="S274">
        <f t="shared" si="155"/>
        <v>1435.7927633727838</v>
      </c>
      <c r="T274">
        <f t="shared" si="156"/>
        <v>8193.1073629573202</v>
      </c>
      <c r="U274">
        <f t="shared" si="133"/>
        <v>247772.24370379854</v>
      </c>
      <c r="V274">
        <f t="shared" si="157"/>
        <v>30.950257919207584</v>
      </c>
      <c r="W274">
        <f t="shared" si="134"/>
        <v>44119.018935199245</v>
      </c>
      <c r="X274">
        <f t="shared" si="135"/>
        <v>47065.535623950913</v>
      </c>
      <c r="Y274">
        <f t="shared" si="136"/>
        <v>16547.626595119586</v>
      </c>
      <c r="Z274">
        <f t="shared" si="158"/>
        <v>3025.049766234617</v>
      </c>
      <c r="AA274">
        <f t="shared" si="159"/>
        <v>30.498179973989359</v>
      </c>
      <c r="AB274">
        <f t="shared" si="160"/>
        <v>265</v>
      </c>
      <c r="AC274">
        <f>$AL$7*INDEX(I_L,MATCH(AB274-$AL$13,cpi_u,0))/INDEX(I_L,MATCH(AB2-$AL$13,cpi_u,0))</f>
        <v>1426.1998267854083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0.23809208381320873</v>
      </c>
      <c r="E275">
        <f t="shared" si="142"/>
        <v>2.2405970569439382E-2</v>
      </c>
      <c r="F275">
        <f t="shared" si="143"/>
        <v>0.12583184609125761</v>
      </c>
      <c r="G275">
        <f t="shared" si="144"/>
        <v>5.4901643769371669</v>
      </c>
      <c r="H275" t="b">
        <f t="shared" si="145"/>
        <v>0</v>
      </c>
      <c r="I275">
        <f t="shared" si="146"/>
        <v>1</v>
      </c>
      <c r="J275">
        <f t="shared" si="147"/>
        <v>1426.1998267854076</v>
      </c>
      <c r="K275">
        <f t="shared" si="148"/>
        <v>9.0307534113687691</v>
      </c>
      <c r="L275">
        <f t="shared" si="149"/>
        <v>8009.532840510642</v>
      </c>
      <c r="M275">
        <f t="shared" si="150"/>
        <v>50.716677049348064</v>
      </c>
      <c r="N275">
        <f t="shared" si="132"/>
        <v>0.36634266167522217</v>
      </c>
      <c r="O275">
        <f t="shared" si="151"/>
        <v>0.99609758481343591</v>
      </c>
      <c r="P275">
        <f t="shared" si="152"/>
        <v>1435.2305801967764</v>
      </c>
      <c r="Q275">
        <f t="shared" si="153"/>
        <v>0.2214525910314723</v>
      </c>
      <c r="R275">
        <f t="shared" si="154"/>
        <v>2.0644375213258681E-2</v>
      </c>
      <c r="S275">
        <f t="shared" si="155"/>
        <v>1435.8125232515008</v>
      </c>
      <c r="T275">
        <f t="shared" si="156"/>
        <v>8009.532840510642</v>
      </c>
      <c r="U275">
        <f t="shared" si="133"/>
        <v>240621.05777746168</v>
      </c>
      <c r="V275">
        <f t="shared" si="157"/>
        <v>30.05697364515094</v>
      </c>
      <c r="W275">
        <f t="shared" si="134"/>
        <v>43827.660022029879</v>
      </c>
      <c r="X275">
        <f t="shared" si="135"/>
        <v>46768.267075713658</v>
      </c>
      <c r="Y275">
        <f t="shared" si="136"/>
        <v>16144.416092704847</v>
      </c>
      <c r="Z275">
        <f t="shared" si="158"/>
        <v>2945.7290372984276</v>
      </c>
      <c r="AA275">
        <f t="shared" si="159"/>
        <v>29.663623879241033</v>
      </c>
      <c r="AB275">
        <f t="shared" si="160"/>
        <v>265</v>
      </c>
      <c r="AC275">
        <f>$AL$7*INDEX(I_L,MATCH(AB275-$AL$13,cpi_u,0))/INDEX(I_L,MATCH(AB2-$AL$13,cpi_u,0))</f>
        <v>1426.1998267854083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0.23809208381320873</v>
      </c>
      <c r="E276">
        <f t="shared" si="142"/>
        <v>2.2405970569439382E-2</v>
      </c>
      <c r="F276">
        <f t="shared" si="143"/>
        <v>0.12301246145103867</v>
      </c>
      <c r="G276">
        <f t="shared" si="144"/>
        <v>5.3671519154861285</v>
      </c>
      <c r="H276" t="b">
        <f t="shared" si="145"/>
        <v>0</v>
      </c>
      <c r="I276">
        <f t="shared" si="146"/>
        <v>1</v>
      </c>
      <c r="J276">
        <f t="shared" si="147"/>
        <v>1426.1998267854076</v>
      </c>
      <c r="K276">
        <f t="shared" si="148"/>
        <v>9.0493552847895131</v>
      </c>
      <c r="L276">
        <f t="shared" si="149"/>
        <v>7830.0714834112023</v>
      </c>
      <c r="M276">
        <f t="shared" si="150"/>
        <v>49.682448018799477</v>
      </c>
      <c r="N276">
        <f t="shared" si="132"/>
        <v>0.36491317309223259</v>
      </c>
      <c r="O276">
        <f t="shared" si="151"/>
        <v>0.99609794672437879</v>
      </c>
      <c r="P276">
        <f t="shared" si="152"/>
        <v>1435.2491820701971</v>
      </c>
      <c r="Q276">
        <f t="shared" si="153"/>
        <v>0.2214525910314723</v>
      </c>
      <c r="R276">
        <f t="shared" si="154"/>
        <v>2.0644375213258681E-2</v>
      </c>
      <c r="S276">
        <f t="shared" si="155"/>
        <v>1435.8323238323326</v>
      </c>
      <c r="T276">
        <f t="shared" si="156"/>
        <v>7830.0714834112023</v>
      </c>
      <c r="U276">
        <f t="shared" si="133"/>
        <v>233623.8474956289</v>
      </c>
      <c r="V276">
        <f t="shared" si="157"/>
        <v>29.182923107042438</v>
      </c>
      <c r="W276">
        <f t="shared" si="134"/>
        <v>43528.458142118456</v>
      </c>
      <c r="X276">
        <f t="shared" si="135"/>
        <v>46463.543964299955</v>
      </c>
      <c r="Y276">
        <f t="shared" si="136"/>
        <v>15753.051492637615</v>
      </c>
      <c r="Z276">
        <f t="shared" si="158"/>
        <v>2868.489228340115</v>
      </c>
      <c r="AA276">
        <f t="shared" si="159"/>
        <v>28.850033316845359</v>
      </c>
      <c r="AB276">
        <f t="shared" si="160"/>
        <v>265</v>
      </c>
      <c r="AC276">
        <f>$AL$7*INDEX(I_L,MATCH(AB276-$AL$13,cpi_u,0))/INDEX(I_L,MATCH(AB2-$AL$13,cpi_u,0))</f>
        <v>1426.1998267854083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0.23809208381320873</v>
      </c>
      <c r="E277">
        <f t="shared" si="142"/>
        <v>2.2405970569439382E-2</v>
      </c>
      <c r="F277">
        <f t="shared" si="143"/>
        <v>0.1202562478600924</v>
      </c>
      <c r="G277">
        <f t="shared" si="144"/>
        <v>5.2468956676260357</v>
      </c>
      <c r="H277" t="b">
        <f t="shared" si="145"/>
        <v>0</v>
      </c>
      <c r="I277">
        <f t="shared" si="146"/>
        <v>1</v>
      </c>
      <c r="J277">
        <f t="shared" si="147"/>
        <v>1426.1998267854076</v>
      </c>
      <c r="K277">
        <f t="shared" si="148"/>
        <v>9.0679954750238156</v>
      </c>
      <c r="L277">
        <f t="shared" si="149"/>
        <v>7654.6311321972853</v>
      </c>
      <c r="M277">
        <f t="shared" si="150"/>
        <v>48.669309283393616</v>
      </c>
      <c r="N277">
        <f t="shared" si="132"/>
        <v>0.3634893963305289</v>
      </c>
      <c r="O277">
        <f t="shared" si="151"/>
        <v>0.99609831360803236</v>
      </c>
      <c r="P277">
        <f t="shared" si="152"/>
        <v>1435.2678222604313</v>
      </c>
      <c r="Q277">
        <f t="shared" si="153"/>
        <v>0.2214525910314723</v>
      </c>
      <c r="R277">
        <f t="shared" si="154"/>
        <v>2.0644375213258681E-2</v>
      </c>
      <c r="S277">
        <f t="shared" si="155"/>
        <v>1435.8521651991191</v>
      </c>
      <c r="T277">
        <f t="shared" si="156"/>
        <v>7654.6311321972853</v>
      </c>
      <c r="U277">
        <f t="shared" si="133"/>
        <v>226777.14320058352</v>
      </c>
      <c r="V277">
        <f t="shared" si="157"/>
        <v>28.327672895555768</v>
      </c>
      <c r="W277">
        <f t="shared" si="134"/>
        <v>43221.203082010026</v>
      </c>
      <c r="X277">
        <f t="shared" si="135"/>
        <v>46151.180239681729</v>
      </c>
      <c r="Y277">
        <f t="shared" si="136"/>
        <v>15373.284454830904</v>
      </c>
      <c r="Z277">
        <f t="shared" si="158"/>
        <v>2793.2757353007005</v>
      </c>
      <c r="AA277">
        <f t="shared" si="159"/>
        <v>28.056880803064669</v>
      </c>
      <c r="AB277">
        <f t="shared" si="160"/>
        <v>265</v>
      </c>
      <c r="AC277">
        <f>$AL$7*INDEX(I_L,MATCH(AB277-$AL$13,cpi_u,0))/INDEX(I_L,MATCH(AB2-$AL$13,cpi_u,0))</f>
        <v>1426.1998267854083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0.2665314945750954</v>
      </c>
      <c r="E278">
        <f t="shared" si="142"/>
        <v>2.5500121755324789E-2</v>
      </c>
      <c r="F278">
        <f t="shared" si="143"/>
        <v>0.13379647836195005</v>
      </c>
      <c r="G278">
        <f t="shared" si="144"/>
        <v>5.1130991892640854</v>
      </c>
      <c r="H278" t="b">
        <f t="shared" si="145"/>
        <v>0</v>
      </c>
      <c r="I278">
        <f t="shared" si="146"/>
        <v>1</v>
      </c>
      <c r="J278">
        <f t="shared" si="147"/>
        <v>1426.1998267854076</v>
      </c>
      <c r="K278">
        <f t="shared" si="148"/>
        <v>9.0866740609980408</v>
      </c>
      <c r="L278">
        <f t="shared" si="149"/>
        <v>7483.1216923293578</v>
      </c>
      <c r="M278">
        <f t="shared" si="150"/>
        <v>47.676830763780494</v>
      </c>
      <c r="N278">
        <f t="shared" si="132"/>
        <v>0.36207130982602992</v>
      </c>
      <c r="O278">
        <f t="shared" si="151"/>
        <v>0.99609868535694646</v>
      </c>
      <c r="P278">
        <f t="shared" si="152"/>
        <v>1435.2865008464057</v>
      </c>
      <c r="Q278">
        <f t="shared" si="153"/>
        <v>0.24790446250809442</v>
      </c>
      <c r="R278">
        <f t="shared" si="154"/>
        <v>2.3461392868262765E-2</v>
      </c>
      <c r="S278">
        <f t="shared" si="155"/>
        <v>1435.8720474358724</v>
      </c>
      <c r="T278">
        <f t="shared" si="156"/>
        <v>7483.1216923293578</v>
      </c>
      <c r="U278">
        <f t="shared" si="133"/>
        <v>220077.55290821256</v>
      </c>
      <c r="V278">
        <f t="shared" si="157"/>
        <v>27.490799303896388</v>
      </c>
      <c r="W278">
        <f t="shared" si="134"/>
        <v>43041.909566375463</v>
      </c>
      <c r="X278">
        <f t="shared" si="135"/>
        <v>45963.193717589718</v>
      </c>
      <c r="Y278">
        <f t="shared" si="136"/>
        <v>14936.815625183628</v>
      </c>
      <c r="Z278">
        <f t="shared" si="158"/>
        <v>2720.0353866126843</v>
      </c>
      <c r="AA278">
        <f t="shared" si="159"/>
        <v>27.28365214540564</v>
      </c>
      <c r="AB278">
        <f t="shared" si="160"/>
        <v>265</v>
      </c>
      <c r="AC278">
        <f>$AL$7*INDEX(I_L,MATCH(AB278-$AL$13,cpi_u,0))/INDEX(I_L,MATCH(AB2-$AL$13,cpi_u,0))</f>
        <v>1426.1998267854083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0.2658918189881152</v>
      </c>
      <c r="E279">
        <f t="shared" si="142"/>
        <v>2.5429326310737799E-2</v>
      </c>
      <c r="F279">
        <f t="shared" si="143"/>
        <v>0.13002266774296531</v>
      </c>
      <c r="G279">
        <f t="shared" si="144"/>
        <v>4.9830765215211201</v>
      </c>
      <c r="H279" t="b">
        <f t="shared" si="145"/>
        <v>1</v>
      </c>
      <c r="I279">
        <f t="shared" si="146"/>
        <v>1.0249999999999997</v>
      </c>
      <c r="J279">
        <f t="shared" si="147"/>
        <v>1461.8548224550423</v>
      </c>
      <c r="K279">
        <f t="shared" si="148"/>
        <v>9.1053911218011354</v>
      </c>
      <c r="L279">
        <f t="shared" si="149"/>
        <v>7474.6087075166697</v>
      </c>
      <c r="M279">
        <f t="shared" si="150"/>
        <v>46.556767962813787</v>
      </c>
      <c r="N279">
        <f t="shared" si="132"/>
        <v>0.36065889204598023</v>
      </c>
      <c r="O279">
        <f t="shared" si="151"/>
        <v>0.99609906186511066</v>
      </c>
      <c r="P279">
        <f t="shared" si="152"/>
        <v>1470.9602135768434</v>
      </c>
      <c r="Q279">
        <f t="shared" si="153"/>
        <v>0.24730949179807502</v>
      </c>
      <c r="R279">
        <f t="shared" si="154"/>
        <v>2.339703919658398E-2</v>
      </c>
      <c r="S279">
        <f t="shared" si="155"/>
        <v>1471.5469662964128</v>
      </c>
      <c r="T279">
        <f t="shared" si="156"/>
        <v>7474.6087075166697</v>
      </c>
      <c r="U279">
        <f t="shared" si="133"/>
        <v>213362.15200489879</v>
      </c>
      <c r="V279">
        <f t="shared" si="157"/>
        <v>26.651950743292851</v>
      </c>
      <c r="W279">
        <f t="shared" si="134"/>
        <v>42817.354115157825</v>
      </c>
      <c r="X279">
        <f t="shared" si="135"/>
        <v>45730.259579601327</v>
      </c>
      <c r="Y279">
        <f t="shared" si="136"/>
        <v>14515.230829278988</v>
      </c>
      <c r="Z279">
        <f t="shared" si="158"/>
        <v>2706.3413651676092</v>
      </c>
      <c r="AA279">
        <f t="shared" si="159"/>
        <v>26.469132983502572</v>
      </c>
      <c r="AB279">
        <f t="shared" si="160"/>
        <v>277</v>
      </c>
      <c r="AC279">
        <f>$AL$7*INDEX(I_L,MATCH(AB279-$AL$13,cpi_u,0))/INDEX(I_L,MATCH(AB2-$AL$13,cpi_u,0))</f>
        <v>1461.8548224550429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0.2658918189881152</v>
      </c>
      <c r="E280">
        <f t="shared" si="142"/>
        <v>2.5429326310737799E-2</v>
      </c>
      <c r="F280">
        <f t="shared" si="143"/>
        <v>0.1267162788971368</v>
      </c>
      <c r="G280">
        <f t="shared" si="144"/>
        <v>4.8563602426239836</v>
      </c>
      <c r="H280" t="b">
        <f t="shared" si="145"/>
        <v>0</v>
      </c>
      <c r="I280">
        <f t="shared" si="146"/>
        <v>1</v>
      </c>
      <c r="J280">
        <f t="shared" si="147"/>
        <v>1461.8548224550423</v>
      </c>
      <c r="K280">
        <f t="shared" si="148"/>
        <v>9.1241467366849136</v>
      </c>
      <c r="L280">
        <f t="shared" si="149"/>
        <v>7284.5344436481464</v>
      </c>
      <c r="M280">
        <f t="shared" si="150"/>
        <v>45.46632138248814</v>
      </c>
      <c r="N280">
        <f t="shared" si="132"/>
        <v>0.35925212149007424</v>
      </c>
      <c r="O280">
        <f t="shared" si="151"/>
        <v>0.99609944302793829</v>
      </c>
      <c r="P280">
        <f t="shared" si="152"/>
        <v>1470.9789691917272</v>
      </c>
      <c r="Q280">
        <f t="shared" si="153"/>
        <v>0.24730949179807502</v>
      </c>
      <c r="R280">
        <f t="shared" si="154"/>
        <v>2.339703919658398E-2</v>
      </c>
      <c r="S280">
        <f t="shared" si="155"/>
        <v>1471.5669305258298</v>
      </c>
      <c r="T280">
        <f t="shared" si="156"/>
        <v>7284.5344436481464</v>
      </c>
      <c r="U280">
        <f t="shared" si="133"/>
        <v>206813.10442069353</v>
      </c>
      <c r="V280">
        <f t="shared" si="157"/>
        <v>25.833882065274867</v>
      </c>
      <c r="W280">
        <f t="shared" si="134"/>
        <v>42586.030296003817</v>
      </c>
      <c r="X280">
        <f t="shared" si="135"/>
        <v>45490.802809122586</v>
      </c>
      <c r="Y280">
        <f t="shared" si="136"/>
        <v>14106.621746576944</v>
      </c>
      <c r="Z280">
        <f t="shared" si="158"/>
        <v>2627.2321215169213</v>
      </c>
      <c r="AA280">
        <f t="shared" si="159"/>
        <v>25.678710033489011</v>
      </c>
      <c r="AB280">
        <f t="shared" si="160"/>
        <v>277</v>
      </c>
      <c r="AC280">
        <f>$AL$7*INDEX(I_L,MATCH(AB280-$AL$13,cpi_u,0))/INDEX(I_L,MATCH(AB2-$AL$13,cpi_u,0))</f>
        <v>1461.8548224550429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0.2658918189881152</v>
      </c>
      <c r="E281">
        <f t="shared" si="142"/>
        <v>2.5429326310737799E-2</v>
      </c>
      <c r="F281">
        <f t="shared" si="143"/>
        <v>0.12349396929217907</v>
      </c>
      <c r="G281">
        <f t="shared" si="144"/>
        <v>4.7328662733318048</v>
      </c>
      <c r="H281" t="b">
        <f t="shared" si="145"/>
        <v>0</v>
      </c>
      <c r="I281">
        <f t="shared" si="146"/>
        <v>1</v>
      </c>
      <c r="J281">
        <f t="shared" si="147"/>
        <v>1461.8548224550423</v>
      </c>
      <c r="K281">
        <f t="shared" si="148"/>
        <v>9.1429409850645076</v>
      </c>
      <c r="L281">
        <f t="shared" si="149"/>
        <v>7099.2936402588093</v>
      </c>
      <c r="M281">
        <f t="shared" si="150"/>
        <v>44.401415100524638</v>
      </c>
      <c r="N281">
        <f t="shared" si="132"/>
        <v>0.35785097669155463</v>
      </c>
      <c r="O281">
        <f t="shared" si="151"/>
        <v>0.99609982874225467</v>
      </c>
      <c r="P281">
        <f t="shared" si="152"/>
        <v>1470.9977634401068</v>
      </c>
      <c r="Q281">
        <f t="shared" si="153"/>
        <v>0.24730949179807502</v>
      </c>
      <c r="R281">
        <f t="shared" si="154"/>
        <v>2.339703919658398E-2</v>
      </c>
      <c r="S281">
        <f t="shared" si="155"/>
        <v>1471.5869358782907</v>
      </c>
      <c r="T281">
        <f t="shared" si="156"/>
        <v>7099.2936402588093</v>
      </c>
      <c r="U281">
        <f t="shared" si="133"/>
        <v>200426.16732408589</v>
      </c>
      <c r="V281">
        <f t="shared" si="157"/>
        <v>25.036063280172868</v>
      </c>
      <c r="W281">
        <f t="shared" si="134"/>
        <v>42347.735124785468</v>
      </c>
      <c r="X281">
        <f t="shared" si="135"/>
        <v>45244.641760524937</v>
      </c>
      <c r="Y281">
        <f t="shared" si="136"/>
        <v>13710.67171328244</v>
      </c>
      <c r="Z281">
        <f t="shared" si="158"/>
        <v>2550.4363013439693</v>
      </c>
      <c r="AA281">
        <f t="shared" si="159"/>
        <v>24.910482269346321</v>
      </c>
      <c r="AB281">
        <f t="shared" si="160"/>
        <v>277</v>
      </c>
      <c r="AC281">
        <f>$AL$7*INDEX(I_L,MATCH(AB281-$AL$13,cpi_u,0))/INDEX(I_L,MATCH(AB2-$AL$13,cpi_u,0))</f>
        <v>1461.8548224550429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0.2658918189881152</v>
      </c>
      <c r="E282">
        <f t="shared" si="142"/>
        <v>2.5429326310737799E-2</v>
      </c>
      <c r="F282">
        <f t="shared" si="143"/>
        <v>0.12035360084964002</v>
      </c>
      <c r="G282">
        <f t="shared" si="144"/>
        <v>4.6125126724821648</v>
      </c>
      <c r="H282" t="b">
        <f t="shared" si="145"/>
        <v>0</v>
      </c>
      <c r="I282">
        <f t="shared" si="146"/>
        <v>1</v>
      </c>
      <c r="J282">
        <f t="shared" si="147"/>
        <v>1461.8548224550423</v>
      </c>
      <c r="K282">
        <f t="shared" si="148"/>
        <v>9.1617739465185775</v>
      </c>
      <c r="L282">
        <f t="shared" si="149"/>
        <v>6918.7633857049232</v>
      </c>
      <c r="M282">
        <f t="shared" si="150"/>
        <v>43.361450915367804</v>
      </c>
      <c r="N282">
        <f t="shared" si="132"/>
        <v>0.35645543621828091</v>
      </c>
      <c r="O282">
        <f t="shared" si="151"/>
        <v>0.99610021890627232</v>
      </c>
      <c r="P282">
        <f t="shared" si="152"/>
        <v>1471.0165964015609</v>
      </c>
      <c r="Q282">
        <f t="shared" si="153"/>
        <v>0.24730949179807502</v>
      </c>
      <c r="R282">
        <f t="shared" si="154"/>
        <v>2.339703919658398E-2</v>
      </c>
      <c r="S282">
        <f t="shared" si="155"/>
        <v>1471.606982438502</v>
      </c>
      <c r="T282">
        <f t="shared" si="156"/>
        <v>6918.7633857049232</v>
      </c>
      <c r="U282">
        <f t="shared" si="133"/>
        <v>194197.2057016528</v>
      </c>
      <c r="V282">
        <f t="shared" si="157"/>
        <v>24.257977866321507</v>
      </c>
      <c r="W282">
        <f t="shared" si="134"/>
        <v>42102.259547212889</v>
      </c>
      <c r="X282">
        <f t="shared" si="135"/>
        <v>44991.589747196696</v>
      </c>
      <c r="Y282">
        <f t="shared" si="136"/>
        <v>13327.072162410741</v>
      </c>
      <c r="Z282">
        <f t="shared" si="158"/>
        <v>2475.8862350722743</v>
      </c>
      <c r="AA282">
        <f t="shared" si="159"/>
        <v>24.16382564294031</v>
      </c>
      <c r="AB282">
        <f t="shared" si="160"/>
        <v>277</v>
      </c>
      <c r="AC282">
        <f>$AL$7*INDEX(I_L,MATCH(AB282-$AL$13,cpi_u,0))/INDEX(I_L,MATCH(AB2-$AL$13,cpi_u,0))</f>
        <v>1461.8548224550429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0.2658918189881152</v>
      </c>
      <c r="E283">
        <f t="shared" si="142"/>
        <v>2.5429326310737799E-2</v>
      </c>
      <c r="F283">
        <f t="shared" si="143"/>
        <v>0.11729308986096224</v>
      </c>
      <c r="G283">
        <f t="shared" si="144"/>
        <v>4.4952195826212025</v>
      </c>
      <c r="H283" t="b">
        <f t="shared" si="145"/>
        <v>0</v>
      </c>
      <c r="I283">
        <f t="shared" si="146"/>
        <v>1</v>
      </c>
      <c r="J283">
        <f t="shared" si="147"/>
        <v>1461.8548224550423</v>
      </c>
      <c r="K283">
        <f t="shared" si="148"/>
        <v>9.1806457007897162</v>
      </c>
      <c r="L283">
        <f t="shared" si="149"/>
        <v>6742.823893903048</v>
      </c>
      <c r="M283">
        <f t="shared" si="150"/>
        <v>42.345844636461472</v>
      </c>
      <c r="N283">
        <f t="shared" si="132"/>
        <v>0.35506547867377453</v>
      </c>
      <c r="O283">
        <f t="shared" si="151"/>
        <v>0.99610061341958267</v>
      </c>
      <c r="P283">
        <f t="shared" si="152"/>
        <v>1471.0354681558319</v>
      </c>
      <c r="Q283">
        <f t="shared" si="153"/>
        <v>0.24730949179807502</v>
      </c>
      <c r="R283">
        <f t="shared" si="154"/>
        <v>2.339703919658398E-2</v>
      </c>
      <c r="S283">
        <f t="shared" si="155"/>
        <v>1471.6270702913453</v>
      </c>
      <c r="T283">
        <f t="shared" si="156"/>
        <v>6742.823893903048</v>
      </c>
      <c r="U283">
        <f t="shared" si="133"/>
        <v>188122.18961451013</v>
      </c>
      <c r="V283">
        <f t="shared" si="157"/>
        <v>23.499122427351615</v>
      </c>
      <c r="W283">
        <f t="shared" si="134"/>
        <v>41849.388257205952</v>
      </c>
      <c r="X283">
        <f t="shared" si="135"/>
        <v>44731.454901525511</v>
      </c>
      <c r="Y283">
        <f t="shared" si="136"/>
        <v>12955.522417964656</v>
      </c>
      <c r="Z283">
        <f t="shared" si="158"/>
        <v>2403.5162324442585</v>
      </c>
      <c r="AA283">
        <f t="shared" si="159"/>
        <v>23.438133675002657</v>
      </c>
      <c r="AB283">
        <f t="shared" si="160"/>
        <v>277</v>
      </c>
      <c r="AC283">
        <f>$AL$7*INDEX(I_L,MATCH(AB283-$AL$13,cpi_u,0))/INDEX(I_L,MATCH(AB2-$AL$13,cpi_u,0))</f>
        <v>1461.8548224550429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0.2658918189881152</v>
      </c>
      <c r="E284">
        <f t="shared" si="142"/>
        <v>2.5429326310737799E-2</v>
      </c>
      <c r="F284">
        <f t="shared" si="143"/>
        <v>0.11431040560489313</v>
      </c>
      <c r="G284">
        <f t="shared" si="144"/>
        <v>4.3809091770163091</v>
      </c>
      <c r="H284" t="b">
        <f t="shared" si="145"/>
        <v>0</v>
      </c>
      <c r="I284">
        <f t="shared" si="146"/>
        <v>1</v>
      </c>
      <c r="J284">
        <f t="shared" si="147"/>
        <v>1461.8548224550423</v>
      </c>
      <c r="K284">
        <f t="shared" si="148"/>
        <v>9.1995563277847801</v>
      </c>
      <c r="L284">
        <f t="shared" si="149"/>
        <v>6571.358424849147</v>
      </c>
      <c r="M284">
        <f t="shared" si="150"/>
        <v>41.354025756084944</v>
      </c>
      <c r="N284">
        <f t="shared" si="132"/>
        <v>0.35368108269823645</v>
      </c>
      <c r="O284">
        <f t="shared" si="151"/>
        <v>0.99610101218313585</v>
      </c>
      <c r="P284">
        <f t="shared" si="152"/>
        <v>1471.0543787828271</v>
      </c>
      <c r="Q284">
        <f t="shared" si="153"/>
        <v>0.24730949179807502</v>
      </c>
      <c r="R284">
        <f t="shared" si="154"/>
        <v>2.339703919658398E-2</v>
      </c>
      <c r="S284">
        <f t="shared" si="155"/>
        <v>1471.6471995218765</v>
      </c>
      <c r="T284">
        <f t="shared" si="156"/>
        <v>6571.358424849147</v>
      </c>
      <c r="U284">
        <f t="shared" si="133"/>
        <v>182197.19152465669</v>
      </c>
      <c r="V284">
        <f t="shared" si="157"/>
        <v>22.759006358212737</v>
      </c>
      <c r="W284">
        <f t="shared" si="134"/>
        <v>41588.899509837582</v>
      </c>
      <c r="X284">
        <f t="shared" si="135"/>
        <v>44464.040030997188</v>
      </c>
      <c r="Y284">
        <f t="shared" si="136"/>
        <v>12595.729494359573</v>
      </c>
      <c r="Z284">
        <f t="shared" si="158"/>
        <v>2333.2625246560033</v>
      </c>
      <c r="AA284">
        <f t="shared" si="159"/>
        <v>22.73281696008063</v>
      </c>
      <c r="AB284">
        <f t="shared" si="160"/>
        <v>277</v>
      </c>
      <c r="AC284">
        <f>$AL$7*INDEX(I_L,MATCH(AB284-$AL$13,cpi_u,0))/INDEX(I_L,MATCH(AB2-$AL$13,cpi_u,0))</f>
        <v>1461.8548224550429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0.2658918189881152</v>
      </c>
      <c r="E285">
        <f t="shared" si="142"/>
        <v>2.5429326310737799E-2</v>
      </c>
      <c r="F285">
        <f t="shared" si="143"/>
        <v>0.11140356900005351</v>
      </c>
      <c r="G285">
        <f t="shared" si="144"/>
        <v>4.2695056080162557</v>
      </c>
      <c r="H285" t="b">
        <f t="shared" si="145"/>
        <v>0</v>
      </c>
      <c r="I285">
        <f t="shared" si="146"/>
        <v>1</v>
      </c>
      <c r="J285">
        <f t="shared" si="147"/>
        <v>1461.8548224550423</v>
      </c>
      <c r="K285">
        <f t="shared" si="148"/>
        <v>9.2185059075752136</v>
      </c>
      <c r="L285">
        <f t="shared" si="149"/>
        <v>6404.2532071588421</v>
      </c>
      <c r="M285">
        <f t="shared" si="150"/>
        <v>40.38543712887531</v>
      </c>
      <c r="N285">
        <f t="shared" si="132"/>
        <v>0.35230222696954022</v>
      </c>
      <c r="O285">
        <f t="shared" si="151"/>
        <v>0.99610141509922745</v>
      </c>
      <c r="P285">
        <f t="shared" si="152"/>
        <v>1471.0733283626175</v>
      </c>
      <c r="Q285">
        <f t="shared" si="153"/>
        <v>0.24730949179807502</v>
      </c>
      <c r="R285">
        <f t="shared" si="154"/>
        <v>2.339703919658398E-2</v>
      </c>
      <c r="S285">
        <f t="shared" si="155"/>
        <v>1471.6673702153266</v>
      </c>
      <c r="T285">
        <f t="shared" si="156"/>
        <v>6404.2532071588421</v>
      </c>
      <c r="U285">
        <f t="shared" si="133"/>
        <v>176418.38368942574</v>
      </c>
      <c r="V285">
        <f t="shared" si="157"/>
        <v>22.037151519703261</v>
      </c>
      <c r="W285">
        <f t="shared" si="134"/>
        <v>41320.56492868621</v>
      </c>
      <c r="X285">
        <f t="shared" si="135"/>
        <v>44189.142470303181</v>
      </c>
      <c r="Y285">
        <f t="shared" si="136"/>
        <v>12247.40790096314</v>
      </c>
      <c r="Z285">
        <f t="shared" si="158"/>
        <v>2265.0632081815925</v>
      </c>
      <c r="AA285">
        <f t="shared" si="159"/>
        <v>22.047302685438822</v>
      </c>
      <c r="AB285">
        <f t="shared" si="160"/>
        <v>277</v>
      </c>
      <c r="AC285">
        <f>$AL$7*INDEX(I_L,MATCH(AB285-$AL$13,cpi_u,0))/INDEX(I_L,MATCH(AB2-$AL$13,cpi_u,0))</f>
        <v>1461.8548224550429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0.2658918189881152</v>
      </c>
      <c r="E286">
        <f t="shared" si="142"/>
        <v>2.5429326310737799E-2</v>
      </c>
      <c r="F286">
        <f t="shared" si="143"/>
        <v>0.10857065129177035</v>
      </c>
      <c r="G286">
        <f t="shared" si="144"/>
        <v>4.1609349567244855</v>
      </c>
      <c r="H286" t="b">
        <f t="shared" si="145"/>
        <v>0</v>
      </c>
      <c r="I286">
        <f t="shared" si="146"/>
        <v>1</v>
      </c>
      <c r="J286">
        <f t="shared" si="147"/>
        <v>1461.8548224550423</v>
      </c>
      <c r="K286">
        <f t="shared" si="148"/>
        <v>9.2374945203973979</v>
      </c>
      <c r="L286">
        <f t="shared" si="149"/>
        <v>6241.3973625774106</v>
      </c>
      <c r="M286">
        <f t="shared" si="150"/>
        <v>39.439534658856125</v>
      </c>
      <c r="N286">
        <f t="shared" si="132"/>
        <v>0.35092889020419932</v>
      </c>
      <c r="O286">
        <f t="shared" si="151"/>
        <v>0.99610182207148057</v>
      </c>
      <c r="P286">
        <f t="shared" si="152"/>
        <v>1471.0923169754396</v>
      </c>
      <c r="Q286">
        <f t="shared" si="153"/>
        <v>0.24730949179807502</v>
      </c>
      <c r="R286">
        <f t="shared" si="154"/>
        <v>2.339703919658398E-2</v>
      </c>
      <c r="S286">
        <f t="shared" si="155"/>
        <v>1471.6875824571027</v>
      </c>
      <c r="T286">
        <f t="shared" si="156"/>
        <v>6241.3973625774106</v>
      </c>
      <c r="U286">
        <f t="shared" si="133"/>
        <v>170782.03562230675</v>
      </c>
      <c r="V286">
        <f t="shared" si="157"/>
        <v>21.333091921291167</v>
      </c>
      <c r="W286">
        <f t="shared" si="134"/>
        <v>41044.149307430496</v>
      </c>
      <c r="X286">
        <f t="shared" si="135"/>
        <v>43906.55392934609</v>
      </c>
      <c r="Y286">
        <f t="shared" si="136"/>
        <v>11910.279451618328</v>
      </c>
      <c r="Z286">
        <f t="shared" si="158"/>
        <v>2198.8581902378364</v>
      </c>
      <c r="AA286">
        <f t="shared" si="159"/>
        <v>21.381034163520258</v>
      </c>
      <c r="AB286">
        <f t="shared" si="160"/>
        <v>277</v>
      </c>
      <c r="AC286">
        <f>$AL$7*INDEX(I_L,MATCH(AB286-$AL$13,cpi_u,0))/INDEX(I_L,MATCH(AB2-$AL$13,cpi_u,0))</f>
        <v>1461.8548224550429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0.2658918189881152</v>
      </c>
      <c r="E287">
        <f t="shared" si="142"/>
        <v>2.5429326310737799E-2</v>
      </c>
      <c r="F287">
        <f t="shared" si="143"/>
        <v>0.10580977277230261</v>
      </c>
      <c r="G287">
        <f t="shared" si="144"/>
        <v>4.0551251839521827</v>
      </c>
      <c r="H287" t="b">
        <f t="shared" si="145"/>
        <v>0</v>
      </c>
      <c r="I287">
        <f t="shared" si="146"/>
        <v>1</v>
      </c>
      <c r="J287">
        <f t="shared" si="147"/>
        <v>1461.8548224550423</v>
      </c>
      <c r="K287">
        <f t="shared" si="148"/>
        <v>9.2565222466529899</v>
      </c>
      <c r="L287">
        <f t="shared" si="149"/>
        <v>6082.6828324094522</v>
      </c>
      <c r="M287">
        <f t="shared" si="150"/>
        <v>38.515786993796297</v>
      </c>
      <c r="N287">
        <f t="shared" si="132"/>
        <v>0.34956105115831115</v>
      </c>
      <c r="O287">
        <f t="shared" si="151"/>
        <v>0.99610223300483403</v>
      </c>
      <c r="P287">
        <f t="shared" si="152"/>
        <v>1471.1113447016953</v>
      </c>
      <c r="Q287">
        <f t="shared" si="153"/>
        <v>0.24730949179807502</v>
      </c>
      <c r="R287">
        <f t="shared" si="154"/>
        <v>2.339703919658398E-2</v>
      </c>
      <c r="S287">
        <f t="shared" si="155"/>
        <v>1471.7078363327878</v>
      </c>
      <c r="T287">
        <f t="shared" si="156"/>
        <v>6082.6828324094522</v>
      </c>
      <c r="U287">
        <f t="shared" si="133"/>
        <v>165284.51161844283</v>
      </c>
      <c r="V287">
        <f t="shared" si="157"/>
        <v>20.646373412013631</v>
      </c>
      <c r="W287">
        <f t="shared" si="134"/>
        <v>40759.410405514063</v>
      </c>
      <c r="X287">
        <f t="shared" si="135"/>
        <v>43616.060337029216</v>
      </c>
      <c r="Y287">
        <f t="shared" si="136"/>
        <v>11584.073079022372</v>
      </c>
      <c r="Z287">
        <f t="shared" si="158"/>
        <v>2134.5891358415847</v>
      </c>
      <c r="AA287">
        <f t="shared" si="159"/>
        <v>20.733470377584762</v>
      </c>
      <c r="AB287">
        <f t="shared" si="160"/>
        <v>277</v>
      </c>
      <c r="AC287">
        <f>$AL$7*INDEX(I_L,MATCH(AB287-$AL$13,cpi_u,0))/INDEX(I_L,MATCH(AB2-$AL$13,cpi_u,0))</f>
        <v>1461.8548224550429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0.2658918189881152</v>
      </c>
      <c r="E288">
        <f t="shared" si="142"/>
        <v>2.5429326310737799E-2</v>
      </c>
      <c r="F288">
        <f t="shared" si="143"/>
        <v>0.1031191015336107</v>
      </c>
      <c r="G288">
        <f t="shared" si="144"/>
        <v>3.9520060824185719</v>
      </c>
      <c r="H288" t="b">
        <f t="shared" si="145"/>
        <v>0</v>
      </c>
      <c r="I288">
        <f t="shared" si="146"/>
        <v>1</v>
      </c>
      <c r="J288">
        <f t="shared" si="147"/>
        <v>1461.8548224550423</v>
      </c>
      <c r="K288">
        <f t="shared" si="148"/>
        <v>9.2755891669092492</v>
      </c>
      <c r="L288">
        <f t="shared" si="149"/>
        <v>5928.0043058193887</v>
      </c>
      <c r="M288">
        <f t="shared" si="150"/>
        <v>37.613675226727743</v>
      </c>
      <c r="N288">
        <f t="shared" si="132"/>
        <v>0.34819868862847553</v>
      </c>
      <c r="O288">
        <f t="shared" si="151"/>
        <v>0.99610264780552271</v>
      </c>
      <c r="P288">
        <f t="shared" si="152"/>
        <v>1471.1304116219515</v>
      </c>
      <c r="Q288">
        <f t="shared" si="153"/>
        <v>0.24730949179807502</v>
      </c>
      <c r="R288">
        <f t="shared" si="154"/>
        <v>2.339703919658398E-2</v>
      </c>
      <c r="S288">
        <f t="shared" si="155"/>
        <v>1471.7281319281403</v>
      </c>
      <c r="T288">
        <f t="shared" si="156"/>
        <v>5928.0043058193887</v>
      </c>
      <c r="U288">
        <f t="shared" si="133"/>
        <v>159922.26834315457</v>
      </c>
      <c r="V288">
        <f t="shared" si="157"/>
        <v>19.976553379249552</v>
      </c>
      <c r="W288">
        <f t="shared" si="134"/>
        <v>40466.098737703433</v>
      </c>
      <c r="X288">
        <f t="shared" si="135"/>
        <v>43317.441680713644</v>
      </c>
      <c r="Y288">
        <f t="shared" si="136"/>
        <v>11268.524653837627</v>
      </c>
      <c r="Z288">
        <f t="shared" si="158"/>
        <v>2072.1994164132202</v>
      </c>
      <c r="AA288">
        <f t="shared" si="159"/>
        <v>20.104085540153712</v>
      </c>
      <c r="AB288">
        <f t="shared" si="160"/>
        <v>277</v>
      </c>
      <c r="AC288">
        <f>$AL$7*INDEX(I_L,MATCH(AB288-$AL$13,cpi_u,0))/INDEX(I_L,MATCH(AB2-$AL$13,cpi_u,0))</f>
        <v>1461.8548224550429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0.2658918189881152</v>
      </c>
      <c r="E289">
        <f t="shared" si="142"/>
        <v>2.5429326310737799E-2</v>
      </c>
      <c r="F289">
        <f t="shared" si="143"/>
        <v>0.10049685225184241</v>
      </c>
      <c r="G289">
        <f t="shared" si="144"/>
        <v>3.8515092301667293</v>
      </c>
      <c r="H289" t="b">
        <f t="shared" si="145"/>
        <v>0</v>
      </c>
      <c r="I289">
        <f t="shared" si="146"/>
        <v>1</v>
      </c>
      <c r="J289">
        <f t="shared" si="147"/>
        <v>1461.8548224550423</v>
      </c>
      <c r="K289">
        <f t="shared" si="148"/>
        <v>9.294695361899409</v>
      </c>
      <c r="L289">
        <f t="shared" si="149"/>
        <v>5777.2591499552482</v>
      </c>
      <c r="M289">
        <f t="shared" si="150"/>
        <v>36.732692604454151</v>
      </c>
      <c r="N289">
        <f t="shared" si="132"/>
        <v>0.34684178145269073</v>
      </c>
      <c r="O289">
        <f t="shared" si="151"/>
        <v>0.99610306638106672</v>
      </c>
      <c r="P289">
        <f t="shared" si="152"/>
        <v>1471.1495178169416</v>
      </c>
      <c r="Q289">
        <f t="shared" si="153"/>
        <v>0.24730949179807502</v>
      </c>
      <c r="R289">
        <f t="shared" si="154"/>
        <v>2.339703919658398E-2</v>
      </c>
      <c r="S289">
        <f t="shared" si="155"/>
        <v>1471.7484693290965</v>
      </c>
      <c r="T289">
        <f t="shared" si="156"/>
        <v>5777.2591499552482</v>
      </c>
      <c r="U289">
        <f t="shared" si="133"/>
        <v>154691.85248188089</v>
      </c>
      <c r="V289">
        <f t="shared" si="157"/>
        <v>19.323200455163917</v>
      </c>
      <c r="W289">
        <f t="shared" si="134"/>
        <v>40163.957357356318</v>
      </c>
      <c r="X289">
        <f t="shared" si="135"/>
        <v>43010.471841222257</v>
      </c>
      <c r="Y289">
        <f t="shared" si="136"/>
        <v>10963.376808412952</v>
      </c>
      <c r="Z289">
        <f t="shared" si="158"/>
        <v>2011.6340598812787</v>
      </c>
      <c r="AA289">
        <f t="shared" si="159"/>
        <v>19.492368663900336</v>
      </c>
      <c r="AB289">
        <f t="shared" si="160"/>
        <v>277</v>
      </c>
      <c r="AC289">
        <f>$AL$7*INDEX(I_L,MATCH(AB289-$AL$13,cpi_u,0))/INDEX(I_L,MATCH(AB2-$AL$13,cpi_u,0))</f>
        <v>1461.8548224550429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0.29715522225736341</v>
      </c>
      <c r="E290">
        <f t="shared" si="142"/>
        <v>2.8957395069497016E-2</v>
      </c>
      <c r="F290">
        <f t="shared" si="143"/>
        <v>0.11152967439175229</v>
      </c>
      <c r="G290">
        <f t="shared" si="144"/>
        <v>3.7399795557749771</v>
      </c>
      <c r="H290" t="b">
        <f t="shared" si="145"/>
        <v>0</v>
      </c>
      <c r="I290">
        <f t="shared" si="146"/>
        <v>1</v>
      </c>
      <c r="J290">
        <f t="shared" si="147"/>
        <v>1461.8548224550423</v>
      </c>
      <c r="K290">
        <f t="shared" si="148"/>
        <v>9.3138409125229931</v>
      </c>
      <c r="L290">
        <f t="shared" si="149"/>
        <v>5630.3473418493404</v>
      </c>
      <c r="M290">
        <f t="shared" si="150"/>
        <v>35.872344242886818</v>
      </c>
      <c r="N290">
        <f t="shared" si="132"/>
        <v>0.3454903085112257</v>
      </c>
      <c r="O290">
        <f t="shared" si="151"/>
        <v>0.99610348864025378</v>
      </c>
      <c r="P290">
        <f t="shared" si="152"/>
        <v>1471.1686633675652</v>
      </c>
      <c r="Q290">
        <f t="shared" si="153"/>
        <v>0.27638799599508318</v>
      </c>
      <c r="R290">
        <f t="shared" si="154"/>
        <v>2.6598195746476372E-2</v>
      </c>
      <c r="S290">
        <f t="shared" si="155"/>
        <v>1471.7688486217687</v>
      </c>
      <c r="T290">
        <f t="shared" si="156"/>
        <v>5630.3473418493404</v>
      </c>
      <c r="U290">
        <f t="shared" si="133"/>
        <v>149589.89844997076</v>
      </c>
      <c r="V290">
        <f t="shared" si="157"/>
        <v>18.68589423062841</v>
      </c>
      <c r="W290">
        <f t="shared" si="134"/>
        <v>39997.517692038156</v>
      </c>
      <c r="X290">
        <f t="shared" si="135"/>
        <v>42835.32613276699</v>
      </c>
      <c r="Y290">
        <f t="shared" si="136"/>
        <v>10613.345551531502</v>
      </c>
      <c r="Z290">
        <f t="shared" si="158"/>
        <v>1952.8397022444472</v>
      </c>
      <c r="AA290">
        <f t="shared" si="159"/>
        <v>18.89782314463498</v>
      </c>
      <c r="AB290">
        <f t="shared" si="160"/>
        <v>277</v>
      </c>
      <c r="AC290">
        <f>$AL$7*INDEX(I_L,MATCH(AB290-$AL$13,cpi_u,0))/INDEX(I_L,MATCH(AB2-$AL$13,cpi_u,0))</f>
        <v>1461.8548224550429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0.29656091181284866</v>
      </c>
      <c r="E291">
        <f t="shared" si="142"/>
        <v>2.8888997176407916E-2</v>
      </c>
      <c r="F291">
        <f t="shared" si="143"/>
        <v>0.10804425882660665</v>
      </c>
      <c r="G291">
        <f t="shared" si="144"/>
        <v>3.6319352969483703</v>
      </c>
      <c r="H291" t="b">
        <f t="shared" si="145"/>
        <v>1</v>
      </c>
      <c r="I291">
        <f t="shared" si="146"/>
        <v>1.0249999999999999</v>
      </c>
      <c r="J291">
        <f t="shared" si="147"/>
        <v>1498.4011930164181</v>
      </c>
      <c r="K291">
        <f t="shared" si="148"/>
        <v>9.3330258998461595</v>
      </c>
      <c r="L291">
        <f t="shared" si="149"/>
        <v>5603.9898282302393</v>
      </c>
      <c r="M291">
        <f t="shared" si="150"/>
        <v>34.905326058942997</v>
      </c>
      <c r="N291">
        <f t="shared" si="132"/>
        <v>0.34414424872746952</v>
      </c>
      <c r="O291">
        <f t="shared" si="151"/>
        <v>0.99610391449312552</v>
      </c>
      <c r="P291">
        <f t="shared" si="152"/>
        <v>1507.7342189162644</v>
      </c>
      <c r="Q291">
        <f t="shared" si="153"/>
        <v>0.27583522000309302</v>
      </c>
      <c r="R291">
        <f t="shared" si="154"/>
        <v>2.6536251310869785E-2</v>
      </c>
      <c r="S291">
        <f t="shared" si="155"/>
        <v>1508.3356404538229</v>
      </c>
      <c r="T291">
        <f t="shared" si="156"/>
        <v>5603.9898282302393</v>
      </c>
      <c r="U291">
        <f t="shared" si="133"/>
        <v>144495.99276830783</v>
      </c>
      <c r="V291">
        <f t="shared" si="157"/>
        <v>18.049593358880816</v>
      </c>
      <c r="W291">
        <f t="shared" si="134"/>
        <v>39784.847733855924</v>
      </c>
      <c r="X291">
        <f t="shared" si="135"/>
        <v>42614.274997852903</v>
      </c>
      <c r="Y291">
        <f t="shared" si="136"/>
        <v>10276.296750258682</v>
      </c>
      <c r="Z291">
        <f t="shared" si="158"/>
        <v>1936.1241746490361</v>
      </c>
      <c r="AA291">
        <f t="shared" si="159"/>
        <v>18.271115615117502</v>
      </c>
      <c r="AB291">
        <f t="shared" si="160"/>
        <v>289</v>
      </c>
      <c r="AC291">
        <f>$AL$7*INDEX(I_L,MATCH(AB291-$AL$13,cpi_u,0))/INDEX(I_L,MATCH(AB2-$AL$13,cpi_u,0))</f>
        <v>1498.4011930164188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0.29656091181284866</v>
      </c>
      <c r="E292">
        <f t="shared" si="142"/>
        <v>2.8888997176407916E-2</v>
      </c>
      <c r="F292">
        <f t="shared" si="143"/>
        <v>0.10492296853843772</v>
      </c>
      <c r="G292">
        <f t="shared" si="144"/>
        <v>3.5270123284099326</v>
      </c>
      <c r="H292" t="b">
        <f t="shared" si="145"/>
        <v>0</v>
      </c>
      <c r="I292">
        <f t="shared" si="146"/>
        <v>1</v>
      </c>
      <c r="J292">
        <f t="shared" si="147"/>
        <v>1498.4011930164181</v>
      </c>
      <c r="K292">
        <f t="shared" si="148"/>
        <v>9.3522504051020388</v>
      </c>
      <c r="L292">
        <f t="shared" si="149"/>
        <v>5442.0961819058766</v>
      </c>
      <c r="M292">
        <f t="shared" si="150"/>
        <v>33.966768352189789</v>
      </c>
      <c r="N292">
        <f t="shared" si="132"/>
        <v>0.34280358106875908</v>
      </c>
      <c r="O292">
        <f t="shared" si="151"/>
        <v>0.99610434385096436</v>
      </c>
      <c r="P292">
        <f t="shared" si="152"/>
        <v>1507.7534434215202</v>
      </c>
      <c r="Q292">
        <f t="shared" si="153"/>
        <v>0.27583522000309302</v>
      </c>
      <c r="R292">
        <f t="shared" si="154"/>
        <v>2.6536251310869785E-2</v>
      </c>
      <c r="S292">
        <f t="shared" si="155"/>
        <v>1508.3561037889754</v>
      </c>
      <c r="T292">
        <f t="shared" si="156"/>
        <v>5442.0961819058766</v>
      </c>
      <c r="U292">
        <f t="shared" si="133"/>
        <v>139546.19040607353</v>
      </c>
      <c r="V292">
        <f t="shared" si="157"/>
        <v>17.4312930300377</v>
      </c>
      <c r="W292">
        <f t="shared" si="134"/>
        <v>39564.98515245747</v>
      </c>
      <c r="X292">
        <f t="shared" si="135"/>
        <v>42386.299023390609</v>
      </c>
      <c r="Y292">
        <f t="shared" si="136"/>
        <v>9950.8088050951337</v>
      </c>
      <c r="Z292">
        <f t="shared" si="158"/>
        <v>1872.8661020246282</v>
      </c>
      <c r="AA292">
        <f t="shared" si="159"/>
        <v>17.664977649620166</v>
      </c>
      <c r="AB292">
        <f t="shared" si="160"/>
        <v>289</v>
      </c>
      <c r="AC292">
        <f>$AL$7*INDEX(I_L,MATCH(AB292-$AL$13,cpi_u,0))/INDEX(I_L,MATCH(AB2-$AL$13,cpi_u,0))</f>
        <v>1498.4011930164188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0.29656091181284866</v>
      </c>
      <c r="E293">
        <f t="shared" si="142"/>
        <v>2.8888997176407916E-2</v>
      </c>
      <c r="F293">
        <f t="shared" si="143"/>
        <v>0.10189184919659044</v>
      </c>
      <c r="G293">
        <f t="shared" si="144"/>
        <v>3.4251204792133421</v>
      </c>
      <c r="H293" t="b">
        <f t="shared" si="145"/>
        <v>0</v>
      </c>
      <c r="I293">
        <f t="shared" si="146"/>
        <v>1</v>
      </c>
      <c r="J293">
        <f t="shared" si="147"/>
        <v>1498.4011930164181</v>
      </c>
      <c r="K293">
        <f t="shared" si="148"/>
        <v>9.3715145096911208</v>
      </c>
      <c r="L293">
        <f t="shared" si="149"/>
        <v>5284.8794806730575</v>
      </c>
      <c r="M293">
        <f t="shared" si="150"/>
        <v>33.053447211553149</v>
      </c>
      <c r="N293">
        <f t="shared" si="132"/>
        <v>0.34146828454718336</v>
      </c>
      <c r="O293">
        <f t="shared" si="151"/>
        <v>0.99610477662627483</v>
      </c>
      <c r="P293">
        <f t="shared" si="152"/>
        <v>1507.7727075261093</v>
      </c>
      <c r="Q293">
        <f t="shared" si="153"/>
        <v>0.27583522000309302</v>
      </c>
      <c r="R293">
        <f t="shared" si="154"/>
        <v>2.6536251310869785E-2</v>
      </c>
      <c r="S293">
        <f t="shared" si="155"/>
        <v>1508.3766092752476</v>
      </c>
      <c r="T293">
        <f t="shared" si="156"/>
        <v>5284.8794806730575</v>
      </c>
      <c r="U293">
        <f t="shared" si="133"/>
        <v>134736.32062978423</v>
      </c>
      <c r="V293">
        <f t="shared" si="157"/>
        <v>16.830472260492915</v>
      </c>
      <c r="W293">
        <f t="shared" si="134"/>
        <v>39337.687957980808</v>
      </c>
      <c r="X293">
        <f t="shared" si="135"/>
        <v>42151.18252382538</v>
      </c>
      <c r="Y293">
        <f t="shared" si="136"/>
        <v>9636.557855629695</v>
      </c>
      <c r="Z293">
        <f t="shared" si="158"/>
        <v>1811.6756114915279</v>
      </c>
      <c r="AA293">
        <f t="shared" si="159"/>
        <v>17.077912561697079</v>
      </c>
      <c r="AB293">
        <f t="shared" si="160"/>
        <v>289</v>
      </c>
      <c r="AC293">
        <f>$AL$7*INDEX(I_L,MATCH(AB293-$AL$13,cpi_u,0))/INDEX(I_L,MATCH(AB2-$AL$13,cpi_u,0))</f>
        <v>1498.4011930164188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0.29656091181284866</v>
      </c>
      <c r="E294">
        <f t="shared" si="142"/>
        <v>2.8888997176407916E-2</v>
      </c>
      <c r="F294">
        <f t="shared" si="143"/>
        <v>9.894829585285117E-2</v>
      </c>
      <c r="G294">
        <f t="shared" si="144"/>
        <v>3.3261721833604909</v>
      </c>
      <c r="H294" t="b">
        <f t="shared" si="145"/>
        <v>0</v>
      </c>
      <c r="I294">
        <f t="shared" si="146"/>
        <v>1</v>
      </c>
      <c r="J294">
        <f t="shared" si="147"/>
        <v>1498.4011930164181</v>
      </c>
      <c r="K294">
        <f t="shared" si="148"/>
        <v>9.3908182951815391</v>
      </c>
      <c r="L294">
        <f t="shared" si="149"/>
        <v>5132.2046122782376</v>
      </c>
      <c r="M294">
        <f t="shared" si="150"/>
        <v>32.164684059397615</v>
      </c>
      <c r="N294">
        <f t="shared" si="132"/>
        <v>0.34013833822036799</v>
      </c>
      <c r="O294">
        <f t="shared" si="151"/>
        <v>0.99610521273277541</v>
      </c>
      <c r="P294">
        <f t="shared" si="152"/>
        <v>1507.7920113115997</v>
      </c>
      <c r="Q294">
        <f t="shared" si="153"/>
        <v>0.27583522000309302</v>
      </c>
      <c r="R294">
        <f t="shared" si="154"/>
        <v>2.6536251310869785E-2</v>
      </c>
      <c r="S294">
        <f t="shared" si="155"/>
        <v>1508.3971569994644</v>
      </c>
      <c r="T294">
        <f t="shared" si="156"/>
        <v>5132.2046122782376</v>
      </c>
      <c r="U294">
        <f t="shared" si="133"/>
        <v>130062.33310440966</v>
      </c>
      <c r="V294">
        <f t="shared" si="157"/>
        <v>16.246625106110123</v>
      </c>
      <c r="W294">
        <f t="shared" si="134"/>
        <v>39102.706033998904</v>
      </c>
      <c r="X294">
        <f t="shared" si="135"/>
        <v>41908.703110822309</v>
      </c>
      <c r="Y294">
        <f t="shared" si="136"/>
        <v>9333.229423520861</v>
      </c>
      <c r="Z294">
        <f t="shared" si="158"/>
        <v>1752.4851048997921</v>
      </c>
      <c r="AA294">
        <f t="shared" si="159"/>
        <v>16.509319554046243</v>
      </c>
      <c r="AB294">
        <f t="shared" si="160"/>
        <v>289</v>
      </c>
      <c r="AC294">
        <f>$AL$7*INDEX(I_L,MATCH(AB294-$AL$13,cpi_u,0))/INDEX(I_L,MATCH(AB2-$AL$13,cpi_u,0))</f>
        <v>1498.4011930164188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0.29656091181284866</v>
      </c>
      <c r="E295">
        <f t="shared" si="142"/>
        <v>2.8888997176407916E-2</v>
      </c>
      <c r="F295">
        <f t="shared" si="143"/>
        <v>9.6089778813347779E-2</v>
      </c>
      <c r="G295">
        <f t="shared" si="144"/>
        <v>3.2300824045471432</v>
      </c>
      <c r="H295" t="b">
        <f t="shared" si="145"/>
        <v>0</v>
      </c>
      <c r="I295">
        <f t="shared" si="146"/>
        <v>1</v>
      </c>
      <c r="J295">
        <f t="shared" si="147"/>
        <v>1498.4011930164181</v>
      </c>
      <c r="K295">
        <f t="shared" si="148"/>
        <v>9.4101618433094583</v>
      </c>
      <c r="L295">
        <f t="shared" si="149"/>
        <v>4983.940367725384</v>
      </c>
      <c r="M295">
        <f t="shared" si="150"/>
        <v>31.299818564136203</v>
      </c>
      <c r="N295">
        <f t="shared" si="132"/>
        <v>0.33881372119223679</v>
      </c>
      <c r="O295">
        <f t="shared" si="151"/>
        <v>0.99610565208537882</v>
      </c>
      <c r="P295">
        <f t="shared" si="152"/>
        <v>1507.8113548597275</v>
      </c>
      <c r="Q295">
        <f t="shared" si="153"/>
        <v>0.27583522000309302</v>
      </c>
      <c r="R295">
        <f t="shared" si="154"/>
        <v>2.6536251310869785E-2</v>
      </c>
      <c r="S295">
        <f t="shared" si="155"/>
        <v>1508.4177470486286</v>
      </c>
      <c r="T295">
        <f t="shared" si="156"/>
        <v>4983.940367725384</v>
      </c>
      <c r="U295">
        <f t="shared" si="133"/>
        <v>125520.29441518517</v>
      </c>
      <c r="V295">
        <f t="shared" si="157"/>
        <v>15.679260227747996</v>
      </c>
      <c r="W295">
        <f t="shared" si="134"/>
        <v>38859.780864563734</v>
      </c>
      <c r="X295">
        <f t="shared" si="135"/>
        <v>41658.631484897807</v>
      </c>
      <c r="Y295">
        <f t="shared" si="136"/>
        <v>9040.5181416969463</v>
      </c>
      <c r="Z295">
        <f t="shared" si="158"/>
        <v>1695.2291944675219</v>
      </c>
      <c r="AA295">
        <f t="shared" si="159"/>
        <v>15.958616776309048</v>
      </c>
      <c r="AB295">
        <f t="shared" si="160"/>
        <v>289</v>
      </c>
      <c r="AC295">
        <f>$AL$7*INDEX(I_L,MATCH(AB295-$AL$13,cpi_u,0))/INDEX(I_L,MATCH(AB2-$AL$13,cpi_u,0))</f>
        <v>1498.4011930164188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0.29656091181284866</v>
      </c>
      <c r="E296">
        <f t="shared" si="142"/>
        <v>2.8888997176407916E-2</v>
      </c>
      <c r="F296">
        <f t="shared" si="143"/>
        <v>9.3313841464527314E-2</v>
      </c>
      <c r="G296">
        <f t="shared" si="144"/>
        <v>3.1367685630826161</v>
      </c>
      <c r="H296" t="b">
        <f t="shared" si="145"/>
        <v>0</v>
      </c>
      <c r="I296">
        <f t="shared" si="146"/>
        <v>1</v>
      </c>
      <c r="J296">
        <f t="shared" si="147"/>
        <v>1498.4011930164181</v>
      </c>
      <c r="K296">
        <f t="shared" si="148"/>
        <v>9.4295452359793988</v>
      </c>
      <c r="L296">
        <f t="shared" si="149"/>
        <v>4839.9593285147803</v>
      </c>
      <c r="M296">
        <f t="shared" si="150"/>
        <v>30.458208149618397</v>
      </c>
      <c r="N296">
        <f t="shared" si="132"/>
        <v>0.33749441261375401</v>
      </c>
      <c r="O296">
        <f t="shared" si="151"/>
        <v>0.99610609460018229</v>
      </c>
      <c r="P296">
        <f t="shared" si="152"/>
        <v>1507.8307382523976</v>
      </c>
      <c r="Q296">
        <f t="shared" si="153"/>
        <v>0.27583522000309302</v>
      </c>
      <c r="R296">
        <f t="shared" si="154"/>
        <v>2.6536251310869785E-2</v>
      </c>
      <c r="S296">
        <f t="shared" si="155"/>
        <v>1508.4383795099232</v>
      </c>
      <c r="T296">
        <f t="shared" si="156"/>
        <v>4839.9593285147803</v>
      </c>
      <c r="U296">
        <f t="shared" si="133"/>
        <v>121106.3846899614</v>
      </c>
      <c r="V296">
        <f t="shared" si="157"/>
        <v>15.127900469343871</v>
      </c>
      <c r="W296">
        <f t="shared" si="134"/>
        <v>38608.645252088892</v>
      </c>
      <c r="X296">
        <f t="shared" si="135"/>
        <v>41400.731220579473</v>
      </c>
      <c r="Y296">
        <f t="shared" si="136"/>
        <v>8758.127491385334</v>
      </c>
      <c r="Z296">
        <f t="shared" si="158"/>
        <v>1639.8446305131724</v>
      </c>
      <c r="AA296">
        <f t="shared" si="159"/>
        <v>15.425240727000467</v>
      </c>
      <c r="AB296">
        <f t="shared" si="160"/>
        <v>289</v>
      </c>
      <c r="AC296">
        <f>$AL$7*INDEX(I_L,MATCH(AB296-$AL$13,cpi_u,0))/INDEX(I_L,MATCH(AB2-$AL$13,cpi_u,0))</f>
        <v>1498.4011930164188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0.29656091181284866</v>
      </c>
      <c r="E297">
        <f t="shared" si="142"/>
        <v>2.8888997176407916E-2</v>
      </c>
      <c r="F297">
        <f t="shared" si="143"/>
        <v>9.0618098161938818E-2</v>
      </c>
      <c r="G297">
        <f t="shared" si="144"/>
        <v>3.0461504649206774</v>
      </c>
      <c r="H297" t="b">
        <f t="shared" si="145"/>
        <v>0</v>
      </c>
      <c r="I297">
        <f t="shared" si="146"/>
        <v>1</v>
      </c>
      <c r="J297">
        <f t="shared" si="147"/>
        <v>1498.4011930164181</v>
      </c>
      <c r="K297">
        <f t="shared" si="148"/>
        <v>9.4489685552645941</v>
      </c>
      <c r="L297">
        <f t="shared" si="149"/>
        <v>4700.1377571393878</v>
      </c>
      <c r="M297">
        <f t="shared" si="150"/>
        <v>29.639227517710143</v>
      </c>
      <c r="N297">
        <f t="shared" si="132"/>
        <v>0.336180391683645</v>
      </c>
      <c r="O297">
        <f t="shared" si="151"/>
        <v>0.996106540194451</v>
      </c>
      <c r="P297">
        <f t="shared" si="152"/>
        <v>1507.8501615716827</v>
      </c>
      <c r="Q297">
        <f t="shared" si="153"/>
        <v>0.27583522000309302</v>
      </c>
      <c r="R297">
        <f t="shared" si="154"/>
        <v>2.6536251310869785E-2</v>
      </c>
      <c r="S297">
        <f t="shared" si="155"/>
        <v>1508.4590544707096</v>
      </c>
      <c r="T297">
        <f t="shared" si="156"/>
        <v>4700.1377571393878</v>
      </c>
      <c r="U297">
        <f t="shared" si="133"/>
        <v>116816.89431918341</v>
      </c>
      <c r="V297">
        <f t="shared" si="157"/>
        <v>14.592082448192775</v>
      </c>
      <c r="W297">
        <f t="shared" si="134"/>
        <v>38349.023025763534</v>
      </c>
      <c r="X297">
        <f t="shared" si="135"/>
        <v>41134.758544893368</v>
      </c>
      <c r="Y297">
        <f t="shared" si="136"/>
        <v>8485.7695467433878</v>
      </c>
      <c r="Z297">
        <f t="shared" si="158"/>
        <v>1586.2702315494848</v>
      </c>
      <c r="AA297">
        <f t="shared" si="159"/>
        <v>14.908645674328488</v>
      </c>
      <c r="AB297">
        <f t="shared" si="160"/>
        <v>289</v>
      </c>
      <c r="AC297">
        <f>$AL$7*INDEX(I_L,MATCH(AB297-$AL$13,cpi_u,0))/INDEX(I_L,MATCH(AB2-$AL$13,cpi_u,0))</f>
        <v>1498.4011930164188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0.29656091181284866</v>
      </c>
      <c r="E298">
        <f t="shared" si="142"/>
        <v>2.8888997176407916E-2</v>
      </c>
      <c r="F298">
        <f t="shared" si="143"/>
        <v>8.8000232180007104E-2</v>
      </c>
      <c r="G298">
        <f t="shared" si="144"/>
        <v>2.9581502327406701</v>
      </c>
      <c r="H298" t="b">
        <f t="shared" si="145"/>
        <v>0</v>
      </c>
      <c r="I298">
        <f t="shared" si="146"/>
        <v>1</v>
      </c>
      <c r="J298">
        <f t="shared" si="147"/>
        <v>1498.4011930164181</v>
      </c>
      <c r="K298">
        <f t="shared" si="148"/>
        <v>9.468431883407332</v>
      </c>
      <c r="L298">
        <f t="shared" si="149"/>
        <v>4564.3554907446596</v>
      </c>
      <c r="M298">
        <f t="shared" si="150"/>
        <v>28.84226818371101</v>
      </c>
      <c r="N298">
        <f t="shared" si="132"/>
        <v>0.334871637649097</v>
      </c>
      <c r="O298">
        <f t="shared" si="151"/>
        <v>0.99610698878660486</v>
      </c>
      <c r="P298">
        <f t="shared" si="152"/>
        <v>1507.8696248998253</v>
      </c>
      <c r="Q298">
        <f t="shared" si="153"/>
        <v>0.27583522000309302</v>
      </c>
      <c r="R298">
        <f t="shared" si="154"/>
        <v>2.6536251310869785E-2</v>
      </c>
      <c r="S298">
        <f t="shared" si="155"/>
        <v>1508.4797720185302</v>
      </c>
      <c r="T298">
        <f t="shared" si="156"/>
        <v>4564.3554907446596</v>
      </c>
      <c r="U298">
        <f t="shared" si="133"/>
        <v>112648.22077067452</v>
      </c>
      <c r="V298">
        <f t="shared" si="157"/>
        <v>14.071356157068866</v>
      </c>
      <c r="W298">
        <f t="shared" si="134"/>
        <v>38080.628740179978</v>
      </c>
      <c r="X298">
        <f t="shared" si="135"/>
        <v>40860.462108971711</v>
      </c>
      <c r="Y298">
        <f t="shared" si="136"/>
        <v>8223.164726871546</v>
      </c>
      <c r="Z298">
        <f t="shared" si="158"/>
        <v>1534.4468166619354</v>
      </c>
      <c r="AA298">
        <f t="shared" si="159"/>
        <v>14.408303095306053</v>
      </c>
      <c r="AB298">
        <f t="shared" si="160"/>
        <v>289</v>
      </c>
      <c r="AC298">
        <f>$AL$7*INDEX(I_L,MATCH(AB298-$AL$13,cpi_u,0))/INDEX(I_L,MATCH(AB2-$AL$13,cpi_u,0))</f>
        <v>1498.4011930164188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0.29656091181284866</v>
      </c>
      <c r="E299">
        <f t="shared" si="142"/>
        <v>2.8888997176407916E-2</v>
      </c>
      <c r="F299">
        <f t="shared" si="143"/>
        <v>8.5457993721035644E-2</v>
      </c>
      <c r="G299">
        <f t="shared" si="144"/>
        <v>2.8726922390196346</v>
      </c>
      <c r="H299" t="b">
        <f t="shared" si="145"/>
        <v>0</v>
      </c>
      <c r="I299">
        <f t="shared" si="146"/>
        <v>1</v>
      </c>
      <c r="J299">
        <f t="shared" si="147"/>
        <v>1498.4011930164181</v>
      </c>
      <c r="K299">
        <f t="shared" si="148"/>
        <v>9.4879353028193112</v>
      </c>
      <c r="L299">
        <f t="shared" si="149"/>
        <v>4432.4958378604151</v>
      </c>
      <c r="M299">
        <f t="shared" si="150"/>
        <v>28.066738024263366</v>
      </c>
      <c r="N299">
        <f t="shared" si="132"/>
        <v>0.33356812980644146</v>
      </c>
      <c r="O299">
        <f t="shared" si="151"/>
        <v>0.99610744029620857</v>
      </c>
      <c r="P299">
        <f t="shared" si="152"/>
        <v>1507.8891283192374</v>
      </c>
      <c r="Q299">
        <f t="shared" si="153"/>
        <v>0.27583522000309302</v>
      </c>
      <c r="R299">
        <f t="shared" si="154"/>
        <v>2.6536251310869785E-2</v>
      </c>
      <c r="S299">
        <f t="shared" si="155"/>
        <v>1508.5005322411073</v>
      </c>
      <c r="T299">
        <f t="shared" si="156"/>
        <v>4432.4958378604151</v>
      </c>
      <c r="U299">
        <f t="shared" si="133"/>
        <v>108596.86549648178</v>
      </c>
      <c r="V299">
        <f t="shared" si="157"/>
        <v>13.565284577846674</v>
      </c>
      <c r="W299">
        <f t="shared" si="134"/>
        <v>37803.16736384634</v>
      </c>
      <c r="X299">
        <f t="shared" si="135"/>
        <v>40577.582752566996</v>
      </c>
      <c r="Y299">
        <f t="shared" si="136"/>
        <v>7970.0415549944701</v>
      </c>
      <c r="Z299">
        <f t="shared" si="158"/>
        <v>1484.3171400971235</v>
      </c>
      <c r="AA299">
        <f t="shared" si="159"/>
        <v>13.923701132577733</v>
      </c>
      <c r="AB299">
        <f t="shared" si="160"/>
        <v>289</v>
      </c>
      <c r="AC299">
        <f>$AL$7*INDEX(I_L,MATCH(AB299-$AL$13,cpi_u,0))/INDEX(I_L,MATCH(AB2-$AL$13,cpi_u,0))</f>
        <v>1498.4011930164188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0.29656091181284866</v>
      </c>
      <c r="E300">
        <f t="shared" si="142"/>
        <v>2.8888997176407916E-2</v>
      </c>
      <c r="F300">
        <f t="shared" si="143"/>
        <v>8.2989197981727159E-2</v>
      </c>
      <c r="G300">
        <f t="shared" si="144"/>
        <v>2.7897030410379076</v>
      </c>
      <c r="H300" t="b">
        <f t="shared" si="145"/>
        <v>0</v>
      </c>
      <c r="I300">
        <f t="shared" si="146"/>
        <v>1</v>
      </c>
      <c r="J300">
        <f t="shared" si="147"/>
        <v>1498.4011930164181</v>
      </c>
      <c r="K300">
        <f t="shared" si="148"/>
        <v>9.5074788960819809</v>
      </c>
      <c r="L300">
        <f t="shared" si="149"/>
        <v>4304.4454781160257</v>
      </c>
      <c r="M300">
        <f t="shared" si="150"/>
        <v>27.312060837417668</v>
      </c>
      <c r="N300">
        <f t="shared" si="132"/>
        <v>0.33226984750181482</v>
      </c>
      <c r="O300">
        <f t="shared" si="151"/>
        <v>0.99610789464395177</v>
      </c>
      <c r="P300">
        <f t="shared" si="152"/>
        <v>1507.9086719125</v>
      </c>
      <c r="Q300">
        <f t="shared" si="153"/>
        <v>0.27583522000309302</v>
      </c>
      <c r="R300">
        <f t="shared" si="154"/>
        <v>2.6536251310869785E-2</v>
      </c>
      <c r="S300">
        <f t="shared" si="155"/>
        <v>1508.5213352263436</v>
      </c>
      <c r="T300">
        <f t="shared" si="156"/>
        <v>4304.4454781160257</v>
      </c>
      <c r="U300">
        <f t="shared" si="133"/>
        <v>104659.43092912095</v>
      </c>
      <c r="V300">
        <f t="shared" si="157"/>
        <v>13.073443306289617</v>
      </c>
      <c r="W300">
        <f t="shared" si="134"/>
        <v>37516.33395724529</v>
      </c>
      <c r="X300">
        <f t="shared" si="135"/>
        <v>40285.853261252887</v>
      </c>
      <c r="Y300">
        <f t="shared" si="136"/>
        <v>7726.1364246031835</v>
      </c>
      <c r="Z300">
        <f t="shared" si="158"/>
        <v>1435.8258279889565</v>
      </c>
      <c r="AA300">
        <f t="shared" si="159"/>
        <v>13.454344068401635</v>
      </c>
      <c r="AB300">
        <f t="shared" si="160"/>
        <v>289</v>
      </c>
      <c r="AC300">
        <f>$AL$7*INDEX(I_L,MATCH(AB300-$AL$13,cpi_u,0))/INDEX(I_L,MATCH(AB2-$AL$13,cpi_u,0))</f>
        <v>1498.4011930164188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0.29656091181284866</v>
      </c>
      <c r="E301">
        <f t="shared" si="142"/>
        <v>2.8888997176407916E-2</v>
      </c>
      <c r="F301">
        <f t="shared" si="143"/>
        <v>8.0591723275560689E-2</v>
      </c>
      <c r="G301">
        <f t="shared" si="144"/>
        <v>2.7091113177623467</v>
      </c>
      <c r="H301" t="b">
        <f t="shared" si="145"/>
        <v>0</v>
      </c>
      <c r="I301">
        <f t="shared" si="146"/>
        <v>1</v>
      </c>
      <c r="J301">
        <f t="shared" si="147"/>
        <v>1498.4011930164181</v>
      </c>
      <c r="K301">
        <f t="shared" si="148"/>
        <v>9.5270627459468962</v>
      </c>
      <c r="L301">
        <f t="shared" si="149"/>
        <v>4180.09436485273</v>
      </c>
      <c r="M301">
        <f t="shared" si="150"/>
        <v>26.577675914527013</v>
      </c>
      <c r="N301">
        <f t="shared" si="132"/>
        <v>0.33097677013180199</v>
      </c>
      <c r="O301">
        <f t="shared" si="151"/>
        <v>0.99610835175164136</v>
      </c>
      <c r="P301">
        <f t="shared" si="152"/>
        <v>1507.9282557623651</v>
      </c>
      <c r="Q301">
        <f t="shared" si="153"/>
        <v>0.27583522000309302</v>
      </c>
      <c r="R301">
        <f t="shared" si="154"/>
        <v>2.6536251310869785E-2</v>
      </c>
      <c r="S301">
        <f t="shared" si="155"/>
        <v>1508.5421810623236</v>
      </c>
      <c r="T301">
        <f t="shared" si="156"/>
        <v>4180.09436485273</v>
      </c>
      <c r="U301">
        <f t="shared" si="133"/>
        <v>100832.61756463375</v>
      </c>
      <c r="V301">
        <f t="shared" si="157"/>
        <v>12.595420187682592</v>
      </c>
      <c r="W301">
        <f t="shared" si="134"/>
        <v>37219.813340087741</v>
      </c>
      <c r="X301">
        <f t="shared" si="135"/>
        <v>39984.99811608428</v>
      </c>
      <c r="Y301">
        <f t="shared" si="136"/>
        <v>7491.1933723563616</v>
      </c>
      <c r="Z301">
        <f t="shared" si="158"/>
        <v>1388.919317152812</v>
      </c>
      <c r="AA301">
        <f t="shared" si="159"/>
        <v>12.999751815244627</v>
      </c>
      <c r="AB301">
        <f t="shared" si="160"/>
        <v>289</v>
      </c>
      <c r="AC301">
        <f>$AL$7*INDEX(I_L,MATCH(AB301-$AL$13,cpi_u,0))/INDEX(I_L,MATCH(AB2-$AL$13,cpi_u,0))</f>
        <v>1498.4011930164188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0.33080417710480842</v>
      </c>
      <c r="E302">
        <f t="shared" si="142"/>
        <v>3.2919183585416234E-2</v>
      </c>
      <c r="F302">
        <f t="shared" si="143"/>
        <v>8.9181732822747592E-2</v>
      </c>
      <c r="G302">
        <f t="shared" si="144"/>
        <v>2.6199295849395989</v>
      </c>
      <c r="H302" t="b">
        <f t="shared" si="145"/>
        <v>0</v>
      </c>
      <c r="I302">
        <f t="shared" si="146"/>
        <v>1</v>
      </c>
      <c r="J302">
        <f t="shared" si="147"/>
        <v>1498.4011930164181</v>
      </c>
      <c r="K302">
        <f t="shared" si="148"/>
        <v>9.5466869353360639</v>
      </c>
      <c r="L302">
        <f t="shared" si="149"/>
        <v>4059.3356305493808</v>
      </c>
      <c r="M302">
        <f t="shared" si="150"/>
        <v>25.863037623652865</v>
      </c>
      <c r="N302">
        <f t="shared" si="132"/>
        <v>0.32968887714406081</v>
      </c>
      <c r="O302">
        <f t="shared" si="151"/>
        <v>0.99610881154218678</v>
      </c>
      <c r="P302">
        <f t="shared" si="152"/>
        <v>1507.9478799517542</v>
      </c>
      <c r="Q302">
        <f t="shared" si="153"/>
        <v>0.30768533321488672</v>
      </c>
      <c r="R302">
        <f t="shared" si="154"/>
        <v>3.017815777298638E-2</v>
      </c>
      <c r="S302">
        <f t="shared" si="155"/>
        <v>1508.5630698373127</v>
      </c>
      <c r="T302">
        <f t="shared" si="156"/>
        <v>4059.3356305493808</v>
      </c>
      <c r="U302">
        <f t="shared" si="133"/>
        <v>97113.221129946804</v>
      </c>
      <c r="V302">
        <f t="shared" si="157"/>
        <v>12.130814962995041</v>
      </c>
      <c r="W302">
        <f t="shared" si="134"/>
        <v>37067.111149930242</v>
      </c>
      <c r="X302">
        <f t="shared" si="135"/>
        <v>39823.721081560892</v>
      </c>
      <c r="Y302">
        <f t="shared" si="136"/>
        <v>7222.1239140174648</v>
      </c>
      <c r="Z302">
        <f t="shared" si="158"/>
        <v>1343.5457958801758</v>
      </c>
      <c r="AA302">
        <f t="shared" si="159"/>
        <v>12.559459422466107</v>
      </c>
      <c r="AB302">
        <f t="shared" si="160"/>
        <v>289</v>
      </c>
      <c r="AC302">
        <f>$AL$7*INDEX(I_L,MATCH(AB302-$AL$13,cpi_u,0))/INDEX(I_L,MATCH(AB2-$AL$13,cpi_u,0))</f>
        <v>1498.4011930164188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0.33027489042144076</v>
      </c>
      <c r="E303">
        <f t="shared" si="142"/>
        <v>3.2855465622382729E-2</v>
      </c>
      <c r="F303">
        <f t="shared" si="143"/>
        <v>8.6079006411046446E-2</v>
      </c>
      <c r="G303">
        <f t="shared" si="144"/>
        <v>2.5338505785285523</v>
      </c>
      <c r="H303" t="b">
        <f t="shared" si="145"/>
        <v>1</v>
      </c>
      <c r="I303">
        <f t="shared" si="146"/>
        <v>1.0250000000000001</v>
      </c>
      <c r="J303">
        <f t="shared" si="147"/>
        <v>1535.8612228418287</v>
      </c>
      <c r="K303">
        <f t="shared" si="148"/>
        <v>9.5663515473423146</v>
      </c>
      <c r="L303">
        <f t="shared" si="149"/>
        <v>4023.8482560848174</v>
      </c>
      <c r="M303">
        <f t="shared" si="150"/>
        <v>25.06316743881484</v>
      </c>
      <c r="N303">
        <f t="shared" si="132"/>
        <v>0.32840614803792767</v>
      </c>
      <c r="O303">
        <f t="shared" si="151"/>
        <v>0.9961092739395857</v>
      </c>
      <c r="P303">
        <f t="shared" si="152"/>
        <v>1545.427574389171</v>
      </c>
      <c r="Q303">
        <f t="shared" si="153"/>
        <v>0.30719303668174297</v>
      </c>
      <c r="R303">
        <f t="shared" si="154"/>
        <v>3.0120707452188977E-2</v>
      </c>
      <c r="S303">
        <f t="shared" si="155"/>
        <v>1546.0440314651687</v>
      </c>
      <c r="T303">
        <f t="shared" si="156"/>
        <v>4023.8482560848174</v>
      </c>
      <c r="U303">
        <f t="shared" si="133"/>
        <v>93416.142730705251</v>
      </c>
      <c r="V303">
        <f t="shared" si="157"/>
        <v>11.668997576618025</v>
      </c>
      <c r="W303">
        <f t="shared" si="134"/>
        <v>36867.265782086266</v>
      </c>
      <c r="X303">
        <f t="shared" si="135"/>
        <v>39615.63825769844</v>
      </c>
      <c r="Y303">
        <f t="shared" si="136"/>
        <v>6963.9651873418561</v>
      </c>
      <c r="Z303">
        <f t="shared" si="158"/>
        <v>1326.6180133466908</v>
      </c>
      <c r="AA303">
        <f t="shared" si="159"/>
        <v>12.095218076177488</v>
      </c>
      <c r="AB303">
        <f t="shared" si="160"/>
        <v>301</v>
      </c>
      <c r="AC303">
        <f>$AL$7*INDEX(I_L,MATCH(AB303-$AL$13,cpi_u,0))/INDEX(I_L,MATCH(AB2-$AL$13,cpi_u,0))</f>
        <v>1535.8612228418292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0.33027489042144076</v>
      </c>
      <c r="E304">
        <f t="shared" si="142"/>
        <v>3.2855465622382729E-2</v>
      </c>
      <c r="F304">
        <f t="shared" si="143"/>
        <v>8.3250840575099447E-2</v>
      </c>
      <c r="G304">
        <f t="shared" si="144"/>
        <v>2.450599737953453</v>
      </c>
      <c r="H304" t="b">
        <f t="shared" si="145"/>
        <v>0</v>
      </c>
      <c r="I304">
        <f t="shared" si="146"/>
        <v>1</v>
      </c>
      <c r="J304">
        <f t="shared" si="147"/>
        <v>1535.8612228418287</v>
      </c>
      <c r="K304">
        <f t="shared" si="148"/>
        <v>9.586056665229588</v>
      </c>
      <c r="L304">
        <f t="shared" si="149"/>
        <v>3891.6428480373374</v>
      </c>
      <c r="M304">
        <f t="shared" si="150"/>
        <v>24.289635226999476</v>
      </c>
      <c r="N304">
        <f t="shared" si="132"/>
        <v>0.32712856236500609</v>
      </c>
      <c r="O304">
        <f t="shared" si="151"/>
        <v>0.99610973886891419</v>
      </c>
      <c r="P304">
        <f t="shared" si="152"/>
        <v>1545.4472795070583</v>
      </c>
      <c r="Q304">
        <f t="shared" si="153"/>
        <v>0.30719303668174297</v>
      </c>
      <c r="R304">
        <f t="shared" si="154"/>
        <v>3.0120707452188977E-2</v>
      </c>
      <c r="S304">
        <f t="shared" si="155"/>
        <v>1546.0650063836999</v>
      </c>
      <c r="T304">
        <f t="shared" si="156"/>
        <v>3891.6428480373374</v>
      </c>
      <c r="U304">
        <f t="shared" si="133"/>
        <v>89838.527131742027</v>
      </c>
      <c r="V304">
        <f t="shared" si="157"/>
        <v>11.222102783769223</v>
      </c>
      <c r="W304">
        <f t="shared" si="134"/>
        <v>36659.812592148555</v>
      </c>
      <c r="X304">
        <f t="shared" si="135"/>
        <v>39400.241991002782</v>
      </c>
      <c r="Y304">
        <f t="shared" si="136"/>
        <v>6715.6955667121065</v>
      </c>
      <c r="Z304">
        <f t="shared" si="158"/>
        <v>1278.0394372632923</v>
      </c>
      <c r="AA304">
        <f t="shared" si="159"/>
        <v>11.647935892512011</v>
      </c>
      <c r="AB304">
        <f t="shared" si="160"/>
        <v>301</v>
      </c>
      <c r="AC304">
        <f>$AL$7*INDEX(I_L,MATCH(AB304-$AL$13,cpi_u,0))/INDEX(I_L,MATCH(AB2-$AL$13,cpi_u,0))</f>
        <v>1535.8612228418292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0.33027489042144076</v>
      </c>
      <c r="E305">
        <f t="shared" si="142"/>
        <v>3.2855465622382729E-2</v>
      </c>
      <c r="F305">
        <f t="shared" si="143"/>
        <v>8.0515595444549795E-2</v>
      </c>
      <c r="G305">
        <f t="shared" si="144"/>
        <v>2.3700841425089032</v>
      </c>
      <c r="H305" t="b">
        <f t="shared" si="145"/>
        <v>0</v>
      </c>
      <c r="I305">
        <f t="shared" si="146"/>
        <v>1</v>
      </c>
      <c r="J305">
        <f t="shared" si="147"/>
        <v>1535.8612228418287</v>
      </c>
      <c r="K305">
        <f t="shared" si="148"/>
        <v>9.6058023724333985</v>
      </c>
      <c r="L305">
        <f t="shared" si="149"/>
        <v>3763.7811102290552</v>
      </c>
      <c r="M305">
        <f t="shared" si="150"/>
        <v>23.539976776717943</v>
      </c>
      <c r="N305">
        <f t="shared" si="132"/>
        <v>0.32585609972973628</v>
      </c>
      <c r="O305">
        <f t="shared" si="151"/>
        <v>0.99611020625630964</v>
      </c>
      <c r="P305">
        <f t="shared" si="152"/>
        <v>1545.4670252142621</v>
      </c>
      <c r="Q305">
        <f t="shared" si="153"/>
        <v>0.30719303668174297</v>
      </c>
      <c r="R305">
        <f t="shared" si="154"/>
        <v>3.0120707452188977E-2</v>
      </c>
      <c r="S305">
        <f t="shared" si="155"/>
        <v>1546.086024507129</v>
      </c>
      <c r="T305">
        <f t="shared" si="156"/>
        <v>3763.7811102290552</v>
      </c>
      <c r="U305">
        <f t="shared" si="133"/>
        <v>86376.44492955225</v>
      </c>
      <c r="V305">
        <f t="shared" si="157"/>
        <v>10.789639746370376</v>
      </c>
      <c r="W305">
        <f t="shared" si="134"/>
        <v>36444.463460321102</v>
      </c>
      <c r="X305">
        <f t="shared" si="135"/>
        <v>39177.27671351008</v>
      </c>
      <c r="Y305">
        <f t="shared" si="136"/>
        <v>6476.9973558213669</v>
      </c>
      <c r="Z305">
        <f t="shared" si="158"/>
        <v>1231.2403036457974</v>
      </c>
      <c r="AA305">
        <f t="shared" si="159"/>
        <v>11.216468686314563</v>
      </c>
      <c r="AB305">
        <f t="shared" si="160"/>
        <v>301</v>
      </c>
      <c r="AC305">
        <f>$AL$7*INDEX(I_L,MATCH(AB305-$AL$13,cpi_u,0))/INDEX(I_L,MATCH(AB2-$AL$13,cpi_u,0))</f>
        <v>1535.8612228418292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0.33027489042144076</v>
      </c>
      <c r="E306">
        <f t="shared" si="142"/>
        <v>3.2855465622382729E-2</v>
      </c>
      <c r="F306">
        <f t="shared" si="143"/>
        <v>7.7870218066355718E-2</v>
      </c>
      <c r="G306">
        <f t="shared" si="144"/>
        <v>2.2922139244425477</v>
      </c>
      <c r="H306" t="b">
        <f t="shared" si="145"/>
        <v>0</v>
      </c>
      <c r="I306">
        <f t="shared" si="146"/>
        <v>1</v>
      </c>
      <c r="J306">
        <f t="shared" si="147"/>
        <v>1535.8612228418287</v>
      </c>
      <c r="K306">
        <f t="shared" si="148"/>
        <v>9.625588752561077</v>
      </c>
      <c r="L306">
        <f t="shared" si="149"/>
        <v>3640.120329351751</v>
      </c>
      <c r="M306">
        <f t="shared" si="150"/>
        <v>22.813455264757064</v>
      </c>
      <c r="N306">
        <f t="shared" si="132"/>
        <v>0.32458873978994901</v>
      </c>
      <c r="O306">
        <f t="shared" si="151"/>
        <v>0.99611067602896364</v>
      </c>
      <c r="P306">
        <f t="shared" si="152"/>
        <v>1545.4868115943898</v>
      </c>
      <c r="Q306">
        <f t="shared" si="153"/>
        <v>0.30719303668174297</v>
      </c>
      <c r="R306">
        <f t="shared" si="154"/>
        <v>3.0120707452188977E-2</v>
      </c>
      <c r="S306">
        <f t="shared" si="155"/>
        <v>1546.1070859244512</v>
      </c>
      <c r="T306">
        <f t="shared" si="156"/>
        <v>3640.120329351751</v>
      </c>
      <c r="U306">
        <f t="shared" si="133"/>
        <v>83026.095732246074</v>
      </c>
      <c r="V306">
        <f t="shared" si="157"/>
        <v>10.37113374171879</v>
      </c>
      <c r="W306">
        <f t="shared" si="134"/>
        <v>36220.919368351482</v>
      </c>
      <c r="X306">
        <f t="shared" si="135"/>
        <v>38946.477939543904</v>
      </c>
      <c r="Y306">
        <f t="shared" si="136"/>
        <v>6247.563308771003</v>
      </c>
      <c r="Z306">
        <f t="shared" si="158"/>
        <v>1186.1554130694847</v>
      </c>
      <c r="AA306">
        <f t="shared" si="159"/>
        <v>10.800256785350076</v>
      </c>
      <c r="AB306">
        <f t="shared" si="160"/>
        <v>301</v>
      </c>
      <c r="AC306">
        <f>$AL$7*INDEX(I_L,MATCH(AB306-$AL$13,cpi_u,0))/INDEX(I_L,MATCH(AB2-$AL$13,cpi_u,0))</f>
        <v>1535.8612228418292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0.33027489042144076</v>
      </c>
      <c r="E307">
        <f t="shared" si="142"/>
        <v>3.2855465622382729E-2</v>
      </c>
      <c r="F307">
        <f t="shared" si="143"/>
        <v>7.5311755793669125E-2</v>
      </c>
      <c r="G307">
        <f t="shared" si="144"/>
        <v>2.2169021686488786</v>
      </c>
      <c r="H307" t="b">
        <f t="shared" si="145"/>
        <v>0</v>
      </c>
      <c r="I307">
        <f t="shared" si="146"/>
        <v>1</v>
      </c>
      <c r="J307">
        <f t="shared" si="147"/>
        <v>1535.8612228418287</v>
      </c>
      <c r="K307">
        <f t="shared" si="148"/>
        <v>9.6454158893921935</v>
      </c>
      <c r="L307">
        <f t="shared" si="149"/>
        <v>3520.5224810093987</v>
      </c>
      <c r="M307">
        <f t="shared" si="150"/>
        <v>22.109356608704186</v>
      </c>
      <c r="N307">
        <f t="shared" si="132"/>
        <v>0.32332646225740125</v>
      </c>
      <c r="O307">
        <f t="shared" si="151"/>
        <v>0.99611114811510526</v>
      </c>
      <c r="P307">
        <f t="shared" si="152"/>
        <v>1545.5066387312208</v>
      </c>
      <c r="Q307">
        <f t="shared" si="153"/>
        <v>0.30719303668174297</v>
      </c>
      <c r="R307">
        <f t="shared" si="154"/>
        <v>3.0120707452188977E-2</v>
      </c>
      <c r="S307">
        <f t="shared" si="155"/>
        <v>1546.1281907248447</v>
      </c>
      <c r="T307">
        <f t="shared" si="156"/>
        <v>3520.5224810093987</v>
      </c>
      <c r="U307">
        <f t="shared" si="133"/>
        <v>79783.803922047591</v>
      </c>
      <c r="V307">
        <f t="shared" si="157"/>
        <v>9.9661256331634931</v>
      </c>
      <c r="W307">
        <f t="shared" si="134"/>
        <v>35988.869987290818</v>
      </c>
      <c r="X307">
        <f t="shared" si="135"/>
        <v>38707.571954525454</v>
      </c>
      <c r="Y307">
        <f t="shared" si="136"/>
        <v>6027.096287072437</v>
      </c>
      <c r="Z307">
        <f t="shared" si="158"/>
        <v>1142.7219555130255</v>
      </c>
      <c r="AA307">
        <f t="shared" si="159"/>
        <v>10.398760342569428</v>
      </c>
      <c r="AB307">
        <f t="shared" si="160"/>
        <v>301</v>
      </c>
      <c r="AC307">
        <f>$AL$7*INDEX(I_L,MATCH(AB307-$AL$13,cpi_u,0))/INDEX(I_L,MATCH(AB2-$AL$13,cpi_u,0))</f>
        <v>1535.8612228418292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0.33027489042144076</v>
      </c>
      <c r="E308">
        <f t="shared" si="142"/>
        <v>3.2855465622382729E-2</v>
      </c>
      <c r="F308">
        <f t="shared" si="143"/>
        <v>7.2837352990228948E-2</v>
      </c>
      <c r="G308">
        <f t="shared" si="144"/>
        <v>2.1440648156586497</v>
      </c>
      <c r="H308" t="b">
        <f t="shared" si="145"/>
        <v>0</v>
      </c>
      <c r="I308">
        <f t="shared" si="146"/>
        <v>1</v>
      </c>
      <c r="J308">
        <f t="shared" si="147"/>
        <v>1535.8612228418287</v>
      </c>
      <c r="K308">
        <f t="shared" si="148"/>
        <v>9.6652838668788821</v>
      </c>
      <c r="L308">
        <f t="shared" si="149"/>
        <v>3404.8540756617685</v>
      </c>
      <c r="M308">
        <f t="shared" si="150"/>
        <v>21.426988765090812</v>
      </c>
      <c r="N308">
        <f t="shared" si="132"/>
        <v>0.32206924689829591</v>
      </c>
      <c r="O308">
        <f t="shared" si="151"/>
        <v>0.99611162244399143</v>
      </c>
      <c r="P308">
        <f t="shared" si="152"/>
        <v>1545.5265067087075</v>
      </c>
      <c r="Q308">
        <f t="shared" si="153"/>
        <v>0.30719303668174297</v>
      </c>
      <c r="R308">
        <f t="shared" si="154"/>
        <v>3.0120707452188977E-2</v>
      </c>
      <c r="S308">
        <f t="shared" si="155"/>
        <v>1546.1493389976713</v>
      </c>
      <c r="T308">
        <f t="shared" si="156"/>
        <v>3404.8540756617685</v>
      </c>
      <c r="U308">
        <f t="shared" si="133"/>
        <v>76646.014557016591</v>
      </c>
      <c r="V308">
        <f t="shared" si="157"/>
        <v>9.5741713581723307</v>
      </c>
      <c r="W308">
        <f t="shared" si="134"/>
        <v>35747.993249668223</v>
      </c>
      <c r="X308">
        <f t="shared" si="135"/>
        <v>38460.275492931207</v>
      </c>
      <c r="Y308">
        <f t="shared" si="136"/>
        <v>5815.3089279158776</v>
      </c>
      <c r="Z308">
        <f t="shared" si="158"/>
        <v>1100.8794227864137</v>
      </c>
      <c r="AA308">
        <f t="shared" si="159"/>
        <v>10.011458633247692</v>
      </c>
      <c r="AB308">
        <f t="shared" si="160"/>
        <v>301</v>
      </c>
      <c r="AC308">
        <f>$AL$7*INDEX(I_L,MATCH(AB308-$AL$13,cpi_u,0))/INDEX(I_L,MATCH(AB2-$AL$13,cpi_u,0))</f>
        <v>1535.8612228418292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0.33027489042144076</v>
      </c>
      <c r="E309">
        <f t="shared" si="142"/>
        <v>3.2855465622382729E-2</v>
      </c>
      <c r="F309">
        <f t="shared" si="143"/>
        <v>7.0444247843033131E-2</v>
      </c>
      <c r="G309">
        <f t="shared" si="144"/>
        <v>2.0736205678156168</v>
      </c>
      <c r="H309" t="b">
        <f t="shared" si="145"/>
        <v>0</v>
      </c>
      <c r="I309">
        <f t="shared" si="146"/>
        <v>1</v>
      </c>
      <c r="J309">
        <f t="shared" si="147"/>
        <v>1535.8612228418287</v>
      </c>
      <c r="K309">
        <f t="shared" si="148"/>
        <v>9.685192769146207</v>
      </c>
      <c r="L309">
        <f t="shared" si="149"/>
        <v>3292.9860096296338</v>
      </c>
      <c r="M309">
        <f t="shared" si="150"/>
        <v>20.765681049197948</v>
      </c>
      <c r="N309">
        <f t="shared" si="132"/>
        <v>0.32081707353378452</v>
      </c>
      <c r="O309">
        <f t="shared" si="151"/>
        <v>0.99611209894589281</v>
      </c>
      <c r="P309">
        <f t="shared" si="152"/>
        <v>1545.5464156109749</v>
      </c>
      <c r="Q309">
        <f t="shared" si="153"/>
        <v>0.30719303668174297</v>
      </c>
      <c r="R309">
        <f t="shared" si="154"/>
        <v>3.0120707452188977E-2</v>
      </c>
      <c r="S309">
        <f t="shared" si="155"/>
        <v>1546.1705308324774</v>
      </c>
      <c r="T309">
        <f t="shared" si="156"/>
        <v>3292.9860096296338</v>
      </c>
      <c r="U309">
        <f t="shared" si="133"/>
        <v>73609.289407417426</v>
      </c>
      <c r="V309">
        <f t="shared" si="157"/>
        <v>9.194841433218361</v>
      </c>
      <c r="W309">
        <f t="shared" si="134"/>
        <v>35497.954905490988</v>
      </c>
      <c r="X309">
        <f t="shared" si="135"/>
        <v>38204.29540501986</v>
      </c>
      <c r="Y309">
        <f t="shared" si="136"/>
        <v>5611.9233233354616</v>
      </c>
      <c r="Z309">
        <f t="shared" si="158"/>
        <v>1060.5695241680407</v>
      </c>
      <c r="AA309">
        <f t="shared" si="159"/>
        <v>9.6378493770577016</v>
      </c>
      <c r="AB309">
        <f t="shared" si="160"/>
        <v>301</v>
      </c>
      <c r="AC309">
        <f>$AL$7*INDEX(I_L,MATCH(AB309-$AL$13,cpi_u,0))/INDEX(I_L,MATCH(AB2-$AL$13,cpi_u,0))</f>
        <v>1535.8612228418292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0.33027489042144076</v>
      </c>
      <c r="E310">
        <f t="shared" si="142"/>
        <v>3.2855465622382729E-2</v>
      </c>
      <c r="F310">
        <f t="shared" si="143"/>
        <v>6.8129769279731744E-2</v>
      </c>
      <c r="G310">
        <f t="shared" si="144"/>
        <v>2.005490798535885</v>
      </c>
      <c r="H310" t="b">
        <f t="shared" si="145"/>
        <v>0</v>
      </c>
      <c r="I310">
        <f t="shared" si="146"/>
        <v>1</v>
      </c>
      <c r="J310">
        <f t="shared" si="147"/>
        <v>1535.8612228418287</v>
      </c>
      <c r="K310">
        <f t="shared" si="148"/>
        <v>9.7051426804925143</v>
      </c>
      <c r="L310">
        <f t="shared" si="149"/>
        <v>3184.7934209952605</v>
      </c>
      <c r="M310">
        <f t="shared" si="150"/>
        <v>20.124783475854464</v>
      </c>
      <c r="N310">
        <f t="shared" si="132"/>
        <v>0.31956992204045437</v>
      </c>
      <c r="O310">
        <f t="shared" si="151"/>
        <v>0.99611257755208338</v>
      </c>
      <c r="P310">
        <f t="shared" si="152"/>
        <v>1545.5663655223213</v>
      </c>
      <c r="Q310">
        <f t="shared" si="153"/>
        <v>0.30719303668174297</v>
      </c>
      <c r="R310">
        <f t="shared" si="154"/>
        <v>3.0120707452188977E-2</v>
      </c>
      <c r="S310">
        <f t="shared" si="155"/>
        <v>1546.1917663189936</v>
      </c>
      <c r="T310">
        <f t="shared" si="156"/>
        <v>3184.7934209952605</v>
      </c>
      <c r="U310">
        <f t="shared" si="133"/>
        <v>70670.303122308847</v>
      </c>
      <c r="V310">
        <f t="shared" si="157"/>
        <v>8.8277204749327112</v>
      </c>
      <c r="W310">
        <f t="shared" si="134"/>
        <v>35238.40806145902</v>
      </c>
      <c r="X310">
        <f t="shared" si="135"/>
        <v>37939.328311936857</v>
      </c>
      <c r="Y310">
        <f t="shared" si="136"/>
        <v>5416.6707099125397</v>
      </c>
      <c r="Z310">
        <f t="shared" si="158"/>
        <v>1021.7361051333496</v>
      </c>
      <c r="AA310">
        <f t="shared" si="159"/>
        <v>9.2774480841938622</v>
      </c>
      <c r="AB310">
        <f t="shared" si="160"/>
        <v>301</v>
      </c>
      <c r="AC310">
        <f>$AL$7*INDEX(I_L,MATCH(AB310-$AL$13,cpi_u,0))/INDEX(I_L,MATCH(AB2-$AL$13,cpi_u,0))</f>
        <v>1535.8612228418292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0.33027489042144076</v>
      </c>
      <c r="E311">
        <f t="shared" si="142"/>
        <v>3.2855465622382729E-2</v>
      </c>
      <c r="F311">
        <f t="shared" si="143"/>
        <v>6.5891333987300654E-2</v>
      </c>
      <c r="G311">
        <f t="shared" si="144"/>
        <v>1.9395994645485843</v>
      </c>
      <c r="H311" t="b">
        <f t="shared" si="145"/>
        <v>0</v>
      </c>
      <c r="I311">
        <f t="shared" si="146"/>
        <v>1</v>
      </c>
      <c r="J311">
        <f t="shared" si="147"/>
        <v>1535.8612228418287</v>
      </c>
      <c r="K311">
        <f t="shared" si="148"/>
        <v>9.7251336853897943</v>
      </c>
      <c r="L311">
        <f t="shared" si="149"/>
        <v>3080.1555502373599</v>
      </c>
      <c r="M311">
        <f t="shared" si="150"/>
        <v>19.503666120580611</v>
      </c>
      <c r="N311">
        <f t="shared" si="132"/>
        <v>0.3183277723507999</v>
      </c>
      <c r="O311">
        <f t="shared" si="151"/>
        <v>0.99611305819482843</v>
      </c>
      <c r="P311">
        <f t="shared" si="152"/>
        <v>1545.5863565272186</v>
      </c>
      <c r="Q311">
        <f t="shared" si="153"/>
        <v>0.30719303668174297</v>
      </c>
      <c r="R311">
        <f t="shared" si="154"/>
        <v>3.0120707452188977E-2</v>
      </c>
      <c r="S311">
        <f t="shared" si="155"/>
        <v>1546.2130455471352</v>
      </c>
      <c r="T311">
        <f t="shared" si="156"/>
        <v>3080.1555502373599</v>
      </c>
      <c r="U311">
        <f t="shared" si="133"/>
        <v>67825.839522075068</v>
      </c>
      <c r="V311">
        <f t="shared" si="157"/>
        <v>8.4724067369892566</v>
      </c>
      <c r="W311">
        <f t="shared" si="134"/>
        <v>34968.992702759169</v>
      </c>
      <c r="X311">
        <f t="shared" si="135"/>
        <v>37665.060248791437</v>
      </c>
      <c r="Y311">
        <f t="shared" si="136"/>
        <v>5229.2911686710013</v>
      </c>
      <c r="Z311">
        <f t="shared" si="158"/>
        <v>984.32506906182596</v>
      </c>
      <c r="AA311">
        <f t="shared" si="159"/>
        <v>8.9297874246926963</v>
      </c>
      <c r="AB311">
        <f t="shared" si="160"/>
        <v>301</v>
      </c>
      <c r="AC311">
        <f>$AL$7*INDEX(I_L,MATCH(AB311-$AL$13,cpi_u,0))/INDEX(I_L,MATCH(AB2-$AL$13,cpi_u,0))</f>
        <v>1535.8612228418292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0.33027489042144076</v>
      </c>
      <c r="E312">
        <f t="shared" si="142"/>
        <v>3.2855465622382729E-2</v>
      </c>
      <c r="F312">
        <f t="shared" si="143"/>
        <v>6.3726443528667964E-2</v>
      </c>
      <c r="G312">
        <f t="shared" si="144"/>
        <v>1.8758730210199164</v>
      </c>
      <c r="H312" t="b">
        <f t="shared" si="145"/>
        <v>0</v>
      </c>
      <c r="I312">
        <f t="shared" si="146"/>
        <v>1</v>
      </c>
      <c r="J312">
        <f t="shared" si="147"/>
        <v>1535.8612228418287</v>
      </c>
      <c r="K312">
        <f t="shared" si="148"/>
        <v>9.7451658684840279</v>
      </c>
      <c r="L312">
        <f t="shared" si="149"/>
        <v>2978.9556054449449</v>
      </c>
      <c r="M312">
        <f t="shared" si="150"/>
        <v>18.901718500448759</v>
      </c>
      <c r="N312">
        <f t="shared" si="132"/>
        <v>0.31709060445367854</v>
      </c>
      <c r="O312">
        <f t="shared" si="151"/>
        <v>0.99611354080737258</v>
      </c>
      <c r="P312">
        <f t="shared" si="152"/>
        <v>1545.6063887103128</v>
      </c>
      <c r="Q312">
        <f t="shared" si="153"/>
        <v>0.30719303668174297</v>
      </c>
      <c r="R312">
        <f t="shared" si="154"/>
        <v>3.0120707452188977E-2</v>
      </c>
      <c r="S312">
        <f t="shared" si="155"/>
        <v>1546.2343686070024</v>
      </c>
      <c r="T312">
        <f t="shared" si="156"/>
        <v>2978.9556054449449</v>
      </c>
      <c r="U312">
        <f t="shared" si="133"/>
        <v>65072.788012758429</v>
      </c>
      <c r="V312">
        <f t="shared" si="157"/>
        <v>8.1285116622040601</v>
      </c>
      <c r="W312">
        <f t="shared" si="134"/>
        <v>34689.335196781154</v>
      </c>
      <c r="X312">
        <f t="shared" si="135"/>
        <v>37381.166295286734</v>
      </c>
      <c r="Y312">
        <f t="shared" si="136"/>
        <v>5049.5333348290214</v>
      </c>
      <c r="Z312">
        <f t="shared" si="158"/>
        <v>948.28430181321767</v>
      </c>
      <c r="AA312">
        <f t="shared" si="159"/>
        <v>8.5944166201268146</v>
      </c>
      <c r="AB312">
        <f t="shared" si="160"/>
        <v>301</v>
      </c>
      <c r="AC312">
        <f>$AL$7*INDEX(I_L,MATCH(AB312-$AL$13,cpi_u,0))/INDEX(I_L,MATCH(AB2-$AL$13,cpi_u,0))</f>
        <v>1535.8612228418292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0.33027489042144076</v>
      </c>
      <c r="E313">
        <f t="shared" si="142"/>
        <v>3.2855465622382729E-2</v>
      </c>
      <c r="F313">
        <f t="shared" si="143"/>
        <v>6.16326815540751E-2</v>
      </c>
      <c r="G313">
        <f t="shared" si="144"/>
        <v>1.8142403394658413</v>
      </c>
      <c r="H313" t="b">
        <f t="shared" si="145"/>
        <v>0</v>
      </c>
      <c r="I313">
        <f t="shared" si="146"/>
        <v>1</v>
      </c>
      <c r="J313">
        <f t="shared" si="147"/>
        <v>1535.8612228418287</v>
      </c>
      <c r="K313">
        <f t="shared" si="148"/>
        <v>9.7652393145955667</v>
      </c>
      <c r="L313">
        <f t="shared" si="149"/>
        <v>2881.0806319596445</v>
      </c>
      <c r="M313">
        <f t="shared" si="150"/>
        <v>18.318348974052842</v>
      </c>
      <c r="N313">
        <f t="shared" si="132"/>
        <v>0.31585839839475088</v>
      </c>
      <c r="O313">
        <f t="shared" si="151"/>
        <v>0.99611402532392712</v>
      </c>
      <c r="P313">
        <f t="shared" si="152"/>
        <v>1545.6264621564244</v>
      </c>
      <c r="Q313">
        <f t="shared" si="153"/>
        <v>0.30719303668174297</v>
      </c>
      <c r="R313">
        <f t="shared" si="154"/>
        <v>3.0120707452188977E-2</v>
      </c>
      <c r="S313">
        <f t="shared" si="155"/>
        <v>1546.2557355888819</v>
      </c>
      <c r="T313">
        <f t="shared" si="156"/>
        <v>2881.0806319596445</v>
      </c>
      <c r="U313">
        <f t="shared" si="133"/>
        <v>62408.140118190684</v>
      </c>
      <c r="V313">
        <f t="shared" si="157"/>
        <v>7.7956594493495137</v>
      </c>
      <c r="W313">
        <f t="shared" si="134"/>
        <v>34399.047778071785</v>
      </c>
      <c r="X313">
        <f t="shared" si="135"/>
        <v>37087.310193469297</v>
      </c>
      <c r="Y313">
        <f t="shared" si="136"/>
        <v>4877.1541170840446</v>
      </c>
      <c r="Z313">
        <f t="shared" si="158"/>
        <v>913.56359906786986</v>
      </c>
      <c r="AA313">
        <f t="shared" si="159"/>
        <v>8.2709008568782814</v>
      </c>
      <c r="AB313">
        <f t="shared" si="160"/>
        <v>301</v>
      </c>
      <c r="AC313">
        <f>$AL$7*INDEX(I_L,MATCH(AB313-$AL$13,cpi_u,0))/INDEX(I_L,MATCH(AB2-$AL$13,cpi_u,0))</f>
        <v>1535.8612228418292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0.36762709773167235</v>
      </c>
      <c r="E314">
        <f t="shared" si="142"/>
        <v>3.7469638241512171E-2</v>
      </c>
      <c r="F314">
        <f t="shared" si="143"/>
        <v>6.7978929202943308E-2</v>
      </c>
      <c r="G314">
        <f t="shared" si="144"/>
        <v>1.7462614102628979</v>
      </c>
      <c r="H314" t="b">
        <f t="shared" si="145"/>
        <v>0</v>
      </c>
      <c r="I314">
        <f t="shared" si="146"/>
        <v>1</v>
      </c>
      <c r="J314">
        <f t="shared" si="147"/>
        <v>1535.8612228418287</v>
      </c>
      <c r="K314">
        <f t="shared" si="148"/>
        <v>9.7853541087194653</v>
      </c>
      <c r="L314">
        <f t="shared" si="149"/>
        <v>2786.4213863009813</v>
      </c>
      <c r="M314">
        <f t="shared" si="150"/>
        <v>17.752984159996668</v>
      </c>
      <c r="N314">
        <f t="shared" si="132"/>
        <v>0.31463113427690681</v>
      </c>
      <c r="O314">
        <f t="shared" si="151"/>
        <v>0.99611451167966014</v>
      </c>
      <c r="P314">
        <f t="shared" si="152"/>
        <v>1545.6465769505483</v>
      </c>
      <c r="Q314">
        <f t="shared" si="153"/>
        <v>0.34193481791662411</v>
      </c>
      <c r="R314">
        <f t="shared" si="154"/>
        <v>3.4269955602514557E-2</v>
      </c>
      <c r="S314">
        <f t="shared" si="155"/>
        <v>1546.2771465832457</v>
      </c>
      <c r="T314">
        <f t="shared" si="156"/>
        <v>2786.4213863009813</v>
      </c>
      <c r="U314">
        <f t="shared" si="133"/>
        <v>59828.986126051081</v>
      </c>
      <c r="V314">
        <f t="shared" si="157"/>
        <v>7.4734866341995545</v>
      </c>
      <c r="W314">
        <f t="shared" si="134"/>
        <v>34261.185510045631</v>
      </c>
      <c r="X314">
        <f t="shared" si="135"/>
        <v>36941.182311721306</v>
      </c>
      <c r="Y314">
        <f t="shared" si="136"/>
        <v>4679.9749943942215</v>
      </c>
      <c r="Z314">
        <f t="shared" si="158"/>
        <v>880.11459632990943</v>
      </c>
      <c r="AA314">
        <f t="shared" si="159"/>
        <v>7.9588207202254377</v>
      </c>
      <c r="AB314">
        <f t="shared" si="160"/>
        <v>301</v>
      </c>
      <c r="AC314">
        <f>$AL$7*INDEX(I_L,MATCH(AB314-$AL$13,cpi_u,0))/INDEX(I_L,MATCH(AB2-$AL$13,cpi_u,0))</f>
        <v>1535.8612228418292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0.36718594521439435</v>
      </c>
      <c r="E315">
        <f t="shared" si="142"/>
        <v>3.741369986214893E-2</v>
      </c>
      <c r="F315">
        <f t="shared" si="143"/>
        <v>6.5334100284428986E-2</v>
      </c>
      <c r="G315">
        <f t="shared" si="144"/>
        <v>1.680927309978469</v>
      </c>
      <c r="H315" t="b">
        <f t="shared" si="145"/>
        <v>1</v>
      </c>
      <c r="I315">
        <f t="shared" si="146"/>
        <v>1.0249999999999999</v>
      </c>
      <c r="J315">
        <f t="shared" si="147"/>
        <v>1574.2577534128743</v>
      </c>
      <c r="K315">
        <f t="shared" si="148"/>
        <v>9.8055103360258702</v>
      </c>
      <c r="L315">
        <f t="shared" si="149"/>
        <v>2749.0655645920674</v>
      </c>
      <c r="M315">
        <f t="shared" si="150"/>
        <v>17.122984307735958</v>
      </c>
      <c r="N315">
        <f t="shared" si="132"/>
        <v>0.31340879226067675</v>
      </c>
      <c r="O315">
        <f t="shared" si="151"/>
        <v>0.99611499981068541</v>
      </c>
      <c r="P315">
        <f t="shared" si="152"/>
        <v>1584.0632637489002</v>
      </c>
      <c r="Q315">
        <f t="shared" si="153"/>
        <v>0.34152449613512414</v>
      </c>
      <c r="R315">
        <f t="shared" si="154"/>
        <v>3.4219789995372341E-2</v>
      </c>
      <c r="S315">
        <f t="shared" si="155"/>
        <v>1584.6951322517978</v>
      </c>
      <c r="T315">
        <f t="shared" si="156"/>
        <v>2749.0655645920674</v>
      </c>
      <c r="U315">
        <f t="shared" si="133"/>
        <v>57278.196320412972</v>
      </c>
      <c r="V315">
        <f t="shared" si="157"/>
        <v>7.1548569071484343</v>
      </c>
      <c r="W315">
        <f t="shared" si="134"/>
        <v>34075.355894566681</v>
      </c>
      <c r="X315">
        <f t="shared" si="135"/>
        <v>36747.439323418883</v>
      </c>
      <c r="Y315">
        <f t="shared" si="136"/>
        <v>4491.5780100985758</v>
      </c>
      <c r="Z315">
        <f t="shared" si="158"/>
        <v>864.94161678918738</v>
      </c>
      <c r="AA315">
        <f t="shared" si="159"/>
        <v>7.6298190370159915</v>
      </c>
      <c r="AB315">
        <f t="shared" si="160"/>
        <v>313</v>
      </c>
      <c r="AC315">
        <f>$AL$7*INDEX(I_L,MATCH(AB315-$AL$13,cpi_u,0))/INDEX(I_L,MATCH(AB2-$AL$13,cpi_u,0))</f>
        <v>1574.257753412875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0.36718594521439435</v>
      </c>
      <c r="E316">
        <f t="shared" si="142"/>
        <v>3.741369986214893E-2</v>
      </c>
      <c r="F316">
        <f t="shared" si="143"/>
        <v>6.2889709865623811E-2</v>
      </c>
      <c r="G316">
        <f t="shared" si="144"/>
        <v>1.6180376001128451</v>
      </c>
      <c r="H316" t="b">
        <f t="shared" si="145"/>
        <v>0</v>
      </c>
      <c r="I316">
        <f t="shared" si="146"/>
        <v>1</v>
      </c>
      <c r="J316">
        <f t="shared" si="147"/>
        <v>1574.2577534128743</v>
      </c>
      <c r="K316">
        <f t="shared" si="148"/>
        <v>9.8257080818603253</v>
      </c>
      <c r="L316">
        <f t="shared" si="149"/>
        <v>2646.2128506570507</v>
      </c>
      <c r="M316">
        <f t="shared" si="150"/>
        <v>16.516301054675179</v>
      </c>
      <c r="N316">
        <f t="shared" si="132"/>
        <v>0.31219135256462799</v>
      </c>
      <c r="O316">
        <f t="shared" si="151"/>
        <v>0.9961154896540485</v>
      </c>
      <c r="P316">
        <f t="shared" si="152"/>
        <v>1584.0834614947346</v>
      </c>
      <c r="Q316">
        <f t="shared" si="153"/>
        <v>0.34152449613512414</v>
      </c>
      <c r="R316">
        <f t="shared" si="154"/>
        <v>3.4219789995372341E-2</v>
      </c>
      <c r="S316">
        <f t="shared" si="155"/>
        <v>1584.7166315432921</v>
      </c>
      <c r="T316">
        <f t="shared" si="156"/>
        <v>2646.2128506570507</v>
      </c>
      <c r="U316">
        <f t="shared" si="133"/>
        <v>54821.600852108859</v>
      </c>
      <c r="V316">
        <f t="shared" si="157"/>
        <v>6.847993385187265</v>
      </c>
      <c r="W316">
        <f t="shared" si="134"/>
        <v>33881.537022554636</v>
      </c>
      <c r="X316">
        <f t="shared" si="135"/>
        <v>36546.034016120357</v>
      </c>
      <c r="Y316">
        <f t="shared" si="136"/>
        <v>4311.2563209769696</v>
      </c>
      <c r="Z316">
        <f t="shared" si="158"/>
        <v>829.34637358910879</v>
      </c>
      <c r="AA316">
        <f t="shared" si="159"/>
        <v>7.3142382834347268</v>
      </c>
      <c r="AB316">
        <f t="shared" si="160"/>
        <v>313</v>
      </c>
      <c r="AC316">
        <f>$AL$7*INDEX(I_L,MATCH(AB316-$AL$13,cpi_u,0))/INDEX(I_L,MATCH(AB2-$AL$13,cpi_u,0))</f>
        <v>1574.257753412875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0.36718594521439435</v>
      </c>
      <c r="E317">
        <f t="shared" si="142"/>
        <v>3.741369986214893E-2</v>
      </c>
      <c r="F317">
        <f t="shared" si="143"/>
        <v>6.0536773136293742E-2</v>
      </c>
      <c r="G317">
        <f t="shared" si="144"/>
        <v>1.5575008269765513</v>
      </c>
      <c r="H317" t="b">
        <f t="shared" si="145"/>
        <v>0</v>
      </c>
      <c r="I317">
        <f t="shared" si="146"/>
        <v>1</v>
      </c>
      <c r="J317">
        <f t="shared" si="147"/>
        <v>1574.2577534128743</v>
      </c>
      <c r="K317">
        <f t="shared" si="148"/>
        <v>9.8459474317442286</v>
      </c>
      <c r="L317">
        <f t="shared" si="149"/>
        <v>2547.2082372912064</v>
      </c>
      <c r="M317">
        <f t="shared" si="150"/>
        <v>15.931113153296662</v>
      </c>
      <c r="N317">
        <f t="shared" si="132"/>
        <v>0.31097879546574803</v>
      </c>
      <c r="O317">
        <f t="shared" si="151"/>
        <v>0.99611598114771949</v>
      </c>
      <c r="P317">
        <f t="shared" si="152"/>
        <v>1584.1037008446185</v>
      </c>
      <c r="Q317">
        <f t="shared" si="153"/>
        <v>0.34152449613512414</v>
      </c>
      <c r="R317">
        <f t="shared" si="154"/>
        <v>3.4219789995372341E-2</v>
      </c>
      <c r="S317">
        <f t="shared" si="155"/>
        <v>1584.738175119807</v>
      </c>
      <c r="T317">
        <f t="shared" si="156"/>
        <v>2547.2082372912064</v>
      </c>
      <c r="U317">
        <f t="shared" si="133"/>
        <v>52455.673320038477</v>
      </c>
      <c r="V317">
        <f t="shared" si="157"/>
        <v>6.5524555709385011</v>
      </c>
      <c r="W317">
        <f t="shared" si="134"/>
        <v>33679.387138346719</v>
      </c>
      <c r="X317">
        <f t="shared" si="135"/>
        <v>36336.665047829942</v>
      </c>
      <c r="Y317">
        <f t="shared" si="136"/>
        <v>4138.7125415266401</v>
      </c>
      <c r="Z317">
        <f t="shared" si="158"/>
        <v>795.21638486370364</v>
      </c>
      <c r="AA317">
        <f t="shared" si="159"/>
        <v>7.011230503981106</v>
      </c>
      <c r="AB317">
        <f t="shared" si="160"/>
        <v>313</v>
      </c>
      <c r="AC317">
        <f>$AL$7*INDEX(I_L,MATCH(AB317-$AL$13,cpi_u,0))/INDEX(I_L,MATCH(AB2-$AL$13,cpi_u,0))</f>
        <v>1574.257753412875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0.36718594521439435</v>
      </c>
      <c r="E318">
        <f t="shared" si="142"/>
        <v>3.741369986214893E-2</v>
      </c>
      <c r="F318">
        <f t="shared" si="143"/>
        <v>5.8271868475549445E-2</v>
      </c>
      <c r="G318">
        <f t="shared" si="144"/>
        <v>1.4992289585010019</v>
      </c>
      <c r="H318" t="b">
        <f t="shared" si="145"/>
        <v>0</v>
      </c>
      <c r="I318">
        <f t="shared" si="146"/>
        <v>1</v>
      </c>
      <c r="J318">
        <f t="shared" si="147"/>
        <v>1574.2577534128743</v>
      </c>
      <c r="K318">
        <f t="shared" si="148"/>
        <v>9.8662284713751056</v>
      </c>
      <c r="L318">
        <f t="shared" si="149"/>
        <v>2451.9077528147996</v>
      </c>
      <c r="M318">
        <f t="shared" si="150"/>
        <v>15.366659003306323</v>
      </c>
      <c r="N318">
        <f t="shared" si="132"/>
        <v>0.30977110129981317</v>
      </c>
      <c r="O318">
        <f t="shared" si="151"/>
        <v>0.99611647423057859</v>
      </c>
      <c r="P318">
        <f t="shared" si="152"/>
        <v>1584.1239818842494</v>
      </c>
      <c r="Q318">
        <f t="shared" si="153"/>
        <v>0.34152449613512414</v>
      </c>
      <c r="R318">
        <f t="shared" si="154"/>
        <v>3.4219789995372341E-2</v>
      </c>
      <c r="S318">
        <f t="shared" si="155"/>
        <v>1584.7597630725622</v>
      </c>
      <c r="T318">
        <f t="shared" si="156"/>
        <v>2451.9077528147996</v>
      </c>
      <c r="U318">
        <f t="shared" si="133"/>
        <v>50177.019177027971</v>
      </c>
      <c r="V318">
        <f t="shared" si="157"/>
        <v>6.2678194374450511</v>
      </c>
      <c r="W318">
        <f t="shared" si="134"/>
        <v>33468.549878597085</v>
      </c>
      <c r="X318">
        <f t="shared" si="135"/>
        <v>36119.019236933236</v>
      </c>
      <c r="Y318">
        <f t="shared" si="136"/>
        <v>3973.6604156371268</v>
      </c>
      <c r="Z318">
        <f t="shared" si="158"/>
        <v>762.49131956347537</v>
      </c>
      <c r="AA318">
        <f t="shared" si="159"/>
        <v>6.7202944370668209</v>
      </c>
      <c r="AB318">
        <f t="shared" si="160"/>
        <v>313</v>
      </c>
      <c r="AC318">
        <f>$AL$7*INDEX(I_L,MATCH(AB318-$AL$13,cpi_u,0))/INDEX(I_L,MATCH(AB2-$AL$13,cpi_u,0))</f>
        <v>1574.257753412875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0.36718594521439435</v>
      </c>
      <c r="E319">
        <f t="shared" si="142"/>
        <v>3.741369986214893E-2</v>
      </c>
      <c r="F319">
        <f t="shared" si="143"/>
        <v>5.6091702277998617E-2</v>
      </c>
      <c r="G319">
        <f t="shared" si="144"/>
        <v>1.4431372562230034</v>
      </c>
      <c r="H319" t="b">
        <f t="shared" si="145"/>
        <v>0</v>
      </c>
      <c r="I319">
        <f t="shared" si="146"/>
        <v>1</v>
      </c>
      <c r="J319">
        <f t="shared" si="147"/>
        <v>1574.2577534128743</v>
      </c>
      <c r="K319">
        <f t="shared" si="148"/>
        <v>9.8865512866269967</v>
      </c>
      <c r="L319">
        <f t="shared" si="149"/>
        <v>2360.1728120613107</v>
      </c>
      <c r="M319">
        <f t="shared" si="150"/>
        <v>14.822203988616533</v>
      </c>
      <c r="N319">
        <f t="shared" si="132"/>
        <v>0.30856825046174435</v>
      </c>
      <c r="O319">
        <f t="shared" si="151"/>
        <v>0.99611696884240786</v>
      </c>
      <c r="P319">
        <f t="shared" si="152"/>
        <v>1584.1443046995014</v>
      </c>
      <c r="Q319">
        <f t="shared" si="153"/>
        <v>0.34152449613512414</v>
      </c>
      <c r="R319">
        <f t="shared" si="154"/>
        <v>3.4219789995372341E-2</v>
      </c>
      <c r="S319">
        <f t="shared" si="155"/>
        <v>1584.7813954929657</v>
      </c>
      <c r="T319">
        <f t="shared" si="156"/>
        <v>2360.1728120613107</v>
      </c>
      <c r="U319">
        <f t="shared" si="133"/>
        <v>47982.37079862586</v>
      </c>
      <c r="V319">
        <f t="shared" si="157"/>
        <v>5.9936768121931383</v>
      </c>
      <c r="W319">
        <f t="shared" si="134"/>
        <v>33248.653647959931</v>
      </c>
      <c r="X319">
        <f t="shared" si="135"/>
        <v>35892.771097054872</v>
      </c>
      <c r="Y319">
        <f t="shared" si="136"/>
        <v>3815.8244006182408</v>
      </c>
      <c r="Z319">
        <f t="shared" si="158"/>
        <v>731.11333125010913</v>
      </c>
      <c r="AA319">
        <f t="shared" si="159"/>
        <v>6.4409488210157884</v>
      </c>
      <c r="AB319">
        <f t="shared" si="160"/>
        <v>313</v>
      </c>
      <c r="AC319">
        <f>$AL$7*INDEX(I_L,MATCH(AB319-$AL$13,cpi_u,0))/INDEX(I_L,MATCH(AB2-$AL$13,cpi_u,0))</f>
        <v>1574.257753412875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0.36718594521439435</v>
      </c>
      <c r="E320">
        <f t="shared" si="142"/>
        <v>3.741369986214893E-2</v>
      </c>
      <c r="F320">
        <f t="shared" si="143"/>
        <v>5.3993104164212567E-2</v>
      </c>
      <c r="G320">
        <f t="shared" si="144"/>
        <v>1.3891441520587908</v>
      </c>
      <c r="H320" t="b">
        <f t="shared" si="145"/>
        <v>0</v>
      </c>
      <c r="I320">
        <f t="shared" si="146"/>
        <v>1</v>
      </c>
      <c r="J320">
        <f t="shared" si="147"/>
        <v>1574.2577534128743</v>
      </c>
      <c r="K320">
        <f t="shared" si="148"/>
        <v>9.9069159635508548</v>
      </c>
      <c r="L320">
        <f t="shared" si="149"/>
        <v>2271.8700148480448</v>
      </c>
      <c r="M320">
        <f t="shared" si="150"/>
        <v>14.297039521270653</v>
      </c>
      <c r="N320">
        <f t="shared" si="132"/>
        <v>0.30737022340594899</v>
      </c>
      <c r="O320">
        <f t="shared" si="151"/>
        <v>0.99611746492387787</v>
      </c>
      <c r="P320">
        <f t="shared" si="152"/>
        <v>1584.1646693764251</v>
      </c>
      <c r="Q320">
        <f t="shared" si="153"/>
        <v>0.34152449613512414</v>
      </c>
      <c r="R320">
        <f t="shared" si="154"/>
        <v>3.4219789995372341E-2</v>
      </c>
      <c r="S320">
        <f t="shared" si="155"/>
        <v>1584.8030724726129</v>
      </c>
      <c r="T320">
        <f t="shared" si="156"/>
        <v>2271.8700148480448</v>
      </c>
      <c r="U320">
        <f t="shared" si="133"/>
        <v>45868.582736346267</v>
      </c>
      <c r="V320">
        <f t="shared" si="157"/>
        <v>5.729634784175242</v>
      </c>
      <c r="W320">
        <f t="shared" si="134"/>
        <v>33019.310968099599</v>
      </c>
      <c r="X320">
        <f t="shared" si="135"/>
        <v>35657.582353650047</v>
      </c>
      <c r="Y320">
        <f t="shared" si="136"/>
        <v>3664.9392667814482</v>
      </c>
      <c r="Z320">
        <f t="shared" si="158"/>
        <v>701.02695575815835</v>
      </c>
      <c r="AA320">
        <f t="shared" si="159"/>
        <v>6.172731595507341</v>
      </c>
      <c r="AB320">
        <f t="shared" si="160"/>
        <v>313</v>
      </c>
      <c r="AC320">
        <f>$AL$7*INDEX(I_L,MATCH(AB320-$AL$13,cpi_u,0))/INDEX(I_L,MATCH(AB2-$AL$13,cpi_u,0))</f>
        <v>1574.257753412875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0.36718594521439435</v>
      </c>
      <c r="E321">
        <f t="shared" si="142"/>
        <v>3.741369986214893E-2</v>
      </c>
      <c r="F321">
        <f t="shared" si="143"/>
        <v>5.1973022370386972E-2</v>
      </c>
      <c r="G321">
        <f t="shared" si="144"/>
        <v>1.3371711296884039</v>
      </c>
      <c r="H321" t="b">
        <f t="shared" si="145"/>
        <v>0</v>
      </c>
      <c r="I321">
        <f t="shared" si="146"/>
        <v>1</v>
      </c>
      <c r="J321">
        <f t="shared" si="147"/>
        <v>1574.2577534128743</v>
      </c>
      <c r="K321">
        <f t="shared" si="148"/>
        <v>9.9273225883748619</v>
      </c>
      <c r="L321">
        <f t="shared" si="149"/>
        <v>2186.8709519867043</v>
      </c>
      <c r="M321">
        <f t="shared" si="150"/>
        <v>13.790482119242078</v>
      </c>
      <c r="N321">
        <f t="shared" si="132"/>
        <v>0.30617700064665054</v>
      </c>
      <c r="O321">
        <f t="shared" si="151"/>
        <v>0.99611796241653983</v>
      </c>
      <c r="P321">
        <f t="shared" si="152"/>
        <v>1584.1850760012492</v>
      </c>
      <c r="Q321">
        <f t="shared" si="153"/>
        <v>0.34152449613512414</v>
      </c>
      <c r="R321">
        <f t="shared" si="154"/>
        <v>3.4219789995372341E-2</v>
      </c>
      <c r="S321">
        <f t="shared" si="155"/>
        <v>1584.8247941032894</v>
      </c>
      <c r="T321">
        <f t="shared" si="156"/>
        <v>2186.8709519867043</v>
      </c>
      <c r="U321">
        <f t="shared" si="133"/>
        <v>43832.627148458429</v>
      </c>
      <c r="V321">
        <f t="shared" si="157"/>
        <v>5.4753151331310743</v>
      </c>
      <c r="W321">
        <f t="shared" si="134"/>
        <v>32780.117798888299</v>
      </c>
      <c r="X321">
        <f t="shared" si="135"/>
        <v>35413.101441612911</v>
      </c>
      <c r="Y321">
        <f t="shared" si="136"/>
        <v>3520.7497119931581</v>
      </c>
      <c r="Z321">
        <f t="shared" si="158"/>
        <v>672.17901307213367</v>
      </c>
      <c r="AA321">
        <f t="shared" si="159"/>
        <v>5.915199134924471</v>
      </c>
      <c r="AB321">
        <f t="shared" si="160"/>
        <v>313</v>
      </c>
      <c r="AC321">
        <f>$AL$7*INDEX(I_L,MATCH(AB321-$AL$13,cpi_u,0))/INDEX(I_L,MATCH(AB2-$AL$13,cpi_u,0))</f>
        <v>1574.257753412875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0.36718594521439435</v>
      </c>
      <c r="E322">
        <f t="shared" si="142"/>
        <v>3.741369986214893E-2</v>
      </c>
      <c r="F322">
        <f t="shared" si="143"/>
        <v>5.002851931049257E-2</v>
      </c>
      <c r="G322">
        <f t="shared" si="144"/>
        <v>1.2871426103779113</v>
      </c>
      <c r="H322" t="b">
        <f t="shared" si="145"/>
        <v>0</v>
      </c>
      <c r="I322">
        <f t="shared" si="146"/>
        <v>1</v>
      </c>
      <c r="J322">
        <f t="shared" si="147"/>
        <v>1574.2577534128743</v>
      </c>
      <c r="K322">
        <f t="shared" si="148"/>
        <v>9.9477712475048232</v>
      </c>
      <c r="L322">
        <f t="shared" si="149"/>
        <v>2105.0520185518221</v>
      </c>
      <c r="M322">
        <f t="shared" si="150"/>
        <v>13.301872516907848</v>
      </c>
      <c r="N322">
        <f t="shared" ref="N322:N385" si="165">INDEX(P_L,MATCH(A322,curve_t,0))</f>
        <v>0.30498856275820507</v>
      </c>
      <c r="O322">
        <f t="shared" si="151"/>
        <v>0.99611846126281378</v>
      </c>
      <c r="P322">
        <f t="shared" si="152"/>
        <v>1584.2055246603791</v>
      </c>
      <c r="Q322">
        <f t="shared" si="153"/>
        <v>0.34152449613512414</v>
      </c>
      <c r="R322">
        <f t="shared" si="154"/>
        <v>3.4219789995372341E-2</v>
      </c>
      <c r="S322">
        <f t="shared" si="155"/>
        <v>1584.8465604769683</v>
      </c>
      <c r="T322">
        <f t="shared" si="156"/>
        <v>2105.0520185518221</v>
      </c>
      <c r="U322">
        <f t="shared" ref="U322:U385" si="166">L323+M323+V323*O323+O323*U323</f>
        <v>41871.589401680547</v>
      </c>
      <c r="V322">
        <f t="shared" si="157"/>
        <v>5.2303537801369311</v>
      </c>
      <c r="W322">
        <f t="shared" ref="W322:W385" si="167">P323+(1-E323)*(O323*(W323+$AL$14*W323))</f>
        <v>32530.652830603471</v>
      </c>
      <c r="X322">
        <f t="shared" ref="X322:X385" si="168">S323+(1-R323)*(O323*(X323+$AL$14*X323))</f>
        <v>35158.962983156496</v>
      </c>
      <c r="Y322">
        <f t="shared" ref="Y322:Y385" si="169">G322*(X322-W322)</f>
        <v>3383.0099906398677</v>
      </c>
      <c r="Z322">
        <f t="shared" si="158"/>
        <v>644.51851324537427</v>
      </c>
      <c r="AA322">
        <f t="shared" si="159"/>
        <v>5.6679255123318644</v>
      </c>
      <c r="AB322">
        <f t="shared" si="160"/>
        <v>313</v>
      </c>
      <c r="AC322">
        <f>$AL$7*INDEX(I_L,MATCH(AB322-$AL$13,cpi_u,0))/INDEX(I_L,MATCH(AB2-$AL$13,cpi_u,0))</f>
        <v>1574.257753412875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IF(B323&gt;=120,1,INDEX(mort_v1_F,MATCH(B323,mort_age,0))*INDEX(cif,MATCH(B323,cif_age,0),MATCH(C323,cif_year,0)))</f>
        <v>0.36718594521439435</v>
      </c>
      <c r="E323">
        <f t="shared" ref="E323:E386" si="175">1-(1-D323)^(1/12)</f>
        <v>3.741369986214893E-2</v>
      </c>
      <c r="F323">
        <f t="shared" ref="F323:F386" si="176">G322*E323</f>
        <v>4.8156767304462077E-2</v>
      </c>
      <c r="G323">
        <f t="shared" ref="G323:G386" si="177">G322-F323</f>
        <v>1.2389858430734493</v>
      </c>
      <c r="H323" t="b">
        <f t="shared" ref="H323:H386" si="178">AND(A323-$AL$10&gt;0,MOD(A323-$AL$10,12)=0)</f>
        <v>0</v>
      </c>
      <c r="I323">
        <f t="shared" ref="I323:I386" si="179">IF($AL$4="CPI",IF(H323,INDEX(I_L,MATCH(A323-$AL$13,cpi_u,0))/INDEX(I_L,MATCH(A323-$AL$13-12,cpi_u,0)),1),1)</f>
        <v>1</v>
      </c>
      <c r="J323">
        <f t="shared" ref="J323:J386" si="180">J322*I323</f>
        <v>1574.2577534128743</v>
      </c>
      <c r="K323">
        <f t="shared" ref="K323:K386" si="181">$AL$17*(INDEX(I_L,MATCH(A323-1,cpi_u,0))/$AL$18)</f>
        <v>9.9682620275245366</v>
      </c>
      <c r="L323">
        <f t="shared" ref="L323:L386" si="182">G322*J323</f>
        <v>2026.2942341355133</v>
      </c>
      <c r="M323">
        <f t="shared" ref="M323:M386" si="183">G322*K323</f>
        <v>12.830574807038943</v>
      </c>
      <c r="N323">
        <f t="shared" si="165"/>
        <v>0.30380489037540476</v>
      </c>
      <c r="O323">
        <f t="shared" ref="O323:O386" si="184">N323/N322</f>
        <v>0.99611896140597667</v>
      </c>
      <c r="P323">
        <f t="shared" ref="P323:P386" si="185">J323+K323</f>
        <v>1584.2260154403989</v>
      </c>
      <c r="Q323">
        <f t="shared" ref="Q323:Q386" si="186">IF(B323&gt;=120,1,D323*$AL$15)</f>
        <v>0.34152449613512414</v>
      </c>
      <c r="R323">
        <f t="shared" ref="R323:R386" si="187">1-(1-Q323)^(1/12)</f>
        <v>3.4219789995372341E-2</v>
      </c>
      <c r="S323">
        <f t="shared" ref="S323:S386" si="188">J323+K323*$AL$16</f>
        <v>1584.8683716858134</v>
      </c>
      <c r="T323">
        <f t="shared" ref="T323:T386" si="189">L323</f>
        <v>2026.2942341355133</v>
      </c>
      <c r="U323">
        <f t="shared" si="166"/>
        <v>39982.663837384156</v>
      </c>
      <c r="V323">
        <f t="shared" ref="V323:V386" si="190">$AL$14*U323</f>
        <v>4.9944002587447294</v>
      </c>
      <c r="W323">
        <f t="shared" si="167"/>
        <v>32270.476745886357</v>
      </c>
      <c r="X323">
        <f t="shared" si="168"/>
        <v>34894.7872451898</v>
      </c>
      <c r="Y323">
        <f t="shared" si="169"/>
        <v>3251.4835564659811</v>
      </c>
      <c r="Z323">
        <f t="shared" ref="Z323:Z386" si="191">N322*L323</f>
        <v>617.99656619422808</v>
      </c>
      <c r="AA323">
        <f t="shared" ref="AA323:AA386" si="192">N322*M323+N323*V323</f>
        <v>5.4305017928592765</v>
      </c>
      <c r="AB323">
        <f t="shared" ref="AB323:AB386" si="193">IF(H323,A323,AB322)</f>
        <v>313</v>
      </c>
      <c r="AC323">
        <f>$AL$7*INDEX(I_L,MATCH(AB323-$AL$13,cpi_u,0))/INDEX(I_L,MATCH(AB2-$AL$13,cpi_u,0))</f>
        <v>1574.257753412875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0.36718594521439435</v>
      </c>
      <c r="E324">
        <f t="shared" si="175"/>
        <v>3.741369986214893E-2</v>
      </c>
      <c r="F324">
        <f t="shared" si="176"/>
        <v>4.6355044466201582E-2</v>
      </c>
      <c r="G324">
        <f t="shared" si="177"/>
        <v>1.1926307986072477</v>
      </c>
      <c r="H324" t="b">
        <f t="shared" si="178"/>
        <v>0</v>
      </c>
      <c r="I324">
        <f t="shared" si="179"/>
        <v>1</v>
      </c>
      <c r="J324">
        <f t="shared" si="180"/>
        <v>1574.2577534128743</v>
      </c>
      <c r="K324">
        <f t="shared" si="181"/>
        <v>9.9887950151961302</v>
      </c>
      <c r="L324">
        <f t="shared" si="182"/>
        <v>1950.4830698271644</v>
      </c>
      <c r="M324">
        <f t="shared" si="183"/>
        <v>12.375975613190645</v>
      </c>
      <c r="N324">
        <f t="shared" si="165"/>
        <v>0.30262596419377041</v>
      </c>
      <c r="O324">
        <f t="shared" si="184"/>
        <v>0.99611946279015595</v>
      </c>
      <c r="P324">
        <f t="shared" si="185"/>
        <v>1584.2465484280704</v>
      </c>
      <c r="Q324">
        <f t="shared" si="186"/>
        <v>0.34152449613512414</v>
      </c>
      <c r="R324">
        <f t="shared" si="187"/>
        <v>3.4219789995372341E-2</v>
      </c>
      <c r="S324">
        <f t="shared" si="188"/>
        <v>1584.8902278221774</v>
      </c>
      <c r="T324">
        <f t="shared" si="189"/>
        <v>1950.4830698271644</v>
      </c>
      <c r="U324">
        <f t="shared" si="166"/>
        <v>38163.149696154374</v>
      </c>
      <c r="V324">
        <f t="shared" si="190"/>
        <v>4.7671172059019389</v>
      </c>
      <c r="W324">
        <f t="shared" si="167"/>
        <v>31999.131450169854</v>
      </c>
      <c r="X324">
        <f t="shared" si="168"/>
        <v>34620.179575386843</v>
      </c>
      <c r="Y324">
        <f t="shared" si="169"/>
        <v>3125.9427187655665</v>
      </c>
      <c r="Z324">
        <f t="shared" si="191"/>
        <v>592.56629520792467</v>
      </c>
      <c r="AA324">
        <f t="shared" si="192"/>
        <v>5.2025353553148541</v>
      </c>
      <c r="AB324">
        <f t="shared" si="193"/>
        <v>313</v>
      </c>
      <c r="AC324">
        <f>$AL$7*INDEX(I_L,MATCH(AB324-$AL$13,cpi_u,0))/INDEX(I_L,MATCH(AB2-$AL$13,cpi_u,0))</f>
        <v>1574.257753412875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0.36718594521439435</v>
      </c>
      <c r="E325">
        <f t="shared" si="175"/>
        <v>3.741369986214893E-2</v>
      </c>
      <c r="F325">
        <f t="shared" si="176"/>
        <v>4.4620730745446556E-2</v>
      </c>
      <c r="G325">
        <f t="shared" si="177"/>
        <v>1.1480100678618013</v>
      </c>
      <c r="H325" t="b">
        <f t="shared" si="178"/>
        <v>0</v>
      </c>
      <c r="I325">
        <f t="shared" si="179"/>
        <v>1</v>
      </c>
      <c r="J325">
        <f t="shared" si="180"/>
        <v>1574.2577534128743</v>
      </c>
      <c r="K325">
        <f t="shared" si="181"/>
        <v>10.009370297460455</v>
      </c>
      <c r="L325">
        <f t="shared" si="182"/>
        <v>1877.5082816664481</v>
      </c>
      <c r="M325">
        <f t="shared" si="183"/>
        <v>11.937483291415928</v>
      </c>
      <c r="N325">
        <f t="shared" si="165"/>
        <v>0.3014517649698305</v>
      </c>
      <c r="O325">
        <f t="shared" si="184"/>
        <v>0.996119965360315</v>
      </c>
      <c r="P325">
        <f t="shared" si="185"/>
        <v>1584.2671237103348</v>
      </c>
      <c r="Q325">
        <f t="shared" si="186"/>
        <v>0.34152449613512414</v>
      </c>
      <c r="R325">
        <f t="shared" si="187"/>
        <v>3.4219789995372341E-2</v>
      </c>
      <c r="S325">
        <f t="shared" si="188"/>
        <v>1584.9121289786037</v>
      </c>
      <c r="T325">
        <f t="shared" si="189"/>
        <v>1877.5082816664481</v>
      </c>
      <c r="U325">
        <f t="shared" si="166"/>
        <v>36410.447194782224</v>
      </c>
      <c r="V325">
        <f t="shared" si="190"/>
        <v>4.5481798719124304</v>
      </c>
      <c r="W325">
        <f t="shared" si="167"/>
        <v>31716.139269229261</v>
      </c>
      <c r="X325">
        <f t="shared" si="168"/>
        <v>34334.72981611154</v>
      </c>
      <c r="Y325">
        <f t="shared" si="169"/>
        <v>3006.1683114285956</v>
      </c>
      <c r="Z325">
        <f t="shared" si="191"/>
        <v>568.18275402109794</v>
      </c>
      <c r="AA325">
        <f t="shared" si="192"/>
        <v>4.9836492409000295</v>
      </c>
      <c r="AB325">
        <f t="shared" si="193"/>
        <v>313</v>
      </c>
      <c r="AC325">
        <f>$AL$7*INDEX(I_L,MATCH(AB325-$AL$13,cpi_u,0))/INDEX(I_L,MATCH(AB2-$AL$13,cpi_u,0))</f>
        <v>1574.257753412875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0.40773829051898386</v>
      </c>
      <c r="E326">
        <f t="shared" si="175"/>
        <v>4.2711581712409186E-2</v>
      </c>
      <c r="F326">
        <f t="shared" si="176"/>
        <v>4.9033325820147737E-2</v>
      </c>
      <c r="G326">
        <f t="shared" si="177"/>
        <v>1.0989767420416536</v>
      </c>
      <c r="H326" t="b">
        <f t="shared" si="178"/>
        <v>0</v>
      </c>
      <c r="I326">
        <f t="shared" si="179"/>
        <v>1</v>
      </c>
      <c r="J326">
        <f t="shared" si="180"/>
        <v>1574.2577534128743</v>
      </c>
      <c r="K326">
        <f t="shared" si="181"/>
        <v>10.029987961437451</v>
      </c>
      <c r="L326">
        <f t="shared" si="182"/>
        <v>1807.2637503274807</v>
      </c>
      <c r="M326">
        <f t="shared" si="183"/>
        <v>11.514527160262858</v>
      </c>
      <c r="N326">
        <f t="shared" si="165"/>
        <v>0.30028227352138975</v>
      </c>
      <c r="O326">
        <f t="shared" si="184"/>
        <v>0.99612046906224683</v>
      </c>
      <c r="P326">
        <f t="shared" si="185"/>
        <v>1584.2877413743117</v>
      </c>
      <c r="Q326">
        <f t="shared" si="186"/>
        <v>0.37924276797464379</v>
      </c>
      <c r="R326">
        <f t="shared" si="187"/>
        <v>3.8955533826098065E-2</v>
      </c>
      <c r="S326">
        <f t="shared" si="188"/>
        <v>1584.9340752478265</v>
      </c>
      <c r="T326">
        <f t="shared" si="189"/>
        <v>1807.2637503274807</v>
      </c>
      <c r="U326">
        <f t="shared" si="166"/>
        <v>34722.053749986218</v>
      </c>
      <c r="V326">
        <f t="shared" si="190"/>
        <v>4.3372756487258908</v>
      </c>
      <c r="W326">
        <f t="shared" si="167"/>
        <v>31594.894069805694</v>
      </c>
      <c r="X326">
        <f t="shared" si="168"/>
        <v>34205.740983171287</v>
      </c>
      <c r="Y326">
        <f t="shared" si="169"/>
        <v>2869.2600348200267</v>
      </c>
      <c r="Z326">
        <f t="shared" si="191"/>
        <v>544.8028473022141</v>
      </c>
      <c r="AA326">
        <f t="shared" si="192"/>
        <v>4.7734815279426606</v>
      </c>
      <c r="AB326">
        <f t="shared" si="193"/>
        <v>313</v>
      </c>
      <c r="AC326">
        <f>$AL$7*INDEX(I_L,MATCH(AB326-$AL$13,cpi_u,0))/INDEX(I_L,MATCH(AB2-$AL$13,cpi_u,0))</f>
        <v>1574.257753412875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0.40741209988656868</v>
      </c>
      <c r="E327">
        <f t="shared" si="175"/>
        <v>4.2667656913317975E-2</v>
      </c>
      <c r="F327">
        <f t="shared" si="176"/>
        <v>4.689076258514923E-2</v>
      </c>
      <c r="G327">
        <f t="shared" si="177"/>
        <v>1.0520859794565045</v>
      </c>
      <c r="H327" t="b">
        <f t="shared" si="178"/>
        <v>1</v>
      </c>
      <c r="I327">
        <f t="shared" si="179"/>
        <v>1.0249999999999999</v>
      </c>
      <c r="J327">
        <f t="shared" si="180"/>
        <v>1613.614197248196</v>
      </c>
      <c r="K327">
        <f t="shared" si="181"/>
        <v>10.050648094426519</v>
      </c>
      <c r="L327">
        <f t="shared" si="182"/>
        <v>1773.3244734039806</v>
      </c>
      <c r="M327">
        <f t="shared" si="183"/>
        <v>11.04542849822001</v>
      </c>
      <c r="N327">
        <f t="shared" si="165"/>
        <v>0.29911747072778466</v>
      </c>
      <c r="O327">
        <f t="shared" si="184"/>
        <v>0.99612097384255982</v>
      </c>
      <c r="P327">
        <f t="shared" si="185"/>
        <v>1623.6648453426226</v>
      </c>
      <c r="Q327">
        <f t="shared" si="186"/>
        <v>0.3789393737602641</v>
      </c>
      <c r="R327">
        <f t="shared" si="187"/>
        <v>3.8916400165300846E-2</v>
      </c>
      <c r="S327">
        <f t="shared" si="188"/>
        <v>1624.3125105580925</v>
      </c>
      <c r="T327">
        <f t="shared" si="189"/>
        <v>1773.3244734039806</v>
      </c>
      <c r="U327">
        <f t="shared" si="166"/>
        <v>33061.817634773739</v>
      </c>
      <c r="V327">
        <f t="shared" si="190"/>
        <v>4.1298886742831931</v>
      </c>
      <c r="W327">
        <f t="shared" si="167"/>
        <v>31425.01495158513</v>
      </c>
      <c r="X327">
        <f t="shared" si="168"/>
        <v>34028.485793185806</v>
      </c>
      <c r="Y327">
        <f t="shared" si="169"/>
        <v>2739.0751703718975</v>
      </c>
      <c r="Z327">
        <f t="shared" si="191"/>
        <v>532.49790456486858</v>
      </c>
      <c r="AA327">
        <f t="shared" si="192"/>
        <v>4.5520682361023663</v>
      </c>
      <c r="AB327">
        <f t="shared" si="193"/>
        <v>325</v>
      </c>
      <c r="AC327">
        <f>$AL$7*INDEX(I_L,MATCH(AB327-$AL$13,cpi_u,0))/INDEX(I_L,MATCH(AB2-$AL$13,cpi_u,0))</f>
        <v>1613.6141972481967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0.40741209988656868</v>
      </c>
      <c r="E328">
        <f t="shared" si="175"/>
        <v>4.2667656913317975E-2</v>
      </c>
      <c r="F328">
        <f t="shared" si="176"/>
        <v>4.4890043614762239E-2</v>
      </c>
      <c r="G328">
        <f t="shared" si="177"/>
        <v>1.0071959358417422</v>
      </c>
      <c r="H328" t="b">
        <f t="shared" si="178"/>
        <v>0</v>
      </c>
      <c r="I328">
        <f t="shared" si="179"/>
        <v>1</v>
      </c>
      <c r="J328">
        <f t="shared" si="180"/>
        <v>1613.614197248196</v>
      </c>
      <c r="K328">
        <f t="shared" si="181"/>
        <v>10.071350783906835</v>
      </c>
      <c r="L328">
        <f t="shared" si="182"/>
        <v>1697.6608731767894</v>
      </c>
      <c r="M328">
        <f t="shared" si="183"/>
        <v>10.595926953936658</v>
      </c>
      <c r="N328">
        <f t="shared" si="165"/>
        <v>0.29795733753012982</v>
      </c>
      <c r="O328">
        <f t="shared" si="184"/>
        <v>0.99612147964867415</v>
      </c>
      <c r="P328">
        <f t="shared" si="185"/>
        <v>1623.6855480321028</v>
      </c>
      <c r="Q328">
        <f t="shared" si="186"/>
        <v>0.3789393737602641</v>
      </c>
      <c r="R328">
        <f t="shared" si="187"/>
        <v>3.8916400165300846E-2</v>
      </c>
      <c r="S328">
        <f t="shared" si="188"/>
        <v>1624.3345473318743</v>
      </c>
      <c r="T328">
        <f t="shared" si="189"/>
        <v>1697.6608731767894</v>
      </c>
      <c r="U328">
        <f t="shared" si="166"/>
        <v>31471.708482411534</v>
      </c>
      <c r="V328">
        <f t="shared" si="190"/>
        <v>3.93126154943003</v>
      </c>
      <c r="W328">
        <f t="shared" si="167"/>
        <v>31246.858096294578</v>
      </c>
      <c r="X328">
        <f t="shared" si="168"/>
        <v>33843.317868360013</v>
      </c>
      <c r="Y328">
        <f t="shared" si="169"/>
        <v>2615.143730000882</v>
      </c>
      <c r="Z328">
        <f t="shared" si="191"/>
        <v>507.80002653816365</v>
      </c>
      <c r="AA328">
        <f t="shared" si="192"/>
        <v>4.3407750948806374</v>
      </c>
      <c r="AB328">
        <f t="shared" si="193"/>
        <v>325</v>
      </c>
      <c r="AC328">
        <f>$AL$7*INDEX(I_L,MATCH(AB328-$AL$13,cpi_u,0))/INDEX(I_L,MATCH(AB2-$AL$13,cpi_u,0))</f>
        <v>1613.6141972481967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0.40741209988656868</v>
      </c>
      <c r="E329">
        <f t="shared" si="175"/>
        <v>4.2667656913317975E-2</v>
      </c>
      <c r="F329">
        <f t="shared" si="176"/>
        <v>4.297469063498368E-2</v>
      </c>
      <c r="G329">
        <f t="shared" si="177"/>
        <v>0.96422124520675845</v>
      </c>
      <c r="H329" t="b">
        <f t="shared" si="178"/>
        <v>0</v>
      </c>
      <c r="I329">
        <f t="shared" si="179"/>
        <v>1</v>
      </c>
      <c r="J329">
        <f t="shared" si="180"/>
        <v>1613.614197248196</v>
      </c>
      <c r="K329">
        <f t="shared" si="181"/>
        <v>10.092096117537839</v>
      </c>
      <c r="L329">
        <f t="shared" si="182"/>
        <v>1625.2256614849182</v>
      </c>
      <c r="M329">
        <f t="shared" si="183"/>
        <v>10.164718193708337</v>
      </c>
      <c r="N329">
        <f t="shared" si="165"/>
        <v>0.29680185493155103</v>
      </c>
      <c r="O329">
        <f t="shared" si="184"/>
        <v>0.99612198642880567</v>
      </c>
      <c r="P329">
        <f t="shared" si="185"/>
        <v>1623.7062933657339</v>
      </c>
      <c r="Q329">
        <f t="shared" si="186"/>
        <v>0.3789393737602641</v>
      </c>
      <c r="R329">
        <f t="shared" si="187"/>
        <v>3.8916400165300846E-2</v>
      </c>
      <c r="S329">
        <f t="shared" si="188"/>
        <v>1624.356629497802</v>
      </c>
      <c r="T329">
        <f t="shared" si="189"/>
        <v>1625.2256614849182</v>
      </c>
      <c r="U329">
        <f t="shared" si="166"/>
        <v>29948.733183795091</v>
      </c>
      <c r="V329">
        <f t="shared" si="190"/>
        <v>3.741020392502417</v>
      </c>
      <c r="W329">
        <f t="shared" si="167"/>
        <v>31060.02209832368</v>
      </c>
      <c r="X329">
        <f t="shared" si="168"/>
        <v>33649.885892076687</v>
      </c>
      <c r="Y329">
        <f t="shared" si="169"/>
        <v>2497.2016921284244</v>
      </c>
      <c r="Z329">
        <f t="shared" si="191"/>
        <v>484.24791098169027</v>
      </c>
      <c r="AA329">
        <f t="shared" si="192"/>
        <v>4.1389941615728834</v>
      </c>
      <c r="AB329">
        <f t="shared" si="193"/>
        <v>325</v>
      </c>
      <c r="AC329">
        <f>$AL$7*INDEX(I_L,MATCH(AB329-$AL$13,cpi_u,0))/INDEX(I_L,MATCH(AB2-$AL$13,cpi_u,0))</f>
        <v>1613.6141972481967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0.40741209988656868</v>
      </c>
      <c r="E330">
        <f t="shared" si="175"/>
        <v>4.2667656913317975E-2</v>
      </c>
      <c r="F330">
        <f t="shared" si="176"/>
        <v>4.1141061279014214E-2</v>
      </c>
      <c r="G330">
        <f t="shared" si="177"/>
        <v>0.92308018392774427</v>
      </c>
      <c r="H330" t="b">
        <f t="shared" si="178"/>
        <v>0</v>
      </c>
      <c r="I330">
        <f t="shared" si="179"/>
        <v>1</v>
      </c>
      <c r="J330">
        <f t="shared" si="180"/>
        <v>1613.614197248196</v>
      </c>
      <c r="K330">
        <f t="shared" si="181"/>
        <v>10.11288418315948</v>
      </c>
      <c r="L330">
        <f t="shared" si="182"/>
        <v>1555.8810905539594</v>
      </c>
      <c r="M330">
        <f t="shared" si="183"/>
        <v>9.7510577797177653</v>
      </c>
      <c r="N330">
        <f t="shared" si="165"/>
        <v>0.29565100399740857</v>
      </c>
      <c r="O330">
        <f t="shared" si="184"/>
        <v>0.9961224941319593</v>
      </c>
      <c r="P330">
        <f t="shared" si="185"/>
        <v>1623.7270814313554</v>
      </c>
      <c r="Q330">
        <f t="shared" si="186"/>
        <v>0.3789393737602641</v>
      </c>
      <c r="R330">
        <f t="shared" si="187"/>
        <v>3.8916400165300846E-2</v>
      </c>
      <c r="S330">
        <f t="shared" si="188"/>
        <v>1624.3787571493763</v>
      </c>
      <c r="T330">
        <f t="shared" si="189"/>
        <v>1555.8810905539594</v>
      </c>
      <c r="U330">
        <f t="shared" si="166"/>
        <v>28490.026271539911</v>
      </c>
      <c r="V330">
        <f t="shared" si="190"/>
        <v>3.5588072660926624</v>
      </c>
      <c r="W330">
        <f t="shared" si="167"/>
        <v>30864.086097389365</v>
      </c>
      <c r="X330">
        <f t="shared" si="168"/>
        <v>33447.822959851139</v>
      </c>
      <c r="Y330">
        <f t="shared" si="169"/>
        <v>2384.9962982221073</v>
      </c>
      <c r="Z330">
        <f t="shared" si="191"/>
        <v>461.7883937293397</v>
      </c>
      <c r="AA330">
        <f t="shared" si="192"/>
        <v>3.9462969778185326</v>
      </c>
      <c r="AB330">
        <f t="shared" si="193"/>
        <v>325</v>
      </c>
      <c r="AC330">
        <f>$AL$7*INDEX(I_L,MATCH(AB330-$AL$13,cpi_u,0))/INDEX(I_L,MATCH(AB2-$AL$13,cpi_u,0))</f>
        <v>1613.6141972481967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0.40741209988656868</v>
      </c>
      <c r="E331">
        <f t="shared" si="175"/>
        <v>4.2667656913317975E-2</v>
      </c>
      <c r="F331">
        <f t="shared" si="176"/>
        <v>3.9385668591311443E-2</v>
      </c>
      <c r="G331">
        <f t="shared" si="177"/>
        <v>0.88369451533643284</v>
      </c>
      <c r="H331" t="b">
        <f t="shared" si="178"/>
        <v>0</v>
      </c>
      <c r="I331">
        <f t="shared" si="179"/>
        <v>1</v>
      </c>
      <c r="J331">
        <f t="shared" si="180"/>
        <v>1613.614197248196</v>
      </c>
      <c r="K331">
        <f t="shared" si="181"/>
        <v>10.133715068792672</v>
      </c>
      <c r="L331">
        <f t="shared" si="182"/>
        <v>1489.4952899842842</v>
      </c>
      <c r="M331">
        <f t="shared" si="183"/>
        <v>9.3542315695724927</v>
      </c>
      <c r="N331">
        <f t="shared" si="165"/>
        <v>0.29450476585550994</v>
      </c>
      <c r="O331">
        <f t="shared" si="184"/>
        <v>0.9961230027079202</v>
      </c>
      <c r="P331">
        <f t="shared" si="185"/>
        <v>1623.7479123169887</v>
      </c>
      <c r="Q331">
        <f t="shared" si="186"/>
        <v>0.3789393737602641</v>
      </c>
      <c r="R331">
        <f t="shared" si="187"/>
        <v>3.8916400165300846E-2</v>
      </c>
      <c r="S331">
        <f t="shared" si="188"/>
        <v>1624.4009303802895</v>
      </c>
      <c r="T331">
        <f t="shared" si="189"/>
        <v>1489.4952899842842</v>
      </c>
      <c r="U331">
        <f t="shared" si="166"/>
        <v>27092.844475999671</v>
      </c>
      <c r="V331">
        <f t="shared" si="190"/>
        <v>3.3842794970190315</v>
      </c>
      <c r="W331">
        <f t="shared" si="167"/>
        <v>30658.608835752599</v>
      </c>
      <c r="X331">
        <f t="shared" si="168"/>
        <v>33236.745887780169</v>
      </c>
      <c r="Y331">
        <f t="shared" si="169"/>
        <v>2278.2855726624034</v>
      </c>
      <c r="Z331">
        <f t="shared" si="191"/>
        <v>440.37077793326483</v>
      </c>
      <c r="AA331">
        <f t="shared" si="192"/>
        <v>3.7622743960275553</v>
      </c>
      <c r="AB331">
        <f t="shared" si="193"/>
        <v>325</v>
      </c>
      <c r="AC331">
        <f>$AL$7*INDEX(I_L,MATCH(AB331-$AL$13,cpi_u,0))/INDEX(I_L,MATCH(AB2-$AL$13,cpi_u,0))</f>
        <v>1613.6141972481967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0.40741209988656868</v>
      </c>
      <c r="E332">
        <f t="shared" si="175"/>
        <v>4.2667656913317975E-2</v>
      </c>
      <c r="F332">
        <f t="shared" si="176"/>
        <v>3.7705174396555727E-2</v>
      </c>
      <c r="G332">
        <f t="shared" si="177"/>
        <v>0.8459893409398771</v>
      </c>
      <c r="H332" t="b">
        <f t="shared" si="178"/>
        <v>0</v>
      </c>
      <c r="I332">
        <f t="shared" si="179"/>
        <v>1</v>
      </c>
      <c r="J332">
        <f t="shared" si="180"/>
        <v>1613.614197248196</v>
      </c>
      <c r="K332">
        <f t="shared" si="181"/>
        <v>10.154588862639624</v>
      </c>
      <c r="L332">
        <f t="shared" si="182"/>
        <v>1425.9420159772317</v>
      </c>
      <c r="M332">
        <f t="shared" si="183"/>
        <v>8.9735544834110605</v>
      </c>
      <c r="N332">
        <f t="shared" si="165"/>
        <v>0.29336312169631179</v>
      </c>
      <c r="O332">
        <f t="shared" si="184"/>
        <v>0.99612351210724293</v>
      </c>
      <c r="P332">
        <f t="shared" si="185"/>
        <v>1623.7687861108357</v>
      </c>
      <c r="Q332">
        <f t="shared" si="186"/>
        <v>0.3789393737602641</v>
      </c>
      <c r="R332">
        <f t="shared" si="187"/>
        <v>3.8916400165300846E-2</v>
      </c>
      <c r="S332">
        <f t="shared" si="188"/>
        <v>1624.4231492844281</v>
      </c>
      <c r="T332">
        <f t="shared" si="189"/>
        <v>1425.9420159772317</v>
      </c>
      <c r="U332">
        <f t="shared" si="166"/>
        <v>25754.561513488217</v>
      </c>
      <c r="V332">
        <f t="shared" si="190"/>
        <v>3.2171090253009531</v>
      </c>
      <c r="W332">
        <f t="shared" si="167"/>
        <v>30443.127669759313</v>
      </c>
      <c r="X332">
        <f t="shared" si="168"/>
        <v>33016.254490320316</v>
      </c>
      <c r="Y332">
        <f t="shared" si="169"/>
        <v>2176.8378630811244</v>
      </c>
      <c r="Z332">
        <f t="shared" si="191"/>
        <v>419.94671953890844</v>
      </c>
      <c r="AA332">
        <f t="shared" si="192"/>
        <v>3.5865357085283023</v>
      </c>
      <c r="AB332">
        <f t="shared" si="193"/>
        <v>325</v>
      </c>
      <c r="AC332">
        <f>$AL$7*INDEX(I_L,MATCH(AB332-$AL$13,cpi_u,0))/INDEX(I_L,MATCH(AB2-$AL$13,cpi_u,0))</f>
        <v>1613.6141972481967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0.40741209988656868</v>
      </c>
      <c r="E333">
        <f t="shared" si="175"/>
        <v>4.2667656913317975E-2</v>
      </c>
      <c r="F333">
        <f t="shared" si="176"/>
        <v>3.6096382951546664E-2</v>
      </c>
      <c r="G333">
        <f t="shared" si="177"/>
        <v>0.80989295798833039</v>
      </c>
      <c r="H333" t="b">
        <f t="shared" si="178"/>
        <v>0</v>
      </c>
      <c r="I333">
        <f t="shared" si="179"/>
        <v>1</v>
      </c>
      <c r="J333">
        <f t="shared" si="180"/>
        <v>1613.614197248196</v>
      </c>
      <c r="K333">
        <f t="shared" si="181"/>
        <v>10.175505653084231</v>
      </c>
      <c r="L333">
        <f t="shared" si="182"/>
        <v>1365.1004112612302</v>
      </c>
      <c r="M333">
        <f t="shared" si="183"/>
        <v>8.6083693211827228</v>
      </c>
      <c r="N333">
        <f t="shared" si="165"/>
        <v>0.29222605277311164</v>
      </c>
      <c r="O333">
        <f t="shared" si="184"/>
        <v>0.99612402228124219</v>
      </c>
      <c r="P333">
        <f t="shared" si="185"/>
        <v>1623.7897029012802</v>
      </c>
      <c r="Q333">
        <f t="shared" si="186"/>
        <v>0.3789393737602641</v>
      </c>
      <c r="R333">
        <f t="shared" si="187"/>
        <v>3.8916400165300846E-2</v>
      </c>
      <c r="S333">
        <f t="shared" si="188"/>
        <v>1624.4454139558713</v>
      </c>
      <c r="T333">
        <f t="shared" si="189"/>
        <v>1365.1004112612302</v>
      </c>
      <c r="U333">
        <f t="shared" si="166"/>
        <v>24472.663096800035</v>
      </c>
      <c r="V333">
        <f t="shared" si="190"/>
        <v>3.056981780902452</v>
      </c>
      <c r="W333">
        <f t="shared" si="167"/>
        <v>30217.157533493031</v>
      </c>
      <c r="X333">
        <f t="shared" si="168"/>
        <v>32785.930826035248</v>
      </c>
      <c r="Y333">
        <f t="shared" si="169"/>
        <v>2080.4314002984388</v>
      </c>
      <c r="Z333">
        <f t="shared" si="191"/>
        <v>400.47011807651353</v>
      </c>
      <c r="AA333">
        <f t="shared" si="192"/>
        <v>3.4187078160093649</v>
      </c>
      <c r="AB333">
        <f t="shared" si="193"/>
        <v>325</v>
      </c>
      <c r="AC333">
        <f>$AL$7*INDEX(I_L,MATCH(AB333-$AL$13,cpi_u,0))/INDEX(I_L,MATCH(AB2-$AL$13,cpi_u,0))</f>
        <v>1613.6141972481967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0.40741209988656868</v>
      </c>
      <c r="E334">
        <f t="shared" si="175"/>
        <v>4.2667656913317975E-2</v>
      </c>
      <c r="F334">
        <f t="shared" si="176"/>
        <v>3.4556234867958328E-2</v>
      </c>
      <c r="G334">
        <f t="shared" si="177"/>
        <v>0.77533672312037205</v>
      </c>
      <c r="H334" t="b">
        <f t="shared" si="178"/>
        <v>0</v>
      </c>
      <c r="I334">
        <f t="shared" si="179"/>
        <v>1</v>
      </c>
      <c r="J334">
        <f t="shared" si="180"/>
        <v>1613.614197248196</v>
      </c>
      <c r="K334">
        <f t="shared" si="181"/>
        <v>10.196465528692444</v>
      </c>
      <c r="L334">
        <f t="shared" si="182"/>
        <v>1306.8547752613067</v>
      </c>
      <c r="M334">
        <f t="shared" si="183"/>
        <v>8.2580456280587686</v>
      </c>
      <c r="N334">
        <f t="shared" si="165"/>
        <v>0.29109354040222968</v>
      </c>
      <c r="O334">
        <f t="shared" si="184"/>
        <v>0.99612453318198402</v>
      </c>
      <c r="P334">
        <f t="shared" si="185"/>
        <v>1623.8106627768884</v>
      </c>
      <c r="Q334">
        <f t="shared" si="186"/>
        <v>0.3789393737602641</v>
      </c>
      <c r="R334">
        <f t="shared" si="187"/>
        <v>3.8916400165300846E-2</v>
      </c>
      <c r="S334">
        <f t="shared" si="188"/>
        <v>1624.4677244888924</v>
      </c>
      <c r="T334">
        <f t="shared" si="189"/>
        <v>1306.8547752613067</v>
      </c>
      <c r="U334">
        <f t="shared" si="166"/>
        <v>23244.74215854656</v>
      </c>
      <c r="V334">
        <f t="shared" si="190"/>
        <v>2.9035970870592904</v>
      </c>
      <c r="W334">
        <f t="shared" si="167"/>
        <v>29980.189852219573</v>
      </c>
      <c r="X334">
        <f t="shared" si="168"/>
        <v>32545.338409892185</v>
      </c>
      <c r="Y334">
        <f t="shared" si="169"/>
        <v>1988.8538770228315</v>
      </c>
      <c r="Z334">
        <f t="shared" si="191"/>
        <v>381.89701252230356</v>
      </c>
      <c r="AA334">
        <f t="shared" si="192"/>
        <v>3.2584344334815558</v>
      </c>
      <c r="AB334">
        <f t="shared" si="193"/>
        <v>325</v>
      </c>
      <c r="AC334">
        <f>$AL$7*INDEX(I_L,MATCH(AB334-$AL$13,cpi_u,0))/INDEX(I_L,MATCH(AB2-$AL$13,cpi_u,0))</f>
        <v>1613.6141972481967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0.40741209988656868</v>
      </c>
      <c r="E335">
        <f t="shared" si="175"/>
        <v>4.2667656913317975E-2</v>
      </c>
      <c r="F335">
        <f t="shared" si="176"/>
        <v>3.3081801294396244E-2</v>
      </c>
      <c r="G335">
        <f t="shared" si="177"/>
        <v>0.74225492182597586</v>
      </c>
      <c r="H335" t="b">
        <f t="shared" si="178"/>
        <v>0</v>
      </c>
      <c r="I335">
        <f t="shared" si="179"/>
        <v>1</v>
      </c>
      <c r="J335">
        <f t="shared" si="180"/>
        <v>1613.614197248196</v>
      </c>
      <c r="K335">
        <f t="shared" si="181"/>
        <v>10.21746857821265</v>
      </c>
      <c r="L335">
        <f t="shared" si="182"/>
        <v>1251.0943440749259</v>
      </c>
      <c r="M335">
        <f t="shared" si="183"/>
        <v>7.9219786060167623</v>
      </c>
      <c r="N335">
        <f t="shared" si="165"/>
        <v>0.2899655659631809</v>
      </c>
      <c r="O335">
        <f t="shared" si="184"/>
        <v>0.99612504476227759</v>
      </c>
      <c r="P335">
        <f t="shared" si="185"/>
        <v>1623.8316658264087</v>
      </c>
      <c r="Q335">
        <f t="shared" si="186"/>
        <v>0.3789393737602641</v>
      </c>
      <c r="R335">
        <f t="shared" si="187"/>
        <v>3.8916400165300846E-2</v>
      </c>
      <c r="S335">
        <f t="shared" si="188"/>
        <v>1624.4900809779585</v>
      </c>
      <c r="T335">
        <f t="shared" si="189"/>
        <v>1251.0943440749259</v>
      </c>
      <c r="U335">
        <f t="shared" si="166"/>
        <v>22068.494278230213</v>
      </c>
      <c r="V335">
        <f t="shared" si="190"/>
        <v>2.7566670890558296</v>
      </c>
      <c r="W335">
        <f t="shared" si="167"/>
        <v>29731.691403191857</v>
      </c>
      <c r="X335">
        <f t="shared" si="168"/>
        <v>32294.02139062397</v>
      </c>
      <c r="Y335">
        <f t="shared" si="169"/>
        <v>1901.9020445137767</v>
      </c>
      <c r="Z335">
        <f t="shared" si="191"/>
        <v>364.18548199397549</v>
      </c>
      <c r="AA335">
        <f t="shared" si="192"/>
        <v>3.1053753320662878</v>
      </c>
      <c r="AB335">
        <f t="shared" si="193"/>
        <v>325</v>
      </c>
      <c r="AC335">
        <f>$AL$7*INDEX(I_L,MATCH(AB335-$AL$13,cpi_u,0))/INDEX(I_L,MATCH(AB2-$AL$13,cpi_u,0))</f>
        <v>1613.6141972481967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0.40741209988656868</v>
      </c>
      <c r="E336">
        <f t="shared" si="175"/>
        <v>4.2667656913317975E-2</v>
      </c>
      <c r="F336">
        <f t="shared" si="176"/>
        <v>3.1670278346692393E-2</v>
      </c>
      <c r="G336">
        <f t="shared" si="177"/>
        <v>0.71058464347928352</v>
      </c>
      <c r="H336" t="b">
        <f t="shared" si="178"/>
        <v>0</v>
      </c>
      <c r="I336">
        <f t="shared" si="179"/>
        <v>1</v>
      </c>
      <c r="J336">
        <f t="shared" si="180"/>
        <v>1613.614197248196</v>
      </c>
      <c r="K336">
        <f t="shared" si="181"/>
        <v>10.238514890576031</v>
      </c>
      <c r="L336">
        <f t="shared" si="182"/>
        <v>1197.7130798357446</v>
      </c>
      <c r="M336">
        <f t="shared" si="183"/>
        <v>7.5995880697186013</v>
      </c>
      <c r="N336">
        <f t="shared" si="165"/>
        <v>0.28884211089883716</v>
      </c>
      <c r="O336">
        <f t="shared" si="184"/>
        <v>0.99612555697566374</v>
      </c>
      <c r="P336">
        <f t="shared" si="185"/>
        <v>1623.8527121387719</v>
      </c>
      <c r="Q336">
        <f t="shared" si="186"/>
        <v>0.3789393737602641</v>
      </c>
      <c r="R336">
        <f t="shared" si="187"/>
        <v>3.8916400165300846E-2</v>
      </c>
      <c r="S336">
        <f t="shared" si="188"/>
        <v>1624.5124835177317</v>
      </c>
      <c r="T336">
        <f t="shared" si="189"/>
        <v>1197.7130798357446</v>
      </c>
      <c r="U336">
        <f t="shared" si="166"/>
        <v>20941.713304365432</v>
      </c>
      <c r="V336">
        <f t="shared" si="190"/>
        <v>2.6159162073660243</v>
      </c>
      <c r="W336">
        <f t="shared" si="167"/>
        <v>29471.103121265205</v>
      </c>
      <c r="X336">
        <f t="shared" si="168"/>
        <v>32031.503691607992</v>
      </c>
      <c r="Y336">
        <f t="shared" si="169"/>
        <v>1819.3813264411831</v>
      </c>
      <c r="Z336">
        <f t="shared" si="191"/>
        <v>347.29555105607614</v>
      </c>
      <c r="AA336">
        <f t="shared" si="192"/>
        <v>2.9592056149930741</v>
      </c>
      <c r="AB336">
        <f t="shared" si="193"/>
        <v>325</v>
      </c>
      <c r="AC336">
        <f>$AL$7*INDEX(I_L,MATCH(AB336-$AL$13,cpi_u,0))/INDEX(I_L,MATCH(AB2-$AL$13,cpi_u,0))</f>
        <v>1613.6141972481967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0.40741209988656868</v>
      </c>
      <c r="E337">
        <f t="shared" si="175"/>
        <v>4.2667656913317975E-2</v>
      </c>
      <c r="F337">
        <f t="shared" si="176"/>
        <v>3.0318981775846441E-2</v>
      </c>
      <c r="G337">
        <f t="shared" si="177"/>
        <v>0.68026566170343705</v>
      </c>
      <c r="H337" t="b">
        <f t="shared" si="178"/>
        <v>0</v>
      </c>
      <c r="I337">
        <f t="shared" si="179"/>
        <v>1</v>
      </c>
      <c r="J337">
        <f t="shared" si="180"/>
        <v>1613.614197248196</v>
      </c>
      <c r="K337">
        <f t="shared" si="181"/>
        <v>10.259604554896967</v>
      </c>
      <c r="L337">
        <f t="shared" si="182"/>
        <v>1146.6094690647196</v>
      </c>
      <c r="M337">
        <f t="shared" si="183"/>
        <v>7.2903174448798946</v>
      </c>
      <c r="N337">
        <f t="shared" si="165"/>
        <v>0.28772315671558024</v>
      </c>
      <c r="O337">
        <f t="shared" si="184"/>
        <v>0.99612606977640872</v>
      </c>
      <c r="P337">
        <f t="shared" si="185"/>
        <v>1623.8738018030929</v>
      </c>
      <c r="Q337">
        <f t="shared" si="186"/>
        <v>0.3789393737602641</v>
      </c>
      <c r="R337">
        <f t="shared" si="187"/>
        <v>3.8916400165300846E-2</v>
      </c>
      <c r="S337">
        <f t="shared" si="188"/>
        <v>1624.5349322030688</v>
      </c>
      <c r="T337">
        <f t="shared" si="189"/>
        <v>1146.6094690647196</v>
      </c>
      <c r="U337">
        <f t="shared" si="166"/>
        <v>19862.287163326553</v>
      </c>
      <c r="V337">
        <f t="shared" si="190"/>
        <v>2.4810806141192412</v>
      </c>
      <c r="W337">
        <f t="shared" si="167"/>
        <v>29197.838846649815</v>
      </c>
      <c r="X337">
        <f t="shared" si="168"/>
        <v>31757.288113644187</v>
      </c>
      <c r="Y337">
        <f t="shared" si="169"/>
        <v>1741.1054492083033</v>
      </c>
      <c r="Z337">
        <f t="shared" si="191"/>
        <v>331.18909942124856</v>
      </c>
      <c r="AA337">
        <f t="shared" si="192"/>
        <v>2.8196150262619439</v>
      </c>
      <c r="AB337">
        <f t="shared" si="193"/>
        <v>325</v>
      </c>
      <c r="AC337">
        <f>$AL$7*INDEX(I_L,MATCH(AB337-$AL$13,cpi_u,0))/INDEX(I_L,MATCH(AB2-$AL$13,cpi_u,0))</f>
        <v>1613.6141972481967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0.4512053356660925</v>
      </c>
      <c r="E338">
        <f t="shared" si="175"/>
        <v>4.8773026896902105E-2</v>
      </c>
      <c r="F338">
        <f t="shared" si="176"/>
        <v>3.3178615415300643E-2</v>
      </c>
      <c r="G338">
        <f t="shared" si="177"/>
        <v>0.6470870462881364</v>
      </c>
      <c r="H338" t="b">
        <f t="shared" si="178"/>
        <v>0</v>
      </c>
      <c r="I338">
        <f t="shared" si="179"/>
        <v>1</v>
      </c>
      <c r="J338">
        <f t="shared" si="180"/>
        <v>1613.614197248196</v>
      </c>
      <c r="K338">
        <f t="shared" si="181"/>
        <v>10.280737660473388</v>
      </c>
      <c r="L338">
        <f t="shared" si="182"/>
        <v>1097.6863296251045</v>
      </c>
      <c r="M338">
        <f t="shared" si="183"/>
        <v>6.9936328074013749</v>
      </c>
      <c r="N338">
        <f t="shared" si="165"/>
        <v>0.28660868498344544</v>
      </c>
      <c r="O338">
        <f t="shared" si="184"/>
        <v>0.99612658311949331</v>
      </c>
      <c r="P338">
        <f t="shared" si="185"/>
        <v>1623.8949349086693</v>
      </c>
      <c r="Q338">
        <f t="shared" si="186"/>
        <v>0.4196720406247208</v>
      </c>
      <c r="R338">
        <f t="shared" si="187"/>
        <v>4.433402355102356E-2</v>
      </c>
      <c r="S338">
        <f t="shared" si="188"/>
        <v>1624.557427129022</v>
      </c>
      <c r="T338">
        <f t="shared" si="189"/>
        <v>1097.6863296251045</v>
      </c>
      <c r="U338">
        <f t="shared" si="166"/>
        <v>18828.193846957522</v>
      </c>
      <c r="V338">
        <f t="shared" si="190"/>
        <v>2.3519077318959543</v>
      </c>
      <c r="W338">
        <f t="shared" si="167"/>
        <v>29096.848646501356</v>
      </c>
      <c r="X338">
        <f t="shared" si="168"/>
        <v>31649.262128300776</v>
      </c>
      <c r="Y338">
        <f t="shared" si="169"/>
        <v>1651.6337008436046</v>
      </c>
      <c r="Z338">
        <f t="shared" si="191"/>
        <v>315.82977584327398</v>
      </c>
      <c r="AA338">
        <f t="shared" si="192"/>
        <v>2.6863072904962664</v>
      </c>
      <c r="AB338">
        <f t="shared" si="193"/>
        <v>325</v>
      </c>
      <c r="AC338">
        <f>$AL$7*INDEX(I_L,MATCH(AB338-$AL$13,cpi_u,0))/INDEX(I_L,MATCH(AB2-$AL$13,cpi_u,0))</f>
        <v>1613.6141972481967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0.45102485353182609</v>
      </c>
      <c r="E339">
        <f t="shared" si="175"/>
        <v>4.8746961652883503E-2</v>
      </c>
      <c r="F339">
        <f t="shared" si="176"/>
        <v>3.1543527431485439E-2</v>
      </c>
      <c r="G339">
        <f t="shared" si="177"/>
        <v>0.61554351885665093</v>
      </c>
      <c r="H339" t="b">
        <f t="shared" si="178"/>
        <v>1</v>
      </c>
      <c r="I339">
        <f t="shared" si="179"/>
        <v>1.0249999999999999</v>
      </c>
      <c r="J339">
        <f t="shared" si="180"/>
        <v>1653.9545521794007</v>
      </c>
      <c r="K339">
        <f t="shared" si="181"/>
        <v>10.301914296787182</v>
      </c>
      <c r="L339">
        <f t="shared" si="182"/>
        <v>1070.2525658645857</v>
      </c>
      <c r="M339">
        <f t="shared" si="183"/>
        <v>6.6662352934215408</v>
      </c>
      <c r="N339">
        <f t="shared" si="165"/>
        <v>0.28549867733625611</v>
      </c>
      <c r="O339">
        <f t="shared" si="184"/>
        <v>0.9961270969606052</v>
      </c>
      <c r="P339">
        <f t="shared" si="185"/>
        <v>1664.2564664761878</v>
      </c>
      <c r="Q339">
        <f t="shared" si="186"/>
        <v>0.41950417180847094</v>
      </c>
      <c r="R339">
        <f t="shared" si="187"/>
        <v>4.4310989843934667E-2</v>
      </c>
      <c r="S339">
        <f t="shared" si="188"/>
        <v>1664.9203233220446</v>
      </c>
      <c r="T339">
        <f t="shared" si="189"/>
        <v>1070.2525658645857</v>
      </c>
      <c r="U339">
        <f t="shared" si="166"/>
        <v>17818.065577739009</v>
      </c>
      <c r="V339">
        <f t="shared" si="190"/>
        <v>2.2257284230417707</v>
      </c>
      <c r="W339">
        <f t="shared" si="167"/>
        <v>28946.881953749424</v>
      </c>
      <c r="X339">
        <f t="shared" si="168"/>
        <v>31492.62978614965</v>
      </c>
      <c r="Y339">
        <f t="shared" si="169"/>
        <v>1567.0185788773267</v>
      </c>
      <c r="Z339">
        <f t="shared" si="191"/>
        <v>306.74368050260722</v>
      </c>
      <c r="AA339">
        <f t="shared" si="192"/>
        <v>2.5460434521259168</v>
      </c>
      <c r="AB339">
        <f t="shared" si="193"/>
        <v>337</v>
      </c>
      <c r="AC339">
        <f>$AL$7*INDEX(I_L,MATCH(AB339-$AL$13,cpi_u,0))/INDEX(I_L,MATCH(AB2-$AL$13,cpi_u,0))</f>
        <v>1653.9545521794014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0.45102485353182609</v>
      </c>
      <c r="E340">
        <f t="shared" si="175"/>
        <v>4.8746961652883503E-2</v>
      </c>
      <c r="F340">
        <f t="shared" si="176"/>
        <v>3.0005876309386136E-2</v>
      </c>
      <c r="G340">
        <f t="shared" si="177"/>
        <v>0.58553764254726481</v>
      </c>
      <c r="H340" t="b">
        <f t="shared" si="178"/>
        <v>0</v>
      </c>
      <c r="I340">
        <f t="shared" si="179"/>
        <v>1</v>
      </c>
      <c r="J340">
        <f t="shared" si="180"/>
        <v>1653.9545521794007</v>
      </c>
      <c r="K340">
        <f t="shared" si="181"/>
        <v>10.323134553504506</v>
      </c>
      <c r="L340">
        <f t="shared" si="182"/>
        <v>1018.0810050774846</v>
      </c>
      <c r="M340">
        <f t="shared" si="183"/>
        <v>6.3543385686948453</v>
      </c>
      <c r="N340">
        <f t="shared" si="165"/>
        <v>0.28439311547174989</v>
      </c>
      <c r="O340">
        <f t="shared" si="184"/>
        <v>0.9961276112561317</v>
      </c>
      <c r="P340">
        <f t="shared" si="185"/>
        <v>1664.2776867329053</v>
      </c>
      <c r="Q340">
        <f t="shared" si="186"/>
        <v>0.41950417180847094</v>
      </c>
      <c r="R340">
        <f t="shared" si="187"/>
        <v>4.4310989843934667E-2</v>
      </c>
      <c r="S340">
        <f t="shared" si="188"/>
        <v>1664.9429110151709</v>
      </c>
      <c r="T340">
        <f t="shared" si="189"/>
        <v>1018.0810050774846</v>
      </c>
      <c r="U340">
        <f t="shared" si="166"/>
        <v>16856.808850994148</v>
      </c>
      <c r="V340">
        <f t="shared" si="190"/>
        <v>2.1056538611191167</v>
      </c>
      <c r="W340">
        <f t="shared" si="167"/>
        <v>28788.599786107621</v>
      </c>
      <c r="X340">
        <f t="shared" si="168"/>
        <v>31328.078543885313</v>
      </c>
      <c r="Y340">
        <f t="shared" si="169"/>
        <v>1486.960405128006</v>
      </c>
      <c r="Z340">
        <f t="shared" si="191"/>
        <v>290.66078037078813</v>
      </c>
      <c r="AA340">
        <f t="shared" si="192"/>
        <v>2.4129887183779219</v>
      </c>
      <c r="AB340">
        <f t="shared" si="193"/>
        <v>337</v>
      </c>
      <c r="AC340">
        <f>$AL$7*INDEX(I_L,MATCH(AB340-$AL$13,cpi_u,0))/INDEX(I_L,MATCH(AB2-$AL$13,cpi_u,0))</f>
        <v>1653.9545521794014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0.45102485353182609</v>
      </c>
      <c r="E341">
        <f t="shared" si="175"/>
        <v>4.8746961652883503E-2</v>
      </c>
      <c r="F341">
        <f t="shared" si="176"/>
        <v>2.8543181007571326E-2</v>
      </c>
      <c r="G341">
        <f t="shared" si="177"/>
        <v>0.55699446153969345</v>
      </c>
      <c r="H341" t="b">
        <f t="shared" si="178"/>
        <v>0</v>
      </c>
      <c r="I341">
        <f t="shared" si="179"/>
        <v>1</v>
      </c>
      <c r="J341">
        <f t="shared" si="180"/>
        <v>1653.9545521794007</v>
      </c>
      <c r="K341">
        <f t="shared" si="181"/>
        <v>10.344398520476282</v>
      </c>
      <c r="L341">
        <f t="shared" si="182"/>
        <v>968.45264936344336</v>
      </c>
      <c r="M341">
        <f t="shared" si="183"/>
        <v>6.0570347232490969</v>
      </c>
      <c r="N341">
        <f t="shared" si="165"/>
        <v>0.2832919811516949</v>
      </c>
      <c r="O341">
        <f t="shared" si="184"/>
        <v>0.99612812596314637</v>
      </c>
      <c r="P341">
        <f t="shared" si="185"/>
        <v>1664.298950699877</v>
      </c>
      <c r="Q341">
        <f t="shared" si="186"/>
        <v>0.41950417180847094</v>
      </c>
      <c r="R341">
        <f t="shared" si="187"/>
        <v>4.4310989843934667E-2</v>
      </c>
      <c r="S341">
        <f t="shared" si="188"/>
        <v>1664.965545235247</v>
      </c>
      <c r="T341">
        <f t="shared" si="189"/>
        <v>968.45264936344336</v>
      </c>
      <c r="U341">
        <f t="shared" si="166"/>
        <v>15942.041065776317</v>
      </c>
      <c r="V341">
        <f t="shared" si="190"/>
        <v>1.9913864255684244</v>
      </c>
      <c r="W341">
        <f t="shared" si="167"/>
        <v>28621.543240677685</v>
      </c>
      <c r="X341">
        <f t="shared" si="168"/>
        <v>31155.210177634053</v>
      </c>
      <c r="Y341">
        <f t="shared" si="169"/>
        <v>1411.2384512709366</v>
      </c>
      <c r="Z341">
        <f t="shared" si="191"/>
        <v>275.42126613933988</v>
      </c>
      <c r="AA341">
        <f t="shared" si="192"/>
        <v>2.2867227812032502</v>
      </c>
      <c r="AB341">
        <f t="shared" si="193"/>
        <v>337</v>
      </c>
      <c r="AC341">
        <f>$AL$7*INDEX(I_L,MATCH(AB341-$AL$13,cpi_u,0))/INDEX(I_L,MATCH(AB2-$AL$13,cpi_u,0))</f>
        <v>1653.9545521794014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0.45102485353182609</v>
      </c>
      <c r="E342">
        <f t="shared" si="175"/>
        <v>4.8746961652883503E-2</v>
      </c>
      <c r="F342">
        <f t="shared" si="176"/>
        <v>2.7151787657543933E-2</v>
      </c>
      <c r="G342">
        <f t="shared" si="177"/>
        <v>0.52984267388214956</v>
      </c>
      <c r="H342" t="b">
        <f t="shared" si="178"/>
        <v>0</v>
      </c>
      <c r="I342">
        <f t="shared" si="179"/>
        <v>1</v>
      </c>
      <c r="J342">
        <f t="shared" si="180"/>
        <v>1653.9545521794007</v>
      </c>
      <c r="K342">
        <f t="shared" si="181"/>
        <v>10.365706287738465</v>
      </c>
      <c r="L342">
        <f t="shared" si="182"/>
        <v>921.24352520229013</v>
      </c>
      <c r="M342">
        <f t="shared" si="183"/>
        <v>5.7736409922175014</v>
      </c>
      <c r="N342">
        <f t="shared" si="165"/>
        <v>0.28219525620199926</v>
      </c>
      <c r="O342">
        <f t="shared" si="184"/>
        <v>0.99612864103940735</v>
      </c>
      <c r="P342">
        <f t="shared" si="185"/>
        <v>1664.3202584671392</v>
      </c>
      <c r="Q342">
        <f t="shared" si="186"/>
        <v>0.41950417180847094</v>
      </c>
      <c r="R342">
        <f t="shared" si="187"/>
        <v>4.4310989843934667E-2</v>
      </c>
      <c r="S342">
        <f t="shared" si="188"/>
        <v>1664.9882260781103</v>
      </c>
      <c r="T342">
        <f t="shared" si="189"/>
        <v>921.24352520229013</v>
      </c>
      <c r="U342">
        <f t="shared" si="166"/>
        <v>15071.495714956689</v>
      </c>
      <c r="V342">
        <f t="shared" si="190"/>
        <v>1.8826429975900894</v>
      </c>
      <c r="W342">
        <f t="shared" si="167"/>
        <v>28445.228098612864</v>
      </c>
      <c r="X342">
        <f t="shared" si="168"/>
        <v>30973.606446825357</v>
      </c>
      <c r="Y342">
        <f t="shared" si="169"/>
        <v>1339.6427446026398</v>
      </c>
      <c r="Z342">
        <f t="shared" si="191"/>
        <v>260.98090337772817</v>
      </c>
      <c r="AA342">
        <f t="shared" si="192"/>
        <v>2.1668991181857686</v>
      </c>
      <c r="AB342">
        <f t="shared" si="193"/>
        <v>337</v>
      </c>
      <c r="AC342">
        <f>$AL$7*INDEX(I_L,MATCH(AB342-$AL$13,cpi_u,0))/INDEX(I_L,MATCH(AB2-$AL$13,cpi_u,0))</f>
        <v>1653.9545521794014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0.45102485353182609</v>
      </c>
      <c r="E343">
        <f t="shared" si="175"/>
        <v>4.8746961652883503E-2</v>
      </c>
      <c r="F343">
        <f t="shared" si="176"/>
        <v>2.5828220505794405E-2</v>
      </c>
      <c r="G343">
        <f t="shared" si="177"/>
        <v>0.5040144533763552</v>
      </c>
      <c r="H343" t="b">
        <f t="shared" si="178"/>
        <v>0</v>
      </c>
      <c r="I343">
        <f t="shared" si="179"/>
        <v>1</v>
      </c>
      <c r="J343">
        <f t="shared" si="180"/>
        <v>1653.9545521794007</v>
      </c>
      <c r="K343">
        <f t="shared" si="181"/>
        <v>10.38705794551249</v>
      </c>
      <c r="L343">
        <f t="shared" si="182"/>
        <v>876.33570240628694</v>
      </c>
      <c r="M343">
        <f t="shared" si="183"/>
        <v>5.5035065556191647</v>
      </c>
      <c r="N343">
        <f t="shared" si="165"/>
        <v>0.28110292251281055</v>
      </c>
      <c r="O343">
        <f t="shared" si="184"/>
        <v>0.99612915644334288</v>
      </c>
      <c r="P343">
        <f t="shared" si="185"/>
        <v>1664.3416101249131</v>
      </c>
      <c r="Q343">
        <f t="shared" si="186"/>
        <v>0.41950417180847094</v>
      </c>
      <c r="R343">
        <f t="shared" si="187"/>
        <v>4.4310989843934667E-2</v>
      </c>
      <c r="S343">
        <f t="shared" si="188"/>
        <v>1665.0109536397965</v>
      </c>
      <c r="T343">
        <f t="shared" si="189"/>
        <v>876.33570240628694</v>
      </c>
      <c r="U343">
        <f t="shared" si="166"/>
        <v>14243.016728098391</v>
      </c>
      <c r="V343">
        <f t="shared" si="190"/>
        <v>1.779154253489432</v>
      </c>
      <c r="W343">
        <f t="shared" si="167"/>
        <v>28259.143428696323</v>
      </c>
      <c r="X343">
        <f t="shared" si="168"/>
        <v>30782.828088178219</v>
      </c>
      <c r="Y343">
        <f t="shared" si="169"/>
        <v>1271.973544143061</v>
      </c>
      <c r="Z343">
        <f t="shared" si="191"/>
        <v>247.29777805950113</v>
      </c>
      <c r="AA343">
        <f t="shared" si="192"/>
        <v>2.0531889027293095</v>
      </c>
      <c r="AB343">
        <f t="shared" si="193"/>
        <v>337</v>
      </c>
      <c r="AC343">
        <f>$AL$7*INDEX(I_L,MATCH(AB343-$AL$13,cpi_u,0))/INDEX(I_L,MATCH(AB2-$AL$13,cpi_u,0))</f>
        <v>1653.9545521794014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0.45102485353182609</v>
      </c>
      <c r="E344">
        <f t="shared" si="175"/>
        <v>4.8746961652883503E-2</v>
      </c>
      <c r="F344">
        <f t="shared" si="176"/>
        <v>2.4569173231236228E-2</v>
      </c>
      <c r="G344">
        <f t="shared" si="177"/>
        <v>0.47944528014511895</v>
      </c>
      <c r="H344" t="b">
        <f t="shared" si="178"/>
        <v>0</v>
      </c>
      <c r="I344">
        <f t="shared" si="179"/>
        <v>1</v>
      </c>
      <c r="J344">
        <f t="shared" si="180"/>
        <v>1653.9545521794007</v>
      </c>
      <c r="K344">
        <f t="shared" si="181"/>
        <v>10.408453584205617</v>
      </c>
      <c r="L344">
        <f t="shared" si="182"/>
        <v>833.61699952603499</v>
      </c>
      <c r="M344">
        <f t="shared" si="183"/>
        <v>5.2460110437365595</v>
      </c>
      <c r="N344">
        <f t="shared" si="165"/>
        <v>0.28001496203860871</v>
      </c>
      <c r="O344">
        <f t="shared" si="184"/>
        <v>0.99612967213404813</v>
      </c>
      <c r="P344">
        <f t="shared" si="185"/>
        <v>1664.3630057636062</v>
      </c>
      <c r="Q344">
        <f t="shared" si="186"/>
        <v>0.41950417180847094</v>
      </c>
      <c r="R344">
        <f t="shared" si="187"/>
        <v>4.4310989843934667E-2</v>
      </c>
      <c r="S344">
        <f t="shared" si="188"/>
        <v>1665.0337280165386</v>
      </c>
      <c r="T344">
        <f t="shared" si="189"/>
        <v>833.61699952603499</v>
      </c>
      <c r="U344">
        <f t="shared" si="166"/>
        <v>13454.553090005022</v>
      </c>
      <c r="V344">
        <f t="shared" si="190"/>
        <v>1.6806639924572904</v>
      </c>
      <c r="W344">
        <f t="shared" si="167"/>
        <v>28062.750113907867</v>
      </c>
      <c r="X344">
        <f t="shared" si="168"/>
        <v>30582.413759138031</v>
      </c>
      <c r="Y344">
        <f t="shared" si="169"/>
        <v>1208.0408422588478</v>
      </c>
      <c r="Z344">
        <f t="shared" si="191"/>
        <v>234.33217482312864</v>
      </c>
      <c r="AA344">
        <f t="shared" si="192"/>
        <v>1.945280099976411</v>
      </c>
      <c r="AB344">
        <f t="shared" si="193"/>
        <v>337</v>
      </c>
      <c r="AC344">
        <f>$AL$7*INDEX(I_L,MATCH(AB344-$AL$13,cpi_u,0))/INDEX(I_L,MATCH(AB2-$AL$13,cpi_u,0))</f>
        <v>1653.9545521794014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0.45102485353182609</v>
      </c>
      <c r="E345">
        <f t="shared" si="175"/>
        <v>4.8746961652883503E-2</v>
      </c>
      <c r="F345">
        <f t="shared" si="176"/>
        <v>2.3371500685890102E-2</v>
      </c>
      <c r="G345">
        <f t="shared" si="177"/>
        <v>0.45607377945922883</v>
      </c>
      <c r="H345" t="b">
        <f t="shared" si="178"/>
        <v>0</v>
      </c>
      <c r="I345">
        <f t="shared" si="179"/>
        <v>1</v>
      </c>
      <c r="J345">
        <f t="shared" si="180"/>
        <v>1653.9545521794007</v>
      </c>
      <c r="K345">
        <f t="shared" si="181"/>
        <v>10.429893294411336</v>
      </c>
      <c r="L345">
        <f t="shared" si="182"/>
        <v>792.98070361694749</v>
      </c>
      <c r="M345">
        <f t="shared" si="183"/>
        <v>5.000563112422741</v>
      </c>
      <c r="N345">
        <f t="shared" si="165"/>
        <v>0.27893135679828907</v>
      </c>
      <c r="O345">
        <f t="shared" si="184"/>
        <v>0.99613018807127085</v>
      </c>
      <c r="P345">
        <f t="shared" si="185"/>
        <v>1664.3844454738121</v>
      </c>
      <c r="Q345">
        <f t="shared" si="186"/>
        <v>0.41950417180847094</v>
      </c>
      <c r="R345">
        <f t="shared" si="187"/>
        <v>4.4310989843934667E-2</v>
      </c>
      <c r="S345">
        <f t="shared" si="188"/>
        <v>1665.0565493047679</v>
      </c>
      <c r="T345">
        <f t="shared" si="189"/>
        <v>792.98070361694749</v>
      </c>
      <c r="U345">
        <f t="shared" si="166"/>
        <v>12704.153721509278</v>
      </c>
      <c r="V345">
        <f t="shared" si="190"/>
        <v>1.5869284971081083</v>
      </c>
      <c r="W345">
        <f t="shared" si="167"/>
        <v>27855.479296732912</v>
      </c>
      <c r="X345">
        <f t="shared" si="168"/>
        <v>30371.878928224854</v>
      </c>
      <c r="Y345">
        <f t="shared" si="169"/>
        <v>1147.6638905643408</v>
      </c>
      <c r="Z345">
        <f t="shared" si="191"/>
        <v>222.04646162064878</v>
      </c>
      <c r="AA345">
        <f t="shared" si="192"/>
        <v>1.8428766089369553</v>
      </c>
      <c r="AB345">
        <f t="shared" si="193"/>
        <v>337</v>
      </c>
      <c r="AC345">
        <f>$AL$7*INDEX(I_L,MATCH(AB345-$AL$13,cpi_u,0))/INDEX(I_L,MATCH(AB2-$AL$13,cpi_u,0))</f>
        <v>1653.9545521794014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0.45102485353182609</v>
      </c>
      <c r="E346">
        <f t="shared" si="175"/>
        <v>4.8746961652883503E-2</v>
      </c>
      <c r="F346">
        <f t="shared" si="176"/>
        <v>2.2232211038184676E-2</v>
      </c>
      <c r="G346">
        <f t="shared" si="177"/>
        <v>0.43384156842104415</v>
      </c>
      <c r="H346" t="b">
        <f t="shared" si="178"/>
        <v>0</v>
      </c>
      <c r="I346">
        <f t="shared" si="179"/>
        <v>1</v>
      </c>
      <c r="J346">
        <f t="shared" si="180"/>
        <v>1653.9545521794007</v>
      </c>
      <c r="K346">
        <f t="shared" si="181"/>
        <v>10.451377166909756</v>
      </c>
      <c r="L346">
        <f t="shared" si="182"/>
        <v>754.32530366625554</v>
      </c>
      <c r="M346">
        <f t="shared" si="183"/>
        <v>4.7665990850664199</v>
      </c>
      <c r="N346">
        <f t="shared" si="165"/>
        <v>0.27785208887523977</v>
      </c>
      <c r="O346">
        <f t="shared" si="184"/>
        <v>0.99613070421541106</v>
      </c>
      <c r="P346">
        <f t="shared" si="185"/>
        <v>1664.4059293463104</v>
      </c>
      <c r="Q346">
        <f t="shared" si="186"/>
        <v>0.41950417180847094</v>
      </c>
      <c r="R346">
        <f t="shared" si="187"/>
        <v>4.4310989843934667E-2</v>
      </c>
      <c r="S346">
        <f t="shared" si="188"/>
        <v>1665.0794176011145</v>
      </c>
      <c r="T346">
        <f t="shared" si="189"/>
        <v>754.32530366625554</v>
      </c>
      <c r="U346">
        <f t="shared" si="166"/>
        <v>11989.962609721868</v>
      </c>
      <c r="V346">
        <f t="shared" si="190"/>
        <v>1.4977159251791443</v>
      </c>
      <c r="W346">
        <f t="shared" si="167"/>
        <v>27636.730738732687</v>
      </c>
      <c r="X346">
        <f t="shared" si="168"/>
        <v>30150.714709625638</v>
      </c>
      <c r="Y346">
        <f t="shared" si="169"/>
        <v>1090.6707489175622</v>
      </c>
      <c r="Z346">
        <f t="shared" si="191"/>
        <v>210.40498041891007</v>
      </c>
      <c r="AA346">
        <f t="shared" si="192"/>
        <v>1.7456974484637975</v>
      </c>
      <c r="AB346">
        <f t="shared" si="193"/>
        <v>337</v>
      </c>
      <c r="AC346">
        <f>$AL$7*INDEX(I_L,MATCH(AB346-$AL$13,cpi_u,0))/INDEX(I_L,MATCH(AB2-$AL$13,cpi_u,0))</f>
        <v>1653.9545521794014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0.45102485353182609</v>
      </c>
      <c r="E347">
        <f t="shared" si="175"/>
        <v>4.8746961652883503E-2</v>
      </c>
      <c r="F347">
        <f t="shared" si="176"/>
        <v>2.1148458299247472E-2</v>
      </c>
      <c r="G347">
        <f t="shared" si="177"/>
        <v>0.41269311012179666</v>
      </c>
      <c r="H347" t="b">
        <f t="shared" si="178"/>
        <v>0</v>
      </c>
      <c r="I347">
        <f t="shared" si="179"/>
        <v>1</v>
      </c>
      <c r="J347">
        <f t="shared" si="180"/>
        <v>1653.9545521794007</v>
      </c>
      <c r="K347">
        <f t="shared" si="181"/>
        <v>10.472905292667965</v>
      </c>
      <c r="L347">
        <f t="shared" si="182"/>
        <v>717.5542370146369</v>
      </c>
      <c r="M347">
        <f t="shared" si="183"/>
        <v>4.5435816580961248</v>
      </c>
      <c r="N347">
        <f t="shared" si="165"/>
        <v>0.27677714041741008</v>
      </c>
      <c r="O347">
        <f t="shared" si="184"/>
        <v>0.99613122052750758</v>
      </c>
      <c r="P347">
        <f t="shared" si="185"/>
        <v>1664.4274574720687</v>
      </c>
      <c r="Q347">
        <f t="shared" si="186"/>
        <v>0.41950417180847094</v>
      </c>
      <c r="R347">
        <f t="shared" si="187"/>
        <v>4.4310989843934667E-2</v>
      </c>
      <c r="S347">
        <f t="shared" si="188"/>
        <v>1665.1023330024072</v>
      </c>
      <c r="T347">
        <f t="shared" si="189"/>
        <v>717.5542370146369</v>
      </c>
      <c r="U347">
        <f t="shared" si="166"/>
        <v>11310.214175584066</v>
      </c>
      <c r="V347">
        <f t="shared" si="190"/>
        <v>1.412805730872259</v>
      </c>
      <c r="W347">
        <f t="shared" si="167"/>
        <v>27405.871089648492</v>
      </c>
      <c r="X347">
        <f t="shared" si="168"/>
        <v>29918.386639229746</v>
      </c>
      <c r="Y347">
        <f t="shared" si="169"/>
        <v>1036.897856386063</v>
      </c>
      <c r="Z347">
        <f t="shared" si="191"/>
        <v>199.37394363579574</v>
      </c>
      <c r="AA347">
        <f t="shared" si="192"/>
        <v>1.6534759848333866</v>
      </c>
      <c r="AB347">
        <f t="shared" si="193"/>
        <v>337</v>
      </c>
      <c r="AC347">
        <f>$AL$7*INDEX(I_L,MATCH(AB347-$AL$13,cpi_u,0))/INDEX(I_L,MATCH(AB2-$AL$13,cpi_u,0))</f>
        <v>1653.9545521794014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0.45102485353182609</v>
      </c>
      <c r="E348">
        <f t="shared" si="175"/>
        <v>4.8746961652883503E-2</v>
      </c>
      <c r="F348">
        <f t="shared" si="176"/>
        <v>2.011753521351645E-2</v>
      </c>
      <c r="G348">
        <f t="shared" si="177"/>
        <v>0.39257557490828021</v>
      </c>
      <c r="H348" t="b">
        <f t="shared" si="178"/>
        <v>0</v>
      </c>
      <c r="I348">
        <f t="shared" si="179"/>
        <v>1</v>
      </c>
      <c r="J348">
        <f t="shared" si="180"/>
        <v>1653.9545521794007</v>
      </c>
      <c r="K348">
        <f t="shared" si="181"/>
        <v>10.494477762840431</v>
      </c>
      <c r="L348">
        <f t="shared" si="182"/>
        <v>682.57564813902025</v>
      </c>
      <c r="M348">
        <f t="shared" si="183"/>
        <v>4.3309986670506522</v>
      </c>
      <c r="N348">
        <f t="shared" si="165"/>
        <v>0.27570649363737137</v>
      </c>
      <c r="O348">
        <f t="shared" si="184"/>
        <v>0.99613173696923074</v>
      </c>
      <c r="P348">
        <f t="shared" si="185"/>
        <v>1664.4490299422412</v>
      </c>
      <c r="Q348">
        <f t="shared" si="186"/>
        <v>0.41950417180847094</v>
      </c>
      <c r="R348">
        <f t="shared" si="187"/>
        <v>4.4310989843934667E-2</v>
      </c>
      <c r="S348">
        <f t="shared" si="188"/>
        <v>1665.1252956056746</v>
      </c>
      <c r="T348">
        <f t="shared" si="189"/>
        <v>682.57564813902025</v>
      </c>
      <c r="U348">
        <f t="shared" si="166"/>
        <v>10663.228867159447</v>
      </c>
      <c r="V348">
        <f t="shared" si="190"/>
        <v>1.3319881143937229</v>
      </c>
      <c r="W348">
        <f t="shared" si="167"/>
        <v>27162.232061051589</v>
      </c>
      <c r="X348">
        <f t="shared" si="168"/>
        <v>29674.333389165917</v>
      </c>
      <c r="Y348">
        <f t="shared" si="169"/>
        <v>986.18962311233645</v>
      </c>
      <c r="Z348">
        <f t="shared" si="191"/>
        <v>188.92133601047831</v>
      </c>
      <c r="AA348">
        <f t="shared" si="192"/>
        <v>1.5659591988040416</v>
      </c>
      <c r="AB348">
        <f t="shared" si="193"/>
        <v>337</v>
      </c>
      <c r="AC348">
        <f>$AL$7*INDEX(I_L,MATCH(AB348-$AL$13,cpi_u,0))/INDEX(I_L,MATCH(AB2-$AL$13,cpi_u,0))</f>
        <v>1653.9545521794014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0.45102485353182609</v>
      </c>
      <c r="E349">
        <f t="shared" si="175"/>
        <v>4.8746961652883503E-2</v>
      </c>
      <c r="F349">
        <f t="shared" si="176"/>
        <v>1.9136866495912629E-2</v>
      </c>
      <c r="G349">
        <f t="shared" si="177"/>
        <v>0.37343870841236759</v>
      </c>
      <c r="H349" t="b">
        <f t="shared" si="178"/>
        <v>0</v>
      </c>
      <c r="I349">
        <f t="shared" si="179"/>
        <v>1</v>
      </c>
      <c r="J349">
        <f t="shared" si="180"/>
        <v>1653.9545521794007</v>
      </c>
      <c r="K349">
        <f t="shared" si="181"/>
        <v>10.516094668769387</v>
      </c>
      <c r="L349">
        <f t="shared" si="182"/>
        <v>649.30215919399541</v>
      </c>
      <c r="M349">
        <f t="shared" si="183"/>
        <v>4.1283619103820426</v>
      </c>
      <c r="N349">
        <f t="shared" si="165"/>
        <v>0.27464013081237088</v>
      </c>
      <c r="O349">
        <f t="shared" si="184"/>
        <v>0.99613225350287526</v>
      </c>
      <c r="P349">
        <f t="shared" si="185"/>
        <v>1664.4706468481702</v>
      </c>
      <c r="Q349">
        <f t="shared" si="186"/>
        <v>0.41950417180847094</v>
      </c>
      <c r="R349">
        <f t="shared" si="187"/>
        <v>4.4310989843934667E-2</v>
      </c>
      <c r="S349">
        <f t="shared" si="188"/>
        <v>1665.1483055081453</v>
      </c>
      <c r="T349">
        <f t="shared" si="189"/>
        <v>649.30215919399541</v>
      </c>
      <c r="U349">
        <f t="shared" si="166"/>
        <v>10047.408967664063</v>
      </c>
      <c r="V349">
        <f t="shared" si="190"/>
        <v>1.255063498317889</v>
      </c>
      <c r="W349">
        <f t="shared" si="167"/>
        <v>26905.10849927552</v>
      </c>
      <c r="X349">
        <f t="shared" si="168"/>
        <v>29417.965417751151</v>
      </c>
      <c r="Y349">
        <f t="shared" si="169"/>
        <v>938.39804206062161</v>
      </c>
      <c r="Z349">
        <f t="shared" si="191"/>
        <v>179.01682162255079</v>
      </c>
      <c r="AA349">
        <f t="shared" si="192"/>
        <v>1.4829069901333698</v>
      </c>
      <c r="AB349">
        <f t="shared" si="193"/>
        <v>337</v>
      </c>
      <c r="AC349">
        <f>$AL$7*INDEX(I_L,MATCH(AB349-$AL$13,cpi_u,0))/INDEX(I_L,MATCH(AB2-$AL$13,cpi_u,0))</f>
        <v>1653.9545521794014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0.4980356718747343</v>
      </c>
      <c r="E350">
        <f t="shared" si="175"/>
        <v>5.5817229202117291E-2</v>
      </c>
      <c r="F350">
        <f t="shared" si="176"/>
        <v>2.0844313980395768E-2</v>
      </c>
      <c r="G350">
        <f t="shared" si="177"/>
        <v>0.35259439443197182</v>
      </c>
      <c r="H350" t="b">
        <f t="shared" si="178"/>
        <v>0</v>
      </c>
      <c r="I350">
        <f t="shared" si="179"/>
        <v>1</v>
      </c>
      <c r="J350">
        <f t="shared" si="180"/>
        <v>1653.9545521794007</v>
      </c>
      <c r="K350">
        <f t="shared" si="181"/>
        <v>10.537756101985222</v>
      </c>
      <c r="L350">
        <f t="shared" si="182"/>
        <v>617.65065173863127</v>
      </c>
      <c r="M350">
        <f t="shared" si="183"/>
        <v>3.9352060282899068</v>
      </c>
      <c r="N350">
        <f t="shared" si="165"/>
        <v>0.27357803428437905</v>
      </c>
      <c r="O350">
        <f t="shared" si="184"/>
        <v>0.99613277009135481</v>
      </c>
      <c r="P350">
        <f t="shared" si="185"/>
        <v>1664.4923082813859</v>
      </c>
      <c r="Q350">
        <f t="shared" si="186"/>
        <v>0.46322955470156368</v>
      </c>
      <c r="R350">
        <f t="shared" si="187"/>
        <v>5.0527516687024709E-2</v>
      </c>
      <c r="S350">
        <f t="shared" si="188"/>
        <v>1665.1713628072475</v>
      </c>
      <c r="T350">
        <f t="shared" si="189"/>
        <v>617.65065173863127</v>
      </c>
      <c r="U350">
        <f t="shared" si="166"/>
        <v>9461.2346077703969</v>
      </c>
      <c r="V350">
        <f t="shared" si="190"/>
        <v>1.1818420294675538</v>
      </c>
      <c r="W350">
        <f t="shared" si="167"/>
        <v>26833.196321831518</v>
      </c>
      <c r="X350">
        <f t="shared" si="168"/>
        <v>29339.509998021545</v>
      </c>
      <c r="Y350">
        <f t="shared" si="169"/>
        <v>883.71215291279191</v>
      </c>
      <c r="Z350">
        <f t="shared" si="191"/>
        <v>169.63165578984382</v>
      </c>
      <c r="AA350">
        <f t="shared" si="192"/>
        <v>1.404091517639565</v>
      </c>
      <c r="AB350">
        <f t="shared" si="193"/>
        <v>337</v>
      </c>
      <c r="AC350">
        <f>$AL$7*INDEX(I_L,MATCH(AB350-$AL$13,cpi_u,0))/INDEX(I_L,MATCH(AB2-$AL$13,cpi_u,0))</f>
        <v>1653.9545521794014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0.4980356718747343</v>
      </c>
      <c r="E351">
        <f t="shared" si="175"/>
        <v>5.5817229202117291E-2</v>
      </c>
      <c r="F351">
        <f t="shared" si="176"/>
        <v>1.968084212939112E-2</v>
      </c>
      <c r="G351">
        <f t="shared" si="177"/>
        <v>0.33291355230258068</v>
      </c>
      <c r="H351" t="b">
        <f t="shared" si="178"/>
        <v>1</v>
      </c>
      <c r="I351">
        <f t="shared" si="179"/>
        <v>1.0249999999999999</v>
      </c>
      <c r="J351">
        <f t="shared" si="180"/>
        <v>1695.3034159838855</v>
      </c>
      <c r="K351">
        <f t="shared" si="181"/>
        <v>10.559462154206857</v>
      </c>
      <c r="L351">
        <f t="shared" si="182"/>
        <v>597.75448133729139</v>
      </c>
      <c r="M351">
        <f t="shared" si="183"/>
        <v>3.7232071637898914</v>
      </c>
      <c r="N351">
        <f t="shared" si="165"/>
        <v>0.2725201864601286</v>
      </c>
      <c r="O351">
        <f t="shared" si="184"/>
        <v>0.99613328669819001</v>
      </c>
      <c r="P351">
        <f t="shared" si="185"/>
        <v>1705.8628781380924</v>
      </c>
      <c r="Q351">
        <f t="shared" si="186"/>
        <v>0.46322955470156368</v>
      </c>
      <c r="R351">
        <f t="shared" si="187"/>
        <v>5.0527516687024709E-2</v>
      </c>
      <c r="S351">
        <f t="shared" si="188"/>
        <v>1706.5433314050956</v>
      </c>
      <c r="T351">
        <f t="shared" si="189"/>
        <v>597.75448133729139</v>
      </c>
      <c r="U351">
        <f t="shared" si="166"/>
        <v>8893.03717367016</v>
      </c>
      <c r="V351">
        <f t="shared" si="190"/>
        <v>1.1108661329282405</v>
      </c>
      <c r="W351">
        <f t="shared" si="167"/>
        <v>26712.752040768224</v>
      </c>
      <c r="X351">
        <f t="shared" si="168"/>
        <v>29212.816544766367</v>
      </c>
      <c r="Y351">
        <f t="shared" si="169"/>
        <v>832.30535501161114</v>
      </c>
      <c r="Z351">
        <f t="shared" si="191"/>
        <v>163.53249598893473</v>
      </c>
      <c r="AA351">
        <f t="shared" si="192"/>
        <v>1.3213211427810028</v>
      </c>
      <c r="AB351">
        <f t="shared" si="193"/>
        <v>349</v>
      </c>
      <c r="AC351">
        <f>$AL$7*INDEX(I_L,MATCH(AB351-$AL$13,cpi_u,0))/INDEX(I_L,MATCH(AB2-$AL$13,cpi_u,0))</f>
        <v>1695.3034159838862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0.4980356718747343</v>
      </c>
      <c r="E352">
        <f t="shared" si="175"/>
        <v>5.5817229202117291E-2</v>
      </c>
      <c r="F352">
        <f t="shared" si="176"/>
        <v>1.8582312053364209E-2</v>
      </c>
      <c r="G352">
        <f t="shared" si="177"/>
        <v>0.31433124024921649</v>
      </c>
      <c r="H352" t="b">
        <f t="shared" si="178"/>
        <v>0</v>
      </c>
      <c r="I352">
        <f t="shared" si="179"/>
        <v>1</v>
      </c>
      <c r="J352">
        <f t="shared" si="180"/>
        <v>1695.3034159838855</v>
      </c>
      <c r="K352">
        <f t="shared" si="181"/>
        <v>10.581212917342114</v>
      </c>
      <c r="L352">
        <f t="shared" si="182"/>
        <v>564.38948244589494</v>
      </c>
      <c r="M352">
        <f t="shared" si="183"/>
        <v>3.5226291799823164</v>
      </c>
      <c r="N352">
        <f t="shared" si="165"/>
        <v>0.2714665698111477</v>
      </c>
      <c r="O352">
        <f t="shared" si="184"/>
        <v>0.99613380328750412</v>
      </c>
      <c r="P352">
        <f t="shared" si="185"/>
        <v>1705.8846289012276</v>
      </c>
      <c r="Q352">
        <f t="shared" si="186"/>
        <v>0.46322955470156368</v>
      </c>
      <c r="R352">
        <f t="shared" si="187"/>
        <v>5.0527516687024709E-2</v>
      </c>
      <c r="S352">
        <f t="shared" si="188"/>
        <v>1706.5664837905501</v>
      </c>
      <c r="T352">
        <f t="shared" si="189"/>
        <v>564.38948244589494</v>
      </c>
      <c r="U352">
        <f t="shared" si="166"/>
        <v>8356.3927241306665</v>
      </c>
      <c r="V352">
        <f t="shared" si="190"/>
        <v>1.0438316504701723</v>
      </c>
      <c r="W352">
        <f t="shared" si="167"/>
        <v>26584.671372483783</v>
      </c>
      <c r="X352">
        <f t="shared" si="168"/>
        <v>29078.84013509917</v>
      </c>
      <c r="Y352">
        <f t="shared" si="169"/>
        <v>783.99516054374828</v>
      </c>
      <c r="Z352">
        <f t="shared" si="191"/>
        <v>153.80752699229078</v>
      </c>
      <c r="AA352">
        <f t="shared" si="192"/>
        <v>1.2433529585721173</v>
      </c>
      <c r="AB352">
        <f t="shared" si="193"/>
        <v>349</v>
      </c>
      <c r="AC352">
        <f>$AL$7*INDEX(I_L,MATCH(AB352-$AL$13,cpi_u,0))/INDEX(I_L,MATCH(AB2-$AL$13,cpi_u,0))</f>
        <v>1695.3034159838862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0.4980356718747343</v>
      </c>
      <c r="E353">
        <f t="shared" si="175"/>
        <v>5.5817229202117291E-2</v>
      </c>
      <c r="F353">
        <f t="shared" si="176"/>
        <v>1.7545098882376313E-2</v>
      </c>
      <c r="G353">
        <f t="shared" si="177"/>
        <v>0.29678614136684017</v>
      </c>
      <c r="H353" t="b">
        <f t="shared" si="178"/>
        <v>0</v>
      </c>
      <c r="I353">
        <f t="shared" si="179"/>
        <v>1</v>
      </c>
      <c r="J353">
        <f t="shared" si="180"/>
        <v>1695.3034159838855</v>
      </c>
      <c r="K353">
        <f t="shared" si="181"/>
        <v>10.603008483488185</v>
      </c>
      <c r="L353">
        <f t="shared" si="182"/>
        <v>532.88682534494808</v>
      </c>
      <c r="M353">
        <f t="shared" si="183"/>
        <v>3.3328568069878055</v>
      </c>
      <c r="N353">
        <f t="shared" si="165"/>
        <v>0.27041716687378592</v>
      </c>
      <c r="O353">
        <f t="shared" si="184"/>
        <v>0.99613431982401435</v>
      </c>
      <c r="P353">
        <f t="shared" si="185"/>
        <v>1705.9064244673737</v>
      </c>
      <c r="Q353">
        <f t="shared" si="186"/>
        <v>0.46322955470156368</v>
      </c>
      <c r="R353">
        <f t="shared" si="187"/>
        <v>5.0527516687024709E-2</v>
      </c>
      <c r="S353">
        <f t="shared" si="188"/>
        <v>1706.5896838661279</v>
      </c>
      <c r="T353">
        <f t="shared" si="189"/>
        <v>532.88682534494808</v>
      </c>
      <c r="U353">
        <f t="shared" si="166"/>
        <v>7849.5401254118433</v>
      </c>
      <c r="V353">
        <f t="shared" si="190"/>
        <v>0.98051859157838772</v>
      </c>
      <c r="W353">
        <f t="shared" si="167"/>
        <v>26448.472591277368</v>
      </c>
      <c r="X353">
        <f t="shared" si="168"/>
        <v>28937.164481177835</v>
      </c>
      <c r="Y353">
        <f t="shared" si="169"/>
        <v>738.60926305450857</v>
      </c>
      <c r="Z353">
        <f t="shared" si="191"/>
        <v>144.66095857394521</v>
      </c>
      <c r="AA353">
        <f t="shared" si="192"/>
        <v>1.1699082646664163</v>
      </c>
      <c r="AB353">
        <f t="shared" si="193"/>
        <v>349</v>
      </c>
      <c r="AC353">
        <f>$AL$7*INDEX(I_L,MATCH(AB353-$AL$13,cpi_u,0))/INDEX(I_L,MATCH(AB2-$AL$13,cpi_u,0))</f>
        <v>1695.3034159838862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0.4980356718747343</v>
      </c>
      <c r="E354">
        <f t="shared" si="175"/>
        <v>5.5817229202117291E-2</v>
      </c>
      <c r="F354">
        <f t="shared" si="176"/>
        <v>1.65657800766849E-2</v>
      </c>
      <c r="G354">
        <f t="shared" si="177"/>
        <v>0.28022036129015526</v>
      </c>
      <c r="H354" t="b">
        <f t="shared" si="178"/>
        <v>0</v>
      </c>
      <c r="I354">
        <f t="shared" si="179"/>
        <v>1</v>
      </c>
      <c r="J354">
        <f t="shared" si="180"/>
        <v>1695.3034159838855</v>
      </c>
      <c r="K354">
        <f t="shared" si="181"/>
        <v>10.624848944931927</v>
      </c>
      <c r="L354">
        <f t="shared" si="182"/>
        <v>503.1425592758805</v>
      </c>
      <c r="M354">
        <f t="shared" si="183"/>
        <v>3.1533079209718893</v>
      </c>
      <c r="N354">
        <f t="shared" si="165"/>
        <v>0.26937196024923393</v>
      </c>
      <c r="O354">
        <f t="shared" si="184"/>
        <v>0.99613483627302468</v>
      </c>
      <c r="P354">
        <f t="shared" si="185"/>
        <v>1705.9282649288175</v>
      </c>
      <c r="Q354">
        <f t="shared" si="186"/>
        <v>0.46322955470156368</v>
      </c>
      <c r="R354">
        <f t="shared" si="187"/>
        <v>5.0527516687024709E-2</v>
      </c>
      <c r="S354">
        <f t="shared" si="188"/>
        <v>1706.6129317300629</v>
      </c>
      <c r="T354">
        <f t="shared" si="189"/>
        <v>503.1425592758805</v>
      </c>
      <c r="U354">
        <f t="shared" si="166"/>
        <v>7370.8165103188585</v>
      </c>
      <c r="V354">
        <f t="shared" si="190"/>
        <v>0.92071924061938359</v>
      </c>
      <c r="W354">
        <f t="shared" si="167"/>
        <v>26303.643591004857</v>
      </c>
      <c r="X354">
        <f t="shared" si="168"/>
        <v>28787.349508419986</v>
      </c>
      <c r="Y354">
        <f t="shared" si="169"/>
        <v>695.98496951656398</v>
      </c>
      <c r="Z354">
        <f t="shared" si="191"/>
        <v>136.05838541300949</v>
      </c>
      <c r="AA354">
        <f t="shared" si="192"/>
        <v>1.1007245409547157</v>
      </c>
      <c r="AB354">
        <f t="shared" si="193"/>
        <v>349</v>
      </c>
      <c r="AC354">
        <f>$AL$7*INDEX(I_L,MATCH(AB354-$AL$13,cpi_u,0))/INDEX(I_L,MATCH(AB2-$AL$13,cpi_u,0))</f>
        <v>1695.3034159838862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0.4980356718747343</v>
      </c>
      <c r="E355">
        <f t="shared" si="175"/>
        <v>5.5817229202117291E-2</v>
      </c>
      <c r="F355">
        <f t="shared" si="176"/>
        <v>1.5641124133232712E-2</v>
      </c>
      <c r="G355">
        <f t="shared" si="177"/>
        <v>0.26457923715692255</v>
      </c>
      <c r="H355" t="b">
        <f t="shared" si="178"/>
        <v>0</v>
      </c>
      <c r="I355">
        <f t="shared" si="179"/>
        <v>1</v>
      </c>
      <c r="J355">
        <f t="shared" si="180"/>
        <v>1695.3034159838855</v>
      </c>
      <c r="K355">
        <f t="shared" si="181"/>
        <v>10.6467343941503</v>
      </c>
      <c r="L355">
        <f t="shared" si="182"/>
        <v>475.05853572343881</v>
      </c>
      <c r="M355">
        <f t="shared" si="183"/>
        <v>2.9834317584891195</v>
      </c>
      <c r="N355">
        <f t="shared" si="165"/>
        <v>0.26833093260353669</v>
      </c>
      <c r="O355">
        <f t="shared" si="184"/>
        <v>0.99613535260041897</v>
      </c>
      <c r="P355">
        <f t="shared" si="185"/>
        <v>1705.9501503780359</v>
      </c>
      <c r="Q355">
        <f t="shared" si="186"/>
        <v>0.46322955470156368</v>
      </c>
      <c r="R355">
        <f t="shared" si="187"/>
        <v>5.0527516687024709E-2</v>
      </c>
      <c r="S355">
        <f t="shared" si="188"/>
        <v>1706.6362274807914</v>
      </c>
      <c r="T355">
        <f t="shared" si="189"/>
        <v>475.05853572343881</v>
      </c>
      <c r="U355">
        <f t="shared" si="166"/>
        <v>6918.6517950062944</v>
      </c>
      <c r="V355">
        <f t="shared" si="190"/>
        <v>0.86423747191239753</v>
      </c>
      <c r="W355">
        <f t="shared" si="167"/>
        <v>26149.639969302752</v>
      </c>
      <c r="X355">
        <f t="shared" si="168"/>
        <v>28628.929996475406</v>
      </c>
      <c r="Y355">
        <f t="shared" si="169"/>
        <v>655.96866408010658</v>
      </c>
      <c r="Z355">
        <f t="shared" si="191"/>
        <v>127.96744900095344</v>
      </c>
      <c r="AA355">
        <f t="shared" si="192"/>
        <v>1.0355545078832096</v>
      </c>
      <c r="AB355">
        <f t="shared" si="193"/>
        <v>349</v>
      </c>
      <c r="AC355">
        <f>$AL$7*INDEX(I_L,MATCH(AB355-$AL$13,cpi_u,0))/INDEX(I_L,MATCH(AB2-$AL$13,cpi_u,0))</f>
        <v>1695.3034159838862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0.4980356718747343</v>
      </c>
      <c r="E356">
        <f t="shared" si="175"/>
        <v>5.5817229202117291E-2</v>
      </c>
      <c r="F356">
        <f t="shared" si="176"/>
        <v>1.4768079922509295E-2</v>
      </c>
      <c r="G356">
        <f t="shared" si="177"/>
        <v>0.24981115723441327</v>
      </c>
      <c r="H356" t="b">
        <f t="shared" si="178"/>
        <v>0</v>
      </c>
      <c r="I356">
        <f t="shared" si="179"/>
        <v>1</v>
      </c>
      <c r="J356">
        <f t="shared" si="180"/>
        <v>1695.3034159838855</v>
      </c>
      <c r="K356">
        <f t="shared" si="181"/>
        <v>10.668664923810752</v>
      </c>
      <c r="L356">
        <f t="shared" si="182"/>
        <v>448.5420845505414</v>
      </c>
      <c r="M356">
        <f t="shared" si="183"/>
        <v>2.822707227024666</v>
      </c>
      <c r="N356">
        <f t="shared" si="165"/>
        <v>0.26729406666759986</v>
      </c>
      <c r="O356">
        <f t="shared" si="184"/>
        <v>0.9961358687726517</v>
      </c>
      <c r="P356">
        <f t="shared" si="185"/>
        <v>1705.9720809076962</v>
      </c>
      <c r="Q356">
        <f t="shared" si="186"/>
        <v>0.46322955470156368</v>
      </c>
      <c r="R356">
        <f t="shared" si="187"/>
        <v>5.0527516687024709E-2</v>
      </c>
      <c r="S356">
        <f t="shared" si="188"/>
        <v>1706.6595712169519</v>
      </c>
      <c r="T356">
        <f t="shared" si="189"/>
        <v>448.5420845505414</v>
      </c>
      <c r="U356">
        <f t="shared" si="166"/>
        <v>6491.5635017451577</v>
      </c>
      <c r="V356">
        <f t="shared" si="190"/>
        <v>0.81088810301977654</v>
      </c>
      <c r="W356">
        <f t="shared" si="167"/>
        <v>25985.882991021579</v>
      </c>
      <c r="X356">
        <f t="shared" si="168"/>
        <v>28461.414142565522</v>
      </c>
      <c r="Y356">
        <f t="shared" si="169"/>
        <v>618.415301737032</v>
      </c>
      <c r="Z356">
        <f t="shared" si="191"/>
        <v>120.35771585938117</v>
      </c>
      <c r="AA356">
        <f t="shared" si="192"/>
        <v>0.97416524136280336</v>
      </c>
      <c r="AB356">
        <f t="shared" si="193"/>
        <v>349</v>
      </c>
      <c r="AC356">
        <f>$AL$7*INDEX(I_L,MATCH(AB356-$AL$13,cpi_u,0))/INDEX(I_L,MATCH(AB2-$AL$13,cpi_u,0))</f>
        <v>1695.3034159838862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0.4980356718747343</v>
      </c>
      <c r="E357">
        <f t="shared" si="175"/>
        <v>5.5817229202117291E-2</v>
      </c>
      <c r="F357">
        <f t="shared" si="176"/>
        <v>1.3943766620599407E-2</v>
      </c>
      <c r="G357">
        <f t="shared" si="177"/>
        <v>0.23586739061381387</v>
      </c>
      <c r="H357" t="b">
        <f t="shared" si="178"/>
        <v>0</v>
      </c>
      <c r="I357">
        <f t="shared" si="179"/>
        <v>1</v>
      </c>
      <c r="J357">
        <f t="shared" si="180"/>
        <v>1695.3034159838855</v>
      </c>
      <c r="K357">
        <f t="shared" si="181"/>
        <v>10.69064062677162</v>
      </c>
      <c r="L357">
        <f t="shared" si="182"/>
        <v>423.50570821038838</v>
      </c>
      <c r="M357">
        <f t="shared" si="183"/>
        <v>2.6706413065510515</v>
      </c>
      <c r="N357">
        <f t="shared" si="165"/>
        <v>0.26626134523719125</v>
      </c>
      <c r="O357">
        <f t="shared" si="184"/>
        <v>0.99613638475674482</v>
      </c>
      <c r="P357">
        <f t="shared" si="185"/>
        <v>1705.9940566106573</v>
      </c>
      <c r="Q357">
        <f t="shared" si="186"/>
        <v>0.46322955470156368</v>
      </c>
      <c r="R357">
        <f t="shared" si="187"/>
        <v>5.0527516687024709E-2</v>
      </c>
      <c r="S357">
        <f t="shared" si="188"/>
        <v>1706.682963037387</v>
      </c>
      <c r="T357">
        <f t="shared" si="189"/>
        <v>423.50570821038838</v>
      </c>
      <c r="U357">
        <f t="shared" si="166"/>
        <v>6088.1518705795543</v>
      </c>
      <c r="V357">
        <f t="shared" si="190"/>
        <v>0.76049628412375125</v>
      </c>
      <c r="W357">
        <f t="shared" si="167"/>
        <v>25811.757423253544</v>
      </c>
      <c r="X357">
        <f t="shared" si="168"/>
        <v>28284.282042755662</v>
      </c>
      <c r="Y357">
        <f t="shared" si="169"/>
        <v>583.18793023037745</v>
      </c>
      <c r="Z357">
        <f t="shared" si="191"/>
        <v>113.20056300449664</v>
      </c>
      <c r="AA357">
        <f t="shared" si="192"/>
        <v>0.91633733909717796</v>
      </c>
      <c r="AB357">
        <f t="shared" si="193"/>
        <v>349</v>
      </c>
      <c r="AC357">
        <f>$AL$7*INDEX(I_L,MATCH(AB357-$AL$13,cpi_u,0))/INDEX(I_L,MATCH(AB2-$AL$13,cpi_u,0))</f>
        <v>1695.3034159838862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0.4980356718747343</v>
      </c>
      <c r="E358">
        <f t="shared" si="175"/>
        <v>5.5817229202117291E-2</v>
      </c>
      <c r="F358">
        <f t="shared" si="176"/>
        <v>1.3165464203196578E-2</v>
      </c>
      <c r="G358">
        <f t="shared" si="177"/>
        <v>0.22270192641061728</v>
      </c>
      <c r="H358" t="b">
        <f t="shared" si="178"/>
        <v>0</v>
      </c>
      <c r="I358">
        <f t="shared" si="179"/>
        <v>1</v>
      </c>
      <c r="J358">
        <f t="shared" si="180"/>
        <v>1695.3034159838855</v>
      </c>
      <c r="K358">
        <f t="shared" si="181"/>
        <v>10.7126615960825</v>
      </c>
      <c r="L358">
        <f t="shared" si="182"/>
        <v>399.86679302680409</v>
      </c>
      <c r="M358">
        <f t="shared" si="183"/>
        <v>2.5267675371967937</v>
      </c>
      <c r="N358">
        <f t="shared" si="165"/>
        <v>0.26523275117293493</v>
      </c>
      <c r="O358">
        <f t="shared" si="184"/>
        <v>0.99613690052027637</v>
      </c>
      <c r="P358">
        <f t="shared" si="185"/>
        <v>1706.0160775799679</v>
      </c>
      <c r="Q358">
        <f t="shared" si="186"/>
        <v>0.46322955470156368</v>
      </c>
      <c r="R358">
        <f t="shared" si="187"/>
        <v>5.0527516687024709E-2</v>
      </c>
      <c r="S358">
        <f t="shared" si="188"/>
        <v>1706.706403041142</v>
      </c>
      <c r="T358">
        <f t="shared" si="189"/>
        <v>399.86679302680409</v>
      </c>
      <c r="U358">
        <f t="shared" si="166"/>
        <v>5707.0952437526776</v>
      </c>
      <c r="V358">
        <f t="shared" si="190"/>
        <v>0.71289692147595574</v>
      </c>
      <c r="W358">
        <f t="shared" si="167"/>
        <v>25626.609233859741</v>
      </c>
      <c r="X358">
        <f t="shared" si="168"/>
        <v>28096.984086473094</v>
      </c>
      <c r="Y358">
        <f t="shared" si="169"/>
        <v>550.15723863333847</v>
      </c>
      <c r="Z358">
        <f t="shared" si="191"/>
        <v>106.46907022699838</v>
      </c>
      <c r="AA358">
        <f t="shared" si="192"/>
        <v>0.86186413534146644</v>
      </c>
      <c r="AB358">
        <f t="shared" si="193"/>
        <v>349</v>
      </c>
      <c r="AC358">
        <f>$AL$7*INDEX(I_L,MATCH(AB358-$AL$13,cpi_u,0))/INDEX(I_L,MATCH(AB2-$AL$13,cpi_u,0))</f>
        <v>1695.3034159838862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0.4980356718747343</v>
      </c>
      <c r="E359">
        <f t="shared" si="175"/>
        <v>5.5817229202117291E-2</v>
      </c>
      <c r="F359">
        <f t="shared" si="176"/>
        <v>1.2430604470214483E-2</v>
      </c>
      <c r="G359">
        <f t="shared" si="177"/>
        <v>0.21027132194040279</v>
      </c>
      <c r="H359" t="b">
        <f t="shared" si="178"/>
        <v>0</v>
      </c>
      <c r="I359">
        <f t="shared" si="179"/>
        <v>1</v>
      </c>
      <c r="J359">
        <f t="shared" si="180"/>
        <v>1695.3034159838855</v>
      </c>
      <c r="K359">
        <f t="shared" si="181"/>
        <v>10.734727924984663</v>
      </c>
      <c r="L359">
        <f t="shared" si="182"/>
        <v>377.5473365901114</v>
      </c>
      <c r="M359">
        <f t="shared" si="183"/>
        <v>2.3906445883879326</v>
      </c>
      <c r="N359">
        <f t="shared" si="165"/>
        <v>0.26420826740030035</v>
      </c>
      <c r="O359">
        <f t="shared" si="184"/>
        <v>0.99613741603137607</v>
      </c>
      <c r="P359">
        <f t="shared" si="185"/>
        <v>1706.0381439088701</v>
      </c>
      <c r="Q359">
        <f t="shared" si="186"/>
        <v>0.46322955470156368</v>
      </c>
      <c r="R359">
        <f t="shared" si="187"/>
        <v>5.0527516687024709E-2</v>
      </c>
      <c r="S359">
        <f t="shared" si="188"/>
        <v>1706.7298913274672</v>
      </c>
      <c r="T359">
        <f t="shared" si="189"/>
        <v>377.5473365901114</v>
      </c>
      <c r="U359">
        <f t="shared" si="166"/>
        <v>5347.1457076812203</v>
      </c>
      <c r="V359">
        <f t="shared" si="190"/>
        <v>0.66793413301838844</v>
      </c>
      <c r="W359">
        <f t="shared" si="167"/>
        <v>25429.743144891439</v>
      </c>
      <c r="X359">
        <f t="shared" si="168"/>
        <v>27898.939259315619</v>
      </c>
      <c r="Y359">
        <f t="shared" si="169"/>
        <v>519.20113111007834</v>
      </c>
      <c r="Z359">
        <f t="shared" si="191"/>
        <v>100.13791878180933</v>
      </c>
      <c r="AA359">
        <f t="shared" si="192"/>
        <v>0.81055096127713022</v>
      </c>
      <c r="AB359">
        <f t="shared" si="193"/>
        <v>349</v>
      </c>
      <c r="AC359">
        <f>$AL$7*INDEX(I_L,MATCH(AB359-$AL$13,cpi_u,0))/INDEX(I_L,MATCH(AB2-$AL$13,cpi_u,0))</f>
        <v>1695.3034159838862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0.4980356718747343</v>
      </c>
      <c r="E360">
        <f t="shared" si="175"/>
        <v>5.5817229202117291E-2</v>
      </c>
      <c r="F360">
        <f t="shared" si="176"/>
        <v>1.1736762571379657E-2</v>
      </c>
      <c r="G360">
        <f t="shared" si="177"/>
        <v>0.19853455936902314</v>
      </c>
      <c r="H360" t="b">
        <f t="shared" si="178"/>
        <v>0</v>
      </c>
      <c r="I360">
        <f t="shared" si="179"/>
        <v>1</v>
      </c>
      <c r="J360">
        <f t="shared" si="180"/>
        <v>1695.3034159838855</v>
      </c>
      <c r="K360">
        <f t="shared" si="181"/>
        <v>10.756839706911439</v>
      </c>
      <c r="L360">
        <f t="shared" si="182"/>
        <v>356.47369036901222</v>
      </c>
      <c r="M360">
        <f t="shared" si="183"/>
        <v>2.261854905073283</v>
      </c>
      <c r="N360">
        <f t="shared" si="165"/>
        <v>0.26318787690958545</v>
      </c>
      <c r="O360">
        <f t="shared" si="184"/>
        <v>0.9961379312587183</v>
      </c>
      <c r="P360">
        <f t="shared" si="185"/>
        <v>1706.060255690797</v>
      </c>
      <c r="Q360">
        <f t="shared" si="186"/>
        <v>0.46322955470156368</v>
      </c>
      <c r="R360">
        <f t="shared" si="187"/>
        <v>5.0527516687024709E-2</v>
      </c>
      <c r="S360">
        <f t="shared" si="188"/>
        <v>1706.7534279958163</v>
      </c>
      <c r="T360">
        <f t="shared" si="189"/>
        <v>356.47369036901222</v>
      </c>
      <c r="U360">
        <f t="shared" si="166"/>
        <v>5007.1249781067418</v>
      </c>
      <c r="V360">
        <f t="shared" si="190"/>
        <v>0.62546073438061389</v>
      </c>
      <c r="W360">
        <f t="shared" si="167"/>
        <v>25220.420031757909</v>
      </c>
      <c r="X360">
        <f t="shared" si="168"/>
        <v>27689.533348912912</v>
      </c>
      <c r="Y360">
        <f t="shared" si="169"/>
        <v>490.20432445355556</v>
      </c>
      <c r="Z360">
        <f t="shared" si="191"/>
        <v>94.183296106187854</v>
      </c>
      <c r="AA360">
        <f t="shared" si="192"/>
        <v>0.76221444835222685</v>
      </c>
      <c r="AB360">
        <f t="shared" si="193"/>
        <v>349</v>
      </c>
      <c r="AC360">
        <f>$AL$7*INDEX(I_L,MATCH(AB360-$AL$13,cpi_u,0))/INDEX(I_L,MATCH(AB2-$AL$13,cpi_u,0))</f>
        <v>1695.3034159838862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0.4980356718747343</v>
      </c>
      <c r="E361">
        <f t="shared" si="175"/>
        <v>5.5817229202117291E-2</v>
      </c>
      <c r="F361">
        <f t="shared" si="176"/>
        <v>1.1081649004842127E-2</v>
      </c>
      <c r="G361">
        <f t="shared" si="177"/>
        <v>0.18745291036418102</v>
      </c>
      <c r="H361" t="b">
        <f t="shared" si="178"/>
        <v>0</v>
      </c>
      <c r="I361">
        <f t="shared" si="179"/>
        <v>1</v>
      </c>
      <c r="J361">
        <f t="shared" si="180"/>
        <v>1695.3034159838855</v>
      </c>
      <c r="K361">
        <f t="shared" si="181"/>
        <v>10.778997035488626</v>
      </c>
      <c r="L361">
        <f t="shared" si="182"/>
        <v>336.57631668916048</v>
      </c>
      <c r="M361">
        <f t="shared" si="183"/>
        <v>2.1400034268807411</v>
      </c>
      <c r="N361">
        <f t="shared" si="165"/>
        <v>0.26217156275589404</v>
      </c>
      <c r="O361">
        <f t="shared" si="184"/>
        <v>0.99613844617151359</v>
      </c>
      <c r="P361">
        <f t="shared" si="185"/>
        <v>1706.0824130193741</v>
      </c>
      <c r="Q361">
        <f t="shared" si="186"/>
        <v>0.46322955470156368</v>
      </c>
      <c r="R361">
        <f t="shared" si="187"/>
        <v>5.0527516687024709E-2</v>
      </c>
      <c r="S361">
        <f t="shared" si="188"/>
        <v>1706.7770131458487</v>
      </c>
      <c r="T361">
        <f t="shared" si="189"/>
        <v>336.57631668916048</v>
      </c>
      <c r="U361">
        <f t="shared" si="166"/>
        <v>4685.9205148545052</v>
      </c>
      <c r="V361">
        <f t="shared" si="190"/>
        <v>0.5853377535581864</v>
      </c>
      <c r="W361">
        <f t="shared" si="167"/>
        <v>24997.854158416427</v>
      </c>
      <c r="X361">
        <f t="shared" si="168"/>
        <v>27468.11704830356</v>
      </c>
      <c r="Y361">
        <f t="shared" si="169"/>
        <v>463.05796807397559</v>
      </c>
      <c r="Z361">
        <f t="shared" si="191"/>
        <v>88.582806207468423</v>
      </c>
      <c r="AA361">
        <f t="shared" si="192"/>
        <v>0.71668187209035361</v>
      </c>
      <c r="AB361">
        <f t="shared" si="193"/>
        <v>349</v>
      </c>
      <c r="AC361">
        <f>$AL$7*INDEX(I_L,MATCH(AB361-$AL$13,cpi_u,0))/INDEX(I_L,MATCH(AB2-$AL$13,cpi_u,0))</f>
        <v>1695.3034159838862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0.53914093233159988</v>
      </c>
      <c r="E362">
        <f t="shared" si="175"/>
        <v>6.2515682612604095E-2</v>
      </c>
      <c r="F362">
        <f t="shared" si="176"/>
        <v>1.1718746649136065E-2</v>
      </c>
      <c r="G362">
        <f t="shared" si="177"/>
        <v>0.17573416371504497</v>
      </c>
      <c r="H362" t="b">
        <f t="shared" si="178"/>
        <v>0</v>
      </c>
      <c r="I362">
        <f t="shared" si="179"/>
        <v>1</v>
      </c>
      <c r="J362">
        <f t="shared" si="180"/>
        <v>1695.3034159838855</v>
      </c>
      <c r="K362">
        <f t="shared" si="181"/>
        <v>10.80120000453485</v>
      </c>
      <c r="L362">
        <f t="shared" si="182"/>
        <v>317.7895592765172</v>
      </c>
      <c r="M362">
        <f t="shared" si="183"/>
        <v>2.0247163762756628</v>
      </c>
      <c r="N362">
        <f t="shared" si="165"/>
        <v>0.26115930805910775</v>
      </c>
      <c r="O362">
        <f t="shared" si="184"/>
        <v>0.99613896073950325</v>
      </c>
      <c r="P362">
        <f t="shared" si="185"/>
        <v>1706.1046159884204</v>
      </c>
      <c r="Q362">
        <f t="shared" si="186"/>
        <v>0.50146210022515991</v>
      </c>
      <c r="R362">
        <f t="shared" si="187"/>
        <v>5.6356002637779623E-2</v>
      </c>
      <c r="S362">
        <f t="shared" si="188"/>
        <v>1706.8006468774286</v>
      </c>
      <c r="T362">
        <f t="shared" si="189"/>
        <v>317.7895592765172</v>
      </c>
      <c r="U362">
        <f t="shared" si="166"/>
        <v>4382.481853387445</v>
      </c>
      <c r="V362">
        <f t="shared" si="190"/>
        <v>0.54743397267185034</v>
      </c>
      <c r="W362">
        <f t="shared" si="167"/>
        <v>24938.1324652029</v>
      </c>
      <c r="X362">
        <f t="shared" si="168"/>
        <v>27402.216762007833</v>
      </c>
      <c r="Y362">
        <f t="shared" si="169"/>
        <v>433.02379322238954</v>
      </c>
      <c r="Z362">
        <f t="shared" si="191"/>
        <v>83.315385383031341</v>
      </c>
      <c r="AA362">
        <f t="shared" si="192"/>
        <v>0.67379053401667033</v>
      </c>
      <c r="AB362">
        <f t="shared" si="193"/>
        <v>349</v>
      </c>
      <c r="AC362">
        <f>$AL$7*INDEX(I_L,MATCH(AB362-$AL$13,cpi_u,0))/INDEX(I_L,MATCH(AB2-$AL$13,cpi_u,0))</f>
        <v>1695.3034159838862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0.53914093233159988</v>
      </c>
      <c r="E363">
        <f t="shared" si="175"/>
        <v>6.2515682612604095E-2</v>
      </c>
      <c r="F363">
        <f t="shared" si="176"/>
        <v>1.0986141203001159E-2</v>
      </c>
      <c r="G363">
        <f t="shared" si="177"/>
        <v>0.16474802251204382</v>
      </c>
      <c r="H363" t="b">
        <f t="shared" si="178"/>
        <v>1</v>
      </c>
      <c r="I363">
        <f t="shared" si="179"/>
        <v>1.0250000000000001</v>
      </c>
      <c r="J363">
        <f t="shared" si="180"/>
        <v>1737.686001383483</v>
      </c>
      <c r="K363">
        <f t="shared" si="181"/>
        <v>10.823448708062033</v>
      </c>
      <c r="L363">
        <f t="shared" si="182"/>
        <v>305.37079625246685</v>
      </c>
      <c r="M363">
        <f t="shared" si="183"/>
        <v>1.9020497072239653</v>
      </c>
      <c r="N363">
        <f t="shared" si="165"/>
        <v>0.26015109600385328</v>
      </c>
      <c r="O363">
        <f t="shared" si="184"/>
        <v>0.99613947493295441</v>
      </c>
      <c r="P363">
        <f t="shared" si="185"/>
        <v>1748.509450091545</v>
      </c>
      <c r="Q363">
        <f t="shared" si="186"/>
        <v>0.50146210022515991</v>
      </c>
      <c r="R363">
        <f t="shared" si="187"/>
        <v>5.6356002637779623E-2</v>
      </c>
      <c r="S363">
        <f t="shared" si="188"/>
        <v>1749.2069146902234</v>
      </c>
      <c r="T363">
        <f t="shared" si="189"/>
        <v>305.37079625246685</v>
      </c>
      <c r="U363">
        <f t="shared" si="166"/>
        <v>4090.4914645952108</v>
      </c>
      <c r="V363">
        <f t="shared" si="190"/>
        <v>0.51096024297574716</v>
      </c>
      <c r="W363">
        <f t="shared" si="167"/>
        <v>24828.774283443534</v>
      </c>
      <c r="X363">
        <f t="shared" si="168"/>
        <v>27286.99739670354</v>
      </c>
      <c r="Y363">
        <f t="shared" si="169"/>
        <v>404.98739680298598</v>
      </c>
      <c r="Z363">
        <f t="shared" si="191"/>
        <v>79.750425850753018</v>
      </c>
      <c r="AA363">
        <f t="shared" si="192"/>
        <v>0.62966485265717509</v>
      </c>
      <c r="AB363">
        <f t="shared" si="193"/>
        <v>361</v>
      </c>
      <c r="AC363">
        <f>$AL$7*INDEX(I_L,MATCH(AB363-$AL$13,cpi_u,0))/INDEX(I_L,MATCH(AB2-$AL$13,cpi_u,0))</f>
        <v>1737.6860013834837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0.53914093233159988</v>
      </c>
      <c r="E364">
        <f t="shared" si="175"/>
        <v>6.2515682612604095E-2</v>
      </c>
      <c r="F364">
        <f t="shared" si="176"/>
        <v>1.0299335086417085E-2</v>
      </c>
      <c r="G364">
        <f t="shared" si="177"/>
        <v>0.15444868742562673</v>
      </c>
      <c r="H364" t="b">
        <f t="shared" si="178"/>
        <v>0</v>
      </c>
      <c r="I364">
        <f t="shared" si="179"/>
        <v>1</v>
      </c>
      <c r="J364">
        <f t="shared" si="180"/>
        <v>1737.686001383483</v>
      </c>
      <c r="K364">
        <f t="shared" si="181"/>
        <v>10.845743240275668</v>
      </c>
      <c r="L364">
        <f t="shared" si="182"/>
        <v>286.28033247478947</v>
      </c>
      <c r="M364">
        <f t="shared" si="183"/>
        <v>1.7868147515087829</v>
      </c>
      <c r="N364">
        <f t="shared" si="165"/>
        <v>0.25914690983946265</v>
      </c>
      <c r="O364">
        <f t="shared" si="184"/>
        <v>0.99613998872264697</v>
      </c>
      <c r="P364">
        <f t="shared" si="185"/>
        <v>1748.5317446237586</v>
      </c>
      <c r="Q364">
        <f t="shared" si="186"/>
        <v>0.50146210022515991</v>
      </c>
      <c r="R364">
        <f t="shared" si="187"/>
        <v>5.6356002637779623E-2</v>
      </c>
      <c r="S364">
        <f t="shared" si="188"/>
        <v>1749.2306458853143</v>
      </c>
      <c r="T364">
        <f t="shared" si="189"/>
        <v>286.28033247478947</v>
      </c>
      <c r="U364">
        <f t="shared" si="166"/>
        <v>3816.6818350364601</v>
      </c>
      <c r="V364">
        <f t="shared" si="190"/>
        <v>0.47675754727050546</v>
      </c>
      <c r="W364">
        <f t="shared" si="167"/>
        <v>24711.649536512537</v>
      </c>
      <c r="X364">
        <f t="shared" si="168"/>
        <v>27164.39979454787</v>
      </c>
      <c r="Y364">
        <f t="shared" si="169"/>
        <v>378.82405793642431</v>
      </c>
      <c r="Z364">
        <f t="shared" si="191"/>
        <v>74.476142257663994</v>
      </c>
      <c r="AA364">
        <f t="shared" si="192"/>
        <v>0.5883920610786556</v>
      </c>
      <c r="AB364">
        <f t="shared" si="193"/>
        <v>361</v>
      </c>
      <c r="AC364">
        <f>$AL$7*INDEX(I_L,MATCH(AB364-$AL$13,cpi_u,0))/INDEX(I_L,MATCH(AB2-$AL$13,cpi_u,0))</f>
        <v>1737.6860013834837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0.53914093233159988</v>
      </c>
      <c r="E365">
        <f t="shared" si="175"/>
        <v>6.2515682612604095E-2</v>
      </c>
      <c r="F365">
        <f t="shared" si="176"/>
        <v>9.6554651230337778E-3</v>
      </c>
      <c r="G365">
        <f t="shared" si="177"/>
        <v>0.14479322230259295</v>
      </c>
      <c r="H365" t="b">
        <f t="shared" si="178"/>
        <v>0</v>
      </c>
      <c r="I365">
        <f t="shared" si="179"/>
        <v>1</v>
      </c>
      <c r="J365">
        <f t="shared" si="180"/>
        <v>1737.686001383483</v>
      </c>
      <c r="K365">
        <f t="shared" si="181"/>
        <v>10.868083695575393</v>
      </c>
      <c r="L365">
        <f t="shared" si="182"/>
        <v>268.38332207156475</v>
      </c>
      <c r="M365">
        <f t="shared" si="183"/>
        <v>1.6785612616134742</v>
      </c>
      <c r="N365">
        <f t="shared" si="165"/>
        <v>0.25814673287993078</v>
      </c>
      <c r="O365">
        <f t="shared" si="184"/>
        <v>0.99614050207987637</v>
      </c>
      <c r="P365">
        <f t="shared" si="185"/>
        <v>1748.5540850790585</v>
      </c>
      <c r="Q365">
        <f t="shared" si="186"/>
        <v>0.50146210022515991</v>
      </c>
      <c r="R365">
        <f t="shared" si="187"/>
        <v>5.6356002637779623E-2</v>
      </c>
      <c r="S365">
        <f t="shared" si="188"/>
        <v>1749.2544259627814</v>
      </c>
      <c r="T365">
        <f t="shared" si="189"/>
        <v>268.38332207156475</v>
      </c>
      <c r="U365">
        <f t="shared" si="166"/>
        <v>3559.9164742663738</v>
      </c>
      <c r="V365">
        <f t="shared" si="190"/>
        <v>0.44468392182417493</v>
      </c>
      <c r="W365">
        <f t="shared" si="167"/>
        <v>24586.209338077715</v>
      </c>
      <c r="X365">
        <f t="shared" si="168"/>
        <v>27033.954087558093</v>
      </c>
      <c r="Y365">
        <f t="shared" si="169"/>
        <v>354.41684965151711</v>
      </c>
      <c r="Z365">
        <f t="shared" si="191"/>
        <v>69.55070856729526</v>
      </c>
      <c r="AA365">
        <f t="shared" si="192"/>
        <v>0.54978766550650693</v>
      </c>
      <c r="AB365">
        <f t="shared" si="193"/>
        <v>361</v>
      </c>
      <c r="AC365">
        <f>$AL$7*INDEX(I_L,MATCH(AB365-$AL$13,cpi_u,0))/INDEX(I_L,MATCH(AB2-$AL$13,cpi_u,0))</f>
        <v>1737.6860013834837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0.53914093233159988</v>
      </c>
      <c r="E366">
        <f t="shared" si="175"/>
        <v>6.2515682612604095E-2</v>
      </c>
      <c r="F366">
        <f t="shared" si="176"/>
        <v>9.0518471299251297E-3</v>
      </c>
      <c r="G366">
        <f t="shared" si="177"/>
        <v>0.13574137517266782</v>
      </c>
      <c r="H366" t="b">
        <f t="shared" si="178"/>
        <v>0</v>
      </c>
      <c r="I366">
        <f t="shared" si="179"/>
        <v>1</v>
      </c>
      <c r="J366">
        <f t="shared" si="180"/>
        <v>1737.686001383483</v>
      </c>
      <c r="K366">
        <f t="shared" si="181"/>
        <v>10.890470168555224</v>
      </c>
      <c r="L366">
        <f t="shared" si="182"/>
        <v>251.6051554904225</v>
      </c>
      <c r="M366">
        <f t="shared" si="183"/>
        <v>1.5768662680953733</v>
      </c>
      <c r="N366">
        <f t="shared" si="165"/>
        <v>0.25715054850386621</v>
      </c>
      <c r="O366">
        <f t="shared" si="184"/>
        <v>0.99614101497644003</v>
      </c>
      <c r="P366">
        <f t="shared" si="185"/>
        <v>1748.5764715520381</v>
      </c>
      <c r="Q366">
        <f t="shared" si="186"/>
        <v>0.50146210022515991</v>
      </c>
      <c r="R366">
        <f t="shared" si="187"/>
        <v>5.6356002637779623E-2</v>
      </c>
      <c r="S366">
        <f t="shared" si="188"/>
        <v>1749.2782550233148</v>
      </c>
      <c r="T366">
        <f t="shared" si="189"/>
        <v>251.6051554904225</v>
      </c>
      <c r="U366">
        <f t="shared" si="166"/>
        <v>3319.1299188401345</v>
      </c>
      <c r="V366">
        <f t="shared" si="190"/>
        <v>0.41460627518176602</v>
      </c>
      <c r="W366">
        <f t="shared" si="167"/>
        <v>24451.866018139892</v>
      </c>
      <c r="X366">
        <f t="shared" si="168"/>
        <v>26895.160492551378</v>
      </c>
      <c r="Y366">
        <f t="shared" si="169"/>
        <v>331.65615190839583</v>
      </c>
      <c r="Z366">
        <f t="shared" si="191"/>
        <v>64.951048865599546</v>
      </c>
      <c r="AA366">
        <f t="shared" si="192"/>
        <v>0.51367910637352565</v>
      </c>
      <c r="AB366">
        <f t="shared" si="193"/>
        <v>361</v>
      </c>
      <c r="AC366">
        <f>$AL$7*INDEX(I_L,MATCH(AB366-$AL$13,cpi_u,0))/INDEX(I_L,MATCH(AB2-$AL$13,cpi_u,0))</f>
        <v>1737.6860013834837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0.53914093233159988</v>
      </c>
      <c r="E367">
        <f t="shared" si="175"/>
        <v>6.2515682612604095E-2</v>
      </c>
      <c r="F367">
        <f t="shared" si="176"/>
        <v>8.4859647276929184E-3</v>
      </c>
      <c r="G367">
        <f t="shared" si="177"/>
        <v>0.1272554104449749</v>
      </c>
      <c r="H367" t="b">
        <f t="shared" si="178"/>
        <v>0</v>
      </c>
      <c r="I367">
        <f t="shared" si="179"/>
        <v>1</v>
      </c>
      <c r="J367">
        <f t="shared" si="180"/>
        <v>1737.686001383483</v>
      </c>
      <c r="K367">
        <f t="shared" si="181"/>
        <v>10.912902754004056</v>
      </c>
      <c r="L367">
        <f t="shared" si="182"/>
        <v>235.87588744608834</v>
      </c>
      <c r="M367">
        <f t="shared" si="183"/>
        <v>1.4813324269541046</v>
      </c>
      <c r="N367">
        <f t="shared" si="165"/>
        <v>0.25615834015443717</v>
      </c>
      <c r="O367">
        <f t="shared" si="184"/>
        <v>0.99614152738463202</v>
      </c>
      <c r="P367">
        <f t="shared" si="185"/>
        <v>1748.5989041374871</v>
      </c>
      <c r="Q367">
        <f t="shared" si="186"/>
        <v>0.50146210022515991</v>
      </c>
      <c r="R367">
        <f t="shared" si="187"/>
        <v>5.6356002637779623E-2</v>
      </c>
      <c r="S367">
        <f t="shared" si="188"/>
        <v>1749.3021331678115</v>
      </c>
      <c r="T367">
        <f t="shared" si="189"/>
        <v>235.87588744608834</v>
      </c>
      <c r="U367">
        <f t="shared" si="166"/>
        <v>3093.3232932641431</v>
      </c>
      <c r="V367">
        <f t="shared" si="190"/>
        <v>0.38639983366526726</v>
      </c>
      <c r="W367">
        <f t="shared" si="167"/>
        <v>24307.990382866214</v>
      </c>
      <c r="X367">
        <f t="shared" si="168"/>
        <v>26747.48740671714</v>
      </c>
      <c r="Y367">
        <f t="shared" si="169"/>
        <v>310.43919504944444</v>
      </c>
      <c r="Z367">
        <f t="shared" si="191"/>
        <v>60.655613835597826</v>
      </c>
      <c r="AA367">
        <f t="shared" si="192"/>
        <v>0.47990498613545679</v>
      </c>
      <c r="AB367">
        <f t="shared" si="193"/>
        <v>361</v>
      </c>
      <c r="AC367">
        <f>$AL$7*INDEX(I_L,MATCH(AB367-$AL$13,cpi_u,0))/INDEX(I_L,MATCH(AB2-$AL$13,cpi_u,0))</f>
        <v>1737.6860013834837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0.53914093233159988</v>
      </c>
      <c r="E368">
        <f t="shared" si="175"/>
        <v>6.2515682612604095E-2</v>
      </c>
      <c r="F368">
        <f t="shared" si="176"/>
        <v>7.9554588501147151E-3</v>
      </c>
      <c r="G368">
        <f t="shared" si="177"/>
        <v>0.11929995159486019</v>
      </c>
      <c r="H368" t="b">
        <f t="shared" si="178"/>
        <v>0</v>
      </c>
      <c r="I368">
        <f t="shared" si="179"/>
        <v>1</v>
      </c>
      <c r="J368">
        <f t="shared" si="180"/>
        <v>1737.686001383483</v>
      </c>
      <c r="K368">
        <f t="shared" si="181"/>
        <v>10.935381546906022</v>
      </c>
      <c r="L368">
        <f t="shared" si="182"/>
        <v>221.12994533054237</v>
      </c>
      <c r="M368">
        <f t="shared" si="183"/>
        <v>1.3915864671239304</v>
      </c>
      <c r="N368">
        <f t="shared" si="165"/>
        <v>0.25517009133931395</v>
      </c>
      <c r="O368">
        <f t="shared" si="184"/>
        <v>0.99614203927723999</v>
      </c>
      <c r="P368">
        <f t="shared" si="185"/>
        <v>1748.621382930389</v>
      </c>
      <c r="Q368">
        <f t="shared" si="186"/>
        <v>0.50146210022515991</v>
      </c>
      <c r="R368">
        <f t="shared" si="187"/>
        <v>5.6356002637779623E-2</v>
      </c>
      <c r="S368">
        <f t="shared" si="188"/>
        <v>1749.3260604973761</v>
      </c>
      <c r="T368">
        <f t="shared" si="189"/>
        <v>221.12994533054237</v>
      </c>
      <c r="U368">
        <f t="shared" si="166"/>
        <v>2881.5601483814603</v>
      </c>
      <c r="V368">
        <f t="shared" si="190"/>
        <v>0.35994762152912202</v>
      </c>
      <c r="W368">
        <f t="shared" si="167"/>
        <v>24153.908780844853</v>
      </c>
      <c r="X368">
        <f t="shared" si="168"/>
        <v>26590.369381968208</v>
      </c>
      <c r="Y368">
        <f t="shared" si="169"/>
        <v>290.66963177680026</v>
      </c>
      <c r="Z368">
        <f t="shared" si="191"/>
        <v>56.644279754313168</v>
      </c>
      <c r="AA368">
        <f t="shared" si="192"/>
        <v>0.44831434706279816</v>
      </c>
      <c r="AB368">
        <f t="shared" si="193"/>
        <v>361</v>
      </c>
      <c r="AC368">
        <f>$AL$7*INDEX(I_L,MATCH(AB368-$AL$13,cpi_u,0))/INDEX(I_L,MATCH(AB2-$AL$13,cpi_u,0))</f>
        <v>1737.6860013834837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0.53914093233159988</v>
      </c>
      <c r="E369">
        <f t="shared" si="175"/>
        <v>6.2515682612604095E-2</v>
      </c>
      <c r="F369">
        <f t="shared" si="176"/>
        <v>7.4581179096033113E-3</v>
      </c>
      <c r="G369">
        <f t="shared" si="177"/>
        <v>0.11184183368525688</v>
      </c>
      <c r="H369" t="b">
        <f t="shared" si="178"/>
        <v>0</v>
      </c>
      <c r="I369">
        <f t="shared" si="179"/>
        <v>1</v>
      </c>
      <c r="J369">
        <f t="shared" si="180"/>
        <v>1737.686001383483</v>
      </c>
      <c r="K369">
        <f t="shared" si="181"/>
        <v>10.957906642440907</v>
      </c>
      <c r="L369">
        <f t="shared" si="182"/>
        <v>207.30585585211568</v>
      </c>
      <c r="M369">
        <f t="shared" si="183"/>
        <v>1.3072777320241971</v>
      </c>
      <c r="N369">
        <f t="shared" si="165"/>
        <v>0.25418578563060557</v>
      </c>
      <c r="O369">
        <f t="shared" si="184"/>
        <v>0.99614255062753609</v>
      </c>
      <c r="P369">
        <f t="shared" si="185"/>
        <v>1748.643908025924</v>
      </c>
      <c r="Q369">
        <f t="shared" si="186"/>
        <v>0.50146210022515991</v>
      </c>
      <c r="R369">
        <f t="shared" si="187"/>
        <v>5.6356002637779623E-2</v>
      </c>
      <c r="S369">
        <f t="shared" si="188"/>
        <v>1749.3500371133221</v>
      </c>
      <c r="T369">
        <f t="shared" si="189"/>
        <v>207.30585585211568</v>
      </c>
      <c r="U369">
        <f t="shared" si="166"/>
        <v>2682.9625598520415</v>
      </c>
      <c r="V369">
        <f t="shared" si="190"/>
        <v>0.33513997360522368</v>
      </c>
      <c r="W369">
        <f t="shared" si="167"/>
        <v>23988.899962087373</v>
      </c>
      <c r="X369">
        <f t="shared" si="168"/>
        <v>26423.204970355677</v>
      </c>
      <c r="Y369">
        <f t="shared" si="169"/>
        <v>272.25713587393153</v>
      </c>
      <c r="Z369">
        <f t="shared" si="191"/>
        <v>52.898254172959014</v>
      </c>
      <c r="AA369">
        <f t="shared" si="192"/>
        <v>0.4187659957735298</v>
      </c>
      <c r="AB369">
        <f t="shared" si="193"/>
        <v>361</v>
      </c>
      <c r="AC369">
        <f>$AL$7*INDEX(I_L,MATCH(AB369-$AL$13,cpi_u,0))/INDEX(I_L,MATCH(AB2-$AL$13,cpi_u,0))</f>
        <v>1737.6860013834837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0.53914093233159988</v>
      </c>
      <c r="E370">
        <f t="shared" si="175"/>
        <v>6.2515682612604095E-2</v>
      </c>
      <c r="F370">
        <f t="shared" si="176"/>
        <v>6.9918685774791722E-3</v>
      </c>
      <c r="G370">
        <f t="shared" si="177"/>
        <v>0.10484996510777771</v>
      </c>
      <c r="H370" t="b">
        <f t="shared" si="178"/>
        <v>0</v>
      </c>
      <c r="I370">
        <f t="shared" si="179"/>
        <v>1</v>
      </c>
      <c r="J370">
        <f t="shared" si="180"/>
        <v>1737.686001383483</v>
      </c>
      <c r="K370">
        <f t="shared" si="181"/>
        <v>10.98047813598456</v>
      </c>
      <c r="L370">
        <f t="shared" si="182"/>
        <v>194.34598876393056</v>
      </c>
      <c r="M370">
        <f t="shared" si="183"/>
        <v>1.2280768094693846</v>
      </c>
      <c r="N370">
        <f t="shared" si="165"/>
        <v>0.25320540666479219</v>
      </c>
      <c r="O370">
        <f t="shared" si="184"/>
        <v>0.99614306140927134</v>
      </c>
      <c r="P370">
        <f t="shared" si="185"/>
        <v>1748.6664795194677</v>
      </c>
      <c r="Q370">
        <f t="shared" si="186"/>
        <v>0.50146210022515991</v>
      </c>
      <c r="R370">
        <f t="shared" si="187"/>
        <v>5.6356002637779623E-2</v>
      </c>
      <c r="S370">
        <f t="shared" si="188"/>
        <v>1749.3740631171711</v>
      </c>
      <c r="T370">
        <f t="shared" si="189"/>
        <v>194.34598876393056</v>
      </c>
      <c r="U370">
        <f t="shared" si="166"/>
        <v>2496.7074704720271</v>
      </c>
      <c r="V370">
        <f t="shared" si="190"/>
        <v>0.31187407840685799</v>
      </c>
      <c r="W370">
        <f t="shared" si="167"/>
        <v>23812.191715138899</v>
      </c>
      <c r="X370">
        <f t="shared" si="168"/>
        <v>26245.354432341301</v>
      </c>
      <c r="Y370">
        <f t="shared" si="169"/>
        <v>255.11702600021744</v>
      </c>
      <c r="Z370">
        <f t="shared" si="191"/>
        <v>49.39998783811653</v>
      </c>
      <c r="AA370">
        <f t="shared" si="192"/>
        <v>0.39112787148091877</v>
      </c>
      <c r="AB370">
        <f t="shared" si="193"/>
        <v>361</v>
      </c>
      <c r="AC370">
        <f>$AL$7*INDEX(I_L,MATCH(AB370-$AL$13,cpi_u,0))/INDEX(I_L,MATCH(AB2-$AL$13,cpi_u,0))</f>
        <v>1737.6860013834837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0.53914093233159988</v>
      </c>
      <c r="E371">
        <f t="shared" si="175"/>
        <v>6.2515682612604095E-2</v>
      </c>
      <c r="F371">
        <f t="shared" si="176"/>
        <v>6.5547671406204445E-3</v>
      </c>
      <c r="G371">
        <f t="shared" si="177"/>
        <v>9.8295197967157258E-2</v>
      </c>
      <c r="H371" t="b">
        <f t="shared" si="178"/>
        <v>0</v>
      </c>
      <c r="I371">
        <f t="shared" si="179"/>
        <v>1</v>
      </c>
      <c r="J371">
        <f t="shared" si="180"/>
        <v>1737.686001383483</v>
      </c>
      <c r="K371">
        <f t="shared" si="181"/>
        <v>11.003096123109282</v>
      </c>
      <c r="L371">
        <f t="shared" si="182"/>
        <v>182.19631661333196</v>
      </c>
      <c r="M371">
        <f t="shared" si="183"/>
        <v>1.1536742445855324</v>
      </c>
      <c r="N371">
        <f t="shared" si="165"/>
        <v>0.25222893814265335</v>
      </c>
      <c r="O371">
        <f t="shared" si="184"/>
        <v>0.99614357159667</v>
      </c>
      <c r="P371">
        <f t="shared" si="185"/>
        <v>1748.6890975065924</v>
      </c>
      <c r="Q371">
        <f t="shared" si="186"/>
        <v>0.50146210022515991</v>
      </c>
      <c r="R371">
        <f t="shared" si="187"/>
        <v>5.6356002637779623E-2</v>
      </c>
      <c r="S371">
        <f t="shared" si="188"/>
        <v>1749.3981386106543</v>
      </c>
      <c r="T371">
        <f t="shared" si="189"/>
        <v>182.19631661333196</v>
      </c>
      <c r="U371">
        <f t="shared" si="166"/>
        <v>2322.023261092339</v>
      </c>
      <c r="V371">
        <f t="shared" si="190"/>
        <v>0.29005354978793213</v>
      </c>
      <c r="W371">
        <f t="shared" si="167"/>
        <v>23622.957266622339</v>
      </c>
      <c r="X371">
        <f t="shared" si="168"/>
        <v>26056.137299199207</v>
      </c>
      <c r="Y371">
        <f t="shared" si="169"/>
        <v>239.16991299187731</v>
      </c>
      <c r="Z371">
        <f t="shared" si="191"/>
        <v>46.133092440905955</v>
      </c>
      <c r="AA371">
        <f t="shared" si="192"/>
        <v>0.36527645512649398</v>
      </c>
      <c r="AB371">
        <f t="shared" si="193"/>
        <v>361</v>
      </c>
      <c r="AC371">
        <f>$AL$7*INDEX(I_L,MATCH(AB371-$AL$13,cpi_u,0))/INDEX(I_L,MATCH(AB2-$AL$13,cpi_u,0))</f>
        <v>1737.6860013834837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0.53914093233159988</v>
      </c>
      <c r="E372">
        <f t="shared" si="175"/>
        <v>6.2515682612604095E-2</v>
      </c>
      <c r="F372">
        <f t="shared" si="176"/>
        <v>6.1449913984578906E-3</v>
      </c>
      <c r="G372">
        <f t="shared" si="177"/>
        <v>9.2150206568699364E-2</v>
      </c>
      <c r="H372" t="b">
        <f t="shared" si="178"/>
        <v>0</v>
      </c>
      <c r="I372">
        <f t="shared" si="179"/>
        <v>1</v>
      </c>
      <c r="J372">
        <f t="shared" si="180"/>
        <v>1737.686001383483</v>
      </c>
      <c r="K372">
        <f t="shared" si="181"/>
        <v>11.025760699584227</v>
      </c>
      <c r="L372">
        <f t="shared" si="182"/>
        <v>170.80618951074737</v>
      </c>
      <c r="M372">
        <f t="shared" si="183"/>
        <v>1.0837793307041339</v>
      </c>
      <c r="N372">
        <f t="shared" si="165"/>
        <v>0.25125636382919148</v>
      </c>
      <c r="O372">
        <f t="shared" si="184"/>
        <v>0.99614408116442288</v>
      </c>
      <c r="P372">
        <f t="shared" si="185"/>
        <v>1748.7117620830672</v>
      </c>
      <c r="Q372">
        <f t="shared" si="186"/>
        <v>0.50146210022515991</v>
      </c>
      <c r="R372">
        <f t="shared" si="187"/>
        <v>5.6356002637779623E-2</v>
      </c>
      <c r="S372">
        <f t="shared" si="188"/>
        <v>1749.4222636957122</v>
      </c>
      <c r="T372">
        <f t="shared" si="189"/>
        <v>170.80618951074737</v>
      </c>
      <c r="U372">
        <f t="shared" si="166"/>
        <v>2158.1865358493301</v>
      </c>
      <c r="V372">
        <f t="shared" si="190"/>
        <v>0.26958802537281085</v>
      </c>
      <c r="W372">
        <f t="shared" si="167"/>
        <v>23420.311426435808</v>
      </c>
      <c r="X372">
        <f t="shared" si="168"/>
        <v>25854.829780263084</v>
      </c>
      <c r="Y372">
        <f t="shared" si="169"/>
        <v>224.34136920047339</v>
      </c>
      <c r="Z372">
        <f t="shared" si="191"/>
        <v>43.082263808488626</v>
      </c>
      <c r="AA372">
        <f t="shared" si="192"/>
        <v>0.34109621675152352</v>
      </c>
      <c r="AB372">
        <f t="shared" si="193"/>
        <v>361</v>
      </c>
      <c r="AC372">
        <f>$AL$7*INDEX(I_L,MATCH(AB372-$AL$13,cpi_u,0))/INDEX(I_L,MATCH(AB2-$AL$13,cpi_u,0))</f>
        <v>1737.6860013834837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0.53914093233159988</v>
      </c>
      <c r="E373">
        <f t="shared" si="175"/>
        <v>6.2515682612604095E-2</v>
      </c>
      <c r="F373">
        <f t="shared" si="176"/>
        <v>5.7608330665347143E-3</v>
      </c>
      <c r="G373">
        <f t="shared" si="177"/>
        <v>8.6389373502164649E-2</v>
      </c>
      <c r="H373" t="b">
        <f t="shared" si="178"/>
        <v>0</v>
      </c>
      <c r="I373">
        <f t="shared" si="179"/>
        <v>1</v>
      </c>
      <c r="J373">
        <f t="shared" si="180"/>
        <v>1737.686001383483</v>
      </c>
      <c r="K373">
        <f t="shared" si="181"/>
        <v>11.048471961375835</v>
      </c>
      <c r="L373">
        <f t="shared" si="182"/>
        <v>160.12812397902516</v>
      </c>
      <c r="M373">
        <f t="shared" si="183"/>
        <v>1.0181189735092662</v>
      </c>
      <c r="N373">
        <f t="shared" si="165"/>
        <v>0.25028766755355147</v>
      </c>
      <c r="O373">
        <f t="shared" si="184"/>
        <v>0.99614459008768219</v>
      </c>
      <c r="P373">
        <f t="shared" si="185"/>
        <v>1748.7344733448588</v>
      </c>
      <c r="Q373">
        <f t="shared" si="186"/>
        <v>0.50146210022515991</v>
      </c>
      <c r="R373">
        <f t="shared" si="187"/>
        <v>5.6356002637779623E-2</v>
      </c>
      <c r="S373">
        <f t="shared" si="188"/>
        <v>1749.4464384744952</v>
      </c>
      <c r="T373">
        <f t="shared" si="189"/>
        <v>160.12812397902516</v>
      </c>
      <c r="U373">
        <f t="shared" si="166"/>
        <v>2004.5191083131781</v>
      </c>
      <c r="V373">
        <f t="shared" si="190"/>
        <v>0.25039279008362036</v>
      </c>
      <c r="W373">
        <f t="shared" si="167"/>
        <v>23203.306460637206</v>
      </c>
      <c r="X373">
        <f t="shared" si="168"/>
        <v>25640.662005144393</v>
      </c>
      <c r="Y373">
        <f t="shared" si="169"/>
        <v>210.56161849200328</v>
      </c>
      <c r="Z373">
        <f t="shared" si="191"/>
        <v>40.233210177759823</v>
      </c>
      <c r="AA373">
        <f t="shared" si="192"/>
        <v>0.31847909863170248</v>
      </c>
      <c r="AB373">
        <f t="shared" si="193"/>
        <v>361</v>
      </c>
      <c r="AC373">
        <f>$AL$7*INDEX(I_L,MATCH(AB373-$AL$13,cpi_u,0))/INDEX(I_L,MATCH(AB2-$AL$13,cpi_u,0))</f>
        <v>1737.6860013834837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0.58133907038915944</v>
      </c>
      <c r="E374">
        <f t="shared" si="175"/>
        <v>6.9988034686929268E-2</v>
      </c>
      <c r="F374">
        <f t="shared" si="176"/>
        <v>6.0462224692515876E-3</v>
      </c>
      <c r="G374">
        <f t="shared" si="177"/>
        <v>8.0343151032913063E-2</v>
      </c>
      <c r="H374" t="b">
        <f t="shared" si="178"/>
        <v>0</v>
      </c>
      <c r="I374">
        <f t="shared" si="179"/>
        <v>1</v>
      </c>
      <c r="J374">
        <f t="shared" si="180"/>
        <v>1737.686001383483</v>
      </c>
      <c r="K374">
        <f t="shared" si="181"/>
        <v>11.071230004648219</v>
      </c>
      <c r="L374">
        <f t="shared" si="182"/>
        <v>150.1176050030007</v>
      </c>
      <c r="M374">
        <f t="shared" si="183"/>
        <v>0.95643662399992713</v>
      </c>
      <c r="N374">
        <f t="shared" si="165"/>
        <v>0.24932283320893595</v>
      </c>
      <c r="O374">
        <f t="shared" si="184"/>
        <v>0.99614509834205434</v>
      </c>
      <c r="P374">
        <f t="shared" si="185"/>
        <v>1748.7572313881312</v>
      </c>
      <c r="Q374">
        <f t="shared" si="186"/>
        <v>0.54071114563601752</v>
      </c>
      <c r="R374">
        <f t="shared" si="187"/>
        <v>6.2782277875110482E-2</v>
      </c>
      <c r="S374">
        <f t="shared" si="188"/>
        <v>1749.4706630493645</v>
      </c>
      <c r="T374">
        <f t="shared" si="189"/>
        <v>150.1176050030007</v>
      </c>
      <c r="U374">
        <f t="shared" si="166"/>
        <v>1860.3851759968668</v>
      </c>
      <c r="V374">
        <f t="shared" si="190"/>
        <v>0.23238842319645459</v>
      </c>
      <c r="W374">
        <f t="shared" si="167"/>
        <v>23155.491813294058</v>
      </c>
      <c r="X374">
        <f t="shared" si="168"/>
        <v>25587.064616938638</v>
      </c>
      <c r="Y374">
        <f t="shared" si="169"/>
        <v>195.36022101074033</v>
      </c>
      <c r="Z374">
        <f t="shared" si="191"/>
        <v>37.572585214926399</v>
      </c>
      <c r="AA374">
        <f t="shared" si="192"/>
        <v>0.29732403186003215</v>
      </c>
      <c r="AB374">
        <f t="shared" si="193"/>
        <v>361</v>
      </c>
      <c r="AC374">
        <f>$AL$7*INDEX(I_L,MATCH(AB374-$AL$13,cpi_u,0))/INDEX(I_L,MATCH(AB2-$AL$13,cpi_u,0))</f>
        <v>1737.6860013834837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0.58133907038915944</v>
      </c>
      <c r="E375">
        <f t="shared" si="175"/>
        <v>6.9988034686929268E-2</v>
      </c>
      <c r="F375">
        <f t="shared" si="176"/>
        <v>5.6230592413487167E-3</v>
      </c>
      <c r="G375">
        <f t="shared" si="177"/>
        <v>7.4720091791564344E-2</v>
      </c>
      <c r="H375" t="b">
        <f t="shared" si="178"/>
        <v>1</v>
      </c>
      <c r="I375">
        <f t="shared" si="179"/>
        <v>1.0249999999999995</v>
      </c>
      <c r="J375">
        <f t="shared" si="180"/>
        <v>1781.1281514180691</v>
      </c>
      <c r="K375">
        <f t="shared" si="181"/>
        <v>11.094034925763582</v>
      </c>
      <c r="L375">
        <f t="shared" si="182"/>
        <v>143.10144807835516</v>
      </c>
      <c r="M375">
        <f t="shared" si="183"/>
        <v>0.89132972360503593</v>
      </c>
      <c r="N375">
        <f t="shared" si="165"/>
        <v>0.24836184475251694</v>
      </c>
      <c r="O375">
        <f t="shared" si="184"/>
        <v>0.99614560590359691</v>
      </c>
      <c r="P375">
        <f t="shared" si="185"/>
        <v>1792.2221863438326</v>
      </c>
      <c r="Q375">
        <f t="shared" si="186"/>
        <v>0.54071114563601752</v>
      </c>
      <c r="R375">
        <f t="shared" si="187"/>
        <v>6.2782277875110482E-2</v>
      </c>
      <c r="S375">
        <f t="shared" si="188"/>
        <v>1792.937087557478</v>
      </c>
      <c r="T375">
        <f t="shared" si="189"/>
        <v>143.10144807835516</v>
      </c>
      <c r="U375">
        <f t="shared" si="166"/>
        <v>1722.8184445266184</v>
      </c>
      <c r="V375">
        <f t="shared" si="190"/>
        <v>0.21520439258648646</v>
      </c>
      <c r="W375">
        <f t="shared" si="167"/>
        <v>23056.963705726048</v>
      </c>
      <c r="X375">
        <f t="shared" si="168"/>
        <v>25483.097919650329</v>
      </c>
      <c r="Y375">
        <f t="shared" si="169"/>
        <v>181.28097116307706</v>
      </c>
      <c r="Z375">
        <f t="shared" si="191"/>
        <v>35.678458471196954</v>
      </c>
      <c r="AA375">
        <f t="shared" si="192"/>
        <v>0.27567741195417</v>
      </c>
      <c r="AB375">
        <f t="shared" si="193"/>
        <v>373</v>
      </c>
      <c r="AC375">
        <f>$AL$7*INDEX(I_L,MATCH(AB375-$AL$13,cpi_u,0))/INDEX(I_L,MATCH(AB2-$AL$13,cpi_u,0))</f>
        <v>1781.1281514180698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0.58133907038915944</v>
      </c>
      <c r="E376">
        <f t="shared" si="175"/>
        <v>6.9988034686929268E-2</v>
      </c>
      <c r="F376">
        <f t="shared" si="176"/>
        <v>5.2295123761185438E-3</v>
      </c>
      <c r="G376">
        <f t="shared" si="177"/>
        <v>6.94905794154458E-2</v>
      </c>
      <c r="H376" t="b">
        <f t="shared" si="178"/>
        <v>0</v>
      </c>
      <c r="I376">
        <f t="shared" si="179"/>
        <v>1</v>
      </c>
      <c r="J376">
        <f t="shared" si="180"/>
        <v>1781.1281514180691</v>
      </c>
      <c r="K376">
        <f t="shared" si="181"/>
        <v>11.116886821282561</v>
      </c>
      <c r="L376">
        <f t="shared" si="182"/>
        <v>133.08605896649743</v>
      </c>
      <c r="M376">
        <f t="shared" si="183"/>
        <v>0.83065480372266498</v>
      </c>
      <c r="N376">
        <f t="shared" si="165"/>
        <v>0.24740468620534276</v>
      </c>
      <c r="O376">
        <f t="shared" si="184"/>
        <v>0.99614611274880827</v>
      </c>
      <c r="P376">
        <f t="shared" si="185"/>
        <v>1792.2450382393517</v>
      </c>
      <c r="Q376">
        <f t="shared" si="186"/>
        <v>0.54071114563601752</v>
      </c>
      <c r="R376">
        <f t="shared" si="187"/>
        <v>6.2782277875110482E-2</v>
      </c>
      <c r="S376">
        <f t="shared" si="188"/>
        <v>1792.9614120324461</v>
      </c>
      <c r="T376">
        <f t="shared" si="189"/>
        <v>133.08605896649743</v>
      </c>
      <c r="U376">
        <f t="shared" si="166"/>
        <v>1594.8496499786033</v>
      </c>
      <c r="V376">
        <f t="shared" si="190"/>
        <v>0.19921928005868467</v>
      </c>
      <c r="W376">
        <f t="shared" si="167"/>
        <v>22950.587883918444</v>
      </c>
      <c r="X376">
        <f t="shared" si="168"/>
        <v>25371.712429581792</v>
      </c>
      <c r="Y376">
        <f t="shared" si="169"/>
        <v>168.24534751510402</v>
      </c>
      <c r="Z376">
        <f t="shared" si="191"/>
        <v>33.053499115761547</v>
      </c>
      <c r="AA376">
        <f t="shared" si="192"/>
        <v>0.25559074287407413</v>
      </c>
      <c r="AB376">
        <f t="shared" si="193"/>
        <v>373</v>
      </c>
      <c r="AC376">
        <f>$AL$7*INDEX(I_L,MATCH(AB376-$AL$13,cpi_u,0))/INDEX(I_L,MATCH(AB2-$AL$13,cpi_u,0))</f>
        <v>1781.1281514180698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0.58133907038915944</v>
      </c>
      <c r="E377">
        <f t="shared" si="175"/>
        <v>6.9988034686929268E-2</v>
      </c>
      <c r="F377">
        <f t="shared" si="176"/>
        <v>4.8635090825430334E-3</v>
      </c>
      <c r="G377">
        <f t="shared" si="177"/>
        <v>6.462707033290277E-2</v>
      </c>
      <c r="H377" t="b">
        <f t="shared" si="178"/>
        <v>0</v>
      </c>
      <c r="I377">
        <f t="shared" si="179"/>
        <v>1</v>
      </c>
      <c r="J377">
        <f t="shared" si="180"/>
        <v>1781.1281514180691</v>
      </c>
      <c r="K377">
        <f t="shared" si="181"/>
        <v>11.139785787964776</v>
      </c>
      <c r="L377">
        <f t="shared" si="182"/>
        <v>123.7716272552035</v>
      </c>
      <c r="M377">
        <f t="shared" si="183"/>
        <v>0.7741101689696207</v>
      </c>
      <c r="N377">
        <f t="shared" si="165"/>
        <v>0.24645134165224206</v>
      </c>
      <c r="O377">
        <f t="shared" si="184"/>
        <v>0.99614661885462652</v>
      </c>
      <c r="P377">
        <f t="shared" si="185"/>
        <v>1792.2679372060338</v>
      </c>
      <c r="Q377">
        <f t="shared" si="186"/>
        <v>0.54071114563601752</v>
      </c>
      <c r="R377">
        <f t="shared" si="187"/>
        <v>6.2782277875110482E-2</v>
      </c>
      <c r="S377">
        <f t="shared" si="188"/>
        <v>1792.98578661185</v>
      </c>
      <c r="T377">
        <f t="shared" si="189"/>
        <v>123.7716272552035</v>
      </c>
      <c r="U377">
        <f t="shared" si="166"/>
        <v>1475.8071210722796</v>
      </c>
      <c r="V377">
        <f t="shared" si="190"/>
        <v>0.18434918436947589</v>
      </c>
      <c r="W377">
        <f t="shared" si="167"/>
        <v>22835.74225893573</v>
      </c>
      <c r="X377">
        <f t="shared" si="168"/>
        <v>25252.381627625855</v>
      </c>
      <c r="Y377">
        <f t="shared" si="169"/>
        <v>156.18032244959844</v>
      </c>
      <c r="Z377">
        <f t="shared" si="191"/>
        <v>30.621680602198271</v>
      </c>
      <c r="AA377">
        <f t="shared" si="192"/>
        <v>0.23695158726264773</v>
      </c>
      <c r="AB377">
        <f t="shared" si="193"/>
        <v>373</v>
      </c>
      <c r="AC377">
        <f>$AL$7*INDEX(I_L,MATCH(AB377-$AL$13,cpi_u,0))/INDEX(I_L,MATCH(AB2-$AL$13,cpi_u,0))</f>
        <v>1781.1281514180698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0.58133907038915944</v>
      </c>
      <c r="E378">
        <f t="shared" si="175"/>
        <v>6.9988034686929268E-2</v>
      </c>
      <c r="F378">
        <f t="shared" si="176"/>
        <v>4.5231216401738165E-3</v>
      </c>
      <c r="G378">
        <f t="shared" si="177"/>
        <v>6.0103948692728955E-2</v>
      </c>
      <c r="H378" t="b">
        <f t="shared" si="178"/>
        <v>0</v>
      </c>
      <c r="I378">
        <f t="shared" si="179"/>
        <v>1</v>
      </c>
      <c r="J378">
        <f t="shared" si="180"/>
        <v>1781.1281514180691</v>
      </c>
      <c r="K378">
        <f t="shared" si="181"/>
        <v>11.162731922769105</v>
      </c>
      <c r="L378">
        <f t="shared" si="182"/>
        <v>115.10909431360865</v>
      </c>
      <c r="M378">
        <f t="shared" si="183"/>
        <v>0.72141466108013785</v>
      </c>
      <c r="N378">
        <f t="shared" si="165"/>
        <v>0.24550179524172336</v>
      </c>
      <c r="O378">
        <f t="shared" si="184"/>
        <v>0.99614712419842066</v>
      </c>
      <c r="P378">
        <f t="shared" si="185"/>
        <v>1792.2908833408383</v>
      </c>
      <c r="Q378">
        <f t="shared" si="186"/>
        <v>0.54071114563601752</v>
      </c>
      <c r="R378">
        <f t="shared" si="187"/>
        <v>6.2782277875110482E-2</v>
      </c>
      <c r="S378">
        <f t="shared" si="188"/>
        <v>1793.0102113988969</v>
      </c>
      <c r="T378">
        <f t="shared" si="189"/>
        <v>115.10909431360865</v>
      </c>
      <c r="U378">
        <f t="shared" si="166"/>
        <v>1365.0661834658213</v>
      </c>
      <c r="V378">
        <f t="shared" si="190"/>
        <v>0.17051607485769316</v>
      </c>
      <c r="W378">
        <f t="shared" si="167"/>
        <v>22711.755436310617</v>
      </c>
      <c r="X378">
        <f t="shared" si="168"/>
        <v>25124.541634114405</v>
      </c>
      <c r="Y378">
        <f t="shared" si="169"/>
        <v>145.01797783932341</v>
      </c>
      <c r="Z378">
        <f t="shared" si="191"/>
        <v>28.368790729963319</v>
      </c>
      <c r="AA378">
        <f t="shared" si="192"/>
        <v>0.21965561360593322</v>
      </c>
      <c r="AB378">
        <f t="shared" si="193"/>
        <v>373</v>
      </c>
      <c r="AC378">
        <f>$AL$7*INDEX(I_L,MATCH(AB378-$AL$13,cpi_u,0))/INDEX(I_L,MATCH(AB2-$AL$13,cpi_u,0))</f>
        <v>1781.1281514180698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0.58133907038915944</v>
      </c>
      <c r="E379">
        <f t="shared" si="175"/>
        <v>6.9988034686929268E-2</v>
      </c>
      <c r="F379">
        <f t="shared" si="176"/>
        <v>4.2065572459281308E-3</v>
      </c>
      <c r="G379">
        <f t="shared" si="177"/>
        <v>5.5897391446800823E-2</v>
      </c>
      <c r="H379" t="b">
        <f t="shared" si="178"/>
        <v>0</v>
      </c>
      <c r="I379">
        <f t="shared" si="179"/>
        <v>1</v>
      </c>
      <c r="J379">
        <f t="shared" si="180"/>
        <v>1781.1281514180691</v>
      </c>
      <c r="K379">
        <f t="shared" si="181"/>
        <v>11.185725322854157</v>
      </c>
      <c r="L379">
        <f t="shared" si="182"/>
        <v>107.0528350280068</v>
      </c>
      <c r="M379">
        <f t="shared" si="183"/>
        <v>0.67230626089578527</v>
      </c>
      <c r="N379">
        <f t="shared" si="165"/>
        <v>0.24455603118587169</v>
      </c>
      <c r="O379">
        <f t="shared" si="184"/>
        <v>0.99614762875798746</v>
      </c>
      <c r="P379">
        <f t="shared" si="185"/>
        <v>1792.3138767409232</v>
      </c>
      <c r="Q379">
        <f t="shared" si="186"/>
        <v>0.54071114563601752</v>
      </c>
      <c r="R379">
        <f t="shared" si="187"/>
        <v>6.2782277875110482E-2</v>
      </c>
      <c r="S379">
        <f t="shared" si="188"/>
        <v>1793.0346864970059</v>
      </c>
      <c r="T379">
        <f t="shared" si="189"/>
        <v>107.0528350280068</v>
      </c>
      <c r="U379">
        <f t="shared" si="166"/>
        <v>1262.0458713333055</v>
      </c>
      <c r="V379">
        <f t="shared" si="190"/>
        <v>0.15764738067405265</v>
      </c>
      <c r="W379">
        <f t="shared" si="167"/>
        <v>22577.902808477767</v>
      </c>
      <c r="X379">
        <f t="shared" si="168"/>
        <v>24987.588558031573</v>
      </c>
      <c r="Y379">
        <f t="shared" si="169"/>
        <v>134.69514760658674</v>
      </c>
      <c r="Z379">
        <f t="shared" si="191"/>
        <v>26.281663185091716</v>
      </c>
      <c r="AA379">
        <f t="shared" si="192"/>
        <v>0.20360601174666032</v>
      </c>
      <c r="AB379">
        <f t="shared" si="193"/>
        <v>373</v>
      </c>
      <c r="AC379">
        <f>$AL$7*INDEX(I_L,MATCH(AB379-$AL$13,cpi_u,0))/INDEX(I_L,MATCH(AB2-$AL$13,cpi_u,0))</f>
        <v>1781.1281514180698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0.58133907038915944</v>
      </c>
      <c r="E380">
        <f t="shared" si="175"/>
        <v>6.9988034686929268E-2</v>
      </c>
      <c r="F380">
        <f t="shared" si="176"/>
        <v>3.9121485714875594E-3</v>
      </c>
      <c r="G380">
        <f t="shared" si="177"/>
        <v>5.1985242875313267E-2</v>
      </c>
      <c r="H380" t="b">
        <f t="shared" si="178"/>
        <v>0</v>
      </c>
      <c r="I380">
        <f t="shared" si="179"/>
        <v>1</v>
      </c>
      <c r="J380">
        <f t="shared" si="180"/>
        <v>1781.1281514180691</v>
      </c>
      <c r="K380">
        <f t="shared" si="181"/>
        <v>11.208766085578672</v>
      </c>
      <c r="L380">
        <f t="shared" si="182"/>
        <v>99.560417496732541</v>
      </c>
      <c r="M380">
        <f t="shared" si="183"/>
        <v>0.62654078552121639</v>
      </c>
      <c r="N380">
        <f t="shared" si="165"/>
        <v>0.24361403376024046</v>
      </c>
      <c r="O380">
        <f t="shared" si="184"/>
        <v>0.99614813251154177</v>
      </c>
      <c r="P380">
        <f t="shared" si="185"/>
        <v>1792.3369175036478</v>
      </c>
      <c r="Q380">
        <f t="shared" si="186"/>
        <v>0.54071114563601752</v>
      </c>
      <c r="R380">
        <f t="shared" si="187"/>
        <v>6.2782277875110482E-2</v>
      </c>
      <c r="S380">
        <f t="shared" si="188"/>
        <v>1793.0592120098095</v>
      </c>
      <c r="T380">
        <f t="shared" si="189"/>
        <v>99.560417496732541</v>
      </c>
      <c r="U380">
        <f t="shared" si="166"/>
        <v>1166.2058690372339</v>
      </c>
      <c r="V380">
        <f t="shared" si="190"/>
        <v>0.14567560875279209</v>
      </c>
      <c r="W380">
        <f t="shared" si="167"/>
        <v>22433.402337551473</v>
      </c>
      <c r="X380">
        <f t="shared" si="168"/>
        <v>24840.875658169582</v>
      </c>
      <c r="Y380">
        <f t="shared" si="169"/>
        <v>125.15308528816928</v>
      </c>
      <c r="Z380">
        <f t="shared" si="191"/>
        <v>24.348100566209329</v>
      </c>
      <c r="AA380">
        <f t="shared" si="192"/>
        <v>0.18871295055189341</v>
      </c>
      <c r="AB380">
        <f t="shared" si="193"/>
        <v>373</v>
      </c>
      <c r="AC380">
        <f>$AL$7*INDEX(I_L,MATCH(AB380-$AL$13,cpi_u,0))/INDEX(I_L,MATCH(AB2-$AL$13,cpi_u,0))</f>
        <v>1781.1281514180698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0.58133907038915944</v>
      </c>
      <c r="E381">
        <f t="shared" si="175"/>
        <v>6.9988034686929268E-2</v>
      </c>
      <c r="F381">
        <f t="shared" si="176"/>
        <v>3.6383449815658676E-3</v>
      </c>
      <c r="G381">
        <f t="shared" si="177"/>
        <v>4.8346897893747402E-2</v>
      </c>
      <c r="H381" t="b">
        <f t="shared" si="178"/>
        <v>0</v>
      </c>
      <c r="I381">
        <f t="shared" si="179"/>
        <v>1</v>
      </c>
      <c r="J381">
        <f t="shared" si="180"/>
        <v>1781.1281514180691</v>
      </c>
      <c r="K381">
        <f t="shared" si="181"/>
        <v>11.231854308501932</v>
      </c>
      <c r="L381">
        <f t="shared" si="182"/>
        <v>92.592379543526064</v>
      </c>
      <c r="M381">
        <f t="shared" si="183"/>
        <v>0.58389067416760665</v>
      </c>
      <c r="N381">
        <f t="shared" si="165"/>
        <v>0.24267578730374198</v>
      </c>
      <c r="O381">
        <f t="shared" si="184"/>
        <v>0.99614863543771914</v>
      </c>
      <c r="P381">
        <f t="shared" si="185"/>
        <v>1792.360005726571</v>
      </c>
      <c r="Q381">
        <f t="shared" si="186"/>
        <v>0.54071114563601752</v>
      </c>
      <c r="R381">
        <f t="shared" si="187"/>
        <v>6.2782277875110482E-2</v>
      </c>
      <c r="S381">
        <f t="shared" si="188"/>
        <v>1793.0837880411541</v>
      </c>
      <c r="T381">
        <f t="shared" si="189"/>
        <v>92.592379543526064</v>
      </c>
      <c r="U381">
        <f t="shared" si="166"/>
        <v>1077.0436667961951</v>
      </c>
      <c r="V381">
        <f t="shared" si="190"/>
        <v>0.13453798851432955</v>
      </c>
      <c r="W381">
        <f t="shared" si="167"/>
        <v>22277.41000391023</v>
      </c>
      <c r="X381">
        <f t="shared" si="168"/>
        <v>24683.710302886637</v>
      </c>
      <c r="Y381">
        <f t="shared" si="169"/>
        <v>116.33715485630617</v>
      </c>
      <c r="Z381">
        <f t="shared" si="191"/>
        <v>22.556803076057555</v>
      </c>
      <c r="AA381">
        <f t="shared" si="192"/>
        <v>0.17489307469393361</v>
      </c>
      <c r="AB381">
        <f t="shared" si="193"/>
        <v>373</v>
      </c>
      <c r="AC381">
        <f>$AL$7*INDEX(I_L,MATCH(AB381-$AL$13,cpi_u,0))/INDEX(I_L,MATCH(AB2-$AL$13,cpi_u,0))</f>
        <v>1781.1281514180698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0.58133907038915944</v>
      </c>
      <c r="E382">
        <f t="shared" si="175"/>
        <v>6.9988034686929268E-2</v>
      </c>
      <c r="F382">
        <f t="shared" si="176"/>
        <v>3.3837043667930208E-3</v>
      </c>
      <c r="G382">
        <f t="shared" si="177"/>
        <v>4.4963193526954381E-2</v>
      </c>
      <c r="H382" t="b">
        <f t="shared" si="178"/>
        <v>0</v>
      </c>
      <c r="I382">
        <f t="shared" si="179"/>
        <v>1</v>
      </c>
      <c r="J382">
        <f t="shared" si="180"/>
        <v>1781.1281514180691</v>
      </c>
      <c r="K382">
        <f t="shared" si="181"/>
        <v>11.254990089384172</v>
      </c>
      <c r="L382">
        <f t="shared" si="182"/>
        <v>86.112020872288454</v>
      </c>
      <c r="M382">
        <f t="shared" si="183"/>
        <v>0.54414385664659548</v>
      </c>
      <c r="N382">
        <f t="shared" si="165"/>
        <v>0.24174127621853186</v>
      </c>
      <c r="O382">
        <f t="shared" si="184"/>
        <v>0.99614913751555922</v>
      </c>
      <c r="P382">
        <f t="shared" si="185"/>
        <v>1792.3831415074533</v>
      </c>
      <c r="Q382">
        <f t="shared" si="186"/>
        <v>0.54071114563601752</v>
      </c>
      <c r="R382">
        <f t="shared" si="187"/>
        <v>6.2782277875110482E-2</v>
      </c>
      <c r="S382">
        <f t="shared" si="188"/>
        <v>1793.1084146950993</v>
      </c>
      <c r="T382">
        <f t="shared" si="189"/>
        <v>86.112020872288454</v>
      </c>
      <c r="U382">
        <f t="shared" si="166"/>
        <v>994.09191537407594</v>
      </c>
      <c r="V382">
        <f t="shared" si="190"/>
        <v>0.12417614142852854</v>
      </c>
      <c r="W382">
        <f t="shared" si="167"/>
        <v>22109.014894107575</v>
      </c>
      <c r="X382">
        <f t="shared" si="168"/>
        <v>24515.350714180848</v>
      </c>
      <c r="Y382">
        <f t="shared" si="169"/>
        <v>108.19654316879704</v>
      </c>
      <c r="Z382">
        <f t="shared" si="191"/>
        <v>20.897302461498864</v>
      </c>
      <c r="AA382">
        <f t="shared" si="192"/>
        <v>0.16206903772303247</v>
      </c>
      <c r="AB382">
        <f t="shared" si="193"/>
        <v>373</v>
      </c>
      <c r="AC382">
        <f>$AL$7*INDEX(I_L,MATCH(AB382-$AL$13,cpi_u,0))/INDEX(I_L,MATCH(AB2-$AL$13,cpi_u,0))</f>
        <v>1781.1281514180698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0.58133907038915944</v>
      </c>
      <c r="E383">
        <f t="shared" si="175"/>
        <v>6.9988034686929268E-2</v>
      </c>
      <c r="F383">
        <f t="shared" si="176"/>
        <v>3.1468855481995967E-3</v>
      </c>
      <c r="G383">
        <f t="shared" si="177"/>
        <v>4.1816307978754783E-2</v>
      </c>
      <c r="H383" t="b">
        <f t="shared" si="178"/>
        <v>0</v>
      </c>
      <c r="I383">
        <f t="shared" si="179"/>
        <v>1</v>
      </c>
      <c r="J383">
        <f t="shared" si="180"/>
        <v>1781.1281514180691</v>
      </c>
      <c r="K383">
        <f t="shared" si="181"/>
        <v>11.278173526187008</v>
      </c>
      <c r="L383">
        <f t="shared" si="182"/>
        <v>80.085209768517146</v>
      </c>
      <c r="M383">
        <f t="shared" si="183"/>
        <v>0.50710269888851989</v>
      </c>
      <c r="N383">
        <f t="shared" si="165"/>
        <v>0.24081048496989255</v>
      </c>
      <c r="O383">
        <f t="shared" si="184"/>
        <v>0.99614963872451023</v>
      </c>
      <c r="P383">
        <f t="shared" si="185"/>
        <v>1792.4063249442561</v>
      </c>
      <c r="Q383">
        <f t="shared" si="186"/>
        <v>0.54071114563601752</v>
      </c>
      <c r="R383">
        <f t="shared" si="187"/>
        <v>6.2782277875110482E-2</v>
      </c>
      <c r="S383">
        <f t="shared" si="188"/>
        <v>1793.1330920759196</v>
      </c>
      <c r="T383">
        <f t="shared" si="189"/>
        <v>80.085209768517146</v>
      </c>
      <c r="U383">
        <f t="shared" si="166"/>
        <v>916.91596586492358</v>
      </c>
      <c r="V383">
        <f t="shared" si="190"/>
        <v>0.11453577369902815</v>
      </c>
      <c r="W383">
        <f t="shared" si="167"/>
        <v>21927.23389952963</v>
      </c>
      <c r="X383">
        <f t="shared" si="168"/>
        <v>24335.002480779673</v>
      </c>
      <c r="Y383">
        <f t="shared" si="169"/>
        <v>100.68399253512122</v>
      </c>
      <c r="Z383">
        <f t="shared" si="191"/>
        <v>19.359900815670169</v>
      </c>
      <c r="AA383">
        <f t="shared" si="192"/>
        <v>0.15016906881403752</v>
      </c>
      <c r="AB383">
        <f t="shared" si="193"/>
        <v>373</v>
      </c>
      <c r="AC383">
        <f>$AL$7*INDEX(I_L,MATCH(AB383-$AL$13,cpi_u,0))/INDEX(I_L,MATCH(AB2-$AL$13,cpi_u,0))</f>
        <v>1781.1281514180698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0.58133907038915944</v>
      </c>
      <c r="E384">
        <f t="shared" si="175"/>
        <v>6.9988034686929268E-2</v>
      </c>
      <c r="F384">
        <f t="shared" si="176"/>
        <v>2.9266412132964068E-3</v>
      </c>
      <c r="G384">
        <f t="shared" si="177"/>
        <v>3.8889666765458374E-2</v>
      </c>
      <c r="H384" t="b">
        <f t="shared" si="178"/>
        <v>0</v>
      </c>
      <c r="I384">
        <f t="shared" si="179"/>
        <v>1</v>
      </c>
      <c r="J384">
        <f t="shared" si="180"/>
        <v>1781.1281514180691</v>
      </c>
      <c r="K384">
        <f t="shared" si="181"/>
        <v>11.301404717073833</v>
      </c>
      <c r="L384">
        <f t="shared" si="182"/>
        <v>74.480203329328162</v>
      </c>
      <c r="M384">
        <f t="shared" si="183"/>
        <v>0.47258302024171145</v>
      </c>
      <c r="N384">
        <f t="shared" si="165"/>
        <v>0.2398833980861127</v>
      </c>
      <c r="O384">
        <f t="shared" si="184"/>
        <v>0.99615013904442007</v>
      </c>
      <c r="P384">
        <f t="shared" si="185"/>
        <v>1792.429556135143</v>
      </c>
      <c r="Q384">
        <f t="shared" si="186"/>
        <v>0.54071114563601752</v>
      </c>
      <c r="R384">
        <f t="shared" si="187"/>
        <v>6.2782277875110482E-2</v>
      </c>
      <c r="S384">
        <f t="shared" si="188"/>
        <v>1793.1578202881039</v>
      </c>
      <c r="T384">
        <f t="shared" si="189"/>
        <v>74.480203329328162</v>
      </c>
      <c r="U384">
        <f t="shared" si="166"/>
        <v>845.11158162202275</v>
      </c>
      <c r="V384">
        <f t="shared" si="190"/>
        <v>0.10556639045082053</v>
      </c>
      <c r="W384">
        <f t="shared" si="167"/>
        <v>21731.005994956136</v>
      </c>
      <c r="X384">
        <f t="shared" si="168"/>
        <v>24141.814823860197</v>
      </c>
      <c r="Y384">
        <f t="shared" si="169"/>
        <v>93.755551991303875</v>
      </c>
      <c r="Z384">
        <f t="shared" si="191"/>
        <v>17.935613884391721</v>
      </c>
      <c r="AA384">
        <f t="shared" si="192"/>
        <v>0.13912657075797125</v>
      </c>
      <c r="AB384">
        <f t="shared" si="193"/>
        <v>373</v>
      </c>
      <c r="AC384">
        <f>$AL$7*INDEX(I_L,MATCH(AB384-$AL$13,cpi_u,0))/INDEX(I_L,MATCH(AB2-$AL$13,cpi_u,0))</f>
        <v>1781.1281514180698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0.58133907038915944</v>
      </c>
      <c r="E385">
        <f t="shared" si="175"/>
        <v>6.9988034686929268E-2</v>
      </c>
      <c r="F385">
        <f t="shared" si="176"/>
        <v>2.7218113465440211E-3</v>
      </c>
      <c r="G385">
        <f t="shared" si="177"/>
        <v>3.6167855418914353E-2</v>
      </c>
      <c r="H385" t="b">
        <f t="shared" si="178"/>
        <v>0</v>
      </c>
      <c r="I385">
        <f t="shared" si="179"/>
        <v>1</v>
      </c>
      <c r="J385">
        <f t="shared" si="180"/>
        <v>1781.1281514180691</v>
      </c>
      <c r="K385">
        <f t="shared" si="181"/>
        <v>11.324683760410231</v>
      </c>
      <c r="L385">
        <f t="shared" si="182"/>
        <v>69.267480275225594</v>
      </c>
      <c r="M385">
        <f t="shared" si="183"/>
        <v>0.44041317766655191</v>
      </c>
      <c r="N385">
        <f t="shared" si="165"/>
        <v>0.2389600001583628</v>
      </c>
      <c r="O385">
        <f t="shared" si="184"/>
        <v>0.9961506384555282</v>
      </c>
      <c r="P385">
        <f t="shared" si="185"/>
        <v>1792.4528351784793</v>
      </c>
      <c r="Q385">
        <f t="shared" si="186"/>
        <v>0.54071114563601752</v>
      </c>
      <c r="R385">
        <f t="shared" si="187"/>
        <v>6.2782277875110482E-2</v>
      </c>
      <c r="S385">
        <f t="shared" si="188"/>
        <v>1793.1825994363567</v>
      </c>
      <c r="T385">
        <f t="shared" si="189"/>
        <v>69.267480275225594</v>
      </c>
      <c r="U385">
        <f t="shared" si="166"/>
        <v>778.30281028597722</v>
      </c>
      <c r="V385">
        <f t="shared" si="190"/>
        <v>9.7221029916458659E-2</v>
      </c>
      <c r="W385">
        <f t="shared" si="167"/>
        <v>21519.186063737561</v>
      </c>
      <c r="X385">
        <f t="shared" si="168"/>
        <v>23934.87659785281</v>
      </c>
      <c r="Y385">
        <f t="shared" si="169"/>
        <v>87.370345974720308</v>
      </c>
      <c r="Z385">
        <f t="shared" si="191"/>
        <v>16.6161185452839</v>
      </c>
      <c r="AA385">
        <f t="shared" si="192"/>
        <v>0.12887974694478851</v>
      </c>
      <c r="AB385">
        <f t="shared" si="193"/>
        <v>373</v>
      </c>
      <c r="AC385">
        <f>$AL$7*INDEX(I_L,MATCH(AB385-$AL$13,cpi_u,0))/INDEX(I_L,MATCH(AB2-$AL$13,cpi_u,0))</f>
        <v>1781.1281514180698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0.62417538370474579</v>
      </c>
      <c r="E386">
        <f t="shared" si="175"/>
        <v>7.8315886487451358E-2</v>
      </c>
      <c r="F386">
        <f t="shared" si="176"/>
        <v>2.8325176594822489E-3</v>
      </c>
      <c r="G386">
        <f t="shared" si="177"/>
        <v>3.3335337759432107E-2</v>
      </c>
      <c r="H386" t="b">
        <f t="shared" si="178"/>
        <v>0</v>
      </c>
      <c r="I386">
        <f t="shared" si="179"/>
        <v>1</v>
      </c>
      <c r="J386">
        <f t="shared" si="180"/>
        <v>1781.1281514180691</v>
      </c>
      <c r="K386">
        <f t="shared" si="181"/>
        <v>11.348010754764426</v>
      </c>
      <c r="L386">
        <f t="shared" si="182"/>
        <v>64.419585463046914</v>
      </c>
      <c r="M386">
        <f t="shared" si="183"/>
        <v>0.41043321227060486</v>
      </c>
      <c r="N386">
        <f t="shared" ref="N386:N449" si="198">INDEX(P_L,MATCH(A386,curve_t,0))</f>
        <v>0.23804027584056908</v>
      </c>
      <c r="O386">
        <f t="shared" si="184"/>
        <v>0.9961511369384658</v>
      </c>
      <c r="P386">
        <f t="shared" si="185"/>
        <v>1792.4761621728335</v>
      </c>
      <c r="Q386">
        <f t="shared" si="186"/>
        <v>0.58055376628112398</v>
      </c>
      <c r="R386">
        <f t="shared" si="187"/>
        <v>6.984278686084211E-2</v>
      </c>
      <c r="S386">
        <f t="shared" si="188"/>
        <v>1793.2074296255978</v>
      </c>
      <c r="T386">
        <f t="shared" si="189"/>
        <v>64.419585463046914</v>
      </c>
      <c r="U386">
        <f t="shared" ref="U386:U449" si="199">L387+M387+V387*O387+O387*U387</f>
        <v>716.14000470940755</v>
      </c>
      <c r="V386">
        <f t="shared" si="190"/>
        <v>8.945601622155748E-2</v>
      </c>
      <c r="W386">
        <f t="shared" ref="W386:W449" si="200">P387+(1-E387)*(O387*(W387+$AL$14*W387))</f>
        <v>21482.908314219138</v>
      </c>
      <c r="X386">
        <f t="shared" ref="X386:X449" si="201">S387+(1-R387)*(O387*(X387+$AL$14*X387))</f>
        <v>23893.210984155154</v>
      </c>
      <c r="Y386">
        <f t="shared" ref="Y386:Y449" si="202">G386*(X386-W386)</f>
        <v>80.348253604778108</v>
      </c>
      <c r="Z386">
        <f t="shared" si="191"/>
        <v>15.393704152451356</v>
      </c>
      <c r="AA386">
        <f t="shared" si="192"/>
        <v>0.11937125524615905</v>
      </c>
      <c r="AB386">
        <f t="shared" si="193"/>
        <v>373</v>
      </c>
      <c r="AC386">
        <f>$AL$7*INDEX(I_L,MATCH(AB386-$AL$13,cpi_u,0))/INDEX(I_L,MATCH(AB2-$AL$13,cpi_u,0))</f>
        <v>1781.1281514180698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IF(B387&gt;=120,1,INDEX(mort_v1_F,MATCH(B387,mort_age,0))*INDEX(cif,MATCH(B387,cif_age,0),MATCH(C387,cif_year,0)))</f>
        <v>0.62417538370474579</v>
      </c>
      <c r="E387">
        <f t="shared" ref="E387:E450" si="208">1-(1-D387)^(1/12)</f>
        <v>7.8315886487451358E-2</v>
      </c>
      <c r="F387">
        <f t="shared" ref="F387:F450" si="209">G386*E387</f>
        <v>2.6106865279885358E-3</v>
      </c>
      <c r="G387">
        <f t="shared" ref="G387:G450" si="210">G386-F387</f>
        <v>3.0724651231443571E-2</v>
      </c>
      <c r="H387" t="b">
        <f t="shared" ref="H387:H450" si="211">AND(A387-$AL$10&gt;0,MOD(A387-$AL$10,12)=0)</f>
        <v>1</v>
      </c>
      <c r="I387">
        <f t="shared" ref="I387:I450" si="212">IF($AL$4="CPI",IF(H387,INDEX(I_L,MATCH(A387-$AL$13,cpi_u,0))/INDEX(I_L,MATCH(A387-$AL$13-12,cpi_u,0)),1),1)</f>
        <v>1.0250000000000001</v>
      </c>
      <c r="J387">
        <f t="shared" ref="J387:J450" si="213">J386*I387</f>
        <v>1825.6563552035211</v>
      </c>
      <c r="K387">
        <f t="shared" ref="K387:K450" si="214">$AL$17*(INDEX(I_L,MATCH(A387-1,cpi_u,0))/$AL$18)</f>
        <v>11.371385798907669</v>
      </c>
      <c r="L387">
        <f t="shared" ref="L387:L450" si="215">G386*J387</f>
        <v>60.858871233363132</v>
      </c>
      <c r="M387">
        <f t="shared" ref="M387:M450" si="216">G386*K387</f>
        <v>0.37906898639939685</v>
      </c>
      <c r="N387">
        <f t="shared" si="198"/>
        <v>0.2371242098492834</v>
      </c>
      <c r="O387">
        <f t="shared" ref="O387:O450" si="217">N387/N386</f>
        <v>0.99615163447424659</v>
      </c>
      <c r="P387">
        <f t="shared" ref="P387:P450" si="218">J387+K387</f>
        <v>1837.0277410024287</v>
      </c>
      <c r="Q387">
        <f t="shared" ref="Q387:Q450" si="219">IF(B387&gt;=120,1,D387*$AL$15)</f>
        <v>0.58055376628112398</v>
      </c>
      <c r="R387">
        <f t="shared" ref="R387:R450" si="220">1-(1-Q387)^(1/12)</f>
        <v>6.984278686084211E-2</v>
      </c>
      <c r="S387">
        <f t="shared" ref="S387:S450" si="221">J387+K387*$AL$16</f>
        <v>1837.7605147464151</v>
      </c>
      <c r="T387">
        <f t="shared" ref="T387:T450" si="222">L387</f>
        <v>60.858871233363132</v>
      </c>
      <c r="U387">
        <f t="shared" si="199"/>
        <v>657.34999122043689</v>
      </c>
      <c r="V387">
        <f t="shared" ref="V387:V450" si="223">$AL$14*U387</f>
        <v>8.2112311965754928E-2</v>
      </c>
      <c r="W387">
        <f t="shared" si="200"/>
        <v>21394.872354082425</v>
      </c>
      <c r="X387">
        <f t="shared" si="201"/>
        <v>23800.159970337012</v>
      </c>
      <c r="Y387">
        <f t="shared" si="202"/>
        <v>73.901623120732481</v>
      </c>
      <c r="Z387">
        <f t="shared" ref="Z387:Z450" si="224">N386*L387</f>
        <v>14.486862495735435</v>
      </c>
      <c r="AA387">
        <f t="shared" ref="AA387:AA450" si="225">N386*M387+N387*V387</f>
        <v>0.10970450317889485</v>
      </c>
      <c r="AB387">
        <f t="shared" ref="AB387:AB450" si="226">IF(H387,A387,AB386)</f>
        <v>385</v>
      </c>
      <c r="AC387">
        <f>$AL$7*INDEX(I_L,MATCH(AB387-$AL$13,cpi_u,0))/INDEX(I_L,MATCH(AB2-$AL$13,cpi_u,0))</f>
        <v>1825.6563552035218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0.62417538370474579</v>
      </c>
      <c r="E388">
        <f t="shared" si="208"/>
        <v>7.8315886487451358E-2</v>
      </c>
      <c r="F388">
        <f t="shared" si="209"/>
        <v>2.4062282982082674E-3</v>
      </c>
      <c r="G388">
        <f t="shared" si="210"/>
        <v>2.8318422933235304E-2</v>
      </c>
      <c r="H388" t="b">
        <f t="shared" si="211"/>
        <v>0</v>
      </c>
      <c r="I388">
        <f t="shared" si="212"/>
        <v>1</v>
      </c>
      <c r="J388">
        <f t="shared" si="213"/>
        <v>1825.6563552035211</v>
      </c>
      <c r="K388">
        <f t="shared" si="214"/>
        <v>11.394808991814623</v>
      </c>
      <c r="L388">
        <f t="shared" si="215"/>
        <v>56.092654782096645</v>
      </c>
      <c r="M388">
        <f t="shared" si="216"/>
        <v>0.3501015321224214</v>
      </c>
      <c r="N388">
        <f t="shared" si="198"/>
        <v>0.23621178696355105</v>
      </c>
      <c r="O388">
        <f t="shared" si="217"/>
        <v>0.99615213104426459</v>
      </c>
      <c r="P388">
        <f t="shared" si="218"/>
        <v>1837.0511641953358</v>
      </c>
      <c r="Q388">
        <f t="shared" si="219"/>
        <v>0.58055376628112398</v>
      </c>
      <c r="R388">
        <f t="shared" si="220"/>
        <v>6.984278686084211E-2</v>
      </c>
      <c r="S388">
        <f t="shared" si="221"/>
        <v>1837.7854473332575</v>
      </c>
      <c r="T388">
        <f t="shared" si="222"/>
        <v>56.092654782096645</v>
      </c>
      <c r="U388">
        <f t="shared" si="199"/>
        <v>603.15303631197889</v>
      </c>
      <c r="V388">
        <f t="shared" si="223"/>
        <v>7.5342345694400847E-2</v>
      </c>
      <c r="W388">
        <f t="shared" si="200"/>
        <v>21298.962789488578</v>
      </c>
      <c r="X388">
        <f t="shared" si="201"/>
        <v>23699.709381914363</v>
      </c>
      <c r="Y388">
        <f t="shared" si="202"/>
        <v>67.985357359836854</v>
      </c>
      <c r="Z388">
        <f t="shared" si="224"/>
        <v>13.300926443553294</v>
      </c>
      <c r="AA388">
        <f t="shared" si="225"/>
        <v>0.10081429928205271</v>
      </c>
      <c r="AB388">
        <f t="shared" si="226"/>
        <v>385</v>
      </c>
      <c r="AC388">
        <f>$AL$7*INDEX(I_L,MATCH(AB388-$AL$13,cpi_u,0))/INDEX(I_L,MATCH(AB2-$AL$13,cpi_u,0))</f>
        <v>1825.6563552035218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0.62417538370474579</v>
      </c>
      <c r="E389">
        <f t="shared" si="208"/>
        <v>7.8315886487451358E-2</v>
      </c>
      <c r="F389">
        <f t="shared" si="209"/>
        <v>2.2177823959428954E-3</v>
      </c>
      <c r="G389">
        <f t="shared" si="210"/>
        <v>2.610064053729241E-2</v>
      </c>
      <c r="H389" t="b">
        <f t="shared" si="211"/>
        <v>0</v>
      </c>
      <c r="I389">
        <f t="shared" si="212"/>
        <v>1</v>
      </c>
      <c r="J389">
        <f t="shared" si="213"/>
        <v>1825.6563552035211</v>
      </c>
      <c r="K389">
        <f t="shared" si="214"/>
        <v>11.418280432663893</v>
      </c>
      <c r="L389">
        <f t="shared" si="215"/>
        <v>51.699708797402174</v>
      </c>
      <c r="M389">
        <f t="shared" si="216"/>
        <v>0.32334769446246114</v>
      </c>
      <c r="N389">
        <f t="shared" si="198"/>
        <v>0.23530299202477498</v>
      </c>
      <c r="O389">
        <f t="shared" si="217"/>
        <v>0.99615262663028625</v>
      </c>
      <c r="P389">
        <f t="shared" si="218"/>
        <v>1837.0746356361851</v>
      </c>
      <c r="Q389">
        <f t="shared" si="219"/>
        <v>0.58055376628112398</v>
      </c>
      <c r="R389">
        <f t="shared" si="220"/>
        <v>6.984278686084211E-2</v>
      </c>
      <c r="S389">
        <f t="shared" si="221"/>
        <v>1837.8104312771466</v>
      </c>
      <c r="T389">
        <f t="shared" si="222"/>
        <v>51.699708797402174</v>
      </c>
      <c r="U389">
        <f t="shared" si="199"/>
        <v>553.18947092738836</v>
      </c>
      <c r="V389">
        <f t="shared" si="223"/>
        <v>6.9101189654885348E-2</v>
      </c>
      <c r="W389">
        <f t="shared" si="200"/>
        <v>21194.478738443031</v>
      </c>
      <c r="X389">
        <f t="shared" si="201"/>
        <v>23591.273947137262</v>
      </c>
      <c r="Y389">
        <f t="shared" si="202"/>
        <v>62.557890183632878</v>
      </c>
      <c r="Z389">
        <f t="shared" si="224"/>
        <v>12.212080600529589</v>
      </c>
      <c r="AA389">
        <f t="shared" si="225"/>
        <v>9.2638253397788223E-2</v>
      </c>
      <c r="AB389">
        <f t="shared" si="226"/>
        <v>385</v>
      </c>
      <c r="AC389">
        <f>$AL$7*INDEX(I_L,MATCH(AB389-$AL$13,cpi_u,0))/INDEX(I_L,MATCH(AB2-$AL$13,cpi_u,0))</f>
        <v>1825.6563552035218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0.62417538370474579</v>
      </c>
      <c r="E390">
        <f t="shared" si="208"/>
        <v>7.8315886487451358E-2</v>
      </c>
      <c r="F390">
        <f t="shared" si="209"/>
        <v>2.044094801568364E-3</v>
      </c>
      <c r="G390">
        <f t="shared" si="210"/>
        <v>2.4056545735724046E-2</v>
      </c>
      <c r="H390" t="b">
        <f t="shared" si="211"/>
        <v>0</v>
      </c>
      <c r="I390">
        <f t="shared" si="212"/>
        <v>1</v>
      </c>
      <c r="J390">
        <f t="shared" si="213"/>
        <v>1825.6563552035211</v>
      </c>
      <c r="K390">
        <f t="shared" si="214"/>
        <v>11.441800220838331</v>
      </c>
      <c r="L390">
        <f t="shared" si="215"/>
        <v>47.650800271790537</v>
      </c>
      <c r="M390">
        <f t="shared" si="216"/>
        <v>0.29863831466361418</v>
      </c>
      <c r="N390">
        <f t="shared" si="198"/>
        <v>0.23439780993657788</v>
      </c>
      <c r="O390">
        <f t="shared" si="217"/>
        <v>0.99615312121444766</v>
      </c>
      <c r="P390">
        <f t="shared" si="218"/>
        <v>1837.0981554243594</v>
      </c>
      <c r="Q390">
        <f t="shared" si="219"/>
        <v>0.58055376628112398</v>
      </c>
      <c r="R390">
        <f t="shared" si="220"/>
        <v>6.984278686084211E-2</v>
      </c>
      <c r="S390">
        <f t="shared" si="221"/>
        <v>1837.8354666838695</v>
      </c>
      <c r="T390">
        <f t="shared" si="222"/>
        <v>47.650800271790537</v>
      </c>
      <c r="U390">
        <f t="shared" si="199"/>
        <v>507.12778772510643</v>
      </c>
      <c r="V390">
        <f t="shared" si="223"/>
        <v>6.3347433891153687E-2</v>
      </c>
      <c r="W390">
        <f t="shared" si="200"/>
        <v>21080.656936212585</v>
      </c>
      <c r="X390">
        <f t="shared" si="201"/>
        <v>23474.222108832044</v>
      </c>
      <c r="Y390">
        <f t="shared" si="202"/>
        <v>57.580910046556241</v>
      </c>
      <c r="Z390">
        <f t="shared" si="224"/>
        <v>11.212375876327274</v>
      </c>
      <c r="AA390">
        <f t="shared" si="225"/>
        <v>8.5118988742773224E-2</v>
      </c>
      <c r="AB390">
        <f t="shared" si="226"/>
        <v>385</v>
      </c>
      <c r="AC390">
        <f>$AL$7*INDEX(I_L,MATCH(AB390-$AL$13,cpi_u,0))/INDEX(I_L,MATCH(AB2-$AL$13,cpi_u,0))</f>
        <v>1825.6563552035218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0.62417538370474579</v>
      </c>
      <c r="E391">
        <f t="shared" si="208"/>
        <v>7.8315886487451358E-2</v>
      </c>
      <c r="F391">
        <f t="shared" si="209"/>
        <v>1.8840097051191465E-3</v>
      </c>
      <c r="G391">
        <f t="shared" si="210"/>
        <v>2.21725360306049E-2</v>
      </c>
      <c r="H391" t="b">
        <f t="shared" si="211"/>
        <v>0</v>
      </c>
      <c r="I391">
        <f t="shared" si="212"/>
        <v>1</v>
      </c>
      <c r="J391">
        <f t="shared" si="213"/>
        <v>1825.6563552035211</v>
      </c>
      <c r="K391">
        <f t="shared" si="214"/>
        <v>11.46536845592551</v>
      </c>
      <c r="L391">
        <f t="shared" si="215"/>
        <v>43.91898560666877</v>
      </c>
      <c r="M391">
        <f t="shared" si="216"/>
        <v>0.27581716063689982</v>
      </c>
      <c r="N391">
        <f t="shared" si="198"/>
        <v>0.23349622566466183</v>
      </c>
      <c r="O391">
        <f t="shared" si="217"/>
        <v>0.99615361477925068</v>
      </c>
      <c r="P391">
        <f t="shared" si="218"/>
        <v>1837.1217236594466</v>
      </c>
      <c r="Q391">
        <f t="shared" si="219"/>
        <v>0.58055376628112398</v>
      </c>
      <c r="R391">
        <f t="shared" si="220"/>
        <v>6.984278686084211E-2</v>
      </c>
      <c r="S391">
        <f t="shared" si="221"/>
        <v>1837.8605536594312</v>
      </c>
      <c r="T391">
        <f t="shared" si="222"/>
        <v>43.91898560666877</v>
      </c>
      <c r="U391">
        <f t="shared" si="199"/>
        <v>464.66243602897242</v>
      </c>
      <c r="V391">
        <f t="shared" si="223"/>
        <v>5.804291080181033E-2</v>
      </c>
      <c r="W391">
        <f t="shared" si="200"/>
        <v>20956.66618322756</v>
      </c>
      <c r="X391">
        <f t="shared" si="201"/>
        <v>23347.872364251332</v>
      </c>
      <c r="Y391">
        <f t="shared" si="202"/>
        <v>53.019105205354727</v>
      </c>
      <c r="Z391">
        <f t="shared" si="224"/>
        <v>10.294514040839246</v>
      </c>
      <c r="AA391">
        <f t="shared" si="225"/>
        <v>7.8203738995027944E-2</v>
      </c>
      <c r="AB391">
        <f t="shared" si="226"/>
        <v>385</v>
      </c>
      <c r="AC391">
        <f>$AL$7*INDEX(I_L,MATCH(AB391-$AL$13,cpi_u,0))/INDEX(I_L,MATCH(AB2-$AL$13,cpi_u,0))</f>
        <v>1825.6563552035218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0.62417538370474579</v>
      </c>
      <c r="E392">
        <f t="shared" si="208"/>
        <v>7.8315886487451358E-2</v>
      </c>
      <c r="F392">
        <f t="shared" si="209"/>
        <v>1.7364618149117786E-3</v>
      </c>
      <c r="G392">
        <f t="shared" si="210"/>
        <v>2.0436074215693122E-2</v>
      </c>
      <c r="H392" t="b">
        <f t="shared" si="211"/>
        <v>0</v>
      </c>
      <c r="I392">
        <f t="shared" si="212"/>
        <v>1</v>
      </c>
      <c r="J392">
        <f t="shared" si="213"/>
        <v>1825.6563552035211</v>
      </c>
      <c r="K392">
        <f t="shared" si="214"/>
        <v>11.488985237718136</v>
      </c>
      <c r="L392">
        <f t="shared" si="215"/>
        <v>40.479431315252889</v>
      </c>
      <c r="M392">
        <f t="shared" si="216"/>
        <v>0.25473993913839316</v>
      </c>
      <c r="N392">
        <f t="shared" si="198"/>
        <v>0.2325982242366644</v>
      </c>
      <c r="O392">
        <f t="shared" si="217"/>
        <v>0.99615410730755405</v>
      </c>
      <c r="P392">
        <f t="shared" si="218"/>
        <v>1837.1453404412393</v>
      </c>
      <c r="Q392">
        <f t="shared" si="219"/>
        <v>0.58055376628112398</v>
      </c>
      <c r="R392">
        <f t="shared" si="220"/>
        <v>6.984278686084211E-2</v>
      </c>
      <c r="S392">
        <f t="shared" si="221"/>
        <v>1837.885692310055</v>
      </c>
      <c r="T392">
        <f t="shared" si="222"/>
        <v>40.479431315252889</v>
      </c>
      <c r="U392">
        <f t="shared" si="199"/>
        <v>425.51178943343297</v>
      </c>
      <c r="V392">
        <f t="shared" si="223"/>
        <v>5.3152441265261856E-2</v>
      </c>
      <c r="W392">
        <f t="shared" si="200"/>
        <v>20821.601298877504</v>
      </c>
      <c r="X392">
        <f t="shared" si="201"/>
        <v>23211.48931551139</v>
      </c>
      <c r="Y392">
        <f t="shared" si="202"/>
        <v>48.839928875125729</v>
      </c>
      <c r="Z392">
        <f t="shared" si="224"/>
        <v>9.451794429163467</v>
      </c>
      <c r="AA392">
        <f t="shared" si="225"/>
        <v>7.1843977767003978E-2</v>
      </c>
      <c r="AB392">
        <f t="shared" si="226"/>
        <v>385</v>
      </c>
      <c r="AC392">
        <f>$AL$7*INDEX(I_L,MATCH(AB392-$AL$13,cpi_u,0))/INDEX(I_L,MATCH(AB2-$AL$13,cpi_u,0))</f>
        <v>1825.6563552035218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0.62417538370474579</v>
      </c>
      <c r="E393">
        <f t="shared" si="208"/>
        <v>7.8315886487451358E-2</v>
      </c>
      <c r="F393">
        <f t="shared" si="209"/>
        <v>1.6004692685253541E-3</v>
      </c>
      <c r="G393">
        <f t="shared" si="210"/>
        <v>1.8835604947167767E-2</v>
      </c>
      <c r="H393" t="b">
        <f t="shared" si="211"/>
        <v>0</v>
      </c>
      <c r="I393">
        <f t="shared" si="212"/>
        <v>1</v>
      </c>
      <c r="J393">
        <f t="shared" si="213"/>
        <v>1825.6563552035211</v>
      </c>
      <c r="K393">
        <f t="shared" si="214"/>
        <v>11.512650666214478</v>
      </c>
      <c r="L393">
        <f t="shared" si="215"/>
        <v>37.30924876729096</v>
      </c>
      <c r="M393">
        <f t="shared" si="216"/>
        <v>0.23527338343410795</v>
      </c>
      <c r="N393">
        <f t="shared" si="198"/>
        <v>0.23170379074201336</v>
      </c>
      <c r="O393">
        <f t="shared" si="217"/>
        <v>0.99615459878257295</v>
      </c>
      <c r="P393">
        <f t="shared" si="218"/>
        <v>1837.1690058697357</v>
      </c>
      <c r="Q393">
        <f t="shared" si="219"/>
        <v>0.58055376628112398</v>
      </c>
      <c r="R393">
        <f t="shared" si="220"/>
        <v>6.984278686084211E-2</v>
      </c>
      <c r="S393">
        <f t="shared" si="221"/>
        <v>1837.910882742183</v>
      </c>
      <c r="T393">
        <f t="shared" si="222"/>
        <v>37.30924876729096</v>
      </c>
      <c r="U393">
        <f t="shared" si="199"/>
        <v>389.41627254475537</v>
      </c>
      <c r="V393">
        <f t="shared" si="223"/>
        <v>4.8643600643197622E-2</v>
      </c>
      <c r="W393">
        <f t="shared" si="200"/>
        <v>20674.476537230108</v>
      </c>
      <c r="X393">
        <f t="shared" si="201"/>
        <v>23064.279407734182</v>
      </c>
      <c r="Y393">
        <f t="shared" si="202"/>
        <v>45.013382770422268</v>
      </c>
      <c r="Z393">
        <f t="shared" si="224"/>
        <v>8.6780650108758373</v>
      </c>
      <c r="AA393">
        <f t="shared" si="225"/>
        <v>6.5995077861294896E-2</v>
      </c>
      <c r="AB393">
        <f t="shared" si="226"/>
        <v>385</v>
      </c>
      <c r="AC393">
        <f>$AL$7*INDEX(I_L,MATCH(AB393-$AL$13,cpi_u,0))/INDEX(I_L,MATCH(AB2-$AL$13,cpi_u,0))</f>
        <v>1825.6563552035218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0.62417538370474579</v>
      </c>
      <c r="E394">
        <f t="shared" si="208"/>
        <v>7.8315886487451358E-2</v>
      </c>
      <c r="F394">
        <f t="shared" si="209"/>
        <v>1.4751270989648681E-3</v>
      </c>
      <c r="G394">
        <f t="shared" si="210"/>
        <v>1.7360477848202899E-2</v>
      </c>
      <c r="H394" t="b">
        <f t="shared" si="211"/>
        <v>0</v>
      </c>
      <c r="I394">
        <f t="shared" si="212"/>
        <v>1</v>
      </c>
      <c r="J394">
        <f t="shared" si="213"/>
        <v>1825.6563552035211</v>
      </c>
      <c r="K394">
        <f t="shared" si="214"/>
        <v>11.536364841618777</v>
      </c>
      <c r="L394">
        <f t="shared" si="215"/>
        <v>34.387341875899715</v>
      </c>
      <c r="M394">
        <f t="shared" si="216"/>
        <v>0.21729441068312694</v>
      </c>
      <c r="N394">
        <f t="shared" si="198"/>
        <v>0.23081291033177836</v>
      </c>
      <c r="O394">
        <f t="shared" si="217"/>
        <v>0.9961550891878721</v>
      </c>
      <c r="P394">
        <f t="shared" si="218"/>
        <v>1837.1927200451398</v>
      </c>
      <c r="Q394">
        <f t="shared" si="219"/>
        <v>0.58055376628112398</v>
      </c>
      <c r="R394">
        <f t="shared" si="220"/>
        <v>6.984278686084211E-2</v>
      </c>
      <c r="S394">
        <f t="shared" si="221"/>
        <v>1837.936125062477</v>
      </c>
      <c r="T394">
        <f t="shared" si="222"/>
        <v>34.387341875899715</v>
      </c>
      <c r="U394">
        <f t="shared" si="199"/>
        <v>356.13663439789468</v>
      </c>
      <c r="V394">
        <f t="shared" si="223"/>
        <v>4.4486503105934425E-2</v>
      </c>
      <c r="W394">
        <f t="shared" si="200"/>
        <v>20514.218416790918</v>
      </c>
      <c r="X394">
        <f t="shared" si="201"/>
        <v>22905.386330202688</v>
      </c>
      <c r="Y394">
        <f t="shared" si="202"/>
        <v>41.511817592118568</v>
      </c>
      <c r="Z394">
        <f t="shared" si="224"/>
        <v>7.9676774661875402</v>
      </c>
      <c r="AA394">
        <f t="shared" si="225"/>
        <v>6.0615997914696781E-2</v>
      </c>
      <c r="AB394">
        <f t="shared" si="226"/>
        <v>385</v>
      </c>
      <c r="AC394">
        <f>$AL$7*INDEX(I_L,MATCH(AB394-$AL$13,cpi_u,0))/INDEX(I_L,MATCH(AB2-$AL$13,cpi_u,0))</f>
        <v>1825.6563552035218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0.62417538370474579</v>
      </c>
      <c r="E395">
        <f t="shared" si="208"/>
        <v>7.8315886487451358E-2</v>
      </c>
      <c r="F395">
        <f t="shared" si="209"/>
        <v>1.3596012125277721E-3</v>
      </c>
      <c r="G395">
        <f t="shared" si="210"/>
        <v>1.6000876635675128E-2</v>
      </c>
      <c r="H395" t="b">
        <f t="shared" si="211"/>
        <v>0</v>
      </c>
      <c r="I395">
        <f t="shared" si="212"/>
        <v>1</v>
      </c>
      <c r="J395">
        <f t="shared" si="213"/>
        <v>1825.6563552035211</v>
      </c>
      <c r="K395">
        <f t="shared" si="214"/>
        <v>11.56012786434168</v>
      </c>
      <c r="L395">
        <f t="shared" si="215"/>
        <v>31.694266712941573</v>
      </c>
      <c r="M395">
        <f t="shared" si="216"/>
        <v>0.20068934371129685</v>
      </c>
      <c r="N395">
        <f t="shared" si="198"/>
        <v>0.22992556821852028</v>
      </c>
      <c r="O395">
        <f t="shared" si="217"/>
        <v>0.99615557850736081</v>
      </c>
      <c r="P395">
        <f t="shared" si="218"/>
        <v>1837.2164830678628</v>
      </c>
      <c r="Q395">
        <f t="shared" si="219"/>
        <v>0.58055376628112398</v>
      </c>
      <c r="R395">
        <f t="shared" si="220"/>
        <v>6.984278686084211E-2</v>
      </c>
      <c r="S395">
        <f t="shared" si="221"/>
        <v>1837.9614193778179</v>
      </c>
      <c r="T395">
        <f t="shared" si="222"/>
        <v>31.694266712941573</v>
      </c>
      <c r="U395">
        <f t="shared" si="199"/>
        <v>325.45235706430941</v>
      </c>
      <c r="V395">
        <f t="shared" si="223"/>
        <v>4.0653602845022757E-2</v>
      </c>
      <c r="W395">
        <f t="shared" si="200"/>
        <v>20339.657912160234</v>
      </c>
      <c r="X395">
        <f t="shared" si="201"/>
        <v>22733.886053885704</v>
      </c>
      <c r="Y395">
        <f t="shared" si="202"/>
        <v>38.309749133410961</v>
      </c>
      <c r="Z395">
        <f t="shared" si="224"/>
        <v>7.3154459408456516</v>
      </c>
      <c r="AA395">
        <f t="shared" si="225"/>
        <v>5.5668994228850917E-2</v>
      </c>
      <c r="AB395">
        <f t="shared" si="226"/>
        <v>385</v>
      </c>
      <c r="AC395">
        <f>$AL$7*INDEX(I_L,MATCH(AB395-$AL$13,cpi_u,0))/INDEX(I_L,MATCH(AB2-$AL$13,cpi_u,0))</f>
        <v>1825.6563552035218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0.62417538370474579</v>
      </c>
      <c r="E396">
        <f t="shared" si="208"/>
        <v>7.8315886487451358E-2</v>
      </c>
      <c r="F396">
        <f t="shared" si="209"/>
        <v>1.253122838299246E-3</v>
      </c>
      <c r="G396">
        <f t="shared" si="210"/>
        <v>1.4747753797375881E-2</v>
      </c>
      <c r="H396" t="b">
        <f t="shared" si="211"/>
        <v>0</v>
      </c>
      <c r="I396">
        <f t="shared" si="212"/>
        <v>1</v>
      </c>
      <c r="J396">
        <f t="shared" si="213"/>
        <v>1825.6563552035211</v>
      </c>
      <c r="K396">
        <f t="shared" si="214"/>
        <v>11.583939835000676</v>
      </c>
      <c r="L396">
        <f t="shared" si="215"/>
        <v>29.212102118747833</v>
      </c>
      <c r="M396">
        <f t="shared" si="216"/>
        <v>0.18535319225492872</v>
      </c>
      <c r="N396">
        <f t="shared" si="198"/>
        <v>0.22904174967613833</v>
      </c>
      <c r="O396">
        <f t="shared" si="217"/>
        <v>0.99615606672528922</v>
      </c>
      <c r="P396">
        <f t="shared" si="218"/>
        <v>1837.2402950385217</v>
      </c>
      <c r="Q396">
        <f t="shared" si="219"/>
        <v>0.58055376628112398</v>
      </c>
      <c r="R396">
        <f t="shared" si="220"/>
        <v>6.984278686084211E-2</v>
      </c>
      <c r="S396">
        <f t="shared" si="221"/>
        <v>1837.9867657953068</v>
      </c>
      <c r="T396">
        <f t="shared" si="222"/>
        <v>29.212102118747833</v>
      </c>
      <c r="U396">
        <f t="shared" si="199"/>
        <v>297.16018886527729</v>
      </c>
      <c r="V396">
        <f t="shared" si="223"/>
        <v>3.7119510850842613E-2</v>
      </c>
      <c r="W396">
        <f t="shared" si="200"/>
        <v>20149.521950803926</v>
      </c>
      <c r="X396">
        <f t="shared" si="201"/>
        <v>22548.781476581986</v>
      </c>
      <c r="Y396">
        <f t="shared" si="202"/>
        <v>35.383688782183633</v>
      </c>
      <c r="Z396">
        <f t="shared" si="224"/>
        <v>6.7166091785105353</v>
      </c>
      <c r="AA396">
        <f t="shared" si="225"/>
        <v>5.1119355762730509E-2</v>
      </c>
      <c r="AB396">
        <f t="shared" si="226"/>
        <v>385</v>
      </c>
      <c r="AC396">
        <f>$AL$7*INDEX(I_L,MATCH(AB396-$AL$13,cpi_u,0))/INDEX(I_L,MATCH(AB2-$AL$13,cpi_u,0))</f>
        <v>1825.6563552035218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0.62417538370474579</v>
      </c>
      <c r="E397">
        <f t="shared" si="208"/>
        <v>7.8315886487451358E-2</v>
      </c>
      <c r="F397">
        <f t="shared" si="209"/>
        <v>1.1549834123401692E-3</v>
      </c>
      <c r="G397">
        <f t="shared" si="210"/>
        <v>1.3592770385035712E-2</v>
      </c>
      <c r="H397" t="b">
        <f t="shared" si="211"/>
        <v>0</v>
      </c>
      <c r="I397">
        <f t="shared" si="212"/>
        <v>1</v>
      </c>
      <c r="J397">
        <f t="shared" si="213"/>
        <v>1825.6563552035211</v>
      </c>
      <c r="K397">
        <f t="shared" si="214"/>
        <v>11.607800854420486</v>
      </c>
      <c r="L397">
        <f t="shared" si="215"/>
        <v>26.924330445156141</v>
      </c>
      <c r="M397">
        <f t="shared" si="216"/>
        <v>0.17118898912996272</v>
      </c>
      <c r="N397">
        <f t="shared" si="198"/>
        <v>0.22816144003971559</v>
      </c>
      <c r="O397">
        <f t="shared" si="217"/>
        <v>0.99615655382624568</v>
      </c>
      <c r="P397">
        <f t="shared" si="218"/>
        <v>1837.2641560579416</v>
      </c>
      <c r="Q397">
        <f t="shared" si="219"/>
        <v>0.58055376628112398</v>
      </c>
      <c r="R397">
        <f t="shared" si="220"/>
        <v>6.984278686084211E-2</v>
      </c>
      <c r="S397">
        <f t="shared" si="221"/>
        <v>1838.0121644222659</v>
      </c>
      <c r="T397">
        <f t="shared" si="222"/>
        <v>26.924330445156141</v>
      </c>
      <c r="U397">
        <f t="shared" si="199"/>
        <v>271.07279243410676</v>
      </c>
      <c r="V397">
        <f t="shared" si="223"/>
        <v>3.3860826036450846E-2</v>
      </c>
      <c r="W397">
        <f t="shared" si="200"/>
        <v>19942.424153102074</v>
      </c>
      <c r="X397">
        <f t="shared" si="201"/>
        <v>22348.996644660714</v>
      </c>
      <c r="Y397">
        <f t="shared" si="202"/>
        <v>32.711987292699888</v>
      </c>
      <c r="Z397">
        <f t="shared" si="224"/>
        <v>6.166795754017083</v>
      </c>
      <c r="AA397">
        <f t="shared" si="225"/>
        <v>4.693516042502701E-2</v>
      </c>
      <c r="AB397">
        <f t="shared" si="226"/>
        <v>385</v>
      </c>
      <c r="AC397">
        <f>$AL$7*INDEX(I_L,MATCH(AB397-$AL$13,cpi_u,0))/INDEX(I_L,MATCH(AB2-$AL$13,cpi_u,0))</f>
        <v>1825.6563552035218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0.66711422439595114</v>
      </c>
      <c r="E398">
        <f t="shared" si="208"/>
        <v>8.7587408883329276E-2</v>
      </c>
      <c r="F398">
        <f t="shared" si="209"/>
        <v>1.1905555375713321E-3</v>
      </c>
      <c r="G398">
        <f t="shared" si="210"/>
        <v>1.240221484746438E-2</v>
      </c>
      <c r="H398" t="b">
        <f t="shared" si="211"/>
        <v>0</v>
      </c>
      <c r="I398">
        <f t="shared" si="212"/>
        <v>1</v>
      </c>
      <c r="J398">
        <f t="shared" si="213"/>
        <v>1825.6563552035211</v>
      </c>
      <c r="K398">
        <f t="shared" si="214"/>
        <v>11.631711023633533</v>
      </c>
      <c r="L398">
        <f t="shared" si="215"/>
        <v>24.815727638262661</v>
      </c>
      <c r="M398">
        <f t="shared" si="216"/>
        <v>0.15810717712933933</v>
      </c>
      <c r="N398">
        <f t="shared" si="198"/>
        <v>0.22728462470536093</v>
      </c>
      <c r="O398">
        <f t="shared" si="217"/>
        <v>0.99615703979514669</v>
      </c>
      <c r="P398">
        <f t="shared" si="218"/>
        <v>1837.2880662271546</v>
      </c>
      <c r="Q398">
        <f t="shared" si="219"/>
        <v>0.62049174899211201</v>
      </c>
      <c r="R398">
        <f t="shared" si="220"/>
        <v>7.7566425586994558E-2</v>
      </c>
      <c r="S398">
        <f t="shared" si="221"/>
        <v>1838.0376153662378</v>
      </c>
      <c r="T398">
        <f t="shared" si="222"/>
        <v>24.815727638262661</v>
      </c>
      <c r="U398">
        <f t="shared" si="199"/>
        <v>247.01749863458716</v>
      </c>
      <c r="V398">
        <f t="shared" si="223"/>
        <v>3.0855979584370093E-2</v>
      </c>
      <c r="W398">
        <f t="shared" si="200"/>
        <v>19917.208472250393</v>
      </c>
      <c r="X398">
        <f t="shared" si="201"/>
        <v>22318.695686492498</v>
      </c>
      <c r="Y398">
        <f t="shared" si="202"/>
        <v>29.7837603844693</v>
      </c>
      <c r="Z398">
        <f t="shared" si="224"/>
        <v>5.6619921535793791</v>
      </c>
      <c r="AA398">
        <f t="shared" si="225"/>
        <v>4.3087050954194288E-2</v>
      </c>
      <c r="AB398">
        <f t="shared" si="226"/>
        <v>385</v>
      </c>
      <c r="AC398">
        <f>$AL$7*INDEX(I_L,MATCH(AB398-$AL$13,cpi_u,0))/INDEX(I_L,MATCH(AB2-$AL$13,cpi_u,0))</f>
        <v>1825.6563552035218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0.66711422439595114</v>
      </c>
      <c r="E399">
        <f t="shared" si="208"/>
        <v>8.7587408883329276E-2</v>
      </c>
      <c r="F399">
        <f t="shared" si="209"/>
        <v>1.0862778629037598E-3</v>
      </c>
      <c r="G399">
        <f t="shared" si="210"/>
        <v>1.1315936984560619E-2</v>
      </c>
      <c r="H399" t="b">
        <f t="shared" si="211"/>
        <v>1</v>
      </c>
      <c r="I399">
        <f t="shared" si="212"/>
        <v>1.0249999999999999</v>
      </c>
      <c r="J399">
        <f t="shared" si="213"/>
        <v>1871.2977640836091</v>
      </c>
      <c r="K399">
        <f t="shared" si="214"/>
        <v>11.655670443880362</v>
      </c>
      <c r="L399">
        <f t="shared" si="215"/>
        <v>23.208236913744631</v>
      </c>
      <c r="M399">
        <f t="shared" si="216"/>
        <v>0.14455612903624476</v>
      </c>
      <c r="N399">
        <f t="shared" si="198"/>
        <v>0.2264112891300504</v>
      </c>
      <c r="O399">
        <f t="shared" si="217"/>
        <v>0.9961575246172385</v>
      </c>
      <c r="P399">
        <f t="shared" si="218"/>
        <v>1882.9534345274894</v>
      </c>
      <c r="Q399">
        <f t="shared" si="219"/>
        <v>0.62049174899211201</v>
      </c>
      <c r="R399">
        <f t="shared" si="220"/>
        <v>7.7566425586994558E-2</v>
      </c>
      <c r="S399">
        <f t="shared" si="221"/>
        <v>1883.7045276150754</v>
      </c>
      <c r="T399">
        <f t="shared" si="222"/>
        <v>23.208236913744631</v>
      </c>
      <c r="U399">
        <f t="shared" si="199"/>
        <v>224.4994036278033</v>
      </c>
      <c r="V399">
        <f t="shared" si="223"/>
        <v>2.8043151004820462E-2</v>
      </c>
      <c r="W399">
        <f t="shared" si="200"/>
        <v>19839.223560020586</v>
      </c>
      <c r="X399">
        <f t="shared" si="201"/>
        <v>22236.021553552804</v>
      </c>
      <c r="Y399">
        <f t="shared" si="202"/>
        <v>27.122015059531911</v>
      </c>
      <c r="Z399">
        <f t="shared" si="224"/>
        <v>5.2748754170135523</v>
      </c>
      <c r="AA399">
        <f t="shared" si="225"/>
        <v>3.9204671507132687E-2</v>
      </c>
      <c r="AB399">
        <f t="shared" si="226"/>
        <v>397</v>
      </c>
      <c r="AC399">
        <f>$AL$7*INDEX(I_L,MATCH(AB399-$AL$13,cpi_u,0))/INDEX(I_L,MATCH(AB2-$AL$13,cpi_u,0))</f>
        <v>1871.2977640836095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0.66711422439595114</v>
      </c>
      <c r="E400">
        <f t="shared" si="208"/>
        <v>8.7587408883329276E-2</v>
      </c>
      <c r="F400">
        <f t="shared" si="209"/>
        <v>9.9113359956469905E-4</v>
      </c>
      <c r="G400">
        <f t="shared" si="210"/>
        <v>1.0324803384995921E-2</v>
      </c>
      <c r="H400" t="b">
        <f t="shared" si="211"/>
        <v>0</v>
      </c>
      <c r="I400">
        <f t="shared" si="212"/>
        <v>1</v>
      </c>
      <c r="J400">
        <f t="shared" si="213"/>
        <v>1871.2977640836091</v>
      </c>
      <c r="K400">
        <f t="shared" si="214"/>
        <v>11.679679216609987</v>
      </c>
      <c r="L400">
        <f t="shared" si="215"/>
        <v>21.175487577719306</v>
      </c>
      <c r="M400">
        <f t="shared" si="216"/>
        <v>0.13216651401504095</v>
      </c>
      <c r="N400">
        <f t="shared" si="198"/>
        <v>0.22554141883146567</v>
      </c>
      <c r="O400">
        <f t="shared" si="217"/>
        <v>0.99615800827808954</v>
      </c>
      <c r="P400">
        <f t="shared" si="218"/>
        <v>1882.977443300219</v>
      </c>
      <c r="Q400">
        <f t="shared" si="219"/>
        <v>0.62049174899211201</v>
      </c>
      <c r="R400">
        <f t="shared" si="220"/>
        <v>7.7566425586994558E-2</v>
      </c>
      <c r="S400">
        <f t="shared" si="221"/>
        <v>1883.7300835165888</v>
      </c>
      <c r="T400">
        <f t="shared" si="222"/>
        <v>21.175487577719306</v>
      </c>
      <c r="U400">
        <f t="shared" si="199"/>
        <v>203.94994518364697</v>
      </c>
      <c r="V400">
        <f t="shared" si="223"/>
        <v>2.5476232977848075E-2</v>
      </c>
      <c r="W400">
        <f t="shared" si="200"/>
        <v>19753.397481643922</v>
      </c>
      <c r="X400">
        <f t="shared" si="201"/>
        <v>22146.022405714473</v>
      </c>
      <c r="Y400">
        <f t="shared" si="202"/>
        <v>24.703381915069233</v>
      </c>
      <c r="Z400">
        <f t="shared" si="224"/>
        <v>4.7943694404287962</v>
      </c>
      <c r="AA400">
        <f t="shared" si="225"/>
        <v>3.566993655027513E-2</v>
      </c>
      <c r="AB400">
        <f t="shared" si="226"/>
        <v>397</v>
      </c>
      <c r="AC400">
        <f>$AL$7*INDEX(I_L,MATCH(AB400-$AL$13,cpi_u,0))/INDEX(I_L,MATCH(AB2-$AL$13,cpi_u,0))</f>
        <v>1871.2977640836095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0.66711422439595114</v>
      </c>
      <c r="E401">
        <f t="shared" si="208"/>
        <v>8.7587408883329276E-2</v>
      </c>
      <c r="F401">
        <f t="shared" si="209"/>
        <v>9.0432277572161991E-4</v>
      </c>
      <c r="G401">
        <f t="shared" si="210"/>
        <v>9.4204806092743013E-3</v>
      </c>
      <c r="H401" t="b">
        <f t="shared" si="211"/>
        <v>0</v>
      </c>
      <c r="I401">
        <f t="shared" si="212"/>
        <v>1</v>
      </c>
      <c r="J401">
        <f t="shared" si="213"/>
        <v>1871.2977640836091</v>
      </c>
      <c r="K401">
        <f t="shared" si="214"/>
        <v>11.703737443480488</v>
      </c>
      <c r="L401">
        <f t="shared" si="215"/>
        <v>19.320781488945745</v>
      </c>
      <c r="M401">
        <f t="shared" si="216"/>
        <v>0.12083878797355085</v>
      </c>
      <c r="N401">
        <f t="shared" si="198"/>
        <v>0.22467499938783086</v>
      </c>
      <c r="O401">
        <f t="shared" si="217"/>
        <v>0.99615849076358687</v>
      </c>
      <c r="P401">
        <f t="shared" si="218"/>
        <v>1883.0015015270897</v>
      </c>
      <c r="Q401">
        <f t="shared" si="219"/>
        <v>0.62049174899211201</v>
      </c>
      <c r="R401">
        <f t="shared" si="220"/>
        <v>7.7566425586994558E-2</v>
      </c>
      <c r="S401">
        <f t="shared" si="221"/>
        <v>1883.7556920590753</v>
      </c>
      <c r="T401">
        <f t="shared" si="222"/>
        <v>19.320781488945745</v>
      </c>
      <c r="U401">
        <f t="shared" si="199"/>
        <v>185.19671497688077</v>
      </c>
      <c r="V401">
        <f t="shared" si="223"/>
        <v>2.3133689264955223E-2</v>
      </c>
      <c r="W401">
        <f t="shared" si="200"/>
        <v>19658.945510121626</v>
      </c>
      <c r="X401">
        <f t="shared" si="201"/>
        <v>22048.052719363659</v>
      </c>
      <c r="Y401">
        <f t="shared" si="202"/>
        <v>22.506538138142009</v>
      </c>
      <c r="Z401">
        <f t="shared" si="224"/>
        <v>4.3576364699495409</v>
      </c>
      <c r="AA401">
        <f t="shared" si="225"/>
        <v>3.2451713310871391E-2</v>
      </c>
      <c r="AB401">
        <f t="shared" si="226"/>
        <v>397</v>
      </c>
      <c r="AC401">
        <f>$AL$7*INDEX(I_L,MATCH(AB401-$AL$13,cpi_u,0))/INDEX(I_L,MATCH(AB2-$AL$13,cpi_u,0))</f>
        <v>1871.2977640836095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0.66711422439595114</v>
      </c>
      <c r="E402">
        <f t="shared" si="208"/>
        <v>8.7587408883329276E-2</v>
      </c>
      <c r="F402">
        <f t="shared" si="209"/>
        <v>8.2511548700198308E-4</v>
      </c>
      <c r="G402">
        <f t="shared" si="210"/>
        <v>8.5953651222723179E-3</v>
      </c>
      <c r="H402" t="b">
        <f t="shared" si="211"/>
        <v>0</v>
      </c>
      <c r="I402">
        <f t="shared" si="212"/>
        <v>1</v>
      </c>
      <c r="J402">
        <f t="shared" si="213"/>
        <v>1871.2977640836091</v>
      </c>
      <c r="K402">
        <f t="shared" si="214"/>
        <v>11.727845226359289</v>
      </c>
      <c r="L402">
        <f t="shared" si="215"/>
        <v>17.628524300727996</v>
      </c>
      <c r="M402">
        <f t="shared" si="216"/>
        <v>0.11048193854348785</v>
      </c>
      <c r="N402">
        <f t="shared" si="198"/>
        <v>0.22381201643774701</v>
      </c>
      <c r="O402">
        <f t="shared" si="217"/>
        <v>0.99615897205993009</v>
      </c>
      <c r="P402">
        <f t="shared" si="218"/>
        <v>1883.0256093099683</v>
      </c>
      <c r="Q402">
        <f t="shared" si="219"/>
        <v>0.62049174899211201</v>
      </c>
      <c r="R402">
        <f t="shared" si="220"/>
        <v>7.7566425586994558E-2</v>
      </c>
      <c r="S402">
        <f t="shared" si="221"/>
        <v>1883.7813533509661</v>
      </c>
      <c r="T402">
        <f t="shared" si="222"/>
        <v>17.628524300727996</v>
      </c>
      <c r="U402">
        <f t="shared" si="199"/>
        <v>168.0824027188221</v>
      </c>
      <c r="V402">
        <f t="shared" si="223"/>
        <v>2.0995869585968108E-2</v>
      </c>
      <c r="W402">
        <f t="shared" si="200"/>
        <v>19555.004392226099</v>
      </c>
      <c r="X402">
        <f t="shared" si="201"/>
        <v>21941.410090342662</v>
      </c>
      <c r="Y402">
        <f t="shared" si="202"/>
        <v>20.51202830518303</v>
      </c>
      <c r="Z402">
        <f t="shared" si="224"/>
        <v>3.9606886864744242</v>
      </c>
      <c r="AA402">
        <f t="shared" si="225"/>
        <v>2.952165738352399E-2</v>
      </c>
      <c r="AB402">
        <f t="shared" si="226"/>
        <v>397</v>
      </c>
      <c r="AC402">
        <f>$AL$7*INDEX(I_L,MATCH(AB402-$AL$13,cpi_u,0))/INDEX(I_L,MATCH(AB2-$AL$13,cpi_u,0))</f>
        <v>1871.2977640836095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0.66711422439595114</v>
      </c>
      <c r="E403">
        <f t="shared" si="208"/>
        <v>8.7587408883329276E-2</v>
      </c>
      <c r="F403">
        <f t="shared" si="209"/>
        <v>7.52845759465973E-4</v>
      </c>
      <c r="G403">
        <f t="shared" si="210"/>
        <v>7.8425193628063449E-3</v>
      </c>
      <c r="H403" t="b">
        <f t="shared" si="211"/>
        <v>0</v>
      </c>
      <c r="I403">
        <f t="shared" si="212"/>
        <v>1</v>
      </c>
      <c r="J403">
        <f t="shared" si="213"/>
        <v>1871.2977640836091</v>
      </c>
      <c r="K403">
        <f t="shared" si="214"/>
        <v>11.752002667323648</v>
      </c>
      <c r="L403">
        <f t="shared" si="215"/>
        <v>16.084487534790426</v>
      </c>
      <c r="M403">
        <f t="shared" si="216"/>
        <v>0.10101275384356494</v>
      </c>
      <c r="N403">
        <f t="shared" si="198"/>
        <v>0.22295245568002584</v>
      </c>
      <c r="O403">
        <f t="shared" si="217"/>
        <v>0.99615945215363244</v>
      </c>
      <c r="P403">
        <f t="shared" si="218"/>
        <v>1883.0497667509328</v>
      </c>
      <c r="Q403">
        <f t="shared" si="219"/>
        <v>0.62049174899211201</v>
      </c>
      <c r="R403">
        <f t="shared" si="220"/>
        <v>7.7566425586994558E-2</v>
      </c>
      <c r="S403">
        <f t="shared" si="221"/>
        <v>1883.8070675009169</v>
      </c>
      <c r="T403">
        <f t="shared" si="222"/>
        <v>16.084487534790426</v>
      </c>
      <c r="U403">
        <f t="shared" si="199"/>
        <v>152.46347399506368</v>
      </c>
      <c r="V403">
        <f t="shared" si="223"/>
        <v>1.9044844462266442E-2</v>
      </c>
      <c r="W403">
        <f t="shared" si="200"/>
        <v>19440.624490916995</v>
      </c>
      <c r="X403">
        <f t="shared" si="201"/>
        <v>21825.330222208217</v>
      </c>
      <c r="Y403">
        <f t="shared" si="202"/>
        <v>18.702100872246675</v>
      </c>
      <c r="Z403">
        <f t="shared" si="224"/>
        <v>3.5999015885292516</v>
      </c>
      <c r="AA403">
        <f t="shared" si="225"/>
        <v>2.6853962964564493E-2</v>
      </c>
      <c r="AB403">
        <f t="shared" si="226"/>
        <v>397</v>
      </c>
      <c r="AC403">
        <f>$AL$7*INDEX(I_L,MATCH(AB403-$AL$13,cpi_u,0))/INDEX(I_L,MATCH(AB2-$AL$13,cpi_u,0))</f>
        <v>1871.2977640836095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0.66711422439595114</v>
      </c>
      <c r="E404">
        <f t="shared" si="208"/>
        <v>8.7587408883329276E-2</v>
      </c>
      <c r="F404">
        <f t="shared" si="209"/>
        <v>6.8690595010554635E-4</v>
      </c>
      <c r="G404">
        <f t="shared" si="210"/>
        <v>7.1556134127007988E-3</v>
      </c>
      <c r="H404" t="b">
        <f t="shared" si="211"/>
        <v>0</v>
      </c>
      <c r="I404">
        <f t="shared" si="212"/>
        <v>1</v>
      </c>
      <c r="J404">
        <f t="shared" si="213"/>
        <v>1871.2977640836091</v>
      </c>
      <c r="K404">
        <f t="shared" si="214"/>
        <v>11.776209868661089</v>
      </c>
      <c r="L404">
        <f t="shared" si="215"/>
        <v>14.675688948401923</v>
      </c>
      <c r="M404">
        <f t="shared" si="216"/>
        <v>9.2355153915445756E-2</v>
      </c>
      <c r="N404">
        <f t="shared" si="198"/>
        <v>0.22209630287351992</v>
      </c>
      <c r="O404">
        <f t="shared" si="217"/>
        <v>0.99615993103150813</v>
      </c>
      <c r="P404">
        <f t="shared" si="218"/>
        <v>1883.0739739522701</v>
      </c>
      <c r="Q404">
        <f t="shared" si="219"/>
        <v>0.62049174899211201</v>
      </c>
      <c r="R404">
        <f t="shared" si="220"/>
        <v>7.7566425586994558E-2</v>
      </c>
      <c r="S404">
        <f t="shared" si="221"/>
        <v>1883.8328346178064</v>
      </c>
      <c r="T404">
        <f t="shared" si="222"/>
        <v>14.675688948401923</v>
      </c>
      <c r="U404">
        <f t="shared" si="199"/>
        <v>138.20896388754323</v>
      </c>
      <c r="V404">
        <f t="shared" si="223"/>
        <v>1.7264254523116022E-2</v>
      </c>
      <c r="W404">
        <f t="shared" si="200"/>
        <v>19314.761141543848</v>
      </c>
      <c r="X404">
        <f t="shared" si="201"/>
        <v>21698.981472934491</v>
      </c>
      <c r="Y404">
        <f t="shared" si="202"/>
        <v>17.060558982132829</v>
      </c>
      <c r="Z404">
        <f t="shared" si="224"/>
        <v>3.2719808898424247</v>
      </c>
      <c r="AA404">
        <f t="shared" si="225"/>
        <v>2.4425135461606896E-2</v>
      </c>
      <c r="AB404">
        <f t="shared" si="226"/>
        <v>397</v>
      </c>
      <c r="AC404">
        <f>$AL$7*INDEX(I_L,MATCH(AB404-$AL$13,cpi_u,0))/INDEX(I_L,MATCH(AB2-$AL$13,cpi_u,0))</f>
        <v>1871.2977640836095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0.66711422439595114</v>
      </c>
      <c r="E405">
        <f t="shared" si="208"/>
        <v>8.7587408883329276E-2</v>
      </c>
      <c r="F405">
        <f t="shared" si="209"/>
        <v>6.2674163778926009E-4</v>
      </c>
      <c r="G405">
        <f t="shared" si="210"/>
        <v>6.5288717749115389E-3</v>
      </c>
      <c r="H405" t="b">
        <f t="shared" si="211"/>
        <v>0</v>
      </c>
      <c r="I405">
        <f t="shared" si="212"/>
        <v>1</v>
      </c>
      <c r="J405">
        <f t="shared" si="213"/>
        <v>1871.2977640836091</v>
      </c>
      <c r="K405">
        <f t="shared" si="214"/>
        <v>11.800466932869842</v>
      </c>
      <c r="L405">
        <f t="shared" si="215"/>
        <v>13.390283379833688</v>
      </c>
      <c r="M405">
        <f t="shared" si="216"/>
        <v>8.4439579460975703E-2</v>
      </c>
      <c r="N405">
        <f t="shared" si="198"/>
        <v>0.22124354383695302</v>
      </c>
      <c r="O405">
        <f t="shared" si="217"/>
        <v>0.99616040868067701</v>
      </c>
      <c r="P405">
        <f t="shared" si="218"/>
        <v>1883.0982310164788</v>
      </c>
      <c r="Q405">
        <f t="shared" si="219"/>
        <v>0.62049174899211201</v>
      </c>
      <c r="R405">
        <f t="shared" si="220"/>
        <v>7.7566425586994558E-2</v>
      </c>
      <c r="S405">
        <f t="shared" si="221"/>
        <v>1883.8586548107378</v>
      </c>
      <c r="T405">
        <f t="shared" si="222"/>
        <v>13.390283379833688</v>
      </c>
      <c r="U405">
        <f t="shared" si="199"/>
        <v>125.19937624147437</v>
      </c>
      <c r="V405">
        <f t="shared" si="223"/>
        <v>1.563917300853879E-2</v>
      </c>
      <c r="W405">
        <f t="shared" si="200"/>
        <v>19176.265143171819</v>
      </c>
      <c r="X405">
        <f t="shared" si="201"/>
        <v>21561.458921159894</v>
      </c>
      <c r="Y405">
        <f t="shared" si="202"/>
        <v>15.572624334800965</v>
      </c>
      <c r="Z405">
        <f t="shared" si="224"/>
        <v>2.9739324330898027</v>
      </c>
      <c r="AA405">
        <f t="shared" si="225"/>
        <v>2.2213784473565854E-2</v>
      </c>
      <c r="AB405">
        <f t="shared" si="226"/>
        <v>397</v>
      </c>
      <c r="AC405">
        <f>$AL$7*INDEX(I_L,MATCH(AB405-$AL$13,cpi_u,0))/INDEX(I_L,MATCH(AB2-$AL$13,cpi_u,0))</f>
        <v>1871.2977640836095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0.66711422439595114</v>
      </c>
      <c r="E406">
        <f t="shared" si="208"/>
        <v>8.7587408883329276E-2</v>
      </c>
      <c r="F406">
        <f t="shared" si="209"/>
        <v>5.7184696169600472E-4</v>
      </c>
      <c r="G406">
        <f t="shared" si="210"/>
        <v>5.957024813215534E-3</v>
      </c>
      <c r="H406" t="b">
        <f t="shared" si="211"/>
        <v>0</v>
      </c>
      <c r="I406">
        <f t="shared" si="212"/>
        <v>1</v>
      </c>
      <c r="J406">
        <f t="shared" si="213"/>
        <v>1871.2977640836091</v>
      </c>
      <c r="K406">
        <f t="shared" si="214"/>
        <v>11.824773962659247</v>
      </c>
      <c r="L406">
        <f t="shared" si="215"/>
        <v>12.217463154380548</v>
      </c>
      <c r="M406">
        <f t="shared" si="216"/>
        <v>7.7202432969514831E-2</v>
      </c>
      <c r="N406">
        <f t="shared" si="198"/>
        <v>0.22039416444874751</v>
      </c>
      <c r="O406">
        <f t="shared" si="217"/>
        <v>0.99616088508855438</v>
      </c>
      <c r="P406">
        <f t="shared" si="218"/>
        <v>1883.1225380462683</v>
      </c>
      <c r="Q406">
        <f t="shared" si="219"/>
        <v>0.62049174899211201</v>
      </c>
      <c r="R406">
        <f t="shared" si="220"/>
        <v>7.7566425586994558E-2</v>
      </c>
      <c r="S406">
        <f t="shared" si="221"/>
        <v>1883.884528189039</v>
      </c>
      <c r="T406">
        <f t="shared" si="222"/>
        <v>12.217463154380548</v>
      </c>
      <c r="U406">
        <f t="shared" si="199"/>
        <v>113.32567932559495</v>
      </c>
      <c r="V406">
        <f t="shared" si="223"/>
        <v>1.4155980313071694E-2</v>
      </c>
      <c r="W406">
        <f t="shared" si="200"/>
        <v>19023.872298497801</v>
      </c>
      <c r="X406">
        <f t="shared" si="201"/>
        <v>21411.777909650613</v>
      </c>
      <c r="Y406">
        <f t="shared" si="202"/>
        <v>14.224812977253903</v>
      </c>
      <c r="Z406">
        <f t="shared" si="224"/>
        <v>2.7030348449725512</v>
      </c>
      <c r="AA406">
        <f t="shared" si="225"/>
        <v>2.0200435316062637E-2</v>
      </c>
      <c r="AB406">
        <f t="shared" si="226"/>
        <v>397</v>
      </c>
      <c r="AC406">
        <f>$AL$7*INDEX(I_L,MATCH(AB406-$AL$13,cpi_u,0))/INDEX(I_L,MATCH(AB2-$AL$13,cpi_u,0))</f>
        <v>1871.2977640836095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0.66711422439595114</v>
      </c>
      <c r="E407">
        <f t="shared" si="208"/>
        <v>8.7587408883329276E-2</v>
      </c>
      <c r="F407">
        <f t="shared" si="209"/>
        <v>5.2176036804324716E-4</v>
      </c>
      <c r="G407">
        <f t="shared" si="210"/>
        <v>5.4352644451722866E-3</v>
      </c>
      <c r="H407" t="b">
        <f t="shared" si="211"/>
        <v>0</v>
      </c>
      <c r="I407">
        <f t="shared" si="212"/>
        <v>1</v>
      </c>
      <c r="J407">
        <f t="shared" si="213"/>
        <v>1871.2977640836091</v>
      </c>
      <c r="K407">
        <f t="shared" si="214"/>
        <v>11.849131060950224</v>
      </c>
      <c r="L407">
        <f t="shared" si="215"/>
        <v>11.147367213560807</v>
      </c>
      <c r="M407">
        <f t="shared" si="216"/>
        <v>7.0585567745123395E-2</v>
      </c>
      <c r="N407">
        <f t="shared" si="198"/>
        <v>0.21954815064685054</v>
      </c>
      <c r="O407">
        <f t="shared" si="217"/>
        <v>0.99616136024284929</v>
      </c>
      <c r="P407">
        <f t="shared" si="218"/>
        <v>1883.1468951445593</v>
      </c>
      <c r="Q407">
        <f t="shared" si="219"/>
        <v>0.62049174899211201</v>
      </c>
      <c r="R407">
        <f t="shared" si="220"/>
        <v>7.7566425586994558E-2</v>
      </c>
      <c r="S407">
        <f t="shared" si="221"/>
        <v>1883.9104548622634</v>
      </c>
      <c r="T407">
        <f t="shared" si="222"/>
        <v>11.147367213560807</v>
      </c>
      <c r="U407">
        <f t="shared" si="199"/>
        <v>102.48838944436451</v>
      </c>
      <c r="V407">
        <f t="shared" si="223"/>
        <v>1.2802249515968055E-2</v>
      </c>
      <c r="W407">
        <f t="shared" si="200"/>
        <v>18856.191907165961</v>
      </c>
      <c r="X407">
        <f t="shared" si="201"/>
        <v>21248.867019924401</v>
      </c>
      <c r="Y407">
        <f t="shared" si="202"/>
        <v>13.004821969224537</v>
      </c>
      <c r="Z407">
        <f t="shared" si="224"/>
        <v>2.4568146828360971</v>
      </c>
      <c r="AA407">
        <f t="shared" si="225"/>
        <v>1.8367357430677259E-2</v>
      </c>
      <c r="AB407">
        <f t="shared" si="226"/>
        <v>397</v>
      </c>
      <c r="AC407">
        <f>$AL$7*INDEX(I_L,MATCH(AB407-$AL$13,cpi_u,0))/INDEX(I_L,MATCH(AB2-$AL$13,cpi_u,0))</f>
        <v>1871.2977640836095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0.66711422439595114</v>
      </c>
      <c r="E408">
        <f t="shared" si="208"/>
        <v>8.7587408883329276E-2</v>
      </c>
      <c r="F408">
        <f t="shared" si="209"/>
        <v>4.760607293483269E-4</v>
      </c>
      <c r="G408">
        <f t="shared" si="210"/>
        <v>4.9592037158239597E-3</v>
      </c>
      <c r="H408" t="b">
        <f t="shared" si="211"/>
        <v>0</v>
      </c>
      <c r="I408">
        <f t="shared" si="212"/>
        <v>1</v>
      </c>
      <c r="J408">
        <f t="shared" si="213"/>
        <v>1871.2977640836091</v>
      </c>
      <c r="K408">
        <f t="shared" si="214"/>
        <v>11.873538330875691</v>
      </c>
      <c r="L408">
        <f t="shared" si="215"/>
        <v>10.170998203454038</v>
      </c>
      <c r="M408">
        <f t="shared" si="216"/>
        <v>6.4535820728198939E-2</v>
      </c>
      <c r="N408">
        <f t="shared" si="198"/>
        <v>0.21870548842855878</v>
      </c>
      <c r="O408">
        <f t="shared" si="217"/>
        <v>0.99616183413156045</v>
      </c>
      <c r="P408">
        <f t="shared" si="218"/>
        <v>1883.1713024144847</v>
      </c>
      <c r="Q408">
        <f t="shared" si="219"/>
        <v>0.62049174899211201</v>
      </c>
      <c r="R408">
        <f t="shared" si="220"/>
        <v>7.7566425586994558E-2</v>
      </c>
      <c r="S408">
        <f t="shared" si="221"/>
        <v>1883.9364349401894</v>
      </c>
      <c r="T408">
        <f t="shared" si="222"/>
        <v>10.170998203454038</v>
      </c>
      <c r="U408">
        <f t="shared" si="199"/>
        <v>92.596734799975053</v>
      </c>
      <c r="V408">
        <f t="shared" si="223"/>
        <v>1.1566641935735741E-2</v>
      </c>
      <c r="W408">
        <f t="shared" si="200"/>
        <v>18671.694107768744</v>
      </c>
      <c r="X408">
        <f t="shared" si="201"/>
        <v>21071.560427921344</v>
      </c>
      <c r="Y408">
        <f t="shared" si="202"/>
        <v>11.901425972381544</v>
      </c>
      <c r="Z408">
        <f t="shared" si="224"/>
        <v>2.2330238458007736</v>
      </c>
      <c r="AA408">
        <f t="shared" si="225"/>
        <v>1.6698408165386099E-2</v>
      </c>
      <c r="AB408">
        <f t="shared" si="226"/>
        <v>397</v>
      </c>
      <c r="AC408">
        <f>$AL$7*INDEX(I_L,MATCH(AB408-$AL$13,cpi_u,0))/INDEX(I_L,MATCH(AB2-$AL$13,cpi_u,0))</f>
        <v>1871.2977640836095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0.66711422439595114</v>
      </c>
      <c r="E409">
        <f t="shared" si="208"/>
        <v>8.7587408883329276E-2</v>
      </c>
      <c r="F409">
        <f t="shared" si="209"/>
        <v>4.3436380359359905E-4</v>
      </c>
      <c r="G409">
        <f t="shared" si="210"/>
        <v>4.5248399122303608E-3</v>
      </c>
      <c r="H409" t="b">
        <f t="shared" si="211"/>
        <v>0</v>
      </c>
      <c r="I409">
        <f t="shared" si="212"/>
        <v>1</v>
      </c>
      <c r="J409">
        <f t="shared" si="213"/>
        <v>1871.2977640836091</v>
      </c>
      <c r="K409">
        <f t="shared" si="214"/>
        <v>11.897995875781</v>
      </c>
      <c r="L409">
        <f t="shared" si="215"/>
        <v>9.2801468250565016</v>
      </c>
      <c r="M409">
        <f t="shared" si="216"/>
        <v>5.9004585358031283E-2</v>
      </c>
      <c r="N409">
        <f t="shared" si="198"/>
        <v>0.21786616385034174</v>
      </c>
      <c r="O409">
        <f t="shared" si="217"/>
        <v>0.99616230674297324</v>
      </c>
      <c r="P409">
        <f t="shared" si="218"/>
        <v>1883.19575995939</v>
      </c>
      <c r="Q409">
        <f t="shared" si="219"/>
        <v>0.62049174899211201</v>
      </c>
      <c r="R409">
        <f t="shared" si="220"/>
        <v>7.7566425586994558E-2</v>
      </c>
      <c r="S409">
        <f t="shared" si="221"/>
        <v>1883.9624685328224</v>
      </c>
      <c r="T409">
        <f t="shared" si="222"/>
        <v>9.2801468250565016</v>
      </c>
      <c r="U409">
        <f t="shared" si="199"/>
        <v>83.567892576532032</v>
      </c>
      <c r="V409">
        <f t="shared" si="223"/>
        <v>1.0438811831160114E-2</v>
      </c>
      <c r="W409">
        <f t="shared" si="200"/>
        <v>18468.695953342627</v>
      </c>
      <c r="X409">
        <f t="shared" si="201"/>
        <v>20878.589586193437</v>
      </c>
      <c r="Y409">
        <f t="shared" si="202"/>
        <v>10.904382894153164</v>
      </c>
      <c r="Z409">
        <f t="shared" si="224"/>
        <v>2.0296190440627213</v>
      </c>
      <c r="AA409">
        <f t="shared" si="225"/>
        <v>1.5178890549063236E-2</v>
      </c>
      <c r="AB409">
        <f t="shared" si="226"/>
        <v>397</v>
      </c>
      <c r="AC409">
        <f>$AL$7*INDEX(I_L,MATCH(AB409-$AL$13,cpi_u,0))/INDEX(I_L,MATCH(AB2-$AL$13,cpi_u,0))</f>
        <v>1871.2977640836095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0.70954978990227136</v>
      </c>
      <c r="E410">
        <f t="shared" si="208"/>
        <v>9.7897316801560552E-2</v>
      </c>
      <c r="F410">
        <f t="shared" si="209"/>
        <v>4.4296968636396109E-4</v>
      </c>
      <c r="G410">
        <f t="shared" si="210"/>
        <v>4.0818702258663998E-3</v>
      </c>
      <c r="H410" t="b">
        <f t="shared" si="211"/>
        <v>0</v>
      </c>
      <c r="I410">
        <f t="shared" si="212"/>
        <v>1</v>
      </c>
      <c r="J410">
        <f t="shared" si="213"/>
        <v>1871.2977640836091</v>
      </c>
      <c r="K410">
        <f t="shared" si="214"/>
        <v>11.922503799224373</v>
      </c>
      <c r="L410">
        <f t="shared" si="215"/>
        <v>8.4673228105929486</v>
      </c>
      <c r="M410">
        <f t="shared" si="216"/>
        <v>5.3947421044448551E-2</v>
      </c>
      <c r="N410">
        <f t="shared" si="198"/>
        <v>0.21703016302766268</v>
      </c>
      <c r="O410">
        <f t="shared" si="217"/>
        <v>0.99616277806565068</v>
      </c>
      <c r="P410">
        <f t="shared" si="218"/>
        <v>1883.2202678828335</v>
      </c>
      <c r="Q410">
        <f t="shared" si="219"/>
        <v>0.65996162880816256</v>
      </c>
      <c r="R410">
        <f t="shared" si="220"/>
        <v>8.596955727261324E-2</v>
      </c>
      <c r="S410">
        <f t="shared" si="221"/>
        <v>1883.9885557503937</v>
      </c>
      <c r="T410">
        <f t="shared" si="222"/>
        <v>8.4673228105929486</v>
      </c>
      <c r="U410">
        <f t="shared" si="199"/>
        <v>75.326292834190355</v>
      </c>
      <c r="V410">
        <f t="shared" si="223"/>
        <v>9.409319447835341E-3</v>
      </c>
      <c r="W410">
        <f t="shared" si="200"/>
        <v>18453.867630787299</v>
      </c>
      <c r="X410">
        <f t="shared" si="201"/>
        <v>20858.590547368422</v>
      </c>
      <c r="Y410">
        <f t="shared" si="202"/>
        <v>9.8157668746510929</v>
      </c>
      <c r="Z410">
        <f t="shared" si="224"/>
        <v>1.8447431388263795</v>
      </c>
      <c r="AA410">
        <f t="shared" si="225"/>
        <v>1.3795423806316265E-2</v>
      </c>
      <c r="AB410">
        <f t="shared" si="226"/>
        <v>397</v>
      </c>
      <c r="AC410">
        <f>$AL$7*INDEX(I_L,MATCH(AB410-$AL$13,cpi_u,0))/INDEX(I_L,MATCH(AB2-$AL$13,cpi_u,0))</f>
        <v>1871.2977640836095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0.70954978990227136</v>
      </c>
      <c r="E411">
        <f t="shared" si="208"/>
        <v>9.7897316801560552E-2</v>
      </c>
      <c r="F411">
        <f t="shared" si="209"/>
        <v>3.9960414264450045E-4</v>
      </c>
      <c r="G411">
        <f t="shared" si="210"/>
        <v>3.6822660832218994E-3</v>
      </c>
      <c r="H411" t="b">
        <f t="shared" si="211"/>
        <v>1</v>
      </c>
      <c r="I411">
        <f t="shared" si="212"/>
        <v>1.0250000000000001</v>
      </c>
      <c r="J411">
        <f t="shared" si="213"/>
        <v>1918.0802081856996</v>
      </c>
      <c r="K411">
        <f t="shared" si="214"/>
        <v>11.947062204977369</v>
      </c>
      <c r="L411">
        <f t="shared" si="215"/>
        <v>7.829354492616833</v>
      </c>
      <c r="M411">
        <f t="shared" si="216"/>
        <v>4.8766357501070903E-2</v>
      </c>
      <c r="N411">
        <f t="shared" si="198"/>
        <v>0.21619747213479995</v>
      </c>
      <c r="O411">
        <f t="shared" si="217"/>
        <v>0.99616324808843926</v>
      </c>
      <c r="P411">
        <f t="shared" si="218"/>
        <v>1930.0272703906769</v>
      </c>
      <c r="Q411">
        <f t="shared" si="219"/>
        <v>0.65996162880816256</v>
      </c>
      <c r="R411">
        <f t="shared" si="220"/>
        <v>8.596955727261324E-2</v>
      </c>
      <c r="S411">
        <f t="shared" si="221"/>
        <v>1930.7971408054525</v>
      </c>
      <c r="T411">
        <f t="shared" si="222"/>
        <v>7.829354492616833</v>
      </c>
      <c r="U411">
        <f t="shared" si="199"/>
        <v>67.699493968547543</v>
      </c>
      <c r="V411">
        <f t="shared" si="223"/>
        <v>8.4566243902252786E-3</v>
      </c>
      <c r="W411">
        <f t="shared" si="200"/>
        <v>18385.280269945091</v>
      </c>
      <c r="X411">
        <f t="shared" si="201"/>
        <v>20785.217110738944</v>
      </c>
      <c r="Y411">
        <f t="shared" si="202"/>
        <v>8.8372060307299201</v>
      </c>
      <c r="Z411">
        <f t="shared" si="224"/>
        <v>1.6992060819339945</v>
      </c>
      <c r="AA411">
        <f t="shared" si="225"/>
        <v>1.24120713346829E-2</v>
      </c>
      <c r="AB411">
        <f t="shared" si="226"/>
        <v>409</v>
      </c>
      <c r="AC411">
        <f>$AL$7*INDEX(I_L,MATCH(AB411-$AL$13,cpi_u,0))/INDEX(I_L,MATCH(AB2-$AL$13,cpi_u,0))</f>
        <v>1918.0802081857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0.70954978990227136</v>
      </c>
      <c r="E412">
        <f t="shared" si="208"/>
        <v>9.7897316801560552E-2</v>
      </c>
      <c r="F412">
        <f t="shared" si="209"/>
        <v>3.6048396929681581E-4</v>
      </c>
      <c r="G412">
        <f t="shared" si="210"/>
        <v>3.3217821139250835E-3</v>
      </c>
      <c r="H412" t="b">
        <f t="shared" si="211"/>
        <v>0</v>
      </c>
      <c r="I412">
        <f t="shared" si="212"/>
        <v>1</v>
      </c>
      <c r="J412">
        <f t="shared" si="213"/>
        <v>1918.0802081856996</v>
      </c>
      <c r="K412">
        <f t="shared" si="214"/>
        <v>11.971671197025238</v>
      </c>
      <c r="L412">
        <f t="shared" si="215"/>
        <v>7.0628816955014013</v>
      </c>
      <c r="M412">
        <f t="shared" si="216"/>
        <v>4.4082878808290551E-2</v>
      </c>
      <c r="N412">
        <f t="shared" si="198"/>
        <v>0.21536807740466482</v>
      </c>
      <c r="O412">
        <f t="shared" si="217"/>
        <v>0.99616371680045357</v>
      </c>
      <c r="P412">
        <f t="shared" si="218"/>
        <v>1930.0518793827248</v>
      </c>
      <c r="Q412">
        <f t="shared" si="219"/>
        <v>0.65996162880816256</v>
      </c>
      <c r="R412">
        <f t="shared" si="220"/>
        <v>8.596955727261324E-2</v>
      </c>
      <c r="S412">
        <f t="shared" si="221"/>
        <v>1930.8233356045039</v>
      </c>
      <c r="T412">
        <f t="shared" si="222"/>
        <v>7.0628816955014013</v>
      </c>
      <c r="U412">
        <f t="shared" si="199"/>
        <v>60.818277612218509</v>
      </c>
      <c r="V412">
        <f t="shared" si="223"/>
        <v>7.5970631341192212E-3</v>
      </c>
      <c r="W412">
        <f t="shared" si="200"/>
        <v>18308.930425407838</v>
      </c>
      <c r="X412">
        <f t="shared" si="201"/>
        <v>20704.604879059381</v>
      </c>
      <c r="Y412">
        <f t="shared" si="202"/>
        <v>7.9579085509269429</v>
      </c>
      <c r="Z412">
        <f t="shared" si="224"/>
        <v>1.5269771685545528</v>
      </c>
      <c r="AA412">
        <f t="shared" si="225"/>
        <v>1.1166771843894275E-2</v>
      </c>
      <c r="AB412">
        <f t="shared" si="226"/>
        <v>409</v>
      </c>
      <c r="AC412">
        <f>$AL$7*INDEX(I_L,MATCH(AB412-$AL$13,cpi_u,0))/INDEX(I_L,MATCH(AB2-$AL$13,cpi_u,0))</f>
        <v>1918.0802081857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0.70954978990227136</v>
      </c>
      <c r="E413">
        <f t="shared" si="208"/>
        <v>9.7897316801560552E-2</v>
      </c>
      <c r="F413">
        <f t="shared" si="209"/>
        <v>3.2519355595268139E-4</v>
      </c>
      <c r="G413">
        <f t="shared" si="210"/>
        <v>2.9965885579724019E-3</v>
      </c>
      <c r="H413" t="b">
        <f t="shared" si="211"/>
        <v>0</v>
      </c>
      <c r="I413">
        <f t="shared" si="212"/>
        <v>1</v>
      </c>
      <c r="J413">
        <f t="shared" si="213"/>
        <v>1918.0802081856996</v>
      </c>
      <c r="K413">
        <f t="shared" si="214"/>
        <v>11.9963308795675</v>
      </c>
      <c r="L413">
        <f t="shared" si="215"/>
        <v>6.3714445286249575</v>
      </c>
      <c r="M413">
        <f t="shared" si="216"/>
        <v>3.9849197348474488E-2</v>
      </c>
      <c r="N413">
        <f t="shared" si="198"/>
        <v>0.21454196512862012</v>
      </c>
      <c r="O413">
        <f t="shared" si="217"/>
        <v>0.99616418419108377</v>
      </c>
      <c r="P413">
        <f t="shared" si="218"/>
        <v>1930.0765390652671</v>
      </c>
      <c r="Q413">
        <f t="shared" si="219"/>
        <v>0.65996162880816256</v>
      </c>
      <c r="R413">
        <f t="shared" si="220"/>
        <v>8.596955727261324E-2</v>
      </c>
      <c r="S413">
        <f t="shared" si="221"/>
        <v>1930.8495843605524</v>
      </c>
      <c r="T413">
        <f t="shared" si="222"/>
        <v>6.3714445286249575</v>
      </c>
      <c r="U413">
        <f t="shared" si="199"/>
        <v>54.609661134719417</v>
      </c>
      <c r="V413">
        <f t="shared" si="223"/>
        <v>6.8215191166474485E-3</v>
      </c>
      <c r="W413">
        <f t="shared" si="200"/>
        <v>18223.943687374373</v>
      </c>
      <c r="X413">
        <f t="shared" si="201"/>
        <v>20616.043545761251</v>
      </c>
      <c r="Y413">
        <f t="shared" si="202"/>
        <v>7.1681390651695231</v>
      </c>
      <c r="Z413">
        <f t="shared" si="224"/>
        <v>1.3722057584204279</v>
      </c>
      <c r="AA413">
        <f t="shared" si="225"/>
        <v>1.004574713550801E-2</v>
      </c>
      <c r="AB413">
        <f t="shared" si="226"/>
        <v>409</v>
      </c>
      <c r="AC413">
        <f>$AL$7*INDEX(I_L,MATCH(AB413-$AL$13,cpi_u,0))/INDEX(I_L,MATCH(AB2-$AL$13,cpi_u,0))</f>
        <v>1918.0802081857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0.70954978990227136</v>
      </c>
      <c r="E414">
        <f t="shared" si="208"/>
        <v>9.7897316801560552E-2</v>
      </c>
      <c r="F414">
        <f t="shared" si="209"/>
        <v>2.9335797938375574E-4</v>
      </c>
      <c r="G414">
        <f t="shared" si="210"/>
        <v>2.7032305785886462E-3</v>
      </c>
      <c r="H414" t="b">
        <f t="shared" si="211"/>
        <v>0</v>
      </c>
      <c r="I414">
        <f t="shared" si="212"/>
        <v>1</v>
      </c>
      <c r="J414">
        <f t="shared" si="213"/>
        <v>1918.0802081856996</v>
      </c>
      <c r="K414">
        <f t="shared" si="214"/>
        <v>12.021041357018271</v>
      </c>
      <c r="L414">
        <f t="shared" si="215"/>
        <v>5.7476972051225896</v>
      </c>
      <c r="M414">
        <f t="shared" si="216"/>
        <v>3.6022114985353987E-2</v>
      </c>
      <c r="N414">
        <f t="shared" si="198"/>
        <v>0.21371912165629556</v>
      </c>
      <c r="O414">
        <f t="shared" si="217"/>
        <v>0.99616465024998135</v>
      </c>
      <c r="P414">
        <f t="shared" si="218"/>
        <v>1930.1012495427178</v>
      </c>
      <c r="Q414">
        <f t="shared" si="219"/>
        <v>0.65996162880816256</v>
      </c>
      <c r="R414">
        <f t="shared" si="220"/>
        <v>8.596955727261324E-2</v>
      </c>
      <c r="S414">
        <f t="shared" si="221"/>
        <v>1930.8758871847406</v>
      </c>
      <c r="T414">
        <f t="shared" si="222"/>
        <v>5.7476972051225896</v>
      </c>
      <c r="U414">
        <f t="shared" si="199"/>
        <v>49.007805600568929</v>
      </c>
      <c r="V414">
        <f t="shared" si="223"/>
        <v>6.121768123491955E-3</v>
      </c>
      <c r="W414">
        <f t="shared" si="200"/>
        <v>18129.347155489733</v>
      </c>
      <c r="X414">
        <f t="shared" si="201"/>
        <v>20518.753112441816</v>
      </c>
      <c r="Y414">
        <f t="shared" si="202"/>
        <v>6.4591152474947382</v>
      </c>
      <c r="Z414">
        <f t="shared" si="224"/>
        <v>1.233122253351278</v>
      </c>
      <c r="AA414">
        <f t="shared" si="225"/>
        <v>9.036594243383168E-3</v>
      </c>
      <c r="AB414">
        <f t="shared" si="226"/>
        <v>409</v>
      </c>
      <c r="AC414">
        <f>$AL$7*INDEX(I_L,MATCH(AB414-$AL$13,cpi_u,0))/INDEX(I_L,MATCH(AB2-$AL$13,cpi_u,0))</f>
        <v>1918.0802081857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0.70954978990227136</v>
      </c>
      <c r="E415">
        <f t="shared" si="208"/>
        <v>9.7897316801560552E-2</v>
      </c>
      <c r="F415">
        <f t="shared" si="209"/>
        <v>2.6463902033975852E-4</v>
      </c>
      <c r="G415">
        <f t="shared" si="210"/>
        <v>2.4385915582488876E-3</v>
      </c>
      <c r="H415" t="b">
        <f t="shared" si="211"/>
        <v>0</v>
      </c>
      <c r="I415">
        <f t="shared" si="212"/>
        <v>1</v>
      </c>
      <c r="J415">
        <f t="shared" si="213"/>
        <v>1918.0802081856996</v>
      </c>
      <c r="K415">
        <f t="shared" si="214"/>
        <v>12.045802734006738</v>
      </c>
      <c r="L415">
        <f t="shared" si="215"/>
        <v>5.1850130709532598</v>
      </c>
      <c r="M415">
        <f t="shared" si="216"/>
        <v>3.2562582294213729E-2</v>
      </c>
      <c r="N415">
        <f t="shared" si="198"/>
        <v>0.21289953339540363</v>
      </c>
      <c r="O415">
        <f t="shared" si="217"/>
        <v>0.99616511496706417</v>
      </c>
      <c r="P415">
        <f t="shared" si="218"/>
        <v>1930.1260109197062</v>
      </c>
      <c r="Q415">
        <f t="shared" si="219"/>
        <v>0.65996162880816256</v>
      </c>
      <c r="R415">
        <f t="shared" si="220"/>
        <v>8.596955727261324E-2</v>
      </c>
      <c r="S415">
        <f t="shared" si="221"/>
        <v>1930.9022441884401</v>
      </c>
      <c r="T415">
        <f t="shared" si="222"/>
        <v>5.1850130709532598</v>
      </c>
      <c r="U415">
        <f t="shared" si="199"/>
        <v>43.953316527093513</v>
      </c>
      <c r="V415">
        <f t="shared" si="223"/>
        <v>5.4903909436457106E-3</v>
      </c>
      <c r="W415">
        <f t="shared" si="200"/>
        <v>18024.058345652469</v>
      </c>
      <c r="X415">
        <f t="shared" si="201"/>
        <v>20411.877051385152</v>
      </c>
      <c r="Y415">
        <f t="shared" si="202"/>
        <v>5.8229145384285061</v>
      </c>
      <c r="Z415">
        <f t="shared" si="224"/>
        <v>1.1081364393005424</v>
      </c>
      <c r="AA415">
        <f t="shared" si="225"/>
        <v>8.1281481568407209E-3</v>
      </c>
      <c r="AB415">
        <f t="shared" si="226"/>
        <v>409</v>
      </c>
      <c r="AC415">
        <f>$AL$7*INDEX(I_L,MATCH(AB415-$AL$13,cpi_u,0))/INDEX(I_L,MATCH(AB2-$AL$13,cpi_u,0))</f>
        <v>1918.0802081857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0.70954978990227136</v>
      </c>
      <c r="E416">
        <f t="shared" si="208"/>
        <v>9.7897316801560552E-2</v>
      </c>
      <c r="F416">
        <f t="shared" si="209"/>
        <v>2.3873157032750254E-4</v>
      </c>
      <c r="G416">
        <f t="shared" si="210"/>
        <v>2.1998599879213851E-3</v>
      </c>
      <c r="H416" t="b">
        <f t="shared" si="211"/>
        <v>0</v>
      </c>
      <c r="I416">
        <f t="shared" si="212"/>
        <v>1</v>
      </c>
      <c r="J416">
        <f t="shared" si="213"/>
        <v>1918.0802081856996</v>
      </c>
      <c r="K416">
        <f t="shared" si="214"/>
        <v>12.070615115377615</v>
      </c>
      <c r="L416">
        <f t="shared" si="215"/>
        <v>4.6774142037259159</v>
      </c>
      <c r="M416">
        <f t="shared" si="216"/>
        <v>2.9435300123231273E-2</v>
      </c>
      <c r="N416">
        <f t="shared" si="198"/>
        <v>0.21208318681155333</v>
      </c>
      <c r="O416">
        <f t="shared" si="217"/>
        <v>0.99616557833250785</v>
      </c>
      <c r="P416">
        <f t="shared" si="218"/>
        <v>1930.1508233010773</v>
      </c>
      <c r="Q416">
        <f t="shared" si="219"/>
        <v>0.65996162880816256</v>
      </c>
      <c r="R416">
        <f t="shared" si="220"/>
        <v>8.596955727261324E-2</v>
      </c>
      <c r="S416">
        <f t="shared" si="221"/>
        <v>1930.9286554832518</v>
      </c>
      <c r="T416">
        <f t="shared" si="222"/>
        <v>4.6774142037259159</v>
      </c>
      <c r="U416">
        <f t="shared" si="199"/>
        <v>39.392613085844005</v>
      </c>
      <c r="V416">
        <f t="shared" si="223"/>
        <v>4.9206945737470921E-3</v>
      </c>
      <c r="W416">
        <f t="shared" si="200"/>
        <v>17906.872847424031</v>
      </c>
      <c r="X416">
        <f t="shared" si="201"/>
        <v>20294.474797291678</v>
      </c>
      <c r="Y416">
        <f t="shared" si="202"/>
        <v>5.252389996596917</v>
      </c>
      <c r="Z416">
        <f t="shared" si="224"/>
        <v>0.99581930147028086</v>
      </c>
      <c r="AA416">
        <f t="shared" si="225"/>
        <v>7.3103582481162067E-3</v>
      </c>
      <c r="AB416">
        <f t="shared" si="226"/>
        <v>409</v>
      </c>
      <c r="AC416">
        <f>$AL$7*INDEX(I_L,MATCH(AB416-$AL$13,cpi_u,0))/INDEX(I_L,MATCH(AB2-$AL$13,cpi_u,0))</f>
        <v>1918.0802081857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0.70954978990227136</v>
      </c>
      <c r="E417">
        <f t="shared" si="208"/>
        <v>9.7897316801560552E-2</v>
      </c>
      <c r="F417">
        <f t="shared" si="209"/>
        <v>2.15360390156617E-4</v>
      </c>
      <c r="G417">
        <f t="shared" si="210"/>
        <v>1.9844995977647681E-3</v>
      </c>
      <c r="H417" t="b">
        <f t="shared" si="211"/>
        <v>0</v>
      </c>
      <c r="I417">
        <f t="shared" si="212"/>
        <v>1</v>
      </c>
      <c r="J417">
        <f t="shared" si="213"/>
        <v>1918.0802081856996</v>
      </c>
      <c r="K417">
        <f t="shared" si="214"/>
        <v>12.095478606191582</v>
      </c>
      <c r="L417">
        <f t="shared" si="215"/>
        <v>4.2195079036116407</v>
      </c>
      <c r="M417">
        <f t="shared" si="216"/>
        <v>2.6608359420519985E-2</v>
      </c>
      <c r="N417">
        <f t="shared" si="198"/>
        <v>0.21127006842806262</v>
      </c>
      <c r="O417">
        <f t="shared" si="217"/>
        <v>0.99616604033674194</v>
      </c>
      <c r="P417">
        <f t="shared" si="218"/>
        <v>1930.1756867918912</v>
      </c>
      <c r="Q417">
        <f t="shared" si="219"/>
        <v>0.65996162880816256</v>
      </c>
      <c r="R417">
        <f t="shared" si="220"/>
        <v>8.596955727261324E-2</v>
      </c>
      <c r="S417">
        <f t="shared" si="221"/>
        <v>1930.9551211810065</v>
      </c>
      <c r="T417">
        <f t="shared" si="222"/>
        <v>4.2195079036116407</v>
      </c>
      <c r="U417">
        <f t="shared" si="199"/>
        <v>35.277359048178063</v>
      </c>
      <c r="V417">
        <f t="shared" si="223"/>
        <v>4.4066411351339901E-3</v>
      </c>
      <c r="W417">
        <f t="shared" si="200"/>
        <v>17776.450591329194</v>
      </c>
      <c r="X417">
        <f t="shared" si="201"/>
        <v>20165.513502411097</v>
      </c>
      <c r="Y417">
        <f t="shared" si="202"/>
        <v>4.741094386076762</v>
      </c>
      <c r="Z417">
        <f t="shared" si="224"/>
        <v>0.89488668297449336</v>
      </c>
      <c r="AA417">
        <f t="shared" si="225"/>
        <v>6.5741770358887681E-3</v>
      </c>
      <c r="AB417">
        <f t="shared" si="226"/>
        <v>409</v>
      </c>
      <c r="AC417">
        <f>$AL$7*INDEX(I_L,MATCH(AB417-$AL$13,cpi_u,0))/INDEX(I_L,MATCH(AB2-$AL$13,cpi_u,0))</f>
        <v>1918.0802081857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0.70954978990227136</v>
      </c>
      <c r="E418">
        <f t="shared" si="208"/>
        <v>9.7897316801560552E-2</v>
      </c>
      <c r="F418">
        <f t="shared" si="209"/>
        <v>1.9427718581494698E-4</v>
      </c>
      <c r="G418">
        <f t="shared" si="210"/>
        <v>1.790222411949821E-3</v>
      </c>
      <c r="H418" t="b">
        <f t="shared" si="211"/>
        <v>0</v>
      </c>
      <c r="I418">
        <f t="shared" si="212"/>
        <v>1</v>
      </c>
      <c r="J418">
        <f t="shared" si="213"/>
        <v>1918.0802081856996</v>
      </c>
      <c r="K418">
        <f t="shared" si="214"/>
        <v>12.120393311725726</v>
      </c>
      <c r="L418">
        <f t="shared" si="215"/>
        <v>3.8064294016250835</v>
      </c>
      <c r="M418">
        <f t="shared" si="216"/>
        <v>2.4052915651870489E-2</v>
      </c>
      <c r="N418">
        <f t="shared" si="198"/>
        <v>0.21046016482577104</v>
      </c>
      <c r="O418">
        <f t="shared" si="217"/>
        <v>0.99616650097045167</v>
      </c>
      <c r="P418">
        <f t="shared" si="218"/>
        <v>1930.2006014974254</v>
      </c>
      <c r="Q418">
        <f t="shared" si="219"/>
        <v>0.65996162880816256</v>
      </c>
      <c r="R418">
        <f t="shared" si="220"/>
        <v>8.596955727261324E-2</v>
      </c>
      <c r="S418">
        <f t="shared" si="221"/>
        <v>1930.9816413937651</v>
      </c>
      <c r="T418">
        <f t="shared" si="222"/>
        <v>3.8064294016250835</v>
      </c>
      <c r="U418">
        <f t="shared" si="199"/>
        <v>31.563949431323799</v>
      </c>
      <c r="V418">
        <f t="shared" si="223"/>
        <v>3.9427837486758826E-3</v>
      </c>
      <c r="W418">
        <f t="shared" si="200"/>
        <v>17631.300569489526</v>
      </c>
      <c r="X418">
        <f t="shared" si="201"/>
        <v>20023.858982818638</v>
      </c>
      <c r="Y418">
        <f t="shared" si="202"/>
        <v>4.2832116934408804</v>
      </c>
      <c r="Z418">
        <f t="shared" si="224"/>
        <v>0.80418460014792081</v>
      </c>
      <c r="AA418">
        <f t="shared" si="225"/>
        <v>5.9114600532837944E-3</v>
      </c>
      <c r="AB418">
        <f t="shared" si="226"/>
        <v>409</v>
      </c>
      <c r="AC418">
        <f>$AL$7*INDEX(I_L,MATCH(AB418-$AL$13,cpi_u,0))/INDEX(I_L,MATCH(AB2-$AL$13,cpi_u,0))</f>
        <v>1918.0802081857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0.70954978990227136</v>
      </c>
      <c r="E419">
        <f t="shared" si="208"/>
        <v>9.7897316801560552E-2</v>
      </c>
      <c r="F419">
        <f t="shared" si="209"/>
        <v>1.7525797060790547E-4</v>
      </c>
      <c r="G419">
        <f t="shared" si="210"/>
        <v>1.6149644413419155E-3</v>
      </c>
      <c r="H419" t="b">
        <f t="shared" si="211"/>
        <v>0</v>
      </c>
      <c r="I419">
        <f t="shared" si="212"/>
        <v>1</v>
      </c>
      <c r="J419">
        <f t="shared" si="213"/>
        <v>1918.0802081856996</v>
      </c>
      <c r="K419">
        <f t="shared" si="214"/>
        <v>12.145359337473977</v>
      </c>
      <c r="L419">
        <f t="shared" si="215"/>
        <v>3.4337901766114181</v>
      </c>
      <c r="M419">
        <f t="shared" si="216"/>
        <v>2.1742894487129943E-2</v>
      </c>
      <c r="N419">
        <f t="shared" si="198"/>
        <v>0.20965346264284954</v>
      </c>
      <c r="O419">
        <f t="shared" si="217"/>
        <v>0.9961669602245663</v>
      </c>
      <c r="P419">
        <f t="shared" si="218"/>
        <v>1930.2255675231736</v>
      </c>
      <c r="Q419">
        <f t="shared" si="219"/>
        <v>0.65996162880816256</v>
      </c>
      <c r="R419">
        <f t="shared" si="220"/>
        <v>8.596955727261324E-2</v>
      </c>
      <c r="S419">
        <f t="shared" si="221"/>
        <v>1931.0082162338201</v>
      </c>
      <c r="T419">
        <f t="shared" si="222"/>
        <v>3.4337901766114181</v>
      </c>
      <c r="U419">
        <f t="shared" si="199"/>
        <v>28.213047392813838</v>
      </c>
      <c r="V419">
        <f t="shared" si="223"/>
        <v>3.5242086863381318E-3</v>
      </c>
      <c r="W419">
        <f t="shared" si="200"/>
        <v>17469.763835401158</v>
      </c>
      <c r="X419">
        <f t="shared" si="201"/>
        <v>19868.265776486256</v>
      </c>
      <c r="Y419">
        <f t="shared" si="202"/>
        <v>3.8734953473419953</v>
      </c>
      <c r="Z419">
        <f t="shared" si="224"/>
        <v>0.72267604654675255</v>
      </c>
      <c r="AA419">
        <f t="shared" si="225"/>
        <v>5.3148757117175132E-3</v>
      </c>
      <c r="AB419">
        <f t="shared" si="226"/>
        <v>409</v>
      </c>
      <c r="AC419">
        <f>$AL$7*INDEX(I_L,MATCH(AB419-$AL$13,cpi_u,0))/INDEX(I_L,MATCH(AB2-$AL$13,cpi_u,0))</f>
        <v>1918.0802081857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0.70954978990227136</v>
      </c>
      <c r="E420">
        <f t="shared" si="208"/>
        <v>9.7897316801560552E-2</v>
      </c>
      <c r="F420">
        <f t="shared" si="209"/>
        <v>1.5810068553730476E-4</v>
      </c>
      <c r="G420">
        <f t="shared" si="210"/>
        <v>1.4568637558046108E-3</v>
      </c>
      <c r="H420" t="b">
        <f t="shared" si="211"/>
        <v>0</v>
      </c>
      <c r="I420">
        <f t="shared" si="212"/>
        <v>1</v>
      </c>
      <c r="J420">
        <f t="shared" si="213"/>
        <v>1918.0802081856996</v>
      </c>
      <c r="K420">
        <f t="shared" si="214"/>
        <v>12.170376789147582</v>
      </c>
      <c r="L420">
        <f t="shared" si="215"/>
        <v>3.0976313318616033</v>
      </c>
      <c r="M420">
        <f t="shared" si="216"/>
        <v>1.965472575220634E-2</v>
      </c>
      <c r="N420">
        <f t="shared" si="198"/>
        <v>0.20884994857461078</v>
      </c>
      <c r="O420">
        <f t="shared" si="217"/>
        <v>0.99616741809026277</v>
      </c>
      <c r="P420">
        <f t="shared" si="218"/>
        <v>1930.2505849748472</v>
      </c>
      <c r="Q420">
        <f t="shared" si="219"/>
        <v>0.65996162880816256</v>
      </c>
      <c r="R420">
        <f t="shared" si="220"/>
        <v>8.596955727261324E-2</v>
      </c>
      <c r="S420">
        <f t="shared" si="221"/>
        <v>1931.0348458136943</v>
      </c>
      <c r="T420">
        <f t="shared" si="222"/>
        <v>3.0976313318616033</v>
      </c>
      <c r="U420">
        <f t="shared" si="199"/>
        <v>25.189166454845669</v>
      </c>
      <c r="V420">
        <f t="shared" si="223"/>
        <v>3.1464831850952523E-3</v>
      </c>
      <c r="W420">
        <f t="shared" si="200"/>
        <v>17289.994589050606</v>
      </c>
      <c r="X420">
        <f t="shared" si="201"/>
        <v>19697.366226016402</v>
      </c>
      <c r="Y420">
        <f t="shared" si="202"/>
        <v>3.5072124846474835</v>
      </c>
      <c r="Z420">
        <f t="shared" si="224"/>
        <v>0.64942913471576691</v>
      </c>
      <c r="AA420">
        <f t="shared" si="225"/>
        <v>4.7778241626436659E-3</v>
      </c>
      <c r="AB420">
        <f t="shared" si="226"/>
        <v>409</v>
      </c>
      <c r="AC420">
        <f>$AL$7*INDEX(I_L,MATCH(AB420-$AL$13,cpi_u,0))/INDEX(I_L,MATCH(AB2-$AL$13,cpi_u,0))</f>
        <v>1918.0802081857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0.70954978990227136</v>
      </c>
      <c r="E421">
        <f t="shared" si="208"/>
        <v>9.7897316801560552E-2</v>
      </c>
      <c r="F421">
        <f t="shared" si="209"/>
        <v>1.4262305263871533E-4</v>
      </c>
      <c r="G421">
        <f t="shared" si="210"/>
        <v>1.3142407031658955E-3</v>
      </c>
      <c r="H421" t="b">
        <f t="shared" si="211"/>
        <v>0</v>
      </c>
      <c r="I421">
        <f t="shared" si="212"/>
        <v>1</v>
      </c>
      <c r="J421">
        <f t="shared" si="213"/>
        <v>1918.0802081856996</v>
      </c>
      <c r="K421">
        <f t="shared" si="214"/>
        <v>12.195445772675525</v>
      </c>
      <c r="L421">
        <f t="shared" si="215"/>
        <v>2.7943815360319082</v>
      </c>
      <c r="M421">
        <f t="shared" si="216"/>
        <v>1.7767102932091529E-2</v>
      </c>
      <c r="N421">
        <f t="shared" si="198"/>
        <v>0.20804960937331796</v>
      </c>
      <c r="O421">
        <f t="shared" si="217"/>
        <v>0.99616787455895917</v>
      </c>
      <c r="P421">
        <f t="shared" si="218"/>
        <v>1930.2756539583752</v>
      </c>
      <c r="Q421">
        <f t="shared" si="219"/>
        <v>0.65996162880816256</v>
      </c>
      <c r="R421">
        <f t="shared" si="220"/>
        <v>8.596955727261324E-2</v>
      </c>
      <c r="S421">
        <f t="shared" si="221"/>
        <v>1931.0615302461433</v>
      </c>
      <c r="T421">
        <f t="shared" si="222"/>
        <v>2.7943815360319082</v>
      </c>
      <c r="U421">
        <f t="shared" si="199"/>
        <v>22.460293621556342</v>
      </c>
      <c r="V421">
        <f t="shared" si="223"/>
        <v>2.805608368947601E-3</v>
      </c>
      <c r="W421">
        <f t="shared" si="200"/>
        <v>17089.939131736963</v>
      </c>
      <c r="X421">
        <f t="shared" si="201"/>
        <v>19509.658490359139</v>
      </c>
      <c r="Y421">
        <f t="shared" si="202"/>
        <v>3.1800936713397387</v>
      </c>
      <c r="Z421">
        <f t="shared" si="224"/>
        <v>0.58360644009810592</v>
      </c>
      <c r="AA421">
        <f t="shared" si="225"/>
        <v>4.2943642589011923E-3</v>
      </c>
      <c r="AB421">
        <f t="shared" si="226"/>
        <v>409</v>
      </c>
      <c r="AC421">
        <f>$AL$7*INDEX(I_L,MATCH(AB421-$AL$13,cpi_u,0))/INDEX(I_L,MATCH(AB2-$AL$13,cpi_u,0))</f>
        <v>1918.0802081857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0.75082501964756965</v>
      </c>
      <c r="E422">
        <f t="shared" si="208"/>
        <v>0.10934665620085071</v>
      </c>
      <c r="F422">
        <f t="shared" si="209"/>
        <v>1.4370782633424547E-4</v>
      </c>
      <c r="G422">
        <f t="shared" si="210"/>
        <v>1.17053287683165E-3</v>
      </c>
      <c r="H422" t="b">
        <f t="shared" si="211"/>
        <v>0</v>
      </c>
      <c r="I422">
        <f t="shared" si="212"/>
        <v>1</v>
      </c>
      <c r="J422">
        <f t="shared" si="213"/>
        <v>1918.0802081856996</v>
      </c>
      <c r="K422">
        <f t="shared" si="214"/>
        <v>12.22056639420498</v>
      </c>
      <c r="L422">
        <f t="shared" si="215"/>
        <v>2.5208190815345608</v>
      </c>
      <c r="M422">
        <f t="shared" si="216"/>
        <v>1.6060765771005465E-2</v>
      </c>
      <c r="N422">
        <f t="shared" si="198"/>
        <v>0.20725243184799225</v>
      </c>
      <c r="O422">
        <f t="shared" si="217"/>
        <v>0.99616832962231006</v>
      </c>
      <c r="P422">
        <f t="shared" si="218"/>
        <v>1930.3007745799046</v>
      </c>
      <c r="Q422">
        <f t="shared" si="219"/>
        <v>0.69835226501128234</v>
      </c>
      <c r="R422">
        <f t="shared" si="220"/>
        <v>9.5049122027341504E-2</v>
      </c>
      <c r="S422">
        <f t="shared" si="221"/>
        <v>1931.0882696441538</v>
      </c>
      <c r="T422">
        <f t="shared" si="222"/>
        <v>2.5208190815345608</v>
      </c>
      <c r="U422">
        <f t="shared" si="199"/>
        <v>19.997549386506023</v>
      </c>
      <c r="V422">
        <f t="shared" si="223"/>
        <v>2.4979767790469587E-3</v>
      </c>
      <c r="W422">
        <f t="shared" si="200"/>
        <v>17084.141575446014</v>
      </c>
      <c r="X422">
        <f t="shared" si="201"/>
        <v>19497.169437796543</v>
      </c>
      <c r="Y422">
        <f t="shared" si="202"/>
        <v>2.8245284455920916</v>
      </c>
      <c r="Z422">
        <f t="shared" si="224"/>
        <v>0.52445542521407151</v>
      </c>
      <c r="AA422">
        <f t="shared" si="225"/>
        <v>3.8591478070513401E-3</v>
      </c>
      <c r="AB422">
        <f t="shared" si="226"/>
        <v>409</v>
      </c>
      <c r="AC422">
        <f>$AL$7*INDEX(I_L,MATCH(AB422-$AL$13,cpi_u,0))/INDEX(I_L,MATCH(AB2-$AL$13,cpi_u,0))</f>
        <v>1918.0802081857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0.75082501964756965</v>
      </c>
      <c r="E423">
        <f t="shared" si="208"/>
        <v>0.10934665620085071</v>
      </c>
      <c r="F423">
        <f t="shared" si="209"/>
        <v>1.2799385605470316E-4</v>
      </c>
      <c r="G423">
        <f t="shared" si="210"/>
        <v>1.0425390207769469E-3</v>
      </c>
      <c r="H423" t="b">
        <f t="shared" si="211"/>
        <v>1</v>
      </c>
      <c r="I423">
        <f t="shared" si="212"/>
        <v>1.0249999999999999</v>
      </c>
      <c r="J423">
        <f t="shared" si="213"/>
        <v>1966.0322133903419</v>
      </c>
      <c r="K423">
        <f t="shared" si="214"/>
        <v>12.245738760101805</v>
      </c>
      <c r="L423">
        <f t="shared" si="215"/>
        <v>2.3013053426834933</v>
      </c>
      <c r="M423">
        <f t="shared" si="216"/>
        <v>1.4334039819790808E-2</v>
      </c>
      <c r="N423">
        <f t="shared" si="198"/>
        <v>0.20645840286422015</v>
      </c>
      <c r="O423">
        <f t="shared" si="217"/>
        <v>0.99616878327220559</v>
      </c>
      <c r="P423">
        <f t="shared" si="218"/>
        <v>1978.2779521504438</v>
      </c>
      <c r="Q423">
        <f t="shared" si="219"/>
        <v>0.69835226501128234</v>
      </c>
      <c r="R423">
        <f t="shared" si="220"/>
        <v>9.5049122027341504E-2</v>
      </c>
      <c r="S423">
        <f t="shared" si="221"/>
        <v>1979.0670693255886</v>
      </c>
      <c r="T423">
        <f t="shared" si="222"/>
        <v>2.3013053426834933</v>
      </c>
      <c r="U423">
        <f t="shared" si="199"/>
        <v>17.747696832186037</v>
      </c>
      <c r="V423">
        <f t="shared" si="223"/>
        <v>2.2169383713727094E-3</v>
      </c>
      <c r="W423">
        <f t="shared" si="200"/>
        <v>17023.532432349297</v>
      </c>
      <c r="X423">
        <f t="shared" si="201"/>
        <v>19430.093021027773</v>
      </c>
      <c r="Y423">
        <f t="shared" si="202"/>
        <v>2.5089333195612511</v>
      </c>
      <c r="Z423">
        <f t="shared" si="224"/>
        <v>0.47695112869593115</v>
      </c>
      <c r="AA423">
        <f t="shared" si="225"/>
        <v>3.4284701662596162E-3</v>
      </c>
      <c r="AB423">
        <f t="shared" si="226"/>
        <v>421</v>
      </c>
      <c r="AC423">
        <f>$AL$7*INDEX(I_L,MATCH(AB423-$AL$13,cpi_u,0))/INDEX(I_L,MATCH(AB2-$AL$13,cpi_u,0))</f>
        <v>1966.0322133903423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0.75082501964756965</v>
      </c>
      <c r="E424">
        <f t="shared" si="208"/>
        <v>0.10934665620085071</v>
      </c>
      <c r="F424">
        <f t="shared" si="209"/>
        <v>1.1399815588086837E-4</v>
      </c>
      <c r="G424">
        <f t="shared" si="210"/>
        <v>9.2854086489607853E-4</v>
      </c>
      <c r="H424" t="b">
        <f t="shared" si="211"/>
        <v>0</v>
      </c>
      <c r="I424">
        <f t="shared" si="212"/>
        <v>1</v>
      </c>
      <c r="J424">
        <f t="shared" si="213"/>
        <v>1966.0322133903419</v>
      </c>
      <c r="K424">
        <f t="shared" si="214"/>
        <v>12.270962976950866</v>
      </c>
      <c r="L424">
        <f t="shared" si="215"/>
        <v>2.0496652985639003</v>
      </c>
      <c r="M424">
        <f t="shared" si="216"/>
        <v>1.2792957725980525E-2</v>
      </c>
      <c r="N424">
        <f t="shared" si="198"/>
        <v>0.20566750934396003</v>
      </c>
      <c r="O424">
        <f t="shared" si="217"/>
        <v>0.9961692355007693</v>
      </c>
      <c r="P424">
        <f t="shared" si="218"/>
        <v>1978.3031763672927</v>
      </c>
      <c r="Q424">
        <f t="shared" si="219"/>
        <v>0.69835226501128234</v>
      </c>
      <c r="R424">
        <f t="shared" si="220"/>
        <v>9.5049122027341504E-2</v>
      </c>
      <c r="S424">
        <f t="shared" si="221"/>
        <v>1979.0939189946162</v>
      </c>
      <c r="T424">
        <f t="shared" si="222"/>
        <v>2.0496652985639003</v>
      </c>
      <c r="U424">
        <f t="shared" si="199"/>
        <v>15.743589496181151</v>
      </c>
      <c r="V424">
        <f t="shared" si="223"/>
        <v>1.9665970174748181E-3</v>
      </c>
      <c r="W424">
        <f t="shared" si="200"/>
        <v>16955.192917592438</v>
      </c>
      <c r="X424">
        <f t="shared" si="201"/>
        <v>19355.657068415483</v>
      </c>
      <c r="Y424">
        <f t="shared" si="202"/>
        <v>2.2289290587572612</v>
      </c>
      <c r="Z424">
        <f t="shared" si="224"/>
        <v>0.42317062394771782</v>
      </c>
      <c r="AA424">
        <f t="shared" si="225"/>
        <v>3.0456787304827307E-3</v>
      </c>
      <c r="AB424">
        <f t="shared" si="226"/>
        <v>421</v>
      </c>
      <c r="AC424">
        <f>$AL$7*INDEX(I_L,MATCH(AB424-$AL$13,cpi_u,0))/INDEX(I_L,MATCH(AB2-$AL$13,cpi_u,0))</f>
        <v>1966.0322133903423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0.75082501964756965</v>
      </c>
      <c r="E425">
        <f t="shared" si="208"/>
        <v>0.10934665620085071</v>
      </c>
      <c r="F425">
        <f t="shared" si="209"/>
        <v>1.0153283872223206E-4</v>
      </c>
      <c r="G425">
        <f t="shared" si="210"/>
        <v>8.2700802617384646E-4</v>
      </c>
      <c r="H425" t="b">
        <f t="shared" si="211"/>
        <v>0</v>
      </c>
      <c r="I425">
        <f t="shared" si="212"/>
        <v>1</v>
      </c>
      <c r="J425">
        <f t="shared" si="213"/>
        <v>1966.0322133903419</v>
      </c>
      <c r="K425">
        <f t="shared" si="214"/>
        <v>12.296239151556685</v>
      </c>
      <c r="L425">
        <f t="shared" si="215"/>
        <v>1.8255412518350196</v>
      </c>
      <c r="M425">
        <f t="shared" si="216"/>
        <v>1.1417560536755467E-2</v>
      </c>
      <c r="N425">
        <f t="shared" si="198"/>
        <v>0.20487973826534667</v>
      </c>
      <c r="O425">
        <f t="shared" si="217"/>
        <v>0.99616968630034852</v>
      </c>
      <c r="P425">
        <f t="shared" si="218"/>
        <v>1978.3284525418985</v>
      </c>
      <c r="Q425">
        <f t="shared" si="219"/>
        <v>0.69835226501128234</v>
      </c>
      <c r="R425">
        <f t="shared" si="220"/>
        <v>9.5049122027341504E-2</v>
      </c>
      <c r="S425">
        <f t="shared" si="221"/>
        <v>1979.1208239695659</v>
      </c>
      <c r="T425">
        <f t="shared" si="222"/>
        <v>1.8255412518350196</v>
      </c>
      <c r="U425">
        <f t="shared" si="199"/>
        <v>13.958358658290035</v>
      </c>
      <c r="V425">
        <f t="shared" si="223"/>
        <v>1.7435964341483571E-3</v>
      </c>
      <c r="W425">
        <f t="shared" si="200"/>
        <v>16878.141706639042</v>
      </c>
      <c r="X425">
        <f t="shared" si="201"/>
        <v>19273.058374226221</v>
      </c>
      <c r="Y425">
        <f t="shared" si="202"/>
        <v>1.9806153061121183</v>
      </c>
      <c r="Z425">
        <f t="shared" si="224"/>
        <v>0.37545452246956335</v>
      </c>
      <c r="AA425">
        <f t="shared" si="225"/>
        <v>2.705448819447091E-3</v>
      </c>
      <c r="AB425">
        <f t="shared" si="226"/>
        <v>421</v>
      </c>
      <c r="AC425">
        <f>$AL$7*INDEX(I_L,MATCH(AB425-$AL$13,cpi_u,0))/INDEX(I_L,MATCH(AB2-$AL$13,cpi_u,0))</f>
        <v>1966.0322133903423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0.75082501964756965</v>
      </c>
      <c r="E426">
        <f t="shared" si="208"/>
        <v>0.10934665620085071</v>
      </c>
      <c r="F426">
        <f t="shared" si="209"/>
        <v>9.043056231337574E-5</v>
      </c>
      <c r="G426">
        <f t="shared" si="210"/>
        <v>7.3657746386047074E-4</v>
      </c>
      <c r="H426" t="b">
        <f t="shared" si="211"/>
        <v>0</v>
      </c>
      <c r="I426">
        <f t="shared" si="212"/>
        <v>1</v>
      </c>
      <c r="J426">
        <f t="shared" si="213"/>
        <v>1966.0322133903419</v>
      </c>
      <c r="K426">
        <f t="shared" si="214"/>
        <v>12.321567390943725</v>
      </c>
      <c r="L426">
        <f t="shared" si="215"/>
        <v>1.6259244201901453</v>
      </c>
      <c r="M426">
        <f t="shared" si="216"/>
        <v>1.0190035127352401E-2</v>
      </c>
      <c r="N426">
        <f t="shared" si="198"/>
        <v>0.20409507666249663</v>
      </c>
      <c r="O426">
        <f t="shared" si="217"/>
        <v>0.99617013566351886</v>
      </c>
      <c r="P426">
        <f t="shared" si="218"/>
        <v>1978.3537807812856</v>
      </c>
      <c r="Q426">
        <f t="shared" si="219"/>
        <v>0.69835226501128234</v>
      </c>
      <c r="R426">
        <f t="shared" si="220"/>
        <v>9.5049122027341504E-2</v>
      </c>
      <c r="S426">
        <f t="shared" si="221"/>
        <v>1979.1477843643588</v>
      </c>
      <c r="T426">
        <f t="shared" si="222"/>
        <v>1.6259244201901453</v>
      </c>
      <c r="U426">
        <f t="shared" si="199"/>
        <v>12.368073215140628</v>
      </c>
      <c r="V426">
        <f t="shared" si="223"/>
        <v>1.5449472880822803E-3</v>
      </c>
      <c r="W426">
        <f t="shared" si="200"/>
        <v>16791.27291014092</v>
      </c>
      <c r="X426">
        <f t="shared" si="201"/>
        <v>19181.406079826673</v>
      </c>
      <c r="Y426">
        <f t="shared" si="202"/>
        <v>1.7605182284159195</v>
      </c>
      <c r="Z426">
        <f t="shared" si="224"/>
        <v>0.33311896964779247</v>
      </c>
      <c r="AA426">
        <f t="shared" si="225"/>
        <v>2.4030478650073177E-3</v>
      </c>
      <c r="AB426">
        <f t="shared" si="226"/>
        <v>421</v>
      </c>
      <c r="AC426">
        <f>$AL$7*INDEX(I_L,MATCH(AB426-$AL$13,cpi_u,0))/INDEX(I_L,MATCH(AB2-$AL$13,cpi_u,0))</f>
        <v>1966.0322133903423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0.75082501964756965</v>
      </c>
      <c r="E427">
        <f t="shared" si="208"/>
        <v>0.10934665620085071</v>
      </c>
      <c r="F427">
        <f t="shared" si="209"/>
        <v>8.0542282706045438E-5</v>
      </c>
      <c r="G427">
        <f t="shared" si="210"/>
        <v>6.5603518115442535E-4</v>
      </c>
      <c r="H427" t="b">
        <f t="shared" si="211"/>
        <v>0</v>
      </c>
      <c r="I427">
        <f t="shared" si="212"/>
        <v>1</v>
      </c>
      <c r="J427">
        <f t="shared" si="213"/>
        <v>1966.0322133903419</v>
      </c>
      <c r="K427">
        <f t="shared" si="214"/>
        <v>12.346947802356905</v>
      </c>
      <c r="L427">
        <f t="shared" si="215"/>
        <v>1.4481350216070459</v>
      </c>
      <c r="M427">
        <f t="shared" si="216"/>
        <v>9.0944834986776621E-3</v>
      </c>
      <c r="N427">
        <f t="shared" si="198"/>
        <v>0.20331351162531219</v>
      </c>
      <c r="O427">
        <f t="shared" si="217"/>
        <v>0.99617058358307742</v>
      </c>
      <c r="P427">
        <f t="shared" si="218"/>
        <v>1978.3791611926988</v>
      </c>
      <c r="Q427">
        <f t="shared" si="219"/>
        <v>0.69835226501128234</v>
      </c>
      <c r="R427">
        <f t="shared" si="220"/>
        <v>9.5049122027341504E-2</v>
      </c>
      <c r="S427">
        <f t="shared" si="221"/>
        <v>1979.1748002931508</v>
      </c>
      <c r="T427">
        <f t="shared" si="222"/>
        <v>1.4481350216070459</v>
      </c>
      <c r="U427">
        <f t="shared" si="199"/>
        <v>10.951418503356084</v>
      </c>
      <c r="V427">
        <f t="shared" si="223"/>
        <v>1.3679870763298769E-3</v>
      </c>
      <c r="W427">
        <f t="shared" si="200"/>
        <v>16693.340262765891</v>
      </c>
      <c r="X427">
        <f t="shared" si="201"/>
        <v>19079.712108621417</v>
      </c>
      <c r="Y427">
        <f t="shared" si="202"/>
        <v>1.5655438861976509</v>
      </c>
      <c r="Z427">
        <f t="shared" si="224"/>
        <v>0.29555722825253622</v>
      </c>
      <c r="AA427">
        <f t="shared" si="225"/>
        <v>2.134269563215099E-3</v>
      </c>
      <c r="AB427">
        <f t="shared" si="226"/>
        <v>421</v>
      </c>
      <c r="AC427">
        <f>$AL$7*INDEX(I_L,MATCH(AB427-$AL$13,cpi_u,0))/INDEX(I_L,MATCH(AB2-$AL$13,cpi_u,0))</f>
        <v>1966.0322133903423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0.75082501964756965</v>
      </c>
      <c r="E428">
        <f t="shared" si="208"/>
        <v>0.10934665620085071</v>
      </c>
      <c r="F428">
        <f t="shared" si="209"/>
        <v>7.1735253409355759E-5</v>
      </c>
      <c r="G428">
        <f t="shared" si="210"/>
        <v>5.8429992774506961E-4</v>
      </c>
      <c r="H428" t="b">
        <f t="shared" si="211"/>
        <v>0</v>
      </c>
      <c r="I428">
        <f t="shared" si="212"/>
        <v>1</v>
      </c>
      <c r="J428">
        <f t="shared" si="213"/>
        <v>1966.0322133903419</v>
      </c>
      <c r="K428">
        <f t="shared" si="214"/>
        <v>12.372380493262055</v>
      </c>
      <c r="L428">
        <f t="shared" si="215"/>
        <v>1.2897862992669689</v>
      </c>
      <c r="M428">
        <f t="shared" si="216"/>
        <v>8.1167168782086511E-3</v>
      </c>
      <c r="N428">
        <f t="shared" si="198"/>
        <v>0.20253503029928407</v>
      </c>
      <c r="O428">
        <f t="shared" si="217"/>
        <v>0.99617103005203711</v>
      </c>
      <c r="P428">
        <f t="shared" si="218"/>
        <v>1978.4045938836039</v>
      </c>
      <c r="Q428">
        <f t="shared" si="219"/>
        <v>0.69835226501128234</v>
      </c>
      <c r="R428">
        <f t="shared" si="220"/>
        <v>9.5049122027341504E-2</v>
      </c>
      <c r="S428">
        <f t="shared" si="221"/>
        <v>1979.2018718703328</v>
      </c>
      <c r="T428">
        <f t="shared" si="222"/>
        <v>1.2897862992669689</v>
      </c>
      <c r="U428">
        <f t="shared" si="199"/>
        <v>9.6894102378041023</v>
      </c>
      <c r="V428">
        <f t="shared" si="223"/>
        <v>1.2103443931498366E-3</v>
      </c>
      <c r="W428">
        <f t="shared" si="200"/>
        <v>16582.939305156986</v>
      </c>
      <c r="X428">
        <f t="shared" si="201"/>
        <v>18966.880557252694</v>
      </c>
      <c r="Y428">
        <f t="shared" si="202"/>
        <v>1.3929367013480132</v>
      </c>
      <c r="Z428">
        <f t="shared" si="224"/>
        <v>0.26223098175018328</v>
      </c>
      <c r="AA428">
        <f t="shared" si="225"/>
        <v>1.8953753497162129E-3</v>
      </c>
      <c r="AB428">
        <f t="shared" si="226"/>
        <v>421</v>
      </c>
      <c r="AC428">
        <f>$AL$7*INDEX(I_L,MATCH(AB428-$AL$13,cpi_u,0))/INDEX(I_L,MATCH(AB2-$AL$13,cpi_u,0))</f>
        <v>1966.0322133903423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0.75082501964756965</v>
      </c>
      <c r="E429">
        <f t="shared" si="208"/>
        <v>0.10934665620085071</v>
      </c>
      <c r="F429">
        <f t="shared" si="209"/>
        <v>6.3891243317322035E-5</v>
      </c>
      <c r="G429">
        <f t="shared" si="210"/>
        <v>5.2040868442774753E-4</v>
      </c>
      <c r="H429" t="b">
        <f t="shared" si="211"/>
        <v>0</v>
      </c>
      <c r="I429">
        <f t="shared" si="212"/>
        <v>1</v>
      </c>
      <c r="J429">
        <f t="shared" si="213"/>
        <v>1966.0322133903419</v>
      </c>
      <c r="K429">
        <f t="shared" si="214"/>
        <v>12.397865571346372</v>
      </c>
      <c r="L429">
        <f t="shared" si="215"/>
        <v>1.1487524802284561</v>
      </c>
      <c r="M429">
        <f t="shared" si="216"/>
        <v>7.2440719575307712E-3</v>
      </c>
      <c r="N429">
        <f t="shared" si="198"/>
        <v>0.20175961988529462</v>
      </c>
      <c r="O429">
        <f t="shared" si="217"/>
        <v>0.99617147506362902</v>
      </c>
      <c r="P429">
        <f t="shared" si="218"/>
        <v>1978.4300789616882</v>
      </c>
      <c r="Q429">
        <f t="shared" si="219"/>
        <v>0.69835226501128234</v>
      </c>
      <c r="R429">
        <f t="shared" si="220"/>
        <v>9.5049122027341504E-2</v>
      </c>
      <c r="S429">
        <f t="shared" si="221"/>
        <v>1979.2289992105314</v>
      </c>
      <c r="T429">
        <f t="shared" si="222"/>
        <v>1.1487524802284561</v>
      </c>
      <c r="U429">
        <f t="shared" si="199"/>
        <v>8.5651397257038546</v>
      </c>
      <c r="V429">
        <f t="shared" si="223"/>
        <v>1.0699071036443179E-3</v>
      </c>
      <c r="W429">
        <f t="shared" si="200"/>
        <v>16458.487304304432</v>
      </c>
      <c r="X429">
        <f t="shared" si="201"/>
        <v>18841.69592917406</v>
      </c>
      <c r="Y429">
        <f t="shared" si="202"/>
        <v>1.2402424651852648</v>
      </c>
      <c r="Z429">
        <f t="shared" si="224"/>
        <v>0.2326626183894481</v>
      </c>
      <c r="AA429">
        <f t="shared" si="225"/>
        <v>1.683042383952543E-3</v>
      </c>
      <c r="AB429">
        <f t="shared" si="226"/>
        <v>421</v>
      </c>
      <c r="AC429">
        <f>$AL$7*INDEX(I_L,MATCH(AB429-$AL$13,cpi_u,0))/INDEX(I_L,MATCH(AB2-$AL$13,cpi_u,0))</f>
        <v>1966.0322133903423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0.75082501964756965</v>
      </c>
      <c r="E430">
        <f t="shared" si="208"/>
        <v>0.10934665620085071</v>
      </c>
      <c r="F430">
        <f t="shared" si="209"/>
        <v>5.690494950005792E-5</v>
      </c>
      <c r="G430">
        <f t="shared" si="210"/>
        <v>4.635037349276896E-4</v>
      </c>
      <c r="H430" t="b">
        <f t="shared" si="211"/>
        <v>0</v>
      </c>
      <c r="I430">
        <f t="shared" si="212"/>
        <v>1</v>
      </c>
      <c r="J430">
        <f t="shared" si="213"/>
        <v>1966.0322133903419</v>
      </c>
      <c r="K430">
        <f t="shared" si="214"/>
        <v>12.423403144518868</v>
      </c>
      <c r="L430">
        <f t="shared" si="215"/>
        <v>1.0231402377130405</v>
      </c>
      <c r="M430">
        <f t="shared" si="216"/>
        <v>6.4652468865546058E-3</v>
      </c>
      <c r="N430">
        <f t="shared" si="198"/>
        <v>0.20098726763941951</v>
      </c>
      <c r="O430">
        <f t="shared" si="217"/>
        <v>0.99617191861129495</v>
      </c>
      <c r="P430">
        <f t="shared" si="218"/>
        <v>1978.4556165348608</v>
      </c>
      <c r="Q430">
        <f t="shared" si="219"/>
        <v>0.69835226501128234</v>
      </c>
      <c r="R430">
        <f t="shared" si="220"/>
        <v>9.5049122027341504E-2</v>
      </c>
      <c r="S430">
        <f t="shared" si="221"/>
        <v>1979.2561824286092</v>
      </c>
      <c r="T430">
        <f t="shared" si="222"/>
        <v>1.0231402377130405</v>
      </c>
      <c r="U430">
        <f t="shared" si="199"/>
        <v>7.563546937118101</v>
      </c>
      <c r="V430">
        <f t="shared" si="223"/>
        <v>9.4479399705354864E-4</v>
      </c>
      <c r="W430">
        <f t="shared" si="200"/>
        <v>16318.200625283152</v>
      </c>
      <c r="X430">
        <f t="shared" si="201"/>
        <v>18702.810084283381</v>
      </c>
      <c r="Y430">
        <f t="shared" si="202"/>
        <v>1.1052753905905033</v>
      </c>
      <c r="Z430">
        <f t="shared" si="224"/>
        <v>0.20642838545033304</v>
      </c>
      <c r="AA430">
        <f t="shared" si="225"/>
        <v>1.4943173182457603E-3</v>
      </c>
      <c r="AB430">
        <f t="shared" si="226"/>
        <v>421</v>
      </c>
      <c r="AC430">
        <f>$AL$7*INDEX(I_L,MATCH(AB430-$AL$13,cpi_u,0))/INDEX(I_L,MATCH(AB2-$AL$13,cpi_u,0))</f>
        <v>1966.0322133903423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0.75082501964756965</v>
      </c>
      <c r="E431">
        <f t="shared" si="208"/>
        <v>0.10934665620085071</v>
      </c>
      <c r="F431">
        <f t="shared" si="209"/>
        <v>5.0682583550948313E-5</v>
      </c>
      <c r="G431">
        <f t="shared" si="210"/>
        <v>4.1282115137674128E-4</v>
      </c>
      <c r="H431" t="b">
        <f t="shared" si="211"/>
        <v>0</v>
      </c>
      <c r="I431">
        <f t="shared" si="212"/>
        <v>1</v>
      </c>
      <c r="J431">
        <f t="shared" si="213"/>
        <v>1966.0322133903419</v>
      </c>
      <c r="K431">
        <f t="shared" si="214"/>
        <v>12.448993320910827</v>
      </c>
      <c r="L431">
        <f t="shared" si="215"/>
        <v>0.91126327389457595</v>
      </c>
      <c r="M431">
        <f t="shared" si="216"/>
        <v>5.7701549003320298E-3</v>
      </c>
      <c r="N431">
        <f t="shared" si="198"/>
        <v>0.20021796087272942</v>
      </c>
      <c r="O431">
        <f t="shared" si="217"/>
        <v>0.99617236068868664</v>
      </c>
      <c r="P431">
        <f t="shared" si="218"/>
        <v>1978.4812067112528</v>
      </c>
      <c r="Q431">
        <f t="shared" si="219"/>
        <v>0.69835226501128234</v>
      </c>
      <c r="R431">
        <f t="shared" si="220"/>
        <v>9.5049122027341504E-2</v>
      </c>
      <c r="S431">
        <f t="shared" si="221"/>
        <v>1979.2834216396654</v>
      </c>
      <c r="T431">
        <f t="shared" si="222"/>
        <v>0.91126327389457595</v>
      </c>
      <c r="U431">
        <f t="shared" si="199"/>
        <v>6.6712183862182748</v>
      </c>
      <c r="V431">
        <f t="shared" si="223"/>
        <v>8.3332953926691167E-4</v>
      </c>
      <c r="W431">
        <f t="shared" si="200"/>
        <v>16160.069230876472</v>
      </c>
      <c r="X431">
        <f t="shared" si="201"/>
        <v>18548.727764518182</v>
      </c>
      <c r="Y431">
        <f t="shared" si="202"/>
        <v>0.98608876610384932</v>
      </c>
      <c r="Z431">
        <f t="shared" si="224"/>
        <v>0.18315231552022279</v>
      </c>
      <c r="AA431">
        <f t="shared" si="225"/>
        <v>1.3265752083609739E-3</v>
      </c>
      <c r="AB431">
        <f t="shared" si="226"/>
        <v>421</v>
      </c>
      <c r="AC431">
        <f>$AL$7*INDEX(I_L,MATCH(AB431-$AL$13,cpi_u,0))/INDEX(I_L,MATCH(AB2-$AL$13,cpi_u,0))</f>
        <v>1966.0322133903423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0.75082501964756965</v>
      </c>
      <c r="E432">
        <f t="shared" si="208"/>
        <v>0.10934665620085071</v>
      </c>
      <c r="F432">
        <f t="shared" si="209"/>
        <v>4.5140612512031876E-5</v>
      </c>
      <c r="G432">
        <f t="shared" si="210"/>
        <v>3.6768053886470942E-4</v>
      </c>
      <c r="H432" t="b">
        <f t="shared" si="211"/>
        <v>0</v>
      </c>
      <c r="I432">
        <f t="shared" si="212"/>
        <v>1</v>
      </c>
      <c r="J432">
        <f t="shared" si="213"/>
        <v>1966.0322133903419</v>
      </c>
      <c r="K432">
        <f t="shared" si="214"/>
        <v>12.474636208876271</v>
      </c>
      <c r="L432">
        <f t="shared" si="215"/>
        <v>0.811619681975564</v>
      </c>
      <c r="M432">
        <f t="shared" si="216"/>
        <v>5.1497936827542895E-3</v>
      </c>
      <c r="N432">
        <f t="shared" si="198"/>
        <v>0.19945168695109064</v>
      </c>
      <c r="O432">
        <f t="shared" si="217"/>
        <v>0.99617280128966124</v>
      </c>
      <c r="P432">
        <f t="shared" si="218"/>
        <v>1978.5068495992182</v>
      </c>
      <c r="Q432">
        <f t="shared" si="219"/>
        <v>0.69835226501128234</v>
      </c>
      <c r="R432">
        <f t="shared" si="220"/>
        <v>9.5049122027341504E-2</v>
      </c>
      <c r="S432">
        <f t="shared" si="221"/>
        <v>1979.3107169590367</v>
      </c>
      <c r="T432">
        <f t="shared" si="222"/>
        <v>0.811619681975564</v>
      </c>
      <c r="U432">
        <f t="shared" si="199"/>
        <v>5.8762071106956908</v>
      </c>
      <c r="V432">
        <f t="shared" si="223"/>
        <v>7.3402138570505672E-4</v>
      </c>
      <c r="W432">
        <f t="shared" si="200"/>
        <v>15981.827944551293</v>
      </c>
      <c r="X432">
        <f t="shared" si="201"/>
        <v>18377.790540030335</v>
      </c>
      <c r="Y432">
        <f t="shared" si="202"/>
        <v>0.88094881820542215</v>
      </c>
      <c r="Z432">
        <f t="shared" si="224"/>
        <v>0.16250083772932056</v>
      </c>
      <c r="AA432">
        <f t="shared" si="225"/>
        <v>1.1774829937133782E-3</v>
      </c>
      <c r="AB432">
        <f t="shared" si="226"/>
        <v>421</v>
      </c>
      <c r="AC432">
        <f>$AL$7*INDEX(I_L,MATCH(AB432-$AL$13,cpi_u,0))/INDEX(I_L,MATCH(AB2-$AL$13,cpi_u,0))</f>
        <v>1966.0322133903423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0.75082501964756965</v>
      </c>
      <c r="E433">
        <f t="shared" si="208"/>
        <v>0.10934665620085071</v>
      </c>
      <c r="F433">
        <f t="shared" si="209"/>
        <v>4.0204637474982913E-5</v>
      </c>
      <c r="G433">
        <f t="shared" si="210"/>
        <v>3.2747590138972651E-4</v>
      </c>
      <c r="H433" t="b">
        <f t="shared" si="211"/>
        <v>0</v>
      </c>
      <c r="I433">
        <f t="shared" si="212"/>
        <v>1</v>
      </c>
      <c r="J433">
        <f t="shared" si="213"/>
        <v>1966.0322133903419</v>
      </c>
      <c r="K433">
        <f t="shared" si="214"/>
        <v>12.50033191699241</v>
      </c>
      <c r="L433">
        <f t="shared" si="215"/>
        <v>0.72287178364473825</v>
      </c>
      <c r="M433">
        <f t="shared" si="216"/>
        <v>4.5961287752274956E-3</v>
      </c>
      <c r="N433">
        <f t="shared" si="198"/>
        <v>0.19868843329496583</v>
      </c>
      <c r="O433">
        <f t="shared" si="217"/>
        <v>0.99617324040828004</v>
      </c>
      <c r="P433">
        <f t="shared" si="218"/>
        <v>1978.5325453073342</v>
      </c>
      <c r="Q433">
        <f t="shared" si="219"/>
        <v>0.69835226501128234</v>
      </c>
      <c r="R433">
        <f t="shared" si="220"/>
        <v>9.5049122027341504E-2</v>
      </c>
      <c r="S433">
        <f t="shared" si="221"/>
        <v>1979.3380685022967</v>
      </c>
      <c r="T433">
        <f t="shared" si="222"/>
        <v>0.72287178364473825</v>
      </c>
      <c r="U433">
        <f t="shared" si="199"/>
        <v>5.1678723332708154</v>
      </c>
      <c r="V433">
        <f t="shared" si="223"/>
        <v>6.4554035277445689E-4</v>
      </c>
      <c r="W433">
        <f t="shared" si="200"/>
        <v>15780.924065983625</v>
      </c>
      <c r="X433">
        <f t="shared" si="201"/>
        <v>18188.159003603138</v>
      </c>
      <c r="Y433">
        <f t="shared" si="202"/>
        <v>0.78831143105379187</v>
      </c>
      <c r="Z433">
        <f t="shared" si="224"/>
        <v>0.14417799669728687</v>
      </c>
      <c r="AA433">
        <f t="shared" si="225"/>
        <v>1.0449670389850105E-3</v>
      </c>
      <c r="AB433">
        <f t="shared" si="226"/>
        <v>421</v>
      </c>
      <c r="AC433">
        <f>$AL$7*INDEX(I_L,MATCH(AB433-$AL$13,cpi_u,0))/INDEX(I_L,MATCH(AB2-$AL$13,cpi_u,0))</f>
        <v>1966.0322133903423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0.79025924359830624</v>
      </c>
      <c r="E434">
        <f t="shared" si="208"/>
        <v>0.12204234638505307</v>
      </c>
      <c r="F434">
        <f t="shared" si="209"/>
        <v>3.9965927390162481E-5</v>
      </c>
      <c r="G434">
        <f t="shared" si="210"/>
        <v>2.8750997399956403E-4</v>
      </c>
      <c r="H434" t="b">
        <f t="shared" si="211"/>
        <v>0</v>
      </c>
      <c r="I434">
        <f t="shared" si="212"/>
        <v>1</v>
      </c>
      <c r="J434">
        <f t="shared" si="213"/>
        <v>1966.0322133903419</v>
      </c>
      <c r="K434">
        <f t="shared" si="214"/>
        <v>12.526080554060103</v>
      </c>
      <c r="L434">
        <f t="shared" si="215"/>
        <v>0.64382817124124136</v>
      </c>
      <c r="M434">
        <f t="shared" si="216"/>
        <v>4.1019895203211571E-3</v>
      </c>
      <c r="N434">
        <f t="shared" si="198"/>
        <v>0.19792818737921353</v>
      </c>
      <c r="O434">
        <f t="shared" si="217"/>
        <v>0.9961736780388033</v>
      </c>
      <c r="P434">
        <f t="shared" si="218"/>
        <v>1978.5582939444021</v>
      </c>
      <c r="Q434">
        <f t="shared" si="219"/>
        <v>0.73503055741539747</v>
      </c>
      <c r="R434">
        <f t="shared" si="220"/>
        <v>0.10477339029427801</v>
      </c>
      <c r="S434">
        <f t="shared" si="221"/>
        <v>1979.3654763852576</v>
      </c>
      <c r="T434">
        <f t="shared" si="222"/>
        <v>0.64382817124124136</v>
      </c>
      <c r="U434">
        <f t="shared" si="199"/>
        <v>4.5367366534057769</v>
      </c>
      <c r="V434">
        <f t="shared" si="223"/>
        <v>5.6670257909231185E-4</v>
      </c>
      <c r="W434">
        <f t="shared" si="200"/>
        <v>15779.406155184923</v>
      </c>
      <c r="X434">
        <f t="shared" si="201"/>
        <v>18173.074172551209</v>
      </c>
      <c r="Y434">
        <f t="shared" si="202"/>
        <v>0.68820342943656898</v>
      </c>
      <c r="Z434">
        <f t="shared" si="224"/>
        <v>0.12792121065508522</v>
      </c>
      <c r="AA434">
        <f t="shared" si="225"/>
        <v>9.2718428544784576E-4</v>
      </c>
      <c r="AB434">
        <f t="shared" si="226"/>
        <v>421</v>
      </c>
      <c r="AC434">
        <f>$AL$7*INDEX(I_L,MATCH(AB434-$AL$13,cpi_u,0))/INDEX(I_L,MATCH(AB2-$AL$13,cpi_u,0))</f>
        <v>1966.0322133903423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0.79025924359830624</v>
      </c>
      <c r="E435">
        <f t="shared" si="208"/>
        <v>0.12204234638505307</v>
      </c>
      <c r="F435">
        <f t="shared" si="209"/>
        <v>3.5088391836012394E-5</v>
      </c>
      <c r="G435">
        <f t="shared" si="210"/>
        <v>2.5242158216355165E-4</v>
      </c>
      <c r="H435" t="b">
        <f t="shared" si="211"/>
        <v>1</v>
      </c>
      <c r="I435">
        <f t="shared" si="212"/>
        <v>1.0249999999999997</v>
      </c>
      <c r="J435">
        <f t="shared" si="213"/>
        <v>2015.1830187250998</v>
      </c>
      <c r="K435">
        <f t="shared" si="214"/>
        <v>12.551882229104347</v>
      </c>
      <c r="L435">
        <f t="shared" si="215"/>
        <v>0.5793852173180164</v>
      </c>
      <c r="M435">
        <f t="shared" si="216"/>
        <v>3.6087913333353806E-3</v>
      </c>
      <c r="N435">
        <f t="shared" si="198"/>
        <v>0.19717093673288799</v>
      </c>
      <c r="O435">
        <f t="shared" si="217"/>
        <v>0.99617411417568991</v>
      </c>
      <c r="P435">
        <f t="shared" si="218"/>
        <v>2027.7349009542042</v>
      </c>
      <c r="Q435">
        <f t="shared" si="219"/>
        <v>0.73503055741539747</v>
      </c>
      <c r="R435">
        <f t="shared" si="220"/>
        <v>0.10477339029427801</v>
      </c>
      <c r="S435">
        <f t="shared" si="221"/>
        <v>2028.5437460587277</v>
      </c>
      <c r="T435">
        <f t="shared" si="222"/>
        <v>0.5793852173180164</v>
      </c>
      <c r="U435">
        <f t="shared" si="199"/>
        <v>3.9684315942391621</v>
      </c>
      <c r="V435">
        <f t="shared" si="223"/>
        <v>4.9571323865987664E-4</v>
      </c>
      <c r="W435">
        <f t="shared" si="200"/>
        <v>15721.443310136194</v>
      </c>
      <c r="X435">
        <f t="shared" si="201"/>
        <v>18101.015351749327</v>
      </c>
      <c r="Y435">
        <f t="shared" si="202"/>
        <v>0.60065533961613993</v>
      </c>
      <c r="Z435">
        <f t="shared" si="224"/>
        <v>0.1146766658580667</v>
      </c>
      <c r="AA435">
        <f t="shared" si="225"/>
        <v>8.1202177085434857E-4</v>
      </c>
      <c r="AB435">
        <f t="shared" si="226"/>
        <v>433</v>
      </c>
      <c r="AC435">
        <f>$AL$7*INDEX(I_L,MATCH(AB435-$AL$13,cpi_u,0))/INDEX(I_L,MATCH(AB2-$AL$13,cpi_u,0))</f>
        <v>2015.1830187251007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0.79025924359830624</v>
      </c>
      <c r="E436">
        <f t="shared" si="208"/>
        <v>0.12204234638505307</v>
      </c>
      <c r="F436">
        <f t="shared" si="209"/>
        <v>3.0806122165467307E-5</v>
      </c>
      <c r="G436">
        <f t="shared" si="210"/>
        <v>2.2161545999808434E-4</v>
      </c>
      <c r="H436" t="b">
        <f t="shared" si="211"/>
        <v>0</v>
      </c>
      <c r="I436">
        <f t="shared" si="212"/>
        <v>1</v>
      </c>
      <c r="J436">
        <f t="shared" si="213"/>
        <v>2015.1830187250998</v>
      </c>
      <c r="K436">
        <f t="shared" si="214"/>
        <v>12.577737051374639</v>
      </c>
      <c r="L436">
        <f t="shared" si="215"/>
        <v>0.50867568593571177</v>
      </c>
      <c r="M436">
        <f t="shared" si="216"/>
        <v>3.1748922865451113E-3</v>
      </c>
      <c r="N436">
        <f t="shared" si="198"/>
        <v>0.19641666893903806</v>
      </c>
      <c r="O436">
        <f t="shared" si="217"/>
        <v>0.99617454881359235</v>
      </c>
      <c r="P436">
        <f t="shared" si="218"/>
        <v>2027.7607557764745</v>
      </c>
      <c r="Q436">
        <f t="shared" si="219"/>
        <v>0.73503055741539747</v>
      </c>
      <c r="R436">
        <f t="shared" si="220"/>
        <v>0.10477339029427801</v>
      </c>
      <c r="S436">
        <f t="shared" si="221"/>
        <v>2028.571266969481</v>
      </c>
      <c r="T436">
        <f t="shared" si="222"/>
        <v>0.50867568593571177</v>
      </c>
      <c r="U436">
        <f t="shared" si="199"/>
        <v>3.4694213962801967</v>
      </c>
      <c r="V436">
        <f t="shared" si="223"/>
        <v>4.3337980655192807E-4</v>
      </c>
      <c r="W436">
        <f t="shared" si="200"/>
        <v>15655.14155154242</v>
      </c>
      <c r="X436">
        <f t="shared" si="201"/>
        <v>18020.185319705011</v>
      </c>
      <c r="Y436">
        <f t="shared" si="202"/>
        <v>0.5241302625969555</v>
      </c>
      <c r="Z436">
        <f t="shared" si="224"/>
        <v>0.10029606148918863</v>
      </c>
      <c r="AA436">
        <f t="shared" si="225"/>
        <v>7.1111950415249467E-4</v>
      </c>
      <c r="AB436">
        <f t="shared" si="226"/>
        <v>433</v>
      </c>
      <c r="AC436">
        <f>$AL$7*INDEX(I_L,MATCH(AB436-$AL$13,cpi_u,0))/INDEX(I_L,MATCH(AB2-$AL$13,cpi_u,0))</f>
        <v>2015.1830187251007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0.79025924359830624</v>
      </c>
      <c r="E437">
        <f t="shared" si="208"/>
        <v>0.12204234638505307</v>
      </c>
      <c r="F437">
        <f t="shared" si="209"/>
        <v>2.7046470733369082E-5</v>
      </c>
      <c r="G437">
        <f t="shared" si="210"/>
        <v>1.9456898926471526E-4</v>
      </c>
      <c r="H437" t="b">
        <f t="shared" si="211"/>
        <v>0</v>
      </c>
      <c r="I437">
        <f t="shared" si="212"/>
        <v>1</v>
      </c>
      <c r="J437">
        <f t="shared" si="213"/>
        <v>2015.1830187250998</v>
      </c>
      <c r="K437">
        <f t="shared" si="214"/>
        <v>12.603645130345603</v>
      </c>
      <c r="L437">
        <f t="shared" si="215"/>
        <v>0.44659571167509121</v>
      </c>
      <c r="M437">
        <f t="shared" si="216"/>
        <v>2.7931626132141566E-3</v>
      </c>
      <c r="N437">
        <f t="shared" si="198"/>
        <v>0.19566537163450584</v>
      </c>
      <c r="O437">
        <f t="shared" si="217"/>
        <v>0.99617498194735499</v>
      </c>
      <c r="P437">
        <f t="shared" si="218"/>
        <v>2027.7866638554453</v>
      </c>
      <c r="Q437">
        <f t="shared" si="219"/>
        <v>0.73503055741539747</v>
      </c>
      <c r="R437">
        <f t="shared" si="220"/>
        <v>0.10477339029427801</v>
      </c>
      <c r="S437">
        <f t="shared" si="221"/>
        <v>2028.5988445688045</v>
      </c>
      <c r="T437">
        <f t="shared" si="222"/>
        <v>0.44659571167509121</v>
      </c>
      <c r="U437">
        <f t="shared" si="199"/>
        <v>3.0312499099572272</v>
      </c>
      <c r="V437">
        <f t="shared" si="223"/>
        <v>3.7864599007670301E-4</v>
      </c>
      <c r="W437">
        <f t="shared" si="200"/>
        <v>15579.306452752075</v>
      </c>
      <c r="X437">
        <f t="shared" si="201"/>
        <v>17929.521174376423</v>
      </c>
      <c r="Y437">
        <f t="shared" si="202"/>
        <v>0.45727890294150358</v>
      </c>
      <c r="Z437">
        <f t="shared" si="224"/>
        <v>8.7718842049680487E-2</v>
      </c>
      <c r="AA437">
        <f t="shared" si="225"/>
        <v>6.2271160465885691E-4</v>
      </c>
      <c r="AB437">
        <f t="shared" si="226"/>
        <v>433</v>
      </c>
      <c r="AC437">
        <f>$AL$7*INDEX(I_L,MATCH(AB437-$AL$13,cpi_u,0))/INDEX(I_L,MATCH(AB2-$AL$13,cpi_u,0))</f>
        <v>2015.1830187251007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0.79025924359830624</v>
      </c>
      <c r="E438">
        <f t="shared" si="208"/>
        <v>0.12204234638505307</v>
      </c>
      <c r="F438">
        <f t="shared" si="209"/>
        <v>2.3745655983634051E-5</v>
      </c>
      <c r="G438">
        <f t="shared" si="210"/>
        <v>1.7082333328108121E-4</v>
      </c>
      <c r="H438" t="b">
        <f t="shared" si="211"/>
        <v>0</v>
      </c>
      <c r="I438">
        <f t="shared" si="212"/>
        <v>1</v>
      </c>
      <c r="J438">
        <f t="shared" si="213"/>
        <v>2015.1830187250998</v>
      </c>
      <c r="K438">
        <f t="shared" si="214"/>
        <v>12.629606575717316</v>
      </c>
      <c r="L438">
        <f t="shared" si="215"/>
        <v>0.39209212313676045</v>
      </c>
      <c r="M438">
        <f t="shared" si="216"/>
        <v>2.4573297862483198E-3</v>
      </c>
      <c r="N438">
        <f t="shared" si="198"/>
        <v>0.19491703250972514</v>
      </c>
      <c r="O438">
        <f t="shared" si="217"/>
        <v>0.99617541357201123</v>
      </c>
      <c r="P438">
        <f t="shared" si="218"/>
        <v>2027.8126253008172</v>
      </c>
      <c r="Q438">
        <f t="shared" si="219"/>
        <v>0.73503055741539747</v>
      </c>
      <c r="R438">
        <f t="shared" si="220"/>
        <v>0.10477339029427801</v>
      </c>
      <c r="S438">
        <f t="shared" si="221"/>
        <v>2028.6264789734673</v>
      </c>
      <c r="T438">
        <f t="shared" si="222"/>
        <v>0.39209212313676045</v>
      </c>
      <c r="U438">
        <f t="shared" si="199"/>
        <v>2.6464928777302896</v>
      </c>
      <c r="V438">
        <f t="shared" si="223"/>
        <v>3.3058439445306855E-4</v>
      </c>
      <c r="W438">
        <f t="shared" si="200"/>
        <v>15492.572512770366</v>
      </c>
      <c r="X438">
        <f t="shared" si="201"/>
        <v>17827.831219208303</v>
      </c>
      <c r="Y438">
        <f t="shared" si="202"/>
        <v>0.39891667630739425</v>
      </c>
      <c r="Z438">
        <f t="shared" si="224"/>
        <v>7.6718850988516663E-2</v>
      </c>
      <c r="AA438">
        <f t="shared" si="225"/>
        <v>5.4525087501563487E-4</v>
      </c>
      <c r="AB438">
        <f t="shared" si="226"/>
        <v>433</v>
      </c>
      <c r="AC438">
        <f>$AL$7*INDEX(I_L,MATCH(AB438-$AL$13,cpi_u,0))/INDEX(I_L,MATCH(AB2-$AL$13,cpi_u,0))</f>
        <v>2015.1830187251007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0.79025924359830624</v>
      </c>
      <c r="E439">
        <f t="shared" si="208"/>
        <v>0.12204234638505307</v>
      </c>
      <c r="F439">
        <f t="shared" si="209"/>
        <v>2.0847680410939077E-5</v>
      </c>
      <c r="G439">
        <f t="shared" si="210"/>
        <v>1.4997565287014214E-4</v>
      </c>
      <c r="H439" t="b">
        <f t="shared" si="211"/>
        <v>0</v>
      </c>
      <c r="I439">
        <f t="shared" si="212"/>
        <v>1</v>
      </c>
      <c r="J439">
        <f t="shared" si="213"/>
        <v>2015.1830187250998</v>
      </c>
      <c r="K439">
        <f t="shared" si="214"/>
        <v>12.655621497415826</v>
      </c>
      <c r="L439">
        <f t="shared" si="215"/>
        <v>0.34424028043005306</v>
      </c>
      <c r="M439">
        <f t="shared" si="216"/>
        <v>2.1618754489322795E-3</v>
      </c>
      <c r="N439">
        <f t="shared" si="198"/>
        <v>0.19417163930851927</v>
      </c>
      <c r="O439">
        <f t="shared" si="217"/>
        <v>0.99617584368277989</v>
      </c>
      <c r="P439">
        <f t="shared" si="218"/>
        <v>2027.8386402225156</v>
      </c>
      <c r="Q439">
        <f t="shared" si="219"/>
        <v>0.73503055741539747</v>
      </c>
      <c r="R439">
        <f t="shared" si="220"/>
        <v>0.10477339029427801</v>
      </c>
      <c r="S439">
        <f t="shared" si="221"/>
        <v>2028.6541703004791</v>
      </c>
      <c r="T439">
        <f t="shared" si="222"/>
        <v>0.34424028043005306</v>
      </c>
      <c r="U439">
        <f t="shared" si="199"/>
        <v>2.3086320135698113</v>
      </c>
      <c r="V439">
        <f t="shared" si="223"/>
        <v>2.8838079355629525E-4</v>
      </c>
      <c r="W439">
        <f t="shared" si="200"/>
        <v>15393.378654392409</v>
      </c>
      <c r="X439">
        <f t="shared" si="201"/>
        <v>17713.779357303007</v>
      </c>
      <c r="Y439">
        <f t="shared" si="202"/>
        <v>0.34800361033935368</v>
      </c>
      <c r="Z439">
        <f t="shared" si="224"/>
        <v>6.7098293931741548E-2</v>
      </c>
      <c r="AA439">
        <f t="shared" si="225"/>
        <v>4.7738171859142728E-4</v>
      </c>
      <c r="AB439">
        <f t="shared" si="226"/>
        <v>433</v>
      </c>
      <c r="AC439">
        <f>$AL$7*INDEX(I_L,MATCH(AB439-$AL$13,cpi_u,0))/INDEX(I_L,MATCH(AB2-$AL$13,cpi_u,0))</f>
        <v>2015.1830187251007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0.79025924359830624</v>
      </c>
      <c r="E440">
        <f t="shared" si="208"/>
        <v>0.12204234638505307</v>
      </c>
      <c r="F440">
        <f t="shared" si="209"/>
        <v>1.8303380576902367E-5</v>
      </c>
      <c r="G440">
        <f t="shared" si="210"/>
        <v>1.3167227229323976E-4</v>
      </c>
      <c r="H440" t="b">
        <f t="shared" si="211"/>
        <v>0</v>
      </c>
      <c r="I440">
        <f t="shared" si="212"/>
        <v>1</v>
      </c>
      <c r="J440">
        <f t="shared" si="213"/>
        <v>2015.1830187250998</v>
      </c>
      <c r="K440">
        <f t="shared" si="214"/>
        <v>12.681690005593602</v>
      </c>
      <c r="L440">
        <f t="shared" si="215"/>
        <v>0.30222838888612075</v>
      </c>
      <c r="M440">
        <f t="shared" si="216"/>
        <v>1.9019447380856571E-3</v>
      </c>
      <c r="N440">
        <f t="shared" si="198"/>
        <v>0.19342917982789878</v>
      </c>
      <c r="O440">
        <f t="shared" si="217"/>
        <v>0.99617627227506278</v>
      </c>
      <c r="P440">
        <f t="shared" si="218"/>
        <v>2027.8647087306933</v>
      </c>
      <c r="Q440">
        <f t="shared" si="219"/>
        <v>0.73503055741539747</v>
      </c>
      <c r="R440">
        <f t="shared" si="220"/>
        <v>0.10477339029427801</v>
      </c>
      <c r="S440">
        <f t="shared" si="221"/>
        <v>2028.6819186670905</v>
      </c>
      <c r="T440">
        <f t="shared" si="222"/>
        <v>0.30222838888612075</v>
      </c>
      <c r="U440">
        <f t="shared" si="199"/>
        <v>2.0119444483742761</v>
      </c>
      <c r="V440">
        <f t="shared" si="223"/>
        <v>2.5132032008695501E-4</v>
      </c>
      <c r="W440">
        <f t="shared" si="200"/>
        <v>15279.940213180116</v>
      </c>
      <c r="X440">
        <f t="shared" si="201"/>
        <v>17585.867594719515</v>
      </c>
      <c r="Y440">
        <f t="shared" si="202"/>
        <v>0.30362669807049314</v>
      </c>
      <c r="Z440">
        <f t="shared" si="224"/>
        <v>5.8684181715590734E-2</v>
      </c>
      <c r="AA440">
        <f t="shared" si="225"/>
        <v>4.1791641105680909E-4</v>
      </c>
      <c r="AB440">
        <f t="shared" si="226"/>
        <v>433</v>
      </c>
      <c r="AC440">
        <f>$AL$7*INDEX(I_L,MATCH(AB440-$AL$13,cpi_u,0))/INDEX(I_L,MATCH(AB2-$AL$13,cpi_u,0))</f>
        <v>2015.1830187251007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0.79025924359830624</v>
      </c>
      <c r="E441">
        <f t="shared" si="208"/>
        <v>0.12204234638505307</v>
      </c>
      <c r="F441">
        <f t="shared" si="209"/>
        <v>1.6069593064518595E-5</v>
      </c>
      <c r="G441">
        <f t="shared" si="210"/>
        <v>1.1560267922872117E-4</v>
      </c>
      <c r="H441" t="b">
        <f t="shared" si="211"/>
        <v>0</v>
      </c>
      <c r="I441">
        <f t="shared" si="212"/>
        <v>1</v>
      </c>
      <c r="J441">
        <f t="shared" si="213"/>
        <v>2015.1830187250998</v>
      </c>
      <c r="K441">
        <f t="shared" si="214"/>
        <v>12.707812210630031</v>
      </c>
      <c r="L441">
        <f t="shared" si="215"/>
        <v>0.26534372716228422</v>
      </c>
      <c r="M441">
        <f t="shared" si="216"/>
        <v>1.6732665096494347E-3</v>
      </c>
      <c r="N441">
        <f t="shared" si="198"/>
        <v>0.19268964191785917</v>
      </c>
      <c r="O441">
        <f t="shared" si="217"/>
        <v>0.99617669934444431</v>
      </c>
      <c r="P441">
        <f t="shared" si="218"/>
        <v>2027.8908309357298</v>
      </c>
      <c r="Q441">
        <f t="shared" si="219"/>
        <v>0.73503055741539747</v>
      </c>
      <c r="R441">
        <f t="shared" si="220"/>
        <v>0.10477339029427801</v>
      </c>
      <c r="S441">
        <f t="shared" si="221"/>
        <v>2028.7097241907941</v>
      </c>
      <c r="T441">
        <f t="shared" si="222"/>
        <v>0.26534372716228422</v>
      </c>
      <c r="U441">
        <f t="shared" si="199"/>
        <v>1.7514056662371775</v>
      </c>
      <c r="V441">
        <f t="shared" si="223"/>
        <v>2.1877534093771945E-4</v>
      </c>
      <c r="W441">
        <f t="shared" si="200"/>
        <v>15150.216914713563</v>
      </c>
      <c r="X441">
        <f t="shared" si="201"/>
        <v>17442.416423801016</v>
      </c>
      <c r="Y441">
        <f t="shared" si="202"/>
        <v>0.26498440457726902</v>
      </c>
      <c r="Z441">
        <f t="shared" si="224"/>
        <v>5.1325219517478385E-2</v>
      </c>
      <c r="AA441">
        <f t="shared" si="225"/>
        <v>3.6581431070072774E-4</v>
      </c>
      <c r="AB441">
        <f t="shared" si="226"/>
        <v>433</v>
      </c>
      <c r="AC441">
        <f>$AL$7*INDEX(I_L,MATCH(AB441-$AL$13,cpi_u,0))/INDEX(I_L,MATCH(AB2-$AL$13,cpi_u,0))</f>
        <v>2015.1830187251007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0.79025924359830624</v>
      </c>
      <c r="E442">
        <f t="shared" si="208"/>
        <v>0.12204234638505307</v>
      </c>
      <c r="F442">
        <f t="shared" si="209"/>
        <v>1.4108422221471769E-5</v>
      </c>
      <c r="G442">
        <f t="shared" si="210"/>
        <v>1.014942570072494E-4</v>
      </c>
      <c r="H442" t="b">
        <f t="shared" si="211"/>
        <v>0</v>
      </c>
      <c r="I442">
        <f t="shared" si="212"/>
        <v>1</v>
      </c>
      <c r="J442">
        <f t="shared" si="213"/>
        <v>2015.1830187250998</v>
      </c>
      <c r="K442">
        <f t="shared" si="214"/>
        <v>12.733988223131837</v>
      </c>
      <c r="L442">
        <f t="shared" si="215"/>
        <v>0.23296055610084371</v>
      </c>
      <c r="M442">
        <f t="shared" si="216"/>
        <v>1.4720831558610228E-3</v>
      </c>
      <c r="N442">
        <f t="shared" si="198"/>
        <v>0.19195301348117766</v>
      </c>
      <c r="O442">
        <f t="shared" si="217"/>
        <v>0.9961771248866842</v>
      </c>
      <c r="P442">
        <f t="shared" si="218"/>
        <v>2027.9170069482316</v>
      </c>
      <c r="Q442">
        <f t="shared" si="219"/>
        <v>0.73503055741539747</v>
      </c>
      <c r="R442">
        <f t="shared" si="220"/>
        <v>0.10477339029427801</v>
      </c>
      <c r="S442">
        <f t="shared" si="221"/>
        <v>2028.7375869893237</v>
      </c>
      <c r="T442">
        <f t="shared" si="222"/>
        <v>0.23296055610084371</v>
      </c>
      <c r="U442">
        <f t="shared" si="199"/>
        <v>1.5226042852890309</v>
      </c>
      <c r="V442">
        <f t="shared" si="223"/>
        <v>1.901948121151222E-4</v>
      </c>
      <c r="W442">
        <f t="shared" si="200"/>
        <v>15001.876265573101</v>
      </c>
      <c r="X442">
        <f t="shared" si="201"/>
        <v>17281.54282967477</v>
      </c>
      <c r="Y442">
        <f t="shared" si="202"/>
        <v>0.23137306414776806</v>
      </c>
      <c r="Z442">
        <f t="shared" si="224"/>
        <v>4.4889086136056917E-2</v>
      </c>
      <c r="AA442">
        <f t="shared" si="225"/>
        <v>3.2016364351015666E-4</v>
      </c>
      <c r="AB442">
        <f t="shared" si="226"/>
        <v>433</v>
      </c>
      <c r="AC442">
        <f>$AL$7*INDEX(I_L,MATCH(AB442-$AL$13,cpi_u,0))/INDEX(I_L,MATCH(AB2-$AL$13,cpi_u,0))</f>
        <v>2015.1830187251007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0.79025924359830624</v>
      </c>
      <c r="E443">
        <f t="shared" si="208"/>
        <v>0.12204234638505307</v>
      </c>
      <c r="F443">
        <f t="shared" si="209"/>
        <v>1.2386597269772331E-5</v>
      </c>
      <c r="G443">
        <f t="shared" si="210"/>
        <v>8.9107659737477064E-5</v>
      </c>
      <c r="H443" t="b">
        <f t="shared" si="211"/>
        <v>0</v>
      </c>
      <c r="I443">
        <f t="shared" si="212"/>
        <v>1</v>
      </c>
      <c r="J443">
        <f t="shared" si="213"/>
        <v>2015.1830187250998</v>
      </c>
      <c r="K443">
        <f t="shared" si="214"/>
        <v>12.760218153933597</v>
      </c>
      <c r="L443">
        <f t="shared" si="215"/>
        <v>0.20452950321912997</v>
      </c>
      <c r="M443">
        <f t="shared" si="216"/>
        <v>1.295088860783906E-3</v>
      </c>
      <c r="N443">
        <f t="shared" si="198"/>
        <v>0.19121928247321024</v>
      </c>
      <c r="O443">
        <f t="shared" si="217"/>
        <v>0.99617754889771826</v>
      </c>
      <c r="P443">
        <f t="shared" si="218"/>
        <v>2027.9432368790335</v>
      </c>
      <c r="Q443">
        <f t="shared" si="219"/>
        <v>0.73503055741539747</v>
      </c>
      <c r="R443">
        <f t="shared" si="220"/>
        <v>0.10477339029427801</v>
      </c>
      <c r="S443">
        <f t="shared" si="221"/>
        <v>2028.7655071806564</v>
      </c>
      <c r="T443">
        <f t="shared" si="222"/>
        <v>0.20452950321912997</v>
      </c>
      <c r="U443">
        <f t="shared" si="199"/>
        <v>1.3216672377334806</v>
      </c>
      <c r="V443">
        <f t="shared" si="223"/>
        <v>1.6509493266775768E-4</v>
      </c>
      <c r="W443">
        <f t="shared" si="200"/>
        <v>14832.251701226214</v>
      </c>
      <c r="X443">
        <f t="shared" si="201"/>
        <v>17101.135631947851</v>
      </c>
      <c r="Y443">
        <f t="shared" si="202"/>
        <v>0.20217493728257308</v>
      </c>
      <c r="Z443">
        <f t="shared" si="224"/>
        <v>3.9260054488720227E-2</v>
      </c>
      <c r="AA443">
        <f t="shared" si="225"/>
        <v>2.8016554411806774E-4</v>
      </c>
      <c r="AB443">
        <f t="shared" si="226"/>
        <v>433</v>
      </c>
      <c r="AC443">
        <f>$AL$7*INDEX(I_L,MATCH(AB443-$AL$13,cpi_u,0))/INDEX(I_L,MATCH(AB2-$AL$13,cpi_u,0))</f>
        <v>2015.1830187251007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0.79025924359830624</v>
      </c>
      <c r="E444">
        <f t="shared" si="208"/>
        <v>0.12204234638505307</v>
      </c>
      <c r="F444">
        <f t="shared" si="209"/>
        <v>1.0874907875242623E-5</v>
      </c>
      <c r="G444">
        <f t="shared" si="210"/>
        <v>7.8232751862234438E-5</v>
      </c>
      <c r="H444" t="b">
        <f t="shared" si="211"/>
        <v>0</v>
      </c>
      <c r="I444">
        <f t="shared" si="212"/>
        <v>1</v>
      </c>
      <c r="J444">
        <f t="shared" si="213"/>
        <v>2015.1830187250998</v>
      </c>
      <c r="K444">
        <f t="shared" si="214"/>
        <v>12.786502114098177</v>
      </c>
      <c r="L444">
        <f t="shared" si="215"/>
        <v>0.17956824274129807</v>
      </c>
      <c r="M444">
        <f t="shared" si="216"/>
        <v>1.1393752796155915E-3</v>
      </c>
      <c r="N444">
        <f t="shared" si="198"/>
        <v>0.1904884369016886</v>
      </c>
      <c r="O444">
        <f t="shared" si="217"/>
        <v>0.9961779713736556</v>
      </c>
      <c r="P444">
        <f t="shared" si="218"/>
        <v>2027.9695208391979</v>
      </c>
      <c r="Q444">
        <f t="shared" si="219"/>
        <v>0.73503055741539747</v>
      </c>
      <c r="R444">
        <f t="shared" si="220"/>
        <v>0.10477339029427801</v>
      </c>
      <c r="S444">
        <f t="shared" si="221"/>
        <v>2028.7934848830118</v>
      </c>
      <c r="T444">
        <f t="shared" si="222"/>
        <v>0.17956824274129807</v>
      </c>
      <c r="U444">
        <f t="shared" si="199"/>
        <v>1.1451940800750136</v>
      </c>
      <c r="V444">
        <f t="shared" si="223"/>
        <v>1.4305093910455614E-4</v>
      </c>
      <c r="W444">
        <f t="shared" si="200"/>
        <v>14638.294739927678</v>
      </c>
      <c r="X444">
        <f t="shared" si="201"/>
        <v>16898.827838732421</v>
      </c>
      <c r="Y444">
        <f t="shared" si="202"/>
        <v>0.1768477249951593</v>
      </c>
      <c r="Z444">
        <f t="shared" si="224"/>
        <v>3.4336910531966261E-2</v>
      </c>
      <c r="AA444">
        <f t="shared" si="225"/>
        <v>2.4512007322315224E-4</v>
      </c>
      <c r="AB444">
        <f t="shared" si="226"/>
        <v>433</v>
      </c>
      <c r="AC444">
        <f>$AL$7*INDEX(I_L,MATCH(AB444-$AL$13,cpi_u,0))/INDEX(I_L,MATCH(AB2-$AL$13,cpi_u,0))</f>
        <v>2015.1830187251007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0.79025924359830624</v>
      </c>
      <c r="E445">
        <f t="shared" si="208"/>
        <v>0.12204234638505307</v>
      </c>
      <c r="F445">
        <f t="shared" si="209"/>
        <v>9.5477086014267202E-6</v>
      </c>
      <c r="G445">
        <f t="shared" si="210"/>
        <v>6.8685043260807721E-5</v>
      </c>
      <c r="H445" t="b">
        <f t="shared" si="211"/>
        <v>0</v>
      </c>
      <c r="I445">
        <f t="shared" si="212"/>
        <v>1</v>
      </c>
      <c r="J445">
        <f t="shared" si="213"/>
        <v>2015.1830187250998</v>
      </c>
      <c r="K445">
        <f t="shared" si="214"/>
        <v>12.812840214917218</v>
      </c>
      <c r="L445">
        <f t="shared" si="215"/>
        <v>0.15765331306090927</v>
      </c>
      <c r="M445">
        <f t="shared" si="216"/>
        <v>1.0023837491840773E-3</v>
      </c>
      <c r="N445">
        <f t="shared" si="198"/>
        <v>0.18976046482651676</v>
      </c>
      <c r="O445">
        <f t="shared" si="217"/>
        <v>0.99617839231077554</v>
      </c>
      <c r="P445">
        <f t="shared" si="218"/>
        <v>2027.9958589400171</v>
      </c>
      <c r="Q445">
        <f t="shared" si="219"/>
        <v>0.73503055741539747</v>
      </c>
      <c r="R445">
        <f t="shared" si="220"/>
        <v>0.10477339029427801</v>
      </c>
      <c r="S445">
        <f t="shared" si="221"/>
        <v>2028.8215202148535</v>
      </c>
      <c r="T445">
        <f t="shared" si="222"/>
        <v>0.15765331306090927</v>
      </c>
      <c r="U445">
        <f t="shared" si="199"/>
        <v>0.99019931939091632</v>
      </c>
      <c r="V445">
        <f t="shared" si="223"/>
        <v>1.2368990113036953E-4</v>
      </c>
      <c r="W445">
        <f t="shared" si="200"/>
        <v>14416.520284204766</v>
      </c>
      <c r="X445">
        <f t="shared" si="201"/>
        <v>16671.965651016912</v>
      </c>
      <c r="Y445">
        <f t="shared" si="202"/>
        <v>0.15491536259188057</v>
      </c>
      <c r="Z445">
        <f t="shared" si="224"/>
        <v>3.0031133177345175E-2</v>
      </c>
      <c r="AA445">
        <f t="shared" si="225"/>
        <v>2.1441396669057399E-4</v>
      </c>
      <c r="AB445">
        <f t="shared" si="226"/>
        <v>433</v>
      </c>
      <c r="AC445">
        <f>$AL$7*INDEX(I_L,MATCH(AB445-$AL$13,cpi_u,0))/INDEX(I_L,MATCH(AB2-$AL$13,cpi_u,0))</f>
        <v>2015.1830187251007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0.82718423890410464</v>
      </c>
      <c r="E446">
        <f t="shared" si="208"/>
        <v>0.1360964094310777</v>
      </c>
      <c r="F446">
        <f t="shared" si="209"/>
        <v>9.3477877694141717E-6</v>
      </c>
      <c r="G446">
        <f t="shared" si="210"/>
        <v>5.9337255491393549E-5</v>
      </c>
      <c r="H446" t="b">
        <f t="shared" si="211"/>
        <v>0</v>
      </c>
      <c r="I446">
        <f t="shared" si="212"/>
        <v>1</v>
      </c>
      <c r="J446">
        <f t="shared" si="213"/>
        <v>2015.1830187250998</v>
      </c>
      <c r="K446">
        <f t="shared" si="214"/>
        <v>12.839232567911603</v>
      </c>
      <c r="L446">
        <f t="shared" si="215"/>
        <v>0.13841293281957859</v>
      </c>
      <c r="M446">
        <f t="shared" si="216"/>
        <v>8.8186324436257985E-4</v>
      </c>
      <c r="N446">
        <f t="shared" si="198"/>
        <v>0.18903535435956706</v>
      </c>
      <c r="O446">
        <f t="shared" si="217"/>
        <v>0.99617881170552247</v>
      </c>
      <c r="P446">
        <f t="shared" si="218"/>
        <v>2028.0222512930113</v>
      </c>
      <c r="Q446">
        <f t="shared" si="219"/>
        <v>0.76937498312385255</v>
      </c>
      <c r="R446">
        <f t="shared" si="220"/>
        <v>0.1150701027432941</v>
      </c>
      <c r="S446">
        <f t="shared" si="221"/>
        <v>2028.8496132948883</v>
      </c>
      <c r="T446">
        <f t="shared" si="222"/>
        <v>0.13841293281957859</v>
      </c>
      <c r="U446">
        <f t="shared" si="199"/>
        <v>0.85406177745841783</v>
      </c>
      <c r="V446">
        <f t="shared" si="223"/>
        <v>1.0668439650921906E-4</v>
      </c>
      <c r="W446">
        <f t="shared" si="200"/>
        <v>14393.34816525671</v>
      </c>
      <c r="X446">
        <f t="shared" si="201"/>
        <v>16608.602442906391</v>
      </c>
      <c r="Y446">
        <f t="shared" si="202"/>
        <v>0.13144710905130158</v>
      </c>
      <c r="Z446">
        <f t="shared" si="224"/>
        <v>2.6265302469844671E-2</v>
      </c>
      <c r="AA446">
        <f t="shared" si="225"/>
        <v>1.8750990186242007E-4</v>
      </c>
      <c r="AB446">
        <f t="shared" si="226"/>
        <v>433</v>
      </c>
      <c r="AC446">
        <f>$AL$7*INDEX(I_L,MATCH(AB446-$AL$13,cpi_u,0))/INDEX(I_L,MATCH(AB2-$AL$13,cpi_u,0))</f>
        <v>2015.1830187251007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0.82718423890410464</v>
      </c>
      <c r="E447">
        <f t="shared" si="208"/>
        <v>0.1360964094310777</v>
      </c>
      <c r="F447">
        <f t="shared" si="209"/>
        <v>8.0755874178731595E-6</v>
      </c>
      <c r="G447">
        <f t="shared" si="210"/>
        <v>5.126166807352039E-5</v>
      </c>
      <c r="H447" t="b">
        <f t="shared" si="211"/>
        <v>1</v>
      </c>
      <c r="I447">
        <f t="shared" si="212"/>
        <v>1.0249999999999999</v>
      </c>
      <c r="J447">
        <f t="shared" si="213"/>
        <v>2065.5625941932271</v>
      </c>
      <c r="K447">
        <f t="shared" si="214"/>
        <v>12.865679284831955</v>
      </c>
      <c r="L447">
        <f t="shared" si="215"/>
        <v>0.12256481538510917</v>
      </c>
      <c r="M447">
        <f t="shared" si="216"/>
        <v>7.6341409879440313E-4</v>
      </c>
      <c r="N447">
        <f t="shared" si="198"/>
        <v>0.18831309366447702</v>
      </c>
      <c r="O447">
        <f t="shared" si="217"/>
        <v>0.99617922955450855</v>
      </c>
      <c r="P447">
        <f t="shared" si="218"/>
        <v>2078.4282734780591</v>
      </c>
      <c r="Q447">
        <f t="shared" si="219"/>
        <v>0.76937498312385255</v>
      </c>
      <c r="R447">
        <f t="shared" si="220"/>
        <v>0.1150701027432941</v>
      </c>
      <c r="S447">
        <f t="shared" si="221"/>
        <v>2079.257339710196</v>
      </c>
      <c r="T447">
        <f t="shared" si="222"/>
        <v>0.12256481538510917</v>
      </c>
      <c r="U447">
        <f t="shared" si="199"/>
        <v>0.73344460388485377</v>
      </c>
      <c r="V447">
        <f t="shared" si="223"/>
        <v>9.1617605428090379E-5</v>
      </c>
      <c r="W447">
        <f t="shared" si="200"/>
        <v>14307.856756298577</v>
      </c>
      <c r="X447">
        <f t="shared" si="201"/>
        <v>16479.553582336936</v>
      </c>
      <c r="Y447">
        <f t="shared" si="202"/>
        <v>0.11132480185269607</v>
      </c>
      <c r="Z447">
        <f t="shared" si="224"/>
        <v>2.3169083308339028E-2</v>
      </c>
      <c r="AA447">
        <f t="shared" si="225"/>
        <v>1.6156504940098462E-4</v>
      </c>
      <c r="AB447">
        <f t="shared" si="226"/>
        <v>445</v>
      </c>
      <c r="AC447">
        <f>$AL$7*INDEX(I_L,MATCH(AB447-$AL$13,cpi_u,0))/INDEX(I_L,MATCH(AB2-$AL$13,cpi_u,0))</f>
        <v>2065.5625941932281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0.82718423890410464</v>
      </c>
      <c r="E448">
        <f t="shared" si="208"/>
        <v>0.1360964094310777</v>
      </c>
      <c r="F448">
        <f t="shared" si="209"/>
        <v>6.9765289662538349E-6</v>
      </c>
      <c r="G448">
        <f t="shared" si="210"/>
        <v>4.4285139107266552E-5</v>
      </c>
      <c r="H448" t="b">
        <f t="shared" si="211"/>
        <v>0</v>
      </c>
      <c r="I448">
        <f t="shared" si="212"/>
        <v>1</v>
      </c>
      <c r="J448">
        <f t="shared" si="213"/>
        <v>2065.5625941932271</v>
      </c>
      <c r="K448">
        <f t="shared" si="214"/>
        <v>12.892180477659002</v>
      </c>
      <c r="L448">
        <f t="shared" si="215"/>
        <v>0.1058841840886129</v>
      </c>
      <c r="M448">
        <f t="shared" si="216"/>
        <v>6.6087467638967527E-4</v>
      </c>
      <c r="N448">
        <f t="shared" si="198"/>
        <v>0.18759367095644544</v>
      </c>
      <c r="O448">
        <f t="shared" si="217"/>
        <v>0.99617964585450769</v>
      </c>
      <c r="P448">
        <f t="shared" si="218"/>
        <v>2078.4547746708863</v>
      </c>
      <c r="Q448">
        <f t="shared" si="219"/>
        <v>0.76937498312385255</v>
      </c>
      <c r="R448">
        <f t="shared" si="220"/>
        <v>0.1150701027432941</v>
      </c>
      <c r="S448">
        <f t="shared" si="221"/>
        <v>2079.2855486437179</v>
      </c>
      <c r="T448">
        <f t="shared" si="222"/>
        <v>0.1058841840886129</v>
      </c>
      <c r="U448">
        <f t="shared" si="199"/>
        <v>0.62922510903369522</v>
      </c>
      <c r="V448">
        <f t="shared" si="223"/>
        <v>7.8599116360731486E-5</v>
      </c>
      <c r="W448">
        <f t="shared" si="200"/>
        <v>14208.49345216234</v>
      </c>
      <c r="X448">
        <f t="shared" si="201"/>
        <v>16333.144254247271</v>
      </c>
      <c r="Y448">
        <f t="shared" si="202"/>
        <v>9.4090456324696606E-2</v>
      </c>
      <c r="Z448">
        <f t="shared" si="224"/>
        <v>1.9939378275865689E-2</v>
      </c>
      <c r="AA448">
        <f t="shared" si="225"/>
        <v>1.3919605160749227E-4</v>
      </c>
      <c r="AB448">
        <f t="shared" si="226"/>
        <v>445</v>
      </c>
      <c r="AC448">
        <f>$AL$7*INDEX(I_L,MATCH(AB448-$AL$13,cpi_u,0))/INDEX(I_L,MATCH(AB2-$AL$13,cpi_u,0))</f>
        <v>2065.5625941932281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0.82718423890410464</v>
      </c>
      <c r="E449">
        <f t="shared" si="208"/>
        <v>0.1360964094310777</v>
      </c>
      <c r="F449">
        <f t="shared" si="209"/>
        <v>6.0270484236547794E-6</v>
      </c>
      <c r="G449">
        <f t="shared" si="210"/>
        <v>3.8258090683611775E-5</v>
      </c>
      <c r="H449" t="b">
        <f t="shared" si="211"/>
        <v>0</v>
      </c>
      <c r="I449">
        <f t="shared" si="212"/>
        <v>1</v>
      </c>
      <c r="J449">
        <f t="shared" si="213"/>
        <v>2065.5625941932271</v>
      </c>
      <c r="K449">
        <f t="shared" si="214"/>
        <v>12.918736258604241</v>
      </c>
      <c r="L449">
        <f t="shared" si="215"/>
        <v>9.1473726818613432E-2</v>
      </c>
      <c r="M449">
        <f t="shared" si="216"/>
        <v>5.7210803230237702E-4</v>
      </c>
      <c r="N449">
        <f t="shared" si="198"/>
        <v>0.18687707450202831</v>
      </c>
      <c r="O449">
        <f t="shared" si="217"/>
        <v>0.99618006060245223</v>
      </c>
      <c r="P449">
        <f t="shared" si="218"/>
        <v>2078.4813304518316</v>
      </c>
      <c r="Q449">
        <f t="shared" si="219"/>
        <v>0.76937498312385255</v>
      </c>
      <c r="R449">
        <f t="shared" si="220"/>
        <v>0.1150701027432941</v>
      </c>
      <c r="S449">
        <f t="shared" si="221"/>
        <v>2079.3138156830246</v>
      </c>
      <c r="T449">
        <f t="shared" si="222"/>
        <v>9.1473726818613432E-2</v>
      </c>
      <c r="U449">
        <f t="shared" si="199"/>
        <v>0.53917178481687988</v>
      </c>
      <c r="V449">
        <f t="shared" si="223"/>
        <v>6.7350182382781929E-5</v>
      </c>
      <c r="W449">
        <f t="shared" si="200"/>
        <v>14093.01340403376</v>
      </c>
      <c r="X449">
        <f t="shared" si="201"/>
        <v>16167.044339470513</v>
      </c>
      <c r="Y449">
        <f t="shared" si="202"/>
        <v>7.934846360855545E-2</v>
      </c>
      <c r="Z449">
        <f t="shared" si="224"/>
        <v>1.7159892209970749E-2</v>
      </c>
      <c r="AA449">
        <f t="shared" si="225"/>
        <v>1.1991005101414391E-4</v>
      </c>
      <c r="AB449">
        <f t="shared" si="226"/>
        <v>445</v>
      </c>
      <c r="AC449">
        <f>$AL$7*INDEX(I_L,MATCH(AB449-$AL$13,cpi_u,0))/INDEX(I_L,MATCH(AB2-$AL$13,cpi_u,0))</f>
        <v>2065.5625941932281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0.82718423890410464</v>
      </c>
      <c r="E450">
        <f t="shared" si="208"/>
        <v>0.1360964094310777</v>
      </c>
      <c r="F450">
        <f t="shared" si="209"/>
        <v>5.2067887737281278E-6</v>
      </c>
      <c r="G450">
        <f t="shared" si="210"/>
        <v>3.3051301909883648E-5</v>
      </c>
      <c r="H450" t="b">
        <f t="shared" si="211"/>
        <v>0</v>
      </c>
      <c r="I450">
        <f t="shared" si="212"/>
        <v>1</v>
      </c>
      <c r="J450">
        <f t="shared" si="213"/>
        <v>2065.5625941932271</v>
      </c>
      <c r="K450">
        <f t="shared" si="214"/>
        <v>12.945346740110251</v>
      </c>
      <c r="L450">
        <f t="shared" si="215"/>
        <v>7.9024481041320871E-2</v>
      </c>
      <c r="M450">
        <f t="shared" si="216"/>
        <v>4.9526424951393602E-4</v>
      </c>
      <c r="N450">
        <f t="shared" ref="N450:N491" si="231">INDEX(P_L,MATCH(A450,curve_t,0))</f>
        <v>0.18616329261893516</v>
      </c>
      <c r="O450">
        <f t="shared" si="217"/>
        <v>0.99618047379543384</v>
      </c>
      <c r="P450">
        <f t="shared" si="218"/>
        <v>2078.5079409333375</v>
      </c>
      <c r="Q450">
        <f t="shared" si="219"/>
        <v>0.76937498312385255</v>
      </c>
      <c r="R450">
        <f t="shared" si="220"/>
        <v>0.1150701027432941</v>
      </c>
      <c r="S450">
        <f t="shared" si="221"/>
        <v>2079.3421409478037</v>
      </c>
      <c r="T450">
        <f t="shared" si="222"/>
        <v>7.9024481041320871E-2</v>
      </c>
      <c r="U450">
        <f t="shared" ref="U450:U490" si="232">L451+M451+V451*O451+O451*U451</f>
        <v>0.46135679402035756</v>
      </c>
      <c r="V450">
        <f t="shared" si="223"/>
        <v>5.7629989357399046E-5</v>
      </c>
      <c r="W450">
        <f t="shared" ref="W450:W490" si="233">P451+(1-E451)*(O451*(W451+$AL$14*W451))</f>
        <v>13958.808499534283</v>
      </c>
      <c r="X450">
        <f t="shared" ref="X450:X490" si="234">S451+(1-R451)*(O451*(X451+$AL$14*X451))</f>
        <v>15978.610984480083</v>
      </c>
      <c r="Y450">
        <f t="shared" ref="Y450:Y491" si="235">G450*(X450-W450)</f>
        <v>6.6757101728276855E-2</v>
      </c>
      <c r="Z450">
        <f t="shared" si="224"/>
        <v>1.4767863831043044E-2</v>
      </c>
      <c r="AA450">
        <f t="shared" si="225"/>
        <v>1.0328212262697457E-4</v>
      </c>
      <c r="AB450">
        <f t="shared" si="226"/>
        <v>445</v>
      </c>
      <c r="AC450">
        <f>$AL$7*INDEX(I_L,MATCH(AB450-$AL$13,cpi_u,0))/INDEX(I_L,MATCH(AB2-$AL$13,cpi_u,0))</f>
        <v>2065.5625941932281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IF(B451&gt;=120,1,INDEX(mort_v1_F,MATCH(B451,mort_age,0))*INDEX(cif,MATCH(B451,cif_age,0),MATCH(C451,cif_year,0)))</f>
        <v>0.82718423890410464</v>
      </c>
      <c r="E451">
        <f t="shared" ref="E451:E491" si="241">1-(1-D451)^(1/12)</f>
        <v>0.1360964094310777</v>
      </c>
      <c r="F451">
        <f t="shared" ref="F451:F491" si="242">G450*E451</f>
        <v>4.4981635169576857E-6</v>
      </c>
      <c r="G451">
        <f t="shared" ref="G451:G491" si="243">G450-F451</f>
        <v>2.8553138392925963E-5</v>
      </c>
      <c r="H451" t="b">
        <f t="shared" ref="H451:H491" si="244">AND(A451-$AL$10&gt;0,MOD(A451-$AL$10,12)=0)</f>
        <v>0</v>
      </c>
      <c r="I451">
        <f t="shared" ref="I451:I491" si="245">IF($AL$4="CPI",IF(H451,INDEX(I_L,MATCH(A451-$AL$13,cpi_u,0))/INDEX(I_L,MATCH(A451-$AL$13-12,cpi_u,0)),1),1)</f>
        <v>1</v>
      </c>
      <c r="J451">
        <f t="shared" ref="J451:J491" si="246">J450*I451</f>
        <v>2065.5625941932271</v>
      </c>
      <c r="K451">
        <f t="shared" ref="K451:K491" si="247">$AL$17*(INDEX(I_L,MATCH(A451-1,cpi_u,0))/$AL$18)</f>
        <v>12.97201203485122</v>
      </c>
      <c r="L451">
        <f t="shared" ref="L451:L491" si="248">G450*J451</f>
        <v>6.8269532914442835E-2</v>
      </c>
      <c r="M451">
        <f t="shared" ref="M451:M491" si="249">G450*K451</f>
        <v>4.2874188614251181E-4</v>
      </c>
      <c r="N451">
        <f t="shared" si="231"/>
        <v>0.18545231367582518</v>
      </c>
      <c r="O451">
        <f t="shared" ref="O451:O491" si="250">N451/N450</f>
        <v>0.99618088543069927</v>
      </c>
      <c r="P451">
        <f t="shared" ref="P451:P491" si="251">J451+K451</f>
        <v>2078.5346062280782</v>
      </c>
      <c r="Q451">
        <f t="shared" ref="Q451:Q491" si="252">IF(B451&gt;=120,1,D451*$AL$15)</f>
        <v>0.76937498312385255</v>
      </c>
      <c r="R451">
        <f t="shared" ref="R451:R491" si="253">1-(1-Q451)^(1/12)</f>
        <v>0.1150701027432941</v>
      </c>
      <c r="S451">
        <f t="shared" ref="S451:S491" si="254">J451+K451*$AL$16</f>
        <v>2079.3705245579908</v>
      </c>
      <c r="T451">
        <f t="shared" ref="T451:T491" si="255">L451</f>
        <v>6.8269532914442835E-2</v>
      </c>
      <c r="U451">
        <f t="shared" si="232"/>
        <v>0.39411464572823302</v>
      </c>
      <c r="V451">
        <f t="shared" ref="V451:V491" si="256">$AL$14*U451</f>
        <v>4.9230493911206931E-5</v>
      </c>
      <c r="W451">
        <f t="shared" si="233"/>
        <v>13802.848580241356</v>
      </c>
      <c r="X451">
        <f t="shared" si="234"/>
        <v>15764.846629235402</v>
      </c>
      <c r="Y451">
        <f t="shared" si="235"/>
        <v>5.6021201819577739E-2</v>
      </c>
      <c r="Z451">
        <f t="shared" ref="Z451:Z491" si="257">N450*L451</f>
        <v>1.2709281032909447E-2</v>
      </c>
      <c r="AA451">
        <f t="shared" ref="AA451:AA491" si="258">N450*M451+N451*V451</f>
        <v>8.8945910207179562E-5</v>
      </c>
      <c r="AB451">
        <f t="shared" ref="AB451:AB491" si="259">IF(H451,A451,AB450)</f>
        <v>445</v>
      </c>
      <c r="AC451">
        <f>$AL$7*INDEX(I_L,MATCH(AB451-$AL$13,cpi_u,0))/INDEX(I_L,MATCH(AB2-$AL$13,cpi_u,0))</f>
        <v>2065.5625941932281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0.82718423890410464</v>
      </c>
      <c r="E452">
        <f t="shared" si="241"/>
        <v>0.1360964094310777</v>
      </c>
      <c r="F452">
        <f t="shared" si="242"/>
        <v>3.8859796132658762E-6</v>
      </c>
      <c r="G452">
        <f t="shared" si="243"/>
        <v>2.4667158779660087E-5</v>
      </c>
      <c r="H452" t="b">
        <f t="shared" si="244"/>
        <v>0</v>
      </c>
      <c r="I452">
        <f t="shared" si="245"/>
        <v>1</v>
      </c>
      <c r="J452">
        <f t="shared" si="246"/>
        <v>2065.5625941932271</v>
      </c>
      <c r="K452">
        <f t="shared" si="247"/>
        <v>12.998732255733444</v>
      </c>
      <c r="L452">
        <f t="shared" si="248"/>
        <v>5.8978294611250384E-2</v>
      </c>
      <c r="M452">
        <f t="shared" si="249"/>
        <v>3.7115460103054771E-4</v>
      </c>
      <c r="N452">
        <f t="shared" si="231"/>
        <v>0.184744126092103</v>
      </c>
      <c r="O452">
        <f t="shared" si="250"/>
        <v>0.99618129550564627</v>
      </c>
      <c r="P452">
        <f t="shared" si="251"/>
        <v>2078.5613264489607</v>
      </c>
      <c r="Q452">
        <f t="shared" si="252"/>
        <v>0.76937498312385255</v>
      </c>
      <c r="R452">
        <f t="shared" si="253"/>
        <v>0.1150701027432941</v>
      </c>
      <c r="S452">
        <f t="shared" si="254"/>
        <v>2079.3989666337675</v>
      </c>
      <c r="T452">
        <f t="shared" si="255"/>
        <v>5.8978294611250384E-2</v>
      </c>
      <c r="U452">
        <f t="shared" si="232"/>
        <v>0.33600649434067331</v>
      </c>
      <c r="V452">
        <f t="shared" si="256"/>
        <v>4.1971963876651009E-5</v>
      </c>
      <c r="W452">
        <f t="shared" si="233"/>
        <v>13621.613147345359</v>
      </c>
      <c r="X452">
        <f t="shared" si="234"/>
        <v>15522.351402081647</v>
      </c>
      <c r="Y452">
        <f t="shared" si="235"/>
        <v>4.6885812328154031E-2</v>
      </c>
      <c r="Z452">
        <f t="shared" si="257"/>
        <v>1.0937661192310837E-2</v>
      </c>
      <c r="AA452">
        <f t="shared" si="258"/>
        <v>7.6585553279304099E-5</v>
      </c>
      <c r="AB452">
        <f t="shared" si="259"/>
        <v>445</v>
      </c>
      <c r="AC452">
        <f>$AL$7*INDEX(I_L,MATCH(AB452-$AL$13,cpi_u,0))/INDEX(I_L,MATCH(AB2-$AL$13,cpi_u,0))</f>
        <v>2065.5625941932281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0.82718423890410464</v>
      </c>
      <c r="E453">
        <f t="shared" si="241"/>
        <v>0.1360964094310777</v>
      </c>
      <c r="F453">
        <f t="shared" si="242"/>
        <v>3.3571117407780225E-6</v>
      </c>
      <c r="G453">
        <f t="shared" si="243"/>
        <v>2.1310047038882064E-5</v>
      </c>
      <c r="H453" t="b">
        <f t="shared" si="244"/>
        <v>0</v>
      </c>
      <c r="I453">
        <f t="shared" si="245"/>
        <v>1</v>
      </c>
      <c r="J453">
        <f t="shared" si="246"/>
        <v>2065.5625941932271</v>
      </c>
      <c r="K453">
        <f t="shared" si="247"/>
        <v>13.025507515895777</v>
      </c>
      <c r="L453">
        <f t="shared" si="248"/>
        <v>5.0951560480290932E-2</v>
      </c>
      <c r="M453">
        <f t="shared" si="249"/>
        <v>3.2130226208025695E-4</v>
      </c>
      <c r="N453">
        <f t="shared" si="231"/>
        <v>0.18403871833771504</v>
      </c>
      <c r="O453">
        <f t="shared" si="250"/>
        <v>0.99618170401782469</v>
      </c>
      <c r="P453">
        <f t="shared" si="251"/>
        <v>2078.5881017091228</v>
      </c>
      <c r="Q453">
        <f t="shared" si="252"/>
        <v>0.76937498312385255</v>
      </c>
      <c r="R453">
        <f t="shared" si="253"/>
        <v>0.1150701027432941</v>
      </c>
      <c r="S453">
        <f t="shared" si="254"/>
        <v>2079.4274672955639</v>
      </c>
      <c r="T453">
        <f t="shared" si="255"/>
        <v>5.0951560480290932E-2</v>
      </c>
      <c r="U453">
        <f t="shared" si="232"/>
        <v>0.28578929690665078</v>
      </c>
      <c r="V453">
        <f t="shared" si="256"/>
        <v>3.5699125606595259E-5</v>
      </c>
      <c r="W453">
        <f t="shared" si="233"/>
        <v>13411.012016313383</v>
      </c>
      <c r="X453">
        <f t="shared" si="234"/>
        <v>15247.269125743094</v>
      </c>
      <c r="Y453">
        <f t="shared" si="235"/>
        <v>3.9130725377428753E-2</v>
      </c>
      <c r="Z453">
        <f t="shared" si="257"/>
        <v>9.4130015139602796E-3</v>
      </c>
      <c r="AA453">
        <f t="shared" si="258"/>
        <v>6.5928726941847805E-5</v>
      </c>
      <c r="AB453">
        <f t="shared" si="259"/>
        <v>445</v>
      </c>
      <c r="AC453">
        <f>$AL$7*INDEX(I_L,MATCH(AB453-$AL$13,cpi_u,0))/INDEX(I_L,MATCH(AB2-$AL$13,cpi_u,0))</f>
        <v>2065.5625941932281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0.82718423890410464</v>
      </c>
      <c r="E454">
        <f t="shared" si="241"/>
        <v>0.1360964094310777</v>
      </c>
      <c r="F454">
        <f t="shared" si="242"/>
        <v>2.9002208867992183E-6</v>
      </c>
      <c r="G454">
        <f t="shared" si="243"/>
        <v>1.8409826152082847E-5</v>
      </c>
      <c r="H454" t="b">
        <f t="shared" si="244"/>
        <v>0</v>
      </c>
      <c r="I454">
        <f t="shared" si="245"/>
        <v>1</v>
      </c>
      <c r="J454">
        <f t="shared" si="246"/>
        <v>2065.5625941932271</v>
      </c>
      <c r="K454">
        <f t="shared" si="247"/>
        <v>13.052337928710136</v>
      </c>
      <c r="L454">
        <f t="shared" si="248"/>
        <v>4.4017236044012933E-2</v>
      </c>
      <c r="M454">
        <f t="shared" si="249"/>
        <v>2.781459352281975E-4</v>
      </c>
      <c r="N454">
        <f t="shared" si="231"/>
        <v>0.1833360789329456</v>
      </c>
      <c r="O454">
        <f t="shared" si="250"/>
        <v>0.99618211096493248</v>
      </c>
      <c r="P454">
        <f t="shared" si="251"/>
        <v>2078.6149321219373</v>
      </c>
      <c r="Q454">
        <f t="shared" si="252"/>
        <v>0.76937498312385255</v>
      </c>
      <c r="R454">
        <f t="shared" si="253"/>
        <v>0.1150701027432941</v>
      </c>
      <c r="S454">
        <f t="shared" si="254"/>
        <v>2079.4560266640565</v>
      </c>
      <c r="T454">
        <f t="shared" si="255"/>
        <v>4.4017236044012933E-2</v>
      </c>
      <c r="U454">
        <f t="shared" si="232"/>
        <v>0.24238916763458149</v>
      </c>
      <c r="V454">
        <f t="shared" si="256"/>
        <v>3.0277835575806783E-5</v>
      </c>
      <c r="W454">
        <f t="shared" si="233"/>
        <v>13166.293132385617</v>
      </c>
      <c r="X454">
        <f t="shared" si="234"/>
        <v>14935.226076999787</v>
      </c>
      <c r="Y454">
        <f t="shared" si="235"/>
        <v>3.2565747985038848E-2</v>
      </c>
      <c r="Z454">
        <f t="shared" si="257"/>
        <v>8.100875706308814E-3</v>
      </c>
      <c r="AA454">
        <f t="shared" si="258"/>
        <v>5.6740641083287431E-5</v>
      </c>
      <c r="AB454">
        <f t="shared" si="259"/>
        <v>445</v>
      </c>
      <c r="AC454">
        <f>$AL$7*INDEX(I_L,MATCH(AB454-$AL$13,cpi_u,0))/INDEX(I_L,MATCH(AB2-$AL$13,cpi_u,0))</f>
        <v>2065.5625941932281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0.82718423890410464</v>
      </c>
      <c r="E455">
        <f t="shared" si="241"/>
        <v>0.1360964094310777</v>
      </c>
      <c r="F455">
        <f t="shared" si="242"/>
        <v>2.5055112375488291E-6</v>
      </c>
      <c r="G455">
        <f t="shared" si="243"/>
        <v>1.5904314914534017E-5</v>
      </c>
      <c r="H455" t="b">
        <f t="shared" si="244"/>
        <v>0</v>
      </c>
      <c r="I455">
        <f t="shared" si="245"/>
        <v>1</v>
      </c>
      <c r="J455">
        <f t="shared" si="246"/>
        <v>2065.5625941932271</v>
      </c>
      <c r="K455">
        <f t="shared" si="247"/>
        <v>13.079223607781934</v>
      </c>
      <c r="L455">
        <f t="shared" si="248"/>
        <v>3.8026648265342564E-2</v>
      </c>
      <c r="M455">
        <f t="shared" si="249"/>
        <v>2.407862328234832E-4</v>
      </c>
      <c r="N455">
        <f t="shared" si="231"/>
        <v>0.18263619644821288</v>
      </c>
      <c r="O455">
        <f t="shared" si="250"/>
        <v>0.99618251634481236</v>
      </c>
      <c r="P455">
        <f t="shared" si="251"/>
        <v>2078.641817801009</v>
      </c>
      <c r="Q455">
        <f t="shared" si="252"/>
        <v>0.76937498312385255</v>
      </c>
      <c r="R455">
        <f t="shared" si="253"/>
        <v>0.1150701027432941</v>
      </c>
      <c r="S455">
        <f t="shared" si="254"/>
        <v>2079.4846448601729</v>
      </c>
      <c r="T455">
        <f t="shared" si="255"/>
        <v>3.8026648265342564E-2</v>
      </c>
      <c r="U455">
        <f t="shared" si="232"/>
        <v>0.20487835841386354</v>
      </c>
      <c r="V455">
        <f t="shared" si="256"/>
        <v>2.5592204922490745E-5</v>
      </c>
      <c r="W455">
        <f t="shared" si="233"/>
        <v>12881.935469388705</v>
      </c>
      <c r="X455">
        <f t="shared" si="234"/>
        <v>14581.26152757286</v>
      </c>
      <c r="Y455">
        <f t="shared" si="235"/>
        <v>2.7026616771834558E-2</v>
      </c>
      <c r="Z455">
        <f t="shared" si="257"/>
        <v>6.9716565879302033E-3</v>
      </c>
      <c r="AA455">
        <f t="shared" si="258"/>
        <v>4.8818866752659675E-5</v>
      </c>
      <c r="AB455">
        <f t="shared" si="259"/>
        <v>445</v>
      </c>
      <c r="AC455">
        <f>$AL$7*INDEX(I_L,MATCH(AB455-$AL$13,cpi_u,0))/INDEX(I_L,MATCH(AB2-$AL$13,cpi_u,0))</f>
        <v>2065.5625941932281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0.82718423890410464</v>
      </c>
      <c r="E456">
        <f t="shared" si="241"/>
        <v>0.1360964094310777</v>
      </c>
      <c r="F456">
        <f t="shared" si="242"/>
        <v>2.164520154329217E-6</v>
      </c>
      <c r="G456">
        <f t="shared" si="243"/>
        <v>1.37397947602048E-5</v>
      </c>
      <c r="H456" t="b">
        <f t="shared" si="244"/>
        <v>0</v>
      </c>
      <c r="I456">
        <f t="shared" si="245"/>
        <v>1</v>
      </c>
      <c r="J456">
        <f t="shared" si="246"/>
        <v>2065.5625941932271</v>
      </c>
      <c r="K456">
        <f t="shared" si="247"/>
        <v>13.10616466695063</v>
      </c>
      <c r="L456">
        <f t="shared" si="248"/>
        <v>3.285135797373092E-2</v>
      </c>
      <c r="M456">
        <f t="shared" si="249"/>
        <v>2.0844457018492164E-4</v>
      </c>
      <c r="N456">
        <f t="shared" si="231"/>
        <v>0.18193905950386557</v>
      </c>
      <c r="O456">
        <f t="shared" si="250"/>
        <v>0.9961829201554524</v>
      </c>
      <c r="P456">
        <f t="shared" si="251"/>
        <v>2078.6687588601776</v>
      </c>
      <c r="Q456">
        <f t="shared" si="252"/>
        <v>0.76937498312385255</v>
      </c>
      <c r="R456">
        <f t="shared" si="253"/>
        <v>0.1150701027432941</v>
      </c>
      <c r="S456">
        <f t="shared" si="254"/>
        <v>2079.513322005087</v>
      </c>
      <c r="T456">
        <f t="shared" si="255"/>
        <v>3.285135797373092E-2</v>
      </c>
      <c r="U456">
        <f t="shared" si="232"/>
        <v>0.17245537190681909</v>
      </c>
      <c r="V456">
        <f t="shared" si="256"/>
        <v>2.1542115292178258E-5</v>
      </c>
      <c r="W456">
        <f t="shared" si="233"/>
        <v>12551.524598191927</v>
      </c>
      <c r="X456">
        <f t="shared" si="234"/>
        <v>14179.748963238329</v>
      </c>
      <c r="Y456">
        <f t="shared" si="235"/>
        <v>2.2371468599302346E-2</v>
      </c>
      <c r="Z456">
        <f t="shared" si="257"/>
        <v>5.999847068480885E-3</v>
      </c>
      <c r="AA456">
        <f t="shared" si="258"/>
        <v>4.1988875664839398E-5</v>
      </c>
      <c r="AB456">
        <f t="shared" si="259"/>
        <v>445</v>
      </c>
      <c r="AC456">
        <f>$AL$7*INDEX(I_L,MATCH(AB456-$AL$13,cpi_u,0))/INDEX(I_L,MATCH(AB2-$AL$13,cpi_u,0))</f>
        <v>2065.5625941932281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0.82718423890410464</v>
      </c>
      <c r="E457">
        <f t="shared" si="241"/>
        <v>0.1360964094310777</v>
      </c>
      <c r="F457">
        <f t="shared" si="242"/>
        <v>1.8699367331838085E-6</v>
      </c>
      <c r="G457">
        <f t="shared" si="243"/>
        <v>1.1869858027020991E-5</v>
      </c>
      <c r="H457" t="b">
        <f t="shared" si="244"/>
        <v>0</v>
      </c>
      <c r="I457">
        <f t="shared" si="245"/>
        <v>1</v>
      </c>
      <c r="J457">
        <f t="shared" si="246"/>
        <v>2065.5625941932271</v>
      </c>
      <c r="K457">
        <f t="shared" si="247"/>
        <v>13.133161220290148</v>
      </c>
      <c r="L457">
        <f t="shared" si="248"/>
        <v>2.8380406108571135E-2</v>
      </c>
      <c r="M457">
        <f t="shared" si="249"/>
        <v>1.8044693971946746E-4</v>
      </c>
      <c r="N457">
        <f t="shared" si="231"/>
        <v>0.1812446567699787</v>
      </c>
      <c r="O457">
        <f t="shared" si="250"/>
        <v>0.99618332239497964</v>
      </c>
      <c r="P457">
        <f t="shared" si="251"/>
        <v>2078.6957554135174</v>
      </c>
      <c r="Q457">
        <f t="shared" si="252"/>
        <v>0.76937498312385255</v>
      </c>
      <c r="R457">
        <f t="shared" si="253"/>
        <v>0.1150701027432941</v>
      </c>
      <c r="S457">
        <f t="shared" si="254"/>
        <v>2079.5420582202246</v>
      </c>
      <c r="T457">
        <f t="shared" si="255"/>
        <v>2.8380406108571135E-2</v>
      </c>
      <c r="U457">
        <f t="shared" si="232"/>
        <v>0.14442778091973174</v>
      </c>
      <c r="V457">
        <f t="shared" si="256"/>
        <v>1.8041072734152972E-5</v>
      </c>
      <c r="W457">
        <f t="shared" si="233"/>
        <v>12167.608120581637</v>
      </c>
      <c r="X457">
        <f t="shared" si="234"/>
        <v>13724.306730170363</v>
      </c>
      <c r="Y457">
        <f t="shared" si="235"/>
        <v>1.8477791486679156E-2</v>
      </c>
      <c r="Z457">
        <f t="shared" si="257"/>
        <v>5.1635043957311937E-3</v>
      </c>
      <c r="AA457">
        <f t="shared" si="258"/>
        <v>3.6100194538374413E-5</v>
      </c>
      <c r="AB457">
        <f t="shared" si="259"/>
        <v>445</v>
      </c>
      <c r="AC457">
        <f>$AL$7*INDEX(I_L,MATCH(AB457-$AL$13,cpi_u,0))/INDEX(I_L,MATCH(AB2-$AL$13,cpi_u,0))</f>
        <v>2065.5625941932281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0.86098696309970146</v>
      </c>
      <c r="E458">
        <f t="shared" si="241"/>
        <v>0.15162480714322368</v>
      </c>
      <c r="F458">
        <f t="shared" si="242"/>
        <v>1.7997649341645033E-6</v>
      </c>
      <c r="G458">
        <f t="shared" si="243"/>
        <v>1.0070093092856488E-5</v>
      </c>
      <c r="H458" t="b">
        <f t="shared" si="244"/>
        <v>0</v>
      </c>
      <c r="I458">
        <f t="shared" si="245"/>
        <v>1</v>
      </c>
      <c r="J458">
        <f t="shared" si="246"/>
        <v>2065.5625941932271</v>
      </c>
      <c r="K458">
        <f t="shared" si="247"/>
        <v>13.160213382109392</v>
      </c>
      <c r="L458">
        <f t="shared" si="248"/>
        <v>2.451793473899878E-2</v>
      </c>
      <c r="M458">
        <f t="shared" si="249"/>
        <v>1.5620986445094023E-4</v>
      </c>
      <c r="N458">
        <f t="shared" si="231"/>
        <v>0.18055297696615025</v>
      </c>
      <c r="O458">
        <f t="shared" si="250"/>
        <v>0.99618372306166092</v>
      </c>
      <c r="P458">
        <f t="shared" si="251"/>
        <v>2078.7228075753364</v>
      </c>
      <c r="Q458">
        <f t="shared" si="252"/>
        <v>0.80081534324481285</v>
      </c>
      <c r="R458">
        <f t="shared" si="253"/>
        <v>0.12581237002347201</v>
      </c>
      <c r="S458">
        <f t="shared" si="254"/>
        <v>2079.5708536272605</v>
      </c>
      <c r="T458">
        <f t="shared" si="255"/>
        <v>2.451793473899878E-2</v>
      </c>
      <c r="U458">
        <f t="shared" si="232"/>
        <v>0.12019738577294048</v>
      </c>
      <c r="V458">
        <f t="shared" si="256"/>
        <v>1.5014353647030267E-5</v>
      </c>
      <c r="W458">
        <f t="shared" si="233"/>
        <v>11936.074936408082</v>
      </c>
      <c r="X458">
        <f t="shared" si="234"/>
        <v>13369.996638900122</v>
      </c>
      <c r="Y458">
        <f t="shared" si="235"/>
        <v>1.4439725031962107E-2</v>
      </c>
      <c r="Z458">
        <f t="shared" si="257"/>
        <v>4.4437446664785715E-3</v>
      </c>
      <c r="AA458">
        <f t="shared" si="258"/>
        <v>3.1023089514689448E-5</v>
      </c>
      <c r="AB458">
        <f t="shared" si="259"/>
        <v>445</v>
      </c>
      <c r="AC458">
        <f>$AL$7*INDEX(I_L,MATCH(AB458-$AL$13,cpi_u,0))/INDEX(I_L,MATCH(AB2-$AL$13,cpi_u,0))</f>
        <v>2065.5625941932281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0.86098696309970146</v>
      </c>
      <c r="E459">
        <f t="shared" si="241"/>
        <v>0.15162480714322368</v>
      </c>
      <c r="F459">
        <f t="shared" si="242"/>
        <v>1.5268759231186739E-6</v>
      </c>
      <c r="G459">
        <f t="shared" si="243"/>
        <v>8.5432171697378145E-6</v>
      </c>
      <c r="H459" t="b">
        <f t="shared" si="244"/>
        <v>1</v>
      </c>
      <c r="I459">
        <f t="shared" si="245"/>
        <v>1.0249999999999999</v>
      </c>
      <c r="J459">
        <f t="shared" si="246"/>
        <v>2117.2016590480575</v>
      </c>
      <c r="K459">
        <f t="shared" si="247"/>
        <v>13.187321266952756</v>
      </c>
      <c r="L459">
        <f t="shared" si="248"/>
        <v>2.1320417802964141E-2</v>
      </c>
      <c r="M459">
        <f t="shared" si="249"/>
        <v>1.3279755280362041E-4</v>
      </c>
      <c r="N459">
        <f t="shared" si="231"/>
        <v>0.17986400886129811</v>
      </c>
      <c r="O459">
        <f t="shared" si="250"/>
        <v>0.99618412215390217</v>
      </c>
      <c r="P459">
        <f t="shared" si="251"/>
        <v>2130.3889803150105</v>
      </c>
      <c r="Q459">
        <f t="shared" si="252"/>
        <v>0.80081534324481285</v>
      </c>
      <c r="R459">
        <f t="shared" si="253"/>
        <v>0.12581237002347201</v>
      </c>
      <c r="S459">
        <f t="shared" si="254"/>
        <v>2131.2387732029506</v>
      </c>
      <c r="T459">
        <f t="shared" si="255"/>
        <v>2.1320417802964141E-2</v>
      </c>
      <c r="U459">
        <f t="shared" si="232"/>
        <v>9.9110029178810413E-2</v>
      </c>
      <c r="V459">
        <f t="shared" si="256"/>
        <v>1.2380244532682272E-5</v>
      </c>
      <c r="W459">
        <f t="shared" si="233"/>
        <v>11601.019523404206</v>
      </c>
      <c r="X459">
        <f t="shared" si="234"/>
        <v>12903.864568907835</v>
      </c>
      <c r="Y459">
        <f t="shared" si="235"/>
        <v>1.1130488162254449E-2</v>
      </c>
      <c r="Z459">
        <f t="shared" si="257"/>
        <v>3.849464904487284E-3</v>
      </c>
      <c r="AA459">
        <f t="shared" si="258"/>
        <v>2.6203753904844599E-5</v>
      </c>
      <c r="AB459">
        <f t="shared" si="259"/>
        <v>457</v>
      </c>
      <c r="AC459">
        <f>$AL$7*INDEX(I_L,MATCH(AB459-$AL$13,cpi_u,0))/INDEX(I_L,MATCH(AB2-$AL$13,cpi_u,0))</f>
        <v>2117.2016590480584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0.86098696309970146</v>
      </c>
      <c r="E460">
        <f t="shared" si="241"/>
        <v>0.15162480714322368</v>
      </c>
      <c r="F460">
        <f t="shared" si="242"/>
        <v>1.2953636557441734E-6</v>
      </c>
      <c r="G460">
        <f t="shared" si="243"/>
        <v>7.2478535139936416E-6</v>
      </c>
      <c r="H460" t="b">
        <f t="shared" si="244"/>
        <v>0</v>
      </c>
      <c r="I460">
        <f t="shared" si="245"/>
        <v>1</v>
      </c>
      <c r="J460">
        <f t="shared" si="246"/>
        <v>2117.2016590480575</v>
      </c>
      <c r="K460">
        <f t="shared" si="247"/>
        <v>13.214484989600477</v>
      </c>
      <c r="L460">
        <f t="shared" si="248"/>
        <v>1.8087713565376751E-2</v>
      </c>
      <c r="M460">
        <f t="shared" si="249"/>
        <v>1.1289421505239742E-4</v>
      </c>
      <c r="N460">
        <f t="shared" si="231"/>
        <v>0.17917774127345637</v>
      </c>
      <c r="O460">
        <f t="shared" si="250"/>
        <v>0.9961845196702418</v>
      </c>
      <c r="P460">
        <f t="shared" si="251"/>
        <v>2130.4161440376579</v>
      </c>
      <c r="Q460">
        <f t="shared" si="252"/>
        <v>0.80081534324481285</v>
      </c>
      <c r="R460">
        <f t="shared" si="253"/>
        <v>0.12581237002347201</v>
      </c>
      <c r="S460">
        <f t="shared" si="254"/>
        <v>2131.2676873598107</v>
      </c>
      <c r="T460">
        <f t="shared" si="255"/>
        <v>1.8087713565376751E-2</v>
      </c>
      <c r="U460">
        <f t="shared" si="232"/>
        <v>8.1209167912285066E-2</v>
      </c>
      <c r="V460">
        <f t="shared" si="256"/>
        <v>1.0144173756985379E-5</v>
      </c>
      <c r="W460">
        <f t="shared" si="233"/>
        <v>11204.5818469554</v>
      </c>
      <c r="X460">
        <f t="shared" si="234"/>
        <v>12368.633385150761</v>
      </c>
      <c r="Y460">
        <f t="shared" si="235"/>
        <v>8.4368750315789512E-3</v>
      </c>
      <c r="Z460">
        <f t="shared" si="257"/>
        <v>3.2533286730035459E-3</v>
      </c>
      <c r="AA460">
        <f t="shared" si="258"/>
        <v>2.2123216237435816E-5</v>
      </c>
      <c r="AB460">
        <f t="shared" si="259"/>
        <v>457</v>
      </c>
      <c r="AC460">
        <f>$AL$7*INDEX(I_L,MATCH(AB460-$AL$13,cpi_u,0))/INDEX(I_L,MATCH(AB2-$AL$13,cpi_u,0))</f>
        <v>2117.2016590480584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0.86098696309970146</v>
      </c>
      <c r="E461">
        <f t="shared" si="241"/>
        <v>0.15162480714322368</v>
      </c>
      <c r="F461">
        <f t="shared" si="242"/>
        <v>1.098954391261622E-6</v>
      </c>
      <c r="G461">
        <f t="shared" si="243"/>
        <v>6.14889912273202E-6</v>
      </c>
      <c r="H461" t="b">
        <f t="shared" si="244"/>
        <v>0</v>
      </c>
      <c r="I461">
        <f t="shared" si="245"/>
        <v>1</v>
      </c>
      <c r="J461">
        <f t="shared" si="246"/>
        <v>2117.2016590480575</v>
      </c>
      <c r="K461">
        <f t="shared" si="247"/>
        <v>13.241704665069348</v>
      </c>
      <c r="L461">
        <f t="shared" si="248"/>
        <v>1.5345167484364632E-2</v>
      </c>
      <c r="M461">
        <f t="shared" si="249"/>
        <v>9.5973935687988866E-5</v>
      </c>
      <c r="N461">
        <f t="shared" si="231"/>
        <v>0.17849416306957222</v>
      </c>
      <c r="O461">
        <f t="shared" si="250"/>
        <v>0.99618491560935074</v>
      </c>
      <c r="P461">
        <f t="shared" si="251"/>
        <v>2130.4433637131269</v>
      </c>
      <c r="Q461">
        <f t="shared" si="252"/>
        <v>0.80081534324481285</v>
      </c>
      <c r="R461">
        <f t="shared" si="253"/>
        <v>0.12581237002347201</v>
      </c>
      <c r="S461">
        <f t="shared" si="254"/>
        <v>2131.2966610750996</v>
      </c>
      <c r="T461">
        <f t="shared" si="255"/>
        <v>1.5345167484364632E-2</v>
      </c>
      <c r="U461">
        <f t="shared" si="232"/>
        <v>6.6011652185389708E-2</v>
      </c>
      <c r="V461">
        <f t="shared" si="256"/>
        <v>8.2457890773804711E-6</v>
      </c>
      <c r="W461">
        <f t="shared" si="233"/>
        <v>10735.523687703637</v>
      </c>
      <c r="X461">
        <f t="shared" si="234"/>
        <v>11754.065973708675</v>
      </c>
      <c r="Y461">
        <f t="shared" si="235"/>
        <v>6.2629137688818472E-3</v>
      </c>
      <c r="Z461">
        <f t="shared" si="257"/>
        <v>2.7495124493113411E-3</v>
      </c>
      <c r="AA461">
        <f t="shared" si="258"/>
        <v>1.8668218237913057E-5</v>
      </c>
      <c r="AB461">
        <f t="shared" si="259"/>
        <v>457</v>
      </c>
      <c r="AC461">
        <f>$AL$7*INDEX(I_L,MATCH(AB461-$AL$13,cpi_u,0))/INDEX(I_L,MATCH(AB2-$AL$13,cpi_u,0))</f>
        <v>2117.2016590480584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0.86098696309970146</v>
      </c>
      <c r="E462">
        <f t="shared" si="241"/>
        <v>0.15162480714322368</v>
      </c>
      <c r="F462">
        <f t="shared" si="242"/>
        <v>9.3232564362737984E-7</v>
      </c>
      <c r="G462">
        <f t="shared" si="243"/>
        <v>5.2165734791046401E-6</v>
      </c>
      <c r="H462" t="b">
        <f t="shared" si="244"/>
        <v>0</v>
      </c>
      <c r="I462">
        <f t="shared" si="245"/>
        <v>1</v>
      </c>
      <c r="J462">
        <f t="shared" si="246"/>
        <v>2117.2016590480575</v>
      </c>
      <c r="K462">
        <f t="shared" si="247"/>
        <v>13.268980408613004</v>
      </c>
      <c r="L462">
        <f t="shared" si="248"/>
        <v>1.3018459423967378E-2</v>
      </c>
      <c r="M462">
        <f t="shared" si="249"/>
        <v>8.1589621994068861E-5</v>
      </c>
      <c r="N462">
        <f t="shared" si="231"/>
        <v>0.17781326316530333</v>
      </c>
      <c r="O462">
        <f t="shared" si="250"/>
        <v>0.99618530997003252</v>
      </c>
      <c r="P462">
        <f t="shared" si="251"/>
        <v>2130.4706394566706</v>
      </c>
      <c r="Q462">
        <f t="shared" si="252"/>
        <v>0.80081534324481285</v>
      </c>
      <c r="R462">
        <f t="shared" si="253"/>
        <v>0.12581237002347201</v>
      </c>
      <c r="S462">
        <f t="shared" si="254"/>
        <v>2131.3256944714985</v>
      </c>
      <c r="T462">
        <f t="shared" si="255"/>
        <v>1.3018459423967378E-2</v>
      </c>
      <c r="U462">
        <f t="shared" si="232"/>
        <v>5.3107583526674114E-2</v>
      </c>
      <c r="V462">
        <f t="shared" si="256"/>
        <v>6.6338883768651301E-6</v>
      </c>
      <c r="W462">
        <f t="shared" si="233"/>
        <v>10180.549308736925</v>
      </c>
      <c r="X462">
        <f t="shared" si="234"/>
        <v>11048.408620625727</v>
      </c>
      <c r="Y462">
        <f t="shared" si="235"/>
        <v>4.5272518699931274E-3</v>
      </c>
      <c r="Z462">
        <f t="shared" si="257"/>
        <v>2.3237190193362424E-3</v>
      </c>
      <c r="AA462">
        <f t="shared" si="258"/>
        <v>1.5742864632758849E-5</v>
      </c>
      <c r="AB462">
        <f t="shared" si="259"/>
        <v>457</v>
      </c>
      <c r="AC462">
        <f>$AL$7*INDEX(I_L,MATCH(AB462-$AL$13,cpi_u,0))/INDEX(I_L,MATCH(AB2-$AL$13,cpi_u,0))</f>
        <v>2117.2016590480584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0.86098696309970146</v>
      </c>
      <c r="E463">
        <f t="shared" si="241"/>
        <v>0.15162480714322368</v>
      </c>
      <c r="F463">
        <f t="shared" si="242"/>
        <v>7.9096194771769647E-7</v>
      </c>
      <c r="G463">
        <f t="shared" si="243"/>
        <v>4.4256115313869433E-6</v>
      </c>
      <c r="H463" t="b">
        <f t="shared" si="244"/>
        <v>0</v>
      </c>
      <c r="I463">
        <f t="shared" si="245"/>
        <v>1</v>
      </c>
      <c r="J463">
        <f t="shared" si="246"/>
        <v>2117.2016590480575</v>
      </c>
      <c r="K463">
        <f t="shared" si="247"/>
        <v>13.296312335722499</v>
      </c>
      <c r="L463">
        <f t="shared" si="248"/>
        <v>1.1044538024506442E-2</v>
      </c>
      <c r="M463">
        <f t="shared" si="249"/>
        <v>6.9361190300421867E-5</v>
      </c>
      <c r="N463">
        <f t="shared" si="231"/>
        <v>0.17713503052481486</v>
      </c>
      <c r="O463">
        <f t="shared" si="250"/>
        <v>0.99618570275121743</v>
      </c>
      <c r="P463">
        <f t="shared" si="251"/>
        <v>2130.4979713837802</v>
      </c>
      <c r="Q463">
        <f t="shared" si="252"/>
        <v>0.80081534324481285</v>
      </c>
      <c r="R463">
        <f t="shared" si="253"/>
        <v>0.12581237002347201</v>
      </c>
      <c r="S463">
        <f t="shared" si="254"/>
        <v>2131.3547876719404</v>
      </c>
      <c r="T463">
        <f t="shared" si="255"/>
        <v>1.1044538024506442E-2</v>
      </c>
      <c r="U463">
        <f t="shared" si="232"/>
        <v>4.2149208973701016E-2</v>
      </c>
      <c r="V463">
        <f t="shared" si="256"/>
        <v>5.2650323915463895E-6</v>
      </c>
      <c r="W463">
        <f t="shared" si="233"/>
        <v>9523.9287666289747</v>
      </c>
      <c r="X463">
        <f t="shared" si="234"/>
        <v>10238.166336723119</v>
      </c>
      <c r="Y463">
        <f t="shared" si="235"/>
        <v>3.1609380263584374E-3</v>
      </c>
      <c r="Z463">
        <f t="shared" si="257"/>
        <v>1.9638653462907634E-3</v>
      </c>
      <c r="AA463">
        <f t="shared" si="258"/>
        <v>1.3265961257738307E-5</v>
      </c>
      <c r="AB463">
        <f t="shared" si="259"/>
        <v>457</v>
      </c>
      <c r="AC463">
        <f>$AL$7*INDEX(I_L,MATCH(AB463-$AL$13,cpi_u,0))/INDEX(I_L,MATCH(AB2-$AL$13,cpi_u,0))</f>
        <v>2117.2016590480584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0.86098696309970146</v>
      </c>
      <c r="E464">
        <f t="shared" si="241"/>
        <v>0.15162480714322368</v>
      </c>
      <c r="F464">
        <f t="shared" si="242"/>
        <v>6.7103249493737212E-7</v>
      </c>
      <c r="G464">
        <f t="shared" si="243"/>
        <v>3.7545790364495714E-6</v>
      </c>
      <c r="H464" t="b">
        <f t="shared" si="244"/>
        <v>0</v>
      </c>
      <c r="I464">
        <f t="shared" si="245"/>
        <v>1</v>
      </c>
      <c r="J464">
        <f t="shared" si="246"/>
        <v>2117.2016590480575</v>
      </c>
      <c r="K464">
        <f t="shared" si="247"/>
        <v>13.323700562126774</v>
      </c>
      <c r="L464">
        <f t="shared" si="248"/>
        <v>9.3699120765546508E-3</v>
      </c>
      <c r="M464">
        <f t="shared" si="249"/>
        <v>5.896552284849495E-5</v>
      </c>
      <c r="N464">
        <f t="shared" si="231"/>
        <v>0.17645945416057701</v>
      </c>
      <c r="O464">
        <f t="shared" si="250"/>
        <v>0.99618609395196278</v>
      </c>
      <c r="P464">
        <f t="shared" si="251"/>
        <v>2130.5253596101843</v>
      </c>
      <c r="Q464">
        <f t="shared" si="252"/>
        <v>0.80081534324481285</v>
      </c>
      <c r="R464">
        <f t="shared" si="253"/>
        <v>0.12581237002347201</v>
      </c>
      <c r="S464">
        <f t="shared" si="254"/>
        <v>2131.3839407996115</v>
      </c>
      <c r="T464">
        <f t="shared" si="255"/>
        <v>9.3699120765546508E-3</v>
      </c>
      <c r="U464">
        <f t="shared" si="232"/>
        <v>3.2841499044409195E-2</v>
      </c>
      <c r="V464">
        <f t="shared" si="256"/>
        <v>4.1023677659915822E-6</v>
      </c>
      <c r="W464">
        <f t="shared" si="233"/>
        <v>8747.0522595430521</v>
      </c>
      <c r="X464">
        <f t="shared" si="234"/>
        <v>9307.8448988316904</v>
      </c>
      <c r="Y464">
        <f t="shared" si="235"/>
        <v>2.1055402872683479E-3</v>
      </c>
      <c r="Z464">
        <f t="shared" si="257"/>
        <v>1.6597396616953395E-3</v>
      </c>
      <c r="AA464">
        <f t="shared" si="258"/>
        <v>1.1168761266432642E-5</v>
      </c>
      <c r="AB464">
        <f t="shared" si="259"/>
        <v>457</v>
      </c>
      <c r="AC464">
        <f>$AL$7*INDEX(I_L,MATCH(AB464-$AL$13,cpi_u,0))/INDEX(I_L,MATCH(AB2-$AL$13,cpi_u,0))</f>
        <v>2117.2016590480584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0.86098696309970146</v>
      </c>
      <c r="E465">
        <f t="shared" si="241"/>
        <v>0.15162480714322368</v>
      </c>
      <c r="F465">
        <f t="shared" si="242"/>
        <v>5.6928732230565688E-7</v>
      </c>
      <c r="G465">
        <f t="shared" si="243"/>
        <v>3.1852917141439143E-6</v>
      </c>
      <c r="H465" t="b">
        <f t="shared" si="244"/>
        <v>0</v>
      </c>
      <c r="I465">
        <f t="shared" si="245"/>
        <v>1</v>
      </c>
      <c r="J465">
        <f t="shared" si="246"/>
        <v>2117.2016590480575</v>
      </c>
      <c r="K465">
        <f t="shared" si="247"/>
        <v>13.351145203793177</v>
      </c>
      <c r="L465">
        <f t="shared" si="248"/>
        <v>7.9492009649980901E-3</v>
      </c>
      <c r="M465">
        <f t="shared" si="249"/>
        <v>5.0127929894756102E-5</v>
      </c>
      <c r="N465">
        <f t="shared" si="231"/>
        <v>0.17578652313316268</v>
      </c>
      <c r="O465">
        <f t="shared" si="250"/>
        <v>0.9961864835714499</v>
      </c>
      <c r="P465">
        <f t="shared" si="251"/>
        <v>2130.5528042518508</v>
      </c>
      <c r="Q465">
        <f t="shared" si="252"/>
        <v>0.80081534324481285</v>
      </c>
      <c r="R465">
        <f t="shared" si="253"/>
        <v>0.12581237002347201</v>
      </c>
      <c r="S465">
        <f t="shared" si="254"/>
        <v>2131.4131539779523</v>
      </c>
      <c r="T465">
        <f t="shared" si="255"/>
        <v>7.9492009649980901E-3</v>
      </c>
      <c r="U465">
        <f t="shared" si="232"/>
        <v>2.4934154205349543E-2</v>
      </c>
      <c r="V465">
        <f t="shared" si="256"/>
        <v>3.1146285480443896E-6</v>
      </c>
      <c r="W465">
        <f t="shared" si="233"/>
        <v>7827.9028870832644</v>
      </c>
      <c r="X465">
        <f t="shared" si="234"/>
        <v>8239.6546768856115</v>
      </c>
      <c r="Y465">
        <f t="shared" si="235"/>
        <v>1.3115495643413427E-3</v>
      </c>
      <c r="Z465">
        <f t="shared" si="257"/>
        <v>1.4027116632962951E-3</v>
      </c>
      <c r="AA465">
        <f t="shared" si="258"/>
        <v>9.393056870740347E-6</v>
      </c>
      <c r="AB465">
        <f t="shared" si="259"/>
        <v>457</v>
      </c>
      <c r="AC465">
        <f>$AL$7*INDEX(I_L,MATCH(AB465-$AL$13,cpi_u,0))/INDEX(I_L,MATCH(AB2-$AL$13,cpi_u,0))</f>
        <v>2117.2016590480584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0.86098696309970146</v>
      </c>
      <c r="E466">
        <f t="shared" si="241"/>
        <v>0.15162480714322368</v>
      </c>
      <c r="F466">
        <f t="shared" si="242"/>
        <v>4.829692418519794E-7</v>
      </c>
      <c r="G466">
        <f t="shared" si="243"/>
        <v>2.7023224722919347E-6</v>
      </c>
      <c r="H466" t="b">
        <f t="shared" si="244"/>
        <v>0</v>
      </c>
      <c r="I466">
        <f t="shared" si="245"/>
        <v>1</v>
      </c>
      <c r="J466">
        <f t="shared" si="246"/>
        <v>2117.2016590480575</v>
      </c>
      <c r="K466">
        <f t="shared" si="247"/>
        <v>13.378646376927886</v>
      </c>
      <c r="L466">
        <f t="shared" si="248"/>
        <v>6.743904901737526E-3</v>
      </c>
      <c r="M466">
        <f t="shared" si="249"/>
        <v>4.2614891450889895E-5</v>
      </c>
      <c r="N466">
        <f t="shared" si="231"/>
        <v>0.17511622655104536</v>
      </c>
      <c r="O466">
        <f t="shared" si="250"/>
        <v>0.99618687160898256</v>
      </c>
      <c r="P466">
        <f t="shared" si="251"/>
        <v>2130.5803054249855</v>
      </c>
      <c r="Q466">
        <f t="shared" si="252"/>
        <v>0.80081534324481285</v>
      </c>
      <c r="R466">
        <f t="shared" si="253"/>
        <v>0.12581237002347201</v>
      </c>
      <c r="S466">
        <f t="shared" si="254"/>
        <v>2131.4424273306577</v>
      </c>
      <c r="T466">
        <f t="shared" si="255"/>
        <v>6.743904901737526E-3</v>
      </c>
      <c r="U466">
        <f t="shared" si="232"/>
        <v>1.8214823258766395E-2</v>
      </c>
      <c r="V466">
        <f t="shared" si="256"/>
        <v>2.2752890694469595E-6</v>
      </c>
      <c r="W466">
        <f t="shared" si="233"/>
        <v>6740.4328852425097</v>
      </c>
      <c r="X466">
        <f t="shared" si="234"/>
        <v>7013.1705859300364</v>
      </c>
      <c r="Y466">
        <f t="shared" si="235"/>
        <v>7.3702521760913501E-4</v>
      </c>
      <c r="Z466">
        <f t="shared" si="257"/>
        <v>1.1854875950171328E-3</v>
      </c>
      <c r="AA466">
        <f t="shared" si="258"/>
        <v>7.8895636380034646E-6</v>
      </c>
      <c r="AB466">
        <f t="shared" si="259"/>
        <v>457</v>
      </c>
      <c r="AC466">
        <f>$AL$7*INDEX(I_L,MATCH(AB466-$AL$13,cpi_u,0))/INDEX(I_L,MATCH(AB2-$AL$13,cpi_u,0))</f>
        <v>2117.2016590480584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0.86098696309970146</v>
      </c>
      <c r="E467">
        <f t="shared" si="241"/>
        <v>0.15162480714322368</v>
      </c>
      <c r="F467">
        <f t="shared" si="242"/>
        <v>4.0973912370006401E-7</v>
      </c>
      <c r="G467">
        <f t="shared" si="243"/>
        <v>2.2925833485918707E-6</v>
      </c>
      <c r="H467" t="b">
        <f t="shared" si="244"/>
        <v>0</v>
      </c>
      <c r="I467">
        <f t="shared" si="245"/>
        <v>1</v>
      </c>
      <c r="J467">
        <f t="shared" si="246"/>
        <v>2117.2016590480575</v>
      </c>
      <c r="K467">
        <f t="shared" si="247"/>
        <v>13.406204197976482</v>
      </c>
      <c r="L467">
        <f t="shared" si="248"/>
        <v>5.7213616216193327E-3</v>
      </c>
      <c r="M467">
        <f t="shared" si="249"/>
        <v>3.6227886872326321E-5</v>
      </c>
      <c r="N467">
        <f t="shared" si="231"/>
        <v>0.17444855357039774</v>
      </c>
      <c r="O467">
        <f t="shared" si="250"/>
        <v>0.99618725806398645</v>
      </c>
      <c r="P467">
        <f t="shared" si="251"/>
        <v>2130.607863246034</v>
      </c>
      <c r="Q467">
        <f t="shared" si="252"/>
        <v>0.80081534324481285</v>
      </c>
      <c r="R467">
        <f t="shared" si="253"/>
        <v>0.12581237002347201</v>
      </c>
      <c r="S467">
        <f t="shared" si="254"/>
        <v>2131.4717609816767</v>
      </c>
      <c r="T467">
        <f t="shared" si="255"/>
        <v>5.7213616216193327E-3</v>
      </c>
      <c r="U467">
        <f t="shared" si="232"/>
        <v>1.2503349906456372E-2</v>
      </c>
      <c r="V467">
        <f t="shared" si="256"/>
        <v>1.561845260284867E-6</v>
      </c>
      <c r="W467">
        <f t="shared" si="233"/>
        <v>5453.8256653290555</v>
      </c>
      <c r="X467">
        <f t="shared" si="234"/>
        <v>5604.941663513313</v>
      </c>
      <c r="Y467">
        <f t="shared" si="235"/>
        <v>3.4644602114306807E-4</v>
      </c>
      <c r="Z467">
        <f t="shared" si="257"/>
        <v>1.0019032579119474E-3</v>
      </c>
      <c r="AA467">
        <f t="shared" si="258"/>
        <v>6.6165524915574146E-6</v>
      </c>
      <c r="AB467">
        <f t="shared" si="259"/>
        <v>457</v>
      </c>
      <c r="AC467">
        <f>$AL$7*INDEX(I_L,MATCH(AB467-$AL$13,cpi_u,0))/INDEX(I_L,MATCH(AB2-$AL$13,cpi_u,0))</f>
        <v>2117.2016590480584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0.86098696309970146</v>
      </c>
      <c r="E468">
        <f t="shared" si="241"/>
        <v>0.15162480714322368</v>
      </c>
      <c r="F468">
        <f t="shared" si="242"/>
        <v>3.4761250809000833E-7</v>
      </c>
      <c r="G468">
        <f t="shared" si="243"/>
        <v>1.9449708405018625E-6</v>
      </c>
      <c r="H468" t="b">
        <f t="shared" si="244"/>
        <v>0</v>
      </c>
      <c r="I468">
        <f t="shared" si="245"/>
        <v>1</v>
      </c>
      <c r="J468">
        <f t="shared" si="246"/>
        <v>2117.2016590480575</v>
      </c>
      <c r="K468">
        <f t="shared" si="247"/>
        <v>13.433818783624396</v>
      </c>
      <c r="L468">
        <f t="shared" si="248"/>
        <v>4.8538612691446598E-3</v>
      </c>
      <c r="M468">
        <f t="shared" si="249"/>
        <v>3.0798149251337986E-5</v>
      </c>
      <c r="N468">
        <f t="shared" si="231"/>
        <v>0.1737834933948896</v>
      </c>
      <c r="O468">
        <f t="shared" si="250"/>
        <v>0.99618764293600315</v>
      </c>
      <c r="P468">
        <f t="shared" si="251"/>
        <v>2130.6354778316818</v>
      </c>
      <c r="Q468">
        <f t="shared" si="252"/>
        <v>0.80081534324481285</v>
      </c>
      <c r="R468">
        <f t="shared" si="253"/>
        <v>0.12581237002347201</v>
      </c>
      <c r="S468">
        <f t="shared" si="254"/>
        <v>2131.501155055214</v>
      </c>
      <c r="T468">
        <f t="shared" si="255"/>
        <v>4.8538612691446598E-3</v>
      </c>
      <c r="U468">
        <f t="shared" si="232"/>
        <v>7.646891605949095E-3</v>
      </c>
      <c r="V468">
        <f t="shared" si="256"/>
        <v>9.5520492508144323E-7</v>
      </c>
      <c r="W468">
        <f t="shared" si="233"/>
        <v>3931.6227506917076</v>
      </c>
      <c r="X468">
        <f t="shared" si="234"/>
        <v>3988.0428101314478</v>
      </c>
      <c r="Y468">
        <f t="shared" si="235"/>
        <v>1.0973537042967667E-4</v>
      </c>
      <c r="Z468">
        <f t="shared" si="257"/>
        <v>8.4674907763366094E-4</v>
      </c>
      <c r="AA468">
        <f t="shared" si="258"/>
        <v>5.5386914383297962E-6</v>
      </c>
      <c r="AB468">
        <f t="shared" si="259"/>
        <v>457</v>
      </c>
      <c r="AC468">
        <f>$AL$7*INDEX(I_L,MATCH(AB468-$AL$13,cpi_u,0))/INDEX(I_L,MATCH(AB2-$AL$13,cpi_u,0))</f>
        <v>2117.2016590480584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0.86098696309970146</v>
      </c>
      <c r="E469">
        <f t="shared" si="241"/>
        <v>0.15162480714322368</v>
      </c>
      <c r="F469">
        <f t="shared" si="242"/>
        <v>2.9490582859028857E-7</v>
      </c>
      <c r="G469">
        <f t="shared" si="243"/>
        <v>1.6500650119115738E-6</v>
      </c>
      <c r="H469" t="b">
        <f t="shared" si="244"/>
        <v>0</v>
      </c>
      <c r="I469">
        <f t="shared" si="245"/>
        <v>1</v>
      </c>
      <c r="J469">
        <f t="shared" si="246"/>
        <v>2117.2016590480575</v>
      </c>
      <c r="K469">
        <f t="shared" si="247"/>
        <v>13.461490250797402</v>
      </c>
      <c r="L469">
        <f t="shared" si="248"/>
        <v>4.1178954903106383E-3</v>
      </c>
      <c r="M469">
        <f t="shared" si="249"/>
        <v>2.6182206007501051E-5</v>
      </c>
      <c r="N469">
        <f t="shared" si="231"/>
        <v>0.1731210352754872</v>
      </c>
      <c r="O469">
        <f t="shared" si="250"/>
        <v>0.99618802622469382</v>
      </c>
      <c r="P469">
        <f t="shared" si="251"/>
        <v>2130.6631492988549</v>
      </c>
      <c r="Q469">
        <f t="shared" si="252"/>
        <v>0.80081534324481285</v>
      </c>
      <c r="R469">
        <f t="shared" si="253"/>
        <v>0.12581237002347201</v>
      </c>
      <c r="S469">
        <f t="shared" si="254"/>
        <v>2131.5306096757299</v>
      </c>
      <c r="T469">
        <f t="shared" si="255"/>
        <v>4.1178954903106383E-3</v>
      </c>
      <c r="U469">
        <f t="shared" si="232"/>
        <v>3.5157784685987238E-3</v>
      </c>
      <c r="V469">
        <f t="shared" si="256"/>
        <v>4.3917046059448892E-7</v>
      </c>
      <c r="W469">
        <f t="shared" si="233"/>
        <v>2130.6908777647195</v>
      </c>
      <c r="X469">
        <f t="shared" si="234"/>
        <v>2131.5601249679416</v>
      </c>
      <c r="Y469">
        <f t="shared" si="235"/>
        <v>1.4343143967388267E-6</v>
      </c>
      <c r="Z469">
        <f t="shared" si="257"/>
        <v>7.1562226374124452E-4</v>
      </c>
      <c r="AA469">
        <f t="shared" si="258"/>
        <v>4.6260648695687276E-6</v>
      </c>
      <c r="AB469">
        <f t="shared" si="259"/>
        <v>457</v>
      </c>
      <c r="AC469">
        <f>$AL$7*INDEX(I_L,MATCH(AB469-$AL$13,cpi_u,0))/INDEX(I_L,MATCH(AB2-$AL$13,cpi_u,0))</f>
        <v>2117.2016590480584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1.6500650119115738E-6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2117.2016590480575</v>
      </c>
      <c r="K470">
        <f t="shared" si="247"/>
        <v>13.489218716662128</v>
      </c>
      <c r="L470">
        <f t="shared" si="248"/>
        <v>3.493520380756337E-3</v>
      </c>
      <c r="M470">
        <f t="shared" si="249"/>
        <v>2.2258087842386918E-5</v>
      </c>
      <c r="N470">
        <f t="shared" si="231"/>
        <v>0.17246116851025162</v>
      </c>
      <c r="O470">
        <f t="shared" si="250"/>
        <v>0.99618840792983054</v>
      </c>
      <c r="P470">
        <f t="shared" si="251"/>
        <v>2130.6908777647195</v>
      </c>
      <c r="Q470">
        <f t="shared" si="252"/>
        <v>1</v>
      </c>
      <c r="R470">
        <f t="shared" si="253"/>
        <v>1</v>
      </c>
      <c r="S470">
        <f t="shared" si="254"/>
        <v>2131.5601249679416</v>
      </c>
      <c r="T470">
        <f t="shared" si="255"/>
        <v>3.493520380756337E-3</v>
      </c>
      <c r="U470">
        <f t="shared" si="232"/>
        <v>0</v>
      </c>
      <c r="V470">
        <f t="shared" si="256"/>
        <v>0</v>
      </c>
      <c r="W470">
        <f t="shared" si="233"/>
        <v>2183.6487048228851</v>
      </c>
      <c r="X470">
        <f t="shared" si="234"/>
        <v>2184.5197425330239</v>
      </c>
      <c r="Y470">
        <f t="shared" si="235"/>
        <v>0</v>
      </c>
      <c r="Z470">
        <f t="shared" si="257"/>
        <v>6.0480186507255132E-4</v>
      </c>
      <c r="AA470">
        <f t="shared" si="258"/>
        <v>3.8533432105267586E-6</v>
      </c>
      <c r="AB470">
        <f t="shared" si="259"/>
        <v>457</v>
      </c>
      <c r="AC470">
        <f>$AL$7*INDEX(I_L,MATCH(AB470-$AL$13,cpi_u,0))/INDEX(I_L,MATCH(AB2-$AL$13,cpi_u,0))</f>
        <v>2117.2016590480584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1.0249999999999999</v>
      </c>
      <c r="J471">
        <f t="shared" si="246"/>
        <v>2170.1317005242586</v>
      </c>
      <c r="K471">
        <f t="shared" si="247"/>
        <v>13.517004298626571</v>
      </c>
      <c r="L471">
        <f t="shared" si="248"/>
        <v>0</v>
      </c>
      <c r="M471">
        <f t="shared" si="249"/>
        <v>0</v>
      </c>
      <c r="N471">
        <f t="shared" si="231"/>
        <v>0.17180388244413891</v>
      </c>
      <c r="O471">
        <f t="shared" si="250"/>
        <v>0.99618878805130195</v>
      </c>
      <c r="P471">
        <f t="shared" si="251"/>
        <v>2183.6487048228851</v>
      </c>
      <c r="Q471">
        <f t="shared" si="252"/>
        <v>1</v>
      </c>
      <c r="R471">
        <f t="shared" si="253"/>
        <v>1</v>
      </c>
      <c r="S471">
        <f t="shared" si="254"/>
        <v>2184.5197425330239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2183.676547638599</v>
      </c>
      <c r="X471">
        <f t="shared" si="234"/>
        <v>2184.5493795438056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$AL$7*INDEX(I_L,MATCH(AB471-$AL$13,cpi_u,0))/INDEX(I_L,MATCH(AB2-$AL$13,cpi_u,0))</f>
        <v>2170.1317005242595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2170.1317005242586</v>
      </c>
      <c r="K472">
        <f t="shared" si="247"/>
        <v>13.544847114340483</v>
      </c>
      <c r="L472">
        <f t="shared" si="248"/>
        <v>0</v>
      </c>
      <c r="M472">
        <f t="shared" si="249"/>
        <v>0</v>
      </c>
      <c r="N472">
        <f t="shared" si="231"/>
        <v>0.17114916646879941</v>
      </c>
      <c r="O472">
        <f t="shared" si="250"/>
        <v>0.99618916658910561</v>
      </c>
      <c r="P472">
        <f t="shared" si="251"/>
        <v>2183.676547638599</v>
      </c>
      <c r="Q472">
        <f t="shared" si="252"/>
        <v>1</v>
      </c>
      <c r="R472">
        <f t="shared" si="253"/>
        <v>1</v>
      </c>
      <c r="S472">
        <f t="shared" si="254"/>
        <v>2184.5493795438056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2183.7044478059547</v>
      </c>
      <c r="X472">
        <f t="shared" si="234"/>
        <v>2184.5790776019767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$AL$7*INDEX(I_L,MATCH(AB472-$AL$13,cpi_u,0))/INDEX(I_L,MATCH(AB2-$AL$13,cpi_u,0))</f>
        <v>2170.1317005242595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2170.1317005242586</v>
      </c>
      <c r="K473">
        <f t="shared" si="247"/>
        <v>13.572747281696081</v>
      </c>
      <c r="L473">
        <f t="shared" si="248"/>
        <v>0</v>
      </c>
      <c r="M473">
        <f t="shared" si="249"/>
        <v>0</v>
      </c>
      <c r="N473">
        <f t="shared" si="231"/>
        <v>0.17049701002237777</v>
      </c>
      <c r="O473">
        <f t="shared" si="250"/>
        <v>0.9961895435433481</v>
      </c>
      <c r="P473">
        <f t="shared" si="251"/>
        <v>2183.7044478059547</v>
      </c>
      <c r="Q473">
        <f t="shared" si="252"/>
        <v>1</v>
      </c>
      <c r="R473">
        <f t="shared" si="253"/>
        <v>1</v>
      </c>
      <c r="S473">
        <f t="shared" si="254"/>
        <v>2184.5790776019767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2183.7324054430869</v>
      </c>
      <c r="X473">
        <f t="shared" si="234"/>
        <v>2184.6088368332857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$AL$7*INDEX(I_L,MATCH(AB473-$AL$13,cpi_u,0))/INDEX(I_L,MATCH(AB2-$AL$13,cpi_u,0))</f>
        <v>2170.1317005242595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2170.1317005242586</v>
      </c>
      <c r="K474">
        <f t="shared" si="247"/>
        <v>13.600704918828329</v>
      </c>
      <c r="L474">
        <f t="shared" si="248"/>
        <v>0</v>
      </c>
      <c r="M474">
        <f t="shared" si="249"/>
        <v>0</v>
      </c>
      <c r="N474">
        <f t="shared" si="231"/>
        <v>0.16984740258931344</v>
      </c>
      <c r="O474">
        <f t="shared" si="250"/>
        <v>0.99618991891424336</v>
      </c>
      <c r="P474">
        <f t="shared" si="251"/>
        <v>2183.7324054430869</v>
      </c>
      <c r="Q474">
        <f t="shared" si="252"/>
        <v>1</v>
      </c>
      <c r="R474">
        <f t="shared" si="253"/>
        <v>1</v>
      </c>
      <c r="S474">
        <f t="shared" si="254"/>
        <v>2184.6088368332857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2183.7604206683741</v>
      </c>
      <c r="X474">
        <f t="shared" si="234"/>
        <v>2184.6386573637383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$AL$7*INDEX(I_L,MATCH(AB474-$AL$13,cpi_u,0))/INDEX(I_L,MATCH(AB2-$AL$13,cpi_u,0))</f>
        <v>2170.1317005242595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2170.1317005242586</v>
      </c>
      <c r="K475">
        <f t="shared" si="247"/>
        <v>13.628720144115565</v>
      </c>
      <c r="L475">
        <f t="shared" si="248"/>
        <v>0</v>
      </c>
      <c r="M475">
        <f t="shared" si="249"/>
        <v>0</v>
      </c>
      <c r="N475">
        <f t="shared" si="231"/>
        <v>0.16920033370014159</v>
      </c>
      <c r="O475">
        <f t="shared" si="250"/>
        <v>0.9961902927021119</v>
      </c>
      <c r="P475">
        <f t="shared" si="251"/>
        <v>2183.7604206683741</v>
      </c>
      <c r="Q475">
        <f t="shared" si="252"/>
        <v>1</v>
      </c>
      <c r="R475">
        <f t="shared" si="253"/>
        <v>1</v>
      </c>
      <c r="S475">
        <f t="shared" si="254"/>
        <v>2184.6386573637383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2183.7884936004384</v>
      </c>
      <c r="X475">
        <f t="shared" si="234"/>
        <v>2184.6685393196012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$AL$7*INDEX(I_L,MATCH(AB475-$AL$13,cpi_u,0))/INDEX(I_L,MATCH(AB2-$AL$13,cpi_u,0))</f>
        <v>2170.1317005242595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2170.1317005242586</v>
      </c>
      <c r="K476">
        <f t="shared" si="247"/>
        <v>13.656793076179948</v>
      </c>
      <c r="L476">
        <f t="shared" si="248"/>
        <v>0</v>
      </c>
      <c r="M476">
        <f t="shared" si="249"/>
        <v>0</v>
      </c>
      <c r="N476">
        <f t="shared" si="231"/>
        <v>0.16855579293129413</v>
      </c>
      <c r="O476">
        <f t="shared" si="250"/>
        <v>0.99619066490737707</v>
      </c>
      <c r="P476">
        <f t="shared" si="251"/>
        <v>2183.7884936004384</v>
      </c>
      <c r="Q476">
        <f t="shared" si="252"/>
        <v>1</v>
      </c>
      <c r="R476">
        <f t="shared" si="253"/>
        <v>1</v>
      </c>
      <c r="S476">
        <f t="shared" si="254"/>
        <v>2184.6685393196012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2183.8166243581468</v>
      </c>
      <c r="X476">
        <f t="shared" si="234"/>
        <v>2184.6984828274008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$AL$7*INDEX(I_L,MATCH(AB476-$AL$13,cpi_u,0))/INDEX(I_L,MATCH(AB2-$AL$13,cpi_u,0))</f>
        <v>2170.1317005242595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2170.1317005242586</v>
      </c>
      <c r="K477">
        <f t="shared" si="247"/>
        <v>13.684923833888002</v>
      </c>
      <c r="L477">
        <f t="shared" si="248"/>
        <v>0</v>
      </c>
      <c r="M477">
        <f t="shared" si="249"/>
        <v>0</v>
      </c>
      <c r="N477">
        <f t="shared" si="231"/>
        <v>0.16791376990490123</v>
      </c>
      <c r="O477">
        <f t="shared" si="250"/>
        <v>0.99619103553056398</v>
      </c>
      <c r="P477">
        <f t="shared" si="251"/>
        <v>2183.8166243581468</v>
      </c>
      <c r="Q477">
        <f t="shared" si="252"/>
        <v>1</v>
      </c>
      <c r="R477">
        <f t="shared" si="253"/>
        <v>1</v>
      </c>
      <c r="S477">
        <f t="shared" si="254"/>
        <v>2184.6984828274008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2183.8448130606098</v>
      </c>
      <c r="X477">
        <f t="shared" si="234"/>
        <v>2184.7284880139237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$AL$7*INDEX(I_L,MATCH(AB477-$AL$13,cpi_u,0))/INDEX(I_L,MATCH(AB2-$AL$13,cpi_u,0))</f>
        <v>2170.1317005242595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2170.1317005242586</v>
      </c>
      <c r="K478">
        <f t="shared" si="247"/>
        <v>13.713112536351082</v>
      </c>
      <c r="L478">
        <f t="shared" si="248"/>
        <v>0</v>
      </c>
      <c r="M478">
        <f t="shared" si="249"/>
        <v>0</v>
      </c>
      <c r="N478">
        <f t="shared" si="231"/>
        <v>0.16727425428859327</v>
      </c>
      <c r="O478">
        <f t="shared" si="250"/>
        <v>0.99619140457229838</v>
      </c>
      <c r="P478">
        <f t="shared" si="251"/>
        <v>2183.8448130606098</v>
      </c>
      <c r="Q478">
        <f t="shared" si="252"/>
        <v>1</v>
      </c>
      <c r="R478">
        <f t="shared" si="253"/>
        <v>1</v>
      </c>
      <c r="S478">
        <f t="shared" si="254"/>
        <v>2184.7284880139237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2183.8730598271845</v>
      </c>
      <c r="X478">
        <f t="shared" si="234"/>
        <v>2184.7585550062181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$AL$7*INDEX(I_L,MATCH(AB478-$AL$13,cpi_u,0))/INDEX(I_L,MATCH(AB2-$AL$13,cpi_u,0))</f>
        <v>2170.1317005242595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2170.1317005242586</v>
      </c>
      <c r="K479">
        <f t="shared" si="247"/>
        <v>13.741359302925892</v>
      </c>
      <c r="L479">
        <f t="shared" si="248"/>
        <v>0</v>
      </c>
      <c r="M479">
        <f t="shared" si="249"/>
        <v>0</v>
      </c>
      <c r="N479">
        <f t="shared" si="231"/>
        <v>0.16663723579530337</v>
      </c>
      <c r="O479">
        <f t="shared" si="250"/>
        <v>0.99619177203330489</v>
      </c>
      <c r="P479">
        <f t="shared" si="251"/>
        <v>2183.8730598271845</v>
      </c>
      <c r="Q479">
        <f t="shared" si="252"/>
        <v>1</v>
      </c>
      <c r="R479">
        <f t="shared" si="253"/>
        <v>1</v>
      </c>
      <c r="S479">
        <f t="shared" si="254"/>
        <v>2184.7585550062181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2183.9013647774736</v>
      </c>
      <c r="X479">
        <f t="shared" si="234"/>
        <v>2184.7886839315938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$AL$7*INDEX(I_L,MATCH(AB479-$AL$13,cpi_u,0))/INDEX(I_L,MATCH(AB2-$AL$13,cpi_u,0))</f>
        <v>2170.1317005242595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2170.1317005242586</v>
      </c>
      <c r="K480">
        <f t="shared" si="247"/>
        <v>13.769664253215</v>
      </c>
      <c r="L480">
        <f t="shared" si="248"/>
        <v>0</v>
      </c>
      <c r="M480">
        <f t="shared" si="249"/>
        <v>0</v>
      </c>
      <c r="N480">
        <f t="shared" si="231"/>
        <v>0.16600270418306987</v>
      </c>
      <c r="O480">
        <f t="shared" si="250"/>
        <v>0.99619213791440364</v>
      </c>
      <c r="P480">
        <f t="shared" si="251"/>
        <v>2183.9013647774736</v>
      </c>
      <c r="Q480">
        <f t="shared" si="252"/>
        <v>1</v>
      </c>
      <c r="R480">
        <f t="shared" si="253"/>
        <v>1</v>
      </c>
      <c r="S480">
        <f t="shared" si="254"/>
        <v>2184.7886839315938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2183.9297280313258</v>
      </c>
      <c r="X480">
        <f t="shared" si="234"/>
        <v>2184.8188749176229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$AL$7*INDEX(I_L,MATCH(AB480-$AL$13,cpi_u,0))/INDEX(I_L,MATCH(AB2-$AL$13,cpi_u,0))</f>
        <v>2170.1317005242595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2170.1317005242586</v>
      </c>
      <c r="K481">
        <f t="shared" si="247"/>
        <v>13.798027507067333</v>
      </c>
      <c r="L481">
        <f t="shared" si="248"/>
        <v>0</v>
      </c>
      <c r="M481">
        <f t="shared" si="249"/>
        <v>0</v>
      </c>
      <c r="N481">
        <f t="shared" si="231"/>
        <v>0.16537064925483994</v>
      </c>
      <c r="O481">
        <f t="shared" si="250"/>
        <v>0.99619250221651279</v>
      </c>
      <c r="P481">
        <f t="shared" si="251"/>
        <v>2183.9297280313258</v>
      </c>
      <c r="Q481">
        <f t="shared" si="252"/>
        <v>1</v>
      </c>
      <c r="R481">
        <f t="shared" si="253"/>
        <v>1</v>
      </c>
      <c r="S481">
        <f t="shared" si="254"/>
        <v>2184.8188749176229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2183.9581497088375</v>
      </c>
      <c r="X481">
        <f t="shared" si="234"/>
        <v>2184.8491280921398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$AL$7*INDEX(I_L,MATCH(AB481-$AL$13,cpi_u,0))/INDEX(I_L,MATCH(AB2-$AL$13,cpi_u,0))</f>
        <v>2170.1317005242595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2170.1317005242586</v>
      </c>
      <c r="K482">
        <f t="shared" si="247"/>
        <v>13.826449184578678</v>
      </c>
      <c r="L482">
        <f t="shared" si="248"/>
        <v>0</v>
      </c>
      <c r="M482">
        <f t="shared" si="249"/>
        <v>0</v>
      </c>
      <c r="N482">
        <f t="shared" si="231"/>
        <v>0.16474106085827275</v>
      </c>
      <c r="O482">
        <f t="shared" si="250"/>
        <v>0.9961928649406403</v>
      </c>
      <c r="P482">
        <f t="shared" si="251"/>
        <v>2183.9581497088375</v>
      </c>
      <c r="Q482">
        <f t="shared" si="252"/>
        <v>1</v>
      </c>
      <c r="R482">
        <f t="shared" si="253"/>
        <v>1</v>
      </c>
      <c r="S482">
        <f t="shared" si="254"/>
        <v>2184.8491280921398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2238.2399224434571</v>
      </c>
      <c r="X482">
        <f t="shared" si="234"/>
        <v>2239.1327360963492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$AL$7*INDEX(I_L,MATCH(AB482-$AL$13,cpi_u,0))/INDEX(I_L,MATCH(AB2-$AL$13,cpi_u,0))</f>
        <v>2170.1317005242595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2224.3849930373649</v>
      </c>
      <c r="K483">
        <f t="shared" si="247"/>
        <v>13.854929406092237</v>
      </c>
      <c r="L483">
        <f t="shared" si="248"/>
        <v>0</v>
      </c>
      <c r="M483">
        <f t="shared" si="249"/>
        <v>0</v>
      </c>
      <c r="N483">
        <f t="shared" si="231"/>
        <v>0.16411392888554407</v>
      </c>
      <c r="O483">
        <f t="shared" si="250"/>
        <v>0.99619322608788952</v>
      </c>
      <c r="P483">
        <f t="shared" si="251"/>
        <v>2238.2399224434571</v>
      </c>
      <c r="Q483">
        <f t="shared" si="252"/>
        <v>1</v>
      </c>
      <c r="R483">
        <f t="shared" si="253"/>
        <v>1</v>
      </c>
      <c r="S483">
        <f t="shared" si="254"/>
        <v>2239.1327360963492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2238.2684613295637</v>
      </c>
      <c r="X483">
        <f t="shared" si="234"/>
        <v>2239.1631140324002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$AL$7*INDEX(I_L,MATCH(AB483-$AL$13,cpi_u,0))/INDEX(I_L,MATCH(AB2-$AL$13,cpi_u,0))</f>
        <v>2224.3849930373658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2224.3849930373649</v>
      </c>
      <c r="K484">
        <f t="shared" si="247"/>
        <v>13.883468292198998</v>
      </c>
      <c r="L484">
        <f t="shared" si="248"/>
        <v>0</v>
      </c>
      <c r="M484">
        <f t="shared" si="249"/>
        <v>0</v>
      </c>
      <c r="N484">
        <f t="shared" si="231"/>
        <v>0.16348924327315056</v>
      </c>
      <c r="O484">
        <f t="shared" si="250"/>
        <v>0.9961935856594526</v>
      </c>
      <c r="P484">
        <f t="shared" si="251"/>
        <v>2238.2684613295637</v>
      </c>
      <c r="Q484">
        <f t="shared" si="252"/>
        <v>1</v>
      </c>
      <c r="R484">
        <f t="shared" si="253"/>
        <v>1</v>
      </c>
      <c r="S484">
        <f t="shared" si="254"/>
        <v>2239.1631140324002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2238.2970590011032</v>
      </c>
      <c r="X484">
        <f t="shared" si="234"/>
        <v>2239.193554542026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$AL$7*INDEX(I_L,MATCH(AB484-$AL$13,cpi_u,0))/INDEX(I_L,MATCH(AB2-$AL$13,cpi_u,0))</f>
        <v>2224.3849930373658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2224.3849930373649</v>
      </c>
      <c r="K485">
        <f t="shared" si="247"/>
        <v>13.912065963738478</v>
      </c>
      <c r="L485">
        <f t="shared" si="248"/>
        <v>0</v>
      </c>
      <c r="M485">
        <f t="shared" si="249"/>
        <v>0</v>
      </c>
      <c r="N485">
        <f t="shared" si="231"/>
        <v>0.16286699400171462</v>
      </c>
      <c r="O485">
        <f t="shared" si="250"/>
        <v>0.99619394365660907</v>
      </c>
      <c r="P485">
        <f t="shared" si="251"/>
        <v>2238.2970590011032</v>
      </c>
      <c r="Q485">
        <f t="shared" si="252"/>
        <v>1</v>
      </c>
      <c r="R485">
        <f t="shared" si="253"/>
        <v>1</v>
      </c>
      <c r="S485">
        <f t="shared" si="254"/>
        <v>2239.193554542026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2238.3257155791639</v>
      </c>
      <c r="X485">
        <f t="shared" si="234"/>
        <v>2239.2240577541174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$AL$7*INDEX(I_L,MATCH(AB485-$AL$13,cpi_u,0))/INDEX(I_L,MATCH(AB2-$AL$13,cpi_u,0))</f>
        <v>2224.3849930373658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2224.3849930373649</v>
      </c>
      <c r="K486">
        <f t="shared" si="247"/>
        <v>13.940722541799035</v>
      </c>
      <c r="L486">
        <f t="shared" si="248"/>
        <v>0</v>
      </c>
      <c r="M486">
        <f t="shared" si="249"/>
        <v>0</v>
      </c>
      <c r="N486">
        <f t="shared" si="231"/>
        <v>0.16224717109579043</v>
      </c>
      <c r="O486">
        <f t="shared" si="250"/>
        <v>0.99619430008072929</v>
      </c>
      <c r="P486">
        <f t="shared" si="251"/>
        <v>2238.3257155791639</v>
      </c>
      <c r="Q486">
        <f t="shared" si="252"/>
        <v>1</v>
      </c>
      <c r="R486">
        <f t="shared" si="253"/>
        <v>1</v>
      </c>
      <c r="S486">
        <f t="shared" si="254"/>
        <v>2239.2240577541174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2238.3544311850833</v>
      </c>
      <c r="X486">
        <f t="shared" si="234"/>
        <v>2239.2546237978318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$AL$7*INDEX(I_L,MATCH(AB486-$AL$13,cpi_u,0))/INDEX(I_L,MATCH(AB2-$AL$13,cpi_u,0))</f>
        <v>2224.3849930373658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2224.3849930373649</v>
      </c>
      <c r="K487">
        <f t="shared" si="247"/>
        <v>13.969438147718449</v>
      </c>
      <c r="L487">
        <f t="shared" si="248"/>
        <v>0</v>
      </c>
      <c r="M487">
        <f t="shared" si="249"/>
        <v>0</v>
      </c>
      <c r="N487">
        <f t="shared" si="231"/>
        <v>0.16162976462366965</v>
      </c>
      <c r="O487">
        <f t="shared" si="250"/>
        <v>0.99619465493326687</v>
      </c>
      <c r="P487">
        <f t="shared" si="251"/>
        <v>2238.3544311850833</v>
      </c>
      <c r="Q487">
        <f t="shared" si="252"/>
        <v>1</v>
      </c>
      <c r="R487">
        <f t="shared" si="253"/>
        <v>1</v>
      </c>
      <c r="S487">
        <f t="shared" si="254"/>
        <v>2239.2546237978318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2238.3832059404494</v>
      </c>
      <c r="X487">
        <f t="shared" si="234"/>
        <v>2239.2852528025915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$AL$7*INDEX(I_L,MATCH(AB487-$AL$13,cpi_u,0))/INDEX(I_L,MATCH(AB2-$AL$13,cpi_u,0))</f>
        <v>2224.3849930373658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2224.3849930373649</v>
      </c>
      <c r="K488">
        <f t="shared" si="247"/>
        <v>13.998212903084447</v>
      </c>
      <c r="L488">
        <f t="shared" si="248"/>
        <v>0</v>
      </c>
      <c r="M488">
        <f t="shared" si="249"/>
        <v>0</v>
      </c>
      <c r="N488">
        <f t="shared" si="231"/>
        <v>0.1610147646971877</v>
      </c>
      <c r="O488">
        <f t="shared" si="250"/>
        <v>0.99619500821575846</v>
      </c>
      <c r="P488">
        <f t="shared" si="251"/>
        <v>2238.3832059404494</v>
      </c>
      <c r="Q488">
        <f t="shared" si="252"/>
        <v>1</v>
      </c>
      <c r="R488">
        <f t="shared" si="253"/>
        <v>1</v>
      </c>
      <c r="S488">
        <f t="shared" si="254"/>
        <v>2239.2852528025915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2238.4120399671001</v>
      </c>
      <c r="X488">
        <f t="shared" si="234"/>
        <v>2239.3159448980859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$AL$7*INDEX(I_L,MATCH(AB488-$AL$13,cpi_u,0))/INDEX(I_L,MATCH(AB2-$AL$13,cpi_u,0))</f>
        <v>2224.3849930373658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2224.3849930373649</v>
      </c>
      <c r="K489">
        <f t="shared" si="247"/>
        <v>14.027046929735201</v>
      </c>
      <c r="L489">
        <f t="shared" si="248"/>
        <v>0</v>
      </c>
      <c r="M489">
        <f t="shared" si="249"/>
        <v>0</v>
      </c>
      <c r="N489">
        <f t="shared" si="231"/>
        <v>0.1604021614715313</v>
      </c>
      <c r="O489">
        <f t="shared" si="250"/>
        <v>0.996195359929827</v>
      </c>
      <c r="P489">
        <f t="shared" si="251"/>
        <v>2238.4120399671001</v>
      </c>
      <c r="Q489">
        <f t="shared" si="252"/>
        <v>1</v>
      </c>
      <c r="R489">
        <f t="shared" si="253"/>
        <v>1</v>
      </c>
      <c r="S489">
        <f t="shared" si="254"/>
        <v>2239.3159448980859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2238.4409333871249</v>
      </c>
      <c r="X489">
        <f t="shared" si="234"/>
        <v>2239.346700214272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$AL$7*INDEX(I_L,MATCH(AB489-$AL$13,cpi_u,0))/INDEX(I_L,MATCH(AB2-$AL$13,cpi_u,0))</f>
        <v>2224.3849930373658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2224.3849930373649</v>
      </c>
      <c r="K490">
        <f t="shared" si="247"/>
        <v>14.055940349759856</v>
      </c>
      <c r="L490">
        <f t="shared" si="248"/>
        <v>0</v>
      </c>
      <c r="M490">
        <f t="shared" si="249"/>
        <v>0</v>
      </c>
      <c r="N490">
        <f t="shared" si="231"/>
        <v>0.15979194514504563</v>
      </c>
      <c r="O490">
        <f t="shared" si="250"/>
        <v>0.99619571007717389</v>
      </c>
      <c r="P490">
        <f t="shared" si="251"/>
        <v>2238.4409333871249</v>
      </c>
      <c r="Q490">
        <f t="shared" si="252"/>
        <v>1</v>
      </c>
      <c r="R490">
        <f t="shared" si="253"/>
        <v>1</v>
      </c>
      <c r="S490">
        <f t="shared" si="254"/>
        <v>2239.346700214272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2238.4698863228641</v>
      </c>
      <c r="X490">
        <f t="shared" si="234"/>
        <v>2239.3775188813734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$AL$7*INDEX(I_L,MATCH(AB490-$AL$13,cpi_u,0))/INDEX(I_L,MATCH(AB2-$AL$13,cpi_u,0))</f>
        <v>2224.3849930373658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2224.3849930373649</v>
      </c>
      <c r="K491">
        <f t="shared" si="247"/>
        <v>14.084893285499037</v>
      </c>
      <c r="L491">
        <f t="shared" si="248"/>
        <v>0</v>
      </c>
      <c r="M491">
        <f t="shared" si="249"/>
        <v>0</v>
      </c>
      <c r="N491">
        <f t="shared" si="231"/>
        <v>0.15918410595904237</v>
      </c>
      <c r="O491">
        <f t="shared" si="250"/>
        <v>0.99619605865958061</v>
      </c>
      <c r="P491">
        <f t="shared" si="251"/>
        <v>2238.4698863228641</v>
      </c>
      <c r="Q491">
        <f t="shared" si="252"/>
        <v>1</v>
      </c>
      <c r="R491">
        <f t="shared" si="253"/>
        <v>1</v>
      </c>
      <c r="S491">
        <f t="shared" si="254"/>
        <v>2239.3775188813734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$AL$7*INDEX(I_L,MATCH(AB491-$AL$13,cpi_u,0))/INDEX(I_L,MATCH(AB2-$AL$13,cpi_u,0))</f>
        <v>2224.3849930373658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47</v>
      </c>
      <c r="J2">
        <f>$AL$7</f>
        <v>800</v>
      </c>
      <c r="N2">
        <f t="shared" ref="N2:N65" si="0">INDEX(P_L,MATCH(A2,curve_t,0))</f>
        <v>1</v>
      </c>
      <c r="U2">
        <f t="shared" ref="U2:U65" si="1">L3+M3+V3*O3+O3*U3</f>
        <v>5811901.9822846986</v>
      </c>
      <c r="W2">
        <f t="shared" ref="W2:W65" si="2">P3+(1-E3)*(O3*(W3+$AL$14*W3))</f>
        <v>123657.48898478108</v>
      </c>
      <c r="X2">
        <f t="shared" ref="X2:X65" si="3">S3+(1-R3)*(O3*(X3+$AL$14*X3))</f>
        <v>127352.53119431378</v>
      </c>
      <c r="Y2">
        <f t="shared" ref="Y2:Y65" si="4">G2*(X2-W2)</f>
        <v>173666.98384803662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205</v>
      </c>
      <c r="AN2" t="s">
        <v>168</v>
      </c>
      <c r="AO2">
        <f>U2</f>
        <v>5811901.9822846986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IF(B3&gt;=120,1,INDEX(mort_v2_F,MATCH(B3,mort_age,0))*INDEX(cif,MATCH(B3,cif_age,0),MATCH(C3,cif_year,0)))</f>
        <v>2.1368210018526023E-2</v>
      </c>
      <c r="E3">
        <f t="shared" ref="E3:E66" si="10">1-(1-D3)^(1/12)</f>
        <v>1.7983656234442646E-3</v>
      </c>
      <c r="F3">
        <f t="shared" ref="F3:F66" si="11">G2*E3</f>
        <v>8.4523184301880439E-2</v>
      </c>
      <c r="G3">
        <f t="shared" ref="G3:G66" si="12">G2-F3</f>
        <v>46.915476815698121</v>
      </c>
      <c r="H3" t="b">
        <f t="shared" ref="H3:H66" si="13">AND(A3-$AL$10&gt;0,MOD(A3-$AL$10,12)=0)</f>
        <v>1</v>
      </c>
      <c r="I3">
        <f t="shared" ref="I3:I66" si="14">IF($AL$4="CPI",IF(H3,INDEX(I_L,MATCH(A3-$AL$13,cpi_u,0))/INDEX(I_L,MATCH(A3-$AL$13-12,cpi_u,0)),1),1)</f>
        <v>1.0343623760385368</v>
      </c>
      <c r="J3">
        <f t="shared" ref="J3:J66" si="15">J2*I3</f>
        <v>827.48990083082936</v>
      </c>
      <c r="K3">
        <f t="shared" ref="K3:K66" si="16">$AL$17*(INDEX(I_L,MATCH(A3-1,cpi_u,0))/$AL$18)</f>
        <v>5.3</v>
      </c>
      <c r="L3">
        <f t="shared" ref="L3:L66" si="17">G2*J3</f>
        <v>38892.025339048982</v>
      </c>
      <c r="M3">
        <f t="shared" ref="M3:M66" si="18">G2*K3</f>
        <v>249.1</v>
      </c>
      <c r="N3">
        <f t="shared" si="0"/>
        <v>0.99726277887215875</v>
      </c>
      <c r="O3">
        <f t="shared" ref="O3:O66" si="19">N3/N2</f>
        <v>0.99726277887215875</v>
      </c>
      <c r="P3">
        <f t="shared" ref="P3:P66" si="20">J3+K3</f>
        <v>832.78990083082931</v>
      </c>
      <c r="Q3">
        <f t="shared" ref="Q3:Q66" si="21">IF(B3&gt;=120,1,D3*$AL$15)</f>
        <v>1.9874854293852547E-2</v>
      </c>
      <c r="R3">
        <f t="shared" ref="R3:R66" si="22">1-(1-Q3)^(1/12)</f>
        <v>1.6715194335651384E-3</v>
      </c>
      <c r="S3">
        <f t="shared" ref="S3:S66" si="23">J3+K3*$AL$16</f>
        <v>833.13143359665116</v>
      </c>
      <c r="T3">
        <f t="shared" ref="T3:T66" si="24">L3</f>
        <v>38892.025339048982</v>
      </c>
      <c r="U3">
        <f t="shared" si="1"/>
        <v>5787882.5619585933</v>
      </c>
      <c r="V3">
        <f t="shared" ref="V3:V66" si="25">$AL$14*U3</f>
        <v>722.9884002376499</v>
      </c>
      <c r="W3">
        <f t="shared" si="2"/>
        <v>123368.2987960586</v>
      </c>
      <c r="X3">
        <f t="shared" si="3"/>
        <v>127063.20502324392</v>
      </c>
      <c r="Y3">
        <f t="shared" si="4"/>
        <v>173348.28743769141</v>
      </c>
      <c r="Z3">
        <f t="shared" ref="Z3:Z66" si="26">N2*L3</f>
        <v>38892.025339048982</v>
      </c>
      <c r="AA3">
        <f t="shared" ref="AA3:AA66" si="27">N2*M3+N3*V3</f>
        <v>970.10942111333532</v>
      </c>
      <c r="AB3">
        <f t="shared" ref="AB3:AB66" si="28">IF(H3,A3,AB2)</f>
        <v>1</v>
      </c>
      <c r="AC3">
        <f>$AL$7*INDEX(I_L,MATCH(AB3-$AL$13,cpi_u,0))/INDEX(I_L,MATCH(AB2-$AL$13,cpi_u,0))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22</v>
      </c>
      <c r="AN3" t="s">
        <v>170</v>
      </c>
      <c r="AO3">
        <f>Y2</f>
        <v>173666.98384803662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2.1368210018526023E-2</v>
      </c>
      <c r="E4">
        <f t="shared" si="10"/>
        <v>1.7983656234442646E-3</v>
      </c>
      <c r="F4">
        <f t="shared" si="11"/>
        <v>8.4371180712847896E-2</v>
      </c>
      <c r="G4">
        <f t="shared" si="12"/>
        <v>46.831105634985271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5.3109171322301671</v>
      </c>
      <c r="L4">
        <f t="shared" si="17"/>
        <v>38822.08325765311</v>
      </c>
      <c r="M4">
        <f t="shared" si="18"/>
        <v>249.16420958723836</v>
      </c>
      <c r="N4">
        <f t="shared" si="0"/>
        <v>0.99451546500285026</v>
      </c>
      <c r="O4">
        <f t="shared" si="19"/>
        <v>0.99724514548470811</v>
      </c>
      <c r="P4">
        <f t="shared" si="20"/>
        <v>832.80081796305956</v>
      </c>
      <c r="Q4">
        <f t="shared" si="21"/>
        <v>1.9874854293852547E-2</v>
      </c>
      <c r="R4">
        <f t="shared" si="22"/>
        <v>1.6715194335651384E-3</v>
      </c>
      <c r="S4">
        <f t="shared" si="23"/>
        <v>833.14305423045971</v>
      </c>
      <c r="T4">
        <f t="shared" si="24"/>
        <v>38822.08325765311</v>
      </c>
      <c r="U4">
        <f t="shared" si="1"/>
        <v>5763972.2011776334</v>
      </c>
      <c r="V4">
        <f t="shared" si="25"/>
        <v>720.00165796963097</v>
      </c>
      <c r="W4">
        <f t="shared" si="2"/>
        <v>123079.99401303177</v>
      </c>
      <c r="X4">
        <f t="shared" si="3"/>
        <v>126774.86520689668</v>
      </c>
      <c r="Y4">
        <f t="shared" si="4"/>
        <v>173034.90318755159</v>
      </c>
      <c r="Z4">
        <f t="shared" si="26"/>
        <v>38715.81863113345</v>
      </c>
      <c r="AA4">
        <f t="shared" si="27"/>
        <v>964.53497572694494</v>
      </c>
      <c r="AB4">
        <f t="shared" si="28"/>
        <v>1</v>
      </c>
      <c r="AC4">
        <f>$AL$7*INDEX(I_L,MATCH(AB4-$AL$13,cpi_u,0))/INDEX(I_L,MATCH(AB2-$AL$13,cpi_u,0))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5704484.1540315123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2.1368210018526023E-2</v>
      </c>
      <c r="E5">
        <f t="shared" si="10"/>
        <v>1.7983656234442646E-3</v>
      </c>
      <c r="F5">
        <f t="shared" si="11"/>
        <v>8.4219450481844496E-2</v>
      </c>
      <c r="G5">
        <f t="shared" si="12"/>
        <v>46.746886184503424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5.3218567519652646</v>
      </c>
      <c r="L5">
        <f t="shared" si="17"/>
        <v>38752.266957692053</v>
      </c>
      <c r="M5">
        <f t="shared" si="18"/>
        <v>249.22843572554493</v>
      </c>
      <c r="N5">
        <f t="shared" si="0"/>
        <v>0.99175840535550275</v>
      </c>
      <c r="O5">
        <f t="shared" si="19"/>
        <v>0.99722773577247525</v>
      </c>
      <c r="P5">
        <f t="shared" si="20"/>
        <v>832.8117575827946</v>
      </c>
      <c r="Q5">
        <f t="shared" si="21"/>
        <v>1.9874854293852547E-2</v>
      </c>
      <c r="R5">
        <f t="shared" si="22"/>
        <v>1.6715194335651384E-3</v>
      </c>
      <c r="S5">
        <f t="shared" si="23"/>
        <v>833.15469880087119</v>
      </c>
      <c r="T5">
        <f t="shared" si="24"/>
        <v>38752.266957692053</v>
      </c>
      <c r="U5">
        <f t="shared" si="1"/>
        <v>5740168.9302686937</v>
      </c>
      <c r="V5">
        <f t="shared" si="25"/>
        <v>717.02829274138867</v>
      </c>
      <c r="W5">
        <f t="shared" si="2"/>
        <v>122792.54082535168</v>
      </c>
      <c r="X5">
        <f t="shared" si="3"/>
        <v>126487.47742795209</v>
      </c>
      <c r="Y5">
        <f t="shared" si="4"/>
        <v>172726.78082071731</v>
      </c>
      <c r="Z5">
        <f t="shared" si="26"/>
        <v>38539.728793343704</v>
      </c>
      <c r="AA5">
        <f t="shared" si="27"/>
        <v>958.98036985150156</v>
      </c>
      <c r="AB5">
        <f t="shared" si="28"/>
        <v>1</v>
      </c>
      <c r="AC5">
        <f>$AL$7*INDEX(I_L,MATCH(AB5-$AL$13,cpi_u,0))/INDEX(I_L,MATCH(AB2-$AL$13,cpi_u,0))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107417.82825319958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2.1368210018526023E-2</v>
      </c>
      <c r="E6">
        <f t="shared" si="10"/>
        <v>1.7983656234442646E-3</v>
      </c>
      <c r="F6">
        <f t="shared" si="11"/>
        <v>8.4067993117272588E-2</v>
      </c>
      <c r="G6">
        <f t="shared" si="12"/>
        <v>46.662818191386151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5.3328189055258708</v>
      </c>
      <c r="L6">
        <f t="shared" si="17"/>
        <v>38682.576212964806</v>
      </c>
      <c r="M6">
        <f t="shared" si="18"/>
        <v>249.29267841918599</v>
      </c>
      <c r="N6">
        <f t="shared" si="0"/>
        <v>0.98899194212540342</v>
      </c>
      <c r="O6">
        <f t="shared" si="19"/>
        <v>0.99721054723089775</v>
      </c>
      <c r="P6">
        <f t="shared" si="20"/>
        <v>832.82271973635522</v>
      </c>
      <c r="Q6">
        <f t="shared" si="21"/>
        <v>1.9874854293852547E-2</v>
      </c>
      <c r="R6">
        <f t="shared" si="22"/>
        <v>1.6715194335651384E-3</v>
      </c>
      <c r="S6">
        <f t="shared" si="23"/>
        <v>833.16636735719123</v>
      </c>
      <c r="T6">
        <f t="shared" si="24"/>
        <v>38682.576212964806</v>
      </c>
      <c r="U6">
        <f t="shared" si="1"/>
        <v>5716470.8105059238</v>
      </c>
      <c r="V6">
        <f t="shared" si="25"/>
        <v>714.06806237864146</v>
      </c>
      <c r="W6">
        <f t="shared" si="2"/>
        <v>122505.90581691831</v>
      </c>
      <c r="X6">
        <f t="shared" si="3"/>
        <v>126201.00777994269</v>
      </c>
      <c r="Y6">
        <f t="shared" si="4"/>
        <v>172423.87109924085</v>
      </c>
      <c r="Z6">
        <f t="shared" si="26"/>
        <v>38363.770100012676</v>
      </c>
      <c r="AA6">
        <f t="shared" si="27"/>
        <v>953.44566903739042</v>
      </c>
      <c r="AB6">
        <f t="shared" si="28"/>
        <v>1</v>
      </c>
      <c r="AC6">
        <f>$AL$7*INDEX(I_L,MATCH(AB6-$AL$13,cpi_u,0))/INDEX(I_L,MATCH(AB2-$AL$13,cpi_u,0))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inputs!$C$62</f>
        <v>47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2.1368210018526023E-2</v>
      </c>
      <c r="E7">
        <f t="shared" si="10"/>
        <v>1.7983656234442646E-3</v>
      </c>
      <c r="F7">
        <f t="shared" si="11"/>
        <v>8.3916808128418535E-2</v>
      </c>
      <c r="G7">
        <f t="shared" si="12"/>
        <v>46.57890138325773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5.3438036393279766</v>
      </c>
      <c r="L7">
        <f t="shared" si="17"/>
        <v>38613.010797677147</v>
      </c>
      <c r="M7">
        <f t="shared" si="18"/>
        <v>249.35693767242904</v>
      </c>
      <c r="N7">
        <f t="shared" si="0"/>
        <v>0.98621641276972949</v>
      </c>
      <c r="O7">
        <f t="shared" si="19"/>
        <v>0.99719357738172354</v>
      </c>
      <c r="P7">
        <f t="shared" si="20"/>
        <v>832.83370447015739</v>
      </c>
      <c r="Q7">
        <f t="shared" si="21"/>
        <v>1.9874854293852547E-2</v>
      </c>
      <c r="R7">
        <f t="shared" si="22"/>
        <v>1.6715194335651384E-3</v>
      </c>
      <c r="S7">
        <f t="shared" si="23"/>
        <v>833.17805994882679</v>
      </c>
      <c r="T7">
        <f t="shared" si="24"/>
        <v>38613.010797677147</v>
      </c>
      <c r="U7">
        <f t="shared" si="1"/>
        <v>5692875.9335302711</v>
      </c>
      <c r="V7">
        <f t="shared" si="25"/>
        <v>711.1207285003502</v>
      </c>
      <c r="W7">
        <f t="shared" si="2"/>
        <v>122220.05595813651</v>
      </c>
      <c r="X7">
        <f t="shared" si="3"/>
        <v>125915.42275926821</v>
      </c>
      <c r="Y7">
        <f t="shared" si="4"/>
        <v>172126.12580487831</v>
      </c>
      <c r="Z7">
        <f t="shared" si="26"/>
        <v>38187.956540103893</v>
      </c>
      <c r="AA7">
        <f t="shared" si="27"/>
        <v>947.93093597891095</v>
      </c>
      <c r="AB7">
        <f t="shared" si="28"/>
        <v>1</v>
      </c>
      <c r="AC7">
        <f>$AL$7*INDEX(I_L,MATCH(AB7-$AL$13,cpi_u,0))/INDEX(I_L,MATCH(AB2-$AL$13,cpi_u,0))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123657.48898478108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2.1368210018526023E-2</v>
      </c>
      <c r="E8">
        <f t="shared" si="10"/>
        <v>1.7983656234442646E-3</v>
      </c>
      <c r="F8">
        <f t="shared" si="11"/>
        <v>8.3765895025451204E-2</v>
      </c>
      <c r="G8">
        <f t="shared" si="12"/>
        <v>46.495135488232279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5.3548109998831839</v>
      </c>
      <c r="L8">
        <f t="shared" si="17"/>
        <v>38543.57048644092</v>
      </c>
      <c r="M8">
        <f t="shared" si="18"/>
        <v>249.42121348954254</v>
      </c>
      <c r="N8">
        <f t="shared" si="0"/>
        <v>0.98343215003827222</v>
      </c>
      <c r="O8">
        <f t="shared" si="19"/>
        <v>0.99717682377274797</v>
      </c>
      <c r="P8">
        <f t="shared" si="20"/>
        <v>832.84471183071253</v>
      </c>
      <c r="Q8">
        <f t="shared" si="21"/>
        <v>1.9874854293852547E-2</v>
      </c>
      <c r="R8">
        <f t="shared" si="22"/>
        <v>1.6715194335651384E-3</v>
      </c>
      <c r="S8">
        <f t="shared" si="23"/>
        <v>833.18977662528664</v>
      </c>
      <c r="T8">
        <f t="shared" si="24"/>
        <v>38543.57048644092</v>
      </c>
      <c r="U8">
        <f t="shared" si="1"/>
        <v>5669382.4207814829</v>
      </c>
      <c r="V8">
        <f t="shared" si="25"/>
        <v>708.18605644776778</v>
      </c>
      <c r="W8">
        <f t="shared" si="2"/>
        <v>121934.95859833316</v>
      </c>
      <c r="X8">
        <f t="shared" si="3"/>
        <v>125630.68925737748</v>
      </c>
      <c r="Y8">
        <f t="shared" si="4"/>
        <v>171833.49772027956</v>
      </c>
      <c r="Z8">
        <f t="shared" si="26"/>
        <v>38012.301820474982</v>
      </c>
      <c r="AA8">
        <f t="shared" si="27"/>
        <v>942.43623055588296</v>
      </c>
      <c r="AB8">
        <f t="shared" si="28"/>
        <v>1</v>
      </c>
      <c r="AC8">
        <f>$AL$7*INDEX(I_L,MATCH(AB8-$AL$13,cpi_u,0))/INDEX(I_L,MATCH(AB2-$AL$13,cpi_u,0))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127352.53119431378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2.1368210018526023E-2</v>
      </c>
      <c r="E9">
        <f t="shared" si="10"/>
        <v>1.7983656234442646E-3</v>
      </c>
      <c r="F9">
        <f t="shared" si="11"/>
        <v>8.3615253319420393E-2</v>
      </c>
      <c r="G9">
        <f t="shared" si="12"/>
        <v>46.411520234912857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5.3658410337988958</v>
      </c>
      <c r="L9">
        <f t="shared" si="17"/>
        <v>38474.255054273301</v>
      </c>
      <c r="M9">
        <f t="shared" si="18"/>
        <v>249.48550587479602</v>
      </c>
      <c r="N9">
        <f t="shared" si="0"/>
        <v>0.98063948200481132</v>
      </c>
      <c r="O9">
        <f t="shared" si="19"/>
        <v>0.99716028397754519</v>
      </c>
      <c r="P9">
        <f t="shared" si="20"/>
        <v>832.85574186462827</v>
      </c>
      <c r="Q9">
        <f t="shared" si="21"/>
        <v>1.9874854293852547E-2</v>
      </c>
      <c r="R9">
        <f t="shared" si="22"/>
        <v>1.6715194335651384E-3</v>
      </c>
      <c r="S9">
        <f t="shared" si="23"/>
        <v>833.20151743618169</v>
      </c>
      <c r="T9">
        <f t="shared" si="24"/>
        <v>38474.255054273301</v>
      </c>
      <c r="U9">
        <f t="shared" si="1"/>
        <v>5645988.4229422994</v>
      </c>
      <c r="V9">
        <f t="shared" si="25"/>
        <v>705.26381521501014</v>
      </c>
      <c r="W9">
        <f t="shared" si="2"/>
        <v>121650.58145833244</v>
      </c>
      <c r="X9">
        <f t="shared" si="3"/>
        <v>125346.77455311398</v>
      </c>
      <c r="Y9">
        <f t="shared" si="4"/>
        <v>171545.94061059869</v>
      </c>
      <c r="Z9">
        <f t="shared" si="26"/>
        <v>37836.819369144854</v>
      </c>
      <c r="AA9">
        <f t="shared" si="27"/>
        <v>936.96160987502117</v>
      </c>
      <c r="AB9">
        <f t="shared" si="28"/>
        <v>1</v>
      </c>
      <c r="AC9">
        <f>$AL$7*INDEX(I_L,MATCH(AB9-$AL$13,cpi_u,0))/INDEX(I_L,MATCH(AB2-$AL$13,cpi_u,0))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2.1368210018526023E-2</v>
      </c>
      <c r="E10">
        <f t="shared" si="10"/>
        <v>1.7983656234442646E-3</v>
      </c>
      <c r="F10">
        <f t="shared" si="11"/>
        <v>8.346488252225516E-2</v>
      </c>
      <c r="G10">
        <f t="shared" si="12"/>
        <v>46.328055352390599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5.376893787778525</v>
      </c>
      <c r="L10">
        <f t="shared" si="17"/>
        <v>38405.064276596073</v>
      </c>
      <c r="M10">
        <f t="shared" si="18"/>
        <v>249.54981483246024</v>
      </c>
      <c r="N10">
        <f t="shared" si="0"/>
        <v>0.97783873209911254</v>
      </c>
      <c r="O10">
        <f t="shared" si="19"/>
        <v>0.99714395559520719</v>
      </c>
      <c r="P10">
        <f t="shared" si="20"/>
        <v>832.86679461860786</v>
      </c>
      <c r="Q10">
        <f t="shared" si="21"/>
        <v>1.9874854293852547E-2</v>
      </c>
      <c r="R10">
        <f t="shared" si="22"/>
        <v>1.6715194335651384E-3</v>
      </c>
      <c r="S10">
        <f t="shared" si="23"/>
        <v>833.2132824312248</v>
      </c>
      <c r="T10">
        <f t="shared" si="24"/>
        <v>38405.064276596073</v>
      </c>
      <c r="U10">
        <f t="shared" si="1"/>
        <v>5622692.1193945352</v>
      </c>
      <c r="V10">
        <f t="shared" si="25"/>
        <v>702.35377738111379</v>
      </c>
      <c r="W10">
        <f t="shared" si="2"/>
        <v>121366.89262318469</v>
      </c>
      <c r="X10">
        <f t="shared" si="3"/>
        <v>125063.64630522061</v>
      </c>
      <c r="Y10">
        <f t="shared" si="4"/>
        <v>171263.40920551404</v>
      </c>
      <c r="Z10">
        <f t="shared" si="26"/>
        <v>37661.52233856266</v>
      </c>
      <c r="AA10">
        <f t="shared" si="27"/>
        <v>931.50712831107103</v>
      </c>
      <c r="AB10">
        <f t="shared" si="28"/>
        <v>1</v>
      </c>
      <c r="AC10">
        <f>$AL$7*INDEX(I_L,MATCH(AB10-$AL$13,cpi_u,0))/INDEX(I_L,MATCH(AB2-$AL$13,cpi_u,0))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2.1368210018526023E-2</v>
      </c>
      <c r="E11">
        <f t="shared" si="10"/>
        <v>1.7983656234442646E-3</v>
      </c>
      <c r="F11">
        <f t="shared" si="11"/>
        <v>8.3314782146762328E-2</v>
      </c>
      <c r="G11">
        <f t="shared" si="12"/>
        <v>46.244740570243835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5.3879693086216838</v>
      </c>
      <c r="L11">
        <f t="shared" si="17"/>
        <v>38335.997929234873</v>
      </c>
      <c r="M11">
        <f t="shared" si="18"/>
        <v>249.61414036680708</v>
      </c>
      <c r="N11">
        <f t="shared" si="0"/>
        <v>0.97503021913951482</v>
      </c>
      <c r="O11">
        <f t="shared" si="19"/>
        <v>0.99712783625008516</v>
      </c>
      <c r="P11">
        <f t="shared" si="20"/>
        <v>832.87787013945103</v>
      </c>
      <c r="Q11">
        <f t="shared" si="21"/>
        <v>1.9874854293852547E-2</v>
      </c>
      <c r="R11">
        <f t="shared" si="22"/>
        <v>1.6715194335651384E-3</v>
      </c>
      <c r="S11">
        <f t="shared" si="23"/>
        <v>833.22507166023149</v>
      </c>
      <c r="T11">
        <f t="shared" si="24"/>
        <v>38335.997929234873</v>
      </c>
      <c r="U11">
        <f t="shared" si="1"/>
        <v>5599491.7176867388</v>
      </c>
      <c r="V11">
        <f t="shared" si="25"/>
        <v>699.45571904353847</v>
      </c>
      <c r="W11">
        <f t="shared" si="2"/>
        <v>121083.86053504518</v>
      </c>
      <c r="X11">
        <f t="shared" si="3"/>
        <v>124781.27254499978</v>
      </c>
      <c r="Y11">
        <f t="shared" si="4"/>
        <v>170985.8591816542</v>
      </c>
      <c r="Z11">
        <f t="shared" si="26"/>
        <v>37486.42360887723</v>
      </c>
      <c r="AA11">
        <f t="shared" si="27"/>
        <v>926.07283754769685</v>
      </c>
      <c r="AB11">
        <f t="shared" si="28"/>
        <v>1</v>
      </c>
      <c r="AC11">
        <f>$AL$7*INDEX(I_L,MATCH(AB11-$AL$13,cpi_u,0))/INDEX(I_L,MATCH(AB2-$AL$13,cpi_u,0))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2.1368210018526023E-2</v>
      </c>
      <c r="E12">
        <f t="shared" si="10"/>
        <v>1.7983656234442646E-3</v>
      </c>
      <c r="F12">
        <f t="shared" si="11"/>
        <v>8.3164951706624829E-2</v>
      </c>
      <c r="G12">
        <f t="shared" si="12"/>
        <v>46.161575618537206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5.3990676432243827</v>
      </c>
      <c r="L12">
        <f t="shared" si="17"/>
        <v>38267.055788418504</v>
      </c>
      <c r="M12">
        <f t="shared" si="18"/>
        <v>249.67848248210939</v>
      </c>
      <c r="N12">
        <f t="shared" si="0"/>
        <v>0.97221425736607492</v>
      </c>
      <c r="O12">
        <f t="shared" si="19"/>
        <v>0.99711192359153233</v>
      </c>
      <c r="P12">
        <f t="shared" si="20"/>
        <v>832.88896847405374</v>
      </c>
      <c r="Q12">
        <f t="shared" si="21"/>
        <v>1.9874854293852547E-2</v>
      </c>
      <c r="R12">
        <f t="shared" si="22"/>
        <v>1.6715194335651384E-3</v>
      </c>
      <c r="S12">
        <f t="shared" si="23"/>
        <v>833.23688517311962</v>
      </c>
      <c r="T12">
        <f t="shared" si="24"/>
        <v>38267.055788418504</v>
      </c>
      <c r="U12">
        <f t="shared" si="1"/>
        <v>5576385.4530131631</v>
      </c>
      <c r="V12">
        <f t="shared" si="25"/>
        <v>696.56941975308382</v>
      </c>
      <c r="W12">
        <f t="shared" si="2"/>
        <v>120801.45398619912</v>
      </c>
      <c r="X12">
        <f t="shared" si="3"/>
        <v>124499.62166912493</v>
      </c>
      <c r="Y12">
        <f t="shared" si="4"/>
        <v>170713.24714541016</v>
      </c>
      <c r="Z12">
        <f t="shared" si="26"/>
        <v>37311.53579120573</v>
      </c>
      <c r="AA12">
        <f t="shared" si="27"/>
        <v>920.65878661811462</v>
      </c>
      <c r="AB12">
        <f t="shared" si="28"/>
        <v>1</v>
      </c>
      <c r="AC12">
        <f>$AL$7*INDEX(I_L,MATCH(AB12-$AL$13,cpi_u,0))/INDEX(I_L,MATCH(AB2-$AL$13,cpi_u,0))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2.1368210018526023E-2</v>
      </c>
      <c r="E13">
        <f t="shared" si="10"/>
        <v>1.7983656234442646E-3</v>
      </c>
      <c r="F13">
        <f t="shared" si="11"/>
        <v>8.3015390716400225E-2</v>
      </c>
      <c r="G13">
        <f t="shared" si="12"/>
        <v>46.078560227820809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5.4101888385792325</v>
      </c>
      <c r="L13">
        <f t="shared" si="17"/>
        <v>38198.237630778181</v>
      </c>
      <c r="M13">
        <f t="shared" si="18"/>
        <v>249.74284118264123</v>
      </c>
      <c r="N13">
        <f t="shared" si="0"/>
        <v>0.96939115647423846</v>
      </c>
      <c r="O13">
        <f t="shared" si="19"/>
        <v>0.99709621529364856</v>
      </c>
      <c r="P13">
        <f t="shared" si="20"/>
        <v>832.90008966940854</v>
      </c>
      <c r="Q13">
        <f t="shared" si="21"/>
        <v>1.9874854293852547E-2</v>
      </c>
      <c r="R13">
        <f t="shared" si="22"/>
        <v>1.6715194335651384E-3</v>
      </c>
      <c r="S13">
        <f t="shared" si="23"/>
        <v>833.24872301991013</v>
      </c>
      <c r="T13">
        <f t="shared" si="24"/>
        <v>38198.237630778181</v>
      </c>
      <c r="U13">
        <f t="shared" si="1"/>
        <v>5553371.5877037644</v>
      </c>
      <c r="V13">
        <f t="shared" si="25"/>
        <v>693.69466245018225</v>
      </c>
      <c r="W13">
        <f t="shared" si="2"/>
        <v>120519.64211222949</v>
      </c>
      <c r="X13">
        <f t="shared" si="3"/>
        <v>124218.66243260012</v>
      </c>
      <c r="Y13">
        <f t="shared" si="4"/>
        <v>170445.53061613126</v>
      </c>
      <c r="Z13">
        <f t="shared" si="26"/>
        <v>37136.871230899866</v>
      </c>
      <c r="AA13">
        <f t="shared" si="27"/>
        <v>915.26502194546379</v>
      </c>
      <c r="AB13">
        <f t="shared" si="28"/>
        <v>1</v>
      </c>
      <c r="AC13">
        <f>$AL$7*INDEX(I_L,MATCH(AB13-$AL$13,cpi_u,0))/INDEX(I_L,MATCH(AB2-$AL$13,cpi_u,0))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2.3958622795376625E-2</v>
      </c>
      <c r="E14">
        <f t="shared" si="10"/>
        <v>2.0188176733607621E-3</v>
      </c>
      <c r="F14">
        <f t="shared" si="11"/>
        <v>9.3024211750942956E-2</v>
      </c>
      <c r="G14">
        <f t="shared" si="12"/>
        <v>45.985536016069865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5.4213329417756366</v>
      </c>
      <c r="L14">
        <f t="shared" si="17"/>
        <v>38129.543233346842</v>
      </c>
      <c r="M14">
        <f t="shared" si="18"/>
        <v>249.80721647267762</v>
      </c>
      <c r="N14">
        <f t="shared" si="0"/>
        <v>0.96656122164901048</v>
      </c>
      <c r="O14">
        <f t="shared" si="19"/>
        <v>0.99708070905503132</v>
      </c>
      <c r="P14">
        <f t="shared" si="20"/>
        <v>832.91123377260499</v>
      </c>
      <c r="Q14">
        <f t="shared" si="21"/>
        <v>2.2284231422596768E-2</v>
      </c>
      <c r="R14">
        <f t="shared" si="22"/>
        <v>1.8762606484760136E-3</v>
      </c>
      <c r="S14">
        <f t="shared" si="23"/>
        <v>833.26058525072676</v>
      </c>
      <c r="T14">
        <f t="shared" si="24"/>
        <v>38129.543233346842</v>
      </c>
      <c r="U14">
        <f t="shared" si="1"/>
        <v>5530448.4107249528</v>
      </c>
      <c r="V14">
        <f t="shared" si="25"/>
        <v>690.83123340253633</v>
      </c>
      <c r="W14">
        <f t="shared" si="2"/>
        <v>120264.95480649223</v>
      </c>
      <c r="X14">
        <f t="shared" si="3"/>
        <v>123963.78693322923</v>
      </c>
      <c r="Y14">
        <f t="shared" si="4"/>
        <v>170092.77798146082</v>
      </c>
      <c r="Z14">
        <f t="shared" si="26"/>
        <v>36962.442010808569</v>
      </c>
      <c r="AA14">
        <f t="shared" si="27"/>
        <v>909.89158738290769</v>
      </c>
      <c r="AB14">
        <f t="shared" si="28"/>
        <v>1</v>
      </c>
      <c r="AC14">
        <f>$AL$7*INDEX(I_L,MATCH(AB14-$AL$13,cpi_u,0))/INDEX(I_L,MATCH(AB2-$AL$13,cpi_u,0))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2.34861587538518E-2</v>
      </c>
      <c r="E15">
        <f t="shared" si="10"/>
        <v>1.9785695807299497E-3</v>
      </c>
      <c r="F15">
        <f t="shared" si="11"/>
        <v>9.0985582714957353E-2</v>
      </c>
      <c r="G15">
        <f t="shared" si="12"/>
        <v>45.894550433354908</v>
      </c>
      <c r="H15" t="b">
        <f t="shared" si="13"/>
        <v>1</v>
      </c>
      <c r="I15">
        <f t="shared" si="14"/>
        <v>1.026163360671718</v>
      </c>
      <c r="J15">
        <f t="shared" si="15"/>
        <v>849.13981755847044</v>
      </c>
      <c r="K15">
        <f t="shared" si="16"/>
        <v>5.4325000000000001</v>
      </c>
      <c r="L15">
        <f t="shared" si="17"/>
        <v>39048.149663014039</v>
      </c>
      <c r="M15">
        <f t="shared" si="18"/>
        <v>249.81642440729954</v>
      </c>
      <c r="N15">
        <f t="shared" si="0"/>
        <v>0.96372475359959064</v>
      </c>
      <c r="O15">
        <f t="shared" si="19"/>
        <v>0.99706540259852272</v>
      </c>
      <c r="P15">
        <f t="shared" si="20"/>
        <v>854.57231755847044</v>
      </c>
      <c r="Q15">
        <f t="shared" si="21"/>
        <v>2.1844786378943163E-2</v>
      </c>
      <c r="R15">
        <f t="shared" si="22"/>
        <v>1.8388835452038954E-3</v>
      </c>
      <c r="S15">
        <f t="shared" si="23"/>
        <v>854.92238864343778</v>
      </c>
      <c r="T15">
        <f t="shared" si="24"/>
        <v>39048.149663014039</v>
      </c>
      <c r="U15">
        <f t="shared" si="1"/>
        <v>5506624.3334063832</v>
      </c>
      <c r="V15">
        <f t="shared" si="25"/>
        <v>687.85526915942944</v>
      </c>
      <c r="W15">
        <f t="shared" si="2"/>
        <v>119984.27441625681</v>
      </c>
      <c r="X15">
        <f t="shared" si="3"/>
        <v>123683.22048113073</v>
      </c>
      <c r="Y15">
        <f t="shared" si="4"/>
        <v>169761.46672461575</v>
      </c>
      <c r="Z15">
        <f t="shared" si="26"/>
        <v>37742.427241416248</v>
      </c>
      <c r="AA15">
        <f t="shared" si="27"/>
        <v>904.36601814595826</v>
      </c>
      <c r="AB15">
        <f t="shared" si="28"/>
        <v>13</v>
      </c>
      <c r="AC15">
        <f>$AL$7*INDEX(I_L,MATCH(AB15-$AL$13,cpi_u,0))/INDEX(I_L,MATCH(AB2-$AL$13,cpi_u,0))</f>
        <v>849.13981755847055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2.34861587538518E-2</v>
      </c>
      <c r="E16">
        <f t="shared" si="10"/>
        <v>1.9785695807299497E-3</v>
      </c>
      <c r="F16">
        <f t="shared" si="11"/>
        <v>9.0805561408712557E-2</v>
      </c>
      <c r="G16">
        <f t="shared" si="12"/>
        <v>45.803744871946193</v>
      </c>
      <c r="H16" t="b">
        <f t="shared" si="13"/>
        <v>0</v>
      </c>
      <c r="I16">
        <f t="shared" si="14"/>
        <v>1</v>
      </c>
      <c r="J16">
        <f t="shared" si="15"/>
        <v>849.13981755847044</v>
      </c>
      <c r="K16">
        <f t="shared" si="16"/>
        <v>5.4436900605359204</v>
      </c>
      <c r="L16">
        <f t="shared" si="17"/>
        <v>38970.890181907009</v>
      </c>
      <c r="M16">
        <f t="shared" si="18"/>
        <v>249.83570802681862</v>
      </c>
      <c r="N16">
        <f t="shared" si="0"/>
        <v>0.96088204859445236</v>
      </c>
      <c r="O16">
        <f t="shared" si="19"/>
        <v>0.9970502936709672</v>
      </c>
      <c r="P16">
        <f t="shared" si="20"/>
        <v>854.58350761900635</v>
      </c>
      <c r="Q16">
        <f t="shared" si="21"/>
        <v>2.1844786378943163E-2</v>
      </c>
      <c r="R16">
        <f t="shared" si="22"/>
        <v>1.8388835452038954E-3</v>
      </c>
      <c r="S16">
        <f t="shared" si="23"/>
        <v>854.93429979309155</v>
      </c>
      <c r="T16">
        <f t="shared" si="24"/>
        <v>38970.890181907009</v>
      </c>
      <c r="U16">
        <f t="shared" si="1"/>
        <v>5482893.6629098365</v>
      </c>
      <c r="V16">
        <f t="shared" si="25"/>
        <v>684.89097274961091</v>
      </c>
      <c r="W16">
        <f t="shared" si="2"/>
        <v>119704.0477419129</v>
      </c>
      <c r="X16">
        <f t="shared" si="3"/>
        <v>123403.20307652219</v>
      </c>
      <c r="Y16">
        <f t="shared" si="4"/>
        <v>169435.1671881424</v>
      </c>
      <c r="Z16">
        <f t="shared" si="26"/>
        <v>37557.211538115036</v>
      </c>
      <c r="AA16">
        <f t="shared" si="27"/>
        <v>898.87229711801842</v>
      </c>
      <c r="AB16">
        <f t="shared" si="28"/>
        <v>13</v>
      </c>
      <c r="AC16">
        <f>$AL$7*INDEX(I_L,MATCH(AB16-$AL$13,cpi_u,0))/INDEX(I_L,MATCH(AB2-$AL$13,cpi_u,0))</f>
        <v>849.13981755847055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2.34861587538518E-2</v>
      </c>
      <c r="E17">
        <f t="shared" si="10"/>
        <v>1.9785695807299497E-3</v>
      </c>
      <c r="F17">
        <f t="shared" si="11"/>
        <v>9.0625896287148164E-2</v>
      </c>
      <c r="G17">
        <f t="shared" si="12"/>
        <v>45.713118975659043</v>
      </c>
      <c r="H17" t="b">
        <f t="shared" si="13"/>
        <v>0</v>
      </c>
      <c r="I17">
        <f t="shared" si="14"/>
        <v>1</v>
      </c>
      <c r="J17">
        <f t="shared" si="15"/>
        <v>849.13981755847044</v>
      </c>
      <c r="K17">
        <f t="shared" si="16"/>
        <v>5.4549031707643962</v>
      </c>
      <c r="L17">
        <f t="shared" si="17"/>
        <v>38893.783564059115</v>
      </c>
      <c r="M17">
        <f t="shared" si="18"/>
        <v>249.85499313486275</v>
      </c>
      <c r="N17">
        <f t="shared" si="0"/>
        <v>0.95803339849683167</v>
      </c>
      <c r="O17">
        <f t="shared" si="19"/>
        <v>0.9970353800429641</v>
      </c>
      <c r="P17">
        <f t="shared" si="20"/>
        <v>854.59472072923484</v>
      </c>
      <c r="Q17">
        <f t="shared" si="21"/>
        <v>2.1844786378943163E-2</v>
      </c>
      <c r="R17">
        <f t="shared" si="22"/>
        <v>1.8388835452038954E-3</v>
      </c>
      <c r="S17">
        <f t="shared" si="23"/>
        <v>854.94623547776337</v>
      </c>
      <c r="T17">
        <f t="shared" si="24"/>
        <v>38893.783564059115</v>
      </c>
      <c r="U17">
        <f t="shared" si="1"/>
        <v>5459254.723408768</v>
      </c>
      <c r="V17">
        <f t="shared" si="25"/>
        <v>681.93813483864119</v>
      </c>
      <c r="W17">
        <f t="shared" si="2"/>
        <v>119424.24506881004</v>
      </c>
      <c r="X17">
        <f t="shared" si="3"/>
        <v>123123.7046688195</v>
      </c>
      <c r="Y17">
        <f t="shared" si="4"/>
        <v>169113.83684087649</v>
      </c>
      <c r="Z17">
        <f t="shared" si="26"/>
        <v>37372.338428622366</v>
      </c>
      <c r="AA17">
        <f t="shared" si="27"/>
        <v>893.40068653903381</v>
      </c>
      <c r="AB17">
        <f t="shared" si="28"/>
        <v>13</v>
      </c>
      <c r="AC17">
        <f>$AL$7*INDEX(I_L,MATCH(AB17-$AL$13,cpi_u,0))/INDEX(I_L,MATCH(AB2-$AL$13,cpi_u,0))</f>
        <v>849.13981755847055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2.34861587538518E-2</v>
      </c>
      <c r="E18">
        <f t="shared" si="10"/>
        <v>1.9785695807299497E-3</v>
      </c>
      <c r="F18">
        <f t="shared" si="11"/>
        <v>9.0446586645528015E-2</v>
      </c>
      <c r="G18">
        <f t="shared" si="12"/>
        <v>45.622672389013516</v>
      </c>
      <c r="H18" t="b">
        <f t="shared" si="13"/>
        <v>0</v>
      </c>
      <c r="I18">
        <f t="shared" si="14"/>
        <v>1</v>
      </c>
      <c r="J18">
        <f t="shared" si="15"/>
        <v>849.13981755847044</v>
      </c>
      <c r="K18">
        <f t="shared" si="16"/>
        <v>5.4661393781640157</v>
      </c>
      <c r="L18">
        <f t="shared" si="17"/>
        <v>38816.829507019771</v>
      </c>
      <c r="M18">
        <f t="shared" si="18"/>
        <v>249.87427973154658</v>
      </c>
      <c r="N18">
        <f t="shared" si="0"/>
        <v>0.95517909080060226</v>
      </c>
      <c r="O18">
        <f t="shared" si="19"/>
        <v>0.99702065950862684</v>
      </c>
      <c r="P18">
        <f t="shared" si="20"/>
        <v>854.60595693663447</v>
      </c>
      <c r="Q18">
        <f t="shared" si="21"/>
        <v>2.1844786378943163E-2</v>
      </c>
      <c r="R18">
        <f t="shared" si="22"/>
        <v>1.8388835452038954E-3</v>
      </c>
      <c r="S18">
        <f t="shared" si="23"/>
        <v>854.95819574799134</v>
      </c>
      <c r="T18">
        <f t="shared" si="24"/>
        <v>38816.829507019771</v>
      </c>
      <c r="U18">
        <f t="shared" si="1"/>
        <v>5435705.8646162935</v>
      </c>
      <c r="V18">
        <f t="shared" si="25"/>
        <v>678.99654928234543</v>
      </c>
      <c r="W18">
        <f t="shared" si="2"/>
        <v>119144.83698515837</v>
      </c>
      <c r="X18">
        <f t="shared" si="3"/>
        <v>122844.69552516207</v>
      </c>
      <c r="Y18">
        <f t="shared" si="4"/>
        <v>168797.43405628254</v>
      </c>
      <c r="Z18">
        <f t="shared" si="26"/>
        <v>37187.819091482248</v>
      </c>
      <c r="AA18">
        <f t="shared" si="27"/>
        <v>887.95121200841868</v>
      </c>
      <c r="AB18">
        <f t="shared" si="28"/>
        <v>13</v>
      </c>
      <c r="AC18">
        <f>$AL$7*INDEX(I_L,MATCH(AB18-$AL$13,cpi_u,0))/INDEX(I_L,MATCH(AB2-$AL$13,cpi_u,0))</f>
        <v>849.13981755847055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INDEX(I_L,MATCH(0,cpi_u,0))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2.34861587538518E-2</v>
      </c>
      <c r="E19">
        <f t="shared" si="10"/>
        <v>1.9785695807299497E-3</v>
      </c>
      <c r="F19">
        <f t="shared" si="11"/>
        <v>9.0267631780510324E-2</v>
      </c>
      <c r="G19">
        <f t="shared" si="12"/>
        <v>45.532404757233003</v>
      </c>
      <c r="H19" t="b">
        <f t="shared" si="13"/>
        <v>0</v>
      </c>
      <c r="I19">
        <f t="shared" si="14"/>
        <v>1</v>
      </c>
      <c r="J19">
        <f t="shared" si="15"/>
        <v>849.13981755847044</v>
      </c>
      <c r="K19">
        <f t="shared" si="16"/>
        <v>5.4773987303111751</v>
      </c>
      <c r="L19">
        <f t="shared" si="17"/>
        <v>38740.027708936803</v>
      </c>
      <c r="M19">
        <f t="shared" si="18"/>
        <v>249.89356781698532</v>
      </c>
      <c r="N19">
        <f t="shared" si="0"/>
        <v>0.95231940866651155</v>
      </c>
      <c r="O19">
        <f t="shared" si="19"/>
        <v>0.99700612988534554</v>
      </c>
      <c r="P19">
        <f t="shared" si="20"/>
        <v>854.61721628878161</v>
      </c>
      <c r="Q19">
        <f t="shared" si="21"/>
        <v>2.1844786378943163E-2</v>
      </c>
      <c r="R19">
        <f t="shared" si="22"/>
        <v>1.8388835452038954E-3</v>
      </c>
      <c r="S19">
        <f t="shared" si="23"/>
        <v>854.97018065441785</v>
      </c>
      <c r="T19">
        <f t="shared" si="24"/>
        <v>38740.027708936803</v>
      </c>
      <c r="U19">
        <f t="shared" si="1"/>
        <v>5412245.4613201236</v>
      </c>
      <c r="V19">
        <f t="shared" si="25"/>
        <v>676.06601306872051</v>
      </c>
      <c r="W19">
        <f t="shared" si="2"/>
        <v>118865.79437604544</v>
      </c>
      <c r="X19">
        <f t="shared" si="3"/>
        <v>122566.14622424504</v>
      </c>
      <c r="Y19">
        <f t="shared" si="4"/>
        <v>168485.9180963994</v>
      </c>
      <c r="Z19">
        <f t="shared" si="26"/>
        <v>37003.664444612397</v>
      </c>
      <c r="AA19">
        <f t="shared" si="27"/>
        <v>882.5238966894766</v>
      </c>
      <c r="AB19">
        <f t="shared" si="28"/>
        <v>13</v>
      </c>
      <c r="AC19">
        <f>$AL$7*INDEX(I_L,MATCH(AB19-$AL$13,cpi_u,0))/INDEX(I_L,MATCH(AB2-$AL$13,cpi_u,0))</f>
        <v>849.13981755847055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211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2.34861587538518E-2</v>
      </c>
      <c r="E20">
        <f t="shared" si="10"/>
        <v>1.9785695807299497E-3</v>
      </c>
      <c r="F20">
        <f t="shared" si="11"/>
        <v>9.0089030990144869E-2</v>
      </c>
      <c r="G20">
        <f t="shared" si="12"/>
        <v>45.44231572624286</v>
      </c>
      <c r="H20" t="b">
        <f t="shared" si="13"/>
        <v>0</v>
      </c>
      <c r="I20">
        <f t="shared" si="14"/>
        <v>1</v>
      </c>
      <c r="J20">
        <f t="shared" si="15"/>
        <v>849.13981755847044</v>
      </c>
      <c r="K20">
        <f t="shared" si="16"/>
        <v>5.4886812748802623</v>
      </c>
      <c r="L20">
        <f t="shared" si="17"/>
        <v>38663.377868555261</v>
      </c>
      <c r="M20">
        <f t="shared" si="18"/>
        <v>249.91285739129376</v>
      </c>
      <c r="N20">
        <f t="shared" si="0"/>
        <v>0.94945463095874794</v>
      </c>
      <c r="O20">
        <f t="shared" si="19"/>
        <v>0.99699178901354635</v>
      </c>
      <c r="P20">
        <f t="shared" si="20"/>
        <v>854.6284988333507</v>
      </c>
      <c r="Q20">
        <f t="shared" si="21"/>
        <v>2.1844786378943163E-2</v>
      </c>
      <c r="R20">
        <f t="shared" si="22"/>
        <v>1.8388835452038954E-3</v>
      </c>
      <c r="S20">
        <f t="shared" si="23"/>
        <v>854.98219024778916</v>
      </c>
      <c r="T20">
        <f t="shared" si="24"/>
        <v>38663.377868555261</v>
      </c>
      <c r="U20">
        <f t="shared" si="1"/>
        <v>5388871.9129271498</v>
      </c>
      <c r="V20">
        <f t="shared" si="25"/>
        <v>673.14632626104708</v>
      </c>
      <c r="W20">
        <f t="shared" si="2"/>
        <v>118587.0884175714</v>
      </c>
      <c r="X20">
        <f t="shared" si="3"/>
        <v>122288.02765027421</v>
      </c>
      <c r="Y20">
        <f t="shared" si="4"/>
        <v>168179.24909611981</v>
      </c>
      <c r="Z20">
        <f t="shared" si="26"/>
        <v>36819.885148832436</v>
      </c>
      <c r="AA20">
        <f t="shared" si="27"/>
        <v>877.11876135045452</v>
      </c>
      <c r="AB20">
        <f t="shared" si="28"/>
        <v>13</v>
      </c>
      <c r="AC20">
        <f>$AL$7*INDEX(I_L,MATCH(AB20-$AL$13,cpi_u,0))/INDEX(I_L,MATCH(AB2-$AL$13,cpi_u,0))</f>
        <v>849.13981755847055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203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2.34861587538518E-2</v>
      </c>
      <c r="E21">
        <f t="shared" si="10"/>
        <v>1.9785695807299497E-3</v>
      </c>
      <c r="F21">
        <f t="shared" si="11"/>
        <v>8.9910783573870334E-2</v>
      </c>
      <c r="G21">
        <f t="shared" si="12"/>
        <v>45.35240494266899</v>
      </c>
      <c r="H21" t="b">
        <f t="shared" si="13"/>
        <v>0</v>
      </c>
      <c r="I21">
        <f t="shared" si="14"/>
        <v>1</v>
      </c>
      <c r="J21">
        <f t="shared" si="15"/>
        <v>849.13981755847044</v>
      </c>
      <c r="K21">
        <f t="shared" si="16"/>
        <v>5.4999870596438667</v>
      </c>
      <c r="L21">
        <f t="shared" si="17"/>
        <v>38586.879685216278</v>
      </c>
      <c r="M21">
        <f t="shared" si="18"/>
        <v>249.93214845458672</v>
      </c>
      <c r="N21">
        <f t="shared" si="0"/>
        <v>0.946585032281821</v>
      </c>
      <c r="O21">
        <f t="shared" si="19"/>
        <v>0.99697763475646095</v>
      </c>
      <c r="P21">
        <f t="shared" si="20"/>
        <v>854.63980461811434</v>
      </c>
      <c r="Q21">
        <f t="shared" si="21"/>
        <v>2.1844786378943163E-2</v>
      </c>
      <c r="R21">
        <f t="shared" si="22"/>
        <v>1.8388835452038954E-3</v>
      </c>
      <c r="S21">
        <f t="shared" si="23"/>
        <v>854.99422457895662</v>
      </c>
      <c r="T21">
        <f t="shared" si="24"/>
        <v>38586.879685216278</v>
      </c>
      <c r="U21">
        <f t="shared" si="1"/>
        <v>5365583.6430173898</v>
      </c>
      <c r="V21">
        <f t="shared" si="25"/>
        <v>670.23729194217128</v>
      </c>
      <c r="W21">
        <f t="shared" si="2"/>
        <v>118308.69057109882</v>
      </c>
      <c r="X21">
        <f t="shared" si="3"/>
        <v>122010.31098704002</v>
      </c>
      <c r="Y21">
        <f t="shared" si="4"/>
        <v>167877.38804781617</v>
      </c>
      <c r="Z21">
        <f t="shared" si="26"/>
        <v>36636.49161137663</v>
      </c>
      <c r="AA21">
        <f t="shared" si="27"/>
        <v>871.73582440523705</v>
      </c>
      <c r="AB21">
        <f t="shared" si="28"/>
        <v>13</v>
      </c>
      <c r="AC21">
        <f>$AL$7*INDEX(I_L,MATCH(AB21-$AL$13,cpi_u,0))/INDEX(I_L,MATCH(AB2-$AL$13,cpi_u,0))</f>
        <v>849.13981755847055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204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2.34861587538518E-2</v>
      </c>
      <c r="E22">
        <f t="shared" si="10"/>
        <v>1.9785695807299497E-3</v>
      </c>
      <c r="F22">
        <f t="shared" si="11"/>
        <v>8.9732888832511487E-2</v>
      </c>
      <c r="G22">
        <f t="shared" si="12"/>
        <v>45.262672053836475</v>
      </c>
      <c r="H22" t="b">
        <f t="shared" si="13"/>
        <v>0</v>
      </c>
      <c r="I22">
        <f t="shared" si="14"/>
        <v>1</v>
      </c>
      <c r="J22">
        <f t="shared" si="15"/>
        <v>849.13981755847044</v>
      </c>
      <c r="K22">
        <f t="shared" si="16"/>
        <v>5.511316132472988</v>
      </c>
      <c r="L22">
        <f t="shared" si="17"/>
        <v>38510.532858855819</v>
      </c>
      <c r="M22">
        <f t="shared" si="18"/>
        <v>249.95144100697928</v>
      </c>
      <c r="N22">
        <f t="shared" si="0"/>
        <v>0.94371088301772499</v>
      </c>
      <c r="O22">
        <f t="shared" si="19"/>
        <v>0.99696366499989164</v>
      </c>
      <c r="P22">
        <f t="shared" si="20"/>
        <v>854.65113369094342</v>
      </c>
      <c r="Q22">
        <f t="shared" si="21"/>
        <v>2.1844786378943163E-2</v>
      </c>
      <c r="R22">
        <f t="shared" si="22"/>
        <v>1.8388835452038954E-3</v>
      </c>
      <c r="S22">
        <f t="shared" si="23"/>
        <v>855.00628369887579</v>
      </c>
      <c r="T22">
        <f t="shared" si="24"/>
        <v>38510.532858855819</v>
      </c>
      <c r="U22">
        <f t="shared" si="1"/>
        <v>5342379.098907127</v>
      </c>
      <c r="V22">
        <f t="shared" si="25"/>
        <v>667.33871615993473</v>
      </c>
      <c r="W22">
        <f t="shared" si="2"/>
        <v>118030.57257761506</v>
      </c>
      <c r="X22">
        <f t="shared" si="3"/>
        <v>121732.96771210866</v>
      </c>
      <c r="Y22">
        <f t="shared" si="4"/>
        <v>167580.29678630325</v>
      </c>
      <c r="Z22">
        <f t="shared" si="26"/>
        <v>36453.493989390161</v>
      </c>
      <c r="AA22">
        <f t="shared" si="27"/>
        <v>866.37510195368623</v>
      </c>
      <c r="AB22">
        <f t="shared" si="28"/>
        <v>13</v>
      </c>
      <c r="AC22">
        <f>$AL$7*INDEX(I_L,MATCH(AB22-$AL$13,cpi_u,0))/INDEX(I_L,MATCH(AB2-$AL$13,cpi_u,0))</f>
        <v>849.13981755847055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2.34861587538518E-2</v>
      </c>
      <c r="E23">
        <f t="shared" si="10"/>
        <v>1.9785695807299497E-3</v>
      </c>
      <c r="F23">
        <f t="shared" si="11"/>
        <v>8.9555346068276448E-2</v>
      </c>
      <c r="G23">
        <f t="shared" si="12"/>
        <v>45.173116707768202</v>
      </c>
      <c r="H23" t="b">
        <f t="shared" si="13"/>
        <v>0</v>
      </c>
      <c r="I23">
        <f t="shared" si="14"/>
        <v>1</v>
      </c>
      <c r="J23">
        <f t="shared" si="15"/>
        <v>849.13981755847044</v>
      </c>
      <c r="K23">
        <f t="shared" si="16"/>
        <v>5.5226685413372261</v>
      </c>
      <c r="L23">
        <f t="shared" si="17"/>
        <v>38434.337090003581</v>
      </c>
      <c r="M23">
        <f t="shared" si="18"/>
        <v>249.97073504858631</v>
      </c>
      <c r="N23">
        <f t="shared" si="0"/>
        <v>0.94083244936336619</v>
      </c>
      <c r="O23">
        <f t="shared" si="19"/>
        <v>0.9969498776519834</v>
      </c>
      <c r="P23">
        <f t="shared" si="20"/>
        <v>854.66248609980767</v>
      </c>
      <c r="Q23">
        <f t="shared" si="21"/>
        <v>2.1844786378943163E-2</v>
      </c>
      <c r="R23">
        <f t="shared" si="22"/>
        <v>1.8388835452038954E-3</v>
      </c>
      <c r="S23">
        <f t="shared" si="23"/>
        <v>855.01836765860764</v>
      </c>
      <c r="T23">
        <f t="shared" si="24"/>
        <v>38434.337090003581</v>
      </c>
      <c r="U23">
        <f t="shared" si="1"/>
        <v>5319256.751220976</v>
      </c>
      <c r="V23">
        <f t="shared" si="25"/>
        <v>664.45040787371886</v>
      </c>
      <c r="W23">
        <f t="shared" si="2"/>
        <v>117752.70645220409</v>
      </c>
      <c r="X23">
        <f t="shared" si="3"/>
        <v>121455.96959112647</v>
      </c>
      <c r="Y23">
        <f t="shared" si="4"/>
        <v>167287.93797411679</v>
      </c>
      <c r="Z23">
        <f t="shared" si="26"/>
        <v>36270.902193408176</v>
      </c>
      <c r="AA23">
        <f t="shared" si="27"/>
        <v>861.03660782160978</v>
      </c>
      <c r="AB23">
        <f t="shared" si="28"/>
        <v>13</v>
      </c>
      <c r="AC23">
        <f>$AL$7*INDEX(I_L,MATCH(AB23-$AL$13,cpi_u,0))/INDEX(I_L,MATCH(AB2-$AL$13,cpi_u,0))</f>
        <v>849.13981755847055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2.34861587538518E-2</v>
      </c>
      <c r="E24">
        <f t="shared" si="10"/>
        <v>1.9785695807299497E-3</v>
      </c>
      <c r="F24">
        <f t="shared" si="11"/>
        <v>8.937815458475401E-2</v>
      </c>
      <c r="G24">
        <f t="shared" si="12"/>
        <v>45.083738553183444</v>
      </c>
      <c r="H24" t="b">
        <f t="shared" si="13"/>
        <v>0</v>
      </c>
      <c r="I24">
        <f t="shared" si="14"/>
        <v>1</v>
      </c>
      <c r="J24">
        <f t="shared" si="15"/>
        <v>849.13981755847044</v>
      </c>
      <c r="K24">
        <f t="shared" si="16"/>
        <v>5.5340443343049932</v>
      </c>
      <c r="L24">
        <f t="shared" si="17"/>
        <v>38358.292079781786</v>
      </c>
      <c r="M24">
        <f t="shared" si="18"/>
        <v>249.99003057952285</v>
      </c>
      <c r="N24">
        <f t="shared" si="0"/>
        <v>0.93794999336822826</v>
      </c>
      <c r="O24">
        <f t="shared" si="19"/>
        <v>0.9969362706429945</v>
      </c>
      <c r="P24">
        <f t="shared" si="20"/>
        <v>854.67386189277545</v>
      </c>
      <c r="Q24">
        <f t="shared" si="21"/>
        <v>2.1844786378943163E-2</v>
      </c>
      <c r="R24">
        <f t="shared" si="22"/>
        <v>1.8388835452038954E-3</v>
      </c>
      <c r="S24">
        <f t="shared" si="23"/>
        <v>855.03047650931796</v>
      </c>
      <c r="T24">
        <f t="shared" si="24"/>
        <v>38358.292079781786</v>
      </c>
      <c r="U24">
        <f t="shared" si="1"/>
        <v>5296215.0934727071</v>
      </c>
      <c r="V24">
        <f t="shared" si="25"/>
        <v>661.57217890208483</v>
      </c>
      <c r="W24">
        <f t="shared" si="2"/>
        <v>117475.0644786254</v>
      </c>
      <c r="X24">
        <f t="shared" si="3"/>
        <v>121179.28867223595</v>
      </c>
      <c r="Y24">
        <f t="shared" si="4"/>
        <v>167000.27508711509</v>
      </c>
      <c r="Z24">
        <f t="shared" si="26"/>
        <v>36088.725890816509</v>
      </c>
      <c r="AA24">
        <f t="shared" si="27"/>
        <v>855.72035360037012</v>
      </c>
      <c r="AB24">
        <f t="shared" si="28"/>
        <v>13</v>
      </c>
      <c r="AC24">
        <f>$AL$7*INDEX(I_L,MATCH(AB24-$AL$13,cpi_u,0))/INDEX(I_L,MATCH(AB2-$AL$13,cpi_u,0))</f>
        <v>849.13981755847055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2.34861587538518E-2</v>
      </c>
      <c r="E25">
        <f t="shared" si="10"/>
        <v>1.9785695807299497E-3</v>
      </c>
      <c r="F25">
        <f t="shared" si="11"/>
        <v>8.9201313686910838E-2</v>
      </c>
      <c r="G25">
        <f t="shared" si="12"/>
        <v>44.99453723949653</v>
      </c>
      <c r="H25" t="b">
        <f t="shared" si="13"/>
        <v>0</v>
      </c>
      <c r="I25">
        <f t="shared" si="14"/>
        <v>1</v>
      </c>
      <c r="J25">
        <f t="shared" si="15"/>
        <v>849.13981755847044</v>
      </c>
      <c r="K25">
        <f t="shared" si="16"/>
        <v>5.5454435595437133</v>
      </c>
      <c r="L25">
        <f t="shared" si="17"/>
        <v>38282.397529903967</v>
      </c>
      <c r="M25">
        <f t="shared" si="18"/>
        <v>250.00932759990374</v>
      </c>
      <c r="N25">
        <f t="shared" si="0"/>
        <v>0.93506377297225829</v>
      </c>
      <c r="O25">
        <f t="shared" si="19"/>
        <v>0.99692284192507385</v>
      </c>
      <c r="P25">
        <f t="shared" si="20"/>
        <v>854.68526111801418</v>
      </c>
      <c r="Q25">
        <f t="shared" si="21"/>
        <v>2.1844786378943163E-2</v>
      </c>
      <c r="R25">
        <f t="shared" si="22"/>
        <v>1.8388835452038954E-3</v>
      </c>
      <c r="S25">
        <f t="shared" si="23"/>
        <v>855.04261030227826</v>
      </c>
      <c r="T25">
        <f t="shared" si="24"/>
        <v>38282.397529903967</v>
      </c>
      <c r="U25">
        <f t="shared" si="1"/>
        <v>5273252.6416545762</v>
      </c>
      <c r="V25">
        <f t="shared" si="25"/>
        <v>658.70384387147453</v>
      </c>
      <c r="W25">
        <f t="shared" si="2"/>
        <v>117197.61920399716</v>
      </c>
      <c r="X25">
        <f t="shared" si="3"/>
        <v>120902.89728059982</v>
      </c>
      <c r="Y25">
        <f t="shared" si="4"/>
        <v>166717.27240038826</v>
      </c>
      <c r="Z25">
        <f t="shared" si="26"/>
        <v>35906.974509293301</v>
      </c>
      <c r="AA25">
        <f t="shared" si="27"/>
        <v>850.42634868611526</v>
      </c>
      <c r="AB25">
        <f t="shared" si="28"/>
        <v>13</v>
      </c>
      <c r="AC25">
        <f>$AL$7*INDEX(I_L,MATCH(AB25-$AL$13,cpi_u,0))/INDEX(I_L,MATCH(AB2-$AL$13,cpi_u,0))</f>
        <v>849.13981755847055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2.6331648736169451E-2</v>
      </c>
      <c r="E26">
        <f t="shared" si="10"/>
        <v>2.2212406446031618E-3</v>
      </c>
      <c r="F26">
        <f t="shared" si="11"/>
        <v>9.9943694901480237E-2</v>
      </c>
      <c r="G26">
        <f t="shared" si="12"/>
        <v>44.894593544595047</v>
      </c>
      <c r="H26" t="b">
        <f t="shared" si="13"/>
        <v>0</v>
      </c>
      <c r="I26">
        <f t="shared" si="14"/>
        <v>1</v>
      </c>
      <c r="J26">
        <f t="shared" si="15"/>
        <v>849.13981755847044</v>
      </c>
      <c r="K26">
        <f t="shared" si="16"/>
        <v>5.5568662653200267</v>
      </c>
      <c r="L26">
        <f t="shared" si="17"/>
        <v>38206.653142673887</v>
      </c>
      <c r="M26">
        <f t="shared" si="18"/>
        <v>250.02862610984394</v>
      </c>
      <c r="N26">
        <f t="shared" si="0"/>
        <v>0.93217404204394616</v>
      </c>
      <c r="O26">
        <f t="shared" si="19"/>
        <v>0.99690958947203501</v>
      </c>
      <c r="P26">
        <f t="shared" si="20"/>
        <v>854.69668382379052</v>
      </c>
      <c r="Q26">
        <f t="shared" si="21"/>
        <v>2.4491414184648407E-2</v>
      </c>
      <c r="R26">
        <f t="shared" si="22"/>
        <v>2.0642263405842298E-3</v>
      </c>
      <c r="S26">
        <f t="shared" si="23"/>
        <v>855.05476908886521</v>
      </c>
      <c r="T26">
        <f t="shared" si="24"/>
        <v>38206.653142673887</v>
      </c>
      <c r="U26">
        <f t="shared" si="1"/>
        <v>5250367.9338350128</v>
      </c>
      <c r="V26">
        <f t="shared" si="25"/>
        <v>655.84522016595599</v>
      </c>
      <c r="W26">
        <f t="shared" si="2"/>
        <v>116948.77978168317</v>
      </c>
      <c r="X26">
        <f t="shared" si="3"/>
        <v>120654.00661276802</v>
      </c>
      <c r="Y26">
        <f t="shared" si="4"/>
        <v>166344.65257208204</v>
      </c>
      <c r="Z26">
        <f t="shared" si="26"/>
        <v>35725.657240231034</v>
      </c>
      <c r="AA26">
        <f t="shared" si="27"/>
        <v>845.15460031864177</v>
      </c>
      <c r="AB26">
        <f t="shared" si="28"/>
        <v>13</v>
      </c>
      <c r="AC26">
        <f>$AL$7*INDEX(I_L,MATCH(AB26-$AL$13,cpi_u,0))/INDEX(I_L,MATCH(AB2-$AL$13,cpi_u,0))</f>
        <v>849.13981755847055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2.5821012238053286E-2</v>
      </c>
      <c r="E27">
        <f t="shared" si="10"/>
        <v>2.1776443640767473E-3</v>
      </c>
      <c r="F27">
        <f t="shared" si="11"/>
        <v>9.7764458609903723E-2</v>
      </c>
      <c r="G27">
        <f t="shared" si="12"/>
        <v>44.796829085985145</v>
      </c>
      <c r="H27" t="b">
        <f t="shared" si="13"/>
        <v>1</v>
      </c>
      <c r="I27">
        <f t="shared" si="14"/>
        <v>1.0249999999999999</v>
      </c>
      <c r="J27">
        <f t="shared" si="15"/>
        <v>870.3683129974321</v>
      </c>
      <c r="K27">
        <f t="shared" si="16"/>
        <v>5.5683124999999993</v>
      </c>
      <c r="L27">
        <f t="shared" si="17"/>
        <v>39074.831646114595</v>
      </c>
      <c r="M27">
        <f t="shared" si="18"/>
        <v>249.98712641678787</v>
      </c>
      <c r="N27">
        <f t="shared" si="0"/>
        <v>0.92928105041858267</v>
      </c>
      <c r="O27">
        <f t="shared" si="19"/>
        <v>0.99689651127913825</v>
      </c>
      <c r="P27">
        <f t="shared" si="20"/>
        <v>875.93662549743215</v>
      </c>
      <c r="Q27">
        <f t="shared" si="21"/>
        <v>2.4016464435072615E-2</v>
      </c>
      <c r="R27">
        <f t="shared" si="22"/>
        <v>2.0237462926175898E-3</v>
      </c>
      <c r="S27">
        <f t="shared" si="23"/>
        <v>876.29544835952356</v>
      </c>
      <c r="T27">
        <f t="shared" si="24"/>
        <v>39074.831646114595</v>
      </c>
      <c r="U27">
        <f t="shared" si="1"/>
        <v>5226612.9978561597</v>
      </c>
      <c r="V27">
        <f t="shared" si="25"/>
        <v>652.87789265416779</v>
      </c>
      <c r="W27">
        <f t="shared" si="2"/>
        <v>116673.72679043778</v>
      </c>
      <c r="X27">
        <f t="shared" si="3"/>
        <v>120379.20752797798</v>
      </c>
      <c r="Y27">
        <f t="shared" si="4"/>
        <v>165993.7872809986</v>
      </c>
      <c r="Z27">
        <f t="shared" si="26"/>
        <v>36424.543757745341</v>
      </c>
      <c r="AA27">
        <f t="shared" si="27"/>
        <v>839.73856397162376</v>
      </c>
      <c r="AB27">
        <f t="shared" si="28"/>
        <v>25</v>
      </c>
      <c r="AC27">
        <f>$AL$7*INDEX(I_L,MATCH(AB27-$AL$13,cpi_u,0))/INDEX(I_L,MATCH(AB2-$AL$13,cpi_u,0))</f>
        <v>870.36831299743221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2.5821012238053286E-2</v>
      </c>
      <c r="E28">
        <f t="shared" si="10"/>
        <v>2.1776443640767473E-3</v>
      </c>
      <c r="F28">
        <f t="shared" si="11"/>
        <v>9.7551562387604859E-2</v>
      </c>
      <c r="G28">
        <f t="shared" si="12"/>
        <v>44.699277523597537</v>
      </c>
      <c r="H28" t="b">
        <f t="shared" si="13"/>
        <v>0</v>
      </c>
      <c r="I28">
        <f t="shared" si="14"/>
        <v>1</v>
      </c>
      <c r="J28">
        <f t="shared" si="15"/>
        <v>870.3683129974321</v>
      </c>
      <c r="K28">
        <f t="shared" si="16"/>
        <v>5.5797823120493186</v>
      </c>
      <c r="L28">
        <f t="shared" si="17"/>
        <v>38989.740559203186</v>
      </c>
      <c r="M28">
        <f t="shared" si="18"/>
        <v>249.95655456987635</v>
      </c>
      <c r="N28">
        <f t="shared" si="0"/>
        <v>0.92638504393667198</v>
      </c>
      <c r="O28">
        <f t="shared" si="19"/>
        <v>0.99688360536287035</v>
      </c>
      <c r="P28">
        <f t="shared" si="20"/>
        <v>875.94809530948146</v>
      </c>
      <c r="Q28">
        <f t="shared" si="21"/>
        <v>2.4016464435072615E-2</v>
      </c>
      <c r="R28">
        <f t="shared" si="22"/>
        <v>2.0237462926175898E-3</v>
      </c>
      <c r="S28">
        <f t="shared" si="23"/>
        <v>876.30765728791869</v>
      </c>
      <c r="T28">
        <f t="shared" si="24"/>
        <v>38989.740559203186</v>
      </c>
      <c r="U28">
        <f t="shared" si="1"/>
        <v>5202939.8191238604</v>
      </c>
      <c r="V28">
        <f t="shared" si="25"/>
        <v>649.92077777891143</v>
      </c>
      <c r="W28">
        <f t="shared" si="2"/>
        <v>116398.74529017038</v>
      </c>
      <c r="X28">
        <f t="shared" si="3"/>
        <v>120104.57107968857</v>
      </c>
      <c r="Y28">
        <f t="shared" si="4"/>
        <v>165647.73541977847</v>
      </c>
      <c r="Z28">
        <f t="shared" si="26"/>
        <v>36232.427062404357</v>
      </c>
      <c r="AA28">
        <f t="shared" si="27"/>
        <v>834.3567778677774</v>
      </c>
      <c r="AB28">
        <f t="shared" si="28"/>
        <v>25</v>
      </c>
      <c r="AC28">
        <f>$AL$7*INDEX(I_L,MATCH(AB28-$AL$13,cpi_u,0))/INDEX(I_L,MATCH(AB2-$AL$13,cpi_u,0))</f>
        <v>870.36831299743221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2.5821012238053286E-2</v>
      </c>
      <c r="E29">
        <f t="shared" si="10"/>
        <v>2.1776443640767473E-3</v>
      </c>
      <c r="F29">
        <f t="shared" si="11"/>
        <v>9.7339129777564606E-2</v>
      </c>
      <c r="G29">
        <f t="shared" si="12"/>
        <v>44.601938393819971</v>
      </c>
      <c r="H29" t="b">
        <f t="shared" si="13"/>
        <v>0</v>
      </c>
      <c r="I29">
        <f t="shared" si="14"/>
        <v>1</v>
      </c>
      <c r="J29">
        <f t="shared" si="15"/>
        <v>870.3683129974321</v>
      </c>
      <c r="K29">
        <f t="shared" si="16"/>
        <v>5.5912757500335042</v>
      </c>
      <c r="L29">
        <f t="shared" si="17"/>
        <v>38904.834770417619</v>
      </c>
      <c r="M29">
        <f t="shared" si="18"/>
        <v>249.92598646170859</v>
      </c>
      <c r="N29">
        <f t="shared" si="0"/>
        <v>0.9234862644824815</v>
      </c>
      <c r="O29">
        <f t="shared" si="19"/>
        <v>0.99687086976072914</v>
      </c>
      <c r="P29">
        <f t="shared" si="20"/>
        <v>875.95958874746566</v>
      </c>
      <c r="Q29">
        <f t="shared" si="21"/>
        <v>2.4016464435072615E-2</v>
      </c>
      <c r="R29">
        <f t="shared" si="22"/>
        <v>2.0237462926175898E-3</v>
      </c>
      <c r="S29">
        <f t="shared" si="23"/>
        <v>876.31989136470736</v>
      </c>
      <c r="T29">
        <f t="shared" si="24"/>
        <v>38904.834770417619</v>
      </c>
      <c r="U29">
        <f t="shared" si="1"/>
        <v>5179346.9603291787</v>
      </c>
      <c r="V29">
        <f t="shared" si="25"/>
        <v>646.97369599997023</v>
      </c>
      <c r="W29">
        <f t="shared" si="2"/>
        <v>116123.80866941949</v>
      </c>
      <c r="X29">
        <f t="shared" si="3"/>
        <v>119830.07047963791</v>
      </c>
      <c r="Y29">
        <f t="shared" si="4"/>
        <v>165306.46093072969</v>
      </c>
      <c r="Z29">
        <f t="shared" si="26"/>
        <v>36040.857068142293</v>
      </c>
      <c r="AA29">
        <f t="shared" si="27"/>
        <v>828.99901768668303</v>
      </c>
      <c r="AB29">
        <f t="shared" si="28"/>
        <v>25</v>
      </c>
      <c r="AC29">
        <f>$AL$7*INDEX(I_L,MATCH(AB29-$AL$13,cpi_u,0))/INDEX(I_L,MATCH(AB2-$AL$13,cpi_u,0))</f>
        <v>870.36831299743221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2.5821012238053286E-2</v>
      </c>
      <c r="E30">
        <f t="shared" si="10"/>
        <v>2.1776443640767473E-3</v>
      </c>
      <c r="F30">
        <f t="shared" si="11"/>
        <v>9.7127159770200353E-2</v>
      </c>
      <c r="G30">
        <f t="shared" si="12"/>
        <v>44.504811234049768</v>
      </c>
      <c r="H30" t="b">
        <f t="shared" si="13"/>
        <v>0</v>
      </c>
      <c r="I30">
        <f t="shared" si="14"/>
        <v>1</v>
      </c>
      <c r="J30">
        <f t="shared" si="15"/>
        <v>870.3683129974321</v>
      </c>
      <c r="K30">
        <f t="shared" si="16"/>
        <v>5.6027928626181165</v>
      </c>
      <c r="L30">
        <f t="shared" si="17"/>
        <v>38820.113876244483</v>
      </c>
      <c r="M30">
        <f t="shared" si="18"/>
        <v>249.89542209182747</v>
      </c>
      <c r="N30">
        <f t="shared" si="0"/>
        <v>0.92058495002270857</v>
      </c>
      <c r="O30">
        <f t="shared" si="19"/>
        <v>0.9968583025310086</v>
      </c>
      <c r="P30">
        <f t="shared" si="20"/>
        <v>875.97110586005022</v>
      </c>
      <c r="Q30">
        <f t="shared" si="21"/>
        <v>2.4016464435072615E-2</v>
      </c>
      <c r="R30">
        <f t="shared" si="22"/>
        <v>2.0237462926175898E-3</v>
      </c>
      <c r="S30">
        <f t="shared" si="23"/>
        <v>876.3321506416911</v>
      </c>
      <c r="T30">
        <f t="shared" si="24"/>
        <v>38820.113876244483</v>
      </c>
      <c r="U30">
        <f t="shared" si="1"/>
        <v>5155833.0054318653</v>
      </c>
      <c r="V30">
        <f t="shared" si="25"/>
        <v>644.03647043388753</v>
      </c>
      <c r="W30">
        <f t="shared" si="2"/>
        <v>115848.89054618086</v>
      </c>
      <c r="X30">
        <f t="shared" si="3"/>
        <v>119555.67918273191</v>
      </c>
      <c r="Y30">
        <f t="shared" si="4"/>
        <v>164969.92855422516</v>
      </c>
      <c r="Z30">
        <f t="shared" si="26"/>
        <v>35849.841950357564</v>
      </c>
      <c r="AA30">
        <f t="shared" si="27"/>
        <v>823.66527180603669</v>
      </c>
      <c r="AB30">
        <f t="shared" si="28"/>
        <v>25</v>
      </c>
      <c r="AC30">
        <f>$AL$7*INDEX(I_L,MATCH(AB30-$AL$13,cpi_u,0))/INDEX(I_L,MATCH(AB2-$AL$13,cpi_u,0))</f>
        <v>870.36831299743221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2.5821012238053286E-2</v>
      </c>
      <c r="E31">
        <f t="shared" si="10"/>
        <v>2.1776443640767473E-3</v>
      </c>
      <c r="F31">
        <f t="shared" si="11"/>
        <v>9.6915651358127991E-2</v>
      </c>
      <c r="G31">
        <f t="shared" si="12"/>
        <v>44.407895582691637</v>
      </c>
      <c r="H31" t="b">
        <f t="shared" si="13"/>
        <v>0</v>
      </c>
      <c r="I31">
        <f t="shared" si="14"/>
        <v>1</v>
      </c>
      <c r="J31">
        <f t="shared" si="15"/>
        <v>870.3683129974321</v>
      </c>
      <c r="K31">
        <f t="shared" si="16"/>
        <v>5.614333698568954</v>
      </c>
      <c r="L31">
        <f t="shared" si="17"/>
        <v>38735.57747404906</v>
      </c>
      <c r="M31">
        <f t="shared" si="18"/>
        <v>249.86486145977577</v>
      </c>
      <c r="N31">
        <f t="shared" si="0"/>
        <v>0.91768133464524859</v>
      </c>
      <c r="O31">
        <f t="shared" si="19"/>
        <v>0.99684590175258858</v>
      </c>
      <c r="P31">
        <f t="shared" si="20"/>
        <v>875.9826466960011</v>
      </c>
      <c r="Q31">
        <f t="shared" si="21"/>
        <v>2.4016464435072615E-2</v>
      </c>
      <c r="R31">
        <f t="shared" si="22"/>
        <v>2.0237462926175898E-3</v>
      </c>
      <c r="S31">
        <f t="shared" si="23"/>
        <v>876.34443517077818</v>
      </c>
      <c r="T31">
        <f t="shared" si="24"/>
        <v>38735.57747404906</v>
      </c>
      <c r="U31">
        <f t="shared" si="1"/>
        <v>5132396.5592827462</v>
      </c>
      <c r="V31">
        <f t="shared" si="25"/>
        <v>641.10892680679751</v>
      </c>
      <c r="W31">
        <f t="shared" si="2"/>
        <v>115573.9647632199</v>
      </c>
      <c r="X31">
        <f t="shared" si="3"/>
        <v>119281.3708822177</v>
      </c>
      <c r="Y31">
        <f t="shared" si="4"/>
        <v>164638.1038150861</v>
      </c>
      <c r="Z31">
        <f t="shared" si="26"/>
        <v>35659.389653048209</v>
      </c>
      <c r="AA31">
        <f t="shared" si="27"/>
        <v>818.35552660442363</v>
      </c>
      <c r="AB31">
        <f t="shared" si="28"/>
        <v>25</v>
      </c>
      <c r="AC31">
        <f>$AL$7*INDEX(I_L,MATCH(AB31-$AL$13,cpi_u,0))/INDEX(I_L,MATCH(AB2-$AL$13,cpi_u,0))</f>
        <v>870.36831299743221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2.5821012238053286E-2</v>
      </c>
      <c r="E32">
        <f t="shared" si="10"/>
        <v>2.1776443640767473E-3</v>
      </c>
      <c r="F32">
        <f t="shared" si="11"/>
        <v>9.6704603536157133E-2</v>
      </c>
      <c r="G32">
        <f t="shared" si="12"/>
        <v>44.311190979155477</v>
      </c>
      <c r="H32" t="b">
        <f t="shared" si="13"/>
        <v>0</v>
      </c>
      <c r="I32">
        <f t="shared" si="14"/>
        <v>1</v>
      </c>
      <c r="J32">
        <f t="shared" si="15"/>
        <v>870.3683129974321</v>
      </c>
      <c r="K32">
        <f t="shared" si="16"/>
        <v>5.6258983067522683</v>
      </c>
      <c r="L32">
        <f t="shared" si="17"/>
        <v>38651.225162073439</v>
      </c>
      <c r="M32">
        <f t="shared" si="18"/>
        <v>249.8343045650964</v>
      </c>
      <c r="N32">
        <f t="shared" si="0"/>
        <v>0.91477564859804239</v>
      </c>
      <c r="O32">
        <f t="shared" si="19"/>
        <v>0.99683366552472219</v>
      </c>
      <c r="P32">
        <f t="shared" si="20"/>
        <v>875.99421130418432</v>
      </c>
      <c r="Q32">
        <f t="shared" si="21"/>
        <v>2.4016464435072615E-2</v>
      </c>
      <c r="R32">
        <f t="shared" si="22"/>
        <v>2.0237462926175898E-3</v>
      </c>
      <c r="S32">
        <f t="shared" si="23"/>
        <v>876.35674500398386</v>
      </c>
      <c r="T32">
        <f t="shared" si="24"/>
        <v>38651.225162073439</v>
      </c>
      <c r="U32">
        <f t="shared" si="1"/>
        <v>5109036.2472536508</v>
      </c>
      <c r="V32">
        <f t="shared" si="25"/>
        <v>638.19089340819778</v>
      </c>
      <c r="W32">
        <f t="shared" si="2"/>
        <v>115299.00538347093</v>
      </c>
      <c r="X32">
        <f t="shared" si="3"/>
        <v>119007.11950494717</v>
      </c>
      <c r="Y32">
        <f t="shared" si="4"/>
        <v>164310.9530092373</v>
      </c>
      <c r="Z32">
        <f t="shared" si="26"/>
        <v>35469.507892405571</v>
      </c>
      <c r="AA32">
        <f t="shared" si="27"/>
        <v>813.06976650031345</v>
      </c>
      <c r="AB32">
        <f t="shared" si="28"/>
        <v>25</v>
      </c>
      <c r="AC32">
        <f>$AL$7*INDEX(I_L,MATCH(AB32-$AL$13,cpi_u,0))/INDEX(I_L,MATCH(AB2-$AL$13,cpi_u,0))</f>
        <v>870.36831299743221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2.5821012238053286E-2</v>
      </c>
      <c r="E33">
        <f t="shared" si="10"/>
        <v>2.1776443640767473E-3</v>
      </c>
      <c r="F33">
        <f t="shared" si="11"/>
        <v>9.6494015301286332E-2</v>
      </c>
      <c r="G33">
        <f t="shared" si="12"/>
        <v>44.214696963854188</v>
      </c>
      <c r="H33" t="b">
        <f t="shared" si="13"/>
        <v>0</v>
      </c>
      <c r="I33">
        <f t="shared" si="14"/>
        <v>1</v>
      </c>
      <c r="J33">
        <f t="shared" si="15"/>
        <v>870.3683129974321</v>
      </c>
      <c r="K33">
        <f t="shared" si="16"/>
        <v>5.6374867361349628</v>
      </c>
      <c r="L33">
        <f t="shared" si="17"/>
        <v>38567.056539434583</v>
      </c>
      <c r="M33">
        <f t="shared" si="18"/>
        <v>249.80375140733221</v>
      </c>
      <c r="N33">
        <f t="shared" si="0"/>
        <v>0.91186811832799086</v>
      </c>
      <c r="O33">
        <f t="shared" si="19"/>
        <v>0.99682159196683084</v>
      </c>
      <c r="P33">
        <f t="shared" si="20"/>
        <v>876.00579973356707</v>
      </c>
      <c r="Q33">
        <f t="shared" si="21"/>
        <v>2.4016464435072615E-2</v>
      </c>
      <c r="R33">
        <f t="shared" si="22"/>
        <v>2.0237462926175898E-3</v>
      </c>
      <c r="S33">
        <f t="shared" si="23"/>
        <v>876.36908019343036</v>
      </c>
      <c r="T33">
        <f t="shared" si="24"/>
        <v>38567.056539434583</v>
      </c>
      <c r="U33">
        <f t="shared" si="1"/>
        <v>5085750.7148746671</v>
      </c>
      <c r="V33">
        <f t="shared" si="25"/>
        <v>635.28220104563775</v>
      </c>
      <c r="W33">
        <f t="shared" si="2"/>
        <v>115023.98668552015</v>
      </c>
      <c r="X33">
        <f t="shared" si="3"/>
        <v>118732.89920672815</v>
      </c>
      <c r="Y33">
        <f t="shared" si="4"/>
        <v>163988.44319065596</v>
      </c>
      <c r="Z33">
        <f t="shared" si="26"/>
        <v>35280.204160378642</v>
      </c>
      <c r="AA33">
        <f t="shared" si="27"/>
        <v>807.80797399061657</v>
      </c>
      <c r="AB33">
        <f t="shared" si="28"/>
        <v>25</v>
      </c>
      <c r="AC33">
        <f>$AL$7*INDEX(I_L,MATCH(AB33-$AL$13,cpi_u,0))/INDEX(I_L,MATCH(AB2-$AL$13,cpi_u,0))</f>
        <v>870.36831299743221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2.5821012238053286E-2</v>
      </c>
      <c r="E34">
        <f t="shared" si="10"/>
        <v>2.1776443640767473E-3</v>
      </c>
      <c r="F34">
        <f t="shared" si="11"/>
        <v>9.6283885652698339E-2</v>
      </c>
      <c r="G34">
        <f t="shared" si="12"/>
        <v>44.118413078201492</v>
      </c>
      <c r="H34" t="b">
        <f t="shared" si="13"/>
        <v>0</v>
      </c>
      <c r="I34">
        <f t="shared" si="14"/>
        <v>1</v>
      </c>
      <c r="J34">
        <f t="shared" si="15"/>
        <v>870.3683129974321</v>
      </c>
      <c r="K34">
        <f t="shared" si="16"/>
        <v>5.6490990357848121</v>
      </c>
      <c r="L34">
        <f t="shared" si="17"/>
        <v>38483.071206122455</v>
      </c>
      <c r="M34">
        <f t="shared" si="18"/>
        <v>249.77320198602635</v>
      </c>
      <c r="N34">
        <f t="shared" si="0"/>
        <v>0.9089589665199167</v>
      </c>
      <c r="O34">
        <f t="shared" si="19"/>
        <v>0.996809679218297</v>
      </c>
      <c r="P34">
        <f t="shared" si="20"/>
        <v>876.01741203321694</v>
      </c>
      <c r="Q34">
        <f t="shared" si="21"/>
        <v>2.4016464435072615E-2</v>
      </c>
      <c r="R34">
        <f t="shared" si="22"/>
        <v>2.0237462926175898E-3</v>
      </c>
      <c r="S34">
        <f t="shared" si="23"/>
        <v>876.38144079134759</v>
      </c>
      <c r="T34">
        <f t="shared" si="24"/>
        <v>38483.071206122455</v>
      </c>
      <c r="U34">
        <f t="shared" si="1"/>
        <v>5062538.627478593</v>
      </c>
      <c r="V34">
        <f t="shared" si="25"/>
        <v>632.38268300030529</v>
      </c>
      <c r="W34">
        <f t="shared" si="2"/>
        <v>114748.88315917131</v>
      </c>
      <c r="X34">
        <f t="shared" si="3"/>
        <v>118458.68436776129</v>
      </c>
      <c r="Y34">
        <f t="shared" si="4"/>
        <v>163670.54215858399</v>
      </c>
      <c r="Z34">
        <f t="shared" si="26"/>
        <v>35091.485728208965</v>
      </c>
      <c r="AA34">
        <f t="shared" si="27"/>
        <v>802.57012968880463</v>
      </c>
      <c r="AB34">
        <f t="shared" si="28"/>
        <v>25</v>
      </c>
      <c r="AC34">
        <f>$AL$7*INDEX(I_L,MATCH(AB34-$AL$13,cpi_u,0))/INDEX(I_L,MATCH(AB2-$AL$13,cpi_u,0))</f>
        <v>870.36831299743221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2.5821012238053286E-2</v>
      </c>
      <c r="E35">
        <f t="shared" si="10"/>
        <v>2.1776443640767473E-3</v>
      </c>
      <c r="F35">
        <f t="shared" si="11"/>
        <v>9.6074213591755345E-2</v>
      </c>
      <c r="G35">
        <f t="shared" si="12"/>
        <v>44.022338864609736</v>
      </c>
      <c r="H35" t="b">
        <f t="shared" si="13"/>
        <v>0</v>
      </c>
      <c r="I35">
        <f t="shared" si="14"/>
        <v>1</v>
      </c>
      <c r="J35">
        <f t="shared" si="15"/>
        <v>870.3683129974321</v>
      </c>
      <c r="K35">
        <f t="shared" si="16"/>
        <v>5.6607352548706569</v>
      </c>
      <c r="L35">
        <f t="shared" si="17"/>
        <v>38399.268762998079</v>
      </c>
      <c r="M35">
        <f t="shared" si="18"/>
        <v>249.74265630072185</v>
      </c>
      <c r="N35">
        <f t="shared" si="0"/>
        <v>0.90604841213555898</v>
      </c>
      <c r="O35">
        <f t="shared" si="19"/>
        <v>0.99679792543826129</v>
      </c>
      <c r="P35">
        <f t="shared" si="20"/>
        <v>876.0290482523028</v>
      </c>
      <c r="Q35">
        <f t="shared" si="21"/>
        <v>2.4016464435072615E-2</v>
      </c>
      <c r="R35">
        <f t="shared" si="22"/>
        <v>2.0237462926175898E-3</v>
      </c>
      <c r="S35">
        <f t="shared" si="23"/>
        <v>876.39382685007274</v>
      </c>
      <c r="T35">
        <f t="shared" si="24"/>
        <v>38399.268762998079</v>
      </c>
      <c r="U35">
        <f t="shared" si="1"/>
        <v>5039398.6698523853</v>
      </c>
      <c r="V35">
        <f t="shared" si="25"/>
        <v>629.49217498348787</v>
      </c>
      <c r="W35">
        <f t="shared" si="2"/>
        <v>114473.6695010915</v>
      </c>
      <c r="X35">
        <f t="shared" si="3"/>
        <v>118184.4495881608</v>
      </c>
      <c r="Y35">
        <f t="shared" si="4"/>
        <v>163357.21844501086</v>
      </c>
      <c r="Z35">
        <f t="shared" si="26"/>
        <v>34903.359649935257</v>
      </c>
      <c r="AA35">
        <f t="shared" si="27"/>
        <v>797.35621236259146</v>
      </c>
      <c r="AB35">
        <f t="shared" si="28"/>
        <v>25</v>
      </c>
      <c r="AC35">
        <f>$AL$7*INDEX(I_L,MATCH(AB35-$AL$13,cpi_u,0))/INDEX(I_L,MATCH(AB2-$AL$13,cpi_u,0))</f>
        <v>870.36831299743221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2.5821012238053286E-2</v>
      </c>
      <c r="E36">
        <f t="shared" si="10"/>
        <v>2.1776443640767473E-3</v>
      </c>
      <c r="F36">
        <f t="shared" si="11"/>
        <v>9.5864998121994144E-2</v>
      </c>
      <c r="G36">
        <f t="shared" si="12"/>
        <v>43.92647386648774</v>
      </c>
      <c r="H36" t="b">
        <f t="shared" si="13"/>
        <v>0</v>
      </c>
      <c r="I36">
        <f t="shared" si="14"/>
        <v>1</v>
      </c>
      <c r="J36">
        <f t="shared" si="15"/>
        <v>870.3683129974321</v>
      </c>
      <c r="K36">
        <f t="shared" si="16"/>
        <v>5.6723954426626166</v>
      </c>
      <c r="L36">
        <f t="shared" si="17"/>
        <v>38315.648811791667</v>
      </c>
      <c r="M36">
        <f t="shared" si="18"/>
        <v>249.71211435096166</v>
      </c>
      <c r="N36">
        <f t="shared" si="0"/>
        <v>0.90313667045258417</v>
      </c>
      <c r="O36">
        <f t="shared" si="19"/>
        <v>0.99678632880542017</v>
      </c>
      <c r="P36">
        <f t="shared" si="20"/>
        <v>876.0407084400947</v>
      </c>
      <c r="Q36">
        <f t="shared" si="21"/>
        <v>2.4016464435072615E-2</v>
      </c>
      <c r="R36">
        <f t="shared" si="22"/>
        <v>2.0237462926175898E-3</v>
      </c>
      <c r="S36">
        <f t="shared" si="23"/>
        <v>876.40623842205082</v>
      </c>
      <c r="T36">
        <f t="shared" si="24"/>
        <v>38315.648811791667</v>
      </c>
      <c r="U36">
        <f t="shared" si="1"/>
        <v>5016329.545895475</v>
      </c>
      <c r="V36">
        <f t="shared" si="25"/>
        <v>626.61051509389142</v>
      </c>
      <c r="W36">
        <f t="shared" si="2"/>
        <v>114198.32061053561</v>
      </c>
      <c r="X36">
        <f t="shared" si="3"/>
        <v>117910.16968355693</v>
      </c>
      <c r="Y36">
        <f t="shared" si="4"/>
        <v>163048.44130241789</v>
      </c>
      <c r="Z36">
        <f t="shared" si="26"/>
        <v>34715.832765867555</v>
      </c>
      <c r="AA36">
        <f t="shared" si="27"/>
        <v>792.16619897117778</v>
      </c>
      <c r="AB36">
        <f t="shared" si="28"/>
        <v>25</v>
      </c>
      <c r="AC36">
        <f>$AL$7*INDEX(I_L,MATCH(AB36-$AL$13,cpi_u,0))/INDEX(I_L,MATCH(AB2-$AL$13,cpi_u,0))</f>
        <v>870.36831299743221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2.5821012238053286E-2</v>
      </c>
      <c r="E37">
        <f t="shared" si="10"/>
        <v>2.1776443640767473E-3</v>
      </c>
      <c r="F37">
        <f t="shared" si="11"/>
        <v>9.5656238249121561E-2</v>
      </c>
      <c r="G37">
        <f t="shared" si="12"/>
        <v>43.83081762823862</v>
      </c>
      <c r="H37" t="b">
        <f t="shared" si="13"/>
        <v>0</v>
      </c>
      <c r="I37">
        <f t="shared" si="14"/>
        <v>1</v>
      </c>
      <c r="J37">
        <f t="shared" si="15"/>
        <v>870.3683129974321</v>
      </c>
      <c r="K37">
        <f t="shared" si="16"/>
        <v>5.6840796485323049</v>
      </c>
      <c r="L37">
        <f t="shared" si="17"/>
        <v>38232.210955100723</v>
      </c>
      <c r="M37">
        <f t="shared" si="18"/>
        <v>249.6815761362891</v>
      </c>
      <c r="N37">
        <f t="shared" si="0"/>
        <v>0.90022395310359959</v>
      </c>
      <c r="O37">
        <f t="shared" si="19"/>
        <v>0.99677488751782728</v>
      </c>
      <c r="P37">
        <f t="shared" si="20"/>
        <v>876.05239264596446</v>
      </c>
      <c r="Q37">
        <f t="shared" si="21"/>
        <v>2.4016464435072615E-2</v>
      </c>
      <c r="R37">
        <f t="shared" si="22"/>
        <v>2.0237462926175898E-3</v>
      </c>
      <c r="S37">
        <f t="shared" si="23"/>
        <v>876.41867555983504</v>
      </c>
      <c r="T37">
        <f t="shared" si="24"/>
        <v>38232.210955100723</v>
      </c>
      <c r="U37">
        <f t="shared" si="1"/>
        <v>4993329.9782847734</v>
      </c>
      <c r="V37">
        <f t="shared" si="25"/>
        <v>623.73754377579473</v>
      </c>
      <c r="W37">
        <f t="shared" si="2"/>
        <v>113922.81158514727</v>
      </c>
      <c r="X37">
        <f t="shared" si="3"/>
        <v>117635.81968077824</v>
      </c>
      <c r="Y37">
        <f t="shared" si="4"/>
        <v>162744.18069177456</v>
      </c>
      <c r="Z37">
        <f t="shared" si="26"/>
        <v>34528.911706030478</v>
      </c>
      <c r="AA37">
        <f t="shared" si="27"/>
        <v>787.00006470205699</v>
      </c>
      <c r="AB37">
        <f t="shared" si="28"/>
        <v>25</v>
      </c>
      <c r="AC37">
        <f>$AL$7*INDEX(I_L,MATCH(AB37-$AL$13,cpi_u,0))/INDEX(I_L,MATCH(AB2-$AL$13,cpi_u,0))</f>
        <v>870.36831299743221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2.8946555431810468E-2</v>
      </c>
      <c r="E38">
        <f t="shared" si="10"/>
        <v>2.4448208335409172E-3</v>
      </c>
      <c r="F38">
        <f t="shared" si="11"/>
        <v>0.10715849608865027</v>
      </c>
      <c r="G38">
        <f t="shared" si="12"/>
        <v>43.723659132149969</v>
      </c>
      <c r="H38" t="b">
        <f t="shared" si="13"/>
        <v>0</v>
      </c>
      <c r="I38">
        <f t="shared" si="14"/>
        <v>1</v>
      </c>
      <c r="J38">
        <f t="shared" si="15"/>
        <v>870.3683129974321</v>
      </c>
      <c r="K38">
        <f t="shared" si="16"/>
        <v>5.6957879219530261</v>
      </c>
      <c r="L38">
        <f t="shared" si="17"/>
        <v>38148.954796388156</v>
      </c>
      <c r="M38">
        <f t="shared" si="18"/>
        <v>249.65104165624732</v>
      </c>
      <c r="N38">
        <f t="shared" si="0"/>
        <v>0.89731046811515458</v>
      </c>
      <c r="O38">
        <f t="shared" si="19"/>
        <v>0.99676359979269546</v>
      </c>
      <c r="P38">
        <f t="shared" si="20"/>
        <v>876.06410091938517</v>
      </c>
      <c r="Q38">
        <f t="shared" si="21"/>
        <v>2.6923573430688501E-2</v>
      </c>
      <c r="R38">
        <f t="shared" si="22"/>
        <v>2.2718032510886665E-3</v>
      </c>
      <c r="S38">
        <f t="shared" si="23"/>
        <v>876.43113831608684</v>
      </c>
      <c r="T38">
        <f t="shared" si="24"/>
        <v>38148.954796388156</v>
      </c>
      <c r="U38">
        <f t="shared" si="1"/>
        <v>4970398.7081462238</v>
      </c>
      <c r="V38">
        <f t="shared" si="25"/>
        <v>620.87310377802169</v>
      </c>
      <c r="W38">
        <f t="shared" si="2"/>
        <v>113677.55596858314</v>
      </c>
      <c r="X38">
        <f t="shared" si="3"/>
        <v>117390.55340731434</v>
      </c>
      <c r="Y38">
        <f t="shared" si="4"/>
        <v>162345.83436962869</v>
      </c>
      <c r="Z38">
        <f t="shared" si="26"/>
        <v>34342.602893575073</v>
      </c>
      <c r="AA38">
        <f t="shared" si="27"/>
        <v>781.857783007384</v>
      </c>
      <c r="AB38">
        <f t="shared" si="28"/>
        <v>25</v>
      </c>
      <c r="AC38">
        <f>$AL$7*INDEX(I_L,MATCH(AB38-$AL$13,cpi_u,0))/INDEX(I_L,MATCH(AB2-$AL$13,cpi_u,0))</f>
        <v>870.36831299743221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2.8397728740823344E-2</v>
      </c>
      <c r="E39">
        <f t="shared" si="10"/>
        <v>2.3978492396470319E-3</v>
      </c>
      <c r="F39">
        <f t="shared" si="11"/>
        <v>0.10484274280461181</v>
      </c>
      <c r="G39">
        <f t="shared" si="12"/>
        <v>43.618816389345355</v>
      </c>
      <c r="H39" t="b">
        <f t="shared" si="13"/>
        <v>1</v>
      </c>
      <c r="I39">
        <f t="shared" si="14"/>
        <v>1.0249999999999997</v>
      </c>
      <c r="J39">
        <f t="shared" si="15"/>
        <v>892.12752082236761</v>
      </c>
      <c r="K39">
        <f t="shared" si="16"/>
        <v>5.7075203124999989</v>
      </c>
      <c r="L39">
        <f t="shared" si="17"/>
        <v>39007.079622847225</v>
      </c>
      <c r="M39">
        <f t="shared" si="18"/>
        <v>249.55367263357203</v>
      </c>
      <c r="N39">
        <f t="shared" si="0"/>
        <v>0.89439641994671515</v>
      </c>
      <c r="O39">
        <f t="shared" si="19"/>
        <v>0.99675246386620175</v>
      </c>
      <c r="P39">
        <f t="shared" si="20"/>
        <v>897.83504113486765</v>
      </c>
      <c r="Q39">
        <f t="shared" si="21"/>
        <v>2.6413102478442651E-2</v>
      </c>
      <c r="R39">
        <f t="shared" si="22"/>
        <v>2.2281968059919555E-3</v>
      </c>
      <c r="S39">
        <f t="shared" si="23"/>
        <v>898.20283456851143</v>
      </c>
      <c r="T39">
        <f t="shared" si="24"/>
        <v>39007.079622847225</v>
      </c>
      <c r="U39">
        <f t="shared" si="1"/>
        <v>4946590.413496349</v>
      </c>
      <c r="V39">
        <f t="shared" si="25"/>
        <v>617.89911101347695</v>
      </c>
      <c r="W39">
        <f t="shared" si="2"/>
        <v>113404.96654798373</v>
      </c>
      <c r="X39">
        <f t="shared" si="3"/>
        <v>117118.26168596619</v>
      </c>
      <c r="Y39">
        <f t="shared" si="4"/>
        <v>161969.53882310601</v>
      </c>
      <c r="Z39">
        <f t="shared" si="26"/>
        <v>35001.460876182151</v>
      </c>
      <c r="AA39">
        <f t="shared" si="27"/>
        <v>776.57387558939831</v>
      </c>
      <c r="AB39">
        <f t="shared" si="28"/>
        <v>37</v>
      </c>
      <c r="AC39">
        <f>$AL$7*INDEX(I_L,MATCH(AB39-$AL$13,cpi_u,0))/INDEX(I_L,MATCH(AB2-$AL$13,cpi_u,0))</f>
        <v>892.12752082236773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2.8397728740823344E-2</v>
      </c>
      <c r="E40">
        <f t="shared" si="10"/>
        <v>2.3978492396470319E-3</v>
      </c>
      <c r="F40">
        <f t="shared" si="11"/>
        <v>0.10459134571349525</v>
      </c>
      <c r="G40">
        <f t="shared" si="12"/>
        <v>43.514225043631861</v>
      </c>
      <c r="H40" t="b">
        <f t="shared" si="13"/>
        <v>0</v>
      </c>
      <c r="I40">
        <f t="shared" si="14"/>
        <v>1</v>
      </c>
      <c r="J40">
        <f t="shared" si="15"/>
        <v>892.12752082236761</v>
      </c>
      <c r="K40">
        <f t="shared" si="16"/>
        <v>5.7192768698505505</v>
      </c>
      <c r="L40">
        <f t="shared" si="17"/>
        <v>38913.54652663273</v>
      </c>
      <c r="M40">
        <f t="shared" si="18"/>
        <v>249.46808766584098</v>
      </c>
      <c r="N40">
        <f t="shared" si="0"/>
        <v>0.89148200952959811</v>
      </c>
      <c r="O40">
        <f t="shared" si="19"/>
        <v>0.99674147799329216</v>
      </c>
      <c r="P40">
        <f t="shared" si="20"/>
        <v>897.84679769221816</v>
      </c>
      <c r="Q40">
        <f t="shared" si="21"/>
        <v>2.6413102478442651E-2</v>
      </c>
      <c r="R40">
        <f t="shared" si="22"/>
        <v>2.2281968059919555E-3</v>
      </c>
      <c r="S40">
        <f t="shared" si="23"/>
        <v>898.21534872011637</v>
      </c>
      <c r="T40">
        <f t="shared" si="24"/>
        <v>38913.54652663273</v>
      </c>
      <c r="U40">
        <f t="shared" si="1"/>
        <v>4922855.7019899888</v>
      </c>
      <c r="V40">
        <f t="shared" si="25"/>
        <v>614.9343098243736</v>
      </c>
      <c r="W40">
        <f t="shared" si="2"/>
        <v>113132.10098660451</v>
      </c>
      <c r="X40">
        <f t="shared" si="3"/>
        <v>116845.78220035828</v>
      </c>
      <c r="Y40">
        <f t="shared" si="4"/>
        <v>161597.96007558983</v>
      </c>
      <c r="Z40">
        <f t="shared" si="26"/>
        <v>34804.136700850249</v>
      </c>
      <c r="AA40">
        <f t="shared" si="27"/>
        <v>771.32623875021056</v>
      </c>
      <c r="AB40">
        <f t="shared" si="28"/>
        <v>37</v>
      </c>
      <c r="AC40">
        <f>$AL$7*INDEX(I_L,MATCH(AB40-$AL$13,cpi_u,0))/INDEX(I_L,MATCH(AB2-$AL$13,cpi_u,0))</f>
        <v>892.12752082236773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2.8397728740823344E-2</v>
      </c>
      <c r="E41">
        <f t="shared" si="10"/>
        <v>2.3978492396470319E-3</v>
      </c>
      <c r="F41">
        <f t="shared" si="11"/>
        <v>0.10434055143470249</v>
      </c>
      <c r="G41">
        <f t="shared" si="12"/>
        <v>43.409884492197158</v>
      </c>
      <c r="H41" t="b">
        <f t="shared" si="13"/>
        <v>0</v>
      </c>
      <c r="I41">
        <f t="shared" si="14"/>
        <v>1</v>
      </c>
      <c r="J41">
        <f t="shared" si="15"/>
        <v>892.12752082236761</v>
      </c>
      <c r="K41">
        <f t="shared" si="16"/>
        <v>5.7310576437843412</v>
      </c>
      <c r="L41">
        <f t="shared" si="17"/>
        <v>38820.237708681874</v>
      </c>
      <c r="M41">
        <f t="shared" si="18"/>
        <v>249.38253204965838</v>
      </c>
      <c r="N41">
        <f t="shared" si="0"/>
        <v>0.8885674343058545</v>
      </c>
      <c r="O41">
        <f t="shared" si="19"/>
        <v>0.99673064044749315</v>
      </c>
      <c r="P41">
        <f t="shared" si="20"/>
        <v>897.85857846615193</v>
      </c>
      <c r="Q41">
        <f t="shared" si="21"/>
        <v>2.6413102478442651E-2</v>
      </c>
      <c r="R41">
        <f t="shared" si="22"/>
        <v>2.2281968059919555E-3</v>
      </c>
      <c r="S41">
        <f t="shared" si="23"/>
        <v>898.22788864882477</v>
      </c>
      <c r="T41">
        <f t="shared" si="24"/>
        <v>38820.237708681874</v>
      </c>
      <c r="U41">
        <f t="shared" si="1"/>
        <v>4899193.3284905618</v>
      </c>
      <c r="V41">
        <f t="shared" si="25"/>
        <v>611.97854467554043</v>
      </c>
      <c r="W41">
        <f t="shared" si="2"/>
        <v>112858.93491311149</v>
      </c>
      <c r="X41">
        <f t="shared" si="3"/>
        <v>116573.09055740318</v>
      </c>
      <c r="Y41">
        <f t="shared" si="4"/>
        <v>161231.06750474445</v>
      </c>
      <c r="Z41">
        <f t="shared" si="26"/>
        <v>34607.543522952401</v>
      </c>
      <c r="AA41">
        <f t="shared" si="27"/>
        <v>766.10424610578457</v>
      </c>
      <c r="AB41">
        <f t="shared" si="28"/>
        <v>37</v>
      </c>
      <c r="AC41">
        <f>$AL$7*INDEX(I_L,MATCH(AB41-$AL$13,cpi_u,0))/INDEX(I_L,MATCH(AB2-$AL$13,cpi_u,0))</f>
        <v>892.12752082236773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2.8397728740823344E-2</v>
      </c>
      <c r="E42">
        <f t="shared" si="10"/>
        <v>2.3978492396470319E-3</v>
      </c>
      <c r="F42">
        <f t="shared" si="11"/>
        <v>0.10409035852278044</v>
      </c>
      <c r="G42">
        <f t="shared" si="12"/>
        <v>43.305794133674375</v>
      </c>
      <c r="H42" t="b">
        <f t="shared" si="13"/>
        <v>0</v>
      </c>
      <c r="I42">
        <f t="shared" si="14"/>
        <v>1</v>
      </c>
      <c r="J42">
        <f t="shared" si="15"/>
        <v>892.12752082236761</v>
      </c>
      <c r="K42">
        <f t="shared" si="16"/>
        <v>5.7428626841835699</v>
      </c>
      <c r="L42">
        <f t="shared" si="17"/>
        <v>38727.152631209196</v>
      </c>
      <c r="M42">
        <f t="shared" si="18"/>
        <v>249.29700577495811</v>
      </c>
      <c r="N42">
        <f t="shared" si="0"/>
        <v>0.88565288826708499</v>
      </c>
      <c r="O42">
        <f t="shared" si="19"/>
        <v>0.99671994952071774</v>
      </c>
      <c r="P42">
        <f t="shared" si="20"/>
        <v>897.87038350655121</v>
      </c>
      <c r="Q42">
        <f t="shared" si="21"/>
        <v>2.6413102478442651E-2</v>
      </c>
      <c r="R42">
        <f t="shared" si="22"/>
        <v>2.2281968059919555E-3</v>
      </c>
      <c r="S42">
        <f t="shared" si="23"/>
        <v>898.24045440773307</v>
      </c>
      <c r="T42">
        <f t="shared" si="24"/>
        <v>38727.152631209196</v>
      </c>
      <c r="U42">
        <f t="shared" si="1"/>
        <v>4875602.0657384237</v>
      </c>
      <c r="V42">
        <f t="shared" si="25"/>
        <v>609.03166226488861</v>
      </c>
      <c r="W42">
        <f t="shared" si="2"/>
        <v>112585.44412529739</v>
      </c>
      <c r="X42">
        <f t="shared" si="3"/>
        <v>116300.16254622256</v>
      </c>
      <c r="Y42">
        <f t="shared" si="4"/>
        <v>160868.83120115346</v>
      </c>
      <c r="Z42">
        <f t="shared" si="26"/>
        <v>34411.686651484779</v>
      </c>
      <c r="AA42">
        <f t="shared" si="27"/>
        <v>760.90785153258878</v>
      </c>
      <c r="AB42">
        <f t="shared" si="28"/>
        <v>37</v>
      </c>
      <c r="AC42">
        <f>$AL$7*INDEX(I_L,MATCH(AB42-$AL$13,cpi_u,0))/INDEX(I_L,MATCH(AB2-$AL$13,cpi_u,0))</f>
        <v>892.12752082236773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2.8397728740823344E-2</v>
      </c>
      <c r="E43">
        <f t="shared" si="10"/>
        <v>2.3978492396470319E-3</v>
      </c>
      <c r="F43">
        <f t="shared" si="11"/>
        <v>0.10384076553574199</v>
      </c>
      <c r="G43">
        <f t="shared" si="12"/>
        <v>43.201953368138632</v>
      </c>
      <c r="H43" t="b">
        <f t="shared" si="13"/>
        <v>0</v>
      </c>
      <c r="I43">
        <f t="shared" si="14"/>
        <v>1</v>
      </c>
      <c r="J43">
        <f t="shared" si="15"/>
        <v>892.12752082236761</v>
      </c>
      <c r="K43">
        <f t="shared" si="16"/>
        <v>5.7546920410331781</v>
      </c>
      <c r="L43">
        <f t="shared" si="17"/>
        <v>38634.290757718751</v>
      </c>
      <c r="M43">
        <f t="shared" si="18"/>
        <v>249.21150883167724</v>
      </c>
      <c r="N43">
        <f t="shared" si="0"/>
        <v>0.88273856199318113</v>
      </c>
      <c r="O43">
        <f t="shared" si="19"/>
        <v>0.99670940352308202</v>
      </c>
      <c r="P43">
        <f t="shared" si="20"/>
        <v>897.88221286340081</v>
      </c>
      <c r="Q43">
        <f t="shared" si="21"/>
        <v>2.6413102478442651E-2</v>
      </c>
      <c r="R43">
        <f t="shared" si="22"/>
        <v>2.2281968059919555E-3</v>
      </c>
      <c r="S43">
        <f t="shared" si="23"/>
        <v>898.25304605004737</v>
      </c>
      <c r="T43">
        <f t="shared" si="24"/>
        <v>38634.290757718751</v>
      </c>
      <c r="U43">
        <f t="shared" si="1"/>
        <v>4852080.7040399984</v>
      </c>
      <c r="V43">
        <f t="shared" si="25"/>
        <v>606.09351148457949</v>
      </c>
      <c r="W43">
        <f t="shared" si="2"/>
        <v>112311.6045863427</v>
      </c>
      <c r="X43">
        <f t="shared" si="3"/>
        <v>116026.97413430757</v>
      </c>
      <c r="Y43">
        <f t="shared" si="4"/>
        <v>160511.22195658079</v>
      </c>
      <c r="Z43">
        <f t="shared" si="26"/>
        <v>34216.571195723962</v>
      </c>
      <c r="AA43">
        <f t="shared" si="27"/>
        <v>755.73700734746831</v>
      </c>
      <c r="AB43">
        <f t="shared" si="28"/>
        <v>37</v>
      </c>
      <c r="AC43">
        <f>$AL$7*INDEX(I_L,MATCH(AB43-$AL$13,cpi_u,0))/INDEX(I_L,MATCH(AB2-$AL$13,cpi_u,0))</f>
        <v>892.12752082236773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2.8397728740823344E-2</v>
      </c>
      <c r="E44">
        <f t="shared" si="10"/>
        <v>2.3978492396470319E-3</v>
      </c>
      <c r="F44">
        <f t="shared" si="11"/>
        <v>0.10359177103505775</v>
      </c>
      <c r="G44">
        <f t="shared" si="12"/>
        <v>43.098361597103576</v>
      </c>
      <c r="H44" t="b">
        <f t="shared" si="13"/>
        <v>0</v>
      </c>
      <c r="I44">
        <f t="shared" si="14"/>
        <v>1</v>
      </c>
      <c r="J44">
        <f t="shared" si="15"/>
        <v>892.12752082236761</v>
      </c>
      <c r="K44">
        <f t="shared" si="16"/>
        <v>5.7665457644210738</v>
      </c>
      <c r="L44">
        <f t="shared" si="17"/>
        <v>38541.651553001051</v>
      </c>
      <c r="M44">
        <f t="shared" si="18"/>
        <v>249.12604120975658</v>
      </c>
      <c r="N44">
        <f t="shared" si="0"/>
        <v>0.87982464269097527</v>
      </c>
      <c r="O44">
        <f t="shared" si="19"/>
        <v>0.996699000782716</v>
      </c>
      <c r="P44">
        <f t="shared" si="20"/>
        <v>897.89406658678865</v>
      </c>
      <c r="Q44">
        <f t="shared" si="21"/>
        <v>2.6413102478442651E-2</v>
      </c>
      <c r="R44">
        <f t="shared" si="22"/>
        <v>2.2281968059919555E-3</v>
      </c>
      <c r="S44">
        <f t="shared" si="23"/>
        <v>898.26566362908318</v>
      </c>
      <c r="T44">
        <f t="shared" si="24"/>
        <v>38541.651553001051</v>
      </c>
      <c r="U44">
        <f t="shared" si="1"/>
        <v>4828628.0509628933</v>
      </c>
      <c r="V44">
        <f t="shared" si="25"/>
        <v>603.16394338294083</v>
      </c>
      <c r="W44">
        <f t="shared" si="2"/>
        <v>112037.39242114034</v>
      </c>
      <c r="X44">
        <f t="shared" si="3"/>
        <v>115753.50146374574</v>
      </c>
      <c r="Y44">
        <f t="shared" si="4"/>
        <v>160158.21125247391</v>
      </c>
      <c r="Z44">
        <f t="shared" si="26"/>
        <v>34022.202068738407</v>
      </c>
      <c r="AA44">
        <f t="shared" si="27"/>
        <v>750.59166434353006</v>
      </c>
      <c r="AB44">
        <f t="shared" si="28"/>
        <v>37</v>
      </c>
      <c r="AC44">
        <f>$AL$7*INDEX(I_L,MATCH(AB44-$AL$13,cpi_u,0))/INDEX(I_L,MATCH(AB2-$AL$13,cpi_u,0))</f>
        <v>892.12752082236773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2.8397728740823344E-2</v>
      </c>
      <c r="E45">
        <f t="shared" si="10"/>
        <v>2.3978492396470319E-3</v>
      </c>
      <c r="F45">
        <f t="shared" si="11"/>
        <v>0.10334337358564764</v>
      </c>
      <c r="G45">
        <f t="shared" si="12"/>
        <v>42.995018223517931</v>
      </c>
      <c r="H45" t="b">
        <f t="shared" si="13"/>
        <v>0</v>
      </c>
      <c r="I45">
        <f t="shared" si="14"/>
        <v>1</v>
      </c>
      <c r="J45">
        <f t="shared" si="15"/>
        <v>892.12752082236761</v>
      </c>
      <c r="K45">
        <f t="shared" si="16"/>
        <v>5.7784239045383368</v>
      </c>
      <c r="L45">
        <f t="shared" si="17"/>
        <v>38449.234483129949</v>
      </c>
      <c r="M45">
        <f t="shared" si="18"/>
        <v>249.04060289914037</v>
      </c>
      <c r="N45">
        <f t="shared" si="0"/>
        <v>0.87691131423279201</v>
      </c>
      <c r="O45">
        <f t="shared" si="19"/>
        <v>0.99668873964558125</v>
      </c>
      <c r="P45">
        <f t="shared" si="20"/>
        <v>897.905944726906</v>
      </c>
      <c r="Q45">
        <f t="shared" si="21"/>
        <v>2.6413102478442651E-2</v>
      </c>
      <c r="R45">
        <f t="shared" si="22"/>
        <v>2.2281968059919555E-3</v>
      </c>
      <c r="S45">
        <f t="shared" si="23"/>
        <v>898.27830719826591</v>
      </c>
      <c r="T45">
        <f t="shared" si="24"/>
        <v>38449.234483129949</v>
      </c>
      <c r="U45">
        <f t="shared" si="1"/>
        <v>4805242.9310368542</v>
      </c>
      <c r="V45">
        <f t="shared" si="25"/>
        <v>600.24281112711094</v>
      </c>
      <c r="W45">
        <f t="shared" si="2"/>
        <v>111762.78391268197</v>
      </c>
      <c r="X45">
        <f t="shared" si="3"/>
        <v>115479.7208475123</v>
      </c>
      <c r="Y45">
        <f t="shared" si="4"/>
        <v>159809.77124869692</v>
      </c>
      <c r="Z45">
        <f t="shared" si="26"/>
        <v>33828.583990861334</v>
      </c>
      <c r="AA45">
        <f t="shared" si="27"/>
        <v>745.47177182554162</v>
      </c>
      <c r="AB45">
        <f t="shared" si="28"/>
        <v>37</v>
      </c>
      <c r="AC45">
        <f>$AL$7*INDEX(I_L,MATCH(AB45-$AL$13,cpi_u,0))/INDEX(I_L,MATCH(AB2-$AL$13,cpi_u,0))</f>
        <v>892.12752082236773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2.8397728740823344E-2</v>
      </c>
      <c r="E46">
        <f t="shared" si="10"/>
        <v>2.3978492396470319E-3</v>
      </c>
      <c r="F46">
        <f t="shared" si="11"/>
        <v>0.10309557175587275</v>
      </c>
      <c r="G46">
        <f t="shared" si="12"/>
        <v>42.891922651762059</v>
      </c>
      <c r="H46" t="b">
        <f t="shared" si="13"/>
        <v>0</v>
      </c>
      <c r="I46">
        <f t="shared" si="14"/>
        <v>1</v>
      </c>
      <c r="J46">
        <f t="shared" si="15"/>
        <v>892.12752082236761</v>
      </c>
      <c r="K46">
        <f t="shared" si="16"/>
        <v>5.7903265116794316</v>
      </c>
      <c r="L46">
        <f t="shared" si="17"/>
        <v>38357.039015459566</v>
      </c>
      <c r="M46">
        <f t="shared" si="18"/>
        <v>248.95519388977618</v>
      </c>
      <c r="N46">
        <f t="shared" si="0"/>
        <v>0.87399875719488762</v>
      </c>
      <c r="O46">
        <f t="shared" si="19"/>
        <v>0.99667861847528727</v>
      </c>
      <c r="P46">
        <f t="shared" si="20"/>
        <v>897.917847334047</v>
      </c>
      <c r="Q46">
        <f t="shared" si="21"/>
        <v>2.6413102478442651E-2</v>
      </c>
      <c r="R46">
        <f t="shared" si="22"/>
        <v>2.2281968059919555E-3</v>
      </c>
      <c r="S46">
        <f t="shared" si="23"/>
        <v>898.29097681113103</v>
      </c>
      <c r="T46">
        <f t="shared" si="24"/>
        <v>38357.039015459566</v>
      </c>
      <c r="U46">
        <f t="shared" si="1"/>
        <v>4781924.1854604296</v>
      </c>
      <c r="V46">
        <f t="shared" si="25"/>
        <v>597.32996996639758</v>
      </c>
      <c r="W46">
        <f t="shared" si="2"/>
        <v>111487.75549850495</v>
      </c>
      <c r="X46">
        <f t="shared" si="3"/>
        <v>115205.60876582508</v>
      </c>
      <c r="Y46">
        <f t="shared" si="4"/>
        <v>159465.87477249571</v>
      </c>
      <c r="Z46">
        <f t="shared" si="26"/>
        <v>33635.721493125129</v>
      </c>
      <c r="AA46">
        <f t="shared" si="27"/>
        <v>740.37727764485419</v>
      </c>
      <c r="AB46">
        <f t="shared" si="28"/>
        <v>37</v>
      </c>
      <c r="AC46">
        <f>$AL$7*INDEX(I_L,MATCH(AB46-$AL$13,cpi_u,0))/INDEX(I_L,MATCH(AB2-$AL$13,cpi_u,0))</f>
        <v>892.12752082236773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2.8397728740823344E-2</v>
      </c>
      <c r="E47">
        <f t="shared" si="10"/>
        <v>2.3978492396470319E-3</v>
      </c>
      <c r="F47">
        <f t="shared" si="11"/>
        <v>0.10284836411752696</v>
      </c>
      <c r="G47">
        <f t="shared" si="12"/>
        <v>42.789074287644532</v>
      </c>
      <c r="H47" t="b">
        <f t="shared" si="13"/>
        <v>0</v>
      </c>
      <c r="I47">
        <f t="shared" si="14"/>
        <v>1</v>
      </c>
      <c r="J47">
        <f t="shared" si="15"/>
        <v>892.12752082236761</v>
      </c>
      <c r="K47">
        <f t="shared" si="16"/>
        <v>5.8022536362424217</v>
      </c>
      <c r="L47">
        <f t="shared" si="17"/>
        <v>38265.06461862124</v>
      </c>
      <c r="M47">
        <f t="shared" si="18"/>
        <v>248.8698141716151</v>
      </c>
      <c r="N47">
        <f t="shared" si="0"/>
        <v>0.87108714889577044</v>
      </c>
      <c r="O47">
        <f t="shared" si="19"/>
        <v>0.99666863565291319</v>
      </c>
      <c r="P47">
        <f t="shared" si="20"/>
        <v>897.92977445861004</v>
      </c>
      <c r="Q47">
        <f t="shared" si="21"/>
        <v>2.6413102478442651E-2</v>
      </c>
      <c r="R47">
        <f t="shared" si="22"/>
        <v>2.2281968059919555E-3</v>
      </c>
      <c r="S47">
        <f t="shared" si="23"/>
        <v>898.30367252132419</v>
      </c>
      <c r="T47">
        <f t="shared" si="24"/>
        <v>38265.06461862124</v>
      </c>
      <c r="U47">
        <f t="shared" si="1"/>
        <v>4758670.6718132216</v>
      </c>
      <c r="V47">
        <f t="shared" si="25"/>
        <v>594.42527719633381</v>
      </c>
      <c r="W47">
        <f t="shared" si="2"/>
        <v>111212.28376719772</v>
      </c>
      <c r="X47">
        <f t="shared" si="3"/>
        <v>114931.1418625605</v>
      </c>
      <c r="Y47">
        <f t="shared" si="4"/>
        <v>159126.49530768636</v>
      </c>
      <c r="Z47">
        <f t="shared" si="26"/>
        <v>33443.618920657027</v>
      </c>
      <c r="AA47">
        <f t="shared" si="27"/>
        <v>735.30812823384667</v>
      </c>
      <c r="AB47">
        <f t="shared" si="28"/>
        <v>37</v>
      </c>
      <c r="AC47">
        <f>$AL$7*INDEX(I_L,MATCH(AB47-$AL$13,cpi_u,0))/INDEX(I_L,MATCH(AB2-$AL$13,cpi_u,0))</f>
        <v>892.12752082236773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2.8397728740823344E-2</v>
      </c>
      <c r="E48">
        <f t="shared" si="10"/>
        <v>2.3978492396470319E-3</v>
      </c>
      <c r="F48">
        <f t="shared" si="11"/>
        <v>0.10260174924582881</v>
      </c>
      <c r="G48">
        <f t="shared" si="12"/>
        <v>42.686472538398704</v>
      </c>
      <c r="H48" t="b">
        <f t="shared" si="13"/>
        <v>0</v>
      </c>
      <c r="I48">
        <f t="shared" si="14"/>
        <v>1</v>
      </c>
      <c r="J48">
        <f t="shared" si="15"/>
        <v>892.12752082236761</v>
      </c>
      <c r="K48">
        <f t="shared" si="16"/>
        <v>5.8142053287291819</v>
      </c>
      <c r="L48">
        <f t="shared" si="17"/>
        <v>38173.310762520428</v>
      </c>
      <c r="M48">
        <f t="shared" si="18"/>
        <v>248.78446373461165</v>
      </c>
      <c r="N48">
        <f t="shared" si="0"/>
        <v>0.86817666343438782</v>
      </c>
      <c r="O48">
        <f t="shared" si="19"/>
        <v>0.99665878957682696</v>
      </c>
      <c r="P48">
        <f t="shared" si="20"/>
        <v>897.94172615109676</v>
      </c>
      <c r="Q48">
        <f t="shared" si="21"/>
        <v>2.6413102478442651E-2</v>
      </c>
      <c r="R48">
        <f t="shared" si="22"/>
        <v>2.2281968059919555E-3</v>
      </c>
      <c r="S48">
        <f t="shared" si="23"/>
        <v>898.31639438260186</v>
      </c>
      <c r="T48">
        <f t="shared" si="24"/>
        <v>38173.310762520428</v>
      </c>
      <c r="U48">
        <f t="shared" si="1"/>
        <v>4735481.2637736015</v>
      </c>
      <c r="V48">
        <f t="shared" si="25"/>
        <v>591.52859212341662</v>
      </c>
      <c r="W48">
        <f t="shared" si="2"/>
        <v>110936.3454549634</v>
      </c>
      <c r="X48">
        <f t="shared" si="3"/>
        <v>114656.29694173057</v>
      </c>
      <c r="Y48">
        <f t="shared" si="4"/>
        <v>158791.60698406215</v>
      </c>
      <c r="Z48">
        <f t="shared" si="26"/>
        <v>33252.280436036148</v>
      </c>
      <c r="AA48">
        <f t="shared" si="27"/>
        <v>730.26426863989479</v>
      </c>
      <c r="AB48">
        <f t="shared" si="28"/>
        <v>37</v>
      </c>
      <c r="AC48">
        <f>$AL$7*INDEX(I_L,MATCH(AB48-$AL$13,cpi_u,0))/INDEX(I_L,MATCH(AB2-$AL$13,cpi_u,0))</f>
        <v>892.12752082236773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2.8397728740823344E-2</v>
      </c>
      <c r="E49">
        <f t="shared" si="10"/>
        <v>2.3978492396470319E-3</v>
      </c>
      <c r="F49">
        <f t="shared" si="11"/>
        <v>0.10235572571941323</v>
      </c>
      <c r="G49">
        <f t="shared" si="12"/>
        <v>42.584116812679291</v>
      </c>
      <c r="H49" t="b">
        <f t="shared" si="13"/>
        <v>0</v>
      </c>
      <c r="I49">
        <f t="shared" si="14"/>
        <v>1</v>
      </c>
      <c r="J49">
        <f t="shared" si="15"/>
        <v>892.12752082236761</v>
      </c>
      <c r="K49">
        <f t="shared" si="16"/>
        <v>5.8261816397456112</v>
      </c>
      <c r="L49">
        <f t="shared" si="17"/>
        <v>38081.776918333715</v>
      </c>
      <c r="M49">
        <f t="shared" si="18"/>
        <v>248.69914256872377</v>
      </c>
      <c r="N49">
        <f t="shared" si="0"/>
        <v>0.8652674717281752</v>
      </c>
      <c r="O49">
        <f t="shared" si="19"/>
        <v>0.99664907866251062</v>
      </c>
      <c r="P49">
        <f t="shared" si="20"/>
        <v>897.95370246211326</v>
      </c>
      <c r="Q49">
        <f t="shared" si="21"/>
        <v>2.6413102478442651E-2</v>
      </c>
      <c r="R49">
        <f t="shared" si="22"/>
        <v>2.2281968059919555E-3</v>
      </c>
      <c r="S49">
        <f t="shared" si="23"/>
        <v>898.32914244883068</v>
      </c>
      <c r="T49">
        <f t="shared" si="24"/>
        <v>38081.776918333715</v>
      </c>
      <c r="U49">
        <f t="shared" si="1"/>
        <v>4712354.8508417616</v>
      </c>
      <c r="V49">
        <f t="shared" si="25"/>
        <v>588.63977603051239</v>
      </c>
      <c r="W49">
        <f t="shared" si="2"/>
        <v>110659.91744223936</v>
      </c>
      <c r="X49">
        <f t="shared" si="3"/>
        <v>114381.05096401832</v>
      </c>
      <c r="Y49">
        <f t="shared" si="4"/>
        <v>158461.18456701192</v>
      </c>
      <c r="Z49">
        <f t="shared" si="26"/>
        <v>33061.710022611645</v>
      </c>
      <c r="AA49">
        <f t="shared" si="27"/>
        <v>725.24564255886844</v>
      </c>
      <c r="AB49">
        <f t="shared" si="28"/>
        <v>37</v>
      </c>
      <c r="AC49">
        <f>$AL$7*INDEX(I_L,MATCH(AB49-$AL$13,cpi_u,0))/INDEX(I_L,MATCH(AB2-$AL$13,cpi_u,0))</f>
        <v>892.12752082236773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3.1830938348074711E-2</v>
      </c>
      <c r="E50">
        <f t="shared" si="10"/>
        <v>2.6920828689934728E-3</v>
      </c>
      <c r="F50">
        <f t="shared" si="11"/>
        <v>0.11463997136263085</v>
      </c>
      <c r="G50">
        <f t="shared" si="12"/>
        <v>42.469476841316663</v>
      </c>
      <c r="H50" t="b">
        <f t="shared" si="13"/>
        <v>0</v>
      </c>
      <c r="I50">
        <f t="shared" si="14"/>
        <v>1</v>
      </c>
      <c r="J50">
        <f t="shared" si="15"/>
        <v>892.12752082236761</v>
      </c>
      <c r="K50">
        <f t="shared" si="16"/>
        <v>5.8381826200018523</v>
      </c>
      <c r="L50">
        <f t="shared" si="17"/>
        <v>37990.462558505678</v>
      </c>
      <c r="M50">
        <f t="shared" si="18"/>
        <v>248.6138506639129</v>
      </c>
      <c r="N50">
        <f t="shared" si="0"/>
        <v>0.86235974155095274</v>
      </c>
      <c r="O50">
        <f t="shared" si="19"/>
        <v>0.99663950134238266</v>
      </c>
      <c r="P50">
        <f t="shared" si="20"/>
        <v>897.96570344236943</v>
      </c>
      <c r="Q50">
        <f t="shared" si="21"/>
        <v>2.9606376067817568E-2</v>
      </c>
      <c r="R50">
        <f t="shared" si="22"/>
        <v>2.5013241232429984E-3</v>
      </c>
      <c r="S50">
        <f t="shared" si="23"/>
        <v>898.34191677398871</v>
      </c>
      <c r="T50">
        <f t="shared" si="24"/>
        <v>37990.462558505678</v>
      </c>
      <c r="U50">
        <f t="shared" si="1"/>
        <v>4689290.3380680028</v>
      </c>
      <c r="V50">
        <f t="shared" si="25"/>
        <v>585.75869214291572</v>
      </c>
      <c r="W50">
        <f t="shared" si="2"/>
        <v>110415.54280475636</v>
      </c>
      <c r="X50">
        <f t="shared" si="3"/>
        <v>114136.62448996604</v>
      </c>
      <c r="Y50">
        <f t="shared" si="4"/>
        <v>158032.39245465992</v>
      </c>
      <c r="Z50">
        <f t="shared" si="26"/>
        <v>32871.911487782112</v>
      </c>
      <c r="AA50">
        <f t="shared" si="27"/>
        <v>720.25219236815894</v>
      </c>
      <c r="AB50">
        <f t="shared" si="28"/>
        <v>37</v>
      </c>
      <c r="AC50">
        <f>$AL$7*INDEX(I_L,MATCH(AB50-$AL$13,cpi_u,0))/INDEX(I_L,MATCH(AB2-$AL$13,cpi_u,0))</f>
        <v>892.12752082236773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3.1244055422282084E-2</v>
      </c>
      <c r="E51">
        <f t="shared" si="10"/>
        <v>2.6417180051528932E-3</v>
      </c>
      <c r="F51">
        <f t="shared" si="11"/>
        <v>0.11219238164113005</v>
      </c>
      <c r="G51">
        <f t="shared" si="12"/>
        <v>42.357284459675533</v>
      </c>
      <c r="H51" t="b">
        <f t="shared" si="13"/>
        <v>1</v>
      </c>
      <c r="I51">
        <f t="shared" si="14"/>
        <v>1.0249999999999997</v>
      </c>
      <c r="J51">
        <f t="shared" si="15"/>
        <v>914.43070884292649</v>
      </c>
      <c r="K51">
        <f t="shared" si="16"/>
        <v>5.8502083203124995</v>
      </c>
      <c r="L51">
        <f t="shared" si="17"/>
        <v>38835.393812193448</v>
      </c>
      <c r="M51">
        <f t="shared" si="18"/>
        <v>248.45528677638976</v>
      </c>
      <c r="N51">
        <f t="shared" si="0"/>
        <v>0.85945363757066617</v>
      </c>
      <c r="O51">
        <f t="shared" si="19"/>
        <v>0.9966300560656276</v>
      </c>
      <c r="P51">
        <f t="shared" si="20"/>
        <v>920.280917163239</v>
      </c>
      <c r="Q51">
        <f t="shared" si="21"/>
        <v>2.906050850906718E-2</v>
      </c>
      <c r="R51">
        <f t="shared" si="22"/>
        <v>2.4545766128203361E-3</v>
      </c>
      <c r="S51">
        <f t="shared" si="23"/>
        <v>920.65790543272385</v>
      </c>
      <c r="T51">
        <f t="shared" si="24"/>
        <v>38835.393812193448</v>
      </c>
      <c r="U51">
        <f t="shared" si="1"/>
        <v>4665347.6449509524</v>
      </c>
      <c r="V51">
        <f t="shared" si="25"/>
        <v>582.76791110878571</v>
      </c>
      <c r="W51">
        <f t="shared" si="2"/>
        <v>110142.74650662288</v>
      </c>
      <c r="X51">
        <f t="shared" si="3"/>
        <v>113864.08793569259</v>
      </c>
      <c r="Y51">
        <f t="shared" si="4"/>
        <v>157625.91748268122</v>
      </c>
      <c r="Z51">
        <f t="shared" si="26"/>
        <v>33490.08017091261</v>
      </c>
      <c r="AA51">
        <f t="shared" si="27"/>
        <v>715.11983795335982</v>
      </c>
      <c r="AB51">
        <f t="shared" si="28"/>
        <v>49</v>
      </c>
      <c r="AC51">
        <f>$AL$7*INDEX(I_L,MATCH(AB51-$AL$13,cpi_u,0))/INDEX(I_L,MATCH(AB2-$AL$13,cpi_u,0))</f>
        <v>914.43070884292683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3.1244055422282084E-2</v>
      </c>
      <c r="E52">
        <f t="shared" si="10"/>
        <v>2.6417180051528932E-3</v>
      </c>
      <c r="F52">
        <f t="shared" si="11"/>
        <v>0.11189600100650769</v>
      </c>
      <c r="G52">
        <f t="shared" si="12"/>
        <v>42.245388458669026</v>
      </c>
      <c r="H52" t="b">
        <f t="shared" si="13"/>
        <v>0</v>
      </c>
      <c r="I52">
        <f t="shared" si="14"/>
        <v>1</v>
      </c>
      <c r="J52">
        <f t="shared" si="15"/>
        <v>914.43070884292649</v>
      </c>
      <c r="K52">
        <f t="shared" si="16"/>
        <v>5.8622587915968136</v>
      </c>
      <c r="L52">
        <f t="shared" si="17"/>
        <v>38732.801653122573</v>
      </c>
      <c r="M52">
        <f t="shared" si="18"/>
        <v>248.30936321189998</v>
      </c>
      <c r="N52">
        <f t="shared" si="0"/>
        <v>0.85654932138695949</v>
      </c>
      <c r="O52">
        <f t="shared" si="19"/>
        <v>0.99662074129802269</v>
      </c>
      <c r="P52">
        <f t="shared" si="20"/>
        <v>920.29296763452328</v>
      </c>
      <c r="Q52">
        <f t="shared" si="21"/>
        <v>2.906050850906718E-2</v>
      </c>
      <c r="R52">
        <f t="shared" si="22"/>
        <v>2.4545766128203361E-3</v>
      </c>
      <c r="S52">
        <f t="shared" si="23"/>
        <v>920.67073243811899</v>
      </c>
      <c r="T52">
        <f t="shared" si="24"/>
        <v>38732.801653122573</v>
      </c>
      <c r="U52">
        <f t="shared" si="1"/>
        <v>4641473.447030223</v>
      </c>
      <c r="V52">
        <f t="shared" si="25"/>
        <v>579.78568609352487</v>
      </c>
      <c r="W52">
        <f t="shared" si="2"/>
        <v>109869.35181271294</v>
      </c>
      <c r="X52">
        <f t="shared" si="3"/>
        <v>113591.03995748449</v>
      </c>
      <c r="Y52">
        <f t="shared" si="4"/>
        <v>157224.16139789767</v>
      </c>
      <c r="Z52">
        <f t="shared" si="26"/>
        <v>33289.047274079305</v>
      </c>
      <c r="AA52">
        <f t="shared" si="27"/>
        <v>710.02542142860466</v>
      </c>
      <c r="AB52">
        <f t="shared" si="28"/>
        <v>49</v>
      </c>
      <c r="AC52">
        <f>$AL$7*INDEX(I_L,MATCH(AB52-$AL$13,cpi_u,0))/INDEX(I_L,MATCH(AB2-$AL$13,cpi_u,0))</f>
        <v>914.43070884292683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3.1244055422282084E-2</v>
      </c>
      <c r="E53">
        <f t="shared" si="10"/>
        <v>2.6417180051528932E-3</v>
      </c>
      <c r="F53">
        <f t="shared" si="11"/>
        <v>0.1116004033259442</v>
      </c>
      <c r="G53">
        <f t="shared" si="12"/>
        <v>42.133788055343082</v>
      </c>
      <c r="H53" t="b">
        <f t="shared" si="13"/>
        <v>0</v>
      </c>
      <c r="I53">
        <f t="shared" si="14"/>
        <v>1</v>
      </c>
      <c r="J53">
        <f t="shared" si="15"/>
        <v>914.43070884292649</v>
      </c>
      <c r="K53">
        <f t="shared" si="16"/>
        <v>5.8743340848789511</v>
      </c>
      <c r="L53">
        <f t="shared" si="17"/>
        <v>38630.4805136055</v>
      </c>
      <c r="M53">
        <f t="shared" si="18"/>
        <v>248.16352535171131</v>
      </c>
      <c r="N53">
        <f t="shared" si="0"/>
        <v>0.85364695156857318</v>
      </c>
      <c r="O53">
        <f t="shared" si="19"/>
        <v>0.99661155552176883</v>
      </c>
      <c r="P53">
        <f t="shared" si="20"/>
        <v>920.3050429278054</v>
      </c>
      <c r="Q53">
        <f t="shared" si="21"/>
        <v>2.906050850906718E-2</v>
      </c>
      <c r="R53">
        <f t="shared" si="22"/>
        <v>2.4545766128203361E-3</v>
      </c>
      <c r="S53">
        <f t="shared" si="23"/>
        <v>920.68358586504507</v>
      </c>
      <c r="T53">
        <f t="shared" si="24"/>
        <v>38630.4805136055</v>
      </c>
      <c r="U53">
        <f t="shared" si="1"/>
        <v>4617666.6526771374</v>
      </c>
      <c r="V53">
        <f t="shared" si="25"/>
        <v>576.81188073727037</v>
      </c>
      <c r="W53">
        <f t="shared" si="2"/>
        <v>109595.33585282671</v>
      </c>
      <c r="X53">
        <f t="shared" si="3"/>
        <v>113317.45782070918</v>
      </c>
      <c r="Y53">
        <f t="shared" si="4"/>
        <v>156827.09811089654</v>
      </c>
      <c r="Z53">
        <f t="shared" si="26"/>
        <v>33088.911868780953</v>
      </c>
      <c r="AA53">
        <f t="shared" si="27"/>
        <v>704.95800285291011</v>
      </c>
      <c r="AB53">
        <f t="shared" si="28"/>
        <v>49</v>
      </c>
      <c r="AC53">
        <f>$AL$7*INDEX(I_L,MATCH(AB53-$AL$13,cpi_u,0))/INDEX(I_L,MATCH(AB2-$AL$13,cpi_u,0))</f>
        <v>914.43070884292683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3.1244055422282084E-2</v>
      </c>
      <c r="E54">
        <f t="shared" si="10"/>
        <v>2.6417180051528932E-3</v>
      </c>
      <c r="F54">
        <f t="shared" si="11"/>
        <v>0.11130558653109572</v>
      </c>
      <c r="G54">
        <f t="shared" si="12"/>
        <v>42.022482468811987</v>
      </c>
      <c r="H54" t="b">
        <f t="shared" si="13"/>
        <v>0</v>
      </c>
      <c r="I54">
        <f t="shared" si="14"/>
        <v>1</v>
      </c>
      <c r="J54">
        <f t="shared" si="15"/>
        <v>914.43070884292649</v>
      </c>
      <c r="K54">
        <f t="shared" si="16"/>
        <v>5.8864342512881596</v>
      </c>
      <c r="L54">
        <f t="shared" si="17"/>
        <v>38528.429677685002</v>
      </c>
      <c r="M54">
        <f t="shared" si="18"/>
        <v>248.01777314548747</v>
      </c>
      <c r="N54">
        <f t="shared" si="0"/>
        <v>0.8507466836905595</v>
      </c>
      <c r="O54">
        <f t="shared" si="19"/>
        <v>0.99660249723532146</v>
      </c>
      <c r="P54">
        <f t="shared" si="20"/>
        <v>920.31714309421466</v>
      </c>
      <c r="Q54">
        <f t="shared" si="21"/>
        <v>2.906050850906718E-2</v>
      </c>
      <c r="R54">
        <f t="shared" si="22"/>
        <v>2.4545766128203361E-3</v>
      </c>
      <c r="S54">
        <f t="shared" si="23"/>
        <v>920.69646576792604</v>
      </c>
      <c r="T54">
        <f t="shared" si="24"/>
        <v>38528.429677685002</v>
      </c>
      <c r="U54">
        <f t="shared" si="1"/>
        <v>4593926.1854260433</v>
      </c>
      <c r="V54">
        <f t="shared" si="25"/>
        <v>573.84636057423609</v>
      </c>
      <c r="W54">
        <f t="shared" si="2"/>
        <v>109320.67587476643</v>
      </c>
      <c r="X54">
        <f t="shared" si="3"/>
        <v>113043.31892167761</v>
      </c>
      <c r="Y54">
        <f t="shared" si="4"/>
        <v>156434.7021764699</v>
      </c>
      <c r="Z54">
        <f t="shared" si="26"/>
        <v>32889.67654307995</v>
      </c>
      <c r="AA54">
        <f t="shared" si="27"/>
        <v>699.91750418689969</v>
      </c>
      <c r="AB54">
        <f t="shared" si="28"/>
        <v>49</v>
      </c>
      <c r="AC54">
        <f>$AL$7*INDEX(I_L,MATCH(AB54-$AL$13,cpi_u,0))/INDEX(I_L,MATCH(AB2-$AL$13,cpi_u,0))</f>
        <v>914.43070884292683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3.1244055422282084E-2</v>
      </c>
      <c r="E55">
        <f t="shared" si="10"/>
        <v>2.6417180051528932E-3</v>
      </c>
      <c r="F55">
        <f t="shared" si="11"/>
        <v>0.11101154855908243</v>
      </c>
      <c r="G55">
        <f t="shared" si="12"/>
        <v>41.911470920252903</v>
      </c>
      <c r="H55" t="b">
        <f t="shared" si="13"/>
        <v>0</v>
      </c>
      <c r="I55">
        <f t="shared" si="14"/>
        <v>1</v>
      </c>
      <c r="J55">
        <f t="shared" si="15"/>
        <v>914.43070884292649</v>
      </c>
      <c r="K55">
        <f t="shared" si="16"/>
        <v>5.8985593420590066</v>
      </c>
      <c r="L55">
        <f t="shared" si="17"/>
        <v>38426.648431295194</v>
      </c>
      <c r="M55">
        <f t="shared" si="18"/>
        <v>247.87210654292176</v>
      </c>
      <c r="N55">
        <f t="shared" si="0"/>
        <v>0.84784867037130895</v>
      </c>
      <c r="O55">
        <f t="shared" si="19"/>
        <v>0.99659356495322571</v>
      </c>
      <c r="P55">
        <f t="shared" si="20"/>
        <v>920.32926818498549</v>
      </c>
      <c r="Q55">
        <f t="shared" si="21"/>
        <v>2.906050850906718E-2</v>
      </c>
      <c r="R55">
        <f t="shared" si="22"/>
        <v>2.4545766128203361E-3</v>
      </c>
      <c r="S55">
        <f t="shared" si="23"/>
        <v>920.70937220129815</v>
      </c>
      <c r="T55">
        <f t="shared" si="24"/>
        <v>38426.648431295194</v>
      </c>
      <c r="U55">
        <f t="shared" si="1"/>
        <v>4570250.9837149596</v>
      </c>
      <c r="V55">
        <f t="shared" si="25"/>
        <v>570.88899300031494</v>
      </c>
      <c r="W55">
        <f t="shared" si="2"/>
        <v>109045.34924128567</v>
      </c>
      <c r="X55">
        <f t="shared" si="3"/>
        <v>112768.60078452711</v>
      </c>
      <c r="Y55">
        <f t="shared" si="4"/>
        <v>156046.94878335021</v>
      </c>
      <c r="Z55">
        <f t="shared" si="26"/>
        <v>32691.343718267428</v>
      </c>
      <c r="AA55">
        <f t="shared" si="27"/>
        <v>694.9038462657162</v>
      </c>
      <c r="AB55">
        <f t="shared" si="28"/>
        <v>49</v>
      </c>
      <c r="AC55">
        <f>$AL$7*INDEX(I_L,MATCH(AB55-$AL$13,cpi_u,0))/INDEX(I_L,MATCH(AB2-$AL$13,cpi_u,0))</f>
        <v>914.43070884292683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3.1244055422282084E-2</v>
      </c>
      <c r="E56">
        <f t="shared" si="10"/>
        <v>2.6417180051528932E-3</v>
      </c>
      <c r="F56">
        <f t="shared" si="11"/>
        <v>0.11071828735247399</v>
      </c>
      <c r="G56">
        <f t="shared" si="12"/>
        <v>41.800752632900426</v>
      </c>
      <c r="H56" t="b">
        <f t="shared" si="13"/>
        <v>0</v>
      </c>
      <c r="I56">
        <f t="shared" si="14"/>
        <v>1</v>
      </c>
      <c r="J56">
        <f t="shared" si="15"/>
        <v>914.43070884292649</v>
      </c>
      <c r="K56">
        <f t="shared" si="16"/>
        <v>5.9107094085315994</v>
      </c>
      <c r="L56">
        <f t="shared" si="17"/>
        <v>38325.136062256563</v>
      </c>
      <c r="M56">
        <f t="shared" si="18"/>
        <v>247.72652549373737</v>
      </c>
      <c r="N56">
        <f t="shared" si="0"/>
        <v>0.84495306130937875</v>
      </c>
      <c r="O56">
        <f t="shared" si="19"/>
        <v>0.9965847572059503</v>
      </c>
      <c r="P56">
        <f t="shared" si="20"/>
        <v>920.34141825145809</v>
      </c>
      <c r="Q56">
        <f t="shared" si="21"/>
        <v>2.906050850906718E-2</v>
      </c>
      <c r="R56">
        <f t="shared" si="22"/>
        <v>2.4545766128203361E-3</v>
      </c>
      <c r="S56">
        <f t="shared" si="23"/>
        <v>920.72230521980987</v>
      </c>
      <c r="T56">
        <f t="shared" si="24"/>
        <v>38325.136062256563</v>
      </c>
      <c r="U56">
        <f t="shared" si="1"/>
        <v>4546640.0006310483</v>
      </c>
      <c r="V56">
        <f t="shared" si="25"/>
        <v>567.93964724128512</v>
      </c>
      <c r="W56">
        <f t="shared" si="2"/>
        <v>108769.33342708519</v>
      </c>
      <c r="X56">
        <f t="shared" si="3"/>
        <v>112493.28105815315</v>
      </c>
      <c r="Y56">
        <f t="shared" si="4"/>
        <v>155663.81374414734</v>
      </c>
      <c r="Z56">
        <f t="shared" si="26"/>
        <v>32493.915652183729</v>
      </c>
      <c r="AA56">
        <f t="shared" si="27"/>
        <v>689.91694883106197</v>
      </c>
      <c r="AB56">
        <f t="shared" si="28"/>
        <v>49</v>
      </c>
      <c r="AC56">
        <f>$AL$7*INDEX(I_L,MATCH(AB56-$AL$13,cpi_u,0))/INDEX(I_L,MATCH(AB2-$AL$13,cpi_u,0))</f>
        <v>914.43070884292683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3.1244055422282084E-2</v>
      </c>
      <c r="E57">
        <f t="shared" si="10"/>
        <v>2.6417180051528932E-3</v>
      </c>
      <c r="F57">
        <f t="shared" si="11"/>
        <v>0.11042580085927527</v>
      </c>
      <c r="G57">
        <f t="shared" si="12"/>
        <v>41.690326832041151</v>
      </c>
      <c r="H57" t="b">
        <f t="shared" si="13"/>
        <v>0</v>
      </c>
      <c r="I57">
        <f t="shared" si="14"/>
        <v>1</v>
      </c>
      <c r="J57">
        <f t="shared" si="15"/>
        <v>914.43070884292649</v>
      </c>
      <c r="K57">
        <f t="shared" si="16"/>
        <v>5.9228845021517937</v>
      </c>
      <c r="L57">
        <f t="shared" si="17"/>
        <v>38223.89186027096</v>
      </c>
      <c r="M57">
        <f t="shared" si="18"/>
        <v>247.58102994768672</v>
      </c>
      <c r="N57">
        <f t="shared" si="0"/>
        <v>0.84206000332011821</v>
      </c>
      <c r="O57">
        <f t="shared" si="19"/>
        <v>0.99657607253972513</v>
      </c>
      <c r="P57">
        <f t="shared" si="20"/>
        <v>920.35359334507825</v>
      </c>
      <c r="Q57">
        <f t="shared" si="21"/>
        <v>2.906050850906718E-2</v>
      </c>
      <c r="R57">
        <f t="shared" si="22"/>
        <v>2.4545766128203361E-3</v>
      </c>
      <c r="S57">
        <f t="shared" si="23"/>
        <v>920.73526487822221</v>
      </c>
      <c r="T57">
        <f t="shared" si="24"/>
        <v>38223.89186027096</v>
      </c>
      <c r="U57">
        <f t="shared" si="1"/>
        <v>4523092.2036608104</v>
      </c>
      <c r="V57">
        <f t="shared" si="25"/>
        <v>564.99819432160598</v>
      </c>
      <c r="W57">
        <f t="shared" si="2"/>
        <v>108492.60601585376</v>
      </c>
      <c r="X57">
        <f t="shared" si="3"/>
        <v>112217.33751318853</v>
      </c>
      <c r="Y57">
        <f t="shared" si="4"/>
        <v>155285.27348548447</v>
      </c>
      <c r="Z57">
        <f t="shared" si="26"/>
        <v>32297.394442494591</v>
      </c>
      <c r="AA57">
        <f t="shared" si="27"/>
        <v>684.95673056273915</v>
      </c>
      <c r="AB57">
        <f t="shared" si="28"/>
        <v>49</v>
      </c>
      <c r="AC57">
        <f>$AL$7*INDEX(I_L,MATCH(AB57-$AL$13,cpi_u,0))/INDEX(I_L,MATCH(AB2-$AL$13,cpi_u,0))</f>
        <v>914.43070884292683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3.1244055422282084E-2</v>
      </c>
      <c r="E58">
        <f t="shared" si="10"/>
        <v>2.6417180051528932E-3</v>
      </c>
      <c r="F58">
        <f t="shared" si="11"/>
        <v>0.11013408703291189</v>
      </c>
      <c r="G58">
        <f t="shared" si="12"/>
        <v>41.58019274500824</v>
      </c>
      <c r="H58" t="b">
        <f t="shared" si="13"/>
        <v>0</v>
      </c>
      <c r="I58">
        <f t="shared" si="14"/>
        <v>1</v>
      </c>
      <c r="J58">
        <f t="shared" si="15"/>
        <v>914.43070884292649</v>
      </c>
      <c r="K58">
        <f t="shared" si="16"/>
        <v>5.935084674471419</v>
      </c>
      <c r="L58">
        <f t="shared" si="17"/>
        <v>38122.915116916665</v>
      </c>
      <c r="M58">
        <f t="shared" si="18"/>
        <v>247.43561985455202</v>
      </c>
      <c r="N58">
        <f t="shared" si="0"/>
        <v>0.8391696403720843</v>
      </c>
      <c r="O58">
        <f t="shared" si="19"/>
        <v>0.99656750951637929</v>
      </c>
      <c r="P58">
        <f t="shared" si="20"/>
        <v>920.36579351739795</v>
      </c>
      <c r="Q58">
        <f t="shared" si="21"/>
        <v>2.906050850906718E-2</v>
      </c>
      <c r="R58">
        <f t="shared" si="22"/>
        <v>2.4545766128203361E-3</v>
      </c>
      <c r="S58">
        <f t="shared" si="23"/>
        <v>920.74825123140897</v>
      </c>
      <c r="T58">
        <f t="shared" si="24"/>
        <v>38122.915116916665</v>
      </c>
      <c r="U58">
        <f t="shared" si="1"/>
        <v>4499606.5744448956</v>
      </c>
      <c r="V58">
        <f t="shared" si="25"/>
        <v>562.06450703379016</v>
      </c>
      <c r="W58">
        <f t="shared" si="2"/>
        <v>108215.14469735323</v>
      </c>
      <c r="X58">
        <f t="shared" si="3"/>
        <v>111940.74803902919</v>
      </c>
      <c r="Y58">
        <f t="shared" si="4"/>
        <v>154911.3050383332</v>
      </c>
      <c r="Z58">
        <f t="shared" si="26"/>
        <v>32101.782029923434</v>
      </c>
      <c r="AA58">
        <f t="shared" si="27"/>
        <v>680.02310910969811</v>
      </c>
      <c r="AB58">
        <f t="shared" si="28"/>
        <v>49</v>
      </c>
      <c r="AC58">
        <f>$AL$7*INDEX(I_L,MATCH(AB58-$AL$13,cpi_u,0))/INDEX(I_L,MATCH(AB2-$AL$13,cpi_u,0))</f>
        <v>914.43070884292683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3.1244055422282084E-2</v>
      </c>
      <c r="E59">
        <f t="shared" si="10"/>
        <v>2.6417180051528932E-3</v>
      </c>
      <c r="F59">
        <f t="shared" si="11"/>
        <v>0.10984314383221597</v>
      </c>
      <c r="G59">
        <f t="shared" si="12"/>
        <v>41.470349601176025</v>
      </c>
      <c r="H59" t="b">
        <f t="shared" si="13"/>
        <v>0</v>
      </c>
      <c r="I59">
        <f t="shared" si="14"/>
        <v>1</v>
      </c>
      <c r="J59">
        <f t="shared" si="15"/>
        <v>914.43070884292649</v>
      </c>
      <c r="K59">
        <f t="shared" si="16"/>
        <v>5.9473099771484819</v>
      </c>
      <c r="L59">
        <f t="shared" si="17"/>
        <v>38022.205125643392</v>
      </c>
      <c r="M59">
        <f t="shared" si="18"/>
        <v>247.29029516414442</v>
      </c>
      <c r="N59">
        <f t="shared" si="0"/>
        <v>0.83628211362324079</v>
      </c>
      <c r="O59">
        <f t="shared" si="19"/>
        <v>0.99655906671318184</v>
      </c>
      <c r="P59">
        <f t="shared" si="20"/>
        <v>920.378018820075</v>
      </c>
      <c r="Q59">
        <f t="shared" si="21"/>
        <v>2.906050850906718E-2</v>
      </c>
      <c r="R59">
        <f t="shared" si="22"/>
        <v>2.4545766128203361E-3</v>
      </c>
      <c r="S59">
        <f t="shared" si="23"/>
        <v>920.76126433435707</v>
      </c>
      <c r="T59">
        <f t="shared" si="24"/>
        <v>38022.205125643392</v>
      </c>
      <c r="U59">
        <f t="shared" si="1"/>
        <v>4476182.1085374448</v>
      </c>
      <c r="V59">
        <f t="shared" si="25"/>
        <v>559.13845990834216</v>
      </c>
      <c r="W59">
        <f t="shared" si="2"/>
        <v>107936.92726454652</v>
      </c>
      <c r="X59">
        <f t="shared" si="3"/>
        <v>111663.49064090528</v>
      </c>
      <c r="Y59">
        <f t="shared" si="4"/>
        <v>154541.88602853642</v>
      </c>
      <c r="Z59">
        <f t="shared" si="26"/>
        <v>31907.080201439785</v>
      </c>
      <c r="AA59">
        <f t="shared" si="27"/>
        <v>675.11600112059364</v>
      </c>
      <c r="AB59">
        <f t="shared" si="28"/>
        <v>49</v>
      </c>
      <c r="AC59">
        <f>$AL$7*INDEX(I_L,MATCH(AB59-$AL$13,cpi_u,0))/INDEX(I_L,MATCH(AB2-$AL$13,cpi_u,0))</f>
        <v>914.43070884292683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3.1244055422282084E-2</v>
      </c>
      <c r="E60">
        <f t="shared" si="10"/>
        <v>2.6417180051528932E-3</v>
      </c>
      <c r="F60">
        <f t="shared" si="11"/>
        <v>0.10955296922141181</v>
      </c>
      <c r="G60">
        <f t="shared" si="12"/>
        <v>41.360796631954614</v>
      </c>
      <c r="H60" t="b">
        <f t="shared" si="13"/>
        <v>0</v>
      </c>
      <c r="I60">
        <f t="shared" si="14"/>
        <v>1</v>
      </c>
      <c r="J60">
        <f t="shared" si="15"/>
        <v>914.43070884292649</v>
      </c>
      <c r="K60">
        <f t="shared" si="16"/>
        <v>5.9595604619474116</v>
      </c>
      <c r="L60">
        <f t="shared" si="17"/>
        <v>37921.761181767368</v>
      </c>
      <c r="M60">
        <f t="shared" si="18"/>
        <v>247.14505582630525</v>
      </c>
      <c r="N60">
        <f t="shared" si="0"/>
        <v>0.833397561456936</v>
      </c>
      <c r="O60">
        <f t="shared" si="19"/>
        <v>0.99655074272268329</v>
      </c>
      <c r="P60">
        <f t="shared" si="20"/>
        <v>920.39026930487387</v>
      </c>
      <c r="Q60">
        <f t="shared" si="21"/>
        <v>2.906050850906718E-2</v>
      </c>
      <c r="R60">
        <f t="shared" si="22"/>
        <v>2.4545766128203361E-3</v>
      </c>
      <c r="S60">
        <f t="shared" si="23"/>
        <v>920.77430424216652</v>
      </c>
      <c r="T60">
        <f t="shared" si="24"/>
        <v>37921.761181767368</v>
      </c>
      <c r="U60">
        <f t="shared" si="1"/>
        <v>4452817.8151698457</v>
      </c>
      <c r="V60">
        <f t="shared" si="25"/>
        <v>556.21992918424826</v>
      </c>
      <c r="W60">
        <f t="shared" si="2"/>
        <v>107657.93161076801</v>
      </c>
      <c r="X60">
        <f t="shared" si="3"/>
        <v>111385.5434369968</v>
      </c>
      <c r="Y60">
        <f t="shared" si="4"/>
        <v>154176.99466751804</v>
      </c>
      <c r="Z60">
        <f t="shared" si="26"/>
        <v>31713.290593404181</v>
      </c>
      <c r="AA60">
        <f t="shared" si="27"/>
        <v>670.23532227385851</v>
      </c>
      <c r="AB60">
        <f t="shared" si="28"/>
        <v>49</v>
      </c>
      <c r="AC60">
        <f>$AL$7*INDEX(I_L,MATCH(AB60-$AL$13,cpi_u,0))/INDEX(I_L,MATCH(AB2-$AL$13,cpi_u,0))</f>
        <v>914.43070884292683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3.1244055422282084E-2</v>
      </c>
      <c r="E61">
        <f t="shared" si="10"/>
        <v>2.6417180051528932E-3</v>
      </c>
      <c r="F61">
        <f t="shared" si="11"/>
        <v>0.10926356117010165</v>
      </c>
      <c r="G61">
        <f t="shared" si="12"/>
        <v>41.251533070784511</v>
      </c>
      <c r="H61" t="b">
        <f t="shared" si="13"/>
        <v>0</v>
      </c>
      <c r="I61">
        <f t="shared" si="14"/>
        <v>1</v>
      </c>
      <c r="J61">
        <f t="shared" si="15"/>
        <v>914.43070884292649</v>
      </c>
      <c r="K61">
        <f t="shared" si="16"/>
        <v>5.9718361807392517</v>
      </c>
      <c r="L61">
        <f t="shared" si="17"/>
        <v>37821.582582466384</v>
      </c>
      <c r="M61">
        <f t="shared" si="18"/>
        <v>246.99990179090474</v>
      </c>
      <c r="N61">
        <f t="shared" si="0"/>
        <v>0.83051611951765247</v>
      </c>
      <c r="O61">
        <f t="shared" si="19"/>
        <v>0.99654253615255817</v>
      </c>
      <c r="P61">
        <f t="shared" si="20"/>
        <v>920.40254502366577</v>
      </c>
      <c r="Q61">
        <f t="shared" si="21"/>
        <v>2.906050850906718E-2</v>
      </c>
      <c r="R61">
        <f t="shared" si="22"/>
        <v>2.4545766128203361E-3</v>
      </c>
      <c r="S61">
        <f t="shared" si="23"/>
        <v>920.78737101005106</v>
      </c>
      <c r="T61">
        <f t="shared" si="24"/>
        <v>37821.582582466384</v>
      </c>
      <c r="U61">
        <f t="shared" si="1"/>
        <v>4429512.7170188325</v>
      </c>
      <c r="V61">
        <f t="shared" si="25"/>
        <v>553.30879278000839</v>
      </c>
      <c r="W61">
        <f t="shared" si="2"/>
        <v>107378.13572693484</v>
      </c>
      <c r="X61">
        <f t="shared" si="3"/>
        <v>111106.88465559256</v>
      </c>
      <c r="Y61">
        <f t="shared" si="4"/>
        <v>153816.60974317617</v>
      </c>
      <c r="Z61">
        <f t="shared" si="26"/>
        <v>31520.414694669609</v>
      </c>
      <c r="AA61">
        <f t="shared" si="27"/>
        <v>665.38098730729212</v>
      </c>
      <c r="AB61">
        <f t="shared" si="28"/>
        <v>49</v>
      </c>
      <c r="AC61">
        <f>$AL$7*INDEX(I_L,MATCH(AB61-$AL$13,cpi_u,0))/INDEX(I_L,MATCH(AB2-$AL$13,cpi_u,0))</f>
        <v>914.43070884292683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3.51820619913134E-2</v>
      </c>
      <c r="E62">
        <f t="shared" si="10"/>
        <v>2.9802054049705706E-3</v>
      </c>
      <c r="F62">
        <f t="shared" si="11"/>
        <v>0.12293804182087424</v>
      </c>
      <c r="G62">
        <f t="shared" si="12"/>
        <v>41.128595028963638</v>
      </c>
      <c r="H62" t="b">
        <f t="shared" si="13"/>
        <v>0</v>
      </c>
      <c r="I62">
        <f t="shared" si="14"/>
        <v>1</v>
      </c>
      <c r="J62">
        <f t="shared" si="15"/>
        <v>914.43070884292649</v>
      </c>
      <c r="K62">
        <f t="shared" si="16"/>
        <v>5.9841371855018988</v>
      </c>
      <c r="L62">
        <f t="shared" si="17"/>
        <v>37721.668626774903</v>
      </c>
      <c r="M62">
        <f t="shared" si="18"/>
        <v>246.85483300784293</v>
      </c>
      <c r="N62">
        <f t="shared" si="0"/>
        <v>0.82763792074652531</v>
      </c>
      <c r="O62">
        <f t="shared" si="19"/>
        <v>0.99653444562545179</v>
      </c>
      <c r="P62">
        <f t="shared" si="20"/>
        <v>920.41484602842843</v>
      </c>
      <c r="Q62">
        <f t="shared" si="21"/>
        <v>3.2723300418163667E-2</v>
      </c>
      <c r="R62">
        <f t="shared" si="22"/>
        <v>2.768716862503684E-3</v>
      </c>
      <c r="S62">
        <f t="shared" si="23"/>
        <v>920.80046469333809</v>
      </c>
      <c r="T62">
        <f t="shared" si="24"/>
        <v>37721.668626774903</v>
      </c>
      <c r="U62">
        <f t="shared" si="1"/>
        <v>4406265.8499788148</v>
      </c>
      <c r="V62">
        <f t="shared" si="25"/>
        <v>550.40493026519744</v>
      </c>
      <c r="W62">
        <f t="shared" si="2"/>
        <v>107133.87721792673</v>
      </c>
      <c r="X62">
        <f t="shared" si="3"/>
        <v>110862.40467004645</v>
      </c>
      <c r="Y62">
        <f t="shared" si="4"/>
        <v>153349.09563260589</v>
      </c>
      <c r="Z62">
        <f t="shared" si="26"/>
        <v>31328.453849639867</v>
      </c>
      <c r="AA62">
        <f t="shared" si="27"/>
        <v>660.55291004717606</v>
      </c>
      <c r="AB62">
        <f t="shared" si="28"/>
        <v>49</v>
      </c>
      <c r="AC62">
        <f>$AL$7*INDEX(I_L,MATCH(AB62-$AL$13,cpi_u,0))/INDEX(I_L,MATCH(AB2-$AL$13,cpi_u,0))</f>
        <v>914.43070884292683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3.4579519924825372E-2</v>
      </c>
      <c r="E63">
        <f t="shared" si="10"/>
        <v>2.9283325370986768E-3</v>
      </c>
      <c r="F63">
        <f t="shared" si="11"/>
        <v>0.12043820302846911</v>
      </c>
      <c r="G63">
        <f t="shared" si="12"/>
        <v>41.008156825935167</v>
      </c>
      <c r="H63" t="b">
        <f t="shared" si="13"/>
        <v>1</v>
      </c>
      <c r="I63">
        <f t="shared" si="14"/>
        <v>1.0249999999999999</v>
      </c>
      <c r="J63">
        <f t="shared" si="15"/>
        <v>937.29147656399959</v>
      </c>
      <c r="K63">
        <f t="shared" si="16"/>
        <v>5.9964635283203105</v>
      </c>
      <c r="L63">
        <f t="shared" si="17"/>
        <v>38549.481563700101</v>
      </c>
      <c r="M63">
        <f t="shared" si="18"/>
        <v>246.62612006223648</v>
      </c>
      <c r="N63">
        <f t="shared" si="0"/>
        <v>0.82476309541662163</v>
      </c>
      <c r="O63">
        <f t="shared" si="19"/>
        <v>0.99652646977882475</v>
      </c>
      <c r="P63">
        <f t="shared" si="20"/>
        <v>943.2879400923199</v>
      </c>
      <c r="Q63">
        <f t="shared" si="21"/>
        <v>3.2162868085882028E-2</v>
      </c>
      <c r="R63">
        <f t="shared" si="22"/>
        <v>2.7205806625556495E-3</v>
      </c>
      <c r="S63">
        <f t="shared" si="23"/>
        <v>943.6743530685419</v>
      </c>
      <c r="T63">
        <f t="shared" si="24"/>
        <v>38549.481563700101</v>
      </c>
      <c r="U63">
        <f t="shared" si="1"/>
        <v>4382145.7674437026</v>
      </c>
      <c r="V63">
        <f t="shared" si="25"/>
        <v>547.39199078361958</v>
      </c>
      <c r="W63">
        <f t="shared" si="2"/>
        <v>106860.34454180267</v>
      </c>
      <c r="X63">
        <f t="shared" si="3"/>
        <v>110588.95682099958</v>
      </c>
      <c r="Y63">
        <f t="shared" si="4"/>
        <v>152903.51708841446</v>
      </c>
      <c r="Z63">
        <f t="shared" si="26"/>
        <v>31905.012767237262</v>
      </c>
      <c r="AA63">
        <f t="shared" si="27"/>
        <v>655.58584193505726</v>
      </c>
      <c r="AB63">
        <f t="shared" si="28"/>
        <v>61</v>
      </c>
      <c r="AC63">
        <f>$AL$7*INDEX(I_L,MATCH(AB63-$AL$13,cpi_u,0))/INDEX(I_L,MATCH(AB2-$AL$13,cpi_u,0))</f>
        <v>937.29147656400005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3.4579519924825372E-2</v>
      </c>
      <c r="E64">
        <f t="shared" si="10"/>
        <v>2.9283325370986768E-3</v>
      </c>
      <c r="F64">
        <f t="shared" si="11"/>
        <v>0.12008551991983114</v>
      </c>
      <c r="G64">
        <f t="shared" si="12"/>
        <v>40.888071306015334</v>
      </c>
      <c r="H64" t="b">
        <f t="shared" si="13"/>
        <v>0</v>
      </c>
      <c r="I64">
        <f t="shared" si="14"/>
        <v>1</v>
      </c>
      <c r="J64">
        <f t="shared" si="15"/>
        <v>937.29147656399959</v>
      </c>
      <c r="K64">
        <f t="shared" si="16"/>
        <v>6.0088152613867338</v>
      </c>
      <c r="L64">
        <f t="shared" si="17"/>
        <v>38436.595862548835</v>
      </c>
      <c r="M64">
        <f t="shared" si="18"/>
        <v>246.41043857701979</v>
      </c>
      <c r="N64">
        <f t="shared" si="0"/>
        <v>0.82189177116797807</v>
      </c>
      <c r="O64">
        <f t="shared" si="19"/>
        <v>0.99651860726480113</v>
      </c>
      <c r="P64">
        <f t="shared" si="20"/>
        <v>943.30029182538635</v>
      </c>
      <c r="Q64">
        <f t="shared" si="21"/>
        <v>3.2162868085882028E-2</v>
      </c>
      <c r="R64">
        <f t="shared" si="22"/>
        <v>2.7205806625556495E-3</v>
      </c>
      <c r="S64">
        <f t="shared" si="23"/>
        <v>943.68750074907189</v>
      </c>
      <c r="T64">
        <f t="shared" si="24"/>
        <v>38436.595862548835</v>
      </c>
      <c r="U64">
        <f t="shared" si="1"/>
        <v>4358092.5005421005</v>
      </c>
      <c r="V64">
        <f t="shared" si="25"/>
        <v>544.38739751975879</v>
      </c>
      <c r="W64">
        <f t="shared" si="2"/>
        <v>106585.91519089226</v>
      </c>
      <c r="X64">
        <f t="shared" si="3"/>
        <v>110314.69877733098</v>
      </c>
      <c r="Y64">
        <f t="shared" si="4"/>
        <v>152462.76916700581</v>
      </c>
      <c r="Z64">
        <f t="shared" si="26"/>
        <v>31701.085780873487</v>
      </c>
      <c r="AA64">
        <f t="shared" si="27"/>
        <v>650.65775841279083</v>
      </c>
      <c r="AB64">
        <f t="shared" si="28"/>
        <v>61</v>
      </c>
      <c r="AC64">
        <f>$AL$7*INDEX(I_L,MATCH(AB64-$AL$13,cpi_u,0))/INDEX(I_L,MATCH(AB2-$AL$13,cpi_u,0))</f>
        <v>937.29147656400005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3.4579519924825372E-2</v>
      </c>
      <c r="E65">
        <f t="shared" si="10"/>
        <v>2.9283325370986768E-3</v>
      </c>
      <c r="F65">
        <f t="shared" si="11"/>
        <v>0.11973386958461549</v>
      </c>
      <c r="G65">
        <f t="shared" si="12"/>
        <v>40.76833743643072</v>
      </c>
      <c r="H65" t="b">
        <f t="shared" si="13"/>
        <v>0</v>
      </c>
      <c r="I65">
        <f t="shared" si="14"/>
        <v>1</v>
      </c>
      <c r="J65">
        <f t="shared" si="15"/>
        <v>937.29147656399959</v>
      </c>
      <c r="K65">
        <f t="shared" si="16"/>
        <v>6.0211924370009244</v>
      </c>
      <c r="L65">
        <f t="shared" si="17"/>
        <v>38324.040728269218</v>
      </c>
      <c r="M65">
        <f t="shared" si="18"/>
        <v>246.19494571133404</v>
      </c>
      <c r="N65">
        <f t="shared" si="0"/>
        <v>0.81902407304239344</v>
      </c>
      <c r="O65">
        <f t="shared" si="19"/>
        <v>0.99651085675002027</v>
      </c>
      <c r="P65">
        <f t="shared" si="20"/>
        <v>943.31266900100047</v>
      </c>
      <c r="Q65">
        <f t="shared" si="21"/>
        <v>3.2162868085882028E-2</v>
      </c>
      <c r="R65">
        <f t="shared" si="22"/>
        <v>2.7205806625556495E-3</v>
      </c>
      <c r="S65">
        <f t="shared" si="23"/>
        <v>943.70067551167108</v>
      </c>
      <c r="T65">
        <f t="shared" si="24"/>
        <v>38324.040728269218</v>
      </c>
      <c r="U65">
        <f t="shared" si="1"/>
        <v>4334105.07630172</v>
      </c>
      <c r="V65">
        <f t="shared" si="25"/>
        <v>541.39102893561358</v>
      </c>
      <c r="W65">
        <f t="shared" si="2"/>
        <v>106310.56719101708</v>
      </c>
      <c r="X65">
        <f t="shared" si="3"/>
        <v>110039.60886346764</v>
      </c>
      <c r="Y65">
        <f t="shared" si="4"/>
        <v>152026.8292169765</v>
      </c>
      <c r="Z65">
        <f t="shared" si="26"/>
        <v>31498.213712470915</v>
      </c>
      <c r="AA65">
        <f t="shared" si="27"/>
        <v>645.75788561075103</v>
      </c>
      <c r="AB65">
        <f t="shared" si="28"/>
        <v>61</v>
      </c>
      <c r="AC65">
        <f>$AL$7*INDEX(I_L,MATCH(AB65-$AL$13,cpi_u,0))/INDEX(I_L,MATCH(AB2-$AL$13,cpi_u,0))</f>
        <v>937.29147656400005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3.4579519924825372E-2</v>
      </c>
      <c r="E66">
        <f t="shared" si="10"/>
        <v>2.9283325370986768E-3</v>
      </c>
      <c r="F66">
        <f t="shared" si="11"/>
        <v>0.11938324899851814</v>
      </c>
      <c r="G66">
        <f t="shared" si="12"/>
        <v>40.648954187432203</v>
      </c>
      <c r="H66" t="b">
        <f t="shared" si="13"/>
        <v>0</v>
      </c>
      <c r="I66">
        <f t="shared" si="14"/>
        <v>1</v>
      </c>
      <c r="J66">
        <f t="shared" si="15"/>
        <v>937.29147656399959</v>
      </c>
      <c r="K66">
        <f t="shared" si="16"/>
        <v>6.0335951075703607</v>
      </c>
      <c r="L66">
        <f t="shared" si="17"/>
        <v>38211.815192851529</v>
      </c>
      <c r="M66">
        <f t="shared" si="18"/>
        <v>245.97964130022598</v>
      </c>
      <c r="N66">
        <f t="shared" ref="N66:N129" si="33">INDEX(P_L,MATCH(A66,curve_t,0))</f>
        <v>0.81616012351796785</v>
      </c>
      <c r="O66">
        <f t="shared" si="19"/>
        <v>0.99650321691548449</v>
      </c>
      <c r="P66">
        <f t="shared" si="20"/>
        <v>943.32507167156996</v>
      </c>
      <c r="Q66">
        <f t="shared" si="21"/>
        <v>3.2162868085882028E-2</v>
      </c>
      <c r="R66">
        <f t="shared" si="22"/>
        <v>2.7205806625556495E-3</v>
      </c>
      <c r="S66">
        <f t="shared" si="23"/>
        <v>943.71387741212413</v>
      </c>
      <c r="T66">
        <f t="shared" si="24"/>
        <v>38211.815192851529</v>
      </c>
      <c r="U66">
        <f t="shared" ref="U66:U129" si="34">L67+M67+V67*O67+O67*U67</f>
        <v>4310182.53475885</v>
      </c>
      <c r="V66">
        <f t="shared" si="25"/>
        <v>538.40276511813806</v>
      </c>
      <c r="W66">
        <f t="shared" ref="W66:W129" si="35">P67+(1-E67)*(O67*(W67+$AL$14*W67))</f>
        <v>106034.27864059227</v>
      </c>
      <c r="X66">
        <f t="shared" ref="X66:X129" si="36">S67+(1-R67)*(O67*(X67+$AL$14*X67))</f>
        <v>109763.6654897352</v>
      </c>
      <c r="Y66">
        <f t="shared" ref="Y66:Y129" si="37">G66*(X66-W66)</f>
        <v>151595.67517802314</v>
      </c>
      <c r="Z66">
        <f t="shared" si="26"/>
        <v>31296.396517592471</v>
      </c>
      <c r="AA66">
        <f t="shared" si="27"/>
        <v>640.886114984453</v>
      </c>
      <c r="AB66">
        <f t="shared" si="28"/>
        <v>61</v>
      </c>
      <c r="AC66">
        <f>$AL$7*INDEX(I_L,MATCH(AB66-$AL$13,cpi_u,0))/INDEX(I_L,MATCH(AB2-$AL$13,cpi_u,0))</f>
        <v>937.29147656400005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IF(B67&gt;=120,1,INDEX(mort_v2_F,MATCH(B67,mort_age,0))*INDEX(cif,MATCH(B67,cif_age,0),MATCH(C67,cif_year,0)))</f>
        <v>3.4579519924825372E-2</v>
      </c>
      <c r="E67">
        <f t="shared" ref="E67:E130" si="43">1-(1-D67)^(1/12)</f>
        <v>2.9283325370986768E-3</v>
      </c>
      <c r="F67">
        <f t="shared" ref="F67:F130" si="44">G66*E67</f>
        <v>0.11903365514609122</v>
      </c>
      <c r="G67">
        <f t="shared" ref="G67:G130" si="45">G66-F67</f>
        <v>40.529920532286113</v>
      </c>
      <c r="H67" t="b">
        <f t="shared" ref="H67:H130" si="46">AND(A67-$AL$10&gt;0,MOD(A67-$AL$10,12)=0)</f>
        <v>0</v>
      </c>
      <c r="I67">
        <f t="shared" ref="I67:I130" si="47">IF($AL$4="CPI",IF(H67,INDEX(I_L,MATCH(A67-$AL$13,cpi_u,0))/INDEX(I_L,MATCH(A67-$AL$13-12,cpi_u,0)),1),1)</f>
        <v>1</v>
      </c>
      <c r="J67">
        <f t="shared" ref="J67:J130" si="48">J66*I67</f>
        <v>937.29147656399959</v>
      </c>
      <c r="K67">
        <f t="shared" ref="K67:K130" si="49">$AL$17*(INDEX(I_L,MATCH(A67-1,cpi_u,0))/$AL$18)</f>
        <v>6.0460233256104807</v>
      </c>
      <c r="L67">
        <f t="shared" ref="L67:L130" si="50">G66*J67</f>
        <v>38099.918291120703</v>
      </c>
      <c r="M67">
        <f t="shared" ref="M67:M130" si="51">G66*K67</f>
        <v>245.76452517888691</v>
      </c>
      <c r="N67">
        <f t="shared" si="33"/>
        <v>0.81330004254338917</v>
      </c>
      <c r="O67">
        <f t="shared" ref="O67:O130" si="52">N67/N66</f>
        <v>0.99649568645641418</v>
      </c>
      <c r="P67">
        <f t="shared" ref="P67:P130" si="53">J67+K67</f>
        <v>943.33749988961006</v>
      </c>
      <c r="Q67">
        <f t="shared" ref="Q67:Q130" si="54">IF(B67&gt;=120,1,D67*$AL$15)</f>
        <v>3.2162868085882028E-2</v>
      </c>
      <c r="R67">
        <f t="shared" ref="R67:R130" si="55">1-(1-Q67)^(1/12)</f>
        <v>2.7205806625556495E-3</v>
      </c>
      <c r="S67">
        <f t="shared" ref="S67:S130" si="56">J67+K67*$AL$16</f>
        <v>943.72710650633053</v>
      </c>
      <c r="T67">
        <f t="shared" ref="T67:T130" si="57">L67</f>
        <v>38099.918291120703</v>
      </c>
      <c r="U67">
        <f t="shared" si="34"/>
        <v>4286323.9287387496</v>
      </c>
      <c r="V67">
        <f t="shared" ref="V67:V130" si="58">$AL$14*U67</f>
        <v>535.42248775180951</v>
      </c>
      <c r="W67">
        <f t="shared" si="35"/>
        <v>105757.02770806747</v>
      </c>
      <c r="X67">
        <f t="shared" si="36"/>
        <v>109486.84714976521</v>
      </c>
      <c r="Y67">
        <f t="shared" si="37"/>
        <v>151169.28557178495</v>
      </c>
      <c r="Z67">
        <f t="shared" ref="Z67:Z130" si="59">N66*L67</f>
        <v>31095.634018505556</v>
      </c>
      <c r="AA67">
        <f t="shared" ref="AA67:AA130" si="60">N66*M67+N67*V67</f>
        <v>636.04233729356906</v>
      </c>
      <c r="AB67">
        <f t="shared" ref="AB67:AB130" si="61">IF(H67,A67,AB66)</f>
        <v>61</v>
      </c>
      <c r="AC67">
        <f>$AL$7*INDEX(I_L,MATCH(AB67-$AL$13,cpi_u,0))/INDEX(I_L,MATCH(AB2-$AL$13,cpi_u,0))</f>
        <v>937.29147656400005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3.4579519924825372E-2</v>
      </c>
      <c r="E68">
        <f t="shared" si="43"/>
        <v>2.9283325370986768E-3</v>
      </c>
      <c r="F68">
        <f t="shared" si="44"/>
        <v>0.11868508502071715</v>
      </c>
      <c r="G68">
        <f t="shared" si="45"/>
        <v>40.411235447265398</v>
      </c>
      <c r="H68" t="b">
        <f t="shared" si="46"/>
        <v>0</v>
      </c>
      <c r="I68">
        <f t="shared" si="47"/>
        <v>1</v>
      </c>
      <c r="J68">
        <f t="shared" si="48"/>
        <v>937.29147656399959</v>
      </c>
      <c r="K68">
        <f t="shared" si="49"/>
        <v>6.0584771437448897</v>
      </c>
      <c r="L68">
        <f t="shared" si="50"/>
        <v>37988.349060728018</v>
      </c>
      <c r="M68">
        <f t="shared" si="51"/>
        <v>245.54959718265212</v>
      </c>
      <c r="N68">
        <f t="shared" si="33"/>
        <v>0.81044394757196014</v>
      </c>
      <c r="O68">
        <f t="shared" si="52"/>
        <v>0.99648826408210023</v>
      </c>
      <c r="P68">
        <f t="shared" si="53"/>
        <v>943.34995370774448</v>
      </c>
      <c r="Q68">
        <f t="shared" si="54"/>
        <v>3.2162868085882028E-2</v>
      </c>
      <c r="R68">
        <f t="shared" si="55"/>
        <v>2.7205806625556495E-3</v>
      </c>
      <c r="S68">
        <f t="shared" si="56"/>
        <v>943.74036285030513</v>
      </c>
      <c r="T68">
        <f t="shared" si="57"/>
        <v>37988.349060728018</v>
      </c>
      <c r="U68">
        <f t="shared" si="34"/>
        <v>4262528.3236400103</v>
      </c>
      <c r="V68">
        <f t="shared" si="58"/>
        <v>532.45008009169237</v>
      </c>
      <c r="W68">
        <f t="shared" si="35"/>
        <v>105478.79262940124</v>
      </c>
      <c r="X68">
        <f t="shared" si="36"/>
        <v>109209.13241793787</v>
      </c>
      <c r="Y68">
        <f t="shared" si="37"/>
        <v>150747.6394928559</v>
      </c>
      <c r="Z68">
        <f t="shared" si="59"/>
        <v>30895.925907243214</v>
      </c>
      <c r="AA68">
        <f t="shared" si="60"/>
        <v>631.22644262968061</v>
      </c>
      <c r="AB68">
        <f t="shared" si="61"/>
        <v>61</v>
      </c>
      <c r="AC68">
        <f>$AL$7*INDEX(I_L,MATCH(AB68-$AL$13,cpi_u,0))/INDEX(I_L,MATCH(AB2-$AL$13,cpi_u,0))</f>
        <v>937.29147656400005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3.4579519924825372E-2</v>
      </c>
      <c r="E69">
        <f t="shared" si="43"/>
        <v>2.9283325370986768E-3</v>
      </c>
      <c r="F69">
        <f t="shared" si="44"/>
        <v>0.11833753562458266</v>
      </c>
      <c r="G69">
        <f t="shared" si="45"/>
        <v>40.292897911640814</v>
      </c>
      <c r="H69" t="b">
        <f t="shared" si="46"/>
        <v>0</v>
      </c>
      <c r="I69">
        <f t="shared" si="47"/>
        <v>1</v>
      </c>
      <c r="J69">
        <f t="shared" si="48"/>
        <v>937.29147656399959</v>
      </c>
      <c r="K69">
        <f t="shared" si="49"/>
        <v>6.0709566147055893</v>
      </c>
      <c r="L69">
        <f t="shared" si="50"/>
        <v>37877.106542142828</v>
      </c>
      <c r="M69">
        <f t="shared" si="51"/>
        <v>245.33485714700086</v>
      </c>
      <c r="N69">
        <f t="shared" si="33"/>
        <v>0.80759195359536462</v>
      </c>
      <c r="O69">
        <f t="shared" si="52"/>
        <v>0.99648094851576108</v>
      </c>
      <c r="P69">
        <f t="shared" si="53"/>
        <v>943.36243317870515</v>
      </c>
      <c r="Q69">
        <f t="shared" si="54"/>
        <v>3.2162868085882028E-2</v>
      </c>
      <c r="R69">
        <f t="shared" si="55"/>
        <v>2.7205806625556495E-3</v>
      </c>
      <c r="S69">
        <f t="shared" si="56"/>
        <v>943.75364650017775</v>
      </c>
      <c r="T69">
        <f t="shared" si="57"/>
        <v>37877.106542142828</v>
      </c>
      <c r="U69">
        <f t="shared" si="34"/>
        <v>4238794.7972228127</v>
      </c>
      <c r="V69">
        <f t="shared" si="58"/>
        <v>529.48542693698823</v>
      </c>
      <c r="W69">
        <f t="shared" si="35"/>
        <v>105199.55170556769</v>
      </c>
      <c r="X69">
        <f t="shared" si="36"/>
        <v>108930.49994685939</v>
      </c>
      <c r="Y69">
        <f t="shared" si="37"/>
        <v>150330.71659998226</v>
      </c>
      <c r="Z69">
        <f t="shared" si="59"/>
        <v>30697.27174861795</v>
      </c>
      <c r="AA69">
        <f t="shared" si="60"/>
        <v>626.43832044353633</v>
      </c>
      <c r="AB69">
        <f t="shared" si="61"/>
        <v>61</v>
      </c>
      <c r="AC69">
        <f>$AL$7*INDEX(I_L,MATCH(AB69-$AL$13,cpi_u,0))/INDEX(I_L,MATCH(AB2-$AL$13,cpi_u,0))</f>
        <v>937.29147656400005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3.4579519924825372E-2</v>
      </c>
      <c r="E70">
        <f t="shared" si="43"/>
        <v>2.9283325370986768E-3</v>
      </c>
      <c r="F70">
        <f t="shared" si="44"/>
        <v>0.11799100396865313</v>
      </c>
      <c r="G70">
        <f t="shared" si="45"/>
        <v>40.17490690767216</v>
      </c>
      <c r="H70" t="b">
        <f t="shared" si="46"/>
        <v>0</v>
      </c>
      <c r="I70">
        <f t="shared" si="47"/>
        <v>1</v>
      </c>
      <c r="J70">
        <f t="shared" si="48"/>
        <v>937.29147656399959</v>
      </c>
      <c r="K70">
        <f t="shared" si="49"/>
        <v>6.0834617913332023</v>
      </c>
      <c r="L70">
        <f t="shared" si="50"/>
        <v>37766.189778644315</v>
      </c>
      <c r="M70">
        <f t="shared" si="51"/>
        <v>245.12030490755629</v>
      </c>
      <c r="N70">
        <f t="shared" si="33"/>
        <v>0.80474417317716695</v>
      </c>
      <c r="O70">
        <f t="shared" si="52"/>
        <v>0.99647373849439747</v>
      </c>
      <c r="P70">
        <f t="shared" si="53"/>
        <v>943.3749383553328</v>
      </c>
      <c r="Q70">
        <f t="shared" si="54"/>
        <v>3.2162868085882028E-2</v>
      </c>
      <c r="R70">
        <f t="shared" si="55"/>
        <v>2.7205806625556495E-3</v>
      </c>
      <c r="S70">
        <f t="shared" si="56"/>
        <v>943.76695751219415</v>
      </c>
      <c r="T70">
        <f t="shared" si="57"/>
        <v>37766.189778644315</v>
      </c>
      <c r="U70">
        <f t="shared" si="34"/>
        <v>4215122.439400997</v>
      </c>
      <c r="V70">
        <f t="shared" si="58"/>
        <v>526.52841460506272</v>
      </c>
      <c r="W70">
        <f t="shared" si="35"/>
        <v>104919.28330009509</v>
      </c>
      <c r="X70">
        <f t="shared" si="36"/>
        <v>108650.92846487311</v>
      </c>
      <c r="Y70">
        <f t="shared" si="37"/>
        <v>149918.49710742186</v>
      </c>
      <c r="Z70">
        <f t="shared" si="59"/>
        <v>30499.670983188655</v>
      </c>
      <c r="AA70">
        <f t="shared" si="60"/>
        <v>621.67785957182059</v>
      </c>
      <c r="AB70">
        <f t="shared" si="61"/>
        <v>61</v>
      </c>
      <c r="AC70">
        <f>$AL$7*INDEX(I_L,MATCH(AB70-$AL$13,cpi_u,0))/INDEX(I_L,MATCH(AB2-$AL$13,cpi_u,0))</f>
        <v>937.29147656400005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3.4579519924825372E-2</v>
      </c>
      <c r="E71">
        <f t="shared" si="43"/>
        <v>2.9283325370986768E-3</v>
      </c>
      <c r="F71">
        <f t="shared" si="44"/>
        <v>0.11764548707264677</v>
      </c>
      <c r="G71">
        <f t="shared" si="45"/>
        <v>40.057261420599509</v>
      </c>
      <c r="H71" t="b">
        <f t="shared" si="46"/>
        <v>0</v>
      </c>
      <c r="I71">
        <f t="shared" si="47"/>
        <v>1</v>
      </c>
      <c r="J71">
        <f t="shared" si="48"/>
        <v>937.29147656399959</v>
      </c>
      <c r="K71">
        <f t="shared" si="49"/>
        <v>6.0959927265771947</v>
      </c>
      <c r="L71">
        <f t="shared" si="50"/>
        <v>37655.597816313268</v>
      </c>
      <c r="M71">
        <f t="shared" si="51"/>
        <v>244.90594030008538</v>
      </c>
      <c r="N71">
        <f t="shared" si="33"/>
        <v>0.801900716486045</v>
      </c>
      <c r="O71">
        <f t="shared" si="52"/>
        <v>0.99646663276865255</v>
      </c>
      <c r="P71">
        <f t="shared" si="53"/>
        <v>943.38746929057675</v>
      </c>
      <c r="Q71">
        <f t="shared" si="54"/>
        <v>3.2162868085882028E-2</v>
      </c>
      <c r="R71">
        <f t="shared" si="55"/>
        <v>2.7205806625556495E-3</v>
      </c>
      <c r="S71">
        <f t="shared" si="56"/>
        <v>943.78029594271595</v>
      </c>
      <c r="T71">
        <f t="shared" si="57"/>
        <v>37655.597816313268</v>
      </c>
      <c r="U71">
        <f t="shared" si="34"/>
        <v>4191510.3520378596</v>
      </c>
      <c r="V71">
        <f t="shared" si="58"/>
        <v>523.5789309059378</v>
      </c>
      <c r="W71">
        <f t="shared" si="35"/>
        <v>104637.9658366354</v>
      </c>
      <c r="X71">
        <f t="shared" si="36"/>
        <v>108370.39677360373</v>
      </c>
      <c r="Y71">
        <f t="shared" si="37"/>
        <v>149510.96177647365</v>
      </c>
      <c r="Z71">
        <f t="shared" si="59"/>
        <v>30303.122930180954</v>
      </c>
      <c r="AA71">
        <f t="shared" si="60"/>
        <v>616.94494826343782</v>
      </c>
      <c r="AB71">
        <f t="shared" si="61"/>
        <v>61</v>
      </c>
      <c r="AC71">
        <f>$AL$7*INDEX(I_L,MATCH(AB71-$AL$13,cpi_u,0))/INDEX(I_L,MATCH(AB2-$AL$13,cpi_u,0))</f>
        <v>937.29147656400005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3.4579519924825372E-2</v>
      </c>
      <c r="E72">
        <f t="shared" si="43"/>
        <v>2.9283325370986768E-3</v>
      </c>
      <c r="F72">
        <f t="shared" si="44"/>
        <v>0.11730098196500911</v>
      </c>
      <c r="G72">
        <f t="shared" si="45"/>
        <v>39.9399604386345</v>
      </c>
      <c r="H72" t="b">
        <f t="shared" si="46"/>
        <v>0</v>
      </c>
      <c r="I72">
        <f t="shared" si="47"/>
        <v>1</v>
      </c>
      <c r="J72">
        <f t="shared" si="48"/>
        <v>937.29147656399959</v>
      </c>
      <c r="K72">
        <f t="shared" si="49"/>
        <v>6.1085494734960948</v>
      </c>
      <c r="L72">
        <f t="shared" si="50"/>
        <v>37545.329704023847</v>
      </c>
      <c r="M72">
        <f t="shared" si="51"/>
        <v>244.69176316049857</v>
      </c>
      <c r="N72">
        <f t="shared" si="33"/>
        <v>0.7990616913287516</v>
      </c>
      <c r="O72">
        <f t="shared" si="52"/>
        <v>0.99645963010267147</v>
      </c>
      <c r="P72">
        <f t="shared" si="53"/>
        <v>943.40002603749565</v>
      </c>
      <c r="Q72">
        <f t="shared" si="54"/>
        <v>3.2162868085882028E-2</v>
      </c>
      <c r="R72">
        <f t="shared" si="55"/>
        <v>2.7205806625556495E-3</v>
      </c>
      <c r="S72">
        <f t="shared" si="56"/>
        <v>943.79366184822061</v>
      </c>
      <c r="T72">
        <f t="shared" si="57"/>
        <v>37545.329704023847</v>
      </c>
      <c r="U72">
        <f t="shared" si="34"/>
        <v>4167957.648745602</v>
      </c>
      <c r="V72">
        <f t="shared" si="58"/>
        <v>520.63686511723961</v>
      </c>
      <c r="W72">
        <f t="shared" si="35"/>
        <v>104355.5777965639</v>
      </c>
      <c r="X72">
        <f t="shared" si="36"/>
        <v>108088.88374553368</v>
      </c>
      <c r="Y72">
        <f t="shared" si="37"/>
        <v>149108.09190717174</v>
      </c>
      <c r="Z72">
        <f t="shared" si="59"/>
        <v>30107.626790361512</v>
      </c>
      <c r="AA72">
        <f t="shared" si="60"/>
        <v>612.23947420531795</v>
      </c>
      <c r="AB72">
        <f t="shared" si="61"/>
        <v>61</v>
      </c>
      <c r="AC72">
        <f>$AL$7*INDEX(I_L,MATCH(AB72-$AL$13,cpi_u,0))/INDEX(I_L,MATCH(AB2-$AL$13,cpi_u,0))</f>
        <v>937.29147656400005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3.4579519924825372E-2</v>
      </c>
      <c r="E73">
        <f t="shared" si="43"/>
        <v>2.9283325370986768E-3</v>
      </c>
      <c r="F73">
        <f t="shared" si="44"/>
        <v>0.11695748568288734</v>
      </c>
      <c r="G73">
        <f t="shared" si="45"/>
        <v>39.823002952951612</v>
      </c>
      <c r="H73" t="b">
        <f t="shared" si="46"/>
        <v>0</v>
      </c>
      <c r="I73">
        <f t="shared" si="47"/>
        <v>1</v>
      </c>
      <c r="J73">
        <f t="shared" si="48"/>
        <v>937.29147656399959</v>
      </c>
      <c r="K73">
        <f t="shared" si="49"/>
        <v>6.1211320852577327</v>
      </c>
      <c r="L73">
        <f t="shared" si="50"/>
        <v>37435.384493435457</v>
      </c>
      <c r="M73">
        <f t="shared" si="51"/>
        <v>244.47777332485015</v>
      </c>
      <c r="N73">
        <f t="shared" si="33"/>
        <v>0.79622720318280216</v>
      </c>
      <c r="O73">
        <f t="shared" si="52"/>
        <v>0.99645272927396134</v>
      </c>
      <c r="P73">
        <f t="shared" si="53"/>
        <v>943.41260864925732</v>
      </c>
      <c r="Q73">
        <f t="shared" si="54"/>
        <v>3.2162868085882028E-2</v>
      </c>
      <c r="R73">
        <f t="shared" si="55"/>
        <v>2.7205806625556495E-3</v>
      </c>
      <c r="S73">
        <f t="shared" si="56"/>
        <v>943.80705528530234</v>
      </c>
      <c r="T73">
        <f t="shared" si="57"/>
        <v>37435.384493435457</v>
      </c>
      <c r="U73">
        <f t="shared" si="34"/>
        <v>4144463.4546883674</v>
      </c>
      <c r="V73">
        <f t="shared" si="58"/>
        <v>517.70210795959531</v>
      </c>
      <c r="W73">
        <f t="shared" si="35"/>
        <v>104072.09771660858</v>
      </c>
      <c r="X73">
        <f t="shared" si="36"/>
        <v>107806.36832161114</v>
      </c>
      <c r="Y73">
        <f t="shared" si="37"/>
        <v>148709.8693301373</v>
      </c>
      <c r="Z73">
        <f t="shared" si="59"/>
        <v>29913.181648866655</v>
      </c>
      <c r="AA73">
        <f t="shared" si="60"/>
        <v>607.56132454775161</v>
      </c>
      <c r="AB73">
        <f t="shared" si="61"/>
        <v>61</v>
      </c>
      <c r="AC73">
        <f>$AL$7*INDEX(I_L,MATCH(AB73-$AL$13,cpi_u,0))/INDEX(I_L,MATCH(AB2-$AL$13,cpi_u,0))</f>
        <v>937.29147656400005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3.8957887402864121E-2</v>
      </c>
      <c r="E74">
        <f t="shared" si="43"/>
        <v>3.3059440706820764E-3</v>
      </c>
      <c r="F74">
        <f t="shared" si="44"/>
        <v>0.1316526204890652</v>
      </c>
      <c r="G74">
        <f t="shared" si="45"/>
        <v>39.691350332462548</v>
      </c>
      <c r="H74" t="b">
        <f t="shared" si="46"/>
        <v>0</v>
      </c>
      <c r="I74">
        <f t="shared" si="47"/>
        <v>1</v>
      </c>
      <c r="J74">
        <f t="shared" si="48"/>
        <v>937.29147656399959</v>
      </c>
      <c r="K74">
        <f t="shared" si="49"/>
        <v>6.1337406151394447</v>
      </c>
      <c r="L74">
        <f t="shared" si="50"/>
        <v>37325.761238984531</v>
      </c>
      <c r="M74">
        <f t="shared" si="51"/>
        <v>244.26397062933734</v>
      </c>
      <c r="N74">
        <f t="shared" si="33"/>
        <v>0.79339735522888644</v>
      </c>
      <c r="O74">
        <f t="shared" si="52"/>
        <v>0.99644592907325469</v>
      </c>
      <c r="P74">
        <f t="shared" si="53"/>
        <v>943.42521717913905</v>
      </c>
      <c r="Q74">
        <f t="shared" si="54"/>
        <v>3.6235245491173247E-2</v>
      </c>
      <c r="R74">
        <f t="shared" si="55"/>
        <v>3.0709453666283304E-3</v>
      </c>
      <c r="S74">
        <f t="shared" si="56"/>
        <v>943.82047631067144</v>
      </c>
      <c r="T74">
        <f t="shared" si="57"/>
        <v>37325.761238984531</v>
      </c>
      <c r="U74">
        <f t="shared" si="34"/>
        <v>4121026.9063887801</v>
      </c>
      <c r="V74">
        <f t="shared" si="58"/>
        <v>514.77455157246686</v>
      </c>
      <c r="W74">
        <f t="shared" si="35"/>
        <v>103826.82553932416</v>
      </c>
      <c r="X74">
        <f t="shared" si="36"/>
        <v>107560.6177588821</v>
      </c>
      <c r="Y74">
        <f t="shared" si="37"/>
        <v>148199.25505509731</v>
      </c>
      <c r="Z74">
        <f t="shared" si="59"/>
        <v>29719.786477985697</v>
      </c>
      <c r="AA74">
        <f t="shared" si="60"/>
        <v>602.91038592925463</v>
      </c>
      <c r="AB74">
        <f t="shared" si="61"/>
        <v>61</v>
      </c>
      <c r="AC74">
        <f>$AL$7*INDEX(I_L,MATCH(AB74-$AL$13,cpi_u,0))/INDEX(I_L,MATCH(AB2-$AL$13,cpi_u,0))</f>
        <v>937.29147656400005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3.8342045014588391E-2</v>
      </c>
      <c r="E75">
        <f t="shared" si="43"/>
        <v>3.2527356631432136E-3</v>
      </c>
      <c r="F75">
        <f t="shared" si="44"/>
        <v>0.12910547074471218</v>
      </c>
      <c r="G75">
        <f t="shared" si="45"/>
        <v>39.562244861717836</v>
      </c>
      <c r="H75" t="b">
        <f t="shared" si="46"/>
        <v>1</v>
      </c>
      <c r="I75">
        <f t="shared" si="47"/>
        <v>1.0249999999999999</v>
      </c>
      <c r="J75">
        <f t="shared" si="48"/>
        <v>960.7237634780995</v>
      </c>
      <c r="K75">
        <f t="shared" si="49"/>
        <v>6.1463751165283194</v>
      </c>
      <c r="L75">
        <f t="shared" si="50"/>
        <v>38132.423468931134</v>
      </c>
      <c r="M75">
        <f t="shared" si="51"/>
        <v>243.95792802485585</v>
      </c>
      <c r="N75">
        <f t="shared" si="33"/>
        <v>0.79057224838300288</v>
      </c>
      <c r="O75">
        <f t="shared" si="52"/>
        <v>0.99643922830437404</v>
      </c>
      <c r="P75">
        <f t="shared" si="53"/>
        <v>966.87013859462786</v>
      </c>
      <c r="Q75">
        <f t="shared" si="54"/>
        <v>3.5662442353973332E-2</v>
      </c>
      <c r="R75">
        <f t="shared" si="55"/>
        <v>3.0215826468957818E-3</v>
      </c>
      <c r="S75">
        <f t="shared" si="56"/>
        <v>967.26621189525542</v>
      </c>
      <c r="T75">
        <f t="shared" si="57"/>
        <v>38132.423468931134</v>
      </c>
      <c r="U75">
        <f t="shared" si="34"/>
        <v>4096728.1214284291</v>
      </c>
      <c r="V75">
        <f t="shared" si="58"/>
        <v>511.73928963027259</v>
      </c>
      <c r="W75">
        <f t="shared" si="35"/>
        <v>103551.45760175525</v>
      </c>
      <c r="X75">
        <f t="shared" si="36"/>
        <v>107285.072256021</v>
      </c>
      <c r="Y75">
        <f t="shared" si="37"/>
        <v>147710.17717135965</v>
      </c>
      <c r="Z75">
        <f t="shared" si="59"/>
        <v>30254.16392871788</v>
      </c>
      <c r="AA75">
        <f t="shared" si="60"/>
        <v>598.122455670965</v>
      </c>
      <c r="AB75">
        <f t="shared" si="61"/>
        <v>73</v>
      </c>
      <c r="AC75">
        <f>$AL$7*INDEX(I_L,MATCH(AB75-$AL$13,cpi_u,0))/INDEX(I_L,MATCH(AB2-$AL$13,cpi_u,0))</f>
        <v>960.72376347809995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3.8342045014588391E-2</v>
      </c>
      <c r="E76">
        <f t="shared" si="43"/>
        <v>3.2527356631432136E-3</v>
      </c>
      <c r="F76">
        <f t="shared" si="44"/>
        <v>0.12868552477571396</v>
      </c>
      <c r="G76">
        <f t="shared" si="45"/>
        <v>39.433559336942125</v>
      </c>
      <c r="H76" t="b">
        <f t="shared" si="46"/>
        <v>0</v>
      </c>
      <c r="I76">
        <f t="shared" si="47"/>
        <v>1</v>
      </c>
      <c r="J76">
        <f t="shared" si="48"/>
        <v>960.7237634780995</v>
      </c>
      <c r="K76">
        <f t="shared" si="49"/>
        <v>6.1590356429214017</v>
      </c>
      <c r="L76">
        <f t="shared" si="50"/>
        <v>38008.388775191663</v>
      </c>
      <c r="M76">
        <f t="shared" si="51"/>
        <v>243.66527621730424</v>
      </c>
      <c r="N76">
        <f t="shared" si="33"/>
        <v>0.78775198132831203</v>
      </c>
      <c r="O76">
        <f t="shared" si="52"/>
        <v>0.99643262578409586</v>
      </c>
      <c r="P76">
        <f t="shared" si="53"/>
        <v>966.88279912102087</v>
      </c>
      <c r="Q76">
        <f t="shared" si="54"/>
        <v>3.5662442353973332E-2</v>
      </c>
      <c r="R76">
        <f t="shared" si="55"/>
        <v>3.0215826468957818E-3</v>
      </c>
      <c r="S76">
        <f t="shared" si="56"/>
        <v>967.27968826779863</v>
      </c>
      <c r="T76">
        <f t="shared" si="57"/>
        <v>38008.388775191663</v>
      </c>
      <c r="U76">
        <f t="shared" si="34"/>
        <v>4072497.2914606016</v>
      </c>
      <c r="V76">
        <f t="shared" si="58"/>
        <v>508.71251622785201</v>
      </c>
      <c r="W76">
        <f t="shared" si="35"/>
        <v>103274.90999894125</v>
      </c>
      <c r="X76">
        <f t="shared" si="36"/>
        <v>107008.43413046238</v>
      </c>
      <c r="Y76">
        <f t="shared" si="37"/>
        <v>147226.14537624386</v>
      </c>
      <c r="Z76">
        <f t="shared" si="59"/>
        <v>30048.377371418563</v>
      </c>
      <c r="AA76">
        <f t="shared" si="60"/>
        <v>593.37429785698123</v>
      </c>
      <c r="AB76">
        <f t="shared" si="61"/>
        <v>73</v>
      </c>
      <c r="AC76">
        <f>$AL$7*INDEX(I_L,MATCH(AB76-$AL$13,cpi_u,0))/INDEX(I_L,MATCH(AB2-$AL$13,cpi_u,0))</f>
        <v>960.72376347809995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3.8342045014588391E-2</v>
      </c>
      <c r="E77">
        <f t="shared" si="43"/>
        <v>3.2527356631432136E-3</v>
      </c>
      <c r="F77">
        <f t="shared" si="44"/>
        <v>0.12826694477994571</v>
      </c>
      <c r="G77">
        <f t="shared" si="45"/>
        <v>39.30529239216218</v>
      </c>
      <c r="H77" t="b">
        <f t="shared" si="46"/>
        <v>0</v>
      </c>
      <c r="I77">
        <f t="shared" si="47"/>
        <v>1</v>
      </c>
      <c r="J77">
        <f t="shared" si="48"/>
        <v>960.7237634780995</v>
      </c>
      <c r="K77">
        <f t="shared" si="49"/>
        <v>6.1717222479259464</v>
      </c>
      <c r="L77">
        <f t="shared" si="50"/>
        <v>37884.757533523989</v>
      </c>
      <c r="M77">
        <f t="shared" si="51"/>
        <v>243.37297547471363</v>
      </c>
      <c r="N77">
        <f t="shared" si="33"/>
        <v>0.7849366505467078</v>
      </c>
      <c r="O77">
        <f t="shared" si="52"/>
        <v>0.99642612034201805</v>
      </c>
      <c r="P77">
        <f t="shared" si="53"/>
        <v>966.89548572602541</v>
      </c>
      <c r="Q77">
        <f t="shared" si="54"/>
        <v>3.5662442353973332E-2</v>
      </c>
      <c r="R77">
        <f t="shared" si="55"/>
        <v>3.0215826468957818E-3</v>
      </c>
      <c r="S77">
        <f t="shared" si="56"/>
        <v>967.29319239946278</v>
      </c>
      <c r="T77">
        <f t="shared" si="57"/>
        <v>37884.757533523989</v>
      </c>
      <c r="U77">
        <f t="shared" si="34"/>
        <v>4048333.5309758624</v>
      </c>
      <c r="V77">
        <f t="shared" si="58"/>
        <v>505.69412075255133</v>
      </c>
      <c r="W77">
        <f t="shared" si="35"/>
        <v>102997.16105872659</v>
      </c>
      <c r="X77">
        <f t="shared" si="36"/>
        <v>106730.682184784</v>
      </c>
      <c r="Y77">
        <f t="shared" si="37"/>
        <v>146747.13951200125</v>
      </c>
      <c r="Z77">
        <f t="shared" si="59"/>
        <v>29843.792809176219</v>
      </c>
      <c r="AA77">
        <f t="shared" si="60"/>
        <v>588.65539297664236</v>
      </c>
      <c r="AB77">
        <f t="shared" si="61"/>
        <v>73</v>
      </c>
      <c r="AC77">
        <f>$AL$7*INDEX(I_L,MATCH(AB77-$AL$13,cpi_u,0))/INDEX(I_L,MATCH(AB2-$AL$13,cpi_u,0))</f>
        <v>960.72376347809995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3.8342045014588391E-2</v>
      </c>
      <c r="E78">
        <f t="shared" si="43"/>
        <v>3.2527356631432136E-3</v>
      </c>
      <c r="F78">
        <f t="shared" si="44"/>
        <v>0.12784972631425756</v>
      </c>
      <c r="G78">
        <f t="shared" si="45"/>
        <v>39.17744266584792</v>
      </c>
      <c r="H78" t="b">
        <f t="shared" si="46"/>
        <v>0</v>
      </c>
      <c r="I78">
        <f t="shared" si="47"/>
        <v>1</v>
      </c>
      <c r="J78">
        <f t="shared" si="48"/>
        <v>960.7237634780995</v>
      </c>
      <c r="K78">
        <f t="shared" si="49"/>
        <v>6.1844349852596201</v>
      </c>
      <c r="L78">
        <f t="shared" si="50"/>
        <v>37761.528431605162</v>
      </c>
      <c r="M78">
        <f t="shared" si="51"/>
        <v>243.08102537594658</v>
      </c>
      <c r="N78">
        <f t="shared" si="33"/>
        <v>0.78212635035010536</v>
      </c>
      <c r="O78">
        <f t="shared" si="52"/>
        <v>0.99641971082042724</v>
      </c>
      <c r="P78">
        <f t="shared" si="53"/>
        <v>966.9081984633591</v>
      </c>
      <c r="Q78">
        <f t="shared" si="54"/>
        <v>3.5662442353973332E-2</v>
      </c>
      <c r="R78">
        <f t="shared" si="55"/>
        <v>3.0215826468957818E-3</v>
      </c>
      <c r="S78">
        <f t="shared" si="56"/>
        <v>967.30672434742712</v>
      </c>
      <c r="T78">
        <f t="shared" si="57"/>
        <v>37761.528431605162</v>
      </c>
      <c r="U78">
        <f t="shared" si="34"/>
        <v>4024235.9657632122</v>
      </c>
      <c r="V78">
        <f t="shared" si="58"/>
        <v>502.68399400305128</v>
      </c>
      <c r="W78">
        <f t="shared" si="35"/>
        <v>102718.18913977401</v>
      </c>
      <c r="X78">
        <f t="shared" si="36"/>
        <v>106451.79526658023</v>
      </c>
      <c r="Y78">
        <f t="shared" si="37"/>
        <v>146273.13996980916</v>
      </c>
      <c r="Z78">
        <f t="shared" si="59"/>
        <v>29640.407646628431</v>
      </c>
      <c r="AA78">
        <f t="shared" si="60"/>
        <v>583.96560347907553</v>
      </c>
      <c r="AB78">
        <f t="shared" si="61"/>
        <v>73</v>
      </c>
      <c r="AC78">
        <f>$AL$7*INDEX(I_L,MATCH(AB78-$AL$13,cpi_u,0))/INDEX(I_L,MATCH(AB2-$AL$13,cpi_u,0))</f>
        <v>960.72376347809995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3.8342045014588391E-2</v>
      </c>
      <c r="E79">
        <f t="shared" si="43"/>
        <v>3.2527356631432136E-3</v>
      </c>
      <c r="F79">
        <f t="shared" si="44"/>
        <v>0.12743386494995207</v>
      </c>
      <c r="G79">
        <f t="shared" si="45"/>
        <v>39.05000880089797</v>
      </c>
      <c r="H79" t="b">
        <f t="shared" si="46"/>
        <v>0</v>
      </c>
      <c r="I79">
        <f t="shared" si="47"/>
        <v>1</v>
      </c>
      <c r="J79">
        <f t="shared" si="48"/>
        <v>960.7237634780995</v>
      </c>
      <c r="K79">
        <f t="shared" si="49"/>
        <v>6.1971739087507434</v>
      </c>
      <c r="L79">
        <f t="shared" si="50"/>
        <v>37638.700161380882</v>
      </c>
      <c r="M79">
        <f t="shared" si="51"/>
        <v>242.7894255003709</v>
      </c>
      <c r="N79">
        <f t="shared" si="33"/>
        <v>0.77932117291144365</v>
      </c>
      <c r="O79">
        <f t="shared" si="52"/>
        <v>0.99641339607416879</v>
      </c>
      <c r="P79">
        <f t="shared" si="53"/>
        <v>966.92093738685026</v>
      </c>
      <c r="Q79">
        <f t="shared" si="54"/>
        <v>3.5662442353973332E-2</v>
      </c>
      <c r="R79">
        <f t="shared" si="55"/>
        <v>3.0215826468957818E-3</v>
      </c>
      <c r="S79">
        <f t="shared" si="56"/>
        <v>967.32028416898879</v>
      </c>
      <c r="T79">
        <f t="shared" si="57"/>
        <v>37638.700161380882</v>
      </c>
      <c r="U79">
        <f t="shared" si="34"/>
        <v>4000203.7327215932</v>
      </c>
      <c r="V79">
        <f t="shared" si="58"/>
        <v>499.68202816582141</v>
      </c>
      <c r="W79">
        <f t="shared" si="35"/>
        <v>102437.97262933302</v>
      </c>
      <c r="X79">
        <f t="shared" si="36"/>
        <v>106171.75226623067</v>
      </c>
      <c r="Y79">
        <f t="shared" si="37"/>
        <v>145804.1276814671</v>
      </c>
      <c r="Z79">
        <f t="shared" si="59"/>
        <v>29438.21918914275</v>
      </c>
      <c r="AA79">
        <f t="shared" si="60"/>
        <v>579.30479154316083</v>
      </c>
      <c r="AB79">
        <f t="shared" si="61"/>
        <v>73</v>
      </c>
      <c r="AC79">
        <f>$AL$7*INDEX(I_L,MATCH(AB79-$AL$13,cpi_u,0))/INDEX(I_L,MATCH(AB2-$AL$13,cpi_u,0))</f>
        <v>960.72376347809995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3.8342045014588391E-2</v>
      </c>
      <c r="E80">
        <f t="shared" si="43"/>
        <v>3.2527356631432136E-3</v>
      </c>
      <c r="F80">
        <f t="shared" si="44"/>
        <v>0.12701935627273719</v>
      </c>
      <c r="G80">
        <f t="shared" si="45"/>
        <v>38.92298944462523</v>
      </c>
      <c r="H80" t="b">
        <f t="shared" si="46"/>
        <v>0</v>
      </c>
      <c r="I80">
        <f t="shared" si="47"/>
        <v>1</v>
      </c>
      <c r="J80">
        <f t="shared" si="48"/>
        <v>960.7237634780995</v>
      </c>
      <c r="K80">
        <f t="shared" si="49"/>
        <v>6.2099390723385124</v>
      </c>
      <c r="L80">
        <f t="shared" si="50"/>
        <v>37516.271419051605</v>
      </c>
      <c r="M80">
        <f t="shared" si="51"/>
        <v>242.49817542785908</v>
      </c>
      <c r="N80">
        <f t="shared" si="33"/>
        <v>0.77652120829540239</v>
      </c>
      <c r="O80">
        <f t="shared" si="52"/>
        <v>0.99640717497051834</v>
      </c>
      <c r="P80">
        <f t="shared" si="53"/>
        <v>966.93370255043806</v>
      </c>
      <c r="Q80">
        <f t="shared" si="54"/>
        <v>3.5662442353973332E-2</v>
      </c>
      <c r="R80">
        <f t="shared" si="55"/>
        <v>3.0215826468957818E-3</v>
      </c>
      <c r="S80">
        <f t="shared" si="56"/>
        <v>967.3338719215626</v>
      </c>
      <c r="T80">
        <f t="shared" si="57"/>
        <v>37516.271419051605</v>
      </c>
      <c r="U80">
        <f t="shared" si="34"/>
        <v>3976235.9796747202</v>
      </c>
      <c r="V80">
        <f t="shared" si="58"/>
        <v>496.68811679198973</v>
      </c>
      <c r="W80">
        <f t="shared" si="35"/>
        <v>102156.48994103135</v>
      </c>
      <c r="X80">
        <f t="shared" si="36"/>
        <v>105890.53211469401</v>
      </c>
      <c r="Y80">
        <f t="shared" si="37"/>
        <v>145340.08411125714</v>
      </c>
      <c r="Z80">
        <f t="shared" si="59"/>
        <v>29237.224645559367</v>
      </c>
      <c r="AA80">
        <f t="shared" si="60"/>
        <v>574.67281910060797</v>
      </c>
      <c r="AB80">
        <f t="shared" si="61"/>
        <v>73</v>
      </c>
      <c r="AC80">
        <f>$AL$7*INDEX(I_L,MATCH(AB80-$AL$13,cpi_u,0))/INDEX(I_L,MATCH(AB2-$AL$13,cpi_u,0))</f>
        <v>960.72376347809995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3.8342045014588391E-2</v>
      </c>
      <c r="E81">
        <f t="shared" si="43"/>
        <v>3.2527356631432136E-3</v>
      </c>
      <c r="F81">
        <f t="shared" si="44"/>
        <v>0.12660619588267935</v>
      </c>
      <c r="G81">
        <f t="shared" si="45"/>
        <v>38.796383248742551</v>
      </c>
      <c r="H81" t="b">
        <f t="shared" si="46"/>
        <v>0</v>
      </c>
      <c r="I81">
        <f t="shared" si="47"/>
        <v>1</v>
      </c>
      <c r="J81">
        <f t="shared" si="48"/>
        <v>960.7237634780995</v>
      </c>
      <c r="K81">
        <f t="shared" si="49"/>
        <v>6.2227305300732283</v>
      </c>
      <c r="L81">
        <f t="shared" si="50"/>
        <v>37394.240905058694</v>
      </c>
      <c r="M81">
        <f t="shared" si="51"/>
        <v>242.20727473878742</v>
      </c>
      <c r="N81">
        <f t="shared" si="33"/>
        <v>0.77372654448882849</v>
      </c>
      <c r="O81">
        <f t="shared" si="52"/>
        <v>0.99640104638905014</v>
      </c>
      <c r="P81">
        <f t="shared" si="53"/>
        <v>966.94649400817275</v>
      </c>
      <c r="Q81">
        <f t="shared" si="54"/>
        <v>3.5662442353973332E-2</v>
      </c>
      <c r="R81">
        <f t="shared" si="55"/>
        <v>3.0215826468957818E-3</v>
      </c>
      <c r="S81">
        <f t="shared" si="56"/>
        <v>967.34748766268206</v>
      </c>
      <c r="T81">
        <f t="shared" si="57"/>
        <v>37394.240905058694</v>
      </c>
      <c r="U81">
        <f t="shared" si="34"/>
        <v>3952331.8651891956</v>
      </c>
      <c r="V81">
        <f t="shared" si="58"/>
        <v>493.70215477462307</v>
      </c>
      <c r="W81">
        <f t="shared" si="35"/>
        <v>101873.71951268947</v>
      </c>
      <c r="X81">
        <f t="shared" si="36"/>
        <v>105608.11378132664</v>
      </c>
      <c r="Y81">
        <f t="shared" si="37"/>
        <v>144880.99124795545</v>
      </c>
      <c r="Z81">
        <f t="shared" si="59"/>
        <v>29037.421130885537</v>
      </c>
      <c r="AA81">
        <f t="shared" si="60"/>
        <v>570.0695478585576</v>
      </c>
      <c r="AB81">
        <f t="shared" si="61"/>
        <v>73</v>
      </c>
      <c r="AC81">
        <f>$AL$7*INDEX(I_L,MATCH(AB81-$AL$13,cpi_u,0))/INDEX(I_L,MATCH(AB2-$AL$13,cpi_u,0))</f>
        <v>960.72376347809995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3.8342045014588391E-2</v>
      </c>
      <c r="E82">
        <f t="shared" si="43"/>
        <v>3.2527356631432136E-3</v>
      </c>
      <c r="F82">
        <f t="shared" si="44"/>
        <v>0.12619437939415687</v>
      </c>
      <c r="G82">
        <f t="shared" si="45"/>
        <v>38.670188869348394</v>
      </c>
      <c r="H82" t="b">
        <f t="shared" si="46"/>
        <v>0</v>
      </c>
      <c r="I82">
        <f t="shared" si="47"/>
        <v>1</v>
      </c>
      <c r="J82">
        <f t="shared" si="48"/>
        <v>960.7237634780995</v>
      </c>
      <c r="K82">
        <f t="shared" si="49"/>
        <v>6.2355483361165316</v>
      </c>
      <c r="L82">
        <f t="shared" si="50"/>
        <v>37272.607324070639</v>
      </c>
      <c r="M82">
        <f t="shared" si="51"/>
        <v>241.91672301403588</v>
      </c>
      <c r="N82">
        <f t="shared" si="33"/>
        <v>0.77093726743087743</v>
      </c>
      <c r="O82">
        <f t="shared" si="52"/>
        <v>0.99639500922151525</v>
      </c>
      <c r="P82">
        <f t="shared" si="53"/>
        <v>966.95931181421599</v>
      </c>
      <c r="Q82">
        <f t="shared" si="54"/>
        <v>3.5662442353973332E-2</v>
      </c>
      <c r="R82">
        <f t="shared" si="55"/>
        <v>3.0215826468957818E-3</v>
      </c>
      <c r="S82">
        <f t="shared" si="56"/>
        <v>967.36113144999888</v>
      </c>
      <c r="T82">
        <f t="shared" si="57"/>
        <v>37272.607324070639</v>
      </c>
      <c r="U82">
        <f t="shared" si="34"/>
        <v>3928490.5583957988</v>
      </c>
      <c r="V82">
        <f t="shared" si="58"/>
        <v>490.72403832640339</v>
      </c>
      <c r="W82">
        <f t="shared" si="35"/>
        <v>101589.63980415651</v>
      </c>
      <c r="X82">
        <f t="shared" si="36"/>
        <v>105324.47627172497</v>
      </c>
      <c r="Y82">
        <f t="shared" si="37"/>
        <v>144426.83159700222</v>
      </c>
      <c r="Z82">
        <f t="shared" si="59"/>
        <v>28838.805668942176</v>
      </c>
      <c r="AA82">
        <f t="shared" si="60"/>
        <v>565.49483932171358</v>
      </c>
      <c r="AB82">
        <f t="shared" si="61"/>
        <v>73</v>
      </c>
      <c r="AC82">
        <f>$AL$7*INDEX(I_L,MATCH(AB82-$AL$13,cpi_u,0))/INDEX(I_L,MATCH(AB2-$AL$13,cpi_u,0))</f>
        <v>960.72376347809995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3.8342045014588391E-2</v>
      </c>
      <c r="E83">
        <f t="shared" si="43"/>
        <v>3.2527356631432136E-3</v>
      </c>
      <c r="F83">
        <f t="shared" si="44"/>
        <v>0.12578390243581328</v>
      </c>
      <c r="G83">
        <f t="shared" si="45"/>
        <v>38.54440496691258</v>
      </c>
      <c r="H83" t="b">
        <f t="shared" si="46"/>
        <v>0</v>
      </c>
      <c r="I83">
        <f t="shared" si="47"/>
        <v>1</v>
      </c>
      <c r="J83">
        <f t="shared" si="48"/>
        <v>960.7237634780995</v>
      </c>
      <c r="K83">
        <f t="shared" si="49"/>
        <v>6.2483925447416224</v>
      </c>
      <c r="L83">
        <f t="shared" si="50"/>
        <v>37151.369384969301</v>
      </c>
      <c r="M83">
        <f t="shared" si="51"/>
        <v>241.62651983498696</v>
      </c>
      <c r="N83">
        <f t="shared" si="33"/>
        <v>0.76815346104286142</v>
      </c>
      <c r="O83">
        <f t="shared" si="52"/>
        <v>0.99638906237171154</v>
      </c>
      <c r="P83">
        <f t="shared" si="53"/>
        <v>966.97215602284109</v>
      </c>
      <c r="Q83">
        <f t="shared" si="54"/>
        <v>3.5662442353973332E-2</v>
      </c>
      <c r="R83">
        <f t="shared" si="55"/>
        <v>3.0215826468957818E-3</v>
      </c>
      <c r="S83">
        <f t="shared" si="56"/>
        <v>967.37480334128372</v>
      </c>
      <c r="T83">
        <f t="shared" si="57"/>
        <v>37151.369384969301</v>
      </c>
      <c r="U83">
        <f t="shared" si="34"/>
        <v>3904711.238813933</v>
      </c>
      <c r="V83">
        <f t="shared" si="58"/>
        <v>487.7536649576985</v>
      </c>
      <c r="W83">
        <f t="shared" si="35"/>
        <v>101304.22929516841</v>
      </c>
      <c r="X83">
        <f t="shared" si="36"/>
        <v>105039.59862559146</v>
      </c>
      <c r="Y83">
        <f t="shared" si="37"/>
        <v>143977.58817281132</v>
      </c>
      <c r="Z83">
        <f t="shared" si="59"/>
        <v>28641.375194963392</v>
      </c>
      <c r="AA83">
        <f t="shared" si="60"/>
        <v>560.94855481401385</v>
      </c>
      <c r="AB83">
        <f t="shared" si="61"/>
        <v>73</v>
      </c>
      <c r="AC83">
        <f>$AL$7*INDEX(I_L,MATCH(AB83-$AL$13,cpi_u,0))/INDEX(I_L,MATCH(AB2-$AL$13,cpi_u,0))</f>
        <v>960.72376347809995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3.8342045014588391E-2</v>
      </c>
      <c r="E84">
        <f t="shared" si="43"/>
        <v>3.2527356631432136E-3</v>
      </c>
      <c r="F84">
        <f t="shared" si="44"/>
        <v>0.12537476065051098</v>
      </c>
      <c r="G84">
        <f t="shared" si="45"/>
        <v>38.419030206262072</v>
      </c>
      <c r="H84" t="b">
        <f t="shared" si="46"/>
        <v>0</v>
      </c>
      <c r="I84">
        <f t="shared" si="47"/>
        <v>1</v>
      </c>
      <c r="J84">
        <f t="shared" si="48"/>
        <v>960.7237634780995</v>
      </c>
      <c r="K84">
        <f t="shared" si="49"/>
        <v>6.2612632103334969</v>
      </c>
      <c r="L84">
        <f t="shared" si="50"/>
        <v>37030.525800836207</v>
      </c>
      <c r="M84">
        <f t="shared" si="51"/>
        <v>241.33666478352544</v>
      </c>
      <c r="N84">
        <f t="shared" si="33"/>
        <v>0.76537520725780972</v>
      </c>
      <c r="O84">
        <f t="shared" si="52"/>
        <v>0.99638320475536246</v>
      </c>
      <c r="P84">
        <f t="shared" si="53"/>
        <v>966.98502668843298</v>
      </c>
      <c r="Q84">
        <f t="shared" si="54"/>
        <v>3.5662442353973332E-2</v>
      </c>
      <c r="R84">
        <f t="shared" si="55"/>
        <v>3.0215826468957818E-3</v>
      </c>
      <c r="S84">
        <f t="shared" si="56"/>
        <v>967.38850339442604</v>
      </c>
      <c r="T84">
        <f t="shared" si="57"/>
        <v>37030.525800836207</v>
      </c>
      <c r="U84">
        <f t="shared" si="34"/>
        <v>3880993.0961791328</v>
      </c>
      <c r="V84">
        <f t="shared" si="58"/>
        <v>484.79093345501582</v>
      </c>
      <c r="W84">
        <f t="shared" si="35"/>
        <v>101017.46648322637</v>
      </c>
      <c r="X84">
        <f t="shared" si="36"/>
        <v>104753.45991462328</v>
      </c>
      <c r="Y84">
        <f t="shared" si="37"/>
        <v>143533.24449123471</v>
      </c>
      <c r="Z84">
        <f t="shared" si="59"/>
        <v>28445.12655814931</v>
      </c>
      <c r="AA84">
        <f t="shared" si="60"/>
        <v>556.4305554998457</v>
      </c>
      <c r="AB84">
        <f t="shared" si="61"/>
        <v>73</v>
      </c>
      <c r="AC84">
        <f>$AL$7*INDEX(I_L,MATCH(AB84-$AL$13,cpi_u,0))/INDEX(I_L,MATCH(AB2-$AL$13,cpi_u,0))</f>
        <v>960.72376347809995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3.8342045014588391E-2</v>
      </c>
      <c r="E85">
        <f t="shared" si="43"/>
        <v>3.2527356631432136E-3</v>
      </c>
      <c r="F85">
        <f t="shared" si="44"/>
        <v>0.12496694969528502</v>
      </c>
      <c r="G85">
        <f t="shared" si="45"/>
        <v>38.294063256566787</v>
      </c>
      <c r="H85" t="b">
        <f t="shared" si="46"/>
        <v>0</v>
      </c>
      <c r="I85">
        <f t="shared" si="47"/>
        <v>1</v>
      </c>
      <c r="J85">
        <f t="shared" si="48"/>
        <v>960.7237634780995</v>
      </c>
      <c r="K85">
        <f t="shared" si="49"/>
        <v>6.2741603873891743</v>
      </c>
      <c r="L85">
        <f t="shared" si="50"/>
        <v>36910.075288938882</v>
      </c>
      <c r="M85">
        <f t="shared" si="51"/>
        <v>241.04715744203762</v>
      </c>
      <c r="N85">
        <f t="shared" si="33"/>
        <v>0.76260258604973641</v>
      </c>
      <c r="O85">
        <f t="shared" si="52"/>
        <v>0.99637743529999223</v>
      </c>
      <c r="P85">
        <f t="shared" si="53"/>
        <v>966.9979238654887</v>
      </c>
      <c r="Q85">
        <f t="shared" si="54"/>
        <v>3.5662442353973332E-2</v>
      </c>
      <c r="R85">
        <f t="shared" si="55"/>
        <v>3.0215826468957818E-3</v>
      </c>
      <c r="S85">
        <f t="shared" si="56"/>
        <v>967.40223166743476</v>
      </c>
      <c r="T85">
        <f t="shared" si="57"/>
        <v>36910.075288938882</v>
      </c>
      <c r="U85">
        <f t="shared" si="34"/>
        <v>3857335.330273591</v>
      </c>
      <c r="V85">
        <f t="shared" si="58"/>
        <v>481.83574385983223</v>
      </c>
      <c r="W85">
        <f t="shared" si="35"/>
        <v>100729.32988149619</v>
      </c>
      <c r="X85">
        <f t="shared" si="36"/>
        <v>104466.03924042347</v>
      </c>
      <c r="Y85">
        <f t="shared" si="37"/>
        <v>143093.78456216655</v>
      </c>
      <c r="Z85">
        <f t="shared" si="59"/>
        <v>28250.056524172956</v>
      </c>
      <c r="AA85">
        <f t="shared" si="60"/>
        <v>551.94070240481187</v>
      </c>
      <c r="AB85">
        <f t="shared" si="61"/>
        <v>73</v>
      </c>
      <c r="AC85">
        <f>$AL$7*INDEX(I_L,MATCH(AB85-$AL$13,cpi_u,0))/INDEX(I_L,MATCH(AB2-$AL$13,cpi_u,0))</f>
        <v>960.72376347809995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4.3215916566998983E-2</v>
      </c>
      <c r="E86">
        <f t="shared" si="43"/>
        <v>3.6746926586491702E-3</v>
      </c>
      <c r="F86">
        <f t="shared" si="44"/>
        <v>0.1407189131187529</v>
      </c>
      <c r="G86">
        <f t="shared" si="45"/>
        <v>38.153344343448033</v>
      </c>
      <c r="H86" t="b">
        <f t="shared" si="46"/>
        <v>0</v>
      </c>
      <c r="I86">
        <f t="shared" si="47"/>
        <v>1</v>
      </c>
      <c r="J86">
        <f t="shared" si="48"/>
        <v>960.7237634780995</v>
      </c>
      <c r="K86">
        <f t="shared" si="49"/>
        <v>6.2870841305179308</v>
      </c>
      <c r="L86">
        <f t="shared" si="50"/>
        <v>36790.016570717249</v>
      </c>
      <c r="M86">
        <f t="shared" si="51"/>
        <v>240.75799739341085</v>
      </c>
      <c r="N86">
        <f t="shared" si="33"/>
        <v>0.75983567546261754</v>
      </c>
      <c r="O86">
        <f t="shared" si="52"/>
        <v>0.99637175294480529</v>
      </c>
      <c r="P86">
        <f t="shared" si="53"/>
        <v>967.01084760861738</v>
      </c>
      <c r="Q86">
        <f t="shared" si="54"/>
        <v>4.0195694641700301E-2</v>
      </c>
      <c r="R86">
        <f t="shared" si="55"/>
        <v>3.412984472913716E-3</v>
      </c>
      <c r="S86">
        <f t="shared" si="56"/>
        <v>967.4159882184382</v>
      </c>
      <c r="T86">
        <f t="shared" si="57"/>
        <v>36790.016570717249</v>
      </c>
      <c r="U86">
        <f t="shared" si="34"/>
        <v>3833737.1507596336</v>
      </c>
      <c r="V86">
        <f t="shared" si="58"/>
        <v>478.88799744779317</v>
      </c>
      <c r="W86">
        <f t="shared" si="35"/>
        <v>100482.33560468984</v>
      </c>
      <c r="X86">
        <f t="shared" si="36"/>
        <v>104218.23056573184</v>
      </c>
      <c r="Y86">
        <f t="shared" si="37"/>
        <v>142536.8868795876</v>
      </c>
      <c r="Z86">
        <f t="shared" si="59"/>
        <v>28056.161777641628</v>
      </c>
      <c r="AA86">
        <f t="shared" si="60"/>
        <v>547.47885643605503</v>
      </c>
      <c r="AB86">
        <f t="shared" si="61"/>
        <v>73</v>
      </c>
      <c r="AC86">
        <f>$AL$7*INDEX(I_L,MATCH(AB86-$AL$13,cpi_u,0))/INDEX(I_L,MATCH(AB2-$AL$13,cpi_u,0))</f>
        <v>960.72376347809995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4.2589182058577736E-2</v>
      </c>
      <c r="E87">
        <f t="shared" si="43"/>
        <v>3.6203226716284842E-3</v>
      </c>
      <c r="F87">
        <f t="shared" si="44"/>
        <v>0.1381274175250333</v>
      </c>
      <c r="G87">
        <f t="shared" si="45"/>
        <v>38.015216925922999</v>
      </c>
      <c r="H87" t="b">
        <f t="shared" si="46"/>
        <v>1</v>
      </c>
      <c r="I87">
        <f t="shared" si="47"/>
        <v>1.0249999999999999</v>
      </c>
      <c r="J87">
        <f t="shared" si="48"/>
        <v>984.74185756505187</v>
      </c>
      <c r="K87">
        <f t="shared" si="49"/>
        <v>6.3000344944415261</v>
      </c>
      <c r="L87">
        <f t="shared" si="50"/>
        <v>37571.195181086077</v>
      </c>
      <c r="M87">
        <f t="shared" si="51"/>
        <v>240.36738544202808</v>
      </c>
      <c r="N87">
        <f t="shared" si="33"/>
        <v>0.75707455163907522</v>
      </c>
      <c r="O87">
        <f t="shared" si="52"/>
        <v>0.99636615664056405</v>
      </c>
      <c r="P87">
        <f t="shared" si="53"/>
        <v>991.04189205949342</v>
      </c>
      <c r="Q87">
        <f t="shared" si="54"/>
        <v>3.9612760599728507E-2</v>
      </c>
      <c r="R87">
        <f t="shared" si="55"/>
        <v>3.3625590163314234E-3</v>
      </c>
      <c r="S87">
        <f t="shared" si="56"/>
        <v>991.44786719263664</v>
      </c>
      <c r="T87">
        <f t="shared" si="57"/>
        <v>37571.195181086077</v>
      </c>
      <c r="U87">
        <f t="shared" si="34"/>
        <v>3809293.8598137749</v>
      </c>
      <c r="V87">
        <f t="shared" si="58"/>
        <v>475.83468466400552</v>
      </c>
      <c r="W87">
        <f t="shared" si="35"/>
        <v>100204.44884575107</v>
      </c>
      <c r="X87">
        <f t="shared" si="36"/>
        <v>103939.82461761285</v>
      </c>
      <c r="Y87">
        <f t="shared" si="37"/>
        <v>142001.12026716227</v>
      </c>
      <c r="Z87">
        <f t="shared" si="59"/>
        <v>28547.93446835838</v>
      </c>
      <c r="AA87">
        <f t="shared" si="60"/>
        <v>542.88204522284946</v>
      </c>
      <c r="AB87">
        <f t="shared" si="61"/>
        <v>85</v>
      </c>
      <c r="AC87">
        <f>$AL$7*INDEX(I_L,MATCH(AB87-$AL$13,cpi_u,0))/INDEX(I_L,MATCH(AB2-$AL$13,cpi_u,0))</f>
        <v>984.74185756505233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4.2589182058577736E-2</v>
      </c>
      <c r="E88">
        <f t="shared" si="43"/>
        <v>3.6203226716284842E-3</v>
      </c>
      <c r="F88">
        <f t="shared" si="44"/>
        <v>0.13762735170379392</v>
      </c>
      <c r="G88">
        <f t="shared" si="45"/>
        <v>37.877589574219208</v>
      </c>
      <c r="H88" t="b">
        <f t="shared" si="46"/>
        <v>0</v>
      </c>
      <c r="I88">
        <f t="shared" si="47"/>
        <v>1</v>
      </c>
      <c r="J88">
        <f t="shared" si="48"/>
        <v>984.74185756505187</v>
      </c>
      <c r="K88">
        <f t="shared" si="49"/>
        <v>6.3130115339944357</v>
      </c>
      <c r="L88">
        <f t="shared" si="50"/>
        <v>37435.175331371815</v>
      </c>
      <c r="M88">
        <f t="shared" si="51"/>
        <v>239.9905029206524</v>
      </c>
      <c r="N88">
        <f t="shared" si="33"/>
        <v>0.75431928884877164</v>
      </c>
      <c r="O88">
        <f t="shared" si="52"/>
        <v>0.99636064534947266</v>
      </c>
      <c r="P88">
        <f t="shared" si="53"/>
        <v>991.0548690990463</v>
      </c>
      <c r="Q88">
        <f t="shared" si="54"/>
        <v>3.9612760599728507E-2</v>
      </c>
      <c r="R88">
        <f t="shared" si="55"/>
        <v>3.3625590163314234E-3</v>
      </c>
      <c r="S88">
        <f t="shared" si="56"/>
        <v>991.46168047449351</v>
      </c>
      <c r="T88">
        <f t="shared" si="57"/>
        <v>37435.175331371815</v>
      </c>
      <c r="U88">
        <f t="shared" si="34"/>
        <v>3784922.2988694794</v>
      </c>
      <c r="V88">
        <f t="shared" si="58"/>
        <v>472.79033197201727</v>
      </c>
      <c r="W88">
        <f t="shared" si="35"/>
        <v>99925.109845047657</v>
      </c>
      <c r="X88">
        <f t="shared" si="36"/>
        <v>103660.05504816768</v>
      </c>
      <c r="Y88">
        <f t="shared" si="37"/>
        <v>141470.72148597889</v>
      </c>
      <c r="Z88">
        <f t="shared" si="59"/>
        <v>28341.218579528486</v>
      </c>
      <c r="AA88">
        <f t="shared" si="60"/>
        <v>538.3255693839958</v>
      </c>
      <c r="AB88">
        <f t="shared" si="61"/>
        <v>85</v>
      </c>
      <c r="AC88">
        <f>$AL$7*INDEX(I_L,MATCH(AB88-$AL$13,cpi_u,0))/INDEX(I_L,MATCH(AB2-$AL$13,cpi_u,0))</f>
        <v>984.74185756505233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4.2589182058577736E-2</v>
      </c>
      <c r="E89">
        <f t="shared" si="43"/>
        <v>3.6203226716284842E-3</v>
      </c>
      <c r="F89">
        <f t="shared" si="44"/>
        <v>0.1371290962821845</v>
      </c>
      <c r="G89">
        <f t="shared" si="45"/>
        <v>37.74046047793702</v>
      </c>
      <c r="H89" t="b">
        <f t="shared" si="46"/>
        <v>0</v>
      </c>
      <c r="I89">
        <f t="shared" si="47"/>
        <v>1</v>
      </c>
      <c r="J89">
        <f t="shared" si="48"/>
        <v>984.74185756505187</v>
      </c>
      <c r="K89">
        <f t="shared" si="49"/>
        <v>6.3260153041240939</v>
      </c>
      <c r="L89">
        <f t="shared" si="50"/>
        <v>37299.647917403265</v>
      </c>
      <c r="M89">
        <f t="shared" si="51"/>
        <v>239.61421132984194</v>
      </c>
      <c r="N89">
        <f t="shared" si="33"/>
        <v>0.75156995951650807</v>
      </c>
      <c r="O89">
        <f t="shared" si="52"/>
        <v>0.99635521804505423</v>
      </c>
      <c r="P89">
        <f t="shared" si="53"/>
        <v>991.06787286917597</v>
      </c>
      <c r="Q89">
        <f t="shared" si="54"/>
        <v>3.9612760599728507E-2</v>
      </c>
      <c r="R89">
        <f t="shared" si="55"/>
        <v>3.3625590163314234E-3</v>
      </c>
      <c r="S89">
        <f t="shared" si="56"/>
        <v>991.4755222094492</v>
      </c>
      <c r="T89">
        <f t="shared" si="57"/>
        <v>37299.647917403265</v>
      </c>
      <c r="U89">
        <f t="shared" si="34"/>
        <v>3760621.6399514233</v>
      </c>
      <c r="V89">
        <f t="shared" si="58"/>
        <v>469.75483594599893</v>
      </c>
      <c r="W89">
        <f t="shared" si="35"/>
        <v>99644.296660075997</v>
      </c>
      <c r="X89">
        <f t="shared" si="36"/>
        <v>103378.90058502747</v>
      </c>
      <c r="Y89">
        <f t="shared" si="37"/>
        <v>140945.67183037952</v>
      </c>
      <c r="Z89">
        <f t="shared" si="59"/>
        <v>28135.843891365195</v>
      </c>
      <c r="AA89">
        <f t="shared" si="60"/>
        <v>533.79924452300395</v>
      </c>
      <c r="AB89">
        <f t="shared" si="61"/>
        <v>85</v>
      </c>
      <c r="AC89">
        <f>$AL$7*INDEX(I_L,MATCH(AB89-$AL$13,cpi_u,0))/INDEX(I_L,MATCH(AB2-$AL$13,cpi_u,0))</f>
        <v>984.74185756505233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4.2589182058577736E-2</v>
      </c>
      <c r="E90">
        <f t="shared" si="43"/>
        <v>3.6203226716284842E-3</v>
      </c>
      <c r="F90">
        <f t="shared" si="44"/>
        <v>0.13663264470597417</v>
      </c>
      <c r="G90">
        <f t="shared" si="45"/>
        <v>37.603827833231044</v>
      </c>
      <c r="H90" t="b">
        <f t="shared" si="46"/>
        <v>0</v>
      </c>
      <c r="I90">
        <f t="shared" si="47"/>
        <v>1</v>
      </c>
      <c r="J90">
        <f t="shared" si="48"/>
        <v>984.74185756505187</v>
      </c>
      <c r="K90">
        <f t="shared" si="49"/>
        <v>6.3390458598911099</v>
      </c>
      <c r="L90">
        <f t="shared" si="50"/>
        <v>37164.611156404128</v>
      </c>
      <c r="M90">
        <f t="shared" si="51"/>
        <v>239.23850974305074</v>
      </c>
      <c r="N90">
        <f t="shared" si="33"/>
        <v>0.74882663425003493</v>
      </c>
      <c r="O90">
        <f t="shared" si="52"/>
        <v>0.99634987371203876</v>
      </c>
      <c r="P90">
        <f t="shared" si="53"/>
        <v>991.08090342494302</v>
      </c>
      <c r="Q90">
        <f t="shared" si="54"/>
        <v>3.9612760599728507E-2</v>
      </c>
      <c r="R90">
        <f t="shared" si="55"/>
        <v>3.3625590163314234E-3</v>
      </c>
      <c r="S90">
        <f t="shared" si="56"/>
        <v>991.48939245611268</v>
      </c>
      <c r="T90">
        <f t="shared" si="57"/>
        <v>37164.611156404128</v>
      </c>
      <c r="U90">
        <f t="shared" si="34"/>
        <v>3736391.0650560218</v>
      </c>
      <c r="V90">
        <f t="shared" si="58"/>
        <v>466.72809440573229</v>
      </c>
      <c r="W90">
        <f t="shared" si="35"/>
        <v>99361.987338802923</v>
      </c>
      <c r="X90">
        <f t="shared" si="36"/>
        <v>103096.33996199681</v>
      </c>
      <c r="Y90">
        <f t="shared" si="37"/>
        <v>140425.95311115769</v>
      </c>
      <c r="Z90">
        <f t="shared" si="59"/>
        <v>27931.805302265413</v>
      </c>
      <c r="AA90">
        <f t="shared" si="60"/>
        <v>529.30290512615147</v>
      </c>
      <c r="AB90">
        <f t="shared" si="61"/>
        <v>85</v>
      </c>
      <c r="AC90">
        <f>$AL$7*INDEX(I_L,MATCH(AB90-$AL$13,cpi_u,0))/INDEX(I_L,MATCH(AB2-$AL$13,cpi_u,0))</f>
        <v>984.74185756505233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4.2589182058577736E-2</v>
      </c>
      <c r="E91">
        <f t="shared" si="43"/>
        <v>3.6203226716284842E-3</v>
      </c>
      <c r="F91">
        <f t="shared" si="44"/>
        <v>0.13613799044466057</v>
      </c>
      <c r="G91">
        <f t="shared" si="45"/>
        <v>37.467689842786385</v>
      </c>
      <c r="H91" t="b">
        <f t="shared" si="46"/>
        <v>0</v>
      </c>
      <c r="I91">
        <f t="shared" si="47"/>
        <v>1</v>
      </c>
      <c r="J91">
        <f t="shared" si="48"/>
        <v>984.74185756505187</v>
      </c>
      <c r="K91">
        <f t="shared" si="49"/>
        <v>6.352103256469511</v>
      </c>
      <c r="L91">
        <f t="shared" si="50"/>
        <v>37030.063272052335</v>
      </c>
      <c r="M91">
        <f t="shared" si="51"/>
        <v>238.86339723518574</v>
      </c>
      <c r="N91">
        <f t="shared" si="33"/>
        <v>0.74608938186756724</v>
      </c>
      <c r="O91">
        <f t="shared" si="52"/>
        <v>0.99634461134624419</v>
      </c>
      <c r="P91">
        <f t="shared" si="53"/>
        <v>991.09396082152136</v>
      </c>
      <c r="Q91">
        <f t="shared" si="54"/>
        <v>3.9612760599728507E-2</v>
      </c>
      <c r="R91">
        <f t="shared" si="55"/>
        <v>3.3625590163314234E-3</v>
      </c>
      <c r="S91">
        <f t="shared" si="56"/>
        <v>991.50329127321334</v>
      </c>
      <c r="T91">
        <f t="shared" si="57"/>
        <v>37030.063272052335</v>
      </c>
      <c r="U91">
        <f t="shared" si="34"/>
        <v>3712229.765987359</v>
      </c>
      <c r="V91">
        <f t="shared" si="58"/>
        <v>463.71000639611572</v>
      </c>
      <c r="W91">
        <f t="shared" si="35"/>
        <v>99078.159917619705</v>
      </c>
      <c r="X91">
        <f t="shared" si="36"/>
        <v>102812.35191704612</v>
      </c>
      <c r="Y91">
        <f t="shared" si="37"/>
        <v>139911.54764792335</v>
      </c>
      <c r="Z91">
        <f t="shared" si="59"/>
        <v>27729.097646076785</v>
      </c>
      <c r="AA91">
        <f t="shared" si="60"/>
        <v>524.83638583503694</v>
      </c>
      <c r="AB91">
        <f t="shared" si="61"/>
        <v>85</v>
      </c>
      <c r="AC91">
        <f>$AL$7*INDEX(I_L,MATCH(AB91-$AL$13,cpi_u,0))/INDEX(I_L,MATCH(AB2-$AL$13,cpi_u,0))</f>
        <v>984.74185756505233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4.2589182058577736E-2</v>
      </c>
      <c r="E92">
        <f t="shared" si="43"/>
        <v>3.6203226716284842E-3</v>
      </c>
      <c r="F92">
        <f t="shared" si="44"/>
        <v>0.13564512699138381</v>
      </c>
      <c r="G92">
        <f t="shared" si="45"/>
        <v>37.332044715795</v>
      </c>
      <c r="H92" t="b">
        <f t="shared" si="46"/>
        <v>0</v>
      </c>
      <c r="I92">
        <f t="shared" si="47"/>
        <v>1</v>
      </c>
      <c r="J92">
        <f t="shared" si="48"/>
        <v>984.74185756505187</v>
      </c>
      <c r="K92">
        <f t="shared" si="49"/>
        <v>6.3651875491469738</v>
      </c>
      <c r="L92">
        <f t="shared" si="50"/>
        <v>36896.00249445669</v>
      </c>
      <c r="M92">
        <f t="shared" si="51"/>
        <v>238.48887288260443</v>
      </c>
      <c r="N92">
        <f t="shared" si="33"/>
        <v>0.74335826942500849</v>
      </c>
      <c r="O92">
        <f t="shared" si="52"/>
        <v>0.99633942995446145</v>
      </c>
      <c r="P92">
        <f t="shared" si="53"/>
        <v>991.10704511419885</v>
      </c>
      <c r="Q92">
        <f t="shared" si="54"/>
        <v>3.9612760599728507E-2</v>
      </c>
      <c r="R92">
        <f t="shared" si="55"/>
        <v>3.3625590163314234E-3</v>
      </c>
      <c r="S92">
        <f t="shared" si="56"/>
        <v>991.5172187196016</v>
      </c>
      <c r="T92">
        <f t="shared" si="57"/>
        <v>36896.00249445669</v>
      </c>
      <c r="U92">
        <f t="shared" si="34"/>
        <v>3688136.944195969</v>
      </c>
      <c r="V92">
        <f t="shared" si="58"/>
        <v>460.70047216702568</v>
      </c>
      <c r="W92">
        <f t="shared" si="35"/>
        <v>98792.792419311081</v>
      </c>
      <c r="X92">
        <f t="shared" si="36"/>
        <v>102526.91519032104</v>
      </c>
      <c r="Y92">
        <f t="shared" si="37"/>
        <v>139402.43826161226</v>
      </c>
      <c r="Z92">
        <f t="shared" si="59"/>
        <v>27527.715694473412</v>
      </c>
      <c r="AA92">
        <f t="shared" si="60"/>
        <v>520.39952146463963</v>
      </c>
      <c r="AB92">
        <f t="shared" si="61"/>
        <v>85</v>
      </c>
      <c r="AC92">
        <f>$AL$7*INDEX(I_L,MATCH(AB92-$AL$13,cpi_u,0))/INDEX(I_L,MATCH(AB2-$AL$13,cpi_u,0))</f>
        <v>984.74185756505233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4.2589182058577736E-2</v>
      </c>
      <c r="E93">
        <f t="shared" si="43"/>
        <v>3.6203226716284842E-3</v>
      </c>
      <c r="F93">
        <f t="shared" si="44"/>
        <v>0.13515404786284099</v>
      </c>
      <c r="G93">
        <f t="shared" si="45"/>
        <v>37.196890667932159</v>
      </c>
      <c r="H93" t="b">
        <f t="shared" si="46"/>
        <v>0</v>
      </c>
      <c r="I93">
        <f t="shared" si="47"/>
        <v>1</v>
      </c>
      <c r="J93">
        <f t="shared" si="48"/>
        <v>984.74185756505187</v>
      </c>
      <c r="K93">
        <f t="shared" si="49"/>
        <v>6.378298793325059</v>
      </c>
      <c r="L93">
        <f t="shared" si="50"/>
        <v>36762.427060133545</v>
      </c>
      <c r="M93">
        <f t="shared" si="51"/>
        <v>238.11493576311238</v>
      </c>
      <c r="N93">
        <f t="shared" si="33"/>
        <v>0.7406333622428849</v>
      </c>
      <c r="O93">
        <f t="shared" si="52"/>
        <v>0.9963343285543439</v>
      </c>
      <c r="P93">
        <f t="shared" si="53"/>
        <v>991.1201563583769</v>
      </c>
      <c r="Q93">
        <f t="shared" si="54"/>
        <v>3.9612760599728507E-2</v>
      </c>
      <c r="R93">
        <f t="shared" si="55"/>
        <v>3.3625590163314234E-3</v>
      </c>
      <c r="S93">
        <f t="shared" si="56"/>
        <v>991.531174854249</v>
      </c>
      <c r="T93">
        <f t="shared" si="57"/>
        <v>36762.427060133545</v>
      </c>
      <c r="U93">
        <f t="shared" si="34"/>
        <v>3664111.8106203978</v>
      </c>
      <c r="V93">
        <f t="shared" si="58"/>
        <v>457.69939315352542</v>
      </c>
      <c r="W93">
        <f t="shared" si="35"/>
        <v>98505.862851038619</v>
      </c>
      <c r="X93">
        <f t="shared" si="36"/>
        <v>102240.00852216819</v>
      </c>
      <c r="Y93">
        <f t="shared" si="37"/>
        <v>138898.608267139</v>
      </c>
      <c r="Z93">
        <f t="shared" si="59"/>
        <v>27327.654159283975</v>
      </c>
      <c r="AA93">
        <f t="shared" si="60"/>
        <v>515.99214702093786</v>
      </c>
      <c r="AB93">
        <f t="shared" si="61"/>
        <v>85</v>
      </c>
      <c r="AC93">
        <f>$AL$7*INDEX(I_L,MATCH(AB93-$AL$13,cpi_u,0))/INDEX(I_L,MATCH(AB2-$AL$13,cpi_u,0))</f>
        <v>984.74185756505233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4.2589182058577736E-2</v>
      </c>
      <c r="E94">
        <f t="shared" si="43"/>
        <v>3.6203226716284842E-3</v>
      </c>
      <c r="F94">
        <f t="shared" si="44"/>
        <v>0.13466474659920077</v>
      </c>
      <c r="G94">
        <f t="shared" si="45"/>
        <v>37.06222592133296</v>
      </c>
      <c r="H94" t="b">
        <f t="shared" si="46"/>
        <v>0</v>
      </c>
      <c r="I94">
        <f t="shared" si="47"/>
        <v>1</v>
      </c>
      <c r="J94">
        <f t="shared" si="48"/>
        <v>984.74185756505187</v>
      </c>
      <c r="K94">
        <f t="shared" si="49"/>
        <v>6.3914370445194457</v>
      </c>
      <c r="L94">
        <f t="shared" si="50"/>
        <v>36629.335211983656</v>
      </c>
      <c r="M94">
        <f t="shared" si="51"/>
        <v>237.74158495596126</v>
      </c>
      <c r="N94">
        <f t="shared" si="33"/>
        <v>0.7379147239329874</v>
      </c>
      <c r="O94">
        <f t="shared" si="52"/>
        <v>0.99632930617429316</v>
      </c>
      <c r="P94">
        <f t="shared" si="53"/>
        <v>991.13329460957129</v>
      </c>
      <c r="Q94">
        <f t="shared" si="54"/>
        <v>3.9612760599728507E-2</v>
      </c>
      <c r="R94">
        <f t="shared" si="55"/>
        <v>3.3625590163314234E-3</v>
      </c>
      <c r="S94">
        <f t="shared" si="56"/>
        <v>991.54515973624871</v>
      </c>
      <c r="T94">
        <f t="shared" si="57"/>
        <v>36629.335211983656</v>
      </c>
      <c r="U94">
        <f t="shared" si="34"/>
        <v>3640153.5855315099</v>
      </c>
      <c r="V94">
        <f t="shared" si="58"/>
        <v>454.70667195641687</v>
      </c>
      <c r="W94">
        <f t="shared" si="35"/>
        <v>98217.349202338373</v>
      </c>
      <c r="X94">
        <f t="shared" si="36"/>
        <v>101951.61065117719</v>
      </c>
      <c r="Y94">
        <f t="shared" si="37"/>
        <v>138400.04146618853</v>
      </c>
      <c r="Z94">
        <f t="shared" si="59"/>
        <v>27128.907694773152</v>
      </c>
      <c r="AA94">
        <f t="shared" si="60"/>
        <v>511.61409771809286</v>
      </c>
      <c r="AB94">
        <f t="shared" si="61"/>
        <v>85</v>
      </c>
      <c r="AC94">
        <f>$AL$7*INDEX(I_L,MATCH(AB94-$AL$13,cpi_u,0))/INDEX(I_L,MATCH(AB2-$AL$13,cpi_u,0))</f>
        <v>984.74185756505233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4.2589182058577736E-2</v>
      </c>
      <c r="E95">
        <f t="shared" si="43"/>
        <v>3.6203226716284842E-3</v>
      </c>
      <c r="F95">
        <f t="shared" si="44"/>
        <v>0.13417721676401861</v>
      </c>
      <c r="G95">
        <f t="shared" si="45"/>
        <v>36.928048704568944</v>
      </c>
      <c r="H95" t="b">
        <f t="shared" si="46"/>
        <v>0</v>
      </c>
      <c r="I95">
        <f t="shared" si="47"/>
        <v>1</v>
      </c>
      <c r="J95">
        <f t="shared" si="48"/>
        <v>984.74185756505187</v>
      </c>
      <c r="K95">
        <f t="shared" si="49"/>
        <v>6.4046023583601626</v>
      </c>
      <c r="L95">
        <f t="shared" si="50"/>
        <v>36496.725199269036</v>
      </c>
      <c r="M95">
        <f t="shared" si="51"/>
        <v>237.36881954184622</v>
      </c>
      <c r="N95">
        <f t="shared" si="33"/>
        <v>0.73520241642472128</v>
      </c>
      <c r="O95">
        <f t="shared" si="52"/>
        <v>0.9963243618533455</v>
      </c>
      <c r="P95">
        <f t="shared" si="53"/>
        <v>991.14645992341207</v>
      </c>
      <c r="Q95">
        <f t="shared" si="54"/>
        <v>3.9612760599728507E-2</v>
      </c>
      <c r="R95">
        <f t="shared" si="55"/>
        <v>3.3625590163314234E-3</v>
      </c>
      <c r="S95">
        <f t="shared" si="56"/>
        <v>991.55917342481564</v>
      </c>
      <c r="T95">
        <f t="shared" si="57"/>
        <v>36496.725199269036</v>
      </c>
      <c r="U95">
        <f t="shared" si="34"/>
        <v>3616261.4983794931</v>
      </c>
      <c r="V95">
        <f t="shared" si="58"/>
        <v>451.72221232312916</v>
      </c>
      <c r="W95">
        <f t="shared" si="35"/>
        <v>97927.22944313263</v>
      </c>
      <c r="X95">
        <f t="shared" si="36"/>
        <v>101661.70031223867</v>
      </c>
      <c r="Y95">
        <f t="shared" si="37"/>
        <v>137906.72214014165</v>
      </c>
      <c r="Z95">
        <f t="shared" si="59"/>
        <v>26931.470899876716</v>
      </c>
      <c r="AA95">
        <f t="shared" si="60"/>
        <v>507.26520899520608</v>
      </c>
      <c r="AB95">
        <f t="shared" si="61"/>
        <v>85</v>
      </c>
      <c r="AC95">
        <f>$AL$7*INDEX(I_L,MATCH(AB95-$AL$13,cpi_u,0))/INDEX(I_L,MATCH(AB2-$AL$13,cpi_u,0))</f>
        <v>984.74185756505233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4.2589182058577736E-2</v>
      </c>
      <c r="E96">
        <f t="shared" si="43"/>
        <v>3.6203226716284842E-3</v>
      </c>
      <c r="F96">
        <f t="shared" si="44"/>
        <v>0.13369145194415183</v>
      </c>
      <c r="G96">
        <f t="shared" si="45"/>
        <v>36.794357252624792</v>
      </c>
      <c r="H96" t="b">
        <f t="shared" si="46"/>
        <v>0</v>
      </c>
      <c r="I96">
        <f t="shared" si="47"/>
        <v>1</v>
      </c>
      <c r="J96">
        <f t="shared" si="48"/>
        <v>984.74185756505187</v>
      </c>
      <c r="K96">
        <f t="shared" si="49"/>
        <v>6.4177947905918344</v>
      </c>
      <c r="L96">
        <f t="shared" si="50"/>
        <v>36364.595277589928</v>
      </c>
      <c r="M96">
        <f t="shared" si="51"/>
        <v>236.99663860290411</v>
      </c>
      <c r="N96">
        <f t="shared" si="33"/>
        <v>0.73249649999116984</v>
      </c>
      <c r="O96">
        <f t="shared" si="52"/>
        <v>0.99631949464106728</v>
      </c>
      <c r="P96">
        <f t="shared" si="53"/>
        <v>991.15965235564374</v>
      </c>
      <c r="Q96">
        <f t="shared" si="54"/>
        <v>3.9612760599728507E-2</v>
      </c>
      <c r="R96">
        <f t="shared" si="55"/>
        <v>3.3625590163314234E-3</v>
      </c>
      <c r="S96">
        <f t="shared" si="56"/>
        <v>991.5732159792866</v>
      </c>
      <c r="T96">
        <f t="shared" si="57"/>
        <v>36364.595277589928</v>
      </c>
      <c r="U96">
        <f t="shared" si="34"/>
        <v>3592434.7876434699</v>
      </c>
      <c r="V96">
        <f t="shared" si="58"/>
        <v>448.74591912893322</v>
      </c>
      <c r="W96">
        <f t="shared" si="35"/>
        <v>97635.481521754351</v>
      </c>
      <c r="X96">
        <f t="shared" si="36"/>
        <v>101370.25623461689</v>
      </c>
      <c r="Y96">
        <f t="shared" si="37"/>
        <v>137418.63504313325</v>
      </c>
      <c r="Z96">
        <f t="shared" si="59"/>
        <v>26735.338320391122</v>
      </c>
      <c r="AA96">
        <f t="shared" si="60"/>
        <v>502.94531653265562</v>
      </c>
      <c r="AB96">
        <f t="shared" si="61"/>
        <v>85</v>
      </c>
      <c r="AC96">
        <f>$AL$7*INDEX(I_L,MATCH(AB96-$AL$13,cpi_u,0))/INDEX(I_L,MATCH(AB2-$AL$13,cpi_u,0))</f>
        <v>984.74185756505233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4.2589182058577736E-2</v>
      </c>
      <c r="E97">
        <f t="shared" si="43"/>
        <v>3.6203226716284842E-3</v>
      </c>
      <c r="F97">
        <f t="shared" si="44"/>
        <v>0.13320744574967547</v>
      </c>
      <c r="G97">
        <f t="shared" si="45"/>
        <v>36.661149806875116</v>
      </c>
      <c r="H97" t="b">
        <f t="shared" si="46"/>
        <v>0</v>
      </c>
      <c r="I97">
        <f t="shared" si="47"/>
        <v>1</v>
      </c>
      <c r="J97">
        <f t="shared" si="48"/>
        <v>984.74185756505187</v>
      </c>
      <c r="K97">
        <f t="shared" si="49"/>
        <v>6.4310143970739038</v>
      </c>
      <c r="L97">
        <f t="shared" si="50"/>
        <v>36232.94370886188</v>
      </c>
      <c r="M97">
        <f t="shared" si="51"/>
        <v>236.62504122271065</v>
      </c>
      <c r="N97">
        <f t="shared" si="33"/>
        <v>0.72979703327486567</v>
      </c>
      <c r="O97">
        <f t="shared" si="52"/>
        <v>0.99631470359744145</v>
      </c>
      <c r="P97">
        <f t="shared" si="53"/>
        <v>991.17287196212578</v>
      </c>
      <c r="Q97">
        <f t="shared" si="54"/>
        <v>3.9612760599728507E-2</v>
      </c>
      <c r="R97">
        <f t="shared" si="55"/>
        <v>3.3625590163314234E-3</v>
      </c>
      <c r="S97">
        <f t="shared" si="56"/>
        <v>991.5872874591206</v>
      </c>
      <c r="T97">
        <f t="shared" si="57"/>
        <v>36232.94370886188</v>
      </c>
      <c r="U97">
        <f t="shared" si="34"/>
        <v>3568672.7006837134</v>
      </c>
      <c r="V97">
        <f t="shared" si="58"/>
        <v>445.77769835848125</v>
      </c>
      <c r="W97">
        <f t="shared" si="35"/>
        <v>97342.083362985009</v>
      </c>
      <c r="X97">
        <f t="shared" si="36"/>
        <v>101077.25714003785</v>
      </c>
      <c r="Y97">
        <f t="shared" si="37"/>
        <v>136935.76539524578</v>
      </c>
      <c r="Z97">
        <f t="shared" si="59"/>
        <v>26540.504451118402</v>
      </c>
      <c r="AA97">
        <f t="shared" si="60"/>
        <v>498.65425626801942</v>
      </c>
      <c r="AB97">
        <f t="shared" si="61"/>
        <v>85</v>
      </c>
      <c r="AC97">
        <f>$AL$7*INDEX(I_L,MATCH(AB97-$AL$13,cpi_u,0))/INDEX(I_L,MATCH(AB2-$AL$13,cpi_u,0))</f>
        <v>984.74185756505233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4.8020545061693821E-2</v>
      </c>
      <c r="E98">
        <f t="shared" si="43"/>
        <v>4.0925878900884838E-3</v>
      </c>
      <c r="F98">
        <f t="shared" si="44"/>
        <v>0.15003897773633684</v>
      </c>
      <c r="G98">
        <f t="shared" si="45"/>
        <v>36.511110829138779</v>
      </c>
      <c r="H98" t="b">
        <f t="shared" si="46"/>
        <v>0</v>
      </c>
      <c r="I98">
        <f t="shared" si="47"/>
        <v>1</v>
      </c>
      <c r="J98">
        <f t="shared" si="48"/>
        <v>984.74185756505187</v>
      </c>
      <c r="K98">
        <f t="shared" si="49"/>
        <v>6.4442612337808782</v>
      </c>
      <c r="L98">
        <f t="shared" si="50"/>
        <v>36101.768761292842</v>
      </c>
      <c r="M98">
        <f t="shared" si="51"/>
        <v>236.25402648627863</v>
      </c>
      <c r="N98">
        <f t="shared" si="33"/>
        <v>0.7271040733132742</v>
      </c>
      <c r="O98">
        <f t="shared" si="52"/>
        <v>0.99630998779276048</v>
      </c>
      <c r="P98">
        <f t="shared" si="53"/>
        <v>991.18611879883269</v>
      </c>
      <c r="Q98">
        <f t="shared" si="54"/>
        <v>4.4664543047128837E-2</v>
      </c>
      <c r="R98">
        <f t="shared" si="55"/>
        <v>3.8004878257094088E-3</v>
      </c>
      <c r="S98">
        <f t="shared" si="56"/>
        <v>991.60138792389898</v>
      </c>
      <c r="T98">
        <f t="shared" si="57"/>
        <v>36101.768761292842</v>
      </c>
      <c r="U98">
        <f t="shared" si="34"/>
        <v>3544974.4935963922</v>
      </c>
      <c r="V98">
        <f t="shared" si="58"/>
        <v>442.81745708766238</v>
      </c>
      <c r="W98">
        <f t="shared" si="35"/>
        <v>97093.033136839687</v>
      </c>
      <c r="X98">
        <f t="shared" si="36"/>
        <v>100826.98575748836</v>
      </c>
      <c r="Y98">
        <f t="shared" si="37"/>
        <v>136330.75796325703</v>
      </c>
      <c r="Z98">
        <f t="shared" si="59"/>
        <v>26346.963737966737</v>
      </c>
      <c r="AA98">
        <f t="shared" si="60"/>
        <v>494.39186441159302</v>
      </c>
      <c r="AB98">
        <f t="shared" si="61"/>
        <v>85</v>
      </c>
      <c r="AC98">
        <f>$AL$7*INDEX(I_L,MATCH(AB98-$AL$13,cpi_u,0))/INDEX(I_L,MATCH(AB2-$AL$13,cpi_u,0))</f>
        <v>984.74185756505233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4.7385334093672245E-2</v>
      </c>
      <c r="E99">
        <f t="shared" si="43"/>
        <v>4.0372279833691405E-3</v>
      </c>
      <c r="F99">
        <f t="shared" si="44"/>
        <v>0.14740367834329113</v>
      </c>
      <c r="G99">
        <f t="shared" si="45"/>
        <v>36.363707150795491</v>
      </c>
      <c r="H99" t="b">
        <f t="shared" si="46"/>
        <v>1</v>
      </c>
      <c r="I99">
        <f t="shared" si="47"/>
        <v>1.0249999999999999</v>
      </c>
      <c r="J99">
        <f t="shared" si="48"/>
        <v>1009.3604040041781</v>
      </c>
      <c r="K99">
        <f t="shared" si="49"/>
        <v>6.4575353568025635</v>
      </c>
      <c r="L99">
        <f t="shared" si="50"/>
        <v>36852.869577140838</v>
      </c>
      <c r="M99">
        <f t="shared" si="51"/>
        <v>235.77178909530062</v>
      </c>
      <c r="N99">
        <f t="shared" si="33"/>
        <v>0.72441767556399073</v>
      </c>
      <c r="O99">
        <f t="shared" si="52"/>
        <v>0.99630534630752088</v>
      </c>
      <c r="P99">
        <f t="shared" si="53"/>
        <v>1015.8179393609806</v>
      </c>
      <c r="Q99">
        <f t="shared" si="54"/>
        <v>4.4073724938155721E-2</v>
      </c>
      <c r="R99">
        <f t="shared" si="55"/>
        <v>3.7491615314126925E-3</v>
      </c>
      <c r="S99">
        <f t="shared" si="56"/>
        <v>1016.2340638724525</v>
      </c>
      <c r="T99">
        <f t="shared" si="57"/>
        <v>36852.869577140838</v>
      </c>
      <c r="U99">
        <f t="shared" si="34"/>
        <v>3520454.5829215948</v>
      </c>
      <c r="V99">
        <f t="shared" si="58"/>
        <v>439.75457341596206</v>
      </c>
      <c r="W99">
        <f t="shared" si="35"/>
        <v>96812.312570958195</v>
      </c>
      <c r="X99">
        <f t="shared" si="36"/>
        <v>100545.33362201227</v>
      </c>
      <c r="Y99">
        <f t="shared" si="37"/>
        <v>135746.48428828528</v>
      </c>
      <c r="Z99">
        <f t="shared" si="59"/>
        <v>26795.871582821943</v>
      </c>
      <c r="AA99">
        <f t="shared" si="60"/>
        <v>489.99661411617683</v>
      </c>
      <c r="AB99">
        <f t="shared" si="61"/>
        <v>97</v>
      </c>
      <c r="AC99">
        <f>$AL$7*INDEX(I_L,MATCH(AB99-$AL$13,cpi_u,0))/INDEX(I_L,MATCH(AB2-$AL$13,cpi_u,0))</f>
        <v>1009.3604040041786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4.7385334093672245E-2</v>
      </c>
      <c r="E100">
        <f t="shared" si="43"/>
        <v>4.0372279833691405E-3</v>
      </c>
      <c r="F100">
        <f t="shared" si="44"/>
        <v>0.14680857608823208</v>
      </c>
      <c r="G100">
        <f t="shared" si="45"/>
        <v>36.216898574707258</v>
      </c>
      <c r="H100" t="b">
        <f t="shared" si="46"/>
        <v>0</v>
      </c>
      <c r="I100">
        <f t="shared" si="47"/>
        <v>1</v>
      </c>
      <c r="J100">
        <f t="shared" si="48"/>
        <v>1009.3604040041781</v>
      </c>
      <c r="K100">
        <f t="shared" si="49"/>
        <v>6.470836822344296</v>
      </c>
      <c r="L100">
        <f t="shared" si="50"/>
        <v>36704.086140816558</v>
      </c>
      <c r="M100">
        <f t="shared" si="51"/>
        <v>235.30361522831205</v>
      </c>
      <c r="N100">
        <f t="shared" si="33"/>
        <v>0.72173789392964993</v>
      </c>
      <c r="O100">
        <f t="shared" si="52"/>
        <v>0.99630077823231677</v>
      </c>
      <c r="P100">
        <f t="shared" si="53"/>
        <v>1015.8312408265224</v>
      </c>
      <c r="Q100">
        <f t="shared" si="54"/>
        <v>4.4073724938155721E-2</v>
      </c>
      <c r="R100">
        <f t="shared" si="55"/>
        <v>3.7491615314126925E-3</v>
      </c>
      <c r="S100">
        <f t="shared" si="56"/>
        <v>1016.2482224863558</v>
      </c>
      <c r="T100">
        <f t="shared" si="57"/>
        <v>36704.086140816558</v>
      </c>
      <c r="U100">
        <f t="shared" si="34"/>
        <v>3496012.6332257302</v>
      </c>
      <c r="V100">
        <f t="shared" si="58"/>
        <v>436.7014281732703</v>
      </c>
      <c r="W100">
        <f t="shared" si="35"/>
        <v>96529.873368760542</v>
      </c>
      <c r="X100">
        <f t="shared" si="36"/>
        <v>100262.05403817027</v>
      </c>
      <c r="Y100">
        <f t="shared" si="37"/>
        <v>135168.0087664953</v>
      </c>
      <c r="Z100">
        <f t="shared" si="59"/>
        <v>26589.088765830817</v>
      </c>
      <c r="AA100">
        <f t="shared" si="60"/>
        <v>485.64206704134392</v>
      </c>
      <c r="AB100">
        <f t="shared" si="61"/>
        <v>97</v>
      </c>
      <c r="AC100">
        <f>$AL$7*INDEX(I_L,MATCH(AB100-$AL$13,cpi_u,0))/INDEX(I_L,MATCH(AB2-$AL$13,cpi_u,0))</f>
        <v>1009.3604040041786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4.7385334093672245E-2</v>
      </c>
      <c r="E101">
        <f t="shared" si="43"/>
        <v>4.0372279833691405E-3</v>
      </c>
      <c r="F101">
        <f t="shared" si="44"/>
        <v>0.14621587639665007</v>
      </c>
      <c r="G101">
        <f t="shared" si="45"/>
        <v>36.070682698310605</v>
      </c>
      <c r="H101" t="b">
        <f t="shared" si="46"/>
        <v>0</v>
      </c>
      <c r="I101">
        <f t="shared" si="47"/>
        <v>1</v>
      </c>
      <c r="J101">
        <f t="shared" si="48"/>
        <v>1009.3604040041781</v>
      </c>
      <c r="K101">
        <f t="shared" si="49"/>
        <v>6.484165686727196</v>
      </c>
      <c r="L101">
        <f t="shared" si="50"/>
        <v>36555.903377144859</v>
      </c>
      <c r="M101">
        <f t="shared" si="51"/>
        <v>234.8363710177959</v>
      </c>
      <c r="N101">
        <f t="shared" si="33"/>
        <v>0.71906478078254998</v>
      </c>
      <c r="O101">
        <f t="shared" si="52"/>
        <v>0.99629628266773462</v>
      </c>
      <c r="P101">
        <f t="shared" si="53"/>
        <v>1015.8445696909054</v>
      </c>
      <c r="Q101">
        <f t="shared" si="54"/>
        <v>4.4073724938155721E-2</v>
      </c>
      <c r="R101">
        <f t="shared" si="55"/>
        <v>3.7491615314126925E-3</v>
      </c>
      <c r="S101">
        <f t="shared" si="56"/>
        <v>1016.2624102646854</v>
      </c>
      <c r="T101">
        <f t="shared" si="57"/>
        <v>36555.903377144859</v>
      </c>
      <c r="U101">
        <f t="shared" si="34"/>
        <v>3471647.843993885</v>
      </c>
      <c r="V101">
        <f t="shared" si="58"/>
        <v>433.6579213639514</v>
      </c>
      <c r="W101">
        <f t="shared" si="35"/>
        <v>96245.692742502142</v>
      </c>
      <c r="X101">
        <f t="shared" si="36"/>
        <v>99977.125109880435</v>
      </c>
      <c r="Y101">
        <f t="shared" si="37"/>
        <v>134595.31293390837</v>
      </c>
      <c r="Z101">
        <f t="shared" si="59"/>
        <v>26383.780714116307</v>
      </c>
      <c r="AA101">
        <f t="shared" si="60"/>
        <v>481.31844599665192</v>
      </c>
      <c r="AB101">
        <f t="shared" si="61"/>
        <v>97</v>
      </c>
      <c r="AC101">
        <f>$AL$7*INDEX(I_L,MATCH(AB101-$AL$13,cpi_u,0))/INDEX(I_L,MATCH(AB2-$AL$13,cpi_u,0))</f>
        <v>1009.3604040041786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4.7385334093672245E-2</v>
      </c>
      <c r="E102">
        <f t="shared" si="43"/>
        <v>4.0372279833691405E-3</v>
      </c>
      <c r="F102">
        <f t="shared" si="44"/>
        <v>0.14562556956884867</v>
      </c>
      <c r="G102">
        <f t="shared" si="45"/>
        <v>35.925057128741756</v>
      </c>
      <c r="H102" t="b">
        <f t="shared" si="46"/>
        <v>0</v>
      </c>
      <c r="I102">
        <f t="shared" si="47"/>
        <v>1</v>
      </c>
      <c r="J102">
        <f t="shared" si="48"/>
        <v>1009.3604040041781</v>
      </c>
      <c r="K102">
        <f t="shared" si="49"/>
        <v>6.4975220063883867</v>
      </c>
      <c r="L102">
        <f t="shared" si="50"/>
        <v>36408.318861073312</v>
      </c>
      <c r="M102">
        <f t="shared" si="51"/>
        <v>234.370054617726</v>
      </c>
      <c r="N102">
        <f t="shared" si="33"/>
        <v>0.71639838698899228</v>
      </c>
      <c r="O102">
        <f t="shared" si="52"/>
        <v>0.9962918587242503</v>
      </c>
      <c r="P102">
        <f t="shared" si="53"/>
        <v>1015.8579260105665</v>
      </c>
      <c r="Q102">
        <f t="shared" si="54"/>
        <v>4.4073724938155721E-2</v>
      </c>
      <c r="R102">
        <f t="shared" si="55"/>
        <v>3.7491615314126925E-3</v>
      </c>
      <c r="S102">
        <f t="shared" si="56"/>
        <v>1016.2766272675156</v>
      </c>
      <c r="T102">
        <f t="shared" si="57"/>
        <v>36408.318861073312</v>
      </c>
      <c r="U102">
        <f t="shared" si="34"/>
        <v>3447359.4237099397</v>
      </c>
      <c r="V102">
        <f t="shared" si="58"/>
        <v>430.6239541164461</v>
      </c>
      <c r="W102">
        <f t="shared" si="35"/>
        <v>95959.747853870314</v>
      </c>
      <c r="X102">
        <f t="shared" si="36"/>
        <v>99690.524908444087</v>
      </c>
      <c r="Y102">
        <f t="shared" si="37"/>
        <v>134028.37882016168</v>
      </c>
      <c r="Z102">
        <f t="shared" si="59"/>
        <v>26179.939820498861</v>
      </c>
      <c r="AA102">
        <f t="shared" si="60"/>
        <v>477.02555807353326</v>
      </c>
      <c r="AB102">
        <f t="shared" si="61"/>
        <v>97</v>
      </c>
      <c r="AC102">
        <f>$AL$7*INDEX(I_L,MATCH(AB102-$AL$13,cpi_u,0))/INDEX(I_L,MATCH(AB2-$AL$13,cpi_u,0))</f>
        <v>1009.3604040041786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4.7385334093672245E-2</v>
      </c>
      <c r="E103">
        <f t="shared" si="43"/>
        <v>4.0372279833691405E-3</v>
      </c>
      <c r="F103">
        <f t="shared" si="44"/>
        <v>0.14503764594429125</v>
      </c>
      <c r="G103">
        <f t="shared" si="45"/>
        <v>35.780019482797464</v>
      </c>
      <c r="H103" t="b">
        <f t="shared" si="46"/>
        <v>0</v>
      </c>
      <c r="I103">
        <f t="shared" si="47"/>
        <v>1</v>
      </c>
      <c r="J103">
        <f t="shared" si="48"/>
        <v>1009.3604040041781</v>
      </c>
      <c r="K103">
        <f t="shared" si="49"/>
        <v>6.5109058378812472</v>
      </c>
      <c r="L103">
        <f t="shared" si="50"/>
        <v>36261.330177339958</v>
      </c>
      <c r="M103">
        <f t="shared" si="51"/>
        <v>233.90466418574201</v>
      </c>
      <c r="N103">
        <f t="shared" si="33"/>
        <v>0.71373876193333774</v>
      </c>
      <c r="O103">
        <f t="shared" si="52"/>
        <v>0.99628750552212586</v>
      </c>
      <c r="P103">
        <f t="shared" si="53"/>
        <v>1015.8713098420594</v>
      </c>
      <c r="Q103">
        <f t="shared" si="54"/>
        <v>4.4073724938155721E-2</v>
      </c>
      <c r="R103">
        <f t="shared" si="55"/>
        <v>3.7491615314126925E-3</v>
      </c>
      <c r="S103">
        <f t="shared" si="56"/>
        <v>1016.2908735550436</v>
      </c>
      <c r="T103">
        <f t="shared" si="57"/>
        <v>36261.330177339958</v>
      </c>
      <c r="U103">
        <f t="shared" si="34"/>
        <v>3423146.5897115245</v>
      </c>
      <c r="V103">
        <f t="shared" si="58"/>
        <v>427.59942866515394</v>
      </c>
      <c r="W103">
        <f t="shared" si="35"/>
        <v>95672.015811990568</v>
      </c>
      <c r="X103">
        <f t="shared" si="36"/>
        <v>99402.231470636281</v>
      </c>
      <c r="Y103">
        <f t="shared" si="37"/>
        <v>133467.18894137978</v>
      </c>
      <c r="Z103">
        <f t="shared" si="59"/>
        <v>25977.558449121614</v>
      </c>
      <c r="AA103">
        <f t="shared" si="60"/>
        <v>472.76321095073706</v>
      </c>
      <c r="AB103">
        <f t="shared" si="61"/>
        <v>97</v>
      </c>
      <c r="AC103">
        <f>$AL$7*INDEX(I_L,MATCH(AB103-$AL$13,cpi_u,0))/INDEX(I_L,MATCH(AB2-$AL$13,cpi_u,0))</f>
        <v>1009.3604040041786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4.7385334093672245E-2</v>
      </c>
      <c r="E104">
        <f t="shared" si="43"/>
        <v>4.0372279833691405E-3</v>
      </c>
      <c r="F104">
        <f t="shared" si="44"/>
        <v>0.14445209590144295</v>
      </c>
      <c r="G104">
        <f t="shared" si="45"/>
        <v>35.635567386896021</v>
      </c>
      <c r="H104" t="b">
        <f t="shared" si="46"/>
        <v>0</v>
      </c>
      <c r="I104">
        <f t="shared" si="47"/>
        <v>1</v>
      </c>
      <c r="J104">
        <f t="shared" si="48"/>
        <v>1009.3604040041781</v>
      </c>
      <c r="K104">
        <f t="shared" si="49"/>
        <v>6.5243172378756462</v>
      </c>
      <c r="L104">
        <f t="shared" si="50"/>
        <v>36114.934920433814</v>
      </c>
      <c r="M104">
        <f t="shared" si="51"/>
        <v>233.44019788314196</v>
      </c>
      <c r="N104">
        <f t="shared" si="33"/>
        <v>0.71108595354178172</v>
      </c>
      <c r="O104">
        <f t="shared" si="52"/>
        <v>0.9962832221913096</v>
      </c>
      <c r="P104">
        <f t="shared" si="53"/>
        <v>1015.8847212420537</v>
      </c>
      <c r="Q104">
        <f t="shared" si="54"/>
        <v>4.4073724938155721E-2</v>
      </c>
      <c r="R104">
        <f t="shared" si="55"/>
        <v>3.7491615314126925E-3</v>
      </c>
      <c r="S104">
        <f t="shared" si="56"/>
        <v>1016.3051491875916</v>
      </c>
      <c r="T104">
        <f t="shared" si="57"/>
        <v>36114.934920433814</v>
      </c>
      <c r="U104">
        <f t="shared" si="34"/>
        <v>3399008.5680474546</v>
      </c>
      <c r="V104">
        <f t="shared" si="58"/>
        <v>424.5842483326245</v>
      </c>
      <c r="W104">
        <f t="shared" si="35"/>
        <v>95382.473671440661</v>
      </c>
      <c r="X104">
        <f t="shared" si="36"/>
        <v>99112.222796806222</v>
      </c>
      <c r="Y104">
        <f t="shared" si="37"/>
        <v>132911.72629318092</v>
      </c>
      <c r="Z104">
        <f t="shared" si="59"/>
        <v>25776.628937413494</v>
      </c>
      <c r="AA104">
        <f t="shared" si="60"/>
        <v>468.5312129070121</v>
      </c>
      <c r="AB104">
        <f t="shared" si="61"/>
        <v>97</v>
      </c>
      <c r="AC104">
        <f>$AL$7*INDEX(I_L,MATCH(AB104-$AL$13,cpi_u,0))/INDEX(I_L,MATCH(AB2-$AL$13,cpi_u,0))</f>
        <v>1009.3604040041786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4.7385334093672245E-2</v>
      </c>
      <c r="E105">
        <f t="shared" si="43"/>
        <v>4.0372279833691405E-3</v>
      </c>
      <c r="F105">
        <f t="shared" si="44"/>
        <v>0.14386890985761333</v>
      </c>
      <c r="G105">
        <f t="shared" si="45"/>
        <v>35.491698477038405</v>
      </c>
      <c r="H105" t="b">
        <f t="shared" si="46"/>
        <v>0</v>
      </c>
      <c r="I105">
        <f t="shared" si="47"/>
        <v>1</v>
      </c>
      <c r="J105">
        <f t="shared" si="48"/>
        <v>1009.3604040041781</v>
      </c>
      <c r="K105">
        <f t="shared" si="49"/>
        <v>6.5377562631581858</v>
      </c>
      <c r="L105">
        <f t="shared" si="50"/>
        <v>35969.130694555482</v>
      </c>
      <c r="M105">
        <f t="shared" si="51"/>
        <v>232.97665387487504</v>
      </c>
      <c r="N105">
        <f t="shared" si="33"/>
        <v>0.70844000830584686</v>
      </c>
      <c r="O105">
        <f t="shared" si="52"/>
        <v>0.99627900787133272</v>
      </c>
      <c r="P105">
        <f t="shared" si="53"/>
        <v>1015.8981602673363</v>
      </c>
      <c r="Q105">
        <f t="shared" si="54"/>
        <v>4.4073724938155721E-2</v>
      </c>
      <c r="R105">
        <f t="shared" si="55"/>
        <v>3.7491615314126925E-3</v>
      </c>
      <c r="S105">
        <f t="shared" si="56"/>
        <v>1016.3194542256052</v>
      </c>
      <c r="T105">
        <f t="shared" si="57"/>
        <v>35969.130694555482</v>
      </c>
      <c r="U105">
        <f t="shared" si="34"/>
        <v>3374944.5933376108</v>
      </c>
      <c r="V105">
        <f t="shared" si="58"/>
        <v>421.57831751205481</v>
      </c>
      <c r="W105">
        <f t="shared" si="35"/>
        <v>95091.098430272599</v>
      </c>
      <c r="X105">
        <f t="shared" si="36"/>
        <v>98820.476848987862</v>
      </c>
      <c r="Y105">
        <f t="shared" si="37"/>
        <v>132361.9743438164</v>
      </c>
      <c r="Z105">
        <f t="shared" si="59"/>
        <v>25577.143598006955</v>
      </c>
      <c r="AA105">
        <f t="shared" si="60"/>
        <v>464.32937283339419</v>
      </c>
      <c r="AB105">
        <f t="shared" si="61"/>
        <v>97</v>
      </c>
      <c r="AC105">
        <f>$AL$7*INDEX(I_L,MATCH(AB105-$AL$13,cpi_u,0))/INDEX(I_L,MATCH(AB2-$AL$13,cpi_u,0))</f>
        <v>1009.3604040041786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4.7385334093672245E-2</v>
      </c>
      <c r="E106">
        <f t="shared" si="43"/>
        <v>4.0372279833691405E-3</v>
      </c>
      <c r="F106">
        <f t="shared" si="44"/>
        <v>0.14328807826879936</v>
      </c>
      <c r="G106">
        <f t="shared" si="45"/>
        <v>35.348410398769609</v>
      </c>
      <c r="H106" t="b">
        <f t="shared" si="46"/>
        <v>0</v>
      </c>
      <c r="I106">
        <f t="shared" si="47"/>
        <v>1</v>
      </c>
      <c r="J106">
        <f t="shared" si="48"/>
        <v>1009.3604040041781</v>
      </c>
      <c r="K106">
        <f t="shared" si="49"/>
        <v>6.5512229706324296</v>
      </c>
      <c r="L106">
        <f t="shared" si="50"/>
        <v>35823.915113577961</v>
      </c>
      <c r="M106">
        <f t="shared" si="51"/>
        <v>232.51403032953402</v>
      </c>
      <c r="N106">
        <f t="shared" si="33"/>
        <v>0.70580097130559771</v>
      </c>
      <c r="O106">
        <f t="shared" si="52"/>
        <v>0.99627486171121238</v>
      </c>
      <c r="P106">
        <f t="shared" si="53"/>
        <v>1015.9116269748106</v>
      </c>
      <c r="Q106">
        <f t="shared" si="54"/>
        <v>4.4073724938155721E-2</v>
      </c>
      <c r="R106">
        <f t="shared" si="55"/>
        <v>3.7491615314126925E-3</v>
      </c>
      <c r="S106">
        <f t="shared" si="56"/>
        <v>1016.3337887296549</v>
      </c>
      <c r="T106">
        <f t="shared" si="57"/>
        <v>35823.915113577961</v>
      </c>
      <c r="U106">
        <f t="shared" si="34"/>
        <v>3350953.9086352005</v>
      </c>
      <c r="V106">
        <f t="shared" si="58"/>
        <v>418.58154165008364</v>
      </c>
      <c r="W106">
        <f t="shared" si="35"/>
        <v>94797.867028041626</v>
      </c>
      <c r="X106">
        <f t="shared" si="36"/>
        <v>98526.971549019538</v>
      </c>
      <c r="Y106">
        <f t="shared" si="37"/>
        <v>131817.91702743436</v>
      </c>
      <c r="Z106">
        <f t="shared" si="59"/>
        <v>25379.094720611123</v>
      </c>
      <c r="AA106">
        <f t="shared" si="60"/>
        <v>460.15750024510453</v>
      </c>
      <c r="AB106">
        <f t="shared" si="61"/>
        <v>97</v>
      </c>
      <c r="AC106">
        <f>$AL$7*INDEX(I_L,MATCH(AB106-$AL$13,cpi_u,0))/INDEX(I_L,MATCH(AB2-$AL$13,cpi_u,0))</f>
        <v>1009.3604040041786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4.7385334093672245E-2</v>
      </c>
      <c r="E107">
        <f t="shared" si="43"/>
        <v>4.0372279833691405E-3</v>
      </c>
      <c r="F107">
        <f t="shared" si="44"/>
        <v>0.14270959162952937</v>
      </c>
      <c r="G107">
        <f t="shared" si="45"/>
        <v>35.205700807140076</v>
      </c>
      <c r="H107" t="b">
        <f t="shared" si="46"/>
        <v>0</v>
      </c>
      <c r="I107">
        <f t="shared" si="47"/>
        <v>1</v>
      </c>
      <c r="J107">
        <f t="shared" si="48"/>
        <v>1009.3604040041781</v>
      </c>
      <c r="K107">
        <f t="shared" si="49"/>
        <v>6.5647174173191667</v>
      </c>
      <c r="L107">
        <f t="shared" si="50"/>
        <v>35679.285801007587</v>
      </c>
      <c r="M107">
        <f t="shared" si="51"/>
        <v>232.05232541934879</v>
      </c>
      <c r="N107">
        <f t="shared" si="33"/>
        <v>0.70316888623257678</v>
      </c>
      <c r="O107">
        <f t="shared" si="52"/>
        <v>0.99627078286935189</v>
      </c>
      <c r="P107">
        <f t="shared" si="53"/>
        <v>1015.9251214214972</v>
      </c>
      <c r="Q107">
        <f t="shared" si="54"/>
        <v>4.4073724938155721E-2</v>
      </c>
      <c r="R107">
        <f t="shared" si="55"/>
        <v>3.7491615314126925E-3</v>
      </c>
      <c r="S107">
        <f t="shared" si="56"/>
        <v>1016.3481527604361</v>
      </c>
      <c r="T107">
        <f t="shared" si="57"/>
        <v>35679.285801007587</v>
      </c>
      <c r="U107">
        <f t="shared" si="34"/>
        <v>3327035.7652913672</v>
      </c>
      <c r="V107">
        <f t="shared" si="58"/>
        <v>415.59382722987931</v>
      </c>
      <c r="W107">
        <f t="shared" si="35"/>
        <v>94502.756343842309</v>
      </c>
      <c r="X107">
        <f t="shared" si="36"/>
        <v>98231.684776673021</v>
      </c>
      <c r="Y107">
        <f t="shared" si="37"/>
        <v>131279.53873747576</v>
      </c>
      <c r="Z107">
        <f t="shared" si="59"/>
        <v>25182.474573841177</v>
      </c>
      <c r="AA107">
        <f t="shared" si="60"/>
        <v>456.01540529306715</v>
      </c>
      <c r="AB107">
        <f t="shared" si="61"/>
        <v>97</v>
      </c>
      <c r="AC107">
        <f>$AL$7*INDEX(I_L,MATCH(AB107-$AL$13,cpi_u,0))/INDEX(I_L,MATCH(AB2-$AL$13,cpi_u,0))</f>
        <v>1009.3604040041786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4.7385334093672245E-2</v>
      </c>
      <c r="E108">
        <f t="shared" si="43"/>
        <v>4.0372279833691405E-3</v>
      </c>
      <c r="F108">
        <f t="shared" si="44"/>
        <v>0.14213344047270746</v>
      </c>
      <c r="G108">
        <f t="shared" si="45"/>
        <v>35.063567366667371</v>
      </c>
      <c r="H108" t="b">
        <f t="shared" si="46"/>
        <v>0</v>
      </c>
      <c r="I108">
        <f t="shared" si="47"/>
        <v>1</v>
      </c>
      <c r="J108">
        <f t="shared" si="48"/>
        <v>1009.3604040041781</v>
      </c>
      <c r="K108">
        <f t="shared" si="49"/>
        <v>6.5782396603566298</v>
      </c>
      <c r="L108">
        <f t="shared" si="50"/>
        <v>35535.240389945124</v>
      </c>
      <c r="M108">
        <f t="shared" si="51"/>
        <v>231.59153732017825</v>
      </c>
      <c r="N108">
        <f t="shared" si="33"/>
        <v>0.70054379541246425</v>
      </c>
      <c r="O108">
        <f t="shared" si="52"/>
        <v>0.99626677051344348</v>
      </c>
      <c r="P108">
        <f t="shared" si="53"/>
        <v>1015.9386436645348</v>
      </c>
      <c r="Q108">
        <f t="shared" si="54"/>
        <v>4.4073724938155721E-2</v>
      </c>
      <c r="R108">
        <f t="shared" si="55"/>
        <v>3.7491615314126925E-3</v>
      </c>
      <c r="S108">
        <f t="shared" si="56"/>
        <v>1016.3625463787687</v>
      </c>
      <c r="T108">
        <f t="shared" si="57"/>
        <v>35535.240389945124</v>
      </c>
      <c r="U108">
        <f t="shared" si="34"/>
        <v>3303189.4228220982</v>
      </c>
      <c r="V108">
        <f t="shared" si="58"/>
        <v>412.61508175451468</v>
      </c>
      <c r="W108">
        <f t="shared" si="35"/>
        <v>94205.743194351278</v>
      </c>
      <c r="X108">
        <f t="shared" si="36"/>
        <v>97934.5943677912</v>
      </c>
      <c r="Y108">
        <f t="shared" si="37"/>
        <v>130746.82432018737</v>
      </c>
      <c r="Z108">
        <f t="shared" si="59"/>
        <v>24987.275407004588</v>
      </c>
      <c r="AA108">
        <f t="shared" si="60"/>
        <v>451.90289877505194</v>
      </c>
      <c r="AB108">
        <f t="shared" si="61"/>
        <v>97</v>
      </c>
      <c r="AC108">
        <f>$AL$7*INDEX(I_L,MATCH(AB108-$AL$13,cpi_u,0))/INDEX(I_L,MATCH(AB2-$AL$13,cpi_u,0))</f>
        <v>1009.3604040041786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4.7385334093672245E-2</v>
      </c>
      <c r="E109">
        <f t="shared" si="43"/>
        <v>4.0372279833691405E-3</v>
      </c>
      <c r="F109">
        <f t="shared" si="44"/>
        <v>0.14155961536945852</v>
      </c>
      <c r="G109">
        <f t="shared" si="45"/>
        <v>34.922007751297912</v>
      </c>
      <c r="H109" t="b">
        <f t="shared" si="46"/>
        <v>0</v>
      </c>
      <c r="I109">
        <f t="shared" si="47"/>
        <v>1</v>
      </c>
      <c r="J109">
        <f t="shared" si="48"/>
        <v>1009.3604040041781</v>
      </c>
      <c r="K109">
        <f t="shared" si="49"/>
        <v>6.5917897570007504</v>
      </c>
      <c r="L109">
        <f t="shared" si="50"/>
        <v>35391.77652304709</v>
      </c>
      <c r="M109">
        <f t="shared" si="51"/>
        <v>231.13166421150376</v>
      </c>
      <c r="N109">
        <f t="shared" si="33"/>
        <v>0.6979257398274622</v>
      </c>
      <c r="O109">
        <f t="shared" si="52"/>
        <v>0.99626282382037146</v>
      </c>
      <c r="P109">
        <f t="shared" si="53"/>
        <v>1015.9521937611788</v>
      </c>
      <c r="Q109">
        <f t="shared" si="54"/>
        <v>4.4073724938155721E-2</v>
      </c>
      <c r="R109">
        <f t="shared" si="55"/>
        <v>3.7491615314126925E-3</v>
      </c>
      <c r="S109">
        <f t="shared" si="56"/>
        <v>1016.3769696455985</v>
      </c>
      <c r="T109">
        <f t="shared" si="57"/>
        <v>35391.77652304709</v>
      </c>
      <c r="U109">
        <f t="shared" si="34"/>
        <v>3279414.1487773913</v>
      </c>
      <c r="V109">
        <f t="shared" si="58"/>
        <v>409.64521373062416</v>
      </c>
      <c r="W109">
        <f t="shared" si="35"/>
        <v>93906.804331876163</v>
      </c>
      <c r="X109">
        <f t="shared" si="36"/>
        <v>97635.67811243434</v>
      </c>
      <c r="Y109">
        <f t="shared" si="37"/>
        <v>130219.7590682642</v>
      </c>
      <c r="Z109">
        <f t="shared" si="59"/>
        <v>24793.489451845155</v>
      </c>
      <c r="AA109">
        <f t="shared" si="60"/>
        <v>447.81979214645082</v>
      </c>
      <c r="AB109">
        <f t="shared" si="61"/>
        <v>97</v>
      </c>
      <c r="AC109">
        <f>$AL$7*INDEX(I_L,MATCH(AB109-$AL$13,cpi_u,0))/INDEX(I_L,MATCH(AB2-$AL$13,cpi_u,0))</f>
        <v>1009.3604040041786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5.3443666898865309E-2</v>
      </c>
      <c r="E110">
        <f t="shared" si="43"/>
        <v>4.5666072651027179E-3</v>
      </c>
      <c r="F110">
        <f t="shared" si="44"/>
        <v>0.15947509430905046</v>
      </c>
      <c r="G110">
        <f t="shared" si="45"/>
        <v>34.76253265698886</v>
      </c>
      <c r="H110" t="b">
        <f t="shared" si="46"/>
        <v>0</v>
      </c>
      <c r="I110">
        <f t="shared" si="47"/>
        <v>1</v>
      </c>
      <c r="J110">
        <f t="shared" si="48"/>
        <v>1009.3604040041781</v>
      </c>
      <c r="K110">
        <f t="shared" si="49"/>
        <v>6.6053677646253988</v>
      </c>
      <c r="L110">
        <f t="shared" si="50"/>
        <v>35248.891852487097</v>
      </c>
      <c r="M110">
        <f t="shared" si="51"/>
        <v>230.67270427642154</v>
      </c>
      <c r="N110">
        <f t="shared" si="33"/>
        <v>0.69531475913840624</v>
      </c>
      <c r="O110">
        <f t="shared" si="52"/>
        <v>0.99625894197611709</v>
      </c>
      <c r="P110">
        <f t="shared" si="53"/>
        <v>1015.9657717688035</v>
      </c>
      <c r="Q110">
        <f t="shared" si="54"/>
        <v>4.970866027726397E-2</v>
      </c>
      <c r="R110">
        <f t="shared" si="55"/>
        <v>4.2398752426233699E-3</v>
      </c>
      <c r="S110">
        <f t="shared" si="56"/>
        <v>1016.3914226219964</v>
      </c>
      <c r="T110">
        <f t="shared" si="57"/>
        <v>35248.891852487097</v>
      </c>
      <c r="U110">
        <f t="shared" si="34"/>
        <v>3255709.2186126332</v>
      </c>
      <c r="V110">
        <f t="shared" si="58"/>
        <v>406.68413265233704</v>
      </c>
      <c r="W110">
        <f t="shared" si="35"/>
        <v>93655.696802577222</v>
      </c>
      <c r="X110">
        <f t="shared" si="36"/>
        <v>97382.880703678922</v>
      </c>
      <c r="Y110">
        <f t="shared" si="37"/>
        <v>129566.35208065099</v>
      </c>
      <c r="Z110">
        <f t="shared" si="59"/>
        <v>24601.108924245262</v>
      </c>
      <c r="AA110">
        <f t="shared" si="60"/>
        <v>443.76589753069425</v>
      </c>
      <c r="AB110">
        <f t="shared" si="61"/>
        <v>97</v>
      </c>
      <c r="AC110">
        <f>$AL$7*INDEX(I_L,MATCH(AB110-$AL$13,cpi_u,0))/INDEX(I_L,MATCH(AB2-$AL$13,cpi_u,0))</f>
        <v>1009.3604040041786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5.2802342896078922E-2</v>
      </c>
      <c r="E111">
        <f t="shared" si="43"/>
        <v>4.5104213884304967E-3</v>
      </c>
      <c r="F111">
        <f t="shared" si="44"/>
        <v>0.15679367081209616</v>
      </c>
      <c r="G111">
        <f t="shared" si="45"/>
        <v>34.60573898617676</v>
      </c>
      <c r="H111" t="b">
        <f t="shared" si="46"/>
        <v>1</v>
      </c>
      <c r="I111">
        <f t="shared" si="47"/>
        <v>1.0249999999999999</v>
      </c>
      <c r="J111">
        <f t="shared" si="48"/>
        <v>1034.5944141042826</v>
      </c>
      <c r="K111">
        <f t="shared" si="49"/>
        <v>6.6189737407226277</v>
      </c>
      <c r="L111">
        <f t="shared" si="50"/>
        <v>35965.122107038376</v>
      </c>
      <c r="M111">
        <f t="shared" si="51"/>
        <v>230.09229081762206</v>
      </c>
      <c r="N111">
        <f t="shared" si="33"/>
        <v>0.69271089170660483</v>
      </c>
      <c r="O111">
        <f t="shared" si="52"/>
        <v>0.99625512417566398</v>
      </c>
      <c r="P111">
        <f t="shared" si="53"/>
        <v>1041.2133878450052</v>
      </c>
      <c r="Q111">
        <f t="shared" si="54"/>
        <v>4.9112156353936794E-2</v>
      </c>
      <c r="R111">
        <f t="shared" si="55"/>
        <v>4.1878031412428962E-3</v>
      </c>
      <c r="S111">
        <f t="shared" si="56"/>
        <v>1041.6399154692638</v>
      </c>
      <c r="T111">
        <f t="shared" si="57"/>
        <v>35965.122107038376</v>
      </c>
      <c r="U111">
        <f t="shared" si="34"/>
        <v>3231212.3807338341</v>
      </c>
      <c r="V111">
        <f t="shared" si="58"/>
        <v>403.62413109921624</v>
      </c>
      <c r="W111">
        <f t="shared" si="35"/>
        <v>93372.153735094151</v>
      </c>
      <c r="X111">
        <f t="shared" si="36"/>
        <v>97097.931861555277</v>
      </c>
      <c r="Y111">
        <f t="shared" si="37"/>
        <v>128933.30536472039</v>
      </c>
      <c r="Z111">
        <f t="shared" si="59"/>
        <v>25007.080215238759</v>
      </c>
      <c r="AA111">
        <f t="shared" si="60"/>
        <v>439.58139753750066</v>
      </c>
      <c r="AB111">
        <f t="shared" si="61"/>
        <v>109</v>
      </c>
      <c r="AC111">
        <f>$AL$7*INDEX(I_L,MATCH(AB111-$AL$13,cpi_u,0))/INDEX(I_L,MATCH(AB2-$AL$13,cpi_u,0))</f>
        <v>1034.5944141042828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5.2802342896078922E-2</v>
      </c>
      <c r="E112">
        <f t="shared" si="43"/>
        <v>4.5104213884304967E-3</v>
      </c>
      <c r="F112">
        <f t="shared" si="44"/>
        <v>0.15608646528569475</v>
      </c>
      <c r="G112">
        <f t="shared" si="45"/>
        <v>34.449652520891064</v>
      </c>
      <c r="H112" t="b">
        <f t="shared" si="46"/>
        <v>0</v>
      </c>
      <c r="I112">
        <f t="shared" si="47"/>
        <v>1</v>
      </c>
      <c r="J112">
        <f t="shared" si="48"/>
        <v>1034.5944141042826</v>
      </c>
      <c r="K112">
        <f t="shared" si="49"/>
        <v>6.6326077429029047</v>
      </c>
      <c r="L112">
        <f t="shared" si="50"/>
        <v>35802.904251049273</v>
      </c>
      <c r="M112">
        <f t="shared" si="51"/>
        <v>229.5262923485929</v>
      </c>
      <c r="N112">
        <f t="shared" si="33"/>
        <v>0.69011417461540803</v>
      </c>
      <c r="O112">
        <f t="shared" si="52"/>
        <v>0.99625136962290373</v>
      </c>
      <c r="P112">
        <f t="shared" si="53"/>
        <v>1041.2270218471854</v>
      </c>
      <c r="Q112">
        <f t="shared" si="54"/>
        <v>4.9112156353936794E-2</v>
      </c>
      <c r="R112">
        <f t="shared" si="55"/>
        <v>4.1878031412428962E-3</v>
      </c>
      <c r="S112">
        <f t="shared" si="56"/>
        <v>1041.6544280485145</v>
      </c>
      <c r="T112">
        <f t="shared" si="57"/>
        <v>35802.904251049273</v>
      </c>
      <c r="U112">
        <f t="shared" si="34"/>
        <v>3206801.9922308945</v>
      </c>
      <c r="V112">
        <f t="shared" si="58"/>
        <v>400.57492829594656</v>
      </c>
      <c r="W112">
        <f t="shared" si="35"/>
        <v>93086.628095485707</v>
      </c>
      <c r="X112">
        <f t="shared" si="36"/>
        <v>96811.095173574155</v>
      </c>
      <c r="Y112">
        <f t="shared" si="37"/>
        <v>128306.59666564548</v>
      </c>
      <c r="Z112">
        <f t="shared" si="59"/>
        <v>24801.061729430534</v>
      </c>
      <c r="AA112">
        <f t="shared" si="60"/>
        <v>435.43779865548811</v>
      </c>
      <c r="AB112">
        <f t="shared" si="61"/>
        <v>109</v>
      </c>
      <c r="AC112">
        <f>$AL$7*INDEX(I_L,MATCH(AB112-$AL$13,cpi_u,0))/INDEX(I_L,MATCH(AB2-$AL$13,cpi_u,0))</f>
        <v>1034.5944141042828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5.2802342896078922E-2</v>
      </c>
      <c r="E113">
        <f t="shared" si="43"/>
        <v>4.5104213884304967E-3</v>
      </c>
      <c r="F113">
        <f t="shared" si="44"/>
        <v>0.15538244955422564</v>
      </c>
      <c r="G113">
        <f t="shared" si="45"/>
        <v>34.29427007133684</v>
      </c>
      <c r="H113" t="b">
        <f t="shared" si="46"/>
        <v>0</v>
      </c>
      <c r="I113">
        <f t="shared" si="47"/>
        <v>1</v>
      </c>
      <c r="J113">
        <f t="shared" si="48"/>
        <v>1034.5944141042826</v>
      </c>
      <c r="K113">
        <f t="shared" si="49"/>
        <v>6.6462698288953748</v>
      </c>
      <c r="L113">
        <f t="shared" si="50"/>
        <v>35641.418065947415</v>
      </c>
      <c r="M113">
        <f t="shared" si="51"/>
        <v>228.96168616552777</v>
      </c>
      <c r="N113">
        <f t="shared" si="33"/>
        <v>0.68752464369150801</v>
      </c>
      <c r="O113">
        <f t="shared" si="52"/>
        <v>0.99624767753054322</v>
      </c>
      <c r="P113">
        <f t="shared" si="53"/>
        <v>1041.2406839331779</v>
      </c>
      <c r="Q113">
        <f t="shared" si="54"/>
        <v>4.9112156353936794E-2</v>
      </c>
      <c r="R113">
        <f t="shared" si="55"/>
        <v>4.1878031412428962E-3</v>
      </c>
      <c r="S113">
        <f t="shared" si="56"/>
        <v>1041.6689705213025</v>
      </c>
      <c r="T113">
        <f t="shared" si="57"/>
        <v>35641.418065947415</v>
      </c>
      <c r="U113">
        <f t="shared" si="34"/>
        <v>3182477.2486284482</v>
      </c>
      <c r="V113">
        <f t="shared" si="58"/>
        <v>397.53642375217566</v>
      </c>
      <c r="W113">
        <f t="shared" si="35"/>
        <v>92799.095650919451</v>
      </c>
      <c r="X113">
        <f t="shared" si="36"/>
        <v>96522.347554064283</v>
      </c>
      <c r="Y113">
        <f t="shared" si="37"/>
        <v>127686.20631006773</v>
      </c>
      <c r="Z113">
        <f t="shared" si="59"/>
        <v>24596.647810703991</v>
      </c>
      <c r="AA113">
        <f t="shared" si="60"/>
        <v>431.32579316128619</v>
      </c>
      <c r="AB113">
        <f t="shared" si="61"/>
        <v>109</v>
      </c>
      <c r="AC113">
        <f>$AL$7*INDEX(I_L,MATCH(AB113-$AL$13,cpi_u,0))/INDEX(I_L,MATCH(AB2-$AL$13,cpi_u,0))</f>
        <v>1034.5944141042828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5.2802342896078922E-2</v>
      </c>
      <c r="E114">
        <f t="shared" si="43"/>
        <v>4.5104213884304967E-3</v>
      </c>
      <c r="F114">
        <f t="shared" si="44"/>
        <v>0.15468160923036953</v>
      </c>
      <c r="G114">
        <f t="shared" si="45"/>
        <v>34.139588462106467</v>
      </c>
      <c r="H114" t="b">
        <f t="shared" si="46"/>
        <v>0</v>
      </c>
      <c r="I114">
        <f t="shared" si="47"/>
        <v>1</v>
      </c>
      <c r="J114">
        <f t="shared" si="48"/>
        <v>1034.5944141042826</v>
      </c>
      <c r="K114">
        <f t="shared" si="49"/>
        <v>6.6599600565480959</v>
      </c>
      <c r="L114">
        <f t="shared" si="50"/>
        <v>35480.660251588772</v>
      </c>
      <c r="M114">
        <f t="shared" si="51"/>
        <v>228.39846884357618</v>
      </c>
      <c r="N114">
        <f t="shared" si="33"/>
        <v>0.68494233352597411</v>
      </c>
      <c r="O114">
        <f t="shared" si="52"/>
        <v>0.9962440471200148</v>
      </c>
      <c r="P114">
        <f t="shared" si="53"/>
        <v>1041.2543741608306</v>
      </c>
      <c r="Q114">
        <f t="shared" si="54"/>
        <v>4.9112156353936794E-2</v>
      </c>
      <c r="R114">
        <f t="shared" si="55"/>
        <v>4.1878031412428962E-3</v>
      </c>
      <c r="S114">
        <f t="shared" si="56"/>
        <v>1041.6835429492035</v>
      </c>
      <c r="T114">
        <f t="shared" si="57"/>
        <v>35480.660251588772</v>
      </c>
      <c r="U114">
        <f t="shared" si="34"/>
        <v>3158237.3538301913</v>
      </c>
      <c r="V114">
        <f t="shared" si="58"/>
        <v>394.50851802421454</v>
      </c>
      <c r="W114">
        <f t="shared" si="35"/>
        <v>92509.532074052622</v>
      </c>
      <c r="X114">
        <f t="shared" si="36"/>
        <v>96231.665843981711</v>
      </c>
      <c r="Y114">
        <f t="shared" si="37"/>
        <v>127072.11510628797</v>
      </c>
      <c r="Z114">
        <f t="shared" si="59"/>
        <v>24393.82829741302</v>
      </c>
      <c r="AA114">
        <f t="shared" si="60"/>
        <v>427.24516084274501</v>
      </c>
      <c r="AB114">
        <f t="shared" si="61"/>
        <v>109</v>
      </c>
      <c r="AC114">
        <f>$AL$7*INDEX(I_L,MATCH(AB114-$AL$13,cpi_u,0))/INDEX(I_L,MATCH(AB2-$AL$13,cpi_u,0))</f>
        <v>1034.5944141042828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5.2802342896078922E-2</v>
      </c>
      <c r="E115">
        <f t="shared" si="43"/>
        <v>4.5104213884304967E-3</v>
      </c>
      <c r="F115">
        <f t="shared" si="44"/>
        <v>0.15398392999170002</v>
      </c>
      <c r="G115">
        <f t="shared" si="45"/>
        <v>33.985604532114763</v>
      </c>
      <c r="H115" t="b">
        <f t="shared" si="46"/>
        <v>0</v>
      </c>
      <c r="I115">
        <f t="shared" si="47"/>
        <v>1</v>
      </c>
      <c r="J115">
        <f t="shared" si="48"/>
        <v>1034.5944141042826</v>
      </c>
      <c r="K115">
        <f t="shared" si="49"/>
        <v>6.6736784838282794</v>
      </c>
      <c r="L115">
        <f t="shared" si="50"/>
        <v>35320.627522714363</v>
      </c>
      <c r="M115">
        <f t="shared" si="51"/>
        <v>227.83663696631211</v>
      </c>
      <c r="N115">
        <f t="shared" si="33"/>
        <v>0.68236727749502024</v>
      </c>
      <c r="O115">
        <f t="shared" si="52"/>
        <v>0.99624047762138179</v>
      </c>
      <c r="P115">
        <f t="shared" si="53"/>
        <v>1041.2680925881109</v>
      </c>
      <c r="Q115">
        <f t="shared" si="54"/>
        <v>4.9112156353936794E-2</v>
      </c>
      <c r="R115">
        <f t="shared" si="55"/>
        <v>4.1878031412428962E-3</v>
      </c>
      <c r="S115">
        <f t="shared" si="56"/>
        <v>1041.6981453939197</v>
      </c>
      <c r="T115">
        <f t="shared" si="57"/>
        <v>35320.627522714363</v>
      </c>
      <c r="U115">
        <f t="shared" si="34"/>
        <v>3134081.5199882207</v>
      </c>
      <c r="V115">
        <f t="shared" si="58"/>
        <v>391.49111269871617</v>
      </c>
      <c r="W115">
        <f t="shared" si="35"/>
        <v>92217.912940953189</v>
      </c>
      <c r="X115">
        <f t="shared" si="36"/>
        <v>95939.026808973504</v>
      </c>
      <c r="Y115">
        <f t="shared" si="37"/>
        <v>126464.30433750631</v>
      </c>
      <c r="Z115">
        <f t="shared" si="59"/>
        <v>24192.593037009723</v>
      </c>
      <c r="AA115">
        <f t="shared" si="60"/>
        <v>423.19568252213514</v>
      </c>
      <c r="AB115">
        <f t="shared" si="61"/>
        <v>109</v>
      </c>
      <c r="AC115">
        <f>$AL$7*INDEX(I_L,MATCH(AB115-$AL$13,cpi_u,0))/INDEX(I_L,MATCH(AB2-$AL$13,cpi_u,0))</f>
        <v>1034.5944141042828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5.2802342896078922E-2</v>
      </c>
      <c r="E116">
        <f t="shared" si="43"/>
        <v>4.5104213884304967E-3</v>
      </c>
      <c r="F116">
        <f t="shared" si="44"/>
        <v>0.15328939758039084</v>
      </c>
      <c r="G116">
        <f t="shared" si="45"/>
        <v>33.832315134534369</v>
      </c>
      <c r="H116" t="b">
        <f t="shared" si="46"/>
        <v>0</v>
      </c>
      <c r="I116">
        <f t="shared" si="47"/>
        <v>1</v>
      </c>
      <c r="J116">
        <f t="shared" si="48"/>
        <v>1034.5944141042826</v>
      </c>
      <c r="K116">
        <f t="shared" si="49"/>
        <v>6.6874251688225375</v>
      </c>
      <c r="L116">
        <f t="shared" si="50"/>
        <v>35161.316608883128</v>
      </c>
      <c r="M116">
        <f t="shared" si="51"/>
        <v>227.27618712571356</v>
      </c>
      <c r="N116">
        <f t="shared" si="33"/>
        <v>0.67979950778051179</v>
      </c>
      <c r="O116">
        <f t="shared" si="52"/>
        <v>0.99623696827325192</v>
      </c>
      <c r="P116">
        <f t="shared" si="53"/>
        <v>1041.2818392731051</v>
      </c>
      <c r="Q116">
        <f t="shared" si="54"/>
        <v>4.9112156353936794E-2</v>
      </c>
      <c r="R116">
        <f t="shared" si="55"/>
        <v>4.1878031412428962E-3</v>
      </c>
      <c r="S116">
        <f t="shared" si="56"/>
        <v>1041.7127779172813</v>
      </c>
      <c r="T116">
        <f t="shared" si="57"/>
        <v>35161.316608883128</v>
      </c>
      <c r="U116">
        <f t="shared" si="34"/>
        <v>3110008.9673745693</v>
      </c>
      <c r="V116">
        <f t="shared" si="58"/>
        <v>388.48411037662845</v>
      </c>
      <c r="W116">
        <f t="shared" si="35"/>
        <v>91924.21372902226</v>
      </c>
      <c r="X116">
        <f t="shared" si="36"/>
        <v>95644.407137444912</v>
      </c>
      <c r="Y116">
        <f t="shared" si="37"/>
        <v>125862.75575517269</v>
      </c>
      <c r="Z116">
        <f t="shared" si="59"/>
        <v>23992.931887544019</v>
      </c>
      <c r="AA116">
        <f t="shared" si="60"/>
        <v>419.17714006300395</v>
      </c>
      <c r="AB116">
        <f t="shared" si="61"/>
        <v>109</v>
      </c>
      <c r="AC116">
        <f>$AL$7*INDEX(I_L,MATCH(AB116-$AL$13,cpi_u,0))/INDEX(I_L,MATCH(AB2-$AL$13,cpi_u,0))</f>
        <v>1034.5944141042828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5.2802342896078922E-2</v>
      </c>
      <c r="E117">
        <f t="shared" si="43"/>
        <v>4.5104213884304967E-3</v>
      </c>
      <c r="F117">
        <f t="shared" si="44"/>
        <v>0.1525979978029246</v>
      </c>
      <c r="G117">
        <f t="shared" si="45"/>
        <v>33.679717136731448</v>
      </c>
      <c r="H117" t="b">
        <f t="shared" si="46"/>
        <v>0</v>
      </c>
      <c r="I117">
        <f t="shared" si="47"/>
        <v>1</v>
      </c>
      <c r="J117">
        <f t="shared" si="48"/>
        <v>1034.5944141042826</v>
      </c>
      <c r="K117">
        <f t="shared" si="49"/>
        <v>6.7012001697371382</v>
      </c>
      <c r="L117">
        <f t="shared" si="50"/>
        <v>35002.724254405039</v>
      </c>
      <c r="M117">
        <f t="shared" si="51"/>
        <v>226.71711592214206</v>
      </c>
      <c r="N117">
        <f t="shared" si="33"/>
        <v>0.67723905539020979</v>
      </c>
      <c r="O117">
        <f t="shared" si="52"/>
        <v>0.99623351832268658</v>
      </c>
      <c r="P117">
        <f t="shared" si="53"/>
        <v>1041.2956142740197</v>
      </c>
      <c r="Q117">
        <f t="shared" si="54"/>
        <v>4.9112156353936794E-2</v>
      </c>
      <c r="R117">
        <f t="shared" si="55"/>
        <v>4.1878031412428962E-3</v>
      </c>
      <c r="S117">
        <f t="shared" si="56"/>
        <v>1041.7274405812452</v>
      </c>
      <c r="T117">
        <f t="shared" si="57"/>
        <v>35002.724254405039</v>
      </c>
      <c r="U117">
        <f t="shared" si="34"/>
        <v>3086018.9242549175</v>
      </c>
      <c r="V117">
        <f t="shared" si="58"/>
        <v>385.48741465741887</v>
      </c>
      <c r="W117">
        <f t="shared" si="35"/>
        <v>91628.40981491725</v>
      </c>
      <c r="X117">
        <f t="shared" si="36"/>
        <v>95347.783438630388</v>
      </c>
      <c r="Y117">
        <f t="shared" si="37"/>
        <v>125267.45157247831</v>
      </c>
      <c r="Z117">
        <f t="shared" si="59"/>
        <v>23794.834719121525</v>
      </c>
      <c r="AA117">
        <f t="shared" si="60"/>
        <v>415.18931637669391</v>
      </c>
      <c r="AB117">
        <f t="shared" si="61"/>
        <v>109</v>
      </c>
      <c r="AC117">
        <f>$AL$7*INDEX(I_L,MATCH(AB117-$AL$13,cpi_u,0))/INDEX(I_L,MATCH(AB2-$AL$13,cpi_u,0))</f>
        <v>1034.5944141042828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5.2802342896078922E-2</v>
      </c>
      <c r="E118">
        <f t="shared" si="43"/>
        <v>4.5104213884304967E-3</v>
      </c>
      <c r="F118">
        <f t="shared" si="44"/>
        <v>0.15190971652980265</v>
      </c>
      <c r="G118">
        <f t="shared" si="45"/>
        <v>33.527807420201647</v>
      </c>
      <c r="H118" t="b">
        <f t="shared" si="46"/>
        <v>0</v>
      </c>
      <c r="I118">
        <f t="shared" si="47"/>
        <v>1</v>
      </c>
      <c r="J118">
        <f t="shared" si="48"/>
        <v>1034.5944141042826</v>
      </c>
      <c r="K118">
        <f t="shared" si="49"/>
        <v>6.7150035448982397</v>
      </c>
      <c r="L118">
        <f t="shared" si="50"/>
        <v>34844.847218274641</v>
      </c>
      <c r="M118">
        <f t="shared" si="51"/>
        <v>226.15941996432167</v>
      </c>
      <c r="N118">
        <f t="shared" si="33"/>
        <v>0.67468595017775601</v>
      </c>
      <c r="O118">
        <f t="shared" si="52"/>
        <v>0.99623012702511271</v>
      </c>
      <c r="P118">
        <f t="shared" si="53"/>
        <v>1041.3094176491809</v>
      </c>
      <c r="Q118">
        <f t="shared" si="54"/>
        <v>4.9112156353936794E-2</v>
      </c>
      <c r="R118">
        <f t="shared" si="55"/>
        <v>4.1878031412428962E-3</v>
      </c>
      <c r="S118">
        <f t="shared" si="56"/>
        <v>1041.7421334478963</v>
      </c>
      <c r="T118">
        <f t="shared" si="57"/>
        <v>34844.847218274641</v>
      </c>
      <c r="U118">
        <f t="shared" si="34"/>
        <v>3062110.6267644288</v>
      </c>
      <c r="V118">
        <f t="shared" si="58"/>
        <v>382.50093012356456</v>
      </c>
      <c r="W118">
        <f t="shared" si="35"/>
        <v>91330.476472475959</v>
      </c>
      <c r="X118">
        <f t="shared" si="36"/>
        <v>95049.132240667852</v>
      </c>
      <c r="Y118">
        <f t="shared" si="37"/>
        <v>124678.3744579598</v>
      </c>
      <c r="Z118">
        <f t="shared" si="59"/>
        <v>23598.291415320498</v>
      </c>
      <c r="AA118">
        <f t="shared" si="60"/>
        <v>411.23199542852757</v>
      </c>
      <c r="AB118">
        <f t="shared" si="61"/>
        <v>109</v>
      </c>
      <c r="AC118">
        <f>$AL$7*INDEX(I_L,MATCH(AB118-$AL$13,cpi_u,0))/INDEX(I_L,MATCH(AB2-$AL$13,cpi_u,0))</f>
        <v>1034.5944141042828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5.2802342896078922E-2</v>
      </c>
      <c r="E119">
        <f t="shared" si="43"/>
        <v>4.5104213884304967E-3</v>
      </c>
      <c r="F119">
        <f t="shared" si="44"/>
        <v>0.15122453969525623</v>
      </c>
      <c r="G119">
        <f t="shared" si="45"/>
        <v>33.37658288050639</v>
      </c>
      <c r="H119" t="b">
        <f t="shared" si="46"/>
        <v>0</v>
      </c>
      <c r="I119">
        <f t="shared" si="47"/>
        <v>1</v>
      </c>
      <c r="J119">
        <f t="shared" si="48"/>
        <v>1034.5944141042826</v>
      </c>
      <c r="K119">
        <f t="shared" si="49"/>
        <v>6.7288353527521449</v>
      </c>
      <c r="L119">
        <f t="shared" si="50"/>
        <v>34687.682274104744</v>
      </c>
      <c r="M119">
        <f t="shared" si="51"/>
        <v>225.60309586931854</v>
      </c>
      <c r="N119">
        <f t="shared" si="33"/>
        <v>0.67214022086240077</v>
      </c>
      <c r="O119">
        <f t="shared" si="52"/>
        <v>0.99622679364423616</v>
      </c>
      <c r="P119">
        <f t="shared" si="53"/>
        <v>1041.3232494570348</v>
      </c>
      <c r="Q119">
        <f t="shared" si="54"/>
        <v>4.9112156353936794E-2</v>
      </c>
      <c r="R119">
        <f t="shared" si="55"/>
        <v>4.1878031412428962E-3</v>
      </c>
      <c r="S119">
        <f t="shared" si="56"/>
        <v>1041.756856579447</v>
      </c>
      <c r="T119">
        <f t="shared" si="57"/>
        <v>34687.682274104744</v>
      </c>
      <c r="U119">
        <f t="shared" si="34"/>
        <v>3038283.3187856739</v>
      </c>
      <c r="V119">
        <f t="shared" si="58"/>
        <v>379.52456232530358</v>
      </c>
      <c r="W119">
        <f t="shared" si="35"/>
        <v>91030.388870641007</v>
      </c>
      <c r="X119">
        <f t="shared" si="36"/>
        <v>94748.429988675867</v>
      </c>
      <c r="Y119">
        <f t="shared" si="37"/>
        <v>124095.50752922115</v>
      </c>
      <c r="Z119">
        <f t="shared" si="59"/>
        <v>23403.291874568462</v>
      </c>
      <c r="AA119">
        <f t="shared" si="60"/>
        <v>407.30496224367005</v>
      </c>
      <c r="AB119">
        <f t="shared" si="61"/>
        <v>109</v>
      </c>
      <c r="AC119">
        <f>$AL$7*INDEX(I_L,MATCH(AB119-$AL$13,cpi_u,0))/INDEX(I_L,MATCH(AB2-$AL$13,cpi_u,0))</f>
        <v>1034.5944141042828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5.2802342896078922E-2</v>
      </c>
      <c r="E120">
        <f t="shared" si="43"/>
        <v>4.5104213884304967E-3</v>
      </c>
      <c r="F120">
        <f t="shared" si="44"/>
        <v>0.15054245329695917</v>
      </c>
      <c r="G120">
        <f t="shared" si="45"/>
        <v>33.226040427209433</v>
      </c>
      <c r="H120" t="b">
        <f t="shared" si="46"/>
        <v>0</v>
      </c>
      <c r="I120">
        <f t="shared" si="47"/>
        <v>1</v>
      </c>
      <c r="J120">
        <f t="shared" si="48"/>
        <v>1034.5944141042826</v>
      </c>
      <c r="K120">
        <f t="shared" si="49"/>
        <v>6.7426956518655441</v>
      </c>
      <c r="L120">
        <f t="shared" si="50"/>
        <v>34531.226210060537</v>
      </c>
      <c r="M120">
        <f t="shared" si="51"/>
        <v>225.04814026252041</v>
      </c>
      <c r="N120">
        <f t="shared" si="33"/>
        <v>0.66960189504847423</v>
      </c>
      <c r="O120">
        <f t="shared" si="52"/>
        <v>0.99622351745195414</v>
      </c>
      <c r="P120">
        <f t="shared" si="53"/>
        <v>1041.337109756148</v>
      </c>
      <c r="Q120">
        <f t="shared" si="54"/>
        <v>4.9112156353936794E-2</v>
      </c>
      <c r="R120">
        <f t="shared" si="55"/>
        <v>4.1878031412428962E-3</v>
      </c>
      <c r="S120">
        <f t="shared" si="56"/>
        <v>1041.7716100382379</v>
      </c>
      <c r="T120">
        <f t="shared" si="57"/>
        <v>34531.226210060537</v>
      </c>
      <c r="U120">
        <f t="shared" si="34"/>
        <v>3014536.2518286053</v>
      </c>
      <c r="V120">
        <f t="shared" si="58"/>
        <v>376.55821776564176</v>
      </c>
      <c r="W120">
        <f t="shared" si="35"/>
        <v>90728.122071384321</v>
      </c>
      <c r="X120">
        <f t="shared" si="36"/>
        <v>94445.653042833685</v>
      </c>
      <c r="Y120">
        <f t="shared" si="37"/>
        <v>123518.83434677971</v>
      </c>
      <c r="Z120">
        <f t="shared" si="59"/>
        <v>23209.82601147961</v>
      </c>
      <c r="AA120">
        <f t="shared" si="60"/>
        <v>403.40800291267277</v>
      </c>
      <c r="AB120">
        <f t="shared" si="61"/>
        <v>109</v>
      </c>
      <c r="AC120">
        <f>$AL$7*INDEX(I_L,MATCH(AB120-$AL$13,cpi_u,0))/INDEX(I_L,MATCH(AB2-$AL$13,cpi_u,0))</f>
        <v>1034.5944141042828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5.2802342896078922E-2</v>
      </c>
      <c r="E121">
        <f t="shared" si="43"/>
        <v>4.5104213884304967E-3</v>
      </c>
      <c r="F121">
        <f t="shared" si="44"/>
        <v>0.14986344339574179</v>
      </c>
      <c r="G121">
        <f t="shared" si="45"/>
        <v>33.076176983813689</v>
      </c>
      <c r="H121" t="b">
        <f t="shared" si="46"/>
        <v>0</v>
      </c>
      <c r="I121">
        <f t="shared" si="47"/>
        <v>1</v>
      </c>
      <c r="J121">
        <f t="shared" si="48"/>
        <v>1034.5944141042826</v>
      </c>
      <c r="K121">
        <f t="shared" si="49"/>
        <v>6.7565845009257677</v>
      </c>
      <c r="L121">
        <f t="shared" si="50"/>
        <v>34375.475828793948</v>
      </c>
      <c r="M121">
        <f t="shared" si="51"/>
        <v>224.49454977761624</v>
      </c>
      <c r="N121">
        <f t="shared" si="33"/>
        <v>0.667070999244606</v>
      </c>
      <c r="O121">
        <f t="shared" si="52"/>
        <v>0.99622029772827181</v>
      </c>
      <c r="P121">
        <f t="shared" si="53"/>
        <v>1041.3509986052084</v>
      </c>
      <c r="Q121">
        <f t="shared" si="54"/>
        <v>4.9112156353936794E-2</v>
      </c>
      <c r="R121">
        <f t="shared" si="55"/>
        <v>4.1878031412428962E-3</v>
      </c>
      <c r="S121">
        <f t="shared" si="56"/>
        <v>1041.7863938867386</v>
      </c>
      <c r="T121">
        <f t="shared" si="57"/>
        <v>34375.475828793948</v>
      </c>
      <c r="U121">
        <f t="shared" si="34"/>
        <v>2990868.68491254</v>
      </c>
      <c r="V121">
        <f t="shared" si="58"/>
        <v>373.60180388561082</v>
      </c>
      <c r="W121">
        <f t="shared" si="35"/>
        <v>90423.651027631378</v>
      </c>
      <c r="X121">
        <f t="shared" si="36"/>
        <v>94140.777676463578</v>
      </c>
      <c r="Y121">
        <f t="shared" si="37"/>
        <v>122948.33890802412</v>
      </c>
      <c r="Z121">
        <f t="shared" si="59"/>
        <v>23017.883758153446</v>
      </c>
      <c r="AA121">
        <f t="shared" si="60"/>
        <v>399.54090459670761</v>
      </c>
      <c r="AB121">
        <f t="shared" si="61"/>
        <v>109</v>
      </c>
      <c r="AC121">
        <f>$AL$7*INDEX(I_L,MATCH(AB121-$AL$13,cpi_u,0))/INDEX(I_L,MATCH(AB2-$AL$13,cpi_u,0))</f>
        <v>1034.5944141042828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5.9565264611844096E-2</v>
      </c>
      <c r="E122">
        <f t="shared" si="43"/>
        <v>5.1046787992213849E-3</v>
      </c>
      <c r="F122">
        <f t="shared" si="44"/>
        <v>0.16884325940856806</v>
      </c>
      <c r="G122">
        <f t="shared" si="45"/>
        <v>32.90733372440512</v>
      </c>
      <c r="H122" t="b">
        <f t="shared" si="46"/>
        <v>0</v>
      </c>
      <c r="I122">
        <f t="shared" si="47"/>
        <v>1</v>
      </c>
      <c r="J122">
        <f t="shared" si="48"/>
        <v>1034.5944141042826</v>
      </c>
      <c r="K122">
        <f t="shared" si="49"/>
        <v>6.7705019587410344</v>
      </c>
      <c r="L122">
        <f t="shared" si="50"/>
        <v>34220.427947378281</v>
      </c>
      <c r="M122">
        <f t="shared" si="51"/>
        <v>223.94232105657571</v>
      </c>
      <c r="N122">
        <f t="shared" si="33"/>
        <v>0.6645475588826909</v>
      </c>
      <c r="O122">
        <f t="shared" si="52"/>
        <v>0.9962171337612149</v>
      </c>
      <c r="P122">
        <f t="shared" si="53"/>
        <v>1041.3649160630237</v>
      </c>
      <c r="Q122">
        <f t="shared" si="54"/>
        <v>5.5402439142482503E-2</v>
      </c>
      <c r="R122">
        <f t="shared" si="55"/>
        <v>4.7384300270162383E-3</v>
      </c>
      <c r="S122">
        <f t="shared" si="56"/>
        <v>1041.8012081875463</v>
      </c>
      <c r="T122">
        <f t="shared" si="57"/>
        <v>34220.427947378281</v>
      </c>
      <c r="U122">
        <f t="shared" si="34"/>
        <v>2967279.8844501199</v>
      </c>
      <c r="V122">
        <f t="shared" si="58"/>
        <v>370.65522904977325</v>
      </c>
      <c r="W122">
        <f t="shared" si="35"/>
        <v>90170.778018685043</v>
      </c>
      <c r="X122">
        <f t="shared" si="36"/>
        <v>93885.693464184456</v>
      </c>
      <c r="Y122">
        <f t="shared" si="37"/>
        <v>122247.96232299632</v>
      </c>
      <c r="Z122">
        <f t="shared" si="59"/>
        <v>22827.455065435672</v>
      </c>
      <c r="AA122">
        <f t="shared" si="60"/>
        <v>395.7034555324978</v>
      </c>
      <c r="AB122">
        <f t="shared" si="61"/>
        <v>109</v>
      </c>
      <c r="AC122">
        <f>$AL$7*INDEX(I_L,MATCH(AB122-$AL$13,cpi_u,0))/INDEX(I_L,MATCH(AB2-$AL$13,cpi_u,0))</f>
        <v>1034.5944141042828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5.8920059622095067E-2</v>
      </c>
      <c r="E123">
        <f t="shared" si="43"/>
        <v>5.0478159426736724E-3</v>
      </c>
      <c r="F123">
        <f t="shared" si="44"/>
        <v>0.16611016380493515</v>
      </c>
      <c r="G123">
        <f t="shared" si="45"/>
        <v>32.741223560600183</v>
      </c>
      <c r="H123" t="b">
        <f t="shared" si="46"/>
        <v>1</v>
      </c>
      <c r="I123">
        <f t="shared" si="47"/>
        <v>1.0249999999999999</v>
      </c>
      <c r="J123">
        <f t="shared" si="48"/>
        <v>1060.4592744568895</v>
      </c>
      <c r="K123">
        <f t="shared" si="49"/>
        <v>6.7844480842406938</v>
      </c>
      <c r="L123">
        <f t="shared" si="50"/>
        <v>34896.887245693382</v>
      </c>
      <c r="M123">
        <f t="shared" si="51"/>
        <v>223.25809724400949</v>
      </c>
      <c r="N123">
        <f t="shared" si="33"/>
        <v>0.66203159833660707</v>
      </c>
      <c r="O123">
        <f t="shared" si="52"/>
        <v>0.99621402484674848</v>
      </c>
      <c r="P123">
        <f t="shared" si="53"/>
        <v>1067.2437225411302</v>
      </c>
      <c r="Q123">
        <f t="shared" si="54"/>
        <v>5.4802325461935052E-2</v>
      </c>
      <c r="R123">
        <f t="shared" si="55"/>
        <v>4.6857536048536819E-3</v>
      </c>
      <c r="S123">
        <f t="shared" si="56"/>
        <v>1067.6809133559952</v>
      </c>
      <c r="T123">
        <f t="shared" si="57"/>
        <v>34896.887245693382</v>
      </c>
      <c r="U123">
        <f t="shared" si="34"/>
        <v>2942935.3969177753</v>
      </c>
      <c r="V123">
        <f t="shared" si="58"/>
        <v>367.61425820988472</v>
      </c>
      <c r="W123">
        <f t="shared" si="35"/>
        <v>89884.710370421788</v>
      </c>
      <c r="X123">
        <f t="shared" si="36"/>
        <v>93597.69355161782</v>
      </c>
      <c r="Y123">
        <f t="shared" si="37"/>
        <v>121567.61241228774</v>
      </c>
      <c r="Z123">
        <f t="shared" si="59"/>
        <v>23190.641231730049</v>
      </c>
      <c r="AA123">
        <f t="shared" si="60"/>
        <v>391.73787845831708</v>
      </c>
      <c r="AB123">
        <f t="shared" si="61"/>
        <v>121</v>
      </c>
      <c r="AC123">
        <f>$AL$7*INDEX(I_L,MATCH(AB123-$AL$13,cpi_u,0))/INDEX(I_L,MATCH(AB2-$AL$13,cpi_u,0))</f>
        <v>1060.4592744568899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5.8920059622095067E-2</v>
      </c>
      <c r="E124">
        <f t="shared" si="43"/>
        <v>5.0478159426736724E-3</v>
      </c>
      <c r="F124">
        <f t="shared" si="44"/>
        <v>0.16527167027184048</v>
      </c>
      <c r="G124">
        <f t="shared" si="45"/>
        <v>32.575951890328341</v>
      </c>
      <c r="H124" t="b">
        <f t="shared" si="46"/>
        <v>0</v>
      </c>
      <c r="I124">
        <f t="shared" si="47"/>
        <v>1</v>
      </c>
      <c r="J124">
        <f t="shared" si="48"/>
        <v>1060.4592744568895</v>
      </c>
      <c r="K124">
        <f t="shared" si="49"/>
        <v>6.7984229364754754</v>
      </c>
      <c r="L124">
        <f t="shared" si="50"/>
        <v>34720.734181904889</v>
      </c>
      <c r="M124">
        <f t="shared" si="51"/>
        <v>222.58868522265553</v>
      </c>
      <c r="N124">
        <f t="shared" si="33"/>
        <v>0.65952314094068487</v>
      </c>
      <c r="O124">
        <f t="shared" si="52"/>
        <v>0.99621097028869188</v>
      </c>
      <c r="P124">
        <f t="shared" si="53"/>
        <v>1067.2576973933649</v>
      </c>
      <c r="Q124">
        <f t="shared" si="54"/>
        <v>5.4802325461935052E-2</v>
      </c>
      <c r="R124">
        <f t="shared" si="55"/>
        <v>4.6857536048536819E-3</v>
      </c>
      <c r="S124">
        <f t="shared" si="56"/>
        <v>1067.6957887497274</v>
      </c>
      <c r="T124">
        <f t="shared" si="57"/>
        <v>34720.734181904889</v>
      </c>
      <c r="U124">
        <f t="shared" si="34"/>
        <v>2918687.865116002</v>
      </c>
      <c r="V124">
        <f t="shared" si="58"/>
        <v>364.58539851216079</v>
      </c>
      <c r="W124">
        <f t="shared" si="35"/>
        <v>89596.39536987865</v>
      </c>
      <c r="X124">
        <f t="shared" si="36"/>
        <v>93307.545505822811</v>
      </c>
      <c r="Y124">
        <f t="shared" si="37"/>
        <v>120894.24828630246</v>
      </c>
      <c r="Z124">
        <f t="shared" si="59"/>
        <v>22986.223145866959</v>
      </c>
      <c r="AA124">
        <f t="shared" si="60"/>
        <v>387.8132502174501</v>
      </c>
      <c r="AB124">
        <f t="shared" si="61"/>
        <v>121</v>
      </c>
      <c r="AC124">
        <f>$AL$7*INDEX(I_L,MATCH(AB124-$AL$13,cpi_u,0))/INDEX(I_L,MATCH(AB2-$AL$13,cpi_u,0))</f>
        <v>1060.4592744568899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5.8920059622095067E-2</v>
      </c>
      <c r="E125">
        <f t="shared" si="43"/>
        <v>5.0478159426736724E-3</v>
      </c>
      <c r="F125">
        <f t="shared" si="44"/>
        <v>0.16443740929976997</v>
      </c>
      <c r="G125">
        <f t="shared" si="45"/>
        <v>32.411514481028568</v>
      </c>
      <c r="H125" t="b">
        <f t="shared" si="46"/>
        <v>0</v>
      </c>
      <c r="I125">
        <f t="shared" si="47"/>
        <v>1</v>
      </c>
      <c r="J125">
        <f t="shared" si="48"/>
        <v>1060.4592744568895</v>
      </c>
      <c r="K125">
        <f t="shared" si="49"/>
        <v>6.8124265746177572</v>
      </c>
      <c r="L125">
        <f t="shared" si="50"/>
        <v>34545.470306360126</v>
      </c>
      <c r="M125">
        <f t="shared" si="51"/>
        <v>221.92128035114234</v>
      </c>
      <c r="N125">
        <f t="shared" si="33"/>
        <v>0.65702220900793118</v>
      </c>
      <c r="O125">
        <f t="shared" si="52"/>
        <v>0.99620796939863765</v>
      </c>
      <c r="P125">
        <f t="shared" si="53"/>
        <v>1067.2717010315073</v>
      </c>
      <c r="Q125">
        <f t="shared" si="54"/>
        <v>5.4802325461935052E-2</v>
      </c>
      <c r="R125">
        <f t="shared" si="55"/>
        <v>4.6857536048536819E-3</v>
      </c>
      <c r="S125">
        <f t="shared" si="56"/>
        <v>1067.7106947843349</v>
      </c>
      <c r="T125">
        <f t="shared" si="57"/>
        <v>34545.470306360126</v>
      </c>
      <c r="U125">
        <f t="shared" si="34"/>
        <v>2894536.446846724</v>
      </c>
      <c r="V125">
        <f t="shared" si="58"/>
        <v>361.568544754149</v>
      </c>
      <c r="W125">
        <f t="shared" si="35"/>
        <v>89305.806692278595</v>
      </c>
      <c r="X125">
        <f t="shared" si="36"/>
        <v>93015.22444783512</v>
      </c>
      <c r="Y125">
        <f t="shared" si="37"/>
        <v>120227.84730040483</v>
      </c>
      <c r="Z125">
        <f t="shared" si="59"/>
        <v>22783.537081723793</v>
      </c>
      <c r="AA125">
        <f t="shared" si="60"/>
        <v>383.92078384091769</v>
      </c>
      <c r="AB125">
        <f t="shared" si="61"/>
        <v>121</v>
      </c>
      <c r="AC125">
        <f>$AL$7*INDEX(I_L,MATCH(AB125-$AL$13,cpi_u,0))/INDEX(I_L,MATCH(AB2-$AL$13,cpi_u,0))</f>
        <v>1060.4592744568899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5.8920059622095067E-2</v>
      </c>
      <c r="E126">
        <f t="shared" si="43"/>
        <v>5.0478159426736724E-3</v>
      </c>
      <c r="F126">
        <f t="shared" si="44"/>
        <v>0.16360735952353461</v>
      </c>
      <c r="G126">
        <f t="shared" si="45"/>
        <v>32.247907121505037</v>
      </c>
      <c r="H126" t="b">
        <f t="shared" si="46"/>
        <v>0</v>
      </c>
      <c r="I126">
        <f t="shared" si="47"/>
        <v>1</v>
      </c>
      <c r="J126">
        <f t="shared" si="48"/>
        <v>1060.4592744568895</v>
      </c>
      <c r="K126">
        <f t="shared" si="49"/>
        <v>6.8264590579617979</v>
      </c>
      <c r="L126">
        <f t="shared" si="50"/>
        <v>34371.091130600522</v>
      </c>
      <c r="M126">
        <f t="shared" si="51"/>
        <v>221.25587661127744</v>
      </c>
      <c r="N126">
        <f t="shared" si="33"/>
        <v>0.65452882384801014</v>
      </c>
      <c r="O126">
        <f t="shared" si="52"/>
        <v>0.99620502149587009</v>
      </c>
      <c r="P126">
        <f t="shared" si="53"/>
        <v>1067.2857335148512</v>
      </c>
      <c r="Q126">
        <f t="shared" si="54"/>
        <v>5.4802325461935052E-2</v>
      </c>
      <c r="R126">
        <f t="shared" si="55"/>
        <v>4.6857536048536819E-3</v>
      </c>
      <c r="S126">
        <f t="shared" si="56"/>
        <v>1067.7256315229333</v>
      </c>
      <c r="T126">
        <f t="shared" si="57"/>
        <v>34371.091130600522</v>
      </c>
      <c r="U126">
        <f t="shared" si="34"/>
        <v>2870480.3080534795</v>
      </c>
      <c r="V126">
        <f t="shared" si="58"/>
        <v>358.56359275039978</v>
      </c>
      <c r="W126">
        <f t="shared" si="35"/>
        <v>89012.91786899422</v>
      </c>
      <c r="X126">
        <f t="shared" si="36"/>
        <v>92720.705380377811</v>
      </c>
      <c r="Y126">
        <f t="shared" si="37"/>
        <v>119568.38729337434</v>
      </c>
      <c r="Z126">
        <f t="shared" si="59"/>
        <v>22582.570220640067</v>
      </c>
      <c r="AA126">
        <f t="shared" si="60"/>
        <v>380.06023144476382</v>
      </c>
      <c r="AB126">
        <f t="shared" si="61"/>
        <v>121</v>
      </c>
      <c r="AC126">
        <f>$AL$7*INDEX(I_L,MATCH(AB126-$AL$13,cpi_u,0))/INDEX(I_L,MATCH(AB2-$AL$13,cpi_u,0))</f>
        <v>1060.4592744568899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5.8920059622095067E-2</v>
      </c>
      <c r="E127">
        <f t="shared" si="43"/>
        <v>5.0478159426736724E-3</v>
      </c>
      <c r="F127">
        <f t="shared" si="44"/>
        <v>0.16278149968579297</v>
      </c>
      <c r="G127">
        <f t="shared" si="45"/>
        <v>32.085125621819245</v>
      </c>
      <c r="H127" t="b">
        <f t="shared" si="46"/>
        <v>0</v>
      </c>
      <c r="I127">
        <f t="shared" si="47"/>
        <v>1</v>
      </c>
      <c r="J127">
        <f t="shared" si="48"/>
        <v>1060.4592744568895</v>
      </c>
      <c r="K127">
        <f t="shared" si="49"/>
        <v>6.8405204459239854</v>
      </c>
      <c r="L127">
        <f t="shared" si="50"/>
        <v>34197.59218882439</v>
      </c>
      <c r="M127">
        <f t="shared" si="51"/>
        <v>220.59246800291291</v>
      </c>
      <c r="N127">
        <f t="shared" si="33"/>
        <v>0.65204300578498287</v>
      </c>
      <c r="O127">
        <f t="shared" si="52"/>
        <v>0.99620212590728541</v>
      </c>
      <c r="P127">
        <f t="shared" si="53"/>
        <v>1067.2997949028136</v>
      </c>
      <c r="Q127">
        <f t="shared" si="54"/>
        <v>5.4802325461935052E-2</v>
      </c>
      <c r="R127">
        <f t="shared" si="55"/>
        <v>4.6857536048536819E-3</v>
      </c>
      <c r="S127">
        <f t="shared" si="56"/>
        <v>1067.7405990287675</v>
      </c>
      <c r="T127">
        <f t="shared" si="57"/>
        <v>34197.59218882439</v>
      </c>
      <c r="U127">
        <f t="shared" si="34"/>
        <v>2846518.6227006787</v>
      </c>
      <c r="V127">
        <f t="shared" si="58"/>
        <v>355.57043931738383</v>
      </c>
      <c r="W127">
        <f t="shared" si="35"/>
        <v>88717.702285227395</v>
      </c>
      <c r="X127">
        <f t="shared" si="36"/>
        <v>92423.963185760498</v>
      </c>
      <c r="Y127">
        <f t="shared" si="37"/>
        <v>118915.84658084153</v>
      </c>
      <c r="Z127">
        <f t="shared" si="59"/>
        <v>22383.309793785127</v>
      </c>
      <c r="AA127">
        <f t="shared" si="60"/>
        <v>376.23134665247017</v>
      </c>
      <c r="AB127">
        <f t="shared" si="61"/>
        <v>121</v>
      </c>
      <c r="AC127">
        <f>$AL$7*INDEX(I_L,MATCH(AB127-$AL$13,cpi_u,0))/INDEX(I_L,MATCH(AB2-$AL$13,cpi_u,0))</f>
        <v>1060.4592744568899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5.8920059622095067E-2</v>
      </c>
      <c r="E128">
        <f t="shared" si="43"/>
        <v>5.0478159426736724E-3</v>
      </c>
      <c r="F128">
        <f t="shared" si="44"/>
        <v>0.16195980863650672</v>
      </c>
      <c r="G128">
        <f t="shared" si="45"/>
        <v>31.923165813182738</v>
      </c>
      <c r="H128" t="b">
        <f t="shared" si="46"/>
        <v>0</v>
      </c>
      <c r="I128">
        <f t="shared" si="47"/>
        <v>1</v>
      </c>
      <c r="J128">
        <f t="shared" si="48"/>
        <v>1060.4592744568895</v>
      </c>
      <c r="K128">
        <f t="shared" si="49"/>
        <v>6.8546107980431001</v>
      </c>
      <c r="L128">
        <f t="shared" si="50"/>
        <v>34024.969037772593</v>
      </c>
      <c r="M128">
        <f t="shared" si="51"/>
        <v>219.93104854389154</v>
      </c>
      <c r="N128">
        <f t="shared" si="33"/>
        <v>0.64956477417480663</v>
      </c>
      <c r="O128">
        <f t="shared" si="52"/>
        <v>0.99619928196731022</v>
      </c>
      <c r="P128">
        <f t="shared" si="53"/>
        <v>1067.3138852549325</v>
      </c>
      <c r="Q128">
        <f t="shared" si="54"/>
        <v>5.4802325461935052E-2</v>
      </c>
      <c r="R128">
        <f t="shared" si="55"/>
        <v>4.6857536048536819E-3</v>
      </c>
      <c r="S128">
        <f t="shared" si="56"/>
        <v>1067.7555973652131</v>
      </c>
      <c r="T128">
        <f t="shared" si="57"/>
        <v>34024.969037772593</v>
      </c>
      <c r="U128">
        <f t="shared" si="34"/>
        <v>2822650.5726548778</v>
      </c>
      <c r="V128">
        <f t="shared" si="58"/>
        <v>352.58898225866182</v>
      </c>
      <c r="W128">
        <f t="shared" si="35"/>
        <v>88420.133177683179</v>
      </c>
      <c r="X128">
        <f t="shared" si="36"/>
        <v>92124.972623776441</v>
      </c>
      <c r="Y128">
        <f t="shared" si="37"/>
        <v>118270.20394885527</v>
      </c>
      <c r="Z128">
        <f t="shared" si="59"/>
        <v>22185.743083130219</v>
      </c>
      <c r="AA128">
        <f t="shared" si="60"/>
        <v>372.43388459537459</v>
      </c>
      <c r="AB128">
        <f t="shared" si="61"/>
        <v>121</v>
      </c>
      <c r="AC128">
        <f>$AL$7*INDEX(I_L,MATCH(AB128-$AL$13,cpi_u,0))/INDEX(I_L,MATCH(AB2-$AL$13,cpi_u,0))</f>
        <v>1060.4592744568899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5.8920059622095067E-2</v>
      </c>
      <c r="E129">
        <f t="shared" si="43"/>
        <v>5.0478159426736724E-3</v>
      </c>
      <c r="F129">
        <f t="shared" si="44"/>
        <v>0.16114226533239898</v>
      </c>
      <c r="G129">
        <f t="shared" si="45"/>
        <v>31.76202354785034</v>
      </c>
      <c r="H129" t="b">
        <f t="shared" si="46"/>
        <v>0</v>
      </c>
      <c r="I129">
        <f t="shared" si="47"/>
        <v>1</v>
      </c>
      <c r="J129">
        <f t="shared" si="48"/>
        <v>1060.4592744568895</v>
      </c>
      <c r="K129">
        <f t="shared" si="49"/>
        <v>6.8687301739805671</v>
      </c>
      <c r="L129">
        <f t="shared" si="50"/>
        <v>33853.217256614742</v>
      </c>
      <c r="M129">
        <f t="shared" si="51"/>
        <v>219.27161226999317</v>
      </c>
      <c r="N129">
        <f t="shared" si="33"/>
        <v>0.64709414742259896</v>
      </c>
      <c r="O129">
        <f t="shared" si="52"/>
        <v>0.99619648901782532</v>
      </c>
      <c r="P129">
        <f t="shared" si="53"/>
        <v>1067.3280046308701</v>
      </c>
      <c r="Q129">
        <f t="shared" si="54"/>
        <v>5.4802325461935052E-2</v>
      </c>
      <c r="R129">
        <f t="shared" si="55"/>
        <v>4.6857536048536819E-3</v>
      </c>
      <c r="S129">
        <f t="shared" si="56"/>
        <v>1067.7706265957763</v>
      </c>
      <c r="T129">
        <f t="shared" si="57"/>
        <v>33853.217256614742</v>
      </c>
      <c r="U129">
        <f t="shared" si="34"/>
        <v>2798875.3475680198</v>
      </c>
      <c r="V129">
        <f t="shared" si="58"/>
        <v>349.61912035029911</v>
      </c>
      <c r="W129">
        <f t="shared" si="35"/>
        <v>88120.183632237458</v>
      </c>
      <c r="X129">
        <f t="shared" si="36"/>
        <v>91823.708329596469</v>
      </c>
      <c r="Y129">
        <f t="shared" si="37"/>
        <v>117631.43864756222</v>
      </c>
      <c r="Z129">
        <f t="shared" si="59"/>
        <v>21989.857422383622</v>
      </c>
      <c r="AA129">
        <f t="shared" si="60"/>
        <v>368.66760191281969</v>
      </c>
      <c r="AB129">
        <f t="shared" si="61"/>
        <v>121</v>
      </c>
      <c r="AC129">
        <f>$AL$7*INDEX(I_L,MATCH(AB129-$AL$13,cpi_u,0))/INDEX(I_L,MATCH(AB2-$AL$13,cpi_u,0))</f>
        <v>1060.4592744568899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5.8920059622095067E-2</v>
      </c>
      <c r="E130">
        <f t="shared" si="43"/>
        <v>5.0478159426736724E-3</v>
      </c>
      <c r="F130">
        <f t="shared" si="44"/>
        <v>0.16032884883641554</v>
      </c>
      <c r="G130">
        <f t="shared" si="45"/>
        <v>31.601694699013926</v>
      </c>
      <c r="H130" t="b">
        <f t="shared" si="46"/>
        <v>0</v>
      </c>
      <c r="I130">
        <f t="shared" si="47"/>
        <v>1</v>
      </c>
      <c r="J130">
        <f t="shared" si="48"/>
        <v>1060.4592744568895</v>
      </c>
      <c r="K130">
        <f t="shared" si="49"/>
        <v>6.8828786335206953</v>
      </c>
      <c r="L130">
        <f t="shared" si="50"/>
        <v>33682.332446836008</v>
      </c>
      <c r="M130">
        <f t="shared" si="51"/>
        <v>218.61415323488029</v>
      </c>
      <c r="N130">
        <f t="shared" ref="N130:N193" si="66">INDEX(P_L,MATCH(A130,curve_t,0))</f>
        <v>0.64463114299966418</v>
      </c>
      <c r="O130">
        <f t="shared" si="52"/>
        <v>0.99619374640808445</v>
      </c>
      <c r="P130">
        <f t="shared" si="53"/>
        <v>1067.3421530904102</v>
      </c>
      <c r="Q130">
        <f t="shared" si="54"/>
        <v>5.4802325461935052E-2</v>
      </c>
      <c r="R130">
        <f t="shared" si="55"/>
        <v>4.6857536048536819E-3</v>
      </c>
      <c r="S130">
        <f t="shared" si="56"/>
        <v>1067.7856867840935</v>
      </c>
      <c r="T130">
        <f t="shared" si="57"/>
        <v>33682.332446836008</v>
      </c>
      <c r="U130">
        <f t="shared" ref="U130:U193" si="67">L131+M131+V131*O131+O131*U131</f>
        <v>2775192.1447626185</v>
      </c>
      <c r="V130">
        <f t="shared" si="58"/>
        <v>346.66075332652406</v>
      </c>
      <c r="W130">
        <f t="shared" ref="W130:W193" si="68">P131+(1-E131)*(O131*(W131+$AL$14*W131))</f>
        <v>87817.826581598347</v>
      </c>
      <c r="X130">
        <f t="shared" ref="X130:X193" si="69">S131+(1-R131)*(O131*(X131+$AL$14*X131))</f>
        <v>91520.144811660197</v>
      </c>
      <c r="Y130">
        <f t="shared" ref="Y130:Y193" si="70">G130*(X130-W130)</f>
        <v>116999.53038500818</v>
      </c>
      <c r="Z130">
        <f t="shared" si="59"/>
        <v>21795.640197889887</v>
      </c>
      <c r="AA130">
        <f t="shared" si="60"/>
        <v>364.93225675204008</v>
      </c>
      <c r="AB130">
        <f t="shared" si="61"/>
        <v>121</v>
      </c>
      <c r="AC130">
        <f>$AL$7*INDEX(I_L,MATCH(AB130-$AL$13,cpi_u,0))/INDEX(I_L,MATCH(AB2-$AL$13,cpi_u,0))</f>
        <v>1060.4592744568899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IF(B131&gt;=120,1,INDEX(mort_v2_F,MATCH(B131,mort_age,0))*INDEX(cif,MATCH(B131,cif_age,0),MATCH(C131,cif_year,0)))</f>
        <v>5.8920059622095067E-2</v>
      </c>
      <c r="E131">
        <f t="shared" ref="E131:E194" si="76">1-(1-D131)^(1/12)</f>
        <v>5.0478159426736724E-3</v>
      </c>
      <c r="F131">
        <f t="shared" ref="F131:F194" si="77">G130*E131</f>
        <v>0.15951953831718857</v>
      </c>
      <c r="G131">
        <f t="shared" ref="G131:G194" si="78">G130-F131</f>
        <v>31.442175160696738</v>
      </c>
      <c r="H131" t="b">
        <f t="shared" ref="H131:H194" si="79">AND(A131-$AL$10&gt;0,MOD(A131-$AL$10,12)=0)</f>
        <v>0</v>
      </c>
      <c r="I131">
        <f t="shared" ref="I131:I194" si="80">IF($AL$4="CPI",IF(H131,INDEX(I_L,MATCH(A131-$AL$13,cpi_u,0))/INDEX(I_L,MATCH(A131-$AL$13-12,cpi_u,0)),1),1)</f>
        <v>1</v>
      </c>
      <c r="J131">
        <f t="shared" ref="J131:J194" si="81">J130*I131</f>
        <v>1060.4592744568895</v>
      </c>
      <c r="K131">
        <f t="shared" ref="K131:K194" si="82">$AL$17*(INDEX(I_L,MATCH(A131-1,cpi_u,0))/$AL$18)</f>
        <v>6.8970562365709487</v>
      </c>
      <c r="L131">
        <f t="shared" ref="L131:L194" si="83">G130*J131</f>
        <v>33512.310232124437</v>
      </c>
      <c r="M131">
        <f t="shared" ref="M131:M194" si="84">G130*K131</f>
        <v>217.95866551004508</v>
      </c>
      <c r="N131">
        <f t="shared" si="66"/>
        <v>0.6421757774602892</v>
      </c>
      <c r="O131">
        <f t="shared" ref="O131:O194" si="85">N131/N130</f>
        <v>0.99619105349463977</v>
      </c>
      <c r="P131">
        <f t="shared" ref="P131:P194" si="86">J131+K131</f>
        <v>1067.3563306934604</v>
      </c>
      <c r="Q131">
        <f t="shared" ref="Q131:Q194" si="87">IF(B131&gt;=120,1,D131*$AL$15)</f>
        <v>5.4802325461935052E-2</v>
      </c>
      <c r="R131">
        <f t="shared" ref="R131:R194" si="88">1-(1-Q131)^(1/12)</f>
        <v>4.6857536048536819E-3</v>
      </c>
      <c r="S131">
        <f t="shared" ref="S131:S194" si="89">J131+K131*$AL$16</f>
        <v>1067.800777993933</v>
      </c>
      <c r="T131">
        <f t="shared" ref="T131:T194" si="90">L131</f>
        <v>33512.310232124437</v>
      </c>
      <c r="U131">
        <f t="shared" si="67"/>
        <v>2751600.1691188407</v>
      </c>
      <c r="V131">
        <f t="shared" ref="V131:V194" si="91">$AL$14*U131</f>
        <v>343.71378186562271</v>
      </c>
      <c r="W131">
        <f t="shared" si="68"/>
        <v>87513.034802960785</v>
      </c>
      <c r="X131">
        <f t="shared" si="69"/>
        <v>91214.256449563691</v>
      </c>
      <c r="Y131">
        <f t="shared" si="70"/>
        <v>116374.45932105096</v>
      </c>
      <c r="Z131">
        <f t="shared" ref="Z131:Z194" si="92">N130*L131</f>
        <v>21603.078849493715</v>
      </c>
      <c r="AA131">
        <f t="shared" ref="AA131:AA194" si="93">N130*M131+N131*V131</f>
        <v>361.22760876779432</v>
      </c>
      <c r="AB131">
        <f t="shared" ref="AB131:AB194" si="94">IF(H131,A131,AB130)</f>
        <v>121</v>
      </c>
      <c r="AC131">
        <f>$AL$7*INDEX(I_L,MATCH(AB131-$AL$13,cpi_u,0))/INDEX(I_L,MATCH(AB2-$AL$13,cpi_u,0))</f>
        <v>1060.4592744568899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5.8920059622095067E-2</v>
      </c>
      <c r="E132">
        <f t="shared" si="76"/>
        <v>5.0478159426736724E-3</v>
      </c>
      <c r="F132">
        <f t="shared" si="77"/>
        <v>0.15871431304850314</v>
      </c>
      <c r="G132">
        <f t="shared" si="78"/>
        <v>31.283460847648236</v>
      </c>
      <c r="H132" t="b">
        <f t="shared" si="79"/>
        <v>0</v>
      </c>
      <c r="I132">
        <f t="shared" si="80"/>
        <v>1</v>
      </c>
      <c r="J132">
        <f t="shared" si="81"/>
        <v>1060.4592744568895</v>
      </c>
      <c r="K132">
        <f t="shared" si="82"/>
        <v>6.9112630431621813</v>
      </c>
      <c r="L132">
        <f t="shared" si="83"/>
        <v>33343.146258258894</v>
      </c>
      <c r="M132">
        <f t="shared" si="84"/>
        <v>217.30514318475528</v>
      </c>
      <c r="N132">
        <f t="shared" si="66"/>
        <v>0.63972806645830782</v>
      </c>
      <c r="O132">
        <f t="shared" si="85"/>
        <v>0.99618840964126409</v>
      </c>
      <c r="P132">
        <f t="shared" si="86"/>
        <v>1067.3705375000516</v>
      </c>
      <c r="Q132">
        <f t="shared" si="87"/>
        <v>5.4802325461935052E-2</v>
      </c>
      <c r="R132">
        <f t="shared" si="88"/>
        <v>4.6857536048536819E-3</v>
      </c>
      <c r="S132">
        <f t="shared" si="89"/>
        <v>1067.8159002891937</v>
      </c>
      <c r="T132">
        <f t="shared" si="90"/>
        <v>33343.146258258894</v>
      </c>
      <c r="U132">
        <f t="shared" si="67"/>
        <v>2728098.6329634544</v>
      </c>
      <c r="V132">
        <f t="shared" si="91"/>
        <v>340.77810757606693</v>
      </c>
      <c r="W132">
        <f t="shared" si="68"/>
        <v>87205.780915654148</v>
      </c>
      <c r="X132">
        <f t="shared" si="69"/>
        <v>90906.017491943756</v>
      </c>
      <c r="Y132">
        <f t="shared" si="70"/>
        <v>115756.2060613919</v>
      </c>
      <c r="Z132">
        <f t="shared" si="92"/>
        <v>21412.160871369539</v>
      </c>
      <c r="AA132">
        <f t="shared" si="93"/>
        <v>357.55341912174822</v>
      </c>
      <c r="AB132">
        <f t="shared" si="94"/>
        <v>121</v>
      </c>
      <c r="AC132">
        <f>$AL$7*INDEX(I_L,MATCH(AB132-$AL$13,cpi_u,0))/INDEX(I_L,MATCH(AB2-$AL$13,cpi_u,0))</f>
        <v>1060.4592744568899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5.8920059622095067E-2</v>
      </c>
      <c r="E133">
        <f t="shared" si="76"/>
        <v>5.0478159426736724E-3</v>
      </c>
      <c r="F133">
        <f t="shared" si="77"/>
        <v>0.15791315240876641</v>
      </c>
      <c r="G133">
        <f t="shared" si="78"/>
        <v>31.125547695239469</v>
      </c>
      <c r="H133" t="b">
        <f t="shared" si="79"/>
        <v>0</v>
      </c>
      <c r="I133">
        <f t="shared" si="80"/>
        <v>1</v>
      </c>
      <c r="J133">
        <f t="shared" si="81"/>
        <v>1060.4592744568895</v>
      </c>
      <c r="K133">
        <f t="shared" si="82"/>
        <v>6.9254991134489128</v>
      </c>
      <c r="L133">
        <f t="shared" si="83"/>
        <v>33174.836192997558</v>
      </c>
      <c r="M133">
        <f t="shared" si="84"/>
        <v>216.65358036600162</v>
      </c>
      <c r="N133">
        <f t="shared" si="66"/>
        <v>0.63728802476343616</v>
      </c>
      <c r="O133">
        <f t="shared" si="85"/>
        <v>0.99618581421887531</v>
      </c>
      <c r="P133">
        <f t="shared" si="86"/>
        <v>1067.3847735703384</v>
      </c>
      <c r="Q133">
        <f t="shared" si="87"/>
        <v>5.4802325461935052E-2</v>
      </c>
      <c r="R133">
        <f t="shared" si="88"/>
        <v>4.6857536048536819E-3</v>
      </c>
      <c r="S133">
        <f t="shared" si="89"/>
        <v>1067.8310537339069</v>
      </c>
      <c r="T133">
        <f t="shared" si="90"/>
        <v>33174.836192997558</v>
      </c>
      <c r="U133">
        <f t="shared" si="67"/>
        <v>2704686.7559606121</v>
      </c>
      <c r="V133">
        <f t="shared" si="91"/>
        <v>337.85363298287172</v>
      </c>
      <c r="W133">
        <f t="shared" si="68"/>
        <v>86896.037378782727</v>
      </c>
      <c r="X133">
        <f t="shared" si="69"/>
        <v>90595.402054358419</v>
      </c>
      <c r="Y133">
        <f t="shared" si="70"/>
        <v>115144.75165171531</v>
      </c>
      <c r="Z133">
        <f t="shared" si="92"/>
        <v>21222.873812817419</v>
      </c>
      <c r="AA133">
        <f t="shared" si="93"/>
        <v>353.90945048161706</v>
      </c>
      <c r="AB133">
        <f t="shared" si="94"/>
        <v>121</v>
      </c>
      <c r="AC133">
        <f>$AL$7*INDEX(I_L,MATCH(AB133-$AL$13,cpi_u,0))/INDEX(I_L,MATCH(AB2-$AL$13,cpi_u,0))</f>
        <v>1060.4592744568899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6.6473963083921034E-2</v>
      </c>
      <c r="E134">
        <f t="shared" si="76"/>
        <v>5.7158043326253072E-3</v>
      </c>
      <c r="F134">
        <f t="shared" si="77"/>
        <v>0.17790754037178541</v>
      </c>
      <c r="G134">
        <f t="shared" si="78"/>
        <v>30.947640154867685</v>
      </c>
      <c r="H134" t="b">
        <f t="shared" si="79"/>
        <v>0</v>
      </c>
      <c r="I134">
        <f t="shared" si="80"/>
        <v>1</v>
      </c>
      <c r="J134">
        <f t="shared" si="81"/>
        <v>1060.4592744568895</v>
      </c>
      <c r="K134">
        <f t="shared" si="82"/>
        <v>6.9397645077095591</v>
      </c>
      <c r="L134">
        <f t="shared" si="83"/>
        <v>33007.375725966958</v>
      </c>
      <c r="M134">
        <f t="shared" si="84"/>
        <v>216.00397117844395</v>
      </c>
      <c r="N134">
        <f t="shared" si="66"/>
        <v>0.63485566627738166</v>
      </c>
      <c r="O134">
        <f t="shared" si="85"/>
        <v>0.99618326660546086</v>
      </c>
      <c r="P134">
        <f t="shared" si="86"/>
        <v>1067.399038964599</v>
      </c>
      <c r="Q134">
        <f t="shared" si="87"/>
        <v>6.1828310816976761E-2</v>
      </c>
      <c r="R134">
        <f t="shared" si="88"/>
        <v>5.3044074505185224E-3</v>
      </c>
      <c r="S134">
        <f t="shared" si="89"/>
        <v>1067.8462383922349</v>
      </c>
      <c r="T134">
        <f t="shared" si="90"/>
        <v>33007.375725966958</v>
      </c>
      <c r="U134">
        <f t="shared" si="67"/>
        <v>2681363.7650044332</v>
      </c>
      <c r="V134">
        <f t="shared" si="91"/>
        <v>334.94026151417717</v>
      </c>
      <c r="W134">
        <f t="shared" si="68"/>
        <v>86641.945931463502</v>
      </c>
      <c r="X134">
        <f t="shared" si="69"/>
        <v>90338.535511165945</v>
      </c>
      <c r="Y134">
        <f t="shared" si="70"/>
        <v>114400.72411286476</v>
      </c>
      <c r="Z134">
        <f t="shared" si="92"/>
        <v>21035.205279026071</v>
      </c>
      <c r="AA134">
        <f t="shared" si="93"/>
        <v>350.29546702007212</v>
      </c>
      <c r="AB134">
        <f t="shared" si="94"/>
        <v>121</v>
      </c>
      <c r="AC134">
        <f>$AL$7*INDEX(I_L,MATCH(AB134-$AL$13,cpi_u,0))/INDEX(I_L,MATCH(AB2-$AL$13,cpi_u,0))</f>
        <v>1060.4592744568899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6.5826878937676914E-2</v>
      </c>
      <c r="E135">
        <f t="shared" si="76"/>
        <v>5.6583892916932665E-3</v>
      </c>
      <c r="F135">
        <f t="shared" si="77"/>
        <v>0.17511379565547985</v>
      </c>
      <c r="G135">
        <f t="shared" si="78"/>
        <v>30.772526359212204</v>
      </c>
      <c r="H135" t="b">
        <f t="shared" si="79"/>
        <v>1</v>
      </c>
      <c r="I135">
        <f t="shared" si="80"/>
        <v>1.0249999999999999</v>
      </c>
      <c r="J135">
        <f t="shared" si="81"/>
        <v>1086.9707563183117</v>
      </c>
      <c r="K135">
        <f t="shared" si="82"/>
        <v>6.9540592863467108</v>
      </c>
      <c r="L135">
        <f t="shared" si="83"/>
        <v>33639.17982540348</v>
      </c>
      <c r="M135">
        <f t="shared" si="84"/>
        <v>215.21172440947399</v>
      </c>
      <c r="N135">
        <f t="shared" si="66"/>
        <v>0.63243100404972918</v>
      </c>
      <c r="O135">
        <f t="shared" si="85"/>
        <v>0.99618076618600571</v>
      </c>
      <c r="P135">
        <f t="shared" si="86"/>
        <v>1093.9248156046585</v>
      </c>
      <c r="Q135">
        <f t="shared" si="87"/>
        <v>6.1226449308159986E-2</v>
      </c>
      <c r="R135">
        <f t="shared" si="88"/>
        <v>5.2512461581101233E-3</v>
      </c>
      <c r="S135">
        <f t="shared" si="89"/>
        <v>1094.3729361898952</v>
      </c>
      <c r="T135">
        <f t="shared" si="90"/>
        <v>33639.17982540348</v>
      </c>
      <c r="U135">
        <f t="shared" si="67"/>
        <v>2657327.6590411137</v>
      </c>
      <c r="V135">
        <f t="shared" si="91"/>
        <v>331.93781189424527</v>
      </c>
      <c r="W135">
        <f t="shared" si="68"/>
        <v>86353.899839803213</v>
      </c>
      <c r="X135">
        <f t="shared" si="69"/>
        <v>90047.988607509295</v>
      </c>
      <c r="Y135">
        <f t="shared" si="70"/>
        <v>113676.44397750513</v>
      </c>
      <c r="Z135">
        <f t="shared" si="92"/>
        <v>21356.023921081181</v>
      </c>
      <c r="AA135">
        <f t="shared" si="93"/>
        <v>346.5561463490285</v>
      </c>
      <c r="AB135">
        <f t="shared" si="94"/>
        <v>133</v>
      </c>
      <c r="AC135">
        <f>$AL$7*INDEX(I_L,MATCH(AB135-$AL$13,cpi_u,0))/INDEX(I_L,MATCH(AB2-$AL$13,cpi_u,0))</f>
        <v>1086.9707563183122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6.5826878937676914E-2</v>
      </c>
      <c r="E136">
        <f t="shared" si="76"/>
        <v>5.6583892916932665E-3</v>
      </c>
      <c r="F136">
        <f t="shared" si="77"/>
        <v>0.17412293362931511</v>
      </c>
      <c r="G136">
        <f t="shared" si="78"/>
        <v>30.598403425582887</v>
      </c>
      <c r="H136" t="b">
        <f t="shared" si="79"/>
        <v>0</v>
      </c>
      <c r="I136">
        <f t="shared" si="80"/>
        <v>1</v>
      </c>
      <c r="J136">
        <f t="shared" si="81"/>
        <v>1086.9707563183117</v>
      </c>
      <c r="K136">
        <f t="shared" si="82"/>
        <v>6.9683835098873619</v>
      </c>
      <c r="L136">
        <f t="shared" si="83"/>
        <v>33448.836250498076</v>
      </c>
      <c r="M136">
        <f t="shared" si="84"/>
        <v>214.43476523910849</v>
      </c>
      <c r="N136">
        <f t="shared" si="66"/>
        <v>0.63001405029360247</v>
      </c>
      <c r="O136">
        <f t="shared" si="85"/>
        <v>0.99617831235241483</v>
      </c>
      <c r="P136">
        <f t="shared" si="86"/>
        <v>1093.9391398281991</v>
      </c>
      <c r="Q136">
        <f t="shared" si="87"/>
        <v>6.1226449308159986E-2</v>
      </c>
      <c r="R136">
        <f t="shared" si="88"/>
        <v>5.2512461581101233E-3</v>
      </c>
      <c r="S136">
        <f t="shared" si="89"/>
        <v>1094.3881834684705</v>
      </c>
      <c r="T136">
        <f t="shared" si="90"/>
        <v>33448.836250498076</v>
      </c>
      <c r="U136">
        <f t="shared" si="67"/>
        <v>2633400.731211151</v>
      </c>
      <c r="V136">
        <f t="shared" si="91"/>
        <v>328.94900016746885</v>
      </c>
      <c r="W136">
        <f t="shared" si="68"/>
        <v>86063.337834463731</v>
      </c>
      <c r="X136">
        <f t="shared" si="69"/>
        <v>89755.030439008988</v>
      </c>
      <c r="Y136">
        <f t="shared" si="70"/>
        <v>112959.89963711658</v>
      </c>
      <c r="Z136">
        <f t="shared" si="92"/>
        <v>21154.081094197478</v>
      </c>
      <c r="AA136">
        <f t="shared" si="93"/>
        <v>342.85768581887532</v>
      </c>
      <c r="AB136">
        <f t="shared" si="94"/>
        <v>133</v>
      </c>
      <c r="AC136">
        <f>$AL$7*INDEX(I_L,MATCH(AB136-$AL$13,cpi_u,0))/INDEX(I_L,MATCH(AB2-$AL$13,cpi_u,0))</f>
        <v>1086.9707563183122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6.5826878937676914E-2</v>
      </c>
      <c r="E137">
        <f t="shared" si="76"/>
        <v>5.6583892916932665E-3</v>
      </c>
      <c r="F137">
        <f t="shared" si="77"/>
        <v>0.17313767828622878</v>
      </c>
      <c r="G137">
        <f t="shared" si="78"/>
        <v>30.42526574729666</v>
      </c>
      <c r="H137" t="b">
        <f t="shared" si="79"/>
        <v>0</v>
      </c>
      <c r="I137">
        <f t="shared" si="80"/>
        <v>1</v>
      </c>
      <c r="J137">
        <f t="shared" si="81"/>
        <v>1086.9707563183117</v>
      </c>
      <c r="K137">
        <f t="shared" si="82"/>
        <v>6.9827372389832041</v>
      </c>
      <c r="L137">
        <f t="shared" si="83"/>
        <v>33259.569713638652</v>
      </c>
      <c r="M137">
        <f t="shared" si="84"/>
        <v>213.66061105324886</v>
      </c>
      <c r="N137">
        <f t="shared" si="66"/>
        <v>0.62760481640110866</v>
      </c>
      <c r="O137">
        <f t="shared" si="85"/>
        <v>0.99617590450344551</v>
      </c>
      <c r="P137">
        <f t="shared" si="86"/>
        <v>1093.9534935572949</v>
      </c>
      <c r="Q137">
        <f t="shared" si="87"/>
        <v>6.1226449308159986E-2</v>
      </c>
      <c r="R137">
        <f t="shared" si="88"/>
        <v>5.2512461581101233E-3</v>
      </c>
      <c r="S137">
        <f t="shared" si="89"/>
        <v>1094.4034621539433</v>
      </c>
      <c r="T137">
        <f t="shared" si="90"/>
        <v>33259.569713638652</v>
      </c>
      <c r="U137">
        <f t="shared" si="67"/>
        <v>2609582.0647509485</v>
      </c>
      <c r="V137">
        <f t="shared" si="91"/>
        <v>325.97371181710736</v>
      </c>
      <c r="W137">
        <f t="shared" si="68"/>
        <v>85770.230782053783</v>
      </c>
      <c r="X137">
        <f t="shared" si="69"/>
        <v>89459.633670802388</v>
      </c>
      <c r="Y137">
        <f t="shared" si="70"/>
        <v>112251.0633390203</v>
      </c>
      <c r="Z137">
        <f t="shared" si="92"/>
        <v>20953.99622631192</v>
      </c>
      <c r="AA137">
        <f t="shared" si="93"/>
        <v>339.19185851442694</v>
      </c>
      <c r="AB137">
        <f t="shared" si="94"/>
        <v>133</v>
      </c>
      <c r="AC137">
        <f>$AL$7*INDEX(I_L,MATCH(AB137-$AL$13,cpi_u,0))/INDEX(I_L,MATCH(AB2-$AL$13,cpi_u,0))</f>
        <v>1086.9707563183122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6.5826878937676914E-2</v>
      </c>
      <c r="E138">
        <f t="shared" si="76"/>
        <v>5.6583892916932665E-3</v>
      </c>
      <c r="F138">
        <f t="shared" si="77"/>
        <v>0.17215799790142536</v>
      </c>
      <c r="G138">
        <f t="shared" si="78"/>
        <v>30.253107749395234</v>
      </c>
      <c r="H138" t="b">
        <f t="shared" si="79"/>
        <v>0</v>
      </c>
      <c r="I138">
        <f t="shared" si="80"/>
        <v>1</v>
      </c>
      <c r="J138">
        <f t="shared" si="81"/>
        <v>1086.9707563183117</v>
      </c>
      <c r="K138">
        <f t="shared" si="82"/>
        <v>6.9971205344108434</v>
      </c>
      <c r="L138">
        <f t="shared" si="83"/>
        <v>33071.374120524677</v>
      </c>
      <c r="M138">
        <f t="shared" si="84"/>
        <v>212.88925172531634</v>
      </c>
      <c r="N138">
        <f t="shared" si="66"/>
        <v>0.62520331295856268</v>
      </c>
      <c r="O138">
        <f t="shared" si="85"/>
        <v>0.99617354204463093</v>
      </c>
      <c r="P138">
        <f t="shared" si="86"/>
        <v>1093.9678768527226</v>
      </c>
      <c r="Q138">
        <f t="shared" si="87"/>
        <v>6.1226449308159986E-2</v>
      </c>
      <c r="R138">
        <f t="shared" si="88"/>
        <v>5.2512461581101233E-3</v>
      </c>
      <c r="S138">
        <f t="shared" si="89"/>
        <v>1094.4187723110067</v>
      </c>
      <c r="T138">
        <f t="shared" si="90"/>
        <v>33071.374120524677</v>
      </c>
      <c r="U138">
        <f t="shared" si="67"/>
        <v>2585870.7512441832</v>
      </c>
      <c r="V138">
        <f t="shared" si="91"/>
        <v>323.01183336911265</v>
      </c>
      <c r="W138">
        <f t="shared" si="68"/>
        <v>85474.549347608001</v>
      </c>
      <c r="X138">
        <f t="shared" si="69"/>
        <v>89161.770797987265</v>
      </c>
      <c r="Y138">
        <f t="shared" si="70"/>
        <v>111549.90783420524</v>
      </c>
      <c r="Z138">
        <f t="shared" si="92"/>
        <v>20755.753683044266</v>
      </c>
      <c r="AA138">
        <f t="shared" si="93"/>
        <v>335.55838809002501</v>
      </c>
      <c r="AB138">
        <f t="shared" si="94"/>
        <v>133</v>
      </c>
      <c r="AC138">
        <f>$AL$7*INDEX(I_L,MATCH(AB138-$AL$13,cpi_u,0))/INDEX(I_L,MATCH(AB2-$AL$13,cpi_u,0))</f>
        <v>1086.9707563183122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6.5826878937676914E-2</v>
      </c>
      <c r="E139">
        <f t="shared" si="76"/>
        <v>5.6583892916932665E-3</v>
      </c>
      <c r="F139">
        <f t="shared" si="77"/>
        <v>0.17118386092962057</v>
      </c>
      <c r="G139">
        <f t="shared" si="78"/>
        <v>30.081923888465614</v>
      </c>
      <c r="H139" t="b">
        <f t="shared" si="79"/>
        <v>0</v>
      </c>
      <c r="I139">
        <f t="shared" si="80"/>
        <v>1</v>
      </c>
      <c r="J139">
        <f t="shared" si="81"/>
        <v>1086.9707563183117</v>
      </c>
      <c r="K139">
        <f t="shared" si="82"/>
        <v>7.0115334570720842</v>
      </c>
      <c r="L139">
        <f t="shared" si="83"/>
        <v>32884.243411339514</v>
      </c>
      <c r="M139">
        <f t="shared" si="84"/>
        <v>212.12067716529143</v>
      </c>
      <c r="N139">
        <f t="shared" si="66"/>
        <v>0.62280954976149761</v>
      </c>
      <c r="O139">
        <f t="shared" si="85"/>
        <v>0.9961712243882116</v>
      </c>
      <c r="P139">
        <f t="shared" si="86"/>
        <v>1093.9822897753838</v>
      </c>
      <c r="Q139">
        <f t="shared" si="87"/>
        <v>6.1226449308159986E-2</v>
      </c>
      <c r="R139">
        <f t="shared" si="88"/>
        <v>5.2512461581101233E-3</v>
      </c>
      <c r="S139">
        <f t="shared" si="89"/>
        <v>1094.4341140044867</v>
      </c>
      <c r="T139">
        <f t="shared" si="90"/>
        <v>32884.243411339514</v>
      </c>
      <c r="U139">
        <f t="shared" si="67"/>
        <v>2562265.8905061628</v>
      </c>
      <c r="V139">
        <f t="shared" si="91"/>
        <v>320.06325237768374</v>
      </c>
      <c r="W139">
        <f t="shared" si="68"/>
        <v>85176.263991832675</v>
      </c>
      <c r="X139">
        <f t="shared" si="69"/>
        <v>88861.414143192829</v>
      </c>
      <c r="Y139">
        <f t="shared" si="70"/>
        <v>110856.40637078369</v>
      </c>
      <c r="Z139">
        <f t="shared" si="92"/>
        <v>20559.337924905252</v>
      </c>
      <c r="AA139">
        <f t="shared" si="93"/>
        <v>331.95700021929974</v>
      </c>
      <c r="AB139">
        <f t="shared" si="94"/>
        <v>133</v>
      </c>
      <c r="AC139">
        <f>$AL$7*INDEX(I_L,MATCH(AB139-$AL$13,cpi_u,0))/INDEX(I_L,MATCH(AB2-$AL$13,cpi_u,0))</f>
        <v>1086.9707563183122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6.5826878937676914E-2</v>
      </c>
      <c r="E140">
        <f t="shared" si="76"/>
        <v>5.6583892916932665E-3</v>
      </c>
      <c r="F140">
        <f t="shared" si="77"/>
        <v>0.17021523600402569</v>
      </c>
      <c r="G140">
        <f t="shared" si="78"/>
        <v>29.911708652461588</v>
      </c>
      <c r="H140" t="b">
        <f t="shared" si="79"/>
        <v>0</v>
      </c>
      <c r="I140">
        <f t="shared" si="80"/>
        <v>1</v>
      </c>
      <c r="J140">
        <f t="shared" si="81"/>
        <v>1086.9707563183117</v>
      </c>
      <c r="K140">
        <f t="shared" si="82"/>
        <v>7.0259760679941774</v>
      </c>
      <c r="L140">
        <f t="shared" si="83"/>
        <v>32698.171560555358</v>
      </c>
      <c r="M140">
        <f t="shared" si="84"/>
        <v>211.35487731958176</v>
      </c>
      <c r="N140">
        <f t="shared" si="66"/>
        <v>0.62042353582946064</v>
      </c>
      <c r="O140">
        <f t="shared" si="85"/>
        <v>0.99616895095306313</v>
      </c>
      <c r="P140">
        <f t="shared" si="86"/>
        <v>1093.9967323863059</v>
      </c>
      <c r="Q140">
        <f t="shared" si="87"/>
        <v>6.1226449308159986E-2</v>
      </c>
      <c r="R140">
        <f t="shared" si="88"/>
        <v>5.2512461581101233E-3</v>
      </c>
      <c r="S140">
        <f t="shared" si="89"/>
        <v>1094.4494872993434</v>
      </c>
      <c r="T140">
        <f t="shared" si="90"/>
        <v>32698.171560555358</v>
      </c>
      <c r="U140">
        <f t="shared" si="67"/>
        <v>2538766.5904700682</v>
      </c>
      <c r="V140">
        <f t="shared" si="91"/>
        <v>317.12785741105688</v>
      </c>
      <c r="W140">
        <f t="shared" si="68"/>
        <v>84875.344968337085</v>
      </c>
      <c r="X140">
        <f t="shared" si="69"/>
        <v>88558.535854141199</v>
      </c>
      <c r="Y140">
        <f t="shared" si="70"/>
        <v>110170.53268757455</v>
      </c>
      <c r="Z140">
        <f t="shared" si="92"/>
        <v>20364.733507653687</v>
      </c>
      <c r="AA140">
        <f t="shared" si="93"/>
        <v>328.38742258829421</v>
      </c>
      <c r="AB140">
        <f t="shared" si="94"/>
        <v>133</v>
      </c>
      <c r="AC140">
        <f>$AL$7*INDEX(I_L,MATCH(AB140-$AL$13,cpi_u,0))/INDEX(I_L,MATCH(AB2-$AL$13,cpi_u,0))</f>
        <v>1086.9707563183122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6.5826878937676914E-2</v>
      </c>
      <c r="E141">
        <f t="shared" si="76"/>
        <v>5.6583892916932665E-3</v>
      </c>
      <c r="F141">
        <f t="shared" si="77"/>
        <v>0.16925209193533747</v>
      </c>
      <c r="G141">
        <f t="shared" si="78"/>
        <v>29.74245656052625</v>
      </c>
      <c r="H141" t="b">
        <f t="shared" si="79"/>
        <v>0</v>
      </c>
      <c r="I141">
        <f t="shared" si="80"/>
        <v>1</v>
      </c>
      <c r="J141">
        <f t="shared" si="81"/>
        <v>1086.9707563183117</v>
      </c>
      <c r="K141">
        <f t="shared" si="82"/>
        <v>7.0404484283300812</v>
      </c>
      <c r="L141">
        <f t="shared" si="83"/>
        <v>32513.152576739161</v>
      </c>
      <c r="M141">
        <f t="shared" si="84"/>
        <v>210.59184217089049</v>
      </c>
      <c r="N141">
        <f t="shared" si="66"/>
        <v>0.61804527942059928</v>
      </c>
      <c r="O141">
        <f t="shared" si="85"/>
        <v>0.99616672116462857</v>
      </c>
      <c r="P141">
        <f t="shared" si="86"/>
        <v>1094.0112047466419</v>
      </c>
      <c r="Q141">
        <f t="shared" si="87"/>
        <v>6.1226449308159986E-2</v>
      </c>
      <c r="R141">
        <f t="shared" si="88"/>
        <v>5.2512461581101233E-3</v>
      </c>
      <c r="S141">
        <f t="shared" si="89"/>
        <v>1094.4648922606707</v>
      </c>
      <c r="T141">
        <f t="shared" si="90"/>
        <v>32513.152576739161</v>
      </c>
      <c r="U141">
        <f t="shared" si="67"/>
        <v>2515371.967075035</v>
      </c>
      <c r="V141">
        <f t="shared" si="91"/>
        <v>314.20553803752529</v>
      </c>
      <c r="W141">
        <f t="shared" si="68"/>
        <v>84571.762320850175</v>
      </c>
      <c r="X141">
        <f t="shared" si="69"/>
        <v>88253.107901198557</v>
      </c>
      <c r="Y141">
        <f t="shared" si="70"/>
        <v>109492.26100779703</v>
      </c>
      <c r="Z141">
        <f t="shared" si="92"/>
        <v>20171.925082623249</v>
      </c>
      <c r="AA141">
        <f t="shared" si="93"/>
        <v>324.84938488840567</v>
      </c>
      <c r="AB141">
        <f t="shared" si="94"/>
        <v>133</v>
      </c>
      <c r="AC141">
        <f>$AL$7*INDEX(I_L,MATCH(AB141-$AL$13,cpi_u,0))/INDEX(I_L,MATCH(AB2-$AL$13,cpi_u,0))</f>
        <v>1086.9707563183122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6.5826878937676914E-2</v>
      </c>
      <c r="E142">
        <f t="shared" si="76"/>
        <v>5.6583892916932665E-3</v>
      </c>
      <c r="F142">
        <f t="shared" si="77"/>
        <v>0.16829439771073387</v>
      </c>
      <c r="G142">
        <f t="shared" si="78"/>
        <v>29.574162162815515</v>
      </c>
      <c r="H142" t="b">
        <f t="shared" si="79"/>
        <v>0</v>
      </c>
      <c r="I142">
        <f t="shared" si="80"/>
        <v>1</v>
      </c>
      <c r="J142">
        <f t="shared" si="81"/>
        <v>1086.9707563183117</v>
      </c>
      <c r="K142">
        <f t="shared" si="82"/>
        <v>7.0549505993587109</v>
      </c>
      <c r="L142">
        <f t="shared" si="83"/>
        <v>32329.180502359752</v>
      </c>
      <c r="M142">
        <f t="shared" si="84"/>
        <v>209.8315617380851</v>
      </c>
      <c r="N142">
        <f t="shared" si="66"/>
        <v>0.61567478804603715</v>
      </c>
      <c r="O142">
        <f t="shared" si="85"/>
        <v>0.99616453445484709</v>
      </c>
      <c r="P142">
        <f t="shared" si="86"/>
        <v>1094.0257069176705</v>
      </c>
      <c r="Q142">
        <f t="shared" si="87"/>
        <v>6.1226449308159986E-2</v>
      </c>
      <c r="R142">
        <f t="shared" si="88"/>
        <v>5.2512461581101233E-3</v>
      </c>
      <c r="S142">
        <f t="shared" si="89"/>
        <v>1094.4803289536958</v>
      </c>
      <c r="T142">
        <f t="shared" si="90"/>
        <v>32329.180502359752</v>
      </c>
      <c r="U142">
        <f t="shared" si="67"/>
        <v>2492081.1441560523</v>
      </c>
      <c r="V142">
        <f t="shared" si="91"/>
        <v>311.29618481168592</v>
      </c>
      <c r="W142">
        <f t="shared" si="68"/>
        <v>84265.485880422435</v>
      </c>
      <c r="X142">
        <f t="shared" si="69"/>
        <v>87945.102074916329</v>
      </c>
      <c r="Y142">
        <f t="shared" si="70"/>
        <v>108821.56603288454</v>
      </c>
      <c r="Z142">
        <f t="shared" si="92"/>
        <v>19980.897397019922</v>
      </c>
      <c r="AA142">
        <f t="shared" si="93"/>
        <v>321.34261880915028</v>
      </c>
      <c r="AB142">
        <f t="shared" si="94"/>
        <v>133</v>
      </c>
      <c r="AC142">
        <f>$AL$7*INDEX(I_L,MATCH(AB142-$AL$13,cpi_u,0))/INDEX(I_L,MATCH(AB2-$AL$13,cpi_u,0))</f>
        <v>1086.9707563183122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6.5826878937676914E-2</v>
      </c>
      <c r="E143">
        <f t="shared" si="76"/>
        <v>5.6583892916932665E-3</v>
      </c>
      <c r="F143">
        <f t="shared" si="77"/>
        <v>0.1673421224928755</v>
      </c>
      <c r="G143">
        <f t="shared" si="78"/>
        <v>29.406820040322639</v>
      </c>
      <c r="H143" t="b">
        <f t="shared" si="79"/>
        <v>0</v>
      </c>
      <c r="I143">
        <f t="shared" si="80"/>
        <v>1</v>
      </c>
      <c r="J143">
        <f t="shared" si="81"/>
        <v>1086.9707563183117</v>
      </c>
      <c r="K143">
        <f t="shared" si="82"/>
        <v>7.0694826424852204</v>
      </c>
      <c r="L143">
        <f t="shared" si="83"/>
        <v>32146.249413595979</v>
      </c>
      <c r="M143">
        <f t="shared" si="84"/>
        <v>209.07402607606744</v>
      </c>
      <c r="N143">
        <f t="shared" si="66"/>
        <v>0.61331206848404396</v>
      </c>
      <c r="O143">
        <f t="shared" si="85"/>
        <v>0.99616239026208664</v>
      </c>
      <c r="P143">
        <f t="shared" si="86"/>
        <v>1094.0402389607968</v>
      </c>
      <c r="Q143">
        <f t="shared" si="87"/>
        <v>6.1226449308159986E-2</v>
      </c>
      <c r="R143">
        <f t="shared" si="88"/>
        <v>5.2512461581101233E-3</v>
      </c>
      <c r="S143">
        <f t="shared" si="89"/>
        <v>1094.4957974437812</v>
      </c>
      <c r="T143">
        <f t="shared" si="90"/>
        <v>32146.249413595979</v>
      </c>
      <c r="U143">
        <f t="shared" si="67"/>
        <v>2468893.2533356394</v>
      </c>
      <c r="V143">
        <f t="shared" si="91"/>
        <v>308.39968926090842</v>
      </c>
      <c r="W143">
        <f t="shared" si="68"/>
        <v>83956.485262612361</v>
      </c>
      <c r="X143">
        <f t="shared" si="69"/>
        <v>87634.489983561594</v>
      </c>
      <c r="Y143">
        <f t="shared" si="70"/>
        <v>108158.42293641118</v>
      </c>
      <c r="Z143">
        <f t="shared" si="92"/>
        <v>19791.63529419075</v>
      </c>
      <c r="AA143">
        <f t="shared" si="93"/>
        <v>317.86685803075864</v>
      </c>
      <c r="AB143">
        <f t="shared" si="94"/>
        <v>133</v>
      </c>
      <c r="AC143">
        <f>$AL$7*INDEX(I_L,MATCH(AB143-$AL$13,cpi_u,0))/INDEX(I_L,MATCH(AB2-$AL$13,cpi_u,0))</f>
        <v>1086.9707563183122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6.5826878937676914E-2</v>
      </c>
      <c r="E144">
        <f t="shared" si="76"/>
        <v>5.6583892916932665E-3</v>
      </c>
      <c r="F144">
        <f t="shared" si="77"/>
        <v>0.16639523561891256</v>
      </c>
      <c r="G144">
        <f t="shared" si="78"/>
        <v>29.240424804703725</v>
      </c>
      <c r="H144" t="b">
        <f t="shared" si="79"/>
        <v>0</v>
      </c>
      <c r="I144">
        <f t="shared" si="80"/>
        <v>1</v>
      </c>
      <c r="J144">
        <f t="shared" si="81"/>
        <v>1086.9707563183117</v>
      </c>
      <c r="K144">
        <f t="shared" si="82"/>
        <v>7.0840446192412374</v>
      </c>
      <c r="L144">
        <f t="shared" si="83"/>
        <v>31964.353420145984</v>
      </c>
      <c r="M144">
        <f t="shared" si="84"/>
        <v>208.31922527564299</v>
      </c>
      <c r="N144">
        <f t="shared" si="66"/>
        <v>0.61095712679399961</v>
      </c>
      <c r="O144">
        <f t="shared" si="85"/>
        <v>0.99616028803107493</v>
      </c>
      <c r="P144">
        <f t="shared" si="86"/>
        <v>1094.054800937553</v>
      </c>
      <c r="Q144">
        <f t="shared" si="87"/>
        <v>6.1226449308159986E-2</v>
      </c>
      <c r="R144">
        <f t="shared" si="88"/>
        <v>5.2512461581101233E-3</v>
      </c>
      <c r="S144">
        <f t="shared" si="89"/>
        <v>1094.5112977964236</v>
      </c>
      <c r="T144">
        <f t="shared" si="90"/>
        <v>31964.353420145984</v>
      </c>
      <c r="U144">
        <f t="shared" si="67"/>
        <v>2445807.43391727</v>
      </c>
      <c r="V144">
        <f t="shared" si="91"/>
        <v>305.51594387202238</v>
      </c>
      <c r="W144">
        <f t="shared" si="68"/>
        <v>83644.729864657449</v>
      </c>
      <c r="X144">
        <f t="shared" si="69"/>
        <v>87321.24305063684</v>
      </c>
      <c r="Y144">
        <f t="shared" si="70"/>
        <v>107502.80735813211</v>
      </c>
      <c r="Z144">
        <f t="shared" si="92"/>
        <v>19604.123713864759</v>
      </c>
      <c r="AA144">
        <f t="shared" si="93"/>
        <v>314.42183821660575</v>
      </c>
      <c r="AB144">
        <f t="shared" si="94"/>
        <v>133</v>
      </c>
      <c r="AC144">
        <f>$AL$7*INDEX(I_L,MATCH(AB144-$AL$13,cpi_u,0))/INDEX(I_L,MATCH(AB2-$AL$13,cpi_u,0))</f>
        <v>1086.9707563183122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6.5826878937676914E-2</v>
      </c>
      <c r="E145">
        <f t="shared" si="76"/>
        <v>5.6583892916932665E-3</v>
      </c>
      <c r="F145">
        <f t="shared" si="77"/>
        <v>0.16545370659949774</v>
      </c>
      <c r="G145">
        <f t="shared" si="78"/>
        <v>29.074971098104228</v>
      </c>
      <c r="H145" t="b">
        <f t="shared" si="79"/>
        <v>0</v>
      </c>
      <c r="I145">
        <f t="shared" si="80"/>
        <v>1</v>
      </c>
      <c r="J145">
        <f t="shared" si="81"/>
        <v>1086.9707563183117</v>
      </c>
      <c r="K145">
        <f t="shared" si="82"/>
        <v>7.0986365912851346</v>
      </c>
      <c r="L145">
        <f t="shared" si="83"/>
        <v>31783.48666503753</v>
      </c>
      <c r="M145">
        <f t="shared" si="84"/>
        <v>207.56714946339136</v>
      </c>
      <c r="N145">
        <f t="shared" si="66"/>
        <v>0.60860996833015846</v>
      </c>
      <c r="O145">
        <f t="shared" si="85"/>
        <v>0.99615822721283587</v>
      </c>
      <c r="P145">
        <f t="shared" si="86"/>
        <v>1094.0693929095969</v>
      </c>
      <c r="Q145">
        <f t="shared" si="87"/>
        <v>6.1226449308159986E-2</v>
      </c>
      <c r="R145">
        <f t="shared" si="88"/>
        <v>5.2512461581101233E-3</v>
      </c>
      <c r="S145">
        <f t="shared" si="89"/>
        <v>1094.5268300772545</v>
      </c>
      <c r="T145">
        <f t="shared" si="90"/>
        <v>31783.48666503753</v>
      </c>
      <c r="U145">
        <f t="shared" si="67"/>
        <v>2422822.8327805055</v>
      </c>
      <c r="V145">
        <f t="shared" si="91"/>
        <v>302.64484207821772</v>
      </c>
      <c r="W145">
        <f t="shared" si="68"/>
        <v>83330.188862629075</v>
      </c>
      <c r="X145">
        <f t="shared" si="69"/>
        <v>87005.332512388311</v>
      </c>
      <c r="Y145">
        <f t="shared" si="70"/>
        <v>106854.69539813109</v>
      </c>
      <c r="Z145">
        <f t="shared" si="92"/>
        <v>19418.347692366729</v>
      </c>
      <c r="AA145">
        <f t="shared" si="93"/>
        <v>311.00729700548413</v>
      </c>
      <c r="AB145">
        <f t="shared" si="94"/>
        <v>133</v>
      </c>
      <c r="AC145">
        <f>$AL$7*INDEX(I_L,MATCH(AB145-$AL$13,cpi_u,0))/INDEX(I_L,MATCH(AB2-$AL$13,cpi_u,0))</f>
        <v>1086.9707563183122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7.4267521074518006E-2</v>
      </c>
      <c r="E146">
        <f t="shared" si="76"/>
        <v>6.4101985966228403E-3</v>
      </c>
      <c r="F146">
        <f t="shared" si="77"/>
        <v>0.18637633892991737</v>
      </c>
      <c r="G146">
        <f t="shared" si="78"/>
        <v>28.88859475917431</v>
      </c>
      <c r="H146" t="b">
        <f t="shared" si="79"/>
        <v>0</v>
      </c>
      <c r="I146">
        <f t="shared" si="80"/>
        <v>1</v>
      </c>
      <c r="J146">
        <f t="shared" si="81"/>
        <v>1086.9707563183117</v>
      </c>
      <c r="K146">
        <f t="shared" si="82"/>
        <v>7.1132586204022976</v>
      </c>
      <c r="L146">
        <f t="shared" si="83"/>
        <v>31603.643324439407</v>
      </c>
      <c r="M146">
        <f t="shared" si="84"/>
        <v>206.81778880153755</v>
      </c>
      <c r="N146">
        <f t="shared" si="66"/>
        <v>0.60627059775521031</v>
      </c>
      <c r="O146">
        <f t="shared" si="85"/>
        <v>0.99615620726461862</v>
      </c>
      <c r="P146">
        <f t="shared" si="86"/>
        <v>1094.0840149387141</v>
      </c>
      <c r="Q146">
        <f t="shared" si="87"/>
        <v>6.9077202013736433E-2</v>
      </c>
      <c r="R146">
        <f t="shared" si="88"/>
        <v>5.9471559806609786E-3</v>
      </c>
      <c r="S146">
        <f t="shared" si="89"/>
        <v>1094.5423943520407</v>
      </c>
      <c r="T146">
        <f t="shared" si="90"/>
        <v>31603.643324439407</v>
      </c>
      <c r="U146">
        <f t="shared" si="67"/>
        <v>2399938.6042778213</v>
      </c>
      <c r="V146">
        <f t="shared" si="91"/>
        <v>299.78627824615722</v>
      </c>
      <c r="W146">
        <f t="shared" si="68"/>
        <v>83075.643667840966</v>
      </c>
      <c r="X146">
        <f t="shared" si="69"/>
        <v>86747.416477211387</v>
      </c>
      <c r="Y146">
        <f t="shared" si="70"/>
        <v>106072.35673765707</v>
      </c>
      <c r="Z146">
        <f t="shared" si="92"/>
        <v>19234.292362804692</v>
      </c>
      <c r="AA146">
        <f t="shared" si="93"/>
        <v>307.62297400372472</v>
      </c>
      <c r="AB146">
        <f t="shared" si="94"/>
        <v>133</v>
      </c>
      <c r="AC146">
        <f>$AL$7*INDEX(I_L,MATCH(AB146-$AL$13,cpi_u,0))/INDEX(I_L,MATCH(AB2-$AL$13,cpi_u,0))</f>
        <v>1086.9707563183122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7.3620212787584599E-2</v>
      </c>
      <c r="E147">
        <f t="shared" si="76"/>
        <v>6.3523207452607089E-3</v>
      </c>
      <c r="F147">
        <f t="shared" si="77"/>
        <v>0.18350961979013278</v>
      </c>
      <c r="G147">
        <f t="shared" si="78"/>
        <v>28.705085139384177</v>
      </c>
      <c r="H147" t="b">
        <f t="shared" si="79"/>
        <v>1</v>
      </c>
      <c r="I147">
        <f t="shared" si="80"/>
        <v>1.0249999999999999</v>
      </c>
      <c r="J147">
        <f t="shared" si="81"/>
        <v>1114.1450252262694</v>
      </c>
      <c r="K147">
        <f t="shared" si="82"/>
        <v>7.1279107685053766</v>
      </c>
      <c r="L147">
        <f t="shared" si="83"/>
        <v>32186.084136711735</v>
      </c>
      <c r="M147">
        <f t="shared" si="84"/>
        <v>205.91532567090655</v>
      </c>
      <c r="N147">
        <f t="shared" si="66"/>
        <v>0.60393901905364533</v>
      </c>
      <c r="O147">
        <f t="shared" si="85"/>
        <v>0.99615422764983508</v>
      </c>
      <c r="P147">
        <f t="shared" si="86"/>
        <v>1121.2729359947748</v>
      </c>
      <c r="Q147">
        <f t="shared" si="87"/>
        <v>6.8475132028704894E-2</v>
      </c>
      <c r="R147">
        <f t="shared" si="88"/>
        <v>5.893596934348766E-3</v>
      </c>
      <c r="S147">
        <f t="shared" si="89"/>
        <v>1121.7322595946423</v>
      </c>
      <c r="T147">
        <f t="shared" si="90"/>
        <v>32186.084136711735</v>
      </c>
      <c r="U147">
        <f t="shared" si="67"/>
        <v>2376389.9564814512</v>
      </c>
      <c r="V147">
        <f t="shared" si="91"/>
        <v>296.8447190462594</v>
      </c>
      <c r="W147">
        <f t="shared" si="68"/>
        <v>82786.375478154558</v>
      </c>
      <c r="X147">
        <f t="shared" si="69"/>
        <v>86455.047790321812</v>
      </c>
      <c r="Y147">
        <f t="shared" si="70"/>
        <v>105309.55106926245</v>
      </c>
      <c r="Z147">
        <f t="shared" si="92"/>
        <v>19513.476468963716</v>
      </c>
      <c r="AA147">
        <f t="shared" si="93"/>
        <v>304.11651601351218</v>
      </c>
      <c r="AB147">
        <f t="shared" si="94"/>
        <v>145</v>
      </c>
      <c r="AC147">
        <f>$AL$7*INDEX(I_L,MATCH(AB147-$AL$13,cpi_u,0))/INDEX(I_L,MATCH(AB2-$AL$13,cpi_u,0))</f>
        <v>1114.1450252262696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7.3620212787584599E-2</v>
      </c>
      <c r="E148">
        <f t="shared" si="76"/>
        <v>6.3523207452607089E-3</v>
      </c>
      <c r="F148">
        <f t="shared" si="77"/>
        <v>0.18234390782538501</v>
      </c>
      <c r="G148">
        <f t="shared" si="78"/>
        <v>28.522741231558793</v>
      </c>
      <c r="H148" t="b">
        <f t="shared" si="79"/>
        <v>0</v>
      </c>
      <c r="I148">
        <f t="shared" si="80"/>
        <v>1</v>
      </c>
      <c r="J148">
        <f t="shared" si="81"/>
        <v>1114.1450252262694</v>
      </c>
      <c r="K148">
        <f t="shared" si="82"/>
        <v>7.1425930976345473</v>
      </c>
      <c r="L148">
        <f t="shared" si="83"/>
        <v>31981.627806741395</v>
      </c>
      <c r="M148">
        <f t="shared" si="84"/>
        <v>205.02874298357744</v>
      </c>
      <c r="N148">
        <f t="shared" si="66"/>
        <v>0.60161523554492191</v>
      </c>
      <c r="O148">
        <f t="shared" si="85"/>
        <v>0.99615228783799281</v>
      </c>
      <c r="P148">
        <f t="shared" si="86"/>
        <v>1121.2876183239039</v>
      </c>
      <c r="Q148">
        <f t="shared" si="87"/>
        <v>6.8475132028704894E-2</v>
      </c>
      <c r="R148">
        <f t="shared" si="88"/>
        <v>5.893596934348766E-3</v>
      </c>
      <c r="S148">
        <f t="shared" si="89"/>
        <v>1121.7478880551821</v>
      </c>
      <c r="T148">
        <f t="shared" si="90"/>
        <v>31981.627806741395</v>
      </c>
      <c r="U148">
        <f t="shared" si="67"/>
        <v>2352964.0407108744</v>
      </c>
      <c r="V148">
        <f t="shared" si="91"/>
        <v>293.91849081239906</v>
      </c>
      <c r="W148">
        <f t="shared" si="68"/>
        <v>82494.316433634216</v>
      </c>
      <c r="X148">
        <f t="shared" si="69"/>
        <v>86159.999243157203</v>
      </c>
      <c r="Y148">
        <f t="shared" si="70"/>
        <v>104555.32221299758</v>
      </c>
      <c r="Z148">
        <f t="shared" si="92"/>
        <v>19314.952925342186</v>
      </c>
      <c r="AA148">
        <f t="shared" si="93"/>
        <v>300.65069999641315</v>
      </c>
      <c r="AB148">
        <f t="shared" si="94"/>
        <v>145</v>
      </c>
      <c r="AC148">
        <f>$AL$7*INDEX(I_L,MATCH(AB148-$AL$13,cpi_u,0))/INDEX(I_L,MATCH(AB2-$AL$13,cpi_u,0))</f>
        <v>1114.1450252262696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7.3620212787584599E-2</v>
      </c>
      <c r="E149">
        <f t="shared" si="76"/>
        <v>6.3523207452607089E-3</v>
      </c>
      <c r="F149">
        <f t="shared" si="77"/>
        <v>0.18118560083693391</v>
      </c>
      <c r="G149">
        <f t="shared" si="78"/>
        <v>28.34155563072186</v>
      </c>
      <c r="H149" t="b">
        <f t="shared" si="79"/>
        <v>0</v>
      </c>
      <c r="I149">
        <f t="shared" si="80"/>
        <v>1</v>
      </c>
      <c r="J149">
        <f t="shared" si="81"/>
        <v>1114.1450252262694</v>
      </c>
      <c r="K149">
        <f t="shared" si="82"/>
        <v>7.1573056699577844</v>
      </c>
      <c r="L149">
        <f t="shared" si="83"/>
        <v>31778.470248957427</v>
      </c>
      <c r="M149">
        <f t="shared" si="84"/>
        <v>204.14597753937443</v>
      </c>
      <c r="N149">
        <f t="shared" si="66"/>
        <v>0.59929924989644234</v>
      </c>
      <c r="O149">
        <f t="shared" si="85"/>
        <v>0.99615038730463357</v>
      </c>
      <c r="P149">
        <f t="shared" si="86"/>
        <v>1121.3023308962272</v>
      </c>
      <c r="Q149">
        <f t="shared" si="87"/>
        <v>6.8475132028704894E-2</v>
      </c>
      <c r="R149">
        <f t="shared" si="88"/>
        <v>5.893596934348766E-3</v>
      </c>
      <c r="S149">
        <f t="shared" si="89"/>
        <v>1121.7635487077919</v>
      </c>
      <c r="T149">
        <f t="shared" si="90"/>
        <v>31778.470248957427</v>
      </c>
      <c r="U149">
        <f t="shared" si="67"/>
        <v>2329659.8253251868</v>
      </c>
      <c r="V149">
        <f t="shared" si="91"/>
        <v>291.00746467803492</v>
      </c>
      <c r="W149">
        <f t="shared" si="68"/>
        <v>82199.433781251937</v>
      </c>
      <c r="X149">
        <f t="shared" si="69"/>
        <v>85862.240301088954</v>
      </c>
      <c r="Y149">
        <f t="shared" si="70"/>
        <v>103809.63474653155</v>
      </c>
      <c r="Z149">
        <f t="shared" si="92"/>
        <v>19118.411864083817</v>
      </c>
      <c r="AA149">
        <f t="shared" si="93"/>
        <v>297.21788565871083</v>
      </c>
      <c r="AB149">
        <f t="shared" si="94"/>
        <v>145</v>
      </c>
      <c r="AC149">
        <f>$AL$7*INDEX(I_L,MATCH(AB149-$AL$13,cpi_u,0))/INDEX(I_L,MATCH(AB2-$AL$13,cpi_u,0))</f>
        <v>1114.1450252262696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7.3620212787584599E-2</v>
      </c>
      <c r="E150">
        <f t="shared" si="76"/>
        <v>6.3523207452607089E-3</v>
      </c>
      <c r="F150">
        <f t="shared" si="77"/>
        <v>0.18003465178599493</v>
      </c>
      <c r="G150">
        <f t="shared" si="78"/>
        <v>28.161520978935865</v>
      </c>
      <c r="H150" t="b">
        <f t="shared" si="79"/>
        <v>0</v>
      </c>
      <c r="I150">
        <f t="shared" si="80"/>
        <v>1</v>
      </c>
      <c r="J150">
        <f t="shared" si="81"/>
        <v>1114.1450252262694</v>
      </c>
      <c r="K150">
        <f t="shared" si="82"/>
        <v>7.1720485477711131</v>
      </c>
      <c r="L150">
        <f t="shared" si="83"/>
        <v>31576.603213142324</v>
      </c>
      <c r="M150">
        <f t="shared" si="84"/>
        <v>203.26701290289293</v>
      </c>
      <c r="N150">
        <f t="shared" si="66"/>
        <v>0.59699106413633463</v>
      </c>
      <c r="O150">
        <f t="shared" si="85"/>
        <v>0.99614852553126576</v>
      </c>
      <c r="P150">
        <f t="shared" si="86"/>
        <v>1121.3170737740404</v>
      </c>
      <c r="Q150">
        <f t="shared" si="87"/>
        <v>6.8475132028704894E-2</v>
      </c>
      <c r="R150">
        <f t="shared" si="88"/>
        <v>5.893596934348766E-3</v>
      </c>
      <c r="S150">
        <f t="shared" si="89"/>
        <v>1121.7792416187817</v>
      </c>
      <c r="T150">
        <f t="shared" si="90"/>
        <v>31576.603213142324</v>
      </c>
      <c r="U150">
        <f t="shared" si="67"/>
        <v>2306476.2877754732</v>
      </c>
      <c r="V150">
        <f t="shared" si="91"/>
        <v>288.11151291234381</v>
      </c>
      <c r="W150">
        <f t="shared" si="68"/>
        <v>81901.694496567303</v>
      </c>
      <c r="X150">
        <f t="shared" si="69"/>
        <v>85561.740197732535</v>
      </c>
      <c r="Y150">
        <f t="shared" si="70"/>
        <v>103072.45379722872</v>
      </c>
      <c r="Z150">
        <f t="shared" si="92"/>
        <v>18923.834619913785</v>
      </c>
      <c r="AA150">
        <f t="shared" si="93"/>
        <v>293.81776704486367</v>
      </c>
      <c r="AB150">
        <f t="shared" si="94"/>
        <v>145</v>
      </c>
      <c r="AC150">
        <f>$AL$7*INDEX(I_L,MATCH(AB150-$AL$13,cpi_u,0))/INDEX(I_L,MATCH(AB2-$AL$13,cpi_u,0))</f>
        <v>1114.1450252262696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7.3620212787584599E-2</v>
      </c>
      <c r="E151">
        <f t="shared" si="76"/>
        <v>6.3523207452607089E-3</v>
      </c>
      <c r="F151">
        <f t="shared" si="77"/>
        <v>0.17889101393258897</v>
      </c>
      <c r="G151">
        <f t="shared" si="78"/>
        <v>27.982629965003277</v>
      </c>
      <c r="H151" t="b">
        <f t="shared" si="79"/>
        <v>0</v>
      </c>
      <c r="I151">
        <f t="shared" si="80"/>
        <v>1</v>
      </c>
      <c r="J151">
        <f t="shared" si="81"/>
        <v>1114.1450252262694</v>
      </c>
      <c r="K151">
        <f t="shared" si="82"/>
        <v>7.1868217934988854</v>
      </c>
      <c r="L151">
        <f t="shared" si="83"/>
        <v>31376.018501486615</v>
      </c>
      <c r="M151">
        <f t="shared" si="84"/>
        <v>202.39183270949235</v>
      </c>
      <c r="N151">
        <f t="shared" si="66"/>
        <v>0.59469067966604683</v>
      </c>
      <c r="O151">
        <f t="shared" si="85"/>
        <v>0.99614670200530431</v>
      </c>
      <c r="P151">
        <f t="shared" si="86"/>
        <v>1121.3318470197682</v>
      </c>
      <c r="Q151">
        <f t="shared" si="87"/>
        <v>6.8475132028704894E-2</v>
      </c>
      <c r="R151">
        <f t="shared" si="88"/>
        <v>5.893596934348766E-3</v>
      </c>
      <c r="S151">
        <f t="shared" si="89"/>
        <v>1121.7949668545987</v>
      </c>
      <c r="T151">
        <f t="shared" si="90"/>
        <v>31376.018501486615</v>
      </c>
      <c r="U151">
        <f t="shared" si="67"/>
        <v>2283412.4144883305</v>
      </c>
      <c r="V151">
        <f t="shared" si="91"/>
        <v>285.23050890567083</v>
      </c>
      <c r="W151">
        <f t="shared" si="68"/>
        <v>81601.065280286508</v>
      </c>
      <c r="X151">
        <f t="shared" si="69"/>
        <v>85258.467931980034</v>
      </c>
      <c r="Y151">
        <f t="shared" si="70"/>
        <v>102343.74503536172</v>
      </c>
      <c r="Z151">
        <f t="shared" si="92"/>
        <v>18731.202673563817</v>
      </c>
      <c r="AA151">
        <f t="shared" si="93"/>
        <v>290.45004078434869</v>
      </c>
      <c r="AB151">
        <f t="shared" si="94"/>
        <v>145</v>
      </c>
      <c r="AC151">
        <f>$AL$7*INDEX(I_L,MATCH(AB151-$AL$13,cpi_u,0))/INDEX(I_L,MATCH(AB2-$AL$13,cpi_u,0))</f>
        <v>1114.1450252262696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7.3620212787584599E-2</v>
      </c>
      <c r="E152">
        <f t="shared" si="76"/>
        <v>6.3523207452607089E-3</v>
      </c>
      <c r="F152">
        <f t="shared" si="77"/>
        <v>0.17775464083364426</v>
      </c>
      <c r="G152">
        <f t="shared" si="78"/>
        <v>27.804875324169632</v>
      </c>
      <c r="H152" t="b">
        <f t="shared" si="79"/>
        <v>0</v>
      </c>
      <c r="I152">
        <f t="shared" si="80"/>
        <v>1</v>
      </c>
      <c r="J152">
        <f t="shared" si="81"/>
        <v>1114.1450252262694</v>
      </c>
      <c r="K152">
        <f t="shared" si="82"/>
        <v>7.2016254696940312</v>
      </c>
      <c r="L152">
        <f t="shared" si="83"/>
        <v>31176.707968255938</v>
      </c>
      <c r="M152">
        <f t="shared" si="84"/>
        <v>201.52042066499098</v>
      </c>
      <c r="N152">
        <f t="shared" si="66"/>
        <v>0.59239809727275328</v>
      </c>
      <c r="O152">
        <f t="shared" si="85"/>
        <v>0.99614491622000712</v>
      </c>
      <c r="P152">
        <f t="shared" si="86"/>
        <v>1121.3466506959635</v>
      </c>
      <c r="Q152">
        <f t="shared" si="87"/>
        <v>6.8475132028704894E-2</v>
      </c>
      <c r="R152">
        <f t="shared" si="88"/>
        <v>5.893596934348766E-3</v>
      </c>
      <c r="S152">
        <f t="shared" si="89"/>
        <v>1121.810724481827</v>
      </c>
      <c r="T152">
        <f t="shared" si="90"/>
        <v>31176.707968255938</v>
      </c>
      <c r="U152">
        <f t="shared" si="67"/>
        <v>2260467.2007512138</v>
      </c>
      <c r="V152">
        <f t="shared" si="91"/>
        <v>282.36432715520783</v>
      </c>
      <c r="W152">
        <f t="shared" si="68"/>
        <v>81297.512554795961</v>
      </c>
      <c r="X152">
        <f t="shared" si="69"/>
        <v>84952.39226501371</v>
      </c>
      <c r="Y152">
        <f t="shared" si="70"/>
        <v>101623.47466744174</v>
      </c>
      <c r="Z152">
        <f t="shared" si="92"/>
        <v>18540.497651391983</v>
      </c>
      <c r="AA152">
        <f t="shared" si="93"/>
        <v>287.11440607629748</v>
      </c>
      <c r="AB152">
        <f t="shared" si="94"/>
        <v>145</v>
      </c>
      <c r="AC152">
        <f>$AL$7*INDEX(I_L,MATCH(AB152-$AL$13,cpi_u,0))/INDEX(I_L,MATCH(AB2-$AL$13,cpi_u,0))</f>
        <v>1114.1450252262696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7.3620212787584599E-2</v>
      </c>
      <c r="E153">
        <f t="shared" si="76"/>
        <v>6.3523207452607089E-3</v>
      </c>
      <c r="F153">
        <f t="shared" si="77"/>
        <v>0.17662548634111033</v>
      </c>
      <c r="G153">
        <f t="shared" si="78"/>
        <v>27.628249837828523</v>
      </c>
      <c r="H153" t="b">
        <f t="shared" si="79"/>
        <v>0</v>
      </c>
      <c r="I153">
        <f t="shared" si="80"/>
        <v>1</v>
      </c>
      <c r="J153">
        <f t="shared" si="81"/>
        <v>1114.1450252262694</v>
      </c>
      <c r="K153">
        <f t="shared" si="82"/>
        <v>7.2164596390383311</v>
      </c>
      <c r="L153">
        <f t="shared" si="83"/>
        <v>30978.66351946025</v>
      </c>
      <c r="M153">
        <f t="shared" si="84"/>
        <v>200.65276054536298</v>
      </c>
      <c r="N153">
        <f t="shared" si="66"/>
        <v>0.59011331714157578</v>
      </c>
      <c r="O153">
        <f t="shared" si="85"/>
        <v>0.99614316767441347</v>
      </c>
      <c r="P153">
        <f t="shared" si="86"/>
        <v>1121.3614848653076</v>
      </c>
      <c r="Q153">
        <f t="shared" si="87"/>
        <v>6.8475132028704894E-2</v>
      </c>
      <c r="R153">
        <f t="shared" si="88"/>
        <v>5.893596934348766E-3</v>
      </c>
      <c r="S153">
        <f t="shared" si="89"/>
        <v>1121.8265145671874</v>
      </c>
      <c r="T153">
        <f t="shared" si="90"/>
        <v>30978.66351946025</v>
      </c>
      <c r="U153">
        <f t="shared" si="67"/>
        <v>2237639.6505995733</v>
      </c>
      <c r="V153">
        <f t="shared" si="91"/>
        <v>279.51284325089472</v>
      </c>
      <c r="W153">
        <f t="shared" si="68"/>
        <v>80991.002460670046</v>
      </c>
      <c r="X153">
        <f t="shared" si="69"/>
        <v>84643.481717300558</v>
      </c>
      <c r="Y153">
        <f t="shared" si="70"/>
        <v>100911.60942967398</v>
      </c>
      <c r="Z153">
        <f t="shared" si="92"/>
        <v>18351.701324981106</v>
      </c>
      <c r="AA153">
        <f t="shared" si="93"/>
        <v>283.81056467405722</v>
      </c>
      <c r="AB153">
        <f t="shared" si="94"/>
        <v>145</v>
      </c>
      <c r="AC153">
        <f>$AL$7*INDEX(I_L,MATCH(AB153-$AL$13,cpi_u,0))/INDEX(I_L,MATCH(AB2-$AL$13,cpi_u,0))</f>
        <v>1114.1450252262696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7.3620212787584599E-2</v>
      </c>
      <c r="E154">
        <f t="shared" si="76"/>
        <v>6.3523207452607089E-3</v>
      </c>
      <c r="F154">
        <f t="shared" si="77"/>
        <v>0.17550350460008393</v>
      </c>
      <c r="G154">
        <f t="shared" si="78"/>
        <v>27.45274633322844</v>
      </c>
      <c r="H154" t="b">
        <f t="shared" si="79"/>
        <v>0</v>
      </c>
      <c r="I154">
        <f t="shared" si="80"/>
        <v>1</v>
      </c>
      <c r="J154">
        <f t="shared" si="81"/>
        <v>1114.1450252262694</v>
      </c>
      <c r="K154">
        <f t="shared" si="82"/>
        <v>7.2313243643426786</v>
      </c>
      <c r="L154">
        <f t="shared" si="83"/>
        <v>30781.877112525133</v>
      </c>
      <c r="M154">
        <f t="shared" si="84"/>
        <v>199.78883619643605</v>
      </c>
      <c r="N154">
        <f t="shared" si="66"/>
        <v>0.58783633886762143</v>
      </c>
      <c r="O154">
        <f t="shared" si="85"/>
        <v>0.99614145587328262</v>
      </c>
      <c r="P154">
        <f t="shared" si="86"/>
        <v>1121.3763495906121</v>
      </c>
      <c r="Q154">
        <f t="shared" si="87"/>
        <v>6.8475132028704894E-2</v>
      </c>
      <c r="R154">
        <f t="shared" si="88"/>
        <v>5.893596934348766E-3</v>
      </c>
      <c r="S154">
        <f t="shared" si="89"/>
        <v>1121.8423371775382</v>
      </c>
      <c r="T154">
        <f t="shared" si="90"/>
        <v>30781.877112525133</v>
      </c>
      <c r="U154">
        <f t="shared" si="67"/>
        <v>2214928.7767057451</v>
      </c>
      <c r="V154">
        <f t="shared" si="91"/>
        <v>276.6759338615409</v>
      </c>
      <c r="W154">
        <f t="shared" si="68"/>
        <v>80681.500853152451</v>
      </c>
      <c r="X154">
        <f t="shared" si="69"/>
        <v>84331.704565567125</v>
      </c>
      <c r="Y154">
        <f t="shared" si="70"/>
        <v>100208.11658152877</v>
      </c>
      <c r="Z154">
        <f t="shared" si="92"/>
        <v>18164.795610716556</v>
      </c>
      <c r="AA154">
        <f t="shared" si="93"/>
        <v>280.53822086968216</v>
      </c>
      <c r="AB154">
        <f t="shared" si="94"/>
        <v>145</v>
      </c>
      <c r="AC154">
        <f>$AL$7*INDEX(I_L,MATCH(AB154-$AL$13,cpi_u,0))/INDEX(I_L,MATCH(AB2-$AL$13,cpi_u,0))</f>
        <v>1114.1450252262696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7.3620212787584599E-2</v>
      </c>
      <c r="E155">
        <f t="shared" si="76"/>
        <v>6.3523207452607089E-3</v>
      </c>
      <c r="F155">
        <f t="shared" si="77"/>
        <v>0.17438865004694687</v>
      </c>
      <c r="G155">
        <f t="shared" si="78"/>
        <v>27.278357683181493</v>
      </c>
      <c r="H155" t="b">
        <f t="shared" si="79"/>
        <v>0</v>
      </c>
      <c r="I155">
        <f t="shared" si="80"/>
        <v>1</v>
      </c>
      <c r="J155">
        <f t="shared" si="81"/>
        <v>1114.1450252262694</v>
      </c>
      <c r="K155">
        <f t="shared" si="82"/>
        <v>7.2462197085473514</v>
      </c>
      <c r="L155">
        <f t="shared" si="83"/>
        <v>30586.340755965175</v>
      </c>
      <c r="M155">
        <f t="shared" si="84"/>
        <v>198.92863153359096</v>
      </c>
      <c r="N155">
        <f t="shared" si="66"/>
        <v>0.58556716146783927</v>
      </c>
      <c r="O155">
        <f t="shared" si="85"/>
        <v>0.99613978032703221</v>
      </c>
      <c r="P155">
        <f t="shared" si="86"/>
        <v>1121.3912449348168</v>
      </c>
      <c r="Q155">
        <f t="shared" si="87"/>
        <v>6.8475132028704894E-2</v>
      </c>
      <c r="R155">
        <f t="shared" si="88"/>
        <v>5.893596934348766E-3</v>
      </c>
      <c r="S155">
        <f t="shared" si="89"/>
        <v>1121.8581923798756</v>
      </c>
      <c r="T155">
        <f t="shared" si="90"/>
        <v>30586.340755965175</v>
      </c>
      <c r="U155">
        <f t="shared" si="67"/>
        <v>2192333.6002695728</v>
      </c>
      <c r="V155">
        <f t="shared" si="91"/>
        <v>273.85347672116177</v>
      </c>
      <c r="W155">
        <f t="shared" si="68"/>
        <v>80368.973298611061</v>
      </c>
      <c r="X155">
        <f t="shared" si="69"/>
        <v>84017.028839754537</v>
      </c>
      <c r="Y155">
        <f t="shared" si="70"/>
        <v>99512.963899423965</v>
      </c>
      <c r="Z155">
        <f t="shared" si="92"/>
        <v>17979.762569344086</v>
      </c>
      <c r="AA155">
        <f t="shared" si="93"/>
        <v>277.29708147836186</v>
      </c>
      <c r="AB155">
        <f t="shared" si="94"/>
        <v>145</v>
      </c>
      <c r="AC155">
        <f>$AL$7*INDEX(I_L,MATCH(AB155-$AL$13,cpi_u,0))/INDEX(I_L,MATCH(AB2-$AL$13,cpi_u,0))</f>
        <v>1114.1450252262696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7.3620212787584599E-2</v>
      </c>
      <c r="E156">
        <f t="shared" si="76"/>
        <v>6.3523207452607089E-3</v>
      </c>
      <c r="F156">
        <f t="shared" si="77"/>
        <v>0.17328087740751566</v>
      </c>
      <c r="G156">
        <f t="shared" si="78"/>
        <v>27.105076805773976</v>
      </c>
      <c r="H156" t="b">
        <f t="shared" si="79"/>
        <v>0</v>
      </c>
      <c r="I156">
        <f t="shared" si="80"/>
        <v>1</v>
      </c>
      <c r="J156">
        <f t="shared" si="81"/>
        <v>1114.1450252262694</v>
      </c>
      <c r="K156">
        <f t="shared" si="82"/>
        <v>7.261145734722267</v>
      </c>
      <c r="L156">
        <f t="shared" si="83"/>
        <v>30392.046509059444</v>
      </c>
      <c r="M156">
        <f t="shared" si="84"/>
        <v>198.07213054146169</v>
      </c>
      <c r="N156">
        <f t="shared" si="66"/>
        <v>0.58330578339269978</v>
      </c>
      <c r="O156">
        <f t="shared" si="85"/>
        <v>0.99613814055168171</v>
      </c>
      <c r="P156">
        <f t="shared" si="86"/>
        <v>1121.4061709609916</v>
      </c>
      <c r="Q156">
        <f t="shared" si="87"/>
        <v>6.8475132028704894E-2</v>
      </c>
      <c r="R156">
        <f t="shared" si="88"/>
        <v>5.893596934348766E-3</v>
      </c>
      <c r="S156">
        <f t="shared" si="89"/>
        <v>1121.874080241334</v>
      </c>
      <c r="T156">
        <f t="shared" si="90"/>
        <v>30392.046509059444</v>
      </c>
      <c r="U156">
        <f t="shared" si="67"/>
        <v>2169853.1509107123</v>
      </c>
      <c r="V156">
        <f t="shared" si="91"/>
        <v>271.04535061552667</v>
      </c>
      <c r="W156">
        <f t="shared" si="68"/>
        <v>80053.385070965305</v>
      </c>
      <c r="X156">
        <f t="shared" si="69"/>
        <v>83699.422319953024</v>
      </c>
      <c r="Y156">
        <f t="shared" si="70"/>
        <v>98826.119670524975</v>
      </c>
      <c r="Z156">
        <f t="shared" si="92"/>
        <v>17796.584405508493</v>
      </c>
      <c r="AA156">
        <f t="shared" si="93"/>
        <v>274.0868558227898</v>
      </c>
      <c r="AB156">
        <f t="shared" si="94"/>
        <v>145</v>
      </c>
      <c r="AC156">
        <f>$AL$7*INDEX(I_L,MATCH(AB156-$AL$13,cpi_u,0))/INDEX(I_L,MATCH(AB2-$AL$13,cpi_u,0))</f>
        <v>1114.1450252262696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7.3620212787584599E-2</v>
      </c>
      <c r="E157">
        <f t="shared" si="76"/>
        <v>6.3523207452607089E-3</v>
      </c>
      <c r="F157">
        <f t="shared" si="77"/>
        <v>0.1721801416952029</v>
      </c>
      <c r="G157">
        <f t="shared" si="78"/>
        <v>26.932896664078772</v>
      </c>
      <c r="H157" t="b">
        <f t="shared" si="79"/>
        <v>0</v>
      </c>
      <c r="I157">
        <f t="shared" si="80"/>
        <v>1</v>
      </c>
      <c r="J157">
        <f t="shared" si="81"/>
        <v>1114.1450252262694</v>
      </c>
      <c r="K157">
        <f t="shared" si="82"/>
        <v>7.2761025060672626</v>
      </c>
      <c r="L157">
        <f t="shared" si="83"/>
        <v>30198.986481529013</v>
      </c>
      <c r="M157">
        <f t="shared" si="84"/>
        <v>197.21931727363767</v>
      </c>
      <c r="N157">
        <f t="shared" si="66"/>
        <v>0.58105220253769563</v>
      </c>
      <c r="O157">
        <f t="shared" si="85"/>
        <v>0.99613653606878949</v>
      </c>
      <c r="P157">
        <f t="shared" si="86"/>
        <v>1121.4211277323366</v>
      </c>
      <c r="Q157">
        <f t="shared" si="87"/>
        <v>6.8475132028704894E-2</v>
      </c>
      <c r="R157">
        <f t="shared" si="88"/>
        <v>5.893596934348766E-3</v>
      </c>
      <c r="S157">
        <f t="shared" si="89"/>
        <v>1121.8900008291857</v>
      </c>
      <c r="T157">
        <f t="shared" si="90"/>
        <v>30198.986481529013</v>
      </c>
      <c r="U157">
        <f t="shared" si="67"/>
        <v>2147486.4665626134</v>
      </c>
      <c r="V157">
        <f t="shared" si="91"/>
        <v>268.25143536891528</v>
      </c>
      <c r="W157">
        <f t="shared" si="68"/>
        <v>79734.701148086446</v>
      </c>
      <c r="X157">
        <f t="shared" si="69"/>
        <v>83378.852533316254</v>
      </c>
      <c r="Y157">
        <f t="shared" si="70"/>
        <v>98147.552686653944</v>
      </c>
      <c r="Z157">
        <f t="shared" si="92"/>
        <v>17615.243467273831</v>
      </c>
      <c r="AA157">
        <f t="shared" si="93"/>
        <v>270.90725571747919</v>
      </c>
      <c r="AB157">
        <f t="shared" si="94"/>
        <v>145</v>
      </c>
      <c r="AC157">
        <f>$AL$7*INDEX(I_L,MATCH(AB157-$AL$13,cpi_u,0))/INDEX(I_L,MATCH(AB2-$AL$13,cpi_u,0))</f>
        <v>1114.1450252262696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8.3053229778603702E-2</v>
      </c>
      <c r="E158">
        <f t="shared" si="76"/>
        <v>7.1994469317112619E-3</v>
      </c>
      <c r="F158">
        <f t="shared" si="77"/>
        <v>0.19390196025029841</v>
      </c>
      <c r="G158">
        <f t="shared" si="78"/>
        <v>26.738994703828475</v>
      </c>
      <c r="H158" t="b">
        <f t="shared" si="79"/>
        <v>0</v>
      </c>
      <c r="I158">
        <f t="shared" si="80"/>
        <v>1</v>
      </c>
      <c r="J158">
        <f t="shared" si="81"/>
        <v>1114.1450252262694</v>
      </c>
      <c r="K158">
        <f t="shared" si="82"/>
        <v>7.2910900859123542</v>
      </c>
      <c r="L158">
        <f t="shared" si="83"/>
        <v>30007.152833216551</v>
      </c>
      <c r="M158">
        <f t="shared" si="84"/>
        <v>196.37017585236666</v>
      </c>
      <c r="N158">
        <f t="shared" si="66"/>
        <v>0.57880641625466844</v>
      </c>
      <c r="O158">
        <f t="shared" si="85"/>
        <v>0.99613496640539545</v>
      </c>
      <c r="P158">
        <f t="shared" si="86"/>
        <v>1121.4361153121818</v>
      </c>
      <c r="Q158">
        <f t="shared" si="87"/>
        <v>7.7248905689923916E-2</v>
      </c>
      <c r="R158">
        <f t="shared" si="88"/>
        <v>6.6772533367768228E-3</v>
      </c>
      <c r="S158">
        <f t="shared" si="89"/>
        <v>1121.9059542108416</v>
      </c>
      <c r="T158">
        <f t="shared" si="90"/>
        <v>30007.152833216551</v>
      </c>
      <c r="U158">
        <f t="shared" si="67"/>
        <v>2125232.5933681275</v>
      </c>
      <c r="V158">
        <f t="shared" si="91"/>
        <v>265.47161183107755</v>
      </c>
      <c r="W158">
        <f t="shared" si="68"/>
        <v>79480.646782275639</v>
      </c>
      <c r="X158">
        <f t="shared" si="69"/>
        <v>83120.81108072208</v>
      </c>
      <c r="Y158">
        <f t="shared" si="70"/>
        <v>97334.333897224889</v>
      </c>
      <c r="Z158">
        <f t="shared" si="92"/>
        <v>17435.72224562573</v>
      </c>
      <c r="AA158">
        <f t="shared" si="93"/>
        <v>267.75799545302868</v>
      </c>
      <c r="AB158">
        <f t="shared" si="94"/>
        <v>145</v>
      </c>
      <c r="AC158">
        <f>$AL$7*INDEX(I_L,MATCH(AB158-$AL$13,cpi_u,0))/INDEX(I_L,MATCH(AB2-$AL$13,cpi_u,0))</f>
        <v>1114.1450252262696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8.2406876323174699E-2</v>
      </c>
      <c r="E159">
        <f t="shared" si="76"/>
        <v>7.1411472151045041E-3</v>
      </c>
      <c r="F159">
        <f t="shared" si="77"/>
        <v>0.19094709756393879</v>
      </c>
      <c r="G159">
        <f t="shared" si="78"/>
        <v>26.548047606264536</v>
      </c>
      <c r="H159" t="b">
        <f t="shared" si="79"/>
        <v>1</v>
      </c>
      <c r="I159">
        <f t="shared" si="80"/>
        <v>1.0250000000000001</v>
      </c>
      <c r="J159">
        <f t="shared" si="81"/>
        <v>1141.9986508569261</v>
      </c>
      <c r="K159">
        <f t="shared" si="82"/>
        <v>7.3061085377180115</v>
      </c>
      <c r="L159">
        <f t="shared" si="83"/>
        <v>30535.895877042611</v>
      </c>
      <c r="M159">
        <f t="shared" si="84"/>
        <v>195.3579974956379</v>
      </c>
      <c r="N159">
        <f t="shared" si="66"/>
        <v>0.5765684213629636</v>
      </c>
      <c r="O159">
        <f t="shared" si="85"/>
        <v>0.99613343109396324</v>
      </c>
      <c r="P159">
        <f t="shared" si="86"/>
        <v>1149.3047593946442</v>
      </c>
      <c r="Q159">
        <f t="shared" si="87"/>
        <v>7.6647723806282653E-2</v>
      </c>
      <c r="R159">
        <f t="shared" si="88"/>
        <v>6.6233394302896986E-3</v>
      </c>
      <c r="S159">
        <f t="shared" si="89"/>
        <v>1149.7755660845085</v>
      </c>
      <c r="T159">
        <f t="shared" si="90"/>
        <v>30535.895877042611</v>
      </c>
      <c r="U159">
        <f t="shared" si="67"/>
        <v>2102368.6927440036</v>
      </c>
      <c r="V159">
        <f t="shared" si="91"/>
        <v>262.61558723858235</v>
      </c>
      <c r="W159">
        <f t="shared" si="68"/>
        <v>79191.084931153688</v>
      </c>
      <c r="X159">
        <f t="shared" si="69"/>
        <v>82827.529463761355</v>
      </c>
      <c r="Y159">
        <f t="shared" si="70"/>
        <v>96540.502569208751</v>
      </c>
      <c r="Z159">
        <f t="shared" si="92"/>
        <v>17674.372459716738</v>
      </c>
      <c r="AA159">
        <f t="shared" si="93"/>
        <v>264.49031697659575</v>
      </c>
      <c r="AB159">
        <f t="shared" si="94"/>
        <v>157</v>
      </c>
      <c r="AC159">
        <f>$AL$7*INDEX(I_L,MATCH(AB159-$AL$13,cpi_u,0))/INDEX(I_L,MATCH(AB2-$AL$13,cpi_u,0))</f>
        <v>1141.9986508569266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8.2406876323174699E-2</v>
      </c>
      <c r="E160">
        <f t="shared" si="76"/>
        <v>7.1411472151045041E-3</v>
      </c>
      <c r="F160">
        <f t="shared" si="77"/>
        <v>0.1895835162299378</v>
      </c>
      <c r="G160">
        <f t="shared" si="78"/>
        <v>26.358464090034598</v>
      </c>
      <c r="H160" t="b">
        <f t="shared" si="79"/>
        <v>0</v>
      </c>
      <c r="I160">
        <f t="shared" si="80"/>
        <v>1</v>
      </c>
      <c r="J160">
        <f t="shared" si="81"/>
        <v>1141.9986508569261</v>
      </c>
      <c r="K160">
        <f t="shared" si="82"/>
        <v>7.3211579250754077</v>
      </c>
      <c r="L160">
        <f t="shared" si="83"/>
        <v>30317.834549239546</v>
      </c>
      <c r="M160">
        <f t="shared" si="84"/>
        <v>194.36244912788283</v>
      </c>
      <c r="N160">
        <f t="shared" si="66"/>
        <v>0.57433821416041342</v>
      </c>
      <c r="O160">
        <f t="shared" si="85"/>
        <v>0.99613192967232211</v>
      </c>
      <c r="P160">
        <f t="shared" si="86"/>
        <v>1149.3198087820015</v>
      </c>
      <c r="Q160">
        <f t="shared" si="87"/>
        <v>7.6647723806282653E-2</v>
      </c>
      <c r="R160">
        <f t="shared" si="88"/>
        <v>6.6233394302896986E-3</v>
      </c>
      <c r="S160">
        <f t="shared" si="89"/>
        <v>1149.7915852565618</v>
      </c>
      <c r="T160">
        <f t="shared" si="90"/>
        <v>30317.834549239546</v>
      </c>
      <c r="U160">
        <f t="shared" si="67"/>
        <v>2079641.9251103702</v>
      </c>
      <c r="V160">
        <f t="shared" si="91"/>
        <v>259.77669249631356</v>
      </c>
      <c r="W160">
        <f t="shared" si="68"/>
        <v>78898.448635200533</v>
      </c>
      <c r="X160">
        <f t="shared" si="69"/>
        <v>82531.291632452805</v>
      </c>
      <c r="Y160">
        <f t="shared" si="70"/>
        <v>95756.16168780766</v>
      </c>
      <c r="Z160">
        <f t="shared" si="92"/>
        <v>17480.306005198563</v>
      </c>
      <c r="AA160">
        <f t="shared" si="93"/>
        <v>261.26293211473433</v>
      </c>
      <c r="AB160">
        <f t="shared" si="94"/>
        <v>157</v>
      </c>
      <c r="AC160">
        <f>$AL$7*INDEX(I_L,MATCH(AB160-$AL$13,cpi_u,0))/INDEX(I_L,MATCH(AB2-$AL$13,cpi_u,0))</f>
        <v>1141.9986508569266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8.2406876323174699E-2</v>
      </c>
      <c r="E161">
        <f t="shared" si="76"/>
        <v>7.1411472151045041E-3</v>
      </c>
      <c r="F161">
        <f t="shared" si="77"/>
        <v>0.18822967243098265</v>
      </c>
      <c r="G161">
        <f t="shared" si="78"/>
        <v>26.170234417603616</v>
      </c>
      <c r="H161" t="b">
        <f t="shared" si="79"/>
        <v>0</v>
      </c>
      <c r="I161">
        <f t="shared" si="80"/>
        <v>1</v>
      </c>
      <c r="J161">
        <f t="shared" si="81"/>
        <v>1141.9986508569261</v>
      </c>
      <c r="K161">
        <f t="shared" si="82"/>
        <v>7.3362383117067251</v>
      </c>
      <c r="L161">
        <f t="shared" si="83"/>
        <v>30101.330429480247</v>
      </c>
      <c r="M161">
        <f t="shared" si="84"/>
        <v>193.37197409505777</v>
      </c>
      <c r="N161">
        <f t="shared" si="66"/>
        <v>0.57211579043415273</v>
      </c>
      <c r="O161">
        <f t="shared" si="85"/>
        <v>0.99613046168361008</v>
      </c>
      <c r="P161">
        <f t="shared" si="86"/>
        <v>1149.3348891686328</v>
      </c>
      <c r="Q161">
        <f t="shared" si="87"/>
        <v>7.6647723806282653E-2</v>
      </c>
      <c r="R161">
        <f t="shared" si="88"/>
        <v>6.6233394302896986E-3</v>
      </c>
      <c r="S161">
        <f t="shared" si="89"/>
        <v>1149.8076374254865</v>
      </c>
      <c r="T161">
        <f t="shared" si="90"/>
        <v>30101.330429480247</v>
      </c>
      <c r="U161">
        <f t="shared" si="67"/>
        <v>2057051.1002755133</v>
      </c>
      <c r="V161">
        <f t="shared" si="91"/>
        <v>256.95477893249114</v>
      </c>
      <c r="W161">
        <f t="shared" si="68"/>
        <v>78602.700589178668</v>
      </c>
      <c r="X161">
        <f t="shared" si="69"/>
        <v>82232.063002788243</v>
      </c>
      <c r="Y161">
        <f t="shared" si="70"/>
        <v>94981.265150602238</v>
      </c>
      <c r="Z161">
        <f t="shared" si="92"/>
        <v>17288.344362720196</v>
      </c>
      <c r="AA161">
        <f t="shared" si="93"/>
        <v>258.06880072522438</v>
      </c>
      <c r="AB161">
        <f t="shared" si="94"/>
        <v>157</v>
      </c>
      <c r="AC161">
        <f>$AL$7*INDEX(I_L,MATCH(AB161-$AL$13,cpi_u,0))/INDEX(I_L,MATCH(AB2-$AL$13,cpi_u,0))</f>
        <v>1141.9986508569266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8.2406876323174699E-2</v>
      </c>
      <c r="E162">
        <f t="shared" si="76"/>
        <v>7.1411472151045041E-3</v>
      </c>
      <c r="F162">
        <f t="shared" si="77"/>
        <v>0.18688549662990211</v>
      </c>
      <c r="G162">
        <f t="shared" si="78"/>
        <v>25.983348920973715</v>
      </c>
      <c r="H162" t="b">
        <f t="shared" si="79"/>
        <v>0</v>
      </c>
      <c r="I162">
        <f t="shared" si="80"/>
        <v>1</v>
      </c>
      <c r="J162">
        <f t="shared" si="81"/>
        <v>1141.9986508569261</v>
      </c>
      <c r="K162">
        <f t="shared" si="82"/>
        <v>7.3513497614653893</v>
      </c>
      <c r="L162">
        <f t="shared" si="83"/>
        <v>29886.372397512823</v>
      </c>
      <c r="M162">
        <f t="shared" si="84"/>
        <v>192.38654654334366</v>
      </c>
      <c r="N162">
        <f t="shared" si="66"/>
        <v>0.56990114547126802</v>
      </c>
      <c r="O162">
        <f t="shared" si="85"/>
        <v>0.99612902667621861</v>
      </c>
      <c r="P162">
        <f t="shared" si="86"/>
        <v>1149.3500006183915</v>
      </c>
      <c r="Q162">
        <f t="shared" si="87"/>
        <v>7.6647723806282653E-2</v>
      </c>
      <c r="R162">
        <f t="shared" si="88"/>
        <v>6.6233394302896986E-3</v>
      </c>
      <c r="S162">
        <f t="shared" si="89"/>
        <v>1149.8237226592512</v>
      </c>
      <c r="T162">
        <f t="shared" si="90"/>
        <v>29886.372397512823</v>
      </c>
      <c r="U162">
        <f t="shared" si="67"/>
        <v>2034595.0385579304</v>
      </c>
      <c r="V162">
        <f t="shared" si="91"/>
        <v>254.14969918820913</v>
      </c>
      <c r="W162">
        <f t="shared" si="68"/>
        <v>78303.803129688618</v>
      </c>
      <c r="X162">
        <f t="shared" si="69"/>
        <v>81929.808683227413</v>
      </c>
      <c r="Y162">
        <f t="shared" si="70"/>
        <v>94215.767486986937</v>
      </c>
      <c r="Z162">
        <f t="shared" si="92"/>
        <v>17098.465567412492</v>
      </c>
      <c r="AA162">
        <f t="shared" si="93"/>
        <v>254.90758583308056</v>
      </c>
      <c r="AB162">
        <f t="shared" si="94"/>
        <v>157</v>
      </c>
      <c r="AC162">
        <f>$AL$7*INDEX(I_L,MATCH(AB162-$AL$13,cpi_u,0))/INDEX(I_L,MATCH(AB2-$AL$13,cpi_u,0))</f>
        <v>1141.9986508569266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8.2406876323174699E-2</v>
      </c>
      <c r="E163">
        <f t="shared" si="76"/>
        <v>7.1411472151045041E-3</v>
      </c>
      <c r="F163">
        <f t="shared" si="77"/>
        <v>0.18555091978610005</v>
      </c>
      <c r="G163">
        <f t="shared" si="78"/>
        <v>25.797798001187616</v>
      </c>
      <c r="H163" t="b">
        <f t="shared" si="79"/>
        <v>0</v>
      </c>
      <c r="I163">
        <f t="shared" si="80"/>
        <v>1</v>
      </c>
      <c r="J163">
        <f t="shared" si="81"/>
        <v>1141.9986508569261</v>
      </c>
      <c r="K163">
        <f t="shared" si="82"/>
        <v>7.3664923383363563</v>
      </c>
      <c r="L163">
        <f t="shared" si="83"/>
        <v>29672.94941249675</v>
      </c>
      <c r="M163">
        <f t="shared" si="84"/>
        <v>191.4061407506731</v>
      </c>
      <c r="N163">
        <f t="shared" si="66"/>
        <v>0.56769427406928075</v>
      </c>
      <c r="O163">
        <f t="shared" si="85"/>
        <v>0.99612762420373391</v>
      </c>
      <c r="P163">
        <f t="shared" si="86"/>
        <v>1149.3651431952626</v>
      </c>
      <c r="Q163">
        <f t="shared" si="87"/>
        <v>7.6647723806282653E-2</v>
      </c>
      <c r="R163">
        <f t="shared" si="88"/>
        <v>6.6233394302896986E-3</v>
      </c>
      <c r="S163">
        <f t="shared" si="89"/>
        <v>1149.8398410259638</v>
      </c>
      <c r="T163">
        <f t="shared" si="90"/>
        <v>29672.94941249675</v>
      </c>
      <c r="U163">
        <f t="shared" si="67"/>
        <v>2012272.5706610414</v>
      </c>
      <c r="V163">
        <f t="shared" si="91"/>
        <v>251.36130720178522</v>
      </c>
      <c r="W163">
        <f t="shared" si="68"/>
        <v>78001.718230695813</v>
      </c>
      <c r="X163">
        <f t="shared" si="69"/>
        <v>81624.493470909176</v>
      </c>
      <c r="Y163">
        <f t="shared" si="70"/>
        <v>93459.623850728269</v>
      </c>
      <c r="Z163">
        <f t="shared" si="92"/>
        <v>16910.647859692886</v>
      </c>
      <c r="AA163">
        <f t="shared" si="93"/>
        <v>251.77895368506631</v>
      </c>
      <c r="AB163">
        <f t="shared" si="94"/>
        <v>157</v>
      </c>
      <c r="AC163">
        <f>$AL$7*INDEX(I_L,MATCH(AB163-$AL$13,cpi_u,0))/INDEX(I_L,MATCH(AB2-$AL$13,cpi_u,0))</f>
        <v>1141.9986508569266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8.2406876323174699E-2</v>
      </c>
      <c r="E164">
        <f t="shared" si="76"/>
        <v>7.1411472151045041E-3</v>
      </c>
      <c r="F164">
        <f t="shared" si="77"/>
        <v>0.18422587335200949</v>
      </c>
      <c r="G164">
        <f t="shared" si="78"/>
        <v>25.613572127835607</v>
      </c>
      <c r="H164" t="b">
        <f t="shared" si="79"/>
        <v>0</v>
      </c>
      <c r="I164">
        <f t="shared" si="80"/>
        <v>1</v>
      </c>
      <c r="J164">
        <f t="shared" si="81"/>
        <v>1141.9986508569261</v>
      </c>
      <c r="K164">
        <f t="shared" si="82"/>
        <v>7.3816661064363824</v>
      </c>
      <c r="L164">
        <f t="shared" si="83"/>
        <v>29461.050512435762</v>
      </c>
      <c r="M164">
        <f t="shared" si="84"/>
        <v>190.43073112605887</v>
      </c>
      <c r="N164">
        <f t="shared" si="66"/>
        <v>0.56549517054647047</v>
      </c>
      <c r="O164">
        <f t="shared" si="85"/>
        <v>0.99612625382488551</v>
      </c>
      <c r="P164">
        <f t="shared" si="86"/>
        <v>1149.3803169633625</v>
      </c>
      <c r="Q164">
        <f t="shared" si="87"/>
        <v>7.6647723806282653E-2</v>
      </c>
      <c r="R164">
        <f t="shared" si="88"/>
        <v>6.6233394302896986E-3</v>
      </c>
      <c r="S164">
        <f t="shared" si="89"/>
        <v>1149.8559925938728</v>
      </c>
      <c r="T164">
        <f t="shared" si="90"/>
        <v>29461.050512435762</v>
      </c>
      <c r="U164">
        <f t="shared" si="67"/>
        <v>1990082.5375497446</v>
      </c>
      <c r="V164">
        <f t="shared" si="91"/>
        <v>248.5894581933409</v>
      </c>
      <c r="W164">
        <f t="shared" si="68"/>
        <v>77696.407499015753</v>
      </c>
      <c r="X164">
        <f t="shared" si="69"/>
        <v>81316.081847831243</v>
      </c>
      <c r="Y164">
        <f t="shared" si="70"/>
        <v>92712.790012661935</v>
      </c>
      <c r="Z164">
        <f t="shared" si="92"/>
        <v>16724.86968397563</v>
      </c>
      <c r="AA164">
        <f t="shared" si="93"/>
        <v>248.68257372418839</v>
      </c>
      <c r="AB164">
        <f t="shared" si="94"/>
        <v>157</v>
      </c>
      <c r="AC164">
        <f>$AL$7*INDEX(I_L,MATCH(AB164-$AL$13,cpi_u,0))/INDEX(I_L,MATCH(AB2-$AL$13,cpi_u,0))</f>
        <v>1141.9986508569266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8.2406876323174699E-2</v>
      </c>
      <c r="E165">
        <f t="shared" si="76"/>
        <v>7.1411472151045041E-3</v>
      </c>
      <c r="F165">
        <f t="shared" si="77"/>
        <v>0.18291028926957159</v>
      </c>
      <c r="G165">
        <f t="shared" si="78"/>
        <v>25.430661838566035</v>
      </c>
      <c r="H165" t="b">
        <f t="shared" si="79"/>
        <v>0</v>
      </c>
      <c r="I165">
        <f t="shared" si="80"/>
        <v>1</v>
      </c>
      <c r="J165">
        <f t="shared" si="81"/>
        <v>1141.9986508569261</v>
      </c>
      <c r="K165">
        <f t="shared" si="82"/>
        <v>7.3968711300142882</v>
      </c>
      <c r="L165">
        <f t="shared" si="83"/>
        <v>29250.664813614829</v>
      </c>
      <c r="M165">
        <f t="shared" si="84"/>
        <v>189.46029220892584</v>
      </c>
      <c r="N165">
        <f t="shared" si="66"/>
        <v>0.56330382875203577</v>
      </c>
      <c r="O165">
        <f t="shared" si="85"/>
        <v>0.99612491510348877</v>
      </c>
      <c r="P165">
        <f t="shared" si="86"/>
        <v>1149.3955219869404</v>
      </c>
      <c r="Q165">
        <f t="shared" si="87"/>
        <v>7.6647723806282653E-2</v>
      </c>
      <c r="R165">
        <f t="shared" si="88"/>
        <v>6.6233394302896986E-3</v>
      </c>
      <c r="S165">
        <f t="shared" si="89"/>
        <v>1149.8721774313669</v>
      </c>
      <c r="T165">
        <f t="shared" si="90"/>
        <v>29250.664813614829</v>
      </c>
      <c r="U165">
        <f t="shared" si="67"/>
        <v>1968023.7903288032</v>
      </c>
      <c r="V165">
        <f t="shared" si="91"/>
        <v>245.83400864961033</v>
      </c>
      <c r="W165">
        <f t="shared" si="68"/>
        <v>77387.832169757545</v>
      </c>
      <c r="X165">
        <f t="shared" si="69"/>
        <v>81004.537976997832</v>
      </c>
      <c r="Y165">
        <f t="shared" si="70"/>
        <v>91975.222353505727</v>
      </c>
      <c r="Z165">
        <f t="shared" si="92"/>
        <v>16541.109687372762</v>
      </c>
      <c r="AA165">
        <f t="shared" si="93"/>
        <v>245.61811856425723</v>
      </c>
      <c r="AB165">
        <f t="shared" si="94"/>
        <v>157</v>
      </c>
      <c r="AC165">
        <f>$AL$7*INDEX(I_L,MATCH(AB165-$AL$13,cpi_u,0))/INDEX(I_L,MATCH(AB2-$AL$13,cpi_u,0))</f>
        <v>1141.9986508569266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8.2406876323174699E-2</v>
      </c>
      <c r="E166">
        <f t="shared" si="76"/>
        <v>7.1411472151045041E-3</v>
      </c>
      <c r="F166">
        <f t="shared" si="77"/>
        <v>0.18160409996674023</v>
      </c>
      <c r="G166">
        <f t="shared" si="78"/>
        <v>25.249057738599294</v>
      </c>
      <c r="H166" t="b">
        <f t="shared" si="79"/>
        <v>0</v>
      </c>
      <c r="I166">
        <f t="shared" si="80"/>
        <v>1</v>
      </c>
      <c r="J166">
        <f t="shared" si="81"/>
        <v>1141.9986508569261</v>
      </c>
      <c r="K166">
        <f t="shared" si="82"/>
        <v>7.4121074734512478</v>
      </c>
      <c r="L166">
        <f t="shared" si="83"/>
        <v>29041.781510041128</v>
      </c>
      <c r="M166">
        <f t="shared" si="84"/>
        <v>188.49479866844675</v>
      </c>
      <c r="N166">
        <f t="shared" si="66"/>
        <v>0.56112024207609812</v>
      </c>
      <c r="O166">
        <f t="shared" si="85"/>
        <v>0.99612360760839269</v>
      </c>
      <c r="P166">
        <f t="shared" si="86"/>
        <v>1149.4107583303773</v>
      </c>
      <c r="Q166">
        <f t="shared" si="87"/>
        <v>7.6647723806282653E-2</v>
      </c>
      <c r="R166">
        <f t="shared" si="88"/>
        <v>6.6233394302896986E-3</v>
      </c>
      <c r="S166">
        <f t="shared" si="89"/>
        <v>1149.8883956069767</v>
      </c>
      <c r="T166">
        <f t="shared" si="90"/>
        <v>29041.781510041128</v>
      </c>
      <c r="U166">
        <f t="shared" si="67"/>
        <v>1946095.1901230176</v>
      </c>
      <c r="V166">
        <f t="shared" si="91"/>
        <v>243.09481630897184</v>
      </c>
      <c r="W166">
        <f t="shared" si="68"/>
        <v>77075.953101724779</v>
      </c>
      <c r="X166">
        <f t="shared" si="69"/>
        <v>80689.825698534842</v>
      </c>
      <c r="Y166">
        <f t="shared" si="70"/>
        <v>91246.877856799038</v>
      </c>
      <c r="Z166">
        <f t="shared" si="92"/>
        <v>16359.346718386247</v>
      </c>
      <c r="AA166">
        <f t="shared" si="93"/>
        <v>242.58526396451509</v>
      </c>
      <c r="AB166">
        <f t="shared" si="94"/>
        <v>157</v>
      </c>
      <c r="AC166">
        <f>$AL$7*INDEX(I_L,MATCH(AB166-$AL$13,cpi_u,0))/INDEX(I_L,MATCH(AB2-$AL$13,cpi_u,0))</f>
        <v>1141.9986508569266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8.2406876323174699E-2</v>
      </c>
      <c r="E167">
        <f t="shared" si="76"/>
        <v>7.1411472151045041E-3</v>
      </c>
      <c r="F167">
        <f t="shared" si="77"/>
        <v>0.18030723835401119</v>
      </c>
      <c r="G167">
        <f t="shared" si="78"/>
        <v>25.068750500245283</v>
      </c>
      <c r="H167" t="b">
        <f t="shared" si="79"/>
        <v>0</v>
      </c>
      <c r="I167">
        <f t="shared" si="80"/>
        <v>1</v>
      </c>
      <c r="J167">
        <f t="shared" si="81"/>
        <v>1141.9986508569261</v>
      </c>
      <c r="K167">
        <f t="shared" si="82"/>
        <v>7.4273752012610341</v>
      </c>
      <c r="L167">
        <f t="shared" si="83"/>
        <v>28834.389872889024</v>
      </c>
      <c r="M167">
        <f t="shared" si="84"/>
        <v>187.5342253028804</v>
      </c>
      <c r="N167">
        <f t="shared" si="66"/>
        <v>0.55894440345954666</v>
      </c>
      <c r="O167">
        <f t="shared" si="85"/>
        <v>0.99612233091342228</v>
      </c>
      <c r="P167">
        <f t="shared" si="86"/>
        <v>1149.4260260581871</v>
      </c>
      <c r="Q167">
        <f t="shared" si="87"/>
        <v>7.6647723806282653E-2</v>
      </c>
      <c r="R167">
        <f t="shared" si="88"/>
        <v>6.6233394302896986E-3</v>
      </c>
      <c r="S167">
        <f t="shared" si="89"/>
        <v>1149.9046471893726</v>
      </c>
      <c r="T167">
        <f t="shared" si="90"/>
        <v>28834.389872889024</v>
      </c>
      <c r="U167">
        <f t="shared" si="67"/>
        <v>1924295.6079591657</v>
      </c>
      <c r="V167">
        <f t="shared" si="91"/>
        <v>240.371740146701</v>
      </c>
      <c r="W167">
        <f t="shared" si="68"/>
        <v>76760.730772773852</v>
      </c>
      <c r="X167">
        <f t="shared" si="69"/>
        <v>80371.908525772713</v>
      </c>
      <c r="Y167">
        <f t="shared" si="70"/>
        <v>90527.714101964841</v>
      </c>
      <c r="Z167">
        <f t="shared" si="92"/>
        <v>16179.559825592081</v>
      </c>
      <c r="AA167">
        <f t="shared" si="93"/>
        <v>239.5836888043367</v>
      </c>
      <c r="AB167">
        <f t="shared" si="94"/>
        <v>157</v>
      </c>
      <c r="AC167">
        <f>$AL$7*INDEX(I_L,MATCH(AB167-$AL$13,cpi_u,0))/INDEX(I_L,MATCH(AB2-$AL$13,cpi_u,0))</f>
        <v>1141.9986508569266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8.2406876323174699E-2</v>
      </c>
      <c r="E168">
        <f t="shared" si="76"/>
        <v>7.1411472151045041E-3</v>
      </c>
      <c r="F168">
        <f t="shared" si="77"/>
        <v>0.17901963782097624</v>
      </c>
      <c r="G168">
        <f t="shared" si="78"/>
        <v>24.889730862424308</v>
      </c>
      <c r="H168" t="b">
        <f t="shared" si="79"/>
        <v>0</v>
      </c>
      <c r="I168">
        <f t="shared" si="80"/>
        <v>1</v>
      </c>
      <c r="J168">
        <f t="shared" si="81"/>
        <v>1141.9986508569261</v>
      </c>
      <c r="K168">
        <f t="shared" si="82"/>
        <v>7.4426743780903228</v>
      </c>
      <c r="L168">
        <f t="shared" si="83"/>
        <v>28628.479249949007</v>
      </c>
      <c r="M168">
        <f t="shared" si="84"/>
        <v>186.57854703891454</v>
      </c>
      <c r="N168">
        <f t="shared" si="66"/>
        <v>0.55677630540373313</v>
      </c>
      <c r="O168">
        <f t="shared" si="85"/>
        <v>0.99612108459733339</v>
      </c>
      <c r="P168">
        <f t="shared" si="86"/>
        <v>1149.4413252350164</v>
      </c>
      <c r="Q168">
        <f t="shared" si="87"/>
        <v>7.6647723806282653E-2</v>
      </c>
      <c r="R168">
        <f t="shared" si="88"/>
        <v>6.6233394302896986E-3</v>
      </c>
      <c r="S168">
        <f t="shared" si="89"/>
        <v>1149.9209322473673</v>
      </c>
      <c r="T168">
        <f t="shared" si="90"/>
        <v>28628.479249949007</v>
      </c>
      <c r="U168">
        <f t="shared" si="67"/>
        <v>1902623.924649657</v>
      </c>
      <c r="V168">
        <f t="shared" si="91"/>
        <v>237.66464036043712</v>
      </c>
      <c r="W168">
        <f t="shared" si="68"/>
        <v>76442.125275128026</v>
      </c>
      <c r="X168">
        <f t="shared" si="69"/>
        <v>80050.749641295144</v>
      </c>
      <c r="Y168">
        <f t="shared" si="70"/>
        <v>89817.689257486069</v>
      </c>
      <c r="Z168">
        <f t="shared" si="92"/>
        <v>16001.728256316757</v>
      </c>
      <c r="AA168">
        <f t="shared" si="93"/>
        <v>236.61307505800619</v>
      </c>
      <c r="AB168">
        <f t="shared" si="94"/>
        <v>157</v>
      </c>
      <c r="AC168">
        <f>$AL$7*INDEX(I_L,MATCH(AB168-$AL$13,cpi_u,0))/INDEX(I_L,MATCH(AB2-$AL$13,cpi_u,0))</f>
        <v>1141.9986508569266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8.2406876323174699E-2</v>
      </c>
      <c r="E169">
        <f t="shared" si="76"/>
        <v>7.1411472151045041E-3</v>
      </c>
      <c r="F169">
        <f t="shared" si="77"/>
        <v>0.17774123223290197</v>
      </c>
      <c r="G169">
        <f t="shared" si="78"/>
        <v>24.711989630191407</v>
      </c>
      <c r="H169" t="b">
        <f t="shared" si="79"/>
        <v>0</v>
      </c>
      <c r="I169">
        <f t="shared" si="80"/>
        <v>1</v>
      </c>
      <c r="J169">
        <f t="shared" si="81"/>
        <v>1141.9986508569261</v>
      </c>
      <c r="K169">
        <f t="shared" si="82"/>
        <v>7.4580050687189434</v>
      </c>
      <c r="L169">
        <f t="shared" si="83"/>
        <v>28424.039065080557</v>
      </c>
      <c r="M169">
        <f t="shared" si="84"/>
        <v>185.62773893101081</v>
      </c>
      <c r="N169">
        <f t="shared" si="66"/>
        <v>0.55461593998000924</v>
      </c>
      <c r="O169">
        <f t="shared" si="85"/>
        <v>0.99611986824375121</v>
      </c>
      <c r="P169">
        <f t="shared" si="86"/>
        <v>1149.456655925645</v>
      </c>
      <c r="Q169">
        <f t="shared" si="87"/>
        <v>7.6647723806282653E-2</v>
      </c>
      <c r="R169">
        <f t="shared" si="88"/>
        <v>6.6233394302896986E-3</v>
      </c>
      <c r="S169">
        <f t="shared" si="89"/>
        <v>1149.9372508499152</v>
      </c>
      <c r="T169">
        <f t="shared" si="90"/>
        <v>28424.039065080557</v>
      </c>
      <c r="U169">
        <f t="shared" si="67"/>
        <v>1881079.0306779039</v>
      </c>
      <c r="V169">
        <f t="shared" si="91"/>
        <v>234.9733783558645</v>
      </c>
      <c r="W169">
        <f t="shared" si="68"/>
        <v>76120.096310648063</v>
      </c>
      <c r="X169">
        <f t="shared" si="69"/>
        <v>79726.311892954967</v>
      </c>
      <c r="Y169">
        <f t="shared" si="70"/>
        <v>89116.762074202881</v>
      </c>
      <c r="Z169">
        <f t="shared" si="92"/>
        <v>15825.831455306932</v>
      </c>
      <c r="AA169">
        <f t="shared" si="93"/>
        <v>233.67310776957305</v>
      </c>
      <c r="AB169">
        <f t="shared" si="94"/>
        <v>157</v>
      </c>
      <c r="AC169">
        <f>$AL$7*INDEX(I_L,MATCH(AB169-$AL$13,cpi_u,0))/INDEX(I_L,MATCH(AB2-$AL$13,cpi_u,0))</f>
        <v>1141.9986508569266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9.294818334623442E-2</v>
      </c>
      <c r="E170">
        <f t="shared" si="76"/>
        <v>8.096685562189565E-3</v>
      </c>
      <c r="F170">
        <f t="shared" si="77"/>
        <v>0.20008520965174903</v>
      </c>
      <c r="G170">
        <f t="shared" si="78"/>
        <v>24.511904420539658</v>
      </c>
      <c r="H170" t="b">
        <f t="shared" si="79"/>
        <v>0</v>
      </c>
      <c r="I170">
        <f t="shared" si="80"/>
        <v>1</v>
      </c>
      <c r="J170">
        <f t="shared" si="81"/>
        <v>1141.9986508569261</v>
      </c>
      <c r="K170">
        <f t="shared" si="82"/>
        <v>7.4733673380601626</v>
      </c>
      <c r="L170">
        <f t="shared" si="83"/>
        <v>28221.058817668938</v>
      </c>
      <c r="M170">
        <f t="shared" si="84"/>
        <v>184.68177616075391</v>
      </c>
      <c r="N170">
        <f t="shared" si="66"/>
        <v>0.55246329883911638</v>
      </c>
      <c r="O170">
        <f t="shared" si="85"/>
        <v>0.99611868144112403</v>
      </c>
      <c r="P170">
        <f t="shared" si="86"/>
        <v>1149.4720181949863</v>
      </c>
      <c r="Q170">
        <f t="shared" si="87"/>
        <v>8.6452332660671302E-2</v>
      </c>
      <c r="R170">
        <f t="shared" si="88"/>
        <v>7.5066601886465412E-3</v>
      </c>
      <c r="S170">
        <f t="shared" si="89"/>
        <v>1149.9536030661127</v>
      </c>
      <c r="T170">
        <f t="shared" si="90"/>
        <v>28221.058817668938</v>
      </c>
      <c r="U170">
        <f t="shared" si="67"/>
        <v>1859659.82608535</v>
      </c>
      <c r="V170">
        <f t="shared" si="91"/>
        <v>232.29781673260081</v>
      </c>
      <c r="W170">
        <f t="shared" si="68"/>
        <v>75867.619022170198</v>
      </c>
      <c r="X170">
        <f t="shared" si="69"/>
        <v>79469.222641160784</v>
      </c>
      <c r="Y170">
        <f t="shared" si="70"/>
        <v>88282.163669366986</v>
      </c>
      <c r="Z170">
        <f t="shared" si="92"/>
        <v>15651.849063392587</v>
      </c>
      <c r="AA170">
        <f t="shared" si="93"/>
        <v>230.76347502779134</v>
      </c>
      <c r="AB170">
        <f t="shared" si="94"/>
        <v>157</v>
      </c>
      <c r="AC170">
        <f>$AL$7*INDEX(I_L,MATCH(AB170-$AL$13,cpi_u,0))/INDEX(I_L,MATCH(AB2-$AL$13,cpi_u,0))</f>
        <v>1141.9986508569266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9.230335532426992E-2</v>
      </c>
      <c r="E171">
        <f t="shared" si="76"/>
        <v>8.0379422494332164E-3</v>
      </c>
      <c r="F171">
        <f t="shared" si="77"/>
        <v>0.19702527215592452</v>
      </c>
      <c r="G171">
        <f t="shared" si="78"/>
        <v>24.314879148383731</v>
      </c>
      <c r="H171" t="b">
        <f t="shared" si="79"/>
        <v>1</v>
      </c>
      <c r="I171">
        <f t="shared" si="80"/>
        <v>1.0249999999999997</v>
      </c>
      <c r="J171">
        <f t="shared" si="81"/>
        <v>1170.548617128349</v>
      </c>
      <c r="K171">
        <f t="shared" si="82"/>
        <v>7.4887612511609625</v>
      </c>
      <c r="L171">
        <f t="shared" si="83"/>
        <v>28692.375822644961</v>
      </c>
      <c r="M171">
        <f t="shared" si="84"/>
        <v>183.56380001669848</v>
      </c>
      <c r="N171">
        <f t="shared" si="66"/>
        <v>0.5503183732204262</v>
      </c>
      <c r="O171">
        <f t="shared" si="85"/>
        <v>0.99611752378267071</v>
      </c>
      <c r="P171">
        <f t="shared" si="86"/>
        <v>1178.0373783795098</v>
      </c>
      <c r="Q171">
        <f t="shared" si="87"/>
        <v>8.5852569602837894E-2</v>
      </c>
      <c r="R171">
        <f t="shared" si="88"/>
        <v>7.4523771428581798E-3</v>
      </c>
      <c r="S171">
        <f t="shared" si="89"/>
        <v>1178.5199552366209</v>
      </c>
      <c r="T171">
        <f t="shared" si="90"/>
        <v>28692.375822644961</v>
      </c>
      <c r="U171">
        <f t="shared" si="67"/>
        <v>1837690.0119887763</v>
      </c>
      <c r="V171">
        <f t="shared" si="91"/>
        <v>229.55347619404205</v>
      </c>
      <c r="W171">
        <f t="shared" si="68"/>
        <v>75578.825655439621</v>
      </c>
      <c r="X171">
        <f t="shared" si="69"/>
        <v>79176.0827233124</v>
      </c>
      <c r="Y171">
        <f t="shared" si="70"/>
        <v>87466.87087099583</v>
      </c>
      <c r="Z171">
        <f t="shared" si="92"/>
        <v>15851.48459851014</v>
      </c>
      <c r="AA171">
        <f t="shared" si="93"/>
        <v>227.73975809086812</v>
      </c>
      <c r="AB171">
        <f t="shared" si="94"/>
        <v>169</v>
      </c>
      <c r="AC171">
        <f>$AL$7*INDEX(I_L,MATCH(AB171-$AL$13,cpi_u,0))/INDEX(I_L,MATCH(AB2-$AL$13,cpi_u,0))</f>
        <v>1170.5486171283494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9.230335532426992E-2</v>
      </c>
      <c r="E172">
        <f t="shared" si="76"/>
        <v>8.0379422494332164E-3</v>
      </c>
      <c r="F172">
        <f t="shared" si="77"/>
        <v>0.19544159439665634</v>
      </c>
      <c r="G172">
        <f t="shared" si="78"/>
        <v>24.119437553987076</v>
      </c>
      <c r="H172" t="b">
        <f t="shared" si="79"/>
        <v>0</v>
      </c>
      <c r="I172">
        <f t="shared" si="80"/>
        <v>1</v>
      </c>
      <c r="J172">
        <f t="shared" si="81"/>
        <v>1170.548617128349</v>
      </c>
      <c r="K172">
        <f t="shared" si="82"/>
        <v>7.5041868732022916</v>
      </c>
      <c r="L172">
        <f t="shared" si="83"/>
        <v>28461.748162783504</v>
      </c>
      <c r="M172">
        <f t="shared" si="84"/>
        <v>182.4633969288013</v>
      </c>
      <c r="N172">
        <f t="shared" si="66"/>
        <v>0.54818115396103384</v>
      </c>
      <c r="O172">
        <f t="shared" si="85"/>
        <v>0.99611639486632897</v>
      </c>
      <c r="P172">
        <f t="shared" si="86"/>
        <v>1178.0528040015513</v>
      </c>
      <c r="Q172">
        <f t="shared" si="87"/>
        <v>8.5852569602837894E-2</v>
      </c>
      <c r="R172">
        <f t="shared" si="88"/>
        <v>7.4523771428581798E-3</v>
      </c>
      <c r="S172">
        <f t="shared" si="89"/>
        <v>1178.5363748879754</v>
      </c>
      <c r="T172">
        <f t="shared" si="90"/>
        <v>28461.748162783504</v>
      </c>
      <c r="U172">
        <f t="shared" si="67"/>
        <v>1815871.9829993243</v>
      </c>
      <c r="V172">
        <f t="shared" si="91"/>
        <v>226.82809576232771</v>
      </c>
      <c r="W172">
        <f t="shared" si="68"/>
        <v>75286.663668454945</v>
      </c>
      <c r="X172">
        <f t="shared" si="69"/>
        <v>78879.700512095907</v>
      </c>
      <c r="Y172">
        <f t="shared" si="70"/>
        <v>86662.02777937302</v>
      </c>
      <c r="Z172">
        <f t="shared" si="92"/>
        <v>15663.022947952471</v>
      </c>
      <c r="AA172">
        <f t="shared" si="93"/>
        <v>224.75584705590754</v>
      </c>
      <c r="AB172">
        <f t="shared" si="94"/>
        <v>169</v>
      </c>
      <c r="AC172">
        <f>$AL$7*INDEX(I_L,MATCH(AB172-$AL$13,cpi_u,0))/INDEX(I_L,MATCH(AB2-$AL$13,cpi_u,0))</f>
        <v>1170.5486171283494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9.230335532426992E-2</v>
      </c>
      <c r="E173">
        <f t="shared" si="76"/>
        <v>8.0379422494332164E-3</v>
      </c>
      <c r="F173">
        <f t="shared" si="77"/>
        <v>0.19387064614775887</v>
      </c>
      <c r="G173">
        <f t="shared" si="78"/>
        <v>23.925566907839318</v>
      </c>
      <c r="H173" t="b">
        <f t="shared" si="79"/>
        <v>0</v>
      </c>
      <c r="I173">
        <f t="shared" si="80"/>
        <v>1</v>
      </c>
      <c r="J173">
        <f t="shared" si="81"/>
        <v>1170.548617128349</v>
      </c>
      <c r="K173">
        <f t="shared" si="82"/>
        <v>7.5196442694993921</v>
      </c>
      <c r="L173">
        <f t="shared" si="83"/>
        <v>28232.97427473314</v>
      </c>
      <c r="M173">
        <f t="shared" si="84"/>
        <v>181.36959038638736</v>
      </c>
      <c r="N173">
        <f t="shared" si="66"/>
        <v>0.5460516315047057</v>
      </c>
      <c r="O173">
        <f t="shared" si="85"/>
        <v>0.99611529429470402</v>
      </c>
      <c r="P173">
        <f t="shared" si="86"/>
        <v>1178.0682613978483</v>
      </c>
      <c r="Q173">
        <f t="shared" si="87"/>
        <v>8.5852569602837894E-2</v>
      </c>
      <c r="R173">
        <f t="shared" si="88"/>
        <v>7.4523771428581798E-3</v>
      </c>
      <c r="S173">
        <f t="shared" si="89"/>
        <v>1178.5528283611234</v>
      </c>
      <c r="T173">
        <f t="shared" si="90"/>
        <v>28232.97427473314</v>
      </c>
      <c r="U173">
        <f t="shared" si="67"/>
        <v>1794204.3441312085</v>
      </c>
      <c r="V173">
        <f t="shared" si="91"/>
        <v>224.12150118400146</v>
      </c>
      <c r="W173">
        <f t="shared" si="68"/>
        <v>74991.090118885826</v>
      </c>
      <c r="X173">
        <f t="shared" si="69"/>
        <v>78580.036391366899</v>
      </c>
      <c r="Y173">
        <f t="shared" si="70"/>
        <v>85867.574170886423</v>
      </c>
      <c r="Z173">
        <f t="shared" si="92"/>
        <v>15476.784417675395</v>
      </c>
      <c r="AA173">
        <f t="shared" si="93"/>
        <v>221.80530272825769</v>
      </c>
      <c r="AB173">
        <f t="shared" si="94"/>
        <v>169</v>
      </c>
      <c r="AC173">
        <f>$AL$7*INDEX(I_L,MATCH(AB173-$AL$13,cpi_u,0))/INDEX(I_L,MATCH(AB2-$AL$13,cpi_u,0))</f>
        <v>1170.5486171283494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9.230335532426992E-2</v>
      </c>
      <c r="E174">
        <f t="shared" si="76"/>
        <v>8.0379422494332164E-3</v>
      </c>
      <c r="F174">
        <f t="shared" si="77"/>
        <v>0.19231232509016288</v>
      </c>
      <c r="G174">
        <f t="shared" si="78"/>
        <v>23.733254582749154</v>
      </c>
      <c r="H174" t="b">
        <f t="shared" si="79"/>
        <v>0</v>
      </c>
      <c r="I174">
        <f t="shared" si="80"/>
        <v>1</v>
      </c>
      <c r="J174">
        <f t="shared" si="81"/>
        <v>1170.548617128349</v>
      </c>
      <c r="K174">
        <f t="shared" si="82"/>
        <v>7.5351335055020234</v>
      </c>
      <c r="L174">
        <f t="shared" si="83"/>
        <v>28006.039257983102</v>
      </c>
      <c r="M174">
        <f t="shared" si="84"/>
        <v>180.28234084539048</v>
      </c>
      <c r="N174">
        <f t="shared" si="66"/>
        <v>0.54392979591068635</v>
      </c>
      <c r="O174">
        <f t="shared" si="85"/>
        <v>0.99611422167502295</v>
      </c>
      <c r="P174">
        <f t="shared" si="86"/>
        <v>1178.083750633851</v>
      </c>
      <c r="Q174">
        <f t="shared" si="87"/>
        <v>8.5852569602837894E-2</v>
      </c>
      <c r="R174">
        <f t="shared" si="88"/>
        <v>7.4523771428581798E-3</v>
      </c>
      <c r="S174">
        <f t="shared" si="89"/>
        <v>1178.5693157257322</v>
      </c>
      <c r="T174">
        <f t="shared" si="90"/>
        <v>28006.039257983102</v>
      </c>
      <c r="U174">
        <f t="shared" si="67"/>
        <v>1772685.7131754037</v>
      </c>
      <c r="V174">
        <f t="shared" si="91"/>
        <v>221.43351980160503</v>
      </c>
      <c r="W174">
        <f t="shared" si="68"/>
        <v>74692.061596301544</v>
      </c>
      <c r="X174">
        <f t="shared" si="69"/>
        <v>78277.050342331451</v>
      </c>
      <c r="Y174">
        <f t="shared" si="70"/>
        <v>85083.450585818427</v>
      </c>
      <c r="Z174">
        <f t="shared" si="92"/>
        <v>15292.743428806511</v>
      </c>
      <c r="AA174">
        <f t="shared" si="93"/>
        <v>218.88775558358486</v>
      </c>
      <c r="AB174">
        <f t="shared" si="94"/>
        <v>169</v>
      </c>
      <c r="AC174">
        <f>$AL$7*INDEX(I_L,MATCH(AB174-$AL$13,cpi_u,0))/INDEX(I_L,MATCH(AB2-$AL$13,cpi_u,0))</f>
        <v>1170.5486171283494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9.230335532426992E-2</v>
      </c>
      <c r="E175">
        <f t="shared" si="76"/>
        <v>8.0379422494332164E-3</v>
      </c>
      <c r="F175">
        <f t="shared" si="77"/>
        <v>0.19076652972723393</v>
      </c>
      <c r="G175">
        <f t="shared" si="78"/>
        <v>23.54248805302192</v>
      </c>
      <c r="H175" t="b">
        <f t="shared" si="79"/>
        <v>0</v>
      </c>
      <c r="I175">
        <f t="shared" si="80"/>
        <v>1</v>
      </c>
      <c r="J175">
        <f t="shared" si="81"/>
        <v>1170.548617128349</v>
      </c>
      <c r="K175">
        <f t="shared" si="82"/>
        <v>7.5506546467947659</v>
      </c>
      <c r="L175">
        <f t="shared" si="83"/>
        <v>27780.928331792074</v>
      </c>
      <c r="M175">
        <f t="shared" si="84"/>
        <v>179.20160899879806</v>
      </c>
      <c r="N175">
        <f t="shared" si="66"/>
        <v>0.54181563686236167</v>
      </c>
      <c r="O175">
        <f t="shared" si="85"/>
        <v>0.99611317661908005</v>
      </c>
      <c r="P175">
        <f t="shared" si="86"/>
        <v>1178.0992717751437</v>
      </c>
      <c r="Q175">
        <f t="shared" si="87"/>
        <v>8.5852569602837894E-2</v>
      </c>
      <c r="R175">
        <f t="shared" si="88"/>
        <v>7.4523771428581798E-3</v>
      </c>
      <c r="S175">
        <f t="shared" si="89"/>
        <v>1178.5858370516125</v>
      </c>
      <c r="T175">
        <f t="shared" si="90"/>
        <v>27780.928331792074</v>
      </c>
      <c r="U175">
        <f t="shared" si="67"/>
        <v>1751314.7205542312</v>
      </c>
      <c r="V175">
        <f t="shared" si="91"/>
        <v>218.76398053551398</v>
      </c>
      <c r="W175">
        <f t="shared" si="68"/>
        <v>74389.534216177883</v>
      </c>
      <c r="X175">
        <f t="shared" si="69"/>
        <v>77970.701938542668</v>
      </c>
      <c r="Y175">
        <f t="shared" si="70"/>
        <v>84309.598319640689</v>
      </c>
      <c r="Z175">
        <f t="shared" si="92"/>
        <v>15110.874677721067</v>
      </c>
      <c r="AA175">
        <f t="shared" si="93"/>
        <v>216.00284004597765</v>
      </c>
      <c r="AB175">
        <f t="shared" si="94"/>
        <v>169</v>
      </c>
      <c r="AC175">
        <f>$AL$7*INDEX(I_L,MATCH(AB175-$AL$13,cpi_u,0))/INDEX(I_L,MATCH(AB2-$AL$13,cpi_u,0))</f>
        <v>1170.5486171283494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9.230335532426992E-2</v>
      </c>
      <c r="E176">
        <f t="shared" si="76"/>
        <v>8.0379422494332164E-3</v>
      </c>
      <c r="F176">
        <f t="shared" si="77"/>
        <v>0.18923315937816163</v>
      </c>
      <c r="G176">
        <f t="shared" si="78"/>
        <v>23.353254893643758</v>
      </c>
      <c r="H176" t="b">
        <f t="shared" si="79"/>
        <v>0</v>
      </c>
      <c r="I176">
        <f t="shared" si="80"/>
        <v>1</v>
      </c>
      <c r="J176">
        <f t="shared" si="81"/>
        <v>1170.548617128349</v>
      </c>
      <c r="K176">
        <f t="shared" si="82"/>
        <v>7.5662077590972903</v>
      </c>
      <c r="L176">
        <f t="shared" si="83"/>
        <v>27557.626834225484</v>
      </c>
      <c r="M176">
        <f t="shared" si="84"/>
        <v>178.12735577522972</v>
      </c>
      <c r="N176">
        <f t="shared" si="66"/>
        <v>0.53970914367578315</v>
      </c>
      <c r="O176">
        <f t="shared" si="85"/>
        <v>0.99611215874318959</v>
      </c>
      <c r="P176">
        <f t="shared" si="86"/>
        <v>1178.1148248874463</v>
      </c>
      <c r="Q176">
        <f t="shared" si="87"/>
        <v>8.5852569602837894E-2</v>
      </c>
      <c r="R176">
        <f t="shared" si="88"/>
        <v>7.4523771428581798E-3</v>
      </c>
      <c r="S176">
        <f t="shared" si="89"/>
        <v>1178.6023924087192</v>
      </c>
      <c r="T176">
        <f t="shared" si="90"/>
        <v>27557.626834225484</v>
      </c>
      <c r="U176">
        <f t="shared" si="67"/>
        <v>1730090.0091779672</v>
      </c>
      <c r="V176">
        <f t="shared" si="91"/>
        <v>216.1127138660261</v>
      </c>
      <c r="W176">
        <f t="shared" si="68"/>
        <v>74083.463613839165</v>
      </c>
      <c r="X176">
        <f t="shared" si="69"/>
        <v>77660.950340847092</v>
      </c>
      <c r="Y176">
        <f t="shared" si="70"/>
        <v>83545.959414443452</v>
      </c>
      <c r="Z176">
        <f t="shared" si="92"/>
        <v>14931.153133601189</v>
      </c>
      <c r="AA176">
        <f t="shared" si="93"/>
        <v>213.15019445004705</v>
      </c>
      <c r="AB176">
        <f t="shared" si="94"/>
        <v>169</v>
      </c>
      <c r="AC176">
        <f>$AL$7*INDEX(I_L,MATCH(AB176-$AL$13,cpi_u,0))/INDEX(I_L,MATCH(AB2-$AL$13,cpi_u,0))</f>
        <v>1170.5486171283494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9.230335532426992E-2</v>
      </c>
      <c r="E177">
        <f t="shared" si="76"/>
        <v>8.0379422494332164E-3</v>
      </c>
      <c r="F177">
        <f t="shared" si="77"/>
        <v>0.18771211417140218</v>
      </c>
      <c r="G177">
        <f t="shared" si="78"/>
        <v>23.165542779472357</v>
      </c>
      <c r="H177" t="b">
        <f t="shared" si="79"/>
        <v>0</v>
      </c>
      <c r="I177">
        <f t="shared" si="80"/>
        <v>1</v>
      </c>
      <c r="J177">
        <f t="shared" si="81"/>
        <v>1170.548617128349</v>
      </c>
      <c r="K177">
        <f t="shared" si="82"/>
        <v>7.581792908264644</v>
      </c>
      <c r="L177">
        <f t="shared" si="83"/>
        <v>27336.120221200548</v>
      </c>
      <c r="M177">
        <f t="shared" si="84"/>
        <v>177.05954233752485</v>
      </c>
      <c r="N177">
        <f t="shared" si="66"/>
        <v>0.53761030530805742</v>
      </c>
      <c r="O177">
        <f t="shared" si="85"/>
        <v>0.99611116766814212</v>
      </c>
      <c r="P177">
        <f t="shared" si="86"/>
        <v>1178.1304100366135</v>
      </c>
      <c r="Q177">
        <f t="shared" si="87"/>
        <v>8.5852569602837894E-2</v>
      </c>
      <c r="R177">
        <f t="shared" si="88"/>
        <v>7.4523771428581798E-3</v>
      </c>
      <c r="S177">
        <f t="shared" si="89"/>
        <v>1178.6189818671508</v>
      </c>
      <c r="T177">
        <f t="shared" si="90"/>
        <v>27336.120221200548</v>
      </c>
      <c r="U177">
        <f t="shared" si="67"/>
        <v>1709010.2343034321</v>
      </c>
      <c r="V177">
        <f t="shared" si="91"/>
        <v>213.47955181569716</v>
      </c>
      <c r="W177">
        <f t="shared" si="68"/>
        <v>73773.80493833436</v>
      </c>
      <c r="X177">
        <f t="shared" si="69"/>
        <v>77347.754292280515</v>
      </c>
      <c r="Y177">
        <f t="shared" si="70"/>
        <v>82792.476650507233</v>
      </c>
      <c r="Z177">
        <f t="shared" si="92"/>
        <v>14753.554036002408</v>
      </c>
      <c r="AA177">
        <f t="shared" si="93"/>
        <v>210.32946100327581</v>
      </c>
      <c r="AB177">
        <f t="shared" si="94"/>
        <v>169</v>
      </c>
      <c r="AC177">
        <f>$AL$7*INDEX(I_L,MATCH(AB177-$AL$13,cpi_u,0))/INDEX(I_L,MATCH(AB2-$AL$13,cpi_u,0))</f>
        <v>1170.5486171283494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9.230335532426992E-2</v>
      </c>
      <c r="E178">
        <f t="shared" si="76"/>
        <v>8.0379422494332164E-3</v>
      </c>
      <c r="F178">
        <f t="shared" si="77"/>
        <v>0.18620329503817346</v>
      </c>
      <c r="G178">
        <f t="shared" si="78"/>
        <v>22.979339484434185</v>
      </c>
      <c r="H178" t="b">
        <f t="shared" si="79"/>
        <v>0</v>
      </c>
      <c r="I178">
        <f t="shared" si="80"/>
        <v>1</v>
      </c>
      <c r="J178">
        <f t="shared" si="81"/>
        <v>1170.548617128349</v>
      </c>
      <c r="K178">
        <f t="shared" si="82"/>
        <v>7.5974101602875246</v>
      </c>
      <c r="L178">
        <f t="shared" si="83"/>
        <v>27116.394065538978</v>
      </c>
      <c r="M178">
        <f t="shared" si="84"/>
        <v>175.99813008133859</v>
      </c>
      <c r="N178">
        <f t="shared" si="66"/>
        <v>0.53551911036559519</v>
      </c>
      <c r="O178">
        <f t="shared" si="85"/>
        <v>0.99611020301914799</v>
      </c>
      <c r="P178">
        <f t="shared" si="86"/>
        <v>1178.1460272886366</v>
      </c>
      <c r="Q178">
        <f t="shared" si="87"/>
        <v>8.5852569602837894E-2</v>
      </c>
      <c r="R178">
        <f t="shared" si="88"/>
        <v>7.4523771428581798E-3</v>
      </c>
      <c r="S178">
        <f t="shared" si="89"/>
        <v>1178.6356054971507</v>
      </c>
      <c r="T178">
        <f t="shared" si="90"/>
        <v>27116.394065538978</v>
      </c>
      <c r="U178">
        <f t="shared" si="67"/>
        <v>1688074.0633945526</v>
      </c>
      <c r="V178">
        <f t="shared" si="91"/>
        <v>210.86432793192321</v>
      </c>
      <c r="W178">
        <f t="shared" si="68"/>
        <v>73460.512846247264</v>
      </c>
      <c r="X178">
        <f t="shared" si="69"/>
        <v>77031.072112913243</v>
      </c>
      <c r="Y178">
        <f t="shared" si="70"/>
        <v>82049.093538009911</v>
      </c>
      <c r="Z178">
        <f t="shared" si="92"/>
        <v>14578.052892428006</v>
      </c>
      <c r="AA178">
        <f t="shared" si="93"/>
        <v>207.54028574861829</v>
      </c>
      <c r="AB178">
        <f t="shared" si="94"/>
        <v>169</v>
      </c>
      <c r="AC178">
        <f>$AL$7*INDEX(I_L,MATCH(AB178-$AL$13,cpi_u,0))/INDEX(I_L,MATCH(AB2-$AL$13,cpi_u,0))</f>
        <v>1170.5486171283494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9.230335532426992E-2</v>
      </c>
      <c r="E179">
        <f t="shared" si="76"/>
        <v>8.0379422494332164E-3</v>
      </c>
      <c r="F179">
        <f t="shared" si="77"/>
        <v>0.18470660370600245</v>
      </c>
      <c r="G179">
        <f t="shared" si="78"/>
        <v>22.794632880728184</v>
      </c>
      <c r="H179" t="b">
        <f t="shared" si="79"/>
        <v>0</v>
      </c>
      <c r="I179">
        <f t="shared" si="80"/>
        <v>1</v>
      </c>
      <c r="J179">
        <f t="shared" si="81"/>
        <v>1170.548617128349</v>
      </c>
      <c r="K179">
        <f t="shared" si="82"/>
        <v>7.6130595812925579</v>
      </c>
      <c r="L179">
        <f t="shared" si="83"/>
        <v>26898.434056027301</v>
      </c>
      <c r="M179">
        <f t="shared" si="84"/>
        <v>174.94308063374606</v>
      </c>
      <c r="N179">
        <f t="shared" si="66"/>
        <v>0.53343554711223062</v>
      </c>
      <c r="O179">
        <f t="shared" si="85"/>
        <v>0.99610926442579772</v>
      </c>
      <c r="P179">
        <f t="shared" si="86"/>
        <v>1178.1616767096416</v>
      </c>
      <c r="Q179">
        <f t="shared" si="87"/>
        <v>8.5852569602837894E-2</v>
      </c>
      <c r="R179">
        <f t="shared" si="88"/>
        <v>7.4523771428581798E-3</v>
      </c>
      <c r="S179">
        <f t="shared" si="89"/>
        <v>1178.6522633691065</v>
      </c>
      <c r="T179">
        <f t="shared" si="90"/>
        <v>26898.434056027301</v>
      </c>
      <c r="U179">
        <f t="shared" si="67"/>
        <v>1667280.1759848366</v>
      </c>
      <c r="V179">
        <f t="shared" si="91"/>
        <v>208.26687726976172</v>
      </c>
      <c r="W179">
        <f t="shared" si="68"/>
        <v>73143.541495438927</v>
      </c>
      <c r="X179">
        <f t="shared" si="69"/>
        <v>76710.861694642983</v>
      </c>
      <c r="Y179">
        <f t="shared" si="70"/>
        <v>81315.754308862583</v>
      </c>
      <c r="Z179">
        <f t="shared" si="92"/>
        <v>14404.625475911369</v>
      </c>
      <c r="AA179">
        <f t="shared" si="93"/>
        <v>204.78231852735141</v>
      </c>
      <c r="AB179">
        <f t="shared" si="94"/>
        <v>169</v>
      </c>
      <c r="AC179">
        <f>$AL$7*INDEX(I_L,MATCH(AB179-$AL$13,cpi_u,0))/INDEX(I_L,MATCH(AB2-$AL$13,cpi_u,0))</f>
        <v>1170.5486171283494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9.230335532426992E-2</v>
      </c>
      <c r="E180">
        <f t="shared" si="76"/>
        <v>8.0379422494332164E-3</v>
      </c>
      <c r="F180">
        <f t="shared" si="77"/>
        <v>0.18322194269232467</v>
      </c>
      <c r="G180">
        <f t="shared" si="78"/>
        <v>22.61141093803586</v>
      </c>
      <c r="H180" t="b">
        <f t="shared" si="79"/>
        <v>0</v>
      </c>
      <c r="I180">
        <f t="shared" si="80"/>
        <v>1</v>
      </c>
      <c r="J180">
        <f t="shared" si="81"/>
        <v>1170.548617128349</v>
      </c>
      <c r="K180">
        <f t="shared" si="82"/>
        <v>7.6287412375425809</v>
      </c>
      <c r="L180">
        <f t="shared" si="83"/>
        <v>26682.225996484769</v>
      </c>
      <c r="M180">
        <f t="shared" si="84"/>
        <v>173.89435585185512</v>
      </c>
      <c r="N180">
        <f t="shared" si="66"/>
        <v>0.53135960347720579</v>
      </c>
      <c r="O180">
        <f t="shared" si="85"/>
        <v>0.99610835152201049</v>
      </c>
      <c r="P180">
        <f t="shared" si="86"/>
        <v>1178.1773583658915</v>
      </c>
      <c r="Q180">
        <f t="shared" si="87"/>
        <v>8.5852569602837894E-2</v>
      </c>
      <c r="R180">
        <f t="shared" si="88"/>
        <v>7.4523771428581798E-3</v>
      </c>
      <c r="S180">
        <f t="shared" si="89"/>
        <v>1178.6689555535513</v>
      </c>
      <c r="T180">
        <f t="shared" si="90"/>
        <v>26682.225996484769</v>
      </c>
      <c r="U180">
        <f t="shared" si="67"/>
        <v>1646627.2635417455</v>
      </c>
      <c r="V180">
        <f t="shared" si="91"/>
        <v>205.68703637498967</v>
      </c>
      <c r="W180">
        <f t="shared" si="68"/>
        <v>72822.844538722158</v>
      </c>
      <c r="X180">
        <f t="shared" si="69"/>
        <v>76387.080495935807</v>
      </c>
      <c r="Y180">
        <f t="shared" si="70"/>
        <v>80592.403908681401</v>
      </c>
      <c r="Z180">
        <f t="shared" si="92"/>
        <v>14233.247822607036</v>
      </c>
      <c r="AA180">
        <f t="shared" si="93"/>
        <v>202.05521294217937</v>
      </c>
      <c r="AB180">
        <f t="shared" si="94"/>
        <v>169</v>
      </c>
      <c r="AC180">
        <f>$AL$7*INDEX(I_L,MATCH(AB180-$AL$13,cpi_u,0))/INDEX(I_L,MATCH(AB2-$AL$13,cpi_u,0))</f>
        <v>1170.5486171283494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9.230335532426992E-2</v>
      </c>
      <c r="E181">
        <f t="shared" si="76"/>
        <v>8.0379422494332164E-3</v>
      </c>
      <c r="F181">
        <f t="shared" si="77"/>
        <v>0.18174921529813479</v>
      </c>
      <c r="G181">
        <f t="shared" si="78"/>
        <v>22.429661722737727</v>
      </c>
      <c r="H181" t="b">
        <f t="shared" si="79"/>
        <v>0</v>
      </c>
      <c r="I181">
        <f t="shared" si="80"/>
        <v>1</v>
      </c>
      <c r="J181">
        <f t="shared" si="81"/>
        <v>1170.548617128349</v>
      </c>
      <c r="K181">
        <f t="shared" si="82"/>
        <v>7.6444551954369162</v>
      </c>
      <c r="L181">
        <f t="shared" si="83"/>
        <v>26467.7558048387</v>
      </c>
      <c r="M181">
        <f t="shared" si="84"/>
        <v>172.85191782142735</v>
      </c>
      <c r="N181">
        <f t="shared" si="66"/>
        <v>0.52929126706302687</v>
      </c>
      <c r="O181">
        <f t="shared" si="85"/>
        <v>0.99610746394599103</v>
      </c>
      <c r="P181">
        <f t="shared" si="86"/>
        <v>1178.1930723237858</v>
      </c>
      <c r="Q181">
        <f t="shared" si="87"/>
        <v>8.5852569602837894E-2</v>
      </c>
      <c r="R181">
        <f t="shared" si="88"/>
        <v>7.4523771428581798E-3</v>
      </c>
      <c r="S181">
        <f t="shared" si="89"/>
        <v>1178.6856821211629</v>
      </c>
      <c r="T181">
        <f t="shared" si="90"/>
        <v>26467.7558048387</v>
      </c>
      <c r="U181">
        <f t="shared" si="67"/>
        <v>1626114.0293329235</v>
      </c>
      <c r="V181">
        <f t="shared" si="91"/>
        <v>203.12464326739391</v>
      </c>
      <c r="W181">
        <f t="shared" si="68"/>
        <v>72498.375117466756</v>
      </c>
      <c r="X181">
        <f t="shared" si="69"/>
        <v>76059.685536513731</v>
      </c>
      <c r="Y181">
        <f t="shared" si="70"/>
        <v>79878.987988884983</v>
      </c>
      <c r="Z181">
        <f t="shared" si="92"/>
        <v>14063.896229390604</v>
      </c>
      <c r="AA181">
        <f t="shared" si="93"/>
        <v>199.35862632059246</v>
      </c>
      <c r="AB181">
        <f t="shared" si="94"/>
        <v>169</v>
      </c>
      <c r="AC181">
        <f>$AL$7*INDEX(I_L,MATCH(AB181-$AL$13,cpi_u,0))/INDEX(I_L,MATCH(AB2-$AL$13,cpi_u,0))</f>
        <v>1170.5486171283494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0.10407938249634688</v>
      </c>
      <c r="E182">
        <f t="shared" si="76"/>
        <v>9.1168097707933216E-3</v>
      </c>
      <c r="F182">
        <f t="shared" si="77"/>
        <v>0.20448695914944429</v>
      </c>
      <c r="G182">
        <f t="shared" si="78"/>
        <v>22.225174763588281</v>
      </c>
      <c r="H182" t="b">
        <f t="shared" si="79"/>
        <v>0</v>
      </c>
      <c r="I182">
        <f t="shared" si="80"/>
        <v>1</v>
      </c>
      <c r="J182">
        <f t="shared" si="81"/>
        <v>1170.548617128349</v>
      </c>
      <c r="K182">
        <f t="shared" si="82"/>
        <v>7.6602015215116666</v>
      </c>
      <c r="L182">
        <f t="shared" si="83"/>
        <v>26255.009512207307</v>
      </c>
      <c r="M182">
        <f t="shared" si="84"/>
        <v>171.81572885550753</v>
      </c>
      <c r="N182">
        <f t="shared" si="66"/>
        <v>0.52723052515318869</v>
      </c>
      <c r="O182">
        <f t="shared" si="85"/>
        <v>0.99610660134017892</v>
      </c>
      <c r="P182">
        <f t="shared" si="86"/>
        <v>1178.2088186498606</v>
      </c>
      <c r="Q182">
        <f t="shared" si="87"/>
        <v>9.6805607971637245E-2</v>
      </c>
      <c r="R182">
        <f t="shared" si="88"/>
        <v>8.4488953602585015E-3</v>
      </c>
      <c r="S182">
        <f t="shared" si="89"/>
        <v>1178.7024431427651</v>
      </c>
      <c r="T182">
        <f t="shared" si="90"/>
        <v>26255.009512207307</v>
      </c>
      <c r="U182">
        <f t="shared" si="67"/>
        <v>1605739.1882942657</v>
      </c>
      <c r="V182">
        <f t="shared" si="91"/>
        <v>200.57953742429078</v>
      </c>
      <c r="W182">
        <f t="shared" si="68"/>
        <v>72248.664200605766</v>
      </c>
      <c r="X182">
        <f t="shared" si="69"/>
        <v>75804.74138319667</v>
      </c>
      <c r="Y182">
        <f t="shared" si="70"/>
        <v>79034.436855891458</v>
      </c>
      <c r="Z182">
        <f t="shared" si="92"/>
        <v>13896.547251468028</v>
      </c>
      <c r="AA182">
        <f t="shared" si="93"/>
        <v>196.69221967848154</v>
      </c>
      <c r="AB182">
        <f t="shared" si="94"/>
        <v>169</v>
      </c>
      <c r="AC182">
        <f>$AL$7*INDEX(I_L,MATCH(AB182-$AL$13,cpi_u,0))/INDEX(I_L,MATCH(AB2-$AL$13,cpi_u,0))</f>
        <v>1170.5486171283494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0.10343592212200146</v>
      </c>
      <c r="E183">
        <f t="shared" si="76"/>
        <v>9.0575239861516721E-3</v>
      </c>
      <c r="F183">
        <f t="shared" si="77"/>
        <v>0.20130505351761369</v>
      </c>
      <c r="G183">
        <f t="shared" si="78"/>
        <v>22.023869710070667</v>
      </c>
      <c r="H183" t="b">
        <f t="shared" si="79"/>
        <v>1</v>
      </c>
      <c r="I183">
        <f t="shared" si="80"/>
        <v>1.0249999999999999</v>
      </c>
      <c r="J183">
        <f t="shared" si="81"/>
        <v>1199.8123325565575</v>
      </c>
      <c r="K183">
        <f t="shared" si="82"/>
        <v>7.6759802824399852</v>
      </c>
      <c r="L183">
        <f t="shared" si="83"/>
        <v>26666.038774577992</v>
      </c>
      <c r="M183">
        <f t="shared" si="84"/>
        <v>170.60000325908641</v>
      </c>
      <c r="N183">
        <f t="shared" si="66"/>
        <v>0.52517736471977572</v>
      </c>
      <c r="O183">
        <f t="shared" si="85"/>
        <v>0.99610576335120882</v>
      </c>
      <c r="P183">
        <f t="shared" si="86"/>
        <v>1207.4883128389974</v>
      </c>
      <c r="Q183">
        <f t="shared" si="87"/>
        <v>9.6207116980913387E-2</v>
      </c>
      <c r="R183">
        <f t="shared" si="88"/>
        <v>8.3941586895933673E-3</v>
      </c>
      <c r="S183">
        <f t="shared" si="89"/>
        <v>1207.9829541175361</v>
      </c>
      <c r="T183">
        <f t="shared" si="90"/>
        <v>26666.038774577992</v>
      </c>
      <c r="U183">
        <f t="shared" si="67"/>
        <v>1584877.2338962569</v>
      </c>
      <c r="V183">
        <f t="shared" si="91"/>
        <v>197.97358423249983</v>
      </c>
      <c r="W183">
        <f t="shared" si="68"/>
        <v>71961.796666984243</v>
      </c>
      <c r="X183">
        <f t="shared" si="69"/>
        <v>75512.905408117571</v>
      </c>
      <c r="Y183">
        <f t="shared" si="70"/>
        <v>78209.156241013479</v>
      </c>
      <c r="Z183">
        <f t="shared" si="92"/>
        <v>14059.149626876047</v>
      </c>
      <c r="AA183">
        <f t="shared" si="93"/>
        <v>193.91677456077662</v>
      </c>
      <c r="AB183">
        <f t="shared" si="94"/>
        <v>181</v>
      </c>
      <c r="AC183">
        <f>$AL$7*INDEX(I_L,MATCH(AB183-$AL$13,cpi_u,0))/INDEX(I_L,MATCH(AB2-$AL$13,cpi_u,0))</f>
        <v>1199.812332556558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0.10343592212200146</v>
      </c>
      <c r="E184">
        <f t="shared" si="76"/>
        <v>9.0575239861516721E-3</v>
      </c>
      <c r="F184">
        <f t="shared" si="77"/>
        <v>0.19948172816684434</v>
      </c>
      <c r="G184">
        <f t="shared" si="78"/>
        <v>21.824387981903822</v>
      </c>
      <c r="H184" t="b">
        <f t="shared" si="79"/>
        <v>0</v>
      </c>
      <c r="I184">
        <f t="shared" si="80"/>
        <v>1</v>
      </c>
      <c r="J184">
        <f t="shared" si="81"/>
        <v>1199.8123325565575</v>
      </c>
      <c r="K184">
        <f t="shared" si="82"/>
        <v>7.6917915450323493</v>
      </c>
      <c r="L184">
        <f t="shared" si="83"/>
        <v>26424.5104887616</v>
      </c>
      <c r="M184">
        <f t="shared" si="84"/>
        <v>169.40301482481561</v>
      </c>
      <c r="N184">
        <f t="shared" si="66"/>
        <v>0.52313177243093567</v>
      </c>
      <c r="O184">
        <f t="shared" si="85"/>
        <v>0.99610494962986162</v>
      </c>
      <c r="P184">
        <f t="shared" si="86"/>
        <v>1207.5041241015899</v>
      </c>
      <c r="Q184">
        <f t="shared" si="87"/>
        <v>9.6207116980913387E-2</v>
      </c>
      <c r="R184">
        <f t="shared" si="88"/>
        <v>8.3941586895933673E-3</v>
      </c>
      <c r="S184">
        <f t="shared" si="89"/>
        <v>1207.9997842601747</v>
      </c>
      <c r="T184">
        <f t="shared" si="90"/>
        <v>26424.5104887616</v>
      </c>
      <c r="U184">
        <f t="shared" si="67"/>
        <v>1564181.257863509</v>
      </c>
      <c r="V184">
        <f t="shared" si="91"/>
        <v>195.38836408625522</v>
      </c>
      <c r="W184">
        <f t="shared" si="68"/>
        <v>71671.254156610768</v>
      </c>
      <c r="X184">
        <f t="shared" si="69"/>
        <v>75217.529709351133</v>
      </c>
      <c r="Y184">
        <f t="shared" si="70"/>
        <v>77395.293553746145</v>
      </c>
      <c r="Z184">
        <f t="shared" si="92"/>
        <v>13877.554782497889</v>
      </c>
      <c r="AA184">
        <f t="shared" si="93"/>
        <v>191.18049011810544</v>
      </c>
      <c r="AB184">
        <f t="shared" si="94"/>
        <v>181</v>
      </c>
      <c r="AC184">
        <f>$AL$7*INDEX(I_L,MATCH(AB184-$AL$13,cpi_u,0))/INDEX(I_L,MATCH(AB2-$AL$13,cpi_u,0))</f>
        <v>1199.812332556558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0.10343592212200146</v>
      </c>
      <c r="E185">
        <f t="shared" si="76"/>
        <v>9.0575239861516721E-3</v>
      </c>
      <c r="F185">
        <f t="shared" si="77"/>
        <v>0.19767491762917416</v>
      </c>
      <c r="G185">
        <f t="shared" si="78"/>
        <v>21.626713064274647</v>
      </c>
      <c r="H185" t="b">
        <f t="shared" si="79"/>
        <v>0</v>
      </c>
      <c r="I185">
        <f t="shared" si="80"/>
        <v>1</v>
      </c>
      <c r="J185">
        <f t="shared" si="81"/>
        <v>1199.8123325565575</v>
      </c>
      <c r="K185">
        <f t="shared" si="82"/>
        <v>7.7076353762368761</v>
      </c>
      <c r="L185">
        <f t="shared" si="83"/>
        <v>26185.169851187326</v>
      </c>
      <c r="M185">
        <f t="shared" si="84"/>
        <v>168.21442487404082</v>
      </c>
      <c r="N185">
        <f t="shared" si="66"/>
        <v>0.52109373465823006</v>
      </c>
      <c r="O185">
        <f t="shared" si="85"/>
        <v>0.99610415983102096</v>
      </c>
      <c r="P185">
        <f t="shared" si="86"/>
        <v>1207.5199679327943</v>
      </c>
      <c r="Q185">
        <f t="shared" si="87"/>
        <v>9.6207116980913387E-2</v>
      </c>
      <c r="R185">
        <f t="shared" si="88"/>
        <v>8.3941586895933673E-3</v>
      </c>
      <c r="S185">
        <f t="shared" si="89"/>
        <v>1208.0166490701513</v>
      </c>
      <c r="T185">
        <f t="shared" si="90"/>
        <v>26185.169851187326</v>
      </c>
      <c r="U185">
        <f t="shared" si="67"/>
        <v>1543649.6132966974</v>
      </c>
      <c r="V185">
        <f t="shared" si="91"/>
        <v>192.82367126453633</v>
      </c>
      <c r="W185">
        <f t="shared" si="68"/>
        <v>71376.986817597659</v>
      </c>
      <c r="X185">
        <f t="shared" si="69"/>
        <v>74918.568491618833</v>
      </c>
      <c r="Y185">
        <f t="shared" si="70"/>
        <v>76592.770657749395</v>
      </c>
      <c r="Z185">
        <f t="shared" si="92"/>
        <v>13698.294315656725</v>
      </c>
      <c r="AA185">
        <f t="shared" si="93"/>
        <v>188.47751722255552</v>
      </c>
      <c r="AB185">
        <f t="shared" si="94"/>
        <v>181</v>
      </c>
      <c r="AC185">
        <f>$AL$7*INDEX(I_L,MATCH(AB185-$AL$13,cpi_u,0))/INDEX(I_L,MATCH(AB2-$AL$13,cpi_u,0))</f>
        <v>1199.812332556558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0.10343592212200146</v>
      </c>
      <c r="E186">
        <f t="shared" si="76"/>
        <v>9.0575239861516721E-3</v>
      </c>
      <c r="F186">
        <f t="shared" si="77"/>
        <v>0.19588447232128733</v>
      </c>
      <c r="G186">
        <f t="shared" si="78"/>
        <v>21.430828591953361</v>
      </c>
      <c r="H186" t="b">
        <f t="shared" si="79"/>
        <v>0</v>
      </c>
      <c r="I186">
        <f t="shared" si="80"/>
        <v>1</v>
      </c>
      <c r="J186">
        <f t="shared" si="81"/>
        <v>1199.8123325565575</v>
      </c>
      <c r="K186">
        <f t="shared" si="82"/>
        <v>7.7235118431395744</v>
      </c>
      <c r="L186">
        <f t="shared" si="83"/>
        <v>25947.997047178738</v>
      </c>
      <c r="M186">
        <f t="shared" si="84"/>
        <v>167.0341744801066</v>
      </c>
      <c r="N186">
        <f t="shared" si="66"/>
        <v>0.51906323748386285</v>
      </c>
      <c r="O186">
        <f t="shared" si="85"/>
        <v>0.99610339361362898</v>
      </c>
      <c r="P186">
        <f t="shared" si="86"/>
        <v>1207.535844399697</v>
      </c>
      <c r="Q186">
        <f t="shared" si="87"/>
        <v>9.6207116980913387E-2</v>
      </c>
      <c r="R186">
        <f t="shared" si="88"/>
        <v>8.3941586895933673E-3</v>
      </c>
      <c r="S186">
        <f t="shared" si="89"/>
        <v>1208.0335486188753</v>
      </c>
      <c r="T186">
        <f t="shared" si="90"/>
        <v>25947.997047178738</v>
      </c>
      <c r="U186">
        <f t="shared" si="67"/>
        <v>1523280.6694011481</v>
      </c>
      <c r="V186">
        <f t="shared" si="91"/>
        <v>190.27930205802116</v>
      </c>
      <c r="W186">
        <f t="shared" si="68"/>
        <v>71078.944188518028</v>
      </c>
      <c r="X186">
        <f t="shared" si="69"/>
        <v>74615.975435591783</v>
      </c>
      <c r="Y186">
        <f t="shared" si="70"/>
        <v>75801.510380420688</v>
      </c>
      <c r="Z186">
        <f t="shared" si="92"/>
        <v>13521.338688215095</v>
      </c>
      <c r="AA186">
        <f t="shared" si="93"/>
        <v>185.80745234779948</v>
      </c>
      <c r="AB186">
        <f t="shared" si="94"/>
        <v>181</v>
      </c>
      <c r="AC186">
        <f>$AL$7*INDEX(I_L,MATCH(AB186-$AL$13,cpi_u,0))/INDEX(I_L,MATCH(AB2-$AL$13,cpi_u,0))</f>
        <v>1199.812332556558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0.10343592212200146</v>
      </c>
      <c r="E187">
        <f t="shared" si="76"/>
        <v>9.0575239861516721E-3</v>
      </c>
      <c r="F187">
        <f t="shared" si="77"/>
        <v>0.19411024401472263</v>
      </c>
      <c r="G187">
        <f t="shared" si="78"/>
        <v>21.236718347938638</v>
      </c>
      <c r="H187" t="b">
        <f t="shared" si="79"/>
        <v>0</v>
      </c>
      <c r="I187">
        <f t="shared" si="80"/>
        <v>1</v>
      </c>
      <c r="J187">
        <f t="shared" si="81"/>
        <v>1199.8123325565575</v>
      </c>
      <c r="K187">
        <f t="shared" si="82"/>
        <v>7.7394210129646339</v>
      </c>
      <c r="L187">
        <f t="shared" si="83"/>
        <v>25712.972441531329</v>
      </c>
      <c r="M187">
        <f t="shared" si="84"/>
        <v>165.86220512980711</v>
      </c>
      <c r="N187">
        <f t="shared" si="66"/>
        <v>0.51704026670778969</v>
      </c>
      <c r="O187">
        <f t="shared" si="85"/>
        <v>0.99610265064064363</v>
      </c>
      <c r="P187">
        <f t="shared" si="86"/>
        <v>1207.5517535695221</v>
      </c>
      <c r="Q187">
        <f t="shared" si="87"/>
        <v>9.6207116980913387E-2</v>
      </c>
      <c r="R187">
        <f t="shared" si="88"/>
        <v>8.3941586895933673E-3</v>
      </c>
      <c r="S187">
        <f t="shared" si="89"/>
        <v>1208.0504829779027</v>
      </c>
      <c r="T187">
        <f t="shared" si="90"/>
        <v>25712.972441531329</v>
      </c>
      <c r="U187">
        <f t="shared" si="67"/>
        <v>1503072.8113049883</v>
      </c>
      <c r="V187">
        <f t="shared" si="91"/>
        <v>187.75505474637077</v>
      </c>
      <c r="W187">
        <f t="shared" si="68"/>
        <v>70777.075190192321</v>
      </c>
      <c r="X187">
        <f t="shared" si="69"/>
        <v>74309.703691112372</v>
      </c>
      <c r="Y187">
        <f t="shared" si="70"/>
        <v>75021.43650193981</v>
      </c>
      <c r="Z187">
        <f t="shared" si="92"/>
        <v>13346.658720834597</v>
      </c>
      <c r="AA187">
        <f t="shared" si="93"/>
        <v>183.16989675268945</v>
      </c>
      <c r="AB187">
        <f t="shared" si="94"/>
        <v>181</v>
      </c>
      <c r="AC187">
        <f>$AL$7*INDEX(I_L,MATCH(AB187-$AL$13,cpi_u,0))/INDEX(I_L,MATCH(AB2-$AL$13,cpi_u,0))</f>
        <v>1199.812332556558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0.10343592212200146</v>
      </c>
      <c r="E188">
        <f t="shared" si="76"/>
        <v>9.0575239861516721E-3</v>
      </c>
      <c r="F188">
        <f t="shared" si="77"/>
        <v>0.19235208582360153</v>
      </c>
      <c r="G188">
        <f t="shared" si="78"/>
        <v>21.044366262115037</v>
      </c>
      <c r="H188" t="b">
        <f t="shared" si="79"/>
        <v>0</v>
      </c>
      <c r="I188">
        <f t="shared" si="80"/>
        <v>1</v>
      </c>
      <c r="J188">
        <f t="shared" si="81"/>
        <v>1199.8123325565575</v>
      </c>
      <c r="K188">
        <f t="shared" si="82"/>
        <v>7.7553629530747221</v>
      </c>
      <c r="L188">
        <f t="shared" si="83"/>
        <v>25480.076576886899</v>
      </c>
      <c r="M188">
        <f t="shared" si="84"/>
        <v>164.69845872048552</v>
      </c>
      <c r="N188">
        <f t="shared" si="66"/>
        <v>0.51502480785470695</v>
      </c>
      <c r="O188">
        <f t="shared" si="85"/>
        <v>0.99610193057899343</v>
      </c>
      <c r="P188">
        <f t="shared" si="86"/>
        <v>1207.5676955096321</v>
      </c>
      <c r="Q188">
        <f t="shared" si="87"/>
        <v>9.6207116980913387E-2</v>
      </c>
      <c r="R188">
        <f t="shared" si="88"/>
        <v>8.3941586895933673E-3</v>
      </c>
      <c r="S188">
        <f t="shared" si="89"/>
        <v>1208.067452218937</v>
      </c>
      <c r="T188">
        <f t="shared" si="90"/>
        <v>25480.076576886899</v>
      </c>
      <c r="U188">
        <f t="shared" si="67"/>
        <v>1483024.4398797099</v>
      </c>
      <c r="V188">
        <f t="shared" si="91"/>
        <v>185.25072957581526</v>
      </c>
      <c r="W188">
        <f t="shared" si="68"/>
        <v>70471.328117374345</v>
      </c>
      <c r="X188">
        <f t="shared" si="69"/>
        <v>73999.705870339007</v>
      </c>
      <c r="Y188">
        <f t="shared" si="70"/>
        <v>74252.473744486779</v>
      </c>
      <c r="Z188">
        <f t="shared" si="92"/>
        <v>13174.225589048507</v>
      </c>
      <c r="AA188">
        <f t="shared" si="93"/>
        <v>180.56445642793025</v>
      </c>
      <c r="AB188">
        <f t="shared" si="94"/>
        <v>181</v>
      </c>
      <c r="AC188">
        <f>$AL$7*INDEX(I_L,MATCH(AB188-$AL$13,cpi_u,0))/INDEX(I_L,MATCH(AB2-$AL$13,cpi_u,0))</f>
        <v>1199.812332556558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0.10343592212200146</v>
      </c>
      <c r="E189">
        <f t="shared" si="76"/>
        <v>9.0575239861516721E-3</v>
      </c>
      <c r="F189">
        <f t="shared" si="77"/>
        <v>0.19060985219246795</v>
      </c>
      <c r="G189">
        <f t="shared" si="78"/>
        <v>20.853756409922568</v>
      </c>
      <c r="H189" t="b">
        <f t="shared" si="79"/>
        <v>0</v>
      </c>
      <c r="I189">
        <f t="shared" si="80"/>
        <v>1</v>
      </c>
      <c r="J189">
        <f t="shared" si="81"/>
        <v>1199.8123325565575</v>
      </c>
      <c r="K189">
        <f t="shared" si="82"/>
        <v>7.7713377309712603</v>
      </c>
      <c r="L189">
        <f t="shared" si="83"/>
        <v>25249.290172122768</v>
      </c>
      <c r="M189">
        <f t="shared" si="84"/>
        <v>163.54287755715322</v>
      </c>
      <c r="N189">
        <f t="shared" si="66"/>
        <v>0.51301684618092547</v>
      </c>
      <c r="O189">
        <f t="shared" si="85"/>
        <v>0.99610123309953658</v>
      </c>
      <c r="P189">
        <f t="shared" si="86"/>
        <v>1207.5836702875288</v>
      </c>
      <c r="Q189">
        <f t="shared" si="87"/>
        <v>9.6207116980913387E-2</v>
      </c>
      <c r="R189">
        <f t="shared" si="88"/>
        <v>8.3941586895933673E-3</v>
      </c>
      <c r="S189">
        <f t="shared" si="89"/>
        <v>1208.0844564138295</v>
      </c>
      <c r="T189">
        <f t="shared" si="90"/>
        <v>25249.290172122768</v>
      </c>
      <c r="U189">
        <f t="shared" si="67"/>
        <v>1463133.9715630999</v>
      </c>
      <c r="V189">
        <f t="shared" si="91"/>
        <v>182.76612873703507</v>
      </c>
      <c r="W189">
        <f t="shared" si="68"/>
        <v>70161.650630335251</v>
      </c>
      <c r="X189">
        <f t="shared" si="69"/>
        <v>73685.934040812048</v>
      </c>
      <c r="Y189">
        <f t="shared" si="70"/>
        <v>73494.547761614274</v>
      </c>
      <c r="Z189">
        <f t="shared" si="92"/>
        <v>13004.010819365269</v>
      </c>
      <c r="AA189">
        <f t="shared" si="93"/>
        <v>177.99074204324944</v>
      </c>
      <c r="AB189">
        <f t="shared" si="94"/>
        <v>181</v>
      </c>
      <c r="AC189">
        <f>$AL$7*INDEX(I_L,MATCH(AB189-$AL$13,cpi_u,0))/INDEX(I_L,MATCH(AB2-$AL$13,cpi_u,0))</f>
        <v>1199.812332556558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0.10343592212200146</v>
      </c>
      <c r="E190">
        <f t="shared" si="76"/>
        <v>9.0575239861516721E-3</v>
      </c>
      <c r="F190">
        <f t="shared" si="77"/>
        <v>0.18888339888423783</v>
      </c>
      <c r="G190">
        <f t="shared" si="78"/>
        <v>20.664873011038331</v>
      </c>
      <c r="H190" t="b">
        <f t="shared" si="79"/>
        <v>0</v>
      </c>
      <c r="I190">
        <f t="shared" si="80"/>
        <v>1</v>
      </c>
      <c r="J190">
        <f t="shared" si="81"/>
        <v>1199.8123325565575</v>
      </c>
      <c r="K190">
        <f t="shared" si="82"/>
        <v>7.7873454142947143</v>
      </c>
      <c r="L190">
        <f t="shared" si="83"/>
        <v>25020.594120755457</v>
      </c>
      <c r="M190">
        <f t="shared" si="84"/>
        <v>162.3954043496295</v>
      </c>
      <c r="N190">
        <f t="shared" si="66"/>
        <v>0.51101636668112838</v>
      </c>
      <c r="O190">
        <f t="shared" si="85"/>
        <v>0.99610055787701834</v>
      </c>
      <c r="P190">
        <f t="shared" si="86"/>
        <v>1207.5996779708523</v>
      </c>
      <c r="Q190">
        <f t="shared" si="87"/>
        <v>9.6207116980913387E-2</v>
      </c>
      <c r="R190">
        <f t="shared" si="88"/>
        <v>8.3941586895933673E-3</v>
      </c>
      <c r="S190">
        <f t="shared" si="89"/>
        <v>1208.1014956345794</v>
      </c>
      <c r="T190">
        <f t="shared" si="90"/>
        <v>25020.594120755457</v>
      </c>
      <c r="U190">
        <f t="shared" si="67"/>
        <v>1443399.8381845069</v>
      </c>
      <c r="V190">
        <f t="shared" si="91"/>
        <v>180.30105634333447</v>
      </c>
      <c r="W190">
        <f t="shared" si="68"/>
        <v>69847.989746344116</v>
      </c>
      <c r="X190">
        <f t="shared" si="69"/>
        <v>73368.339718440504</v>
      </c>
      <c r="Y190">
        <f t="shared" si="70"/>
        <v>72747.585127784201</v>
      </c>
      <c r="Z190">
        <f t="shared" si="92"/>
        <v>12835.986285402971</v>
      </c>
      <c r="AA190">
        <f t="shared" si="93"/>
        <v>175.44836889506325</v>
      </c>
      <c r="AB190">
        <f t="shared" si="94"/>
        <v>181</v>
      </c>
      <c r="AC190">
        <f>$AL$7*INDEX(I_L,MATCH(AB190-$AL$13,cpi_u,0))/INDEX(I_L,MATCH(AB2-$AL$13,cpi_u,0))</f>
        <v>1199.812332556558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0.10343592212200146</v>
      </c>
      <c r="E191">
        <f t="shared" si="76"/>
        <v>9.0575239861516721E-3</v>
      </c>
      <c r="F191">
        <f t="shared" si="77"/>
        <v>0.18717258296825801</v>
      </c>
      <c r="G191">
        <f t="shared" si="78"/>
        <v>20.477700428070072</v>
      </c>
      <c r="H191" t="b">
        <f t="shared" si="79"/>
        <v>0</v>
      </c>
      <c r="I191">
        <f t="shared" si="80"/>
        <v>1</v>
      </c>
      <c r="J191">
        <f t="shared" si="81"/>
        <v>1199.8123325565575</v>
      </c>
      <c r="K191">
        <f t="shared" si="82"/>
        <v>7.8033860708248719</v>
      </c>
      <c r="L191">
        <f t="shared" si="83"/>
        <v>24793.969489358951</v>
      </c>
      <c r="M191">
        <f t="shared" si="84"/>
        <v>161.25598220970133</v>
      </c>
      <c r="N191">
        <f t="shared" si="66"/>
        <v>0.50902335409501498</v>
      </c>
      <c r="O191">
        <f t="shared" si="85"/>
        <v>0.99609990459002851</v>
      </c>
      <c r="P191">
        <f t="shared" si="86"/>
        <v>1207.6157186273824</v>
      </c>
      <c r="Q191">
        <f t="shared" si="87"/>
        <v>9.6207116980913387E-2</v>
      </c>
      <c r="R191">
        <f t="shared" si="88"/>
        <v>8.3941586895933673E-3</v>
      </c>
      <c r="S191">
        <f t="shared" si="89"/>
        <v>1208.1185699533341</v>
      </c>
      <c r="T191">
        <f t="shared" si="90"/>
        <v>24793.969489358951</v>
      </c>
      <c r="U191">
        <f t="shared" si="67"/>
        <v>1423820.4867924026</v>
      </c>
      <c r="V191">
        <f t="shared" si="91"/>
        <v>177.85531840910139</v>
      </c>
      <c r="W191">
        <f t="shared" si="68"/>
        <v>69530.291831043884</v>
      </c>
      <c r="X191">
        <f t="shared" si="69"/>
        <v>73046.873860408465</v>
      </c>
      <c r="Y191">
        <f t="shared" si="70"/>
        <v>72011.513328062603</v>
      </c>
      <c r="Z191">
        <f t="shared" si="92"/>
        <v>12670.124204054962</v>
      </c>
      <c r="AA191">
        <f t="shared" si="93"/>
        <v>172.93695685463589</v>
      </c>
      <c r="AB191">
        <f t="shared" si="94"/>
        <v>181</v>
      </c>
      <c r="AC191">
        <f>$AL$7*INDEX(I_L,MATCH(AB191-$AL$13,cpi_u,0))/INDEX(I_L,MATCH(AB2-$AL$13,cpi_u,0))</f>
        <v>1199.812332556558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0.10343592212200146</v>
      </c>
      <c r="E192">
        <f t="shared" si="76"/>
        <v>9.0575239861516721E-3</v>
      </c>
      <c r="F192">
        <f t="shared" si="77"/>
        <v>0.18547726280847304</v>
      </c>
      <c r="G192">
        <f t="shared" si="78"/>
        <v>20.2922231652616</v>
      </c>
      <c r="H192" t="b">
        <f t="shared" si="79"/>
        <v>0</v>
      </c>
      <c r="I192">
        <f t="shared" si="80"/>
        <v>1</v>
      </c>
      <c r="J192">
        <f t="shared" si="81"/>
        <v>1199.8123325565575</v>
      </c>
      <c r="K192">
        <f t="shared" si="82"/>
        <v>7.8194597684811447</v>
      </c>
      <c r="L192">
        <f t="shared" si="83"/>
        <v>24569.397515997171</v>
      </c>
      <c r="M192">
        <f t="shared" si="84"/>
        <v>160.12455464830305</v>
      </c>
      <c r="N192">
        <f t="shared" si="66"/>
        <v>0.50703779291383311</v>
      </c>
      <c r="O192">
        <f t="shared" si="85"/>
        <v>0.99609927292096068</v>
      </c>
      <c r="P192">
        <f t="shared" si="86"/>
        <v>1207.6317923250388</v>
      </c>
      <c r="Q192">
        <f t="shared" si="87"/>
        <v>9.6207116980913387E-2</v>
      </c>
      <c r="R192">
        <f t="shared" si="88"/>
        <v>8.3941586895933673E-3</v>
      </c>
      <c r="S192">
        <f t="shared" si="89"/>
        <v>1208.1356794423898</v>
      </c>
      <c r="T192">
        <f t="shared" si="90"/>
        <v>24569.397515997171</v>
      </c>
      <c r="U192">
        <f t="shared" si="67"/>
        <v>1404394.3794842027</v>
      </c>
      <c r="V192">
        <f t="shared" si="91"/>
        <v>175.42872282854978</v>
      </c>
      <c r="W192">
        <f t="shared" si="68"/>
        <v>69208.502589721043</v>
      </c>
      <c r="X192">
        <f t="shared" si="69"/>
        <v>72721.48685799996</v>
      </c>
      <c r="Y192">
        <f t="shared" si="70"/>
        <v>71286.260747969005</v>
      </c>
      <c r="Z192">
        <f t="shared" si="92"/>
        <v>12506.39713168661</v>
      </c>
      <c r="AA192">
        <f t="shared" si="93"/>
        <v>170.4561303167302</v>
      </c>
      <c r="AB192">
        <f t="shared" si="94"/>
        <v>181</v>
      </c>
      <c r="AC192">
        <f>$AL$7*INDEX(I_L,MATCH(AB192-$AL$13,cpi_u,0))/INDEX(I_L,MATCH(AB2-$AL$13,cpi_u,0))</f>
        <v>1199.812332556558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0.10343592212200146</v>
      </c>
      <c r="E193">
        <f t="shared" si="76"/>
        <v>9.0575239861516721E-3</v>
      </c>
      <c r="F193">
        <f t="shared" si="77"/>
        <v>0.18379729805169956</v>
      </c>
      <c r="G193">
        <f t="shared" si="78"/>
        <v>20.108425867209899</v>
      </c>
      <c r="H193" t="b">
        <f t="shared" si="79"/>
        <v>0</v>
      </c>
      <c r="I193">
        <f t="shared" si="80"/>
        <v>1</v>
      </c>
      <c r="J193">
        <f t="shared" si="81"/>
        <v>1199.8123325565575</v>
      </c>
      <c r="K193">
        <f t="shared" si="82"/>
        <v>7.8355665753228383</v>
      </c>
      <c r="L193">
        <f t="shared" si="83"/>
        <v>24346.859608670729</v>
      </c>
      <c r="M193">
        <f t="shared" si="84"/>
        <v>159.00106557271559</v>
      </c>
      <c r="N193">
        <f t="shared" si="66"/>
        <v>0.5050596673867993</v>
      </c>
      <c r="O193">
        <f t="shared" si="85"/>
        <v>0.99609866255596857</v>
      </c>
      <c r="P193">
        <f t="shared" si="86"/>
        <v>1207.6478991318804</v>
      </c>
      <c r="Q193">
        <f t="shared" si="87"/>
        <v>9.6207116980913387E-2</v>
      </c>
      <c r="R193">
        <f t="shared" si="88"/>
        <v>8.3941586895933673E-3</v>
      </c>
      <c r="S193">
        <f t="shared" si="89"/>
        <v>1208.1528241741919</v>
      </c>
      <c r="T193">
        <f t="shared" si="90"/>
        <v>24346.859608670729</v>
      </c>
      <c r="U193">
        <f t="shared" si="67"/>
        <v>1385119.9932383173</v>
      </c>
      <c r="V193">
        <f t="shared" si="91"/>
        <v>173.02107935474032</v>
      </c>
      <c r="W193">
        <f t="shared" si="68"/>
        <v>68882.567058468034</v>
      </c>
      <c r="X193">
        <f t="shared" si="69"/>
        <v>72392.12852934144</v>
      </c>
      <c r="Y193">
        <f t="shared" si="70"/>
        <v>70571.756663474021</v>
      </c>
      <c r="Z193">
        <f t="shared" si="92"/>
        <v>12344.777960363357</v>
      </c>
      <c r="AA193">
        <f t="shared" si="93"/>
        <v>168.00551814874751</v>
      </c>
      <c r="AB193">
        <f t="shared" si="94"/>
        <v>181</v>
      </c>
      <c r="AC193">
        <f>$AL$7*INDEX(I_L,MATCH(AB193-$AL$13,cpi_u,0))/INDEX(I_L,MATCH(AB2-$AL$13,cpi_u,0))</f>
        <v>1199.812332556558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0.11658362971025057</v>
      </c>
      <c r="E194">
        <f t="shared" si="76"/>
        <v>1.0276717366230481E-2</v>
      </c>
      <c r="F194">
        <f t="shared" si="77"/>
        <v>0.20664860931711418</v>
      </c>
      <c r="G194">
        <f t="shared" si="78"/>
        <v>19.901777257892785</v>
      </c>
      <c r="H194" t="b">
        <f t="shared" si="79"/>
        <v>0</v>
      </c>
      <c r="I194">
        <f t="shared" si="80"/>
        <v>1</v>
      </c>
      <c r="J194">
        <f t="shared" si="81"/>
        <v>1199.8123325565575</v>
      </c>
      <c r="K194">
        <f t="shared" si="82"/>
        <v>7.8517065595494557</v>
      </c>
      <c r="L194">
        <f t="shared" si="83"/>
        <v>24126.337343777726</v>
      </c>
      <c r="M194">
        <f t="shared" si="84"/>
        <v>157.88545928378591</v>
      </c>
      <c r="N194">
        <f t="shared" ref="N194:N257" si="99">INDEX(P_L,MATCH(A194,curve_t,0))</f>
        <v>0.503088961527413</v>
      </c>
      <c r="O194">
        <f t="shared" si="85"/>
        <v>0.99609807318493115</v>
      </c>
      <c r="P194">
        <f t="shared" si="86"/>
        <v>1207.664039116107</v>
      </c>
      <c r="Q194">
        <f t="shared" si="87"/>
        <v>0.10843597341709024</v>
      </c>
      <c r="R194">
        <f t="shared" si="88"/>
        <v>9.5192378982908998E-3</v>
      </c>
      <c r="S194">
        <f t="shared" si="89"/>
        <v>1208.170004221334</v>
      </c>
      <c r="T194">
        <f t="shared" si="90"/>
        <v>24126.337343777726</v>
      </c>
      <c r="U194">
        <f t="shared" ref="U194:U257" si="100">L195+M195+V195*O195+O195*U195</f>
        <v>1365995.81974838</v>
      </c>
      <c r="V194">
        <f t="shared" si="91"/>
        <v>170.63219957887316</v>
      </c>
      <c r="W194">
        <f t="shared" ref="W194:W257" si="101">P195+(1-E195)*(O195*(W195+$AL$14*W195))</f>
        <v>68636.876096412248</v>
      </c>
      <c r="X194">
        <f t="shared" ref="X194:X257" si="102">S195+(1-R195)*(O195*(X195+$AL$14*X195))</f>
        <v>72140.599070108001</v>
      </c>
      <c r="Y194">
        <f t="shared" ref="Y194:Y257" si="103">G194*(X194-W194)</f>
        <v>69730.314195854604</v>
      </c>
      <c r="Z194">
        <f t="shared" si="92"/>
        <v>12185.239914110094</v>
      </c>
      <c r="AA194">
        <f t="shared" si="93"/>
        <v>165.58475364035451</v>
      </c>
      <c r="AB194">
        <f t="shared" si="94"/>
        <v>181</v>
      </c>
      <c r="AC194">
        <f>$AL$7*INDEX(I_L,MATCH(AB194-$AL$13,cpi_u,0))/INDEX(I_L,MATCH(AB2-$AL$13,cpi_u,0))</f>
        <v>1199.812332556558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IF(B195&gt;=120,1,INDEX(mort_v2_F,MATCH(B195,mort_age,0))*INDEX(cif,MATCH(B195,cif_age,0),MATCH(C195,cif_year,0)))</f>
        <v>0.1159405660671318</v>
      </c>
      <c r="E195">
        <f t="shared" ref="E195:E258" si="109">1-(1-D195)^(1/12)</f>
        <v>1.0216700100964426E-2</v>
      </c>
      <c r="F195">
        <f t="shared" ref="F195:F258" si="110">G194*E195</f>
        <v>0.20333048972008474</v>
      </c>
      <c r="G195">
        <f t="shared" ref="G195:G258" si="111">G194-F195</f>
        <v>19.698446768172701</v>
      </c>
      <c r="H195" t="b">
        <f t="shared" ref="H195:H258" si="112">AND(A195-$AL$10&gt;0,MOD(A195-$AL$10,12)=0)</f>
        <v>1</v>
      </c>
      <c r="I195">
        <f t="shared" ref="I195:I258" si="113">IF($AL$4="CPI",IF(H195,INDEX(I_L,MATCH(A195-$AL$13,cpi_u,0))/INDEX(I_L,MATCH(A195-$AL$13-12,cpi_u,0)),1),1)</f>
        <v>1.0249999999999999</v>
      </c>
      <c r="J195">
        <f t="shared" ref="J195:J258" si="114">J194*I195</f>
        <v>1229.8076408704715</v>
      </c>
      <c r="K195">
        <f t="shared" ref="K195:K258" si="115">$AL$17*(INDEX(I_L,MATCH(A195-1,cpi_u,0))/$AL$18)</f>
        <v>7.867879789500984</v>
      </c>
      <c r="L195">
        <f t="shared" ref="L195:L258" si="116">G194*J195</f>
        <v>24475.357738658728</v>
      </c>
      <c r="M195">
        <f t="shared" ref="M195:M258" si="117">G194*K195</f>
        <v>156.58479106252497</v>
      </c>
      <c r="N195">
        <f t="shared" si="99"/>
        <v>0.50112565911966034</v>
      </c>
      <c r="O195">
        <f t="shared" ref="O195:O258" si="118">N195/N194</f>
        <v>0.99609750450140677</v>
      </c>
      <c r="P195">
        <f t="shared" ref="P195:P258" si="119">J195+K195</f>
        <v>1237.6755206599723</v>
      </c>
      <c r="Q195">
        <f t="shared" ref="Q195:Q258" si="120">IF(B195&gt;=120,1,D195*$AL$15)</f>
        <v>0.1078378514313189</v>
      </c>
      <c r="R195">
        <f t="shared" ref="R195:R258" si="121">1-(1-Q195)^(1/12)</f>
        <v>9.4638814105101332E-3</v>
      </c>
      <c r="S195">
        <f t="shared" ref="S195:S258" si="122">J195+K195*$AL$16</f>
        <v>1238.1825279704747</v>
      </c>
      <c r="T195">
        <f t="shared" ref="T195:T258" si="123">L195</f>
        <v>24475.357738658728</v>
      </c>
      <c r="U195">
        <f t="shared" si="100"/>
        <v>1346450.8612496343</v>
      </c>
      <c r="V195">
        <f t="shared" ref="V195:V258" si="124">$AL$14*U195</f>
        <v>168.19075780350002</v>
      </c>
      <c r="W195">
        <f t="shared" si="101"/>
        <v>68353.148707396176</v>
      </c>
      <c r="X195">
        <f t="shared" si="102"/>
        <v>71851.2988085002</v>
      </c>
      <c r="Y195">
        <f t="shared" si="103"/>
        <v>68908.123553675556</v>
      </c>
      <c r="Z195">
        <f t="shared" ref="Z195:Z258" si="125">N194*L195</f>
        <v>12313.282307753751</v>
      </c>
      <c r="AA195">
        <f t="shared" ref="AA195:AA258" si="126">N194*M195+N195*V195</f>
        <v>163.06078428874673</v>
      </c>
      <c r="AB195">
        <f t="shared" ref="AB195:AB258" si="127">IF(H195,A195,AB194)</f>
        <v>193</v>
      </c>
      <c r="AC195">
        <f>$AL$7*INDEX(I_L,MATCH(AB195-$AL$13,cpi_u,0))/INDEX(I_L,MATCH(AB2-$AL$13,cpi_u,0))</f>
        <v>1229.8076408704719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0.1159405660671318</v>
      </c>
      <c r="E196">
        <f t="shared" si="109"/>
        <v>1.0216700100964426E-2</v>
      </c>
      <c r="F196">
        <f t="shared" si="110"/>
        <v>0.20125312308523241</v>
      </c>
      <c r="G196">
        <f t="shared" si="111"/>
        <v>19.497193645087467</v>
      </c>
      <c r="H196" t="b">
        <f t="shared" si="112"/>
        <v>0</v>
      </c>
      <c r="I196">
        <f t="shared" si="113"/>
        <v>1</v>
      </c>
      <c r="J196">
        <f t="shared" si="114"/>
        <v>1229.8076408704715</v>
      </c>
      <c r="K196">
        <f t="shared" si="115"/>
        <v>7.884086333658157</v>
      </c>
      <c r="L196">
        <f t="shared" si="116"/>
        <v>24225.300348779034</v>
      </c>
      <c r="M196">
        <f t="shared" si="117"/>
        <v>155.30425495924308</v>
      </c>
      <c r="N196">
        <f t="shared" si="99"/>
        <v>0.49916974372411238</v>
      </c>
      <c r="O196">
        <f t="shared" si="118"/>
        <v>0.99609695620259409</v>
      </c>
      <c r="P196">
        <f t="shared" si="119"/>
        <v>1237.6917272041296</v>
      </c>
      <c r="Q196">
        <f t="shared" si="120"/>
        <v>0.1078378514313189</v>
      </c>
      <c r="R196">
        <f t="shared" si="121"/>
        <v>9.4638814105101332E-3</v>
      </c>
      <c r="S196">
        <f t="shared" si="122"/>
        <v>1238.199778866679</v>
      </c>
      <c r="T196">
        <f t="shared" si="123"/>
        <v>24225.300348779034</v>
      </c>
      <c r="U196">
        <f t="shared" si="100"/>
        <v>1327084.8021023471</v>
      </c>
      <c r="V196">
        <f t="shared" si="124"/>
        <v>165.77166308761366</v>
      </c>
      <c r="W196">
        <f t="shared" si="101"/>
        <v>68065.426556232735</v>
      </c>
      <c r="X196">
        <f t="shared" si="102"/>
        <v>71558.148768170824</v>
      </c>
      <c r="Y196">
        <f t="shared" si="103"/>
        <v>68098.281314655163</v>
      </c>
      <c r="Z196">
        <f t="shared" si="125"/>
        <v>12139.919604653631</v>
      </c>
      <c r="AA196">
        <f t="shared" si="126"/>
        <v>160.57514571070249</v>
      </c>
      <c r="AB196">
        <f t="shared" si="127"/>
        <v>193</v>
      </c>
      <c r="AC196">
        <f>$AL$7*INDEX(I_L,MATCH(AB196-$AL$13,cpi_u,0))/INDEX(I_L,MATCH(AB2-$AL$13,cpi_u,0))</f>
        <v>1229.8076408704719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0.1159405660671318</v>
      </c>
      <c r="E197">
        <f t="shared" si="109"/>
        <v>1.0216700100964426E-2</v>
      </c>
      <c r="F197">
        <f t="shared" si="110"/>
        <v>0.19919698028228811</v>
      </c>
      <c r="G197">
        <f t="shared" si="111"/>
        <v>19.297996664805179</v>
      </c>
      <c r="H197" t="b">
        <f t="shared" si="112"/>
        <v>0</v>
      </c>
      <c r="I197">
        <f t="shared" si="113"/>
        <v>1</v>
      </c>
      <c r="J197">
        <f t="shared" si="114"/>
        <v>1229.8076408704715</v>
      </c>
      <c r="K197">
        <f t="shared" si="115"/>
        <v>7.9003262606427995</v>
      </c>
      <c r="L197">
        <f t="shared" si="116"/>
        <v>23977.797720259765</v>
      </c>
      <c r="M197">
        <f t="shared" si="117"/>
        <v>154.03419096312243</v>
      </c>
      <c r="N197">
        <f t="shared" si="99"/>
        <v>0.49722119868392201</v>
      </c>
      <c r="O197">
        <f t="shared" si="118"/>
        <v>0.99609642798929876</v>
      </c>
      <c r="P197">
        <f t="shared" si="119"/>
        <v>1237.7079671311142</v>
      </c>
      <c r="Q197">
        <f t="shared" si="120"/>
        <v>0.1078378514313189</v>
      </c>
      <c r="R197">
        <f t="shared" si="121"/>
        <v>9.4638814105101332E-3</v>
      </c>
      <c r="S197">
        <f t="shared" si="122"/>
        <v>1238.217065296905</v>
      </c>
      <c r="T197">
        <f t="shared" si="123"/>
        <v>23977.797720259765</v>
      </c>
      <c r="U197">
        <f t="shared" si="100"/>
        <v>1307895.6983041423</v>
      </c>
      <c r="V197">
        <f t="shared" si="124"/>
        <v>163.37467259781982</v>
      </c>
      <c r="W197">
        <f t="shared" si="101"/>
        <v>67773.651380582189</v>
      </c>
      <c r="X197">
        <f t="shared" si="102"/>
        <v>71261.095627833391</v>
      </c>
      <c r="Y197">
        <f t="shared" si="103"/>
        <v>67300.6874521477</v>
      </c>
      <c r="Z197">
        <f t="shared" si="125"/>
        <v>11968.991143090672</v>
      </c>
      <c r="AA197">
        <f t="shared" si="126"/>
        <v>158.12255817149409</v>
      </c>
      <c r="AB197">
        <f t="shared" si="127"/>
        <v>193</v>
      </c>
      <c r="AC197">
        <f>$AL$7*INDEX(I_L,MATCH(AB197-$AL$13,cpi_u,0))/INDEX(I_L,MATCH(AB2-$AL$13,cpi_u,0))</f>
        <v>1229.8076408704719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0.1159405660671318</v>
      </c>
      <c r="E198">
        <f t="shared" si="109"/>
        <v>1.0216700100964426E-2</v>
      </c>
      <c r="F198">
        <f t="shared" si="110"/>
        <v>0.19716184447372623</v>
      </c>
      <c r="G198">
        <f t="shared" si="111"/>
        <v>19.100834820331453</v>
      </c>
      <c r="H198" t="b">
        <f t="shared" si="112"/>
        <v>0</v>
      </c>
      <c r="I198">
        <f t="shared" si="113"/>
        <v>1</v>
      </c>
      <c r="J198">
        <f t="shared" si="114"/>
        <v>1229.8076408704715</v>
      </c>
      <c r="K198">
        <f t="shared" si="115"/>
        <v>7.9165996392180622</v>
      </c>
      <c r="L198">
        <f t="shared" si="116"/>
        <v>23732.823751870284</v>
      </c>
      <c r="M198">
        <f t="shared" si="117"/>
        <v>152.77451343422806</v>
      </c>
      <c r="N198">
        <f t="shared" si="99"/>
        <v>0.49528000713071274</v>
      </c>
      <c r="O198">
        <f t="shared" si="118"/>
        <v>0.99609591956588472</v>
      </c>
      <c r="P198">
        <f t="shared" si="119"/>
        <v>1237.7242405096895</v>
      </c>
      <c r="Q198">
        <f t="shared" si="120"/>
        <v>0.1078378514313189</v>
      </c>
      <c r="R198">
        <f t="shared" si="121"/>
        <v>9.4638814105101332E-3</v>
      </c>
      <c r="S198">
        <f t="shared" si="122"/>
        <v>1238.2343873343473</v>
      </c>
      <c r="T198">
        <f t="shared" si="123"/>
        <v>23732.823751870284</v>
      </c>
      <c r="U198">
        <f t="shared" si="100"/>
        <v>1288881.6265881783</v>
      </c>
      <c r="V198">
        <f t="shared" si="124"/>
        <v>160.99954609088587</v>
      </c>
      <c r="W198">
        <f t="shared" si="101"/>
        <v>67477.764124542809</v>
      </c>
      <c r="X198">
        <f t="shared" si="102"/>
        <v>70960.085385266895</v>
      </c>
      <c r="Y198">
        <f t="shared" si="103"/>
        <v>66515.243192419148</v>
      </c>
      <c r="Z198">
        <f t="shared" si="125"/>
        <v>11800.463074059198</v>
      </c>
      <c r="AA198">
        <f t="shared" si="126"/>
        <v>155.70258303405529</v>
      </c>
      <c r="AB198">
        <f t="shared" si="127"/>
        <v>193</v>
      </c>
      <c r="AC198">
        <f>$AL$7*INDEX(I_L,MATCH(AB198-$AL$13,cpi_u,0))/INDEX(I_L,MATCH(AB2-$AL$13,cpi_u,0))</f>
        <v>1229.8076408704719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0.1159405660671318</v>
      </c>
      <c r="E199">
        <f t="shared" si="109"/>
        <v>1.0216700100964426E-2</v>
      </c>
      <c r="F199">
        <f t="shared" si="110"/>
        <v>0.19514750103738518</v>
      </c>
      <c r="G199">
        <f t="shared" si="111"/>
        <v>18.905687319294067</v>
      </c>
      <c r="H199" t="b">
        <f t="shared" si="112"/>
        <v>0</v>
      </c>
      <c r="I199">
        <f t="shared" si="113"/>
        <v>1</v>
      </c>
      <c r="J199">
        <f t="shared" si="114"/>
        <v>1229.8076408704715</v>
      </c>
      <c r="K199">
        <f t="shared" si="115"/>
        <v>7.9329065382887496</v>
      </c>
      <c r="L199">
        <f t="shared" si="116"/>
        <v>23490.352609048379</v>
      </c>
      <c r="M199">
        <f t="shared" si="117"/>
        <v>151.52513743298081</v>
      </c>
      <c r="N199">
        <f t="shared" si="99"/>
        <v>0.49334615199036996</v>
      </c>
      <c r="O199">
        <f t="shared" si="118"/>
        <v>0.99609543064024308</v>
      </c>
      <c r="P199">
        <f t="shared" si="119"/>
        <v>1237.7405474087602</v>
      </c>
      <c r="Q199">
        <f t="shared" si="120"/>
        <v>0.1078378514313189</v>
      </c>
      <c r="R199">
        <f t="shared" si="121"/>
        <v>9.4638814105101332E-3</v>
      </c>
      <c r="S199">
        <f t="shared" si="122"/>
        <v>1238.2517450523503</v>
      </c>
      <c r="T199">
        <f t="shared" si="123"/>
        <v>23490.352609048379</v>
      </c>
      <c r="U199">
        <f t="shared" si="100"/>
        <v>1270040.6841814027</v>
      </c>
      <c r="V199">
        <f t="shared" si="124"/>
        <v>158.64604588354322</v>
      </c>
      <c r="W199">
        <f t="shared" si="101"/>
        <v>67177.704927197919</v>
      </c>
      <c r="X199">
        <f t="shared" si="102"/>
        <v>70655.063347955598</v>
      </c>
      <c r="Y199">
        <f t="shared" si="103"/>
        <v>65741.850999958886</v>
      </c>
      <c r="Z199">
        <f t="shared" si="125"/>
        <v>11634.302007712438</v>
      </c>
      <c r="AA199">
        <f t="shared" si="126"/>
        <v>153.31478741342266</v>
      </c>
      <c r="AB199">
        <f t="shared" si="127"/>
        <v>193</v>
      </c>
      <c r="AC199">
        <f>$AL$7*INDEX(I_L,MATCH(AB199-$AL$13,cpi_u,0))/INDEX(I_L,MATCH(AB2-$AL$13,cpi_u,0))</f>
        <v>1229.8076408704719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0.1159405660671318</v>
      </c>
      <c r="E200">
        <f t="shared" si="109"/>
        <v>1.0216700100964426E-2</v>
      </c>
      <c r="F200">
        <f t="shared" si="110"/>
        <v>0.19315373754383358</v>
      </c>
      <c r="G200">
        <f t="shared" si="111"/>
        <v>18.712533581750233</v>
      </c>
      <c r="H200" t="b">
        <f t="shared" si="112"/>
        <v>0</v>
      </c>
      <c r="I200">
        <f t="shared" si="113"/>
        <v>1</v>
      </c>
      <c r="J200">
        <f t="shared" si="114"/>
        <v>1229.8076408704715</v>
      </c>
      <c r="K200">
        <f t="shared" si="115"/>
        <v>7.9492470269015891</v>
      </c>
      <c r="L200">
        <f t="shared" si="116"/>
        <v>23250.358721175824</v>
      </c>
      <c r="M200">
        <f t="shared" si="117"/>
        <v>150.28597871442943</v>
      </c>
      <c r="N200">
        <f t="shared" si="99"/>
        <v>0.49141961598873091</v>
      </c>
      <c r="O200">
        <f t="shared" si="118"/>
        <v>0.99609496092375183</v>
      </c>
      <c r="P200">
        <f t="shared" si="119"/>
        <v>1237.756887897373</v>
      </c>
      <c r="Q200">
        <f t="shared" si="120"/>
        <v>0.1078378514313189</v>
      </c>
      <c r="R200">
        <f t="shared" si="121"/>
        <v>9.4638814105101332E-3</v>
      </c>
      <c r="S200">
        <f t="shared" si="122"/>
        <v>1238.2691385244104</v>
      </c>
      <c r="T200">
        <f t="shared" si="123"/>
        <v>23250.358721175824</v>
      </c>
      <c r="U200">
        <f t="shared" si="100"/>
        <v>1251370.9885659544</v>
      </c>
      <c r="V200">
        <f t="shared" si="124"/>
        <v>156.31393682268327</v>
      </c>
      <c r="W200">
        <f t="shared" si="101"/>
        <v>66873.413111005997</v>
      </c>
      <c r="X200">
        <f t="shared" si="102"/>
        <v>70345.974123608627</v>
      </c>
      <c r="Y200">
        <f t="shared" si="103"/>
        <v>64980.414563003294</v>
      </c>
      <c r="Z200">
        <f t="shared" si="125"/>
        <v>11470.475007487832</v>
      </c>
      <c r="AA200">
        <f t="shared" si="126"/>
        <v>150.95874410396016</v>
      </c>
      <c r="AB200">
        <f t="shared" si="127"/>
        <v>193</v>
      </c>
      <c r="AC200">
        <f>$AL$7*INDEX(I_L,MATCH(AB200-$AL$13,cpi_u,0))/INDEX(I_L,MATCH(AB2-$AL$13,cpi_u,0))</f>
        <v>1229.8076408704719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0.1159405660671318</v>
      </c>
      <c r="E201">
        <f t="shared" si="109"/>
        <v>1.0216700100964426E-2</v>
      </c>
      <c r="F201">
        <f t="shared" si="110"/>
        <v>0.19118034373396783</v>
      </c>
      <c r="G201">
        <f t="shared" si="111"/>
        <v>18.521353238016264</v>
      </c>
      <c r="H201" t="b">
        <f t="shared" si="112"/>
        <v>0</v>
      </c>
      <c r="I201">
        <f t="shared" si="113"/>
        <v>1</v>
      </c>
      <c r="J201">
        <f t="shared" si="114"/>
        <v>1229.8076408704715</v>
      </c>
      <c r="K201">
        <f t="shared" si="115"/>
        <v>7.9656211742455421</v>
      </c>
      <c r="L201">
        <f t="shared" si="116"/>
        <v>23012.816778881726</v>
      </c>
      <c r="M201">
        <f t="shared" si="117"/>
        <v>149.05695372257043</v>
      </c>
      <c r="N201">
        <f t="shared" si="99"/>
        <v>0.48950038165717563</v>
      </c>
      <c r="O201">
        <f t="shared" si="118"/>
        <v>0.99609451013123729</v>
      </c>
      <c r="P201">
        <f t="shared" si="119"/>
        <v>1237.7732620447171</v>
      </c>
      <c r="Q201">
        <f t="shared" si="120"/>
        <v>0.1078378514313189</v>
      </c>
      <c r="R201">
        <f t="shared" si="121"/>
        <v>9.4638814105101332E-3</v>
      </c>
      <c r="S201">
        <f t="shared" si="122"/>
        <v>1238.2865678241751</v>
      </c>
      <c r="T201">
        <f t="shared" si="123"/>
        <v>23012.816778881726</v>
      </c>
      <c r="U201">
        <f t="shared" si="100"/>
        <v>1232870.6772436665</v>
      </c>
      <c r="V201">
        <f t="shared" si="124"/>
        <v>154.00298625594041</v>
      </c>
      <c r="W201">
        <f t="shared" si="101"/>
        <v>66564.827170032164</v>
      </c>
      <c r="X201">
        <f t="shared" si="102"/>
        <v>70032.761610558402</v>
      </c>
      <c r="Y201">
        <f t="shared" si="103"/>
        <v>64230.838779268764</v>
      </c>
      <c r="Z201">
        <f t="shared" si="125"/>
        <v>11308.949584297081</v>
      </c>
      <c r="AA201">
        <f t="shared" si="126"/>
        <v>148.6340315074232</v>
      </c>
      <c r="AB201">
        <f t="shared" si="127"/>
        <v>193</v>
      </c>
      <c r="AC201">
        <f>$AL$7*INDEX(I_L,MATCH(AB201-$AL$13,cpi_u,0))/INDEX(I_L,MATCH(AB2-$AL$13,cpi_u,0))</f>
        <v>1229.8076408704719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0.1159405660671318</v>
      </c>
      <c r="E202">
        <f t="shared" si="109"/>
        <v>1.0216700100964426E-2</v>
      </c>
      <c r="F202">
        <f t="shared" si="110"/>
        <v>0.18922711149683857</v>
      </c>
      <c r="G202">
        <f t="shared" si="111"/>
        <v>18.332126126519427</v>
      </c>
      <c r="H202" t="b">
        <f t="shared" si="112"/>
        <v>0</v>
      </c>
      <c r="I202">
        <f t="shared" si="113"/>
        <v>1</v>
      </c>
      <c r="J202">
        <f t="shared" si="114"/>
        <v>1229.8076408704715</v>
      </c>
      <c r="K202">
        <f t="shared" si="115"/>
        <v>7.9820290496520814</v>
      </c>
      <c r="L202">
        <f t="shared" si="116"/>
        <v>22777.70173137345</v>
      </c>
      <c r="M202">
        <f t="shared" si="117"/>
        <v>147.83797958471345</v>
      </c>
      <c r="N202">
        <f t="shared" si="99"/>
        <v>0.48758843133812085</v>
      </c>
      <c r="O202">
        <f t="shared" si="118"/>
        <v>0.99609407798093641</v>
      </c>
      <c r="P202">
        <f t="shared" si="119"/>
        <v>1237.7896699201235</v>
      </c>
      <c r="Q202">
        <f t="shared" si="120"/>
        <v>0.1078378514313189</v>
      </c>
      <c r="R202">
        <f t="shared" si="121"/>
        <v>9.4638814105101332E-3</v>
      </c>
      <c r="S202">
        <f t="shared" si="122"/>
        <v>1238.3040330254439</v>
      </c>
      <c r="T202">
        <f t="shared" si="123"/>
        <v>22777.70173137345</v>
      </c>
      <c r="U202">
        <f t="shared" si="100"/>
        <v>1214537.9075036182</v>
      </c>
      <c r="V202">
        <f t="shared" si="124"/>
        <v>151.71296400265587</v>
      </c>
      <c r="W202">
        <f t="shared" si="101"/>
        <v>66251.884758018219</v>
      </c>
      <c r="X202">
        <f t="shared" si="102"/>
        <v>69715.368988035727</v>
      </c>
      <c r="Y202">
        <f t="shared" si="103"/>
        <v>63493.029741891973</v>
      </c>
      <c r="Z202">
        <f t="shared" si="125"/>
        <v>11149.693690780614</v>
      </c>
      <c r="AA202">
        <f t="shared" si="126"/>
        <v>146.34023356185475</v>
      </c>
      <c r="AB202">
        <f t="shared" si="127"/>
        <v>193</v>
      </c>
      <c r="AC202">
        <f>$AL$7*INDEX(I_L,MATCH(AB202-$AL$13,cpi_u,0))/INDEX(I_L,MATCH(AB2-$AL$13,cpi_u,0))</f>
        <v>1229.8076408704719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0.1159405660671318</v>
      </c>
      <c r="E203">
        <f t="shared" si="109"/>
        <v>1.0216700100964426E-2</v>
      </c>
      <c r="F203">
        <f t="shared" si="110"/>
        <v>0.18729383484770362</v>
      </c>
      <c r="G203">
        <f t="shared" si="111"/>
        <v>18.144832291671722</v>
      </c>
      <c r="H203" t="b">
        <f t="shared" si="112"/>
        <v>0</v>
      </c>
      <c r="I203">
        <f t="shared" si="113"/>
        <v>1</v>
      </c>
      <c r="J203">
        <f t="shared" si="114"/>
        <v>1229.8076408704715</v>
      </c>
      <c r="K203">
        <f t="shared" si="115"/>
        <v>7.9984707225954939</v>
      </c>
      <c r="L203">
        <f t="shared" si="116"/>
        <v>22544.98878379479</v>
      </c>
      <c r="M203">
        <f t="shared" si="117"/>
        <v>146.62897410589358</v>
      </c>
      <c r="N203">
        <f t="shared" si="99"/>
        <v>0.48568374719041879</v>
      </c>
      <c r="O203">
        <f t="shared" si="118"/>
        <v>0.99609366419446232</v>
      </c>
      <c r="P203">
        <f t="shared" si="119"/>
        <v>1237.806111593067</v>
      </c>
      <c r="Q203">
        <f t="shared" si="120"/>
        <v>0.1078378514313189</v>
      </c>
      <c r="R203">
        <f t="shared" si="121"/>
        <v>9.4638814105101332E-3</v>
      </c>
      <c r="S203">
        <f t="shared" si="122"/>
        <v>1238.3215342021674</v>
      </c>
      <c r="T203">
        <f t="shared" si="123"/>
        <v>22544.98878379479</v>
      </c>
      <c r="U203">
        <f t="shared" si="100"/>
        <v>1196370.8561926906</v>
      </c>
      <c r="V203">
        <f t="shared" si="124"/>
        <v>149.44364232521704</v>
      </c>
      <c r="W203">
        <f t="shared" si="101"/>
        <v>65934.522676289111</v>
      </c>
      <c r="X203">
        <f t="shared" si="102"/>
        <v>69393.738706319753</v>
      </c>
      <c r="Y203">
        <f t="shared" si="103"/>
        <v>62766.894725568454</v>
      </c>
      <c r="Z203">
        <f t="shared" si="125"/>
        <v>10992.67571562603</v>
      </c>
      <c r="AA203">
        <f t="shared" si="126"/>
        <v>144.07693967130666</v>
      </c>
      <c r="AB203">
        <f t="shared" si="127"/>
        <v>193</v>
      </c>
      <c r="AC203">
        <f>$AL$7*INDEX(I_L,MATCH(AB203-$AL$13,cpi_u,0))/INDEX(I_L,MATCH(AB2-$AL$13,cpi_u,0))</f>
        <v>1229.8076408704719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0.1159405660671318</v>
      </c>
      <c r="E204">
        <f t="shared" si="109"/>
        <v>1.0216700100964426E-2</v>
      </c>
      <c r="F204">
        <f t="shared" si="110"/>
        <v>0.18538030990630508</v>
      </c>
      <c r="G204">
        <f t="shared" si="111"/>
        <v>17.959451981765419</v>
      </c>
      <c r="H204" t="b">
        <f t="shared" si="112"/>
        <v>0</v>
      </c>
      <c r="I204">
        <f t="shared" si="113"/>
        <v>1</v>
      </c>
      <c r="J204">
        <f t="shared" si="114"/>
        <v>1229.8076408704715</v>
      </c>
      <c r="K204">
        <f t="shared" si="115"/>
        <v>8.0149462626931722</v>
      </c>
      <c r="L204">
        <f t="shared" si="116"/>
        <v>22314.653394611152</v>
      </c>
      <c r="M204">
        <f t="shared" si="117"/>
        <v>145.42985576332865</v>
      </c>
      <c r="N204">
        <f t="shared" si="99"/>
        <v>0.48378631119466015</v>
      </c>
      <c r="O204">
        <f t="shared" si="118"/>
        <v>0.99609326849676372</v>
      </c>
      <c r="P204">
        <f t="shared" si="119"/>
        <v>1237.8225871331647</v>
      </c>
      <c r="Q204">
        <f t="shared" si="120"/>
        <v>0.1078378514313189</v>
      </c>
      <c r="R204">
        <f t="shared" si="121"/>
        <v>9.4638814105101332E-3</v>
      </c>
      <c r="S204">
        <f t="shared" si="122"/>
        <v>1238.3390714284496</v>
      </c>
      <c r="T204">
        <f t="shared" si="123"/>
        <v>22314.653394611152</v>
      </c>
      <c r="U204">
        <f t="shared" si="100"/>
        <v>1178367.7194890864</v>
      </c>
      <c r="V204">
        <f t="shared" si="124"/>
        <v>147.19479590076679</v>
      </c>
      <c r="W204">
        <f t="shared" si="101"/>
        <v>65612.676861493746</v>
      </c>
      <c r="X204">
        <f t="shared" si="102"/>
        <v>69067.812476761697</v>
      </c>
      <c r="Y204">
        <f t="shared" si="103"/>
        <v>62052.342172892284</v>
      </c>
      <c r="Z204">
        <f t="shared" si="125"/>
        <v>10837.864477950143</v>
      </c>
      <c r="AA204">
        <f t="shared" si="126"/>
        <v>141.84374463637843</v>
      </c>
      <c r="AB204">
        <f t="shared" si="127"/>
        <v>193</v>
      </c>
      <c r="AC204">
        <f>$AL$7*INDEX(I_L,MATCH(AB204-$AL$13,cpi_u,0))/INDEX(I_L,MATCH(AB2-$AL$13,cpi_u,0))</f>
        <v>1229.8076408704719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0.1159405660671318</v>
      </c>
      <c r="E205">
        <f t="shared" si="109"/>
        <v>1.0216700100964426E-2</v>
      </c>
      <c r="F205">
        <f t="shared" si="110"/>
        <v>0.18348633487536853</v>
      </c>
      <c r="G205">
        <f t="shared" si="111"/>
        <v>17.77596564689005</v>
      </c>
      <c r="H205" t="b">
        <f t="shared" si="112"/>
        <v>0</v>
      </c>
      <c r="I205">
        <f t="shared" si="113"/>
        <v>1</v>
      </c>
      <c r="J205">
        <f t="shared" si="114"/>
        <v>1229.8076408704715</v>
      </c>
      <c r="K205">
        <f t="shared" si="115"/>
        <v>8.0314557397059083</v>
      </c>
      <c r="L205">
        <f t="shared" si="116"/>
        <v>22086.671273021442</v>
      </c>
      <c r="M205">
        <f t="shared" si="117"/>
        <v>144.24054370092253</v>
      </c>
      <c r="N205">
        <f t="shared" si="99"/>
        <v>0.48189610515838571</v>
      </c>
      <c r="O205">
        <f t="shared" si="118"/>
        <v>0.99609289061609296</v>
      </c>
      <c r="P205">
        <f t="shared" si="119"/>
        <v>1237.8390966101774</v>
      </c>
      <c r="Q205">
        <f t="shared" si="120"/>
        <v>0.1078378514313189</v>
      </c>
      <c r="R205">
        <f t="shared" si="121"/>
        <v>9.4638814105101332E-3</v>
      </c>
      <c r="S205">
        <f t="shared" si="122"/>
        <v>1238.3566447785465</v>
      </c>
      <c r="T205">
        <f t="shared" si="123"/>
        <v>22086.671273021442</v>
      </c>
      <c r="U205">
        <f t="shared" si="100"/>
        <v>1160526.7126787601</v>
      </c>
      <c r="V205">
        <f t="shared" si="124"/>
        <v>144.96620179327647</v>
      </c>
      <c r="W205">
        <f t="shared" si="101"/>
        <v>65286.282373177222</v>
      </c>
      <c r="X205">
        <f t="shared" si="102"/>
        <v>68737.531261679906</v>
      </c>
      <c r="Y205">
        <f t="shared" si="103"/>
        <v>61349.281680891167</v>
      </c>
      <c r="Z205">
        <f t="shared" si="125"/>
        <v>10685.229221744112</v>
      </c>
      <c r="AA205">
        <f t="shared" si="126"/>
        <v>139.64024858556601</v>
      </c>
      <c r="AB205">
        <f t="shared" si="127"/>
        <v>193</v>
      </c>
      <c r="AC205">
        <f>$AL$7*INDEX(I_L,MATCH(AB205-$AL$13,cpi_u,0))/INDEX(I_L,MATCH(AB2-$AL$13,cpi_u,0))</f>
        <v>1229.8076408704719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0.13060717365353458</v>
      </c>
      <c r="E206">
        <f t="shared" si="109"/>
        <v>1.1595597765205912E-2</v>
      </c>
      <c r="F206">
        <f t="shared" si="110"/>
        <v>0.20612294752945531</v>
      </c>
      <c r="G206">
        <f t="shared" si="111"/>
        <v>17.569842699360596</v>
      </c>
      <c r="H206" t="b">
        <f t="shared" si="112"/>
        <v>0</v>
      </c>
      <c r="I206">
        <f t="shared" si="113"/>
        <v>1</v>
      </c>
      <c r="J206">
        <f t="shared" si="114"/>
        <v>1229.8076408704715</v>
      </c>
      <c r="K206">
        <f t="shared" si="115"/>
        <v>8.0479992235381932</v>
      </c>
      <c r="L206">
        <f t="shared" si="116"/>
        <v>21861.018376396398</v>
      </c>
      <c r="M206">
        <f t="shared" si="117"/>
        <v>143.06095772381272</v>
      </c>
      <c r="N206">
        <f t="shared" si="99"/>
        <v>0.48001311072120478</v>
      </c>
      <c r="O206">
        <f t="shared" si="118"/>
        <v>0.99609253028396638</v>
      </c>
      <c r="P206">
        <f t="shared" si="119"/>
        <v>1237.8556400940097</v>
      </c>
      <c r="Q206">
        <f t="shared" si="120"/>
        <v>0.12147945681202899</v>
      </c>
      <c r="R206">
        <f t="shared" si="121"/>
        <v>1.073496350316272E-2</v>
      </c>
      <c r="S206">
        <f t="shared" si="122"/>
        <v>1238.3742543268675</v>
      </c>
      <c r="T206">
        <f t="shared" si="123"/>
        <v>21861.018376396398</v>
      </c>
      <c r="U206">
        <f t="shared" si="100"/>
        <v>1142846.0699347246</v>
      </c>
      <c r="V206">
        <f t="shared" si="124"/>
        <v>142.75763942597823</v>
      </c>
      <c r="W206">
        <f t="shared" si="101"/>
        <v>65045.890819291002</v>
      </c>
      <c r="X206">
        <f t="shared" si="102"/>
        <v>68490.724369454038</v>
      </c>
      <c r="Y206">
        <f t="shared" si="103"/>
        <v>60525.183601844452</v>
      </c>
      <c r="Z206">
        <f t="shared" si="125"/>
        <v>10534.739610381321</v>
      </c>
      <c r="AA206">
        <f t="shared" si="126"/>
        <v>137.46605690741376</v>
      </c>
      <c r="AB206">
        <f t="shared" si="127"/>
        <v>193</v>
      </c>
      <c r="AC206">
        <f>$AL$7*INDEX(I_L,MATCH(AB206-$AL$13,cpi_u,0))/INDEX(I_L,MATCH(AB2-$AL$13,cpi_u,0))</f>
        <v>1229.8076408704719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0.12996270561585857</v>
      </c>
      <c r="E207">
        <f t="shared" si="109"/>
        <v>1.153456103685413E-2</v>
      </c>
      <c r="F207">
        <f t="shared" si="110"/>
        <v>0.20266042302370071</v>
      </c>
      <c r="G207">
        <f t="shared" si="111"/>
        <v>17.367182276336894</v>
      </c>
      <c r="H207" t="b">
        <f t="shared" si="112"/>
        <v>1</v>
      </c>
      <c r="I207">
        <f t="shared" si="113"/>
        <v>1.0249999999999999</v>
      </c>
      <c r="J207">
        <f t="shared" si="114"/>
        <v>1260.5528318922331</v>
      </c>
      <c r="K207">
        <f t="shared" si="115"/>
        <v>8.0645767842385094</v>
      </c>
      <c r="L207">
        <f t="shared" si="116"/>
        <v>22147.714970580077</v>
      </c>
      <c r="M207">
        <f t="shared" si="117"/>
        <v>141.69334553598591</v>
      </c>
      <c r="N207">
        <f t="shared" si="99"/>
        <v>0.47813730935982418</v>
      </c>
      <c r="O207">
        <f t="shared" si="118"/>
        <v>0.99609218723513138</v>
      </c>
      <c r="P207">
        <f t="shared" si="119"/>
        <v>1268.6174086764715</v>
      </c>
      <c r="Q207">
        <f t="shared" si="120"/>
        <v>0.1208800285803357</v>
      </c>
      <c r="R207">
        <f t="shared" si="121"/>
        <v>1.0678731842703848E-2</v>
      </c>
      <c r="S207">
        <f t="shared" si="122"/>
        <v>1269.1370911697363</v>
      </c>
      <c r="T207">
        <f t="shared" si="123"/>
        <v>22147.714970580077</v>
      </c>
      <c r="U207">
        <f t="shared" si="100"/>
        <v>1124812.2614373562</v>
      </c>
      <c r="V207">
        <f t="shared" si="124"/>
        <v>140.50496166064144</v>
      </c>
      <c r="W207">
        <f t="shared" si="101"/>
        <v>64766.537457831335</v>
      </c>
      <c r="X207">
        <f t="shared" si="102"/>
        <v>68205.223700908478</v>
      </c>
      <c r="Y207">
        <f t="shared" si="103"/>
        <v>59720.290774652865</v>
      </c>
      <c r="Z207">
        <f t="shared" si="125"/>
        <v>10631.19355839474</v>
      </c>
      <c r="AA207">
        <f t="shared" si="126"/>
        <v>135.19532787934747</v>
      </c>
      <c r="AB207">
        <f t="shared" si="127"/>
        <v>205</v>
      </c>
      <c r="AC207">
        <f>$AL$7*INDEX(I_L,MATCH(AB207-$AL$13,cpi_u,0))/INDEX(I_L,MATCH(AB2-$AL$13,cpi_u,0))</f>
        <v>1260.5528318922336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0.12996270561585857</v>
      </c>
      <c r="E208">
        <f t="shared" si="109"/>
        <v>1.153456103685413E-2</v>
      </c>
      <c r="F208">
        <f t="shared" si="110"/>
        <v>0.20032282400457915</v>
      </c>
      <c r="G208">
        <f t="shared" si="111"/>
        <v>17.166859452332314</v>
      </c>
      <c r="H208" t="b">
        <f t="shared" si="112"/>
        <v>0</v>
      </c>
      <c r="I208">
        <f t="shared" si="113"/>
        <v>1</v>
      </c>
      <c r="J208">
        <f t="shared" si="114"/>
        <v>1260.5528318922331</v>
      </c>
      <c r="K208">
        <f t="shared" si="115"/>
        <v>8.0811884919996118</v>
      </c>
      <c r="L208">
        <f t="shared" si="116"/>
        <v>21892.25080042507</v>
      </c>
      <c r="M208">
        <f t="shared" si="117"/>
        <v>140.34747354999334</v>
      </c>
      <c r="N208">
        <f t="shared" si="99"/>
        <v>0.47626868239298742</v>
      </c>
      <c r="O208">
        <f t="shared" si="118"/>
        <v>0.99609186120752913</v>
      </c>
      <c r="P208">
        <f t="shared" si="119"/>
        <v>1268.6340203842328</v>
      </c>
      <c r="Q208">
        <f t="shared" si="120"/>
        <v>0.1208800285803357</v>
      </c>
      <c r="R208">
        <f t="shared" si="121"/>
        <v>1.0678731842703848E-2</v>
      </c>
      <c r="S208">
        <f t="shared" si="122"/>
        <v>1269.1547733383459</v>
      </c>
      <c r="T208">
        <f t="shared" si="123"/>
        <v>21892.25080042507</v>
      </c>
      <c r="U208">
        <f t="shared" si="100"/>
        <v>1106968.1126129432</v>
      </c>
      <c r="V208">
        <f t="shared" si="124"/>
        <v>138.27597507114865</v>
      </c>
      <c r="W208">
        <f t="shared" si="101"/>
        <v>64482.855218025943</v>
      </c>
      <c r="X208">
        <f t="shared" si="102"/>
        <v>67915.549661857789</v>
      </c>
      <c r="Y208">
        <f t="shared" si="103"/>
        <v>58928.583060063342</v>
      </c>
      <c r="Z208">
        <f t="shared" si="125"/>
        <v>10467.501893545701</v>
      </c>
      <c r="AA208">
        <f t="shared" si="126"/>
        <v>132.96187983238445</v>
      </c>
      <c r="AB208">
        <f t="shared" si="127"/>
        <v>205</v>
      </c>
      <c r="AC208">
        <f>$AL$7*INDEX(I_L,MATCH(AB208-$AL$13,cpi_u,0))/INDEX(I_L,MATCH(AB2-$AL$13,cpi_u,0))</f>
        <v>1260.5528318922336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0.12996270561585857</v>
      </c>
      <c r="E209">
        <f t="shared" si="109"/>
        <v>1.153456103685413E-2</v>
      </c>
      <c r="F209">
        <f t="shared" si="110"/>
        <v>0.19801218816402333</v>
      </c>
      <c r="G209">
        <f t="shared" si="111"/>
        <v>16.968847264168289</v>
      </c>
      <c r="H209" t="b">
        <f t="shared" si="112"/>
        <v>0</v>
      </c>
      <c r="I209">
        <f t="shared" si="113"/>
        <v>1</v>
      </c>
      <c r="J209">
        <f t="shared" si="114"/>
        <v>1260.5528318922331</v>
      </c>
      <c r="K209">
        <f t="shared" si="115"/>
        <v>8.0978344171588681</v>
      </c>
      <c r="L209">
        <f t="shared" si="116"/>
        <v>21639.733297333449</v>
      </c>
      <c r="M209">
        <f t="shared" si="117"/>
        <v>139.01438530762564</v>
      </c>
      <c r="N209">
        <f t="shared" si="99"/>
        <v>0.47440721098632754</v>
      </c>
      <c r="O209">
        <f t="shared" si="118"/>
        <v>0.99609155194226295</v>
      </c>
      <c r="P209">
        <f t="shared" si="119"/>
        <v>1268.6506663093919</v>
      </c>
      <c r="Q209">
        <f t="shared" si="120"/>
        <v>0.1208800285803357</v>
      </c>
      <c r="R209">
        <f t="shared" si="121"/>
        <v>1.0678731842703848E-2</v>
      </c>
      <c r="S209">
        <f t="shared" si="122"/>
        <v>1269.1724919293276</v>
      </c>
      <c r="T209">
        <f t="shared" si="123"/>
        <v>21639.733297333449</v>
      </c>
      <c r="U209">
        <f t="shared" si="100"/>
        <v>1089311.343163013</v>
      </c>
      <c r="V209">
        <f t="shared" si="124"/>
        <v>136.07039481596632</v>
      </c>
      <c r="W209">
        <f t="shared" si="101"/>
        <v>64194.77565003623</v>
      </c>
      <c r="X209">
        <f t="shared" si="102"/>
        <v>67621.639817134608</v>
      </c>
      <c r="Y209">
        <f t="shared" si="103"/>
        <v>58149.934646543654</v>
      </c>
      <c r="Z209">
        <f t="shared" si="125"/>
        <v>10306.327264856658</v>
      </c>
      <c r="AA209">
        <f t="shared" si="126"/>
        <v>130.76097462658495</v>
      </c>
      <c r="AB209">
        <f t="shared" si="127"/>
        <v>205</v>
      </c>
      <c r="AC209">
        <f>$AL$7*INDEX(I_L,MATCH(AB209-$AL$13,cpi_u,0))/INDEX(I_L,MATCH(AB2-$AL$13,cpi_u,0))</f>
        <v>1260.5528318922336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0.12996270561585857</v>
      </c>
      <c r="E210">
        <f t="shared" si="109"/>
        <v>1.153456103685413E-2</v>
      </c>
      <c r="F210">
        <f t="shared" si="110"/>
        <v>0.19572820449360434</v>
      </c>
      <c r="G210">
        <f t="shared" si="111"/>
        <v>16.773119059674684</v>
      </c>
      <c r="H210" t="b">
        <f t="shared" si="112"/>
        <v>0</v>
      </c>
      <c r="I210">
        <f t="shared" si="113"/>
        <v>1</v>
      </c>
      <c r="J210">
        <f t="shared" si="114"/>
        <v>1260.5528318922331</v>
      </c>
      <c r="K210">
        <f t="shared" si="115"/>
        <v>8.1145146301985136</v>
      </c>
      <c r="L210">
        <f t="shared" si="116"/>
        <v>21390.128472794109</v>
      </c>
      <c r="M210">
        <f t="shared" si="117"/>
        <v>137.69395938269761</v>
      </c>
      <c r="N210">
        <f t="shared" si="99"/>
        <v>0.47255287615713176</v>
      </c>
      <c r="O210">
        <f t="shared" si="118"/>
        <v>0.9960912591835599</v>
      </c>
      <c r="P210">
        <f t="shared" si="119"/>
        <v>1268.6673465224317</v>
      </c>
      <c r="Q210">
        <f t="shared" si="120"/>
        <v>0.1208800285803357</v>
      </c>
      <c r="R210">
        <f t="shared" si="121"/>
        <v>1.0678731842703848E-2</v>
      </c>
      <c r="S210">
        <f t="shared" si="122"/>
        <v>1269.1902470177058</v>
      </c>
      <c r="T210">
        <f t="shared" si="123"/>
        <v>21390.128472794109</v>
      </c>
      <c r="U210">
        <f t="shared" si="100"/>
        <v>1071839.6997076017</v>
      </c>
      <c r="V210">
        <f t="shared" si="124"/>
        <v>133.8879394160634</v>
      </c>
      <c r="W210">
        <f t="shared" si="101"/>
        <v>63902.229269002251</v>
      </c>
      <c r="X210">
        <f t="shared" si="102"/>
        <v>67323.430846018062</v>
      </c>
      <c r="Y210">
        <f t="shared" si="103"/>
        <v>57384.22137843298</v>
      </c>
      <c r="Z210">
        <f t="shared" si="125"/>
        <v>10147.631191417488</v>
      </c>
      <c r="AA210">
        <f t="shared" si="126"/>
        <v>128.59213809422283</v>
      </c>
      <c r="AB210">
        <f t="shared" si="127"/>
        <v>205</v>
      </c>
      <c r="AC210">
        <f>$AL$7*INDEX(I_L,MATCH(AB210-$AL$13,cpi_u,0))/INDEX(I_L,MATCH(AB2-$AL$13,cpi_u,0))</f>
        <v>1260.5528318922336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0.12996270561585857</v>
      </c>
      <c r="E211">
        <f t="shared" si="109"/>
        <v>1.153456103685413E-2</v>
      </c>
      <c r="F211">
        <f t="shared" si="110"/>
        <v>0.19347056557223899</v>
      </c>
      <c r="G211">
        <f t="shared" si="111"/>
        <v>16.579648494102447</v>
      </c>
      <c r="H211" t="b">
        <f t="shared" si="112"/>
        <v>0</v>
      </c>
      <c r="I211">
        <f t="shared" si="113"/>
        <v>1</v>
      </c>
      <c r="J211">
        <f t="shared" si="114"/>
        <v>1260.5528318922331</v>
      </c>
      <c r="K211">
        <f t="shared" si="115"/>
        <v>8.1312292017459669</v>
      </c>
      <c r="L211">
        <f t="shared" si="116"/>
        <v>21143.402730338516</v>
      </c>
      <c r="M211">
        <f t="shared" si="117"/>
        <v>136.38607550238865</v>
      </c>
      <c r="N211">
        <f t="shared" si="99"/>
        <v>0.47070565877902198</v>
      </c>
      <c r="O211">
        <f t="shared" si="118"/>
        <v>0.9960909826787393</v>
      </c>
      <c r="P211">
        <f t="shared" si="119"/>
        <v>1268.6840610939792</v>
      </c>
      <c r="Q211">
        <f t="shared" si="120"/>
        <v>0.1208800285803357</v>
      </c>
      <c r="R211">
        <f t="shared" si="121"/>
        <v>1.0678731842703848E-2</v>
      </c>
      <c r="S211">
        <f t="shared" si="122"/>
        <v>1269.208038678659</v>
      </c>
      <c r="T211">
        <f t="shared" si="123"/>
        <v>21143.402730338516</v>
      </c>
      <c r="U211">
        <f t="shared" si="100"/>
        <v>1054550.9554503816</v>
      </c>
      <c r="V211">
        <f t="shared" si="124"/>
        <v>131.72833071308108</v>
      </c>
      <c r="W211">
        <f t="shared" si="101"/>
        <v>63605.14553885132</v>
      </c>
      <c r="X211">
        <f t="shared" si="102"/>
        <v>67020.858529113088</v>
      </c>
      <c r="Y211">
        <f t="shared" si="103"/>
        <v>56631.320735279674</v>
      </c>
      <c r="Z211">
        <f t="shared" si="125"/>
        <v>9991.3757719700188</v>
      </c>
      <c r="AA211">
        <f t="shared" si="126"/>
        <v>126.45490293459919</v>
      </c>
      <c r="AB211">
        <f t="shared" si="127"/>
        <v>205</v>
      </c>
      <c r="AC211">
        <f>$AL$7*INDEX(I_L,MATCH(AB211-$AL$13,cpi_u,0))/INDEX(I_L,MATCH(AB2-$AL$13,cpi_u,0))</f>
        <v>1260.5528318922336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0.12996270561585857</v>
      </c>
      <c r="E212">
        <f t="shared" si="109"/>
        <v>1.153456103685413E-2</v>
      </c>
      <c r="F212">
        <f t="shared" si="110"/>
        <v>0.19123896752481132</v>
      </c>
      <c r="G212">
        <f t="shared" si="111"/>
        <v>16.388409526577636</v>
      </c>
      <c r="H212" t="b">
        <f t="shared" si="112"/>
        <v>0</v>
      </c>
      <c r="I212">
        <f t="shared" si="113"/>
        <v>1</v>
      </c>
      <c r="J212">
        <f t="shared" si="114"/>
        <v>1260.5528318922331</v>
      </c>
      <c r="K212">
        <f t="shared" si="115"/>
        <v>8.1479782025741283</v>
      </c>
      <c r="L212">
        <f t="shared" si="116"/>
        <v>20899.522861018639</v>
      </c>
      <c r="M212">
        <f t="shared" si="117"/>
        <v>135.09061453628772</v>
      </c>
      <c r="N212">
        <f t="shared" si="99"/>
        <v>0.46886553958655175</v>
      </c>
      <c r="O212">
        <f t="shared" si="118"/>
        <v>0.99609072217817951</v>
      </c>
      <c r="P212">
        <f t="shared" si="119"/>
        <v>1268.7008100948074</v>
      </c>
      <c r="Q212">
        <f t="shared" si="120"/>
        <v>0.1208800285803357</v>
      </c>
      <c r="R212">
        <f t="shared" si="121"/>
        <v>1.0678731842703848E-2</v>
      </c>
      <c r="S212">
        <f t="shared" si="122"/>
        <v>1269.2258669875207</v>
      </c>
      <c r="T212">
        <f t="shared" si="123"/>
        <v>20899.522861018639</v>
      </c>
      <c r="U212">
        <f t="shared" si="100"/>
        <v>1037442.9098482443</v>
      </c>
      <c r="V212">
        <f t="shared" si="124"/>
        <v>129.59129382805892</v>
      </c>
      <c r="W212">
        <f t="shared" si="101"/>
        <v>63303.452855860705</v>
      </c>
      <c r="X212">
        <f t="shared" si="102"/>
        <v>66713.857735043086</v>
      </c>
      <c r="Y212">
        <f t="shared" si="103"/>
        <v>55891.111811479379</v>
      </c>
      <c r="Z212">
        <f t="shared" si="125"/>
        <v>9837.5236764630081</v>
      </c>
      <c r="AA212">
        <f t="shared" si="126"/>
        <v>124.34880861657845</v>
      </c>
      <c r="AB212">
        <f t="shared" si="127"/>
        <v>205</v>
      </c>
      <c r="AC212">
        <f>$AL$7*INDEX(I_L,MATCH(AB212-$AL$13,cpi_u,0))/INDEX(I_L,MATCH(AB2-$AL$13,cpi_u,0))</f>
        <v>1260.5528318922336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0.12996270561585857</v>
      </c>
      <c r="E213">
        <f t="shared" si="109"/>
        <v>1.153456103685413E-2</v>
      </c>
      <c r="F213">
        <f t="shared" si="110"/>
        <v>0.18903310998127143</v>
      </c>
      <c r="G213">
        <f t="shared" si="111"/>
        <v>16.199376416596365</v>
      </c>
      <c r="H213" t="b">
        <f t="shared" si="112"/>
        <v>0</v>
      </c>
      <c r="I213">
        <f t="shared" si="113"/>
        <v>1</v>
      </c>
      <c r="J213">
        <f t="shared" si="114"/>
        <v>1260.5528318922331</v>
      </c>
      <c r="K213">
        <f t="shared" si="115"/>
        <v>8.1647617036016804</v>
      </c>
      <c r="L213">
        <f t="shared" si="116"/>
        <v>20658.456038937093</v>
      </c>
      <c r="M213">
        <f t="shared" si="117"/>
        <v>133.80745848554201</v>
      </c>
      <c r="N213">
        <f t="shared" si="99"/>
        <v>0.46703249917971901</v>
      </c>
      <c r="O213">
        <f t="shared" si="118"/>
        <v>0.99609047743528112</v>
      </c>
      <c r="P213">
        <f t="shared" si="119"/>
        <v>1268.7175935958348</v>
      </c>
      <c r="Q213">
        <f t="shared" si="120"/>
        <v>0.1208800285803357</v>
      </c>
      <c r="R213">
        <f t="shared" si="121"/>
        <v>1.0678731842703848E-2</v>
      </c>
      <c r="S213">
        <f t="shared" si="122"/>
        <v>1269.2437320197796</v>
      </c>
      <c r="T213">
        <f t="shared" si="123"/>
        <v>20658.456038937093</v>
      </c>
      <c r="U213">
        <f t="shared" si="100"/>
        <v>1020513.3882852765</v>
      </c>
      <c r="V213">
        <f t="shared" si="124"/>
        <v>127.47655712070996</v>
      </c>
      <c r="W213">
        <f t="shared" si="101"/>
        <v>62997.078531970867</v>
      </c>
      <c r="X213">
        <f t="shared" si="102"/>
        <v>66402.362406952918</v>
      </c>
      <c r="Y213">
        <f t="shared" si="103"/>
        <v>55163.475296200129</v>
      </c>
      <c r="Z213">
        <f t="shared" si="125"/>
        <v>9686.038137721298</v>
      </c>
      <c r="AA213">
        <f t="shared" si="126"/>
        <v>122.27340128244015</v>
      </c>
      <c r="AB213">
        <f t="shared" si="127"/>
        <v>205</v>
      </c>
      <c r="AC213">
        <f>$AL$7*INDEX(I_L,MATCH(AB213-$AL$13,cpi_u,0))/INDEX(I_L,MATCH(AB2-$AL$13,cpi_u,0))</f>
        <v>1260.5528318922336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0.12996270561585857</v>
      </c>
      <c r="E214">
        <f t="shared" si="109"/>
        <v>1.153456103685413E-2</v>
      </c>
      <c r="F214">
        <f t="shared" si="110"/>
        <v>0.18685269603620611</v>
      </c>
      <c r="G214">
        <f t="shared" si="111"/>
        <v>16.012523720560161</v>
      </c>
      <c r="H214" t="b">
        <f t="shared" si="112"/>
        <v>0</v>
      </c>
      <c r="I214">
        <f t="shared" si="113"/>
        <v>1</v>
      </c>
      <c r="J214">
        <f t="shared" si="114"/>
        <v>1260.5528318922331</v>
      </c>
      <c r="K214">
        <f t="shared" si="115"/>
        <v>8.1815797758933826</v>
      </c>
      <c r="L214">
        <f t="shared" si="116"/>
        <v>20420.169816828806</v>
      </c>
      <c r="M214">
        <f t="shared" si="117"/>
        <v>132.53649047210905</v>
      </c>
      <c r="N214">
        <f t="shared" si="99"/>
        <v>0.46520651802839957</v>
      </c>
      <c r="O214">
        <f t="shared" si="118"/>
        <v>0.99609024820643843</v>
      </c>
      <c r="P214">
        <f t="shared" si="119"/>
        <v>1268.7344116681265</v>
      </c>
      <c r="Q214">
        <f t="shared" si="120"/>
        <v>0.1208800285803357</v>
      </c>
      <c r="R214">
        <f t="shared" si="121"/>
        <v>1.0678731842703848E-2</v>
      </c>
      <c r="S214">
        <f t="shared" si="122"/>
        <v>1269.2616338510798</v>
      </c>
      <c r="T214">
        <f t="shared" si="123"/>
        <v>20420.169816828806</v>
      </c>
      <c r="U214">
        <f t="shared" si="100"/>
        <v>1003760.2417510592</v>
      </c>
      <c r="V214">
        <f t="shared" si="124"/>
        <v>125.38385214923557</v>
      </c>
      <c r="W214">
        <f t="shared" si="101"/>
        <v>62685.948777844911</v>
      </c>
      <c r="X214">
        <f t="shared" si="102"/>
        <v>66086.305548819379</v>
      </c>
      <c r="Y214">
        <f t="shared" si="103"/>
        <v>54448.293453596016</v>
      </c>
      <c r="Z214">
        <f t="shared" si="125"/>
        <v>9536.8829432278217</v>
      </c>
      <c r="AA214">
        <f t="shared" si="126"/>
        <v>120.22823365303165</v>
      </c>
      <c r="AB214">
        <f t="shared" si="127"/>
        <v>205</v>
      </c>
      <c r="AC214">
        <f>$AL$7*INDEX(I_L,MATCH(AB214-$AL$13,cpi_u,0))/INDEX(I_L,MATCH(AB2-$AL$13,cpi_u,0))</f>
        <v>1260.5528318922336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0.12996270561585857</v>
      </c>
      <c r="E215">
        <f t="shared" si="109"/>
        <v>1.153456103685413E-2</v>
      </c>
      <c r="F215">
        <f t="shared" si="110"/>
        <v>0.18469743220887574</v>
      </c>
      <c r="G215">
        <f t="shared" si="111"/>
        <v>15.827826288351284</v>
      </c>
      <c r="H215" t="b">
        <f t="shared" si="112"/>
        <v>0</v>
      </c>
      <c r="I215">
        <f t="shared" si="113"/>
        <v>1</v>
      </c>
      <c r="J215">
        <f t="shared" si="114"/>
        <v>1260.5528318922331</v>
      </c>
      <c r="K215">
        <f t="shared" si="115"/>
        <v>8.1984324906603803</v>
      </c>
      <c r="L215">
        <f t="shared" si="116"/>
        <v>20184.632121693667</v>
      </c>
      <c r="M215">
        <f t="shared" si="117"/>
        <v>131.27759472811044</v>
      </c>
      <c r="N215">
        <f t="shared" si="99"/>
        <v>0.46338757647669865</v>
      </c>
      <c r="O215">
        <f t="shared" si="118"/>
        <v>0.99609003425100362</v>
      </c>
      <c r="P215">
        <f t="shared" si="119"/>
        <v>1268.7512643828936</v>
      </c>
      <c r="Q215">
        <f t="shared" si="120"/>
        <v>0.1208800285803357</v>
      </c>
      <c r="R215">
        <f t="shared" si="121"/>
        <v>1.0678731842703848E-2</v>
      </c>
      <c r="S215">
        <f t="shared" si="122"/>
        <v>1269.2795725572214</v>
      </c>
      <c r="T215">
        <f t="shared" si="123"/>
        <v>20184.632121693667</v>
      </c>
      <c r="U215">
        <f t="shared" si="100"/>
        <v>987181.34652322938</v>
      </c>
      <c r="V215">
        <f t="shared" si="124"/>
        <v>123.31291363067305</v>
      </c>
      <c r="W215">
        <f t="shared" si="101"/>
        <v>62369.988685670709</v>
      </c>
      <c r="X215">
        <f t="shared" si="102"/>
        <v>65765.619211566649</v>
      </c>
      <c r="Y215">
        <f t="shared" si="103"/>
        <v>53745.450103303854</v>
      </c>
      <c r="Z215">
        <f t="shared" si="125"/>
        <v>9390.0224270172985</v>
      </c>
      <c r="AA215">
        <f t="shared" si="126"/>
        <v>118.21286493420568</v>
      </c>
      <c r="AB215">
        <f t="shared" si="127"/>
        <v>205</v>
      </c>
      <c r="AC215">
        <f>$AL$7*INDEX(I_L,MATCH(AB215-$AL$13,cpi_u,0))/INDEX(I_L,MATCH(AB2-$AL$13,cpi_u,0))</f>
        <v>1260.5528318922336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0.12996270561585857</v>
      </c>
      <c r="E216">
        <f t="shared" si="109"/>
        <v>1.153456103685413E-2</v>
      </c>
      <c r="F216">
        <f t="shared" si="110"/>
        <v>0.18256702840371225</v>
      </c>
      <c r="G216">
        <f t="shared" si="111"/>
        <v>15.645259259947572</v>
      </c>
      <c r="H216" t="b">
        <f t="shared" si="112"/>
        <v>0</v>
      </c>
      <c r="I216">
        <f t="shared" si="113"/>
        <v>1</v>
      </c>
      <c r="J216">
        <f t="shared" si="114"/>
        <v>1260.5528318922331</v>
      </c>
      <c r="K216">
        <f t="shared" si="115"/>
        <v>8.2153199192604998</v>
      </c>
      <c r="L216">
        <f t="shared" si="116"/>
        <v>19951.811250479546</v>
      </c>
      <c r="M216">
        <f t="shared" si="117"/>
        <v>130.03065658528729</v>
      </c>
      <c r="N216">
        <f t="shared" si="99"/>
        <v>0.46157565474722395</v>
      </c>
      <c r="O216">
        <f t="shared" si="118"/>
        <v>0.99608983533125472</v>
      </c>
      <c r="P216">
        <f t="shared" si="119"/>
        <v>1268.7681518114937</v>
      </c>
      <c r="Q216">
        <f t="shared" si="120"/>
        <v>0.1208800285803357</v>
      </c>
      <c r="R216">
        <f t="shared" si="121"/>
        <v>1.0678731842703848E-2</v>
      </c>
      <c r="S216">
        <f t="shared" si="122"/>
        <v>1269.2975482141608</v>
      </c>
      <c r="T216">
        <f t="shared" si="123"/>
        <v>19951.811250479546</v>
      </c>
      <c r="U216">
        <f t="shared" si="100"/>
        <v>970774.60385424155</v>
      </c>
      <c r="V216">
        <f t="shared" si="124"/>
        <v>121.26347940176771</v>
      </c>
      <c r="W216">
        <f t="shared" si="101"/>
        <v>62049.122211701615</v>
      </c>
      <c r="X216">
        <f t="shared" si="102"/>
        <v>65440.234478983548</v>
      </c>
      <c r="Y216">
        <f t="shared" si="103"/>
        <v>53054.830601214468</v>
      </c>
      <c r="Z216">
        <f t="shared" si="125"/>
        <v>9245.4214616802474</v>
      </c>
      <c r="AA216">
        <f t="shared" si="126"/>
        <v>116.2268607245276</v>
      </c>
      <c r="AB216">
        <f t="shared" si="127"/>
        <v>205</v>
      </c>
      <c r="AC216">
        <f>$AL$7*INDEX(I_L,MATCH(AB216-$AL$13,cpi_u,0))/INDEX(I_L,MATCH(AB2-$AL$13,cpi_u,0))</f>
        <v>1260.5528318922336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0.12996270561585857</v>
      </c>
      <c r="E217">
        <f t="shared" si="109"/>
        <v>1.153456103685413E-2</v>
      </c>
      <c r="F217">
        <f t="shared" si="110"/>
        <v>0.18046119787127254</v>
      </c>
      <c r="G217">
        <f t="shared" si="111"/>
        <v>15.4647980620763</v>
      </c>
      <c r="H217" t="b">
        <f t="shared" si="112"/>
        <v>0</v>
      </c>
      <c r="I217">
        <f t="shared" si="113"/>
        <v>1</v>
      </c>
      <c r="J217">
        <f t="shared" si="114"/>
        <v>1260.5528318922331</v>
      </c>
      <c r="K217">
        <f t="shared" si="115"/>
        <v>8.2322421331985574</v>
      </c>
      <c r="L217">
        <f t="shared" si="116"/>
        <v>19721.675865815097</v>
      </c>
      <c r="M217">
        <f t="shared" si="117"/>
        <v>128.79556246455527</v>
      </c>
      <c r="N217">
        <f t="shared" si="99"/>
        <v>0.45977073294528154</v>
      </c>
      <c r="O217">
        <f t="shared" si="118"/>
        <v>0.99608965121236548</v>
      </c>
      <c r="P217">
        <f t="shared" si="119"/>
        <v>1268.7850740254316</v>
      </c>
      <c r="Q217">
        <f t="shared" si="120"/>
        <v>0.1208800285803357</v>
      </c>
      <c r="R217">
        <f t="shared" si="121"/>
        <v>1.0678731842703848E-2</v>
      </c>
      <c r="S217">
        <f t="shared" si="122"/>
        <v>1269.3155608980101</v>
      </c>
      <c r="T217">
        <f t="shared" si="123"/>
        <v>19721.675865815097</v>
      </c>
      <c r="U217">
        <f t="shared" si="100"/>
        <v>954537.93966226431</v>
      </c>
      <c r="V217">
        <f t="shared" si="124"/>
        <v>119.23529038036138</v>
      </c>
      <c r="W217">
        <f t="shared" si="101"/>
        <v>61723.272158531501</v>
      </c>
      <c r="X217">
        <f t="shared" si="102"/>
        <v>65110.081453439772</v>
      </c>
      <c r="Y217">
        <f t="shared" si="103"/>
        <v>52376.321820519428</v>
      </c>
      <c r="Z217">
        <f t="shared" si="125"/>
        <v>9103.0454504761292</v>
      </c>
      <c r="AA217">
        <f t="shared" si="126"/>
        <v>114.26979292423631</v>
      </c>
      <c r="AB217">
        <f t="shared" si="127"/>
        <v>205</v>
      </c>
      <c r="AC217">
        <f>$AL$7*INDEX(I_L,MATCH(AB217-$AL$13,cpi_u,0))/INDEX(I_L,MATCH(AB2-$AL$13,cpi_u,0))</f>
        <v>1260.5528318922336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0.14630506227256909</v>
      </c>
      <c r="E218">
        <f t="shared" si="109"/>
        <v>1.309528121979997E-2</v>
      </c>
      <c r="F218">
        <f t="shared" si="110"/>
        <v>0.20251587963030673</v>
      </c>
      <c r="G218">
        <f t="shared" si="111"/>
        <v>15.262282182445993</v>
      </c>
      <c r="H218" t="b">
        <f t="shared" si="112"/>
        <v>0</v>
      </c>
      <c r="I218">
        <f t="shared" si="113"/>
        <v>1</v>
      </c>
      <c r="J218">
        <f t="shared" si="114"/>
        <v>1260.5528318922331</v>
      </c>
      <c r="K218">
        <f t="shared" si="115"/>
        <v>8.2491992041266453</v>
      </c>
      <c r="L218">
        <f t="shared" si="116"/>
        <v>19494.194991791799</v>
      </c>
      <c r="M218">
        <f t="shared" si="117"/>
        <v>127.5721998656591</v>
      </c>
      <c r="N218">
        <f t="shared" si="99"/>
        <v>0.45797279106299404</v>
      </c>
      <c r="O218">
        <f t="shared" si="118"/>
        <v>0.99608948166237132</v>
      </c>
      <c r="P218">
        <f t="shared" si="119"/>
        <v>1268.8020310963598</v>
      </c>
      <c r="Q218">
        <f t="shared" si="120"/>
        <v>0.13608027029869643</v>
      </c>
      <c r="R218">
        <f t="shared" si="121"/>
        <v>1.211562588191617E-2</v>
      </c>
      <c r="S218">
        <f t="shared" si="122"/>
        <v>1269.333610685039</v>
      </c>
      <c r="T218">
        <f t="shared" si="123"/>
        <v>19494.194991791799</v>
      </c>
      <c r="U218">
        <f t="shared" si="100"/>
        <v>938469.30422615528</v>
      </c>
      <c r="V218">
        <f t="shared" si="124"/>
        <v>117.22809052729056</v>
      </c>
      <c r="W218">
        <f t="shared" si="101"/>
        <v>61489.447843229049</v>
      </c>
      <c r="X218">
        <f t="shared" si="102"/>
        <v>64869.305672044342</v>
      </c>
      <c r="Y218">
        <f t="shared" si="103"/>
        <v>51584.343919928244</v>
      </c>
      <c r="Z218">
        <f t="shared" si="125"/>
        <v>8962.8603195543528</v>
      </c>
      <c r="AA218">
        <f t="shared" si="126"/>
        <v>112.34123964544463</v>
      </c>
      <c r="AB218">
        <f t="shared" si="127"/>
        <v>205</v>
      </c>
      <c r="AC218">
        <f>$AL$7*INDEX(I_L,MATCH(AB218-$AL$13,cpi_u,0))/INDEX(I_L,MATCH(AB2-$AL$13,cpi_u,0))</f>
        <v>1260.5528318922336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0.14565665286708329</v>
      </c>
      <c r="E219">
        <f t="shared" si="109"/>
        <v>1.3032837403136655E-2</v>
      </c>
      <c r="F219">
        <f t="shared" si="110"/>
        <v>0.19891084208460827</v>
      </c>
      <c r="G219">
        <f t="shared" si="111"/>
        <v>15.063371340361385</v>
      </c>
      <c r="H219" t="b">
        <f t="shared" si="112"/>
        <v>1</v>
      </c>
      <c r="I219">
        <f t="shared" si="113"/>
        <v>1.0250000000000001</v>
      </c>
      <c r="J219">
        <f t="shared" si="114"/>
        <v>1292.0666526895391</v>
      </c>
      <c r="K219">
        <f t="shared" si="115"/>
        <v>8.2661912038444711</v>
      </c>
      <c r="L219">
        <f t="shared" si="116"/>
        <v>19719.885851876188</v>
      </c>
      <c r="M219">
        <f t="shared" si="117"/>
        <v>126.16094272712726</v>
      </c>
      <c r="N219">
        <f t="shared" si="99"/>
        <v>0.45618180898334415</v>
      </c>
      <c r="O219">
        <f t="shared" si="118"/>
        <v>0.99608932645213955</v>
      </c>
      <c r="P219">
        <f t="shared" si="119"/>
        <v>1300.3328438933836</v>
      </c>
      <c r="Q219">
        <f t="shared" si="120"/>
        <v>0.13547717614875965</v>
      </c>
      <c r="R219">
        <f t="shared" si="121"/>
        <v>1.2058174870713811E-2</v>
      </c>
      <c r="S219">
        <f t="shared" si="122"/>
        <v>1300.8655184489799</v>
      </c>
      <c r="T219">
        <f t="shared" si="123"/>
        <v>19719.885851876188</v>
      </c>
      <c r="U219">
        <f t="shared" si="100"/>
        <v>922114.61194600759</v>
      </c>
      <c r="V219">
        <f t="shared" si="124"/>
        <v>115.18515812819196</v>
      </c>
      <c r="W219">
        <f t="shared" si="101"/>
        <v>61215.686124344516</v>
      </c>
      <c r="X219">
        <f t="shared" si="102"/>
        <v>64588.86461079846</v>
      </c>
      <c r="Y219">
        <f t="shared" si="103"/>
        <v>50811.440138773934</v>
      </c>
      <c r="Z219">
        <f t="shared" si="125"/>
        <v>9031.1711630273858</v>
      </c>
      <c r="AA219">
        <f t="shared" si="126"/>
        <v>110.32365286683216</v>
      </c>
      <c r="AB219">
        <f t="shared" si="127"/>
        <v>217</v>
      </c>
      <c r="AC219">
        <f>$AL$7*INDEX(I_L,MATCH(AB219-$AL$13,cpi_u,0))/INDEX(I_L,MATCH(AB2-$AL$13,cpi_u,0))</f>
        <v>1292.0666526895395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0.14565665286708329</v>
      </c>
      <c r="E220">
        <f t="shared" si="109"/>
        <v>1.3032837403136655E-2</v>
      </c>
      <c r="F220">
        <f t="shared" si="110"/>
        <v>0.1963184694219986</v>
      </c>
      <c r="G220">
        <f t="shared" si="111"/>
        <v>14.867052870939387</v>
      </c>
      <c r="H220" t="b">
        <f t="shared" si="112"/>
        <v>0</v>
      </c>
      <c r="I220">
        <f t="shared" si="113"/>
        <v>1</v>
      </c>
      <c r="J220">
        <f t="shared" si="114"/>
        <v>1292.0666526895391</v>
      </c>
      <c r="K220">
        <f t="shared" si="115"/>
        <v>8.283218204299601</v>
      </c>
      <c r="L220">
        <f t="shared" si="116"/>
        <v>19462.879785960271</v>
      </c>
      <c r="M220">
        <f t="shared" si="117"/>
        <v>124.7731917046063</v>
      </c>
      <c r="N220">
        <f t="shared" si="99"/>
        <v>0.45439776648414343</v>
      </c>
      <c r="O220">
        <f t="shared" si="118"/>
        <v>0.99608918535533741</v>
      </c>
      <c r="P220">
        <f t="shared" si="119"/>
        <v>1300.3498708938387</v>
      </c>
      <c r="Q220">
        <f t="shared" si="120"/>
        <v>0.13547717614875965</v>
      </c>
      <c r="R220">
        <f t="shared" si="121"/>
        <v>1.2058174870713811E-2</v>
      </c>
      <c r="S220">
        <f t="shared" si="122"/>
        <v>1300.8836426718046</v>
      </c>
      <c r="T220">
        <f t="shared" si="123"/>
        <v>19462.879785960271</v>
      </c>
      <c r="U220">
        <f t="shared" si="100"/>
        <v>905957.26560777146</v>
      </c>
      <c r="V220">
        <f t="shared" si="124"/>
        <v>113.16687702865043</v>
      </c>
      <c r="W220">
        <f t="shared" si="101"/>
        <v>60937.246505569827</v>
      </c>
      <c r="X220">
        <f t="shared" si="102"/>
        <v>64303.912497931917</v>
      </c>
      <c r="Y220">
        <f t="shared" si="103"/>
        <v>50052.401307240812</v>
      </c>
      <c r="Z220">
        <f t="shared" si="125"/>
        <v>8878.6117087847178</v>
      </c>
      <c r="AA220">
        <f t="shared" si="126"/>
        <v>108.34203646623737</v>
      </c>
      <c r="AB220">
        <f t="shared" si="127"/>
        <v>217</v>
      </c>
      <c r="AC220">
        <f>$AL$7*INDEX(I_L,MATCH(AB220-$AL$13,cpi_u,0))/INDEX(I_L,MATCH(AB2-$AL$13,cpi_u,0))</f>
        <v>1292.0666526895395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0.14565665286708329</v>
      </c>
      <c r="E221">
        <f t="shared" si="109"/>
        <v>1.3032837403136655E-2</v>
      </c>
      <c r="F221">
        <f t="shared" si="110"/>
        <v>0.19375988273078903</v>
      </c>
      <c r="G221">
        <f t="shared" si="111"/>
        <v>14.673292988208598</v>
      </c>
      <c r="H221" t="b">
        <f t="shared" si="112"/>
        <v>0</v>
      </c>
      <c r="I221">
        <f t="shared" si="113"/>
        <v>1</v>
      </c>
      <c r="J221">
        <f t="shared" si="114"/>
        <v>1292.0666526895391</v>
      </c>
      <c r="K221">
        <f t="shared" si="115"/>
        <v>8.3002802775878397</v>
      </c>
      <c r="L221">
        <f t="shared" si="116"/>
        <v>19209.223238313058</v>
      </c>
      <c r="M221">
        <f t="shared" si="117"/>
        <v>123.40070573051386</v>
      </c>
      <c r="N221">
        <f t="shared" si="99"/>
        <v>0.45262064324192808</v>
      </c>
      <c r="O221">
        <f t="shared" si="118"/>
        <v>0.99608905814840232</v>
      </c>
      <c r="P221">
        <f t="shared" si="119"/>
        <v>1300.366932967127</v>
      </c>
      <c r="Q221">
        <f t="shared" si="120"/>
        <v>0.13547717614875965</v>
      </c>
      <c r="R221">
        <f t="shared" si="121"/>
        <v>1.2058174870713811E-2</v>
      </c>
      <c r="S221">
        <f t="shared" si="122"/>
        <v>1300.9018042275609</v>
      </c>
      <c r="T221">
        <f t="shared" si="123"/>
        <v>19209.223238313058</v>
      </c>
      <c r="U221">
        <f t="shared" si="100"/>
        <v>889994.62074762234</v>
      </c>
      <c r="V221">
        <f t="shared" si="124"/>
        <v>111.17291689772898</v>
      </c>
      <c r="W221">
        <f t="shared" si="101"/>
        <v>60654.04824007945</v>
      </c>
      <c r="X221">
        <f t="shared" si="102"/>
        <v>64014.375907750829</v>
      </c>
      <c r="Y221">
        <f t="shared" si="103"/>
        <v>49307.0724041258</v>
      </c>
      <c r="Z221">
        <f t="shared" si="125"/>
        <v>8728.6281353847589</v>
      </c>
      <c r="AA221">
        <f t="shared" si="126"/>
        <v>106.39216222384405</v>
      </c>
      <c r="AB221">
        <f t="shared" si="127"/>
        <v>217</v>
      </c>
      <c r="AC221">
        <f>$AL$7*INDEX(I_L,MATCH(AB221-$AL$13,cpi_u,0))/INDEX(I_L,MATCH(AB2-$AL$13,cpi_u,0))</f>
        <v>1292.0666526895395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0.14565665286708329</v>
      </c>
      <c r="E222">
        <f t="shared" si="109"/>
        <v>1.3032837403136655E-2</v>
      </c>
      <c r="F222">
        <f t="shared" si="110"/>
        <v>0.19123464168390783</v>
      </c>
      <c r="G222">
        <f t="shared" si="111"/>
        <v>14.48205834652469</v>
      </c>
      <c r="H222" t="b">
        <f t="shared" si="112"/>
        <v>0</v>
      </c>
      <c r="I222">
        <f t="shared" si="113"/>
        <v>1</v>
      </c>
      <c r="J222">
        <f t="shared" si="114"/>
        <v>1292.0666526895391</v>
      </c>
      <c r="K222">
        <f t="shared" si="115"/>
        <v>8.3173774959534761</v>
      </c>
      <c r="L222">
        <f t="shared" si="116"/>
        <v>18958.872555207567</v>
      </c>
      <c r="M222">
        <f t="shared" si="117"/>
        <v>122.04331689165812</v>
      </c>
      <c r="N222">
        <f t="shared" si="99"/>
        <v>0.4508504188357827</v>
      </c>
      <c r="O222">
        <f t="shared" si="118"/>
        <v>0.9960889446105109</v>
      </c>
      <c r="P222">
        <f t="shared" si="119"/>
        <v>1300.3840301854925</v>
      </c>
      <c r="Q222">
        <f t="shared" si="120"/>
        <v>0.13547717614875965</v>
      </c>
      <c r="R222">
        <f t="shared" si="121"/>
        <v>1.2058174870713811E-2</v>
      </c>
      <c r="S222">
        <f t="shared" si="122"/>
        <v>1300.9200031931484</v>
      </c>
      <c r="T222">
        <f t="shared" si="123"/>
        <v>18958.872555207567</v>
      </c>
      <c r="U222">
        <f t="shared" si="100"/>
        <v>874224.06777444587</v>
      </c>
      <c r="V222">
        <f t="shared" si="124"/>
        <v>109.20295176058535</v>
      </c>
      <c r="W222">
        <f t="shared" si="101"/>
        <v>60366.00922715092</v>
      </c>
      <c r="X222">
        <f t="shared" si="102"/>
        <v>63720.180260279805</v>
      </c>
      <c r="Y222">
        <f t="shared" si="103"/>
        <v>48575.300605995515</v>
      </c>
      <c r="Z222">
        <f t="shared" si="125"/>
        <v>8581.1770910797859</v>
      </c>
      <c r="AA222">
        <f t="shared" si="126"/>
        <v>104.47352113424444</v>
      </c>
      <c r="AB222">
        <f t="shared" si="127"/>
        <v>217</v>
      </c>
      <c r="AC222">
        <f>$AL$7*INDEX(I_L,MATCH(AB222-$AL$13,cpi_u,0))/INDEX(I_L,MATCH(AB2-$AL$13,cpi_u,0))</f>
        <v>1292.0666526895395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0.14565665286708329</v>
      </c>
      <c r="E223">
        <f t="shared" si="109"/>
        <v>1.3032837403136655E-2</v>
      </c>
      <c r="F223">
        <f t="shared" si="110"/>
        <v>0.18874231169299435</v>
      </c>
      <c r="G223">
        <f t="shared" si="111"/>
        <v>14.293316034831696</v>
      </c>
      <c r="H223" t="b">
        <f t="shared" si="112"/>
        <v>0</v>
      </c>
      <c r="I223">
        <f t="shared" si="113"/>
        <v>1</v>
      </c>
      <c r="J223">
        <f t="shared" si="114"/>
        <v>1292.0666526895391</v>
      </c>
      <c r="K223">
        <f t="shared" si="115"/>
        <v>8.334509931789615</v>
      </c>
      <c r="L223">
        <f t="shared" si="116"/>
        <v>18711.784651848757</v>
      </c>
      <c r="M223">
        <f t="shared" si="117"/>
        <v>120.70085912186671</v>
      </c>
      <c r="N223">
        <f t="shared" si="99"/>
        <v>0.44908707275109205</v>
      </c>
      <c r="O223">
        <f t="shared" si="118"/>
        <v>0.99608884452354718</v>
      </c>
      <c r="P223">
        <f t="shared" si="119"/>
        <v>1300.4011626213287</v>
      </c>
      <c r="Q223">
        <f t="shared" si="120"/>
        <v>0.13547717614875965</v>
      </c>
      <c r="R223">
        <f t="shared" si="121"/>
        <v>1.2058174870713811E-2</v>
      </c>
      <c r="S223">
        <f t="shared" si="122"/>
        <v>1300.9382396456256</v>
      </c>
      <c r="T223">
        <f t="shared" si="123"/>
        <v>18711.784651848757</v>
      </c>
      <c r="U223">
        <f t="shared" si="100"/>
        <v>858643.03149596241</v>
      </c>
      <c r="V223">
        <f t="shared" si="124"/>
        <v>107.25665993927834</v>
      </c>
      <c r="W223">
        <f t="shared" si="101"/>
        <v>60073.045989014579</v>
      </c>
      <c r="X223">
        <f t="shared" si="102"/>
        <v>63421.249802648577</v>
      </c>
      <c r="Y223">
        <f t="shared" si="103"/>
        <v>47856.935257299454</v>
      </c>
      <c r="Z223">
        <f t="shared" si="125"/>
        <v>8436.2159474509826</v>
      </c>
      <c r="AA223">
        <f t="shared" si="126"/>
        <v>102.58561233412223</v>
      </c>
      <c r="AB223">
        <f t="shared" si="127"/>
        <v>217</v>
      </c>
      <c r="AC223">
        <f>$AL$7*INDEX(I_L,MATCH(AB223-$AL$13,cpi_u,0))/INDEX(I_L,MATCH(AB2-$AL$13,cpi_u,0))</f>
        <v>1292.0666526895395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0.14565665286708329</v>
      </c>
      <c r="E224">
        <f t="shared" si="109"/>
        <v>1.3032837403136655E-2</v>
      </c>
      <c r="F224">
        <f t="shared" si="110"/>
        <v>0.18628246383360741</v>
      </c>
      <c r="G224">
        <f t="shared" si="111"/>
        <v>14.107033570998087</v>
      </c>
      <c r="H224" t="b">
        <f t="shared" si="112"/>
        <v>0</v>
      </c>
      <c r="I224">
        <f t="shared" si="113"/>
        <v>1</v>
      </c>
      <c r="J224">
        <f t="shared" si="114"/>
        <v>1292.0666526895391</v>
      </c>
      <c r="K224">
        <f t="shared" si="115"/>
        <v>8.351677657638481</v>
      </c>
      <c r="L224">
        <f t="shared" si="116"/>
        <v>18467.917004958705</v>
      </c>
      <c r="M224">
        <f t="shared" si="117"/>
        <v>119.37316818166971</v>
      </c>
      <c r="N224">
        <f t="shared" si="99"/>
        <v>0.44733058438322504</v>
      </c>
      <c r="O224">
        <f t="shared" si="118"/>
        <v>0.99608875767207716</v>
      </c>
      <c r="P224">
        <f t="shared" si="119"/>
        <v>1300.4183303471775</v>
      </c>
      <c r="Q224">
        <f t="shared" si="120"/>
        <v>0.13547717614875965</v>
      </c>
      <c r="R224">
        <f t="shared" si="121"/>
        <v>1.2058174870713811E-2</v>
      </c>
      <c r="S224">
        <f t="shared" si="122"/>
        <v>1300.9565136622086</v>
      </c>
      <c r="T224">
        <f t="shared" si="123"/>
        <v>18467.917004958705</v>
      </c>
      <c r="U224">
        <f t="shared" si="100"/>
        <v>843248.97065153706</v>
      </c>
      <c r="V224">
        <f t="shared" si="124"/>
        <v>105.33372399440907</v>
      </c>
      <c r="W224">
        <f t="shared" si="101"/>
        <v>59775.07364731378</v>
      </c>
      <c r="X224">
        <f t="shared" si="102"/>
        <v>63117.507590184825</v>
      </c>
      <c r="Y224">
        <f t="shared" si="103"/>
        <v>47151.827840925333</v>
      </c>
      <c r="Z224">
        <f t="shared" si="125"/>
        <v>8293.7027875670192</v>
      </c>
      <c r="AA224">
        <f t="shared" si="126"/>
        <v>100.72794297341019</v>
      </c>
      <c r="AB224">
        <f t="shared" si="127"/>
        <v>217</v>
      </c>
      <c r="AC224">
        <f>$AL$7*INDEX(I_L,MATCH(AB224-$AL$13,cpi_u,0))/INDEX(I_L,MATCH(AB2-$AL$13,cpi_u,0))</f>
        <v>1292.0666526895395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0.14565665286708329</v>
      </c>
      <c r="E225">
        <f t="shared" si="109"/>
        <v>1.3032837403136655E-2</v>
      </c>
      <c r="F225">
        <f t="shared" si="110"/>
        <v>0.18385467477140832</v>
      </c>
      <c r="G225">
        <f t="shared" si="111"/>
        <v>13.923178896226679</v>
      </c>
      <c r="H225" t="b">
        <f t="shared" si="112"/>
        <v>0</v>
      </c>
      <c r="I225">
        <f t="shared" si="113"/>
        <v>1</v>
      </c>
      <c r="J225">
        <f t="shared" si="114"/>
        <v>1292.0666526895391</v>
      </c>
      <c r="K225">
        <f t="shared" si="115"/>
        <v>8.3688807461917225</v>
      </c>
      <c r="L225">
        <f t="shared" si="116"/>
        <v>18227.227645458453</v>
      </c>
      <c r="M225">
        <f t="shared" si="117"/>
        <v>118.06008163820616</v>
      </c>
      <c r="N225">
        <f t="shared" si="99"/>
        <v>0.44558093304114765</v>
      </c>
      <c r="O225">
        <f t="shared" si="118"/>
        <v>0.99608868384331517</v>
      </c>
      <c r="P225">
        <f t="shared" si="119"/>
        <v>1300.4355334357308</v>
      </c>
      <c r="Q225">
        <f t="shared" si="120"/>
        <v>0.13547717614875965</v>
      </c>
      <c r="R225">
        <f t="shared" si="121"/>
        <v>1.2058174870713811E-2</v>
      </c>
      <c r="S225">
        <f t="shared" si="122"/>
        <v>1300.974825320274</v>
      </c>
      <c r="T225">
        <f t="shared" si="123"/>
        <v>18227.227645458453</v>
      </c>
      <c r="U225">
        <f t="shared" si="100"/>
        <v>828039.37745158351</v>
      </c>
      <c r="V225">
        <f t="shared" si="124"/>
        <v>103.43383066758616</v>
      </c>
      <c r="W225">
        <f t="shared" si="101"/>
        <v>59472.005899169475</v>
      </c>
      <c r="X225">
        <f t="shared" si="102"/>
        <v>62808.875467208985</v>
      </c>
      <c r="Y225">
        <f t="shared" si="103"/>
        <v>46459.831949188745</v>
      </c>
      <c r="Z225">
        <f t="shared" si="125"/>
        <v>8153.5963943290053</v>
      </c>
      <c r="AA225">
        <f t="shared" si="126"/>
        <v>98.900028088433132</v>
      </c>
      <c r="AB225">
        <f t="shared" si="127"/>
        <v>217</v>
      </c>
      <c r="AC225">
        <f>$AL$7*INDEX(I_L,MATCH(AB225-$AL$13,cpi_u,0))/INDEX(I_L,MATCH(AB2-$AL$13,cpi_u,0))</f>
        <v>1292.0666526895395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0.14565665286708329</v>
      </c>
      <c r="E226">
        <f t="shared" si="109"/>
        <v>1.3032837403136655E-2</v>
      </c>
      <c r="F226">
        <f t="shared" si="110"/>
        <v>0.18145852668930598</v>
      </c>
      <c r="G226">
        <f t="shared" si="111"/>
        <v>13.741720369537372</v>
      </c>
      <c r="H226" t="b">
        <f t="shared" si="112"/>
        <v>0</v>
      </c>
      <c r="I226">
        <f t="shared" si="113"/>
        <v>1</v>
      </c>
      <c r="J226">
        <f t="shared" si="114"/>
        <v>1292.0666526895391</v>
      </c>
      <c r="K226">
        <f t="shared" si="115"/>
        <v>8.3861192702907168</v>
      </c>
      <c r="L226">
        <f t="shared" si="116"/>
        <v>17989.675151245236</v>
      </c>
      <c r="M226">
        <f t="shared" si="117"/>
        <v>116.76143884535158</v>
      </c>
      <c r="N226">
        <f t="shared" si="99"/>
        <v>0.44383809795096935</v>
      </c>
      <c r="O226">
        <f t="shared" si="118"/>
        <v>0.9960886228270962</v>
      </c>
      <c r="P226">
        <f t="shared" si="119"/>
        <v>1300.4527719598298</v>
      </c>
      <c r="Q226">
        <f t="shared" si="120"/>
        <v>0.13547717614875965</v>
      </c>
      <c r="R226">
        <f t="shared" si="121"/>
        <v>1.2058174870713811E-2</v>
      </c>
      <c r="S226">
        <f t="shared" si="122"/>
        <v>1300.9931746973568</v>
      </c>
      <c r="T226">
        <f t="shared" si="123"/>
        <v>17989.675151245236</v>
      </c>
      <c r="U226">
        <f t="shared" si="100"/>
        <v>813011.77712345484</v>
      </c>
      <c r="V226">
        <f t="shared" si="124"/>
        <v>101.5566708247009</v>
      </c>
      <c r="W226">
        <f t="shared" si="101"/>
        <v>59163.754992842078</v>
      </c>
      <c r="X226">
        <f t="shared" si="102"/>
        <v>62495.274047525942</v>
      </c>
      <c r="Y226">
        <f t="shared" si="103"/>
        <v>45780.803255251143</v>
      </c>
      <c r="Z226">
        <f t="shared" si="125"/>
        <v>8015.8562389990011</v>
      </c>
      <c r="AA226">
        <f t="shared" si="126"/>
        <v>97.101390477006603</v>
      </c>
      <c r="AB226">
        <f t="shared" si="127"/>
        <v>217</v>
      </c>
      <c r="AC226">
        <f>$AL$7*INDEX(I_L,MATCH(AB226-$AL$13,cpi_u,0))/INDEX(I_L,MATCH(AB2-$AL$13,cpi_u,0))</f>
        <v>1292.0666526895395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0.14565665286708329</v>
      </c>
      <c r="E227">
        <f t="shared" si="109"/>
        <v>1.3032837403136655E-2</v>
      </c>
      <c r="F227">
        <f t="shared" si="110"/>
        <v>0.17909360721555151</v>
      </c>
      <c r="G227">
        <f t="shared" si="111"/>
        <v>13.562626762321822</v>
      </c>
      <c r="H227" t="b">
        <f t="shared" si="112"/>
        <v>0</v>
      </c>
      <c r="I227">
        <f t="shared" si="113"/>
        <v>1</v>
      </c>
      <c r="J227">
        <f t="shared" si="114"/>
        <v>1292.0666526895391</v>
      </c>
      <c r="K227">
        <f t="shared" si="115"/>
        <v>8.4033933029268884</v>
      </c>
      <c r="L227">
        <f t="shared" si="116"/>
        <v>17755.218640063809</v>
      </c>
      <c r="M227">
        <f t="shared" si="117"/>
        <v>115.47708092406435</v>
      </c>
      <c r="N227">
        <f t="shared" si="99"/>
        <v>0.44210205825942239</v>
      </c>
      <c r="O227">
        <f t="shared" si="118"/>
        <v>0.99608857441584764</v>
      </c>
      <c r="P227">
        <f t="shared" si="119"/>
        <v>1300.4700459924659</v>
      </c>
      <c r="Q227">
        <f t="shared" si="120"/>
        <v>0.13547717614875965</v>
      </c>
      <c r="R227">
        <f t="shared" si="121"/>
        <v>1.2058174870713811E-2</v>
      </c>
      <c r="S227">
        <f t="shared" si="122"/>
        <v>1301.0115618711523</v>
      </c>
      <c r="T227">
        <f t="shared" si="123"/>
        <v>17755.218640063809</v>
      </c>
      <c r="U227">
        <f t="shared" si="100"/>
        <v>798163.72746372758</v>
      </c>
      <c r="V227">
        <f t="shared" si="124"/>
        <v>99.701939400001308</v>
      </c>
      <c r="W227">
        <f t="shared" si="101"/>
        <v>58850.231702983874</v>
      </c>
      <c r="X227">
        <f t="shared" si="102"/>
        <v>62176.622694608865</v>
      </c>
      <c r="Y227">
        <f t="shared" si="103"/>
        <v>45114.599484959319</v>
      </c>
      <c r="Z227">
        <f t="shared" si="125"/>
        <v>7880.442469909518</v>
      </c>
      <c r="AA227">
        <f t="shared" si="126"/>
        <v>95.331560575463669</v>
      </c>
      <c r="AB227">
        <f t="shared" si="127"/>
        <v>217</v>
      </c>
      <c r="AC227">
        <f>$AL$7*INDEX(I_L,MATCH(AB227-$AL$13,cpi_u,0))/INDEX(I_L,MATCH(AB2-$AL$13,cpi_u,0))</f>
        <v>1292.0666526895395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0.14565665286708329</v>
      </c>
      <c r="E228">
        <f t="shared" si="109"/>
        <v>1.3032837403136655E-2</v>
      </c>
      <c r="F228">
        <f t="shared" si="110"/>
        <v>0.17675950935277002</v>
      </c>
      <c r="G228">
        <f t="shared" si="111"/>
        <v>13.385867252969051</v>
      </c>
      <c r="H228" t="b">
        <f t="shared" si="112"/>
        <v>0</v>
      </c>
      <c r="I228">
        <f t="shared" si="113"/>
        <v>1</v>
      </c>
      <c r="J228">
        <f t="shared" si="114"/>
        <v>1292.0666526895391</v>
      </c>
      <c r="K228">
        <f t="shared" si="115"/>
        <v>8.4207029172420143</v>
      </c>
      <c r="L228">
        <f t="shared" si="116"/>
        <v>17523.817762470717</v>
      </c>
      <c r="M228">
        <f t="shared" si="117"/>
        <v>114.20685074294798</v>
      </c>
      <c r="N228">
        <f t="shared" si="99"/>
        <v>0.44037279303727567</v>
      </c>
      <c r="O228">
        <f t="shared" si="118"/>
        <v>0.99608853840455991</v>
      </c>
      <c r="P228">
        <f t="shared" si="119"/>
        <v>1300.4873556067812</v>
      </c>
      <c r="Q228">
        <f t="shared" si="120"/>
        <v>0.13547717614875965</v>
      </c>
      <c r="R228">
        <f t="shared" si="121"/>
        <v>1.2058174870713811E-2</v>
      </c>
      <c r="S228">
        <f t="shared" si="122"/>
        <v>1301.0299869195148</v>
      </c>
      <c r="T228">
        <f t="shared" si="123"/>
        <v>17523.817762470717</v>
      </c>
      <c r="U228">
        <f t="shared" si="100"/>
        <v>783492.81839678169</v>
      </c>
      <c r="V228">
        <f t="shared" si="124"/>
        <v>97.869335340952475</v>
      </c>
      <c r="W228">
        <f t="shared" si="101"/>
        <v>58531.345305475115</v>
      </c>
      <c r="X228">
        <f t="shared" si="102"/>
        <v>61852.839501470204</v>
      </c>
      <c r="Y228">
        <f t="shared" si="103"/>
        <v>44461.08038909742</v>
      </c>
      <c r="Z228">
        <f t="shared" si="125"/>
        <v>7747.3159013513296</v>
      </c>
      <c r="AA228">
        <f t="shared" si="126"/>
        <v>93.590076337580939</v>
      </c>
      <c r="AB228">
        <f t="shared" si="127"/>
        <v>217</v>
      </c>
      <c r="AC228">
        <f>$AL$7*INDEX(I_L,MATCH(AB228-$AL$13,cpi_u,0))/INDEX(I_L,MATCH(AB2-$AL$13,cpi_u,0))</f>
        <v>1292.0666526895395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0.14565665286708329</v>
      </c>
      <c r="E229">
        <f t="shared" si="109"/>
        <v>1.3032837403136655E-2</v>
      </c>
      <c r="F229">
        <f t="shared" si="110"/>
        <v>0.17445583140791715</v>
      </c>
      <c r="G229">
        <f t="shared" si="111"/>
        <v>13.211411421561134</v>
      </c>
      <c r="H229" t="b">
        <f t="shared" si="112"/>
        <v>0</v>
      </c>
      <c r="I229">
        <f t="shared" si="113"/>
        <v>1</v>
      </c>
      <c r="J229">
        <f t="shared" si="114"/>
        <v>1292.0666526895391</v>
      </c>
      <c r="K229">
        <f t="shared" si="115"/>
        <v>8.4380481865285173</v>
      </c>
      <c r="L229">
        <f t="shared" si="116"/>
        <v>17295.432694890238</v>
      </c>
      <c r="M229">
        <f t="shared" si="117"/>
        <v>112.95059289902697</v>
      </c>
      <c r="N229">
        <f t="shared" si="99"/>
        <v>0.43865028128268319</v>
      </c>
      <c r="O229">
        <f t="shared" si="118"/>
        <v>0.99608851459075798</v>
      </c>
      <c r="P229">
        <f t="shared" si="119"/>
        <v>1300.5047008760675</v>
      </c>
      <c r="Q229">
        <f t="shared" si="120"/>
        <v>0.13547717614875965</v>
      </c>
      <c r="R229">
        <f t="shared" si="121"/>
        <v>1.2058174870713811E-2</v>
      </c>
      <c r="S229">
        <f t="shared" si="122"/>
        <v>1301.0484499204606</v>
      </c>
      <c r="T229">
        <f t="shared" si="123"/>
        <v>17295.432694890238</v>
      </c>
      <c r="U229">
        <f t="shared" si="100"/>
        <v>768996.67153958324</v>
      </c>
      <c r="V229">
        <f t="shared" si="124"/>
        <v>96.058561553871812</v>
      </c>
      <c r="W229">
        <f t="shared" si="101"/>
        <v>58207.003551836693</v>
      </c>
      <c r="X229">
        <f t="shared" si="102"/>
        <v>61523.841270215016</v>
      </c>
      <c r="Y229">
        <f t="shared" si="103"/>
        <v>43820.107716048151</v>
      </c>
      <c r="Z229">
        <f t="shared" si="125"/>
        <v>7616.43800263703</v>
      </c>
      <c r="AA229">
        <f t="shared" si="126"/>
        <v>91.876483115376601</v>
      </c>
      <c r="AB229">
        <f t="shared" si="127"/>
        <v>217</v>
      </c>
      <c r="AC229">
        <f>$AL$7*INDEX(I_L,MATCH(AB229-$AL$13,cpi_u,0))/INDEX(I_L,MATCH(AB2-$AL$13,cpi_u,0))</f>
        <v>1292.0666526895395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0.16384016943393984</v>
      </c>
      <c r="E230">
        <f t="shared" si="109"/>
        <v>1.4800668823667262E-2</v>
      </c>
      <c r="F230">
        <f t="shared" si="110"/>
        <v>0.19553772514374146</v>
      </c>
      <c r="G230">
        <f t="shared" si="111"/>
        <v>13.015873696417392</v>
      </c>
      <c r="H230" t="b">
        <f t="shared" si="112"/>
        <v>0</v>
      </c>
      <c r="I230">
        <f t="shared" si="113"/>
        <v>1</v>
      </c>
      <c r="J230">
        <f t="shared" si="114"/>
        <v>1292.0666526895391</v>
      </c>
      <c r="K230">
        <f t="shared" si="115"/>
        <v>8.4554291842298124</v>
      </c>
      <c r="L230">
        <f t="shared" si="116"/>
        <v>17070.024132760838</v>
      </c>
      <c r="M230">
        <f t="shared" si="117"/>
        <v>111.70815369873509</v>
      </c>
      <c r="N230">
        <f t="shared" si="99"/>
        <v>0.4369345019244702</v>
      </c>
      <c r="O230">
        <f t="shared" si="118"/>
        <v>0.99608850277447503</v>
      </c>
      <c r="P230">
        <f t="shared" si="119"/>
        <v>1300.5220818737689</v>
      </c>
      <c r="Q230">
        <f t="shared" si="120"/>
        <v>0.152389905011065</v>
      </c>
      <c r="R230">
        <f t="shared" si="121"/>
        <v>1.3683397990723711E-2</v>
      </c>
      <c r="S230">
        <f t="shared" si="122"/>
        <v>1301.0669509521651</v>
      </c>
      <c r="T230">
        <f t="shared" si="123"/>
        <v>17070.024132760838</v>
      </c>
      <c r="U230">
        <f t="shared" si="100"/>
        <v>754672.93977257516</v>
      </c>
      <c r="V230">
        <f t="shared" si="124"/>
        <v>94.269324850327152</v>
      </c>
      <c r="W230">
        <f t="shared" si="101"/>
        <v>57980.966731438064</v>
      </c>
      <c r="X230">
        <f t="shared" si="102"/>
        <v>61290.369798546468</v>
      </c>
      <c r="Y230">
        <f t="shared" si="103"/>
        <v>43074.772332019318</v>
      </c>
      <c r="Z230">
        <f t="shared" si="125"/>
        <v>7487.7708873377314</v>
      </c>
      <c r="AA230">
        <f t="shared" si="126"/>
        <v>90.19033354175312</v>
      </c>
      <c r="AB230">
        <f t="shared" si="127"/>
        <v>217</v>
      </c>
      <c r="AC230">
        <f>$AL$7*INDEX(I_L,MATCH(AB230-$AL$13,cpi_u,0))/INDEX(I_L,MATCH(AB2-$AL$13,cpi_u,0))</f>
        <v>1292.0666526895395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0.16318480875620409</v>
      </c>
      <c r="E231">
        <f t="shared" si="109"/>
        <v>1.4736344092403653E-2</v>
      </c>
      <c r="F231">
        <f t="shared" si="110"/>
        <v>0.19180639345367254</v>
      </c>
      <c r="G231">
        <f t="shared" si="111"/>
        <v>12.824067302963719</v>
      </c>
      <c r="H231" t="b">
        <f t="shared" si="112"/>
        <v>1</v>
      </c>
      <c r="I231">
        <f t="shared" si="113"/>
        <v>1.0249999999999997</v>
      </c>
      <c r="J231">
        <f t="shared" si="114"/>
        <v>1324.3683190067773</v>
      </c>
      <c r="K231">
        <f t="shared" si="115"/>
        <v>8.4728459839405836</v>
      </c>
      <c r="L231">
        <f t="shared" si="116"/>
        <v>17237.810767728832</v>
      </c>
      <c r="M231">
        <f t="shared" si="117"/>
        <v>110.28149317616798</v>
      </c>
      <c r="N231">
        <f t="shared" si="99"/>
        <v>0.435225433825355</v>
      </c>
      <c r="O231">
        <f t="shared" si="118"/>
        <v>0.99608850275822203</v>
      </c>
      <c r="P231">
        <f t="shared" si="119"/>
        <v>1332.8411649907177</v>
      </c>
      <c r="Q231">
        <f t="shared" si="120"/>
        <v>0.15178034539102075</v>
      </c>
      <c r="R231">
        <f t="shared" si="121"/>
        <v>1.3624308253248674E-2</v>
      </c>
      <c r="S231">
        <f t="shared" si="122"/>
        <v>1333.3871564102042</v>
      </c>
      <c r="T231">
        <f t="shared" si="123"/>
        <v>17237.810767728832</v>
      </c>
      <c r="U231">
        <f t="shared" si="100"/>
        <v>740127.7644214693</v>
      </c>
      <c r="V231">
        <f t="shared" si="124"/>
        <v>92.452426710860834</v>
      </c>
      <c r="W231">
        <f t="shared" si="101"/>
        <v>57713.964449517713</v>
      </c>
      <c r="X231">
        <f t="shared" si="102"/>
        <v>61016.210866149755</v>
      </c>
      <c r="Y231">
        <f t="shared" si="103"/>
        <v>42348.230297860086</v>
      </c>
      <c r="Z231">
        <f t="shared" si="125"/>
        <v>7531.794262065866</v>
      </c>
      <c r="AA231">
        <f t="shared" si="126"/>
        <v>88.423436815857059</v>
      </c>
      <c r="AB231">
        <f t="shared" si="127"/>
        <v>229</v>
      </c>
      <c r="AC231">
        <f>$AL$7*INDEX(I_L,MATCH(AB231-$AL$13,cpi_u,0))/INDEX(I_L,MATCH(AB2-$AL$13,cpi_u,0))</f>
        <v>1324.3683190067777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0.16318480875620409</v>
      </c>
      <c r="E232">
        <f t="shared" si="109"/>
        <v>1.4736344092403653E-2</v>
      </c>
      <c r="F232">
        <f t="shared" si="110"/>
        <v>0.18897986844061626</v>
      </c>
      <c r="G232">
        <f t="shared" si="111"/>
        <v>12.635087434523102</v>
      </c>
      <c r="H232" t="b">
        <f t="shared" si="112"/>
        <v>0</v>
      </c>
      <c r="I232">
        <f t="shared" si="113"/>
        <v>1</v>
      </c>
      <c r="J232">
        <f t="shared" si="114"/>
        <v>1324.3683190067773</v>
      </c>
      <c r="K232">
        <f t="shared" si="115"/>
        <v>8.4902986594070899</v>
      </c>
      <c r="L232">
        <f t="shared" si="116"/>
        <v>16983.788456855837</v>
      </c>
      <c r="M232">
        <f t="shared" si="117"/>
        <v>108.88016143049916</v>
      </c>
      <c r="N232">
        <f t="shared" si="99"/>
        <v>0.43352305578511063</v>
      </c>
      <c r="O232">
        <f t="shared" si="118"/>
        <v>0.99608851434696377</v>
      </c>
      <c r="P232">
        <f t="shared" si="119"/>
        <v>1332.8586176661843</v>
      </c>
      <c r="Q232">
        <f t="shared" si="120"/>
        <v>0.15178034539102075</v>
      </c>
      <c r="R232">
        <f t="shared" si="121"/>
        <v>1.3624308253248674E-2</v>
      </c>
      <c r="S232">
        <f t="shared" si="122"/>
        <v>1333.4057337385996</v>
      </c>
      <c r="T232">
        <f t="shared" si="123"/>
        <v>16983.788456855837</v>
      </c>
      <c r="U232">
        <f t="shared" si="100"/>
        <v>725783.68223331834</v>
      </c>
      <c r="V232">
        <f t="shared" si="124"/>
        <v>90.660647951863467</v>
      </c>
      <c r="W232">
        <f t="shared" si="101"/>
        <v>57441.920049579261</v>
      </c>
      <c r="X232">
        <f t="shared" si="102"/>
        <v>60737.188901093701</v>
      </c>
      <c r="Y232">
        <f t="shared" si="103"/>
        <v>41636.010059145476</v>
      </c>
      <c r="Z232">
        <f t="shared" si="125"/>
        <v>7391.7766991331382</v>
      </c>
      <c r="AA232">
        <f t="shared" si="126"/>
        <v>86.690896633113653</v>
      </c>
      <c r="AB232">
        <f t="shared" si="127"/>
        <v>229</v>
      </c>
      <c r="AC232">
        <f>$AL$7*INDEX(I_L,MATCH(AB232-$AL$13,cpi_u,0))/INDEX(I_L,MATCH(AB2-$AL$13,cpi_u,0))</f>
        <v>1324.3683190067777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0.16318480875620409</v>
      </c>
      <c r="E233">
        <f t="shared" si="109"/>
        <v>1.4736344092403653E-2</v>
      </c>
      <c r="F233">
        <f t="shared" si="110"/>
        <v>0.18619499607273815</v>
      </c>
      <c r="G233">
        <f t="shared" si="111"/>
        <v>12.448892438450365</v>
      </c>
      <c r="H233" t="b">
        <f t="shared" si="112"/>
        <v>0</v>
      </c>
      <c r="I233">
        <f t="shared" si="113"/>
        <v>1</v>
      </c>
      <c r="J233">
        <f t="shared" si="114"/>
        <v>1324.3683190067773</v>
      </c>
      <c r="K233">
        <f t="shared" si="115"/>
        <v>8.5077872845275362</v>
      </c>
      <c r="L233">
        <f t="shared" si="116"/>
        <v>16733.509506163016</v>
      </c>
      <c r="M233">
        <f t="shared" si="117"/>
        <v>107.4966362143293</v>
      </c>
      <c r="N233">
        <f t="shared" si="99"/>
        <v>0.43182734654366434</v>
      </c>
      <c r="O233">
        <f t="shared" si="118"/>
        <v>0.99608853734808778</v>
      </c>
      <c r="P233">
        <f t="shared" si="119"/>
        <v>1332.8761062913047</v>
      </c>
      <c r="Q233">
        <f t="shared" si="120"/>
        <v>0.15178034539102075</v>
      </c>
      <c r="R233">
        <f t="shared" si="121"/>
        <v>1.3624308253248674E-2</v>
      </c>
      <c r="S233">
        <f t="shared" si="122"/>
        <v>1333.4243493332497</v>
      </c>
      <c r="T233">
        <f t="shared" si="123"/>
        <v>16733.509506163016</v>
      </c>
      <c r="U233">
        <f t="shared" si="100"/>
        <v>711637.6743684907</v>
      </c>
      <c r="V233">
        <f t="shared" si="124"/>
        <v>88.893611477564306</v>
      </c>
      <c r="W233">
        <f t="shared" si="101"/>
        <v>57164.737978656398</v>
      </c>
      <c r="X233">
        <f t="shared" si="102"/>
        <v>60453.217265799511</v>
      </c>
      <c r="Y233">
        <f t="shared" si="103"/>
        <v>40937.924931716545</v>
      </c>
      <c r="Z233">
        <f t="shared" si="125"/>
        <v>7254.3621751209885</v>
      </c>
      <c r="AA233">
        <f t="shared" si="126"/>
        <v>84.988962587296442</v>
      </c>
      <c r="AB233">
        <f t="shared" si="127"/>
        <v>229</v>
      </c>
      <c r="AC233">
        <f>$AL$7*INDEX(I_L,MATCH(AB233-$AL$13,cpi_u,0))/INDEX(I_L,MATCH(AB2-$AL$13,cpi_u,0))</f>
        <v>1324.3683190067777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0.16318480875620409</v>
      </c>
      <c r="E234">
        <f t="shared" si="109"/>
        <v>1.4736344092403653E-2</v>
      </c>
      <c r="F234">
        <f t="shared" si="110"/>
        <v>0.18345116254232655</v>
      </c>
      <c r="G234">
        <f t="shared" si="111"/>
        <v>12.265441275908039</v>
      </c>
      <c r="H234" t="b">
        <f t="shared" si="112"/>
        <v>0</v>
      </c>
      <c r="I234">
        <f t="shared" si="113"/>
        <v>1</v>
      </c>
      <c r="J234">
        <f t="shared" si="114"/>
        <v>1324.3683190067773</v>
      </c>
      <c r="K234">
        <f t="shared" si="115"/>
        <v>8.5253119333523149</v>
      </c>
      <c r="L234">
        <f t="shared" si="116"/>
        <v>16486.91875220669</v>
      </c>
      <c r="M234">
        <f t="shared" si="117"/>
        <v>106.1306912625403</v>
      </c>
      <c r="N234">
        <f t="shared" si="99"/>
        <v>0.43013828478413862</v>
      </c>
      <c r="O234">
        <f t="shared" si="118"/>
        <v>0.99608857157138164</v>
      </c>
      <c r="P234">
        <f t="shared" si="119"/>
        <v>1332.8936309401295</v>
      </c>
      <c r="Q234">
        <f t="shared" si="120"/>
        <v>0.15178034539102075</v>
      </c>
      <c r="R234">
        <f t="shared" si="121"/>
        <v>1.3624308253248674E-2</v>
      </c>
      <c r="S234">
        <f t="shared" si="122"/>
        <v>1333.443003272977</v>
      </c>
      <c r="T234">
        <f t="shared" si="123"/>
        <v>16486.91875220669</v>
      </c>
      <c r="U234">
        <f t="shared" si="100"/>
        <v>697686.76671753847</v>
      </c>
      <c r="V234">
        <f t="shared" si="124"/>
        <v>87.150945779625204</v>
      </c>
      <c r="W234">
        <f t="shared" si="101"/>
        <v>56882.320906622946</v>
      </c>
      <c r="X234">
        <f t="shared" si="102"/>
        <v>60164.207813626454</v>
      </c>
      <c r="Y234">
        <f t="shared" si="103"/>
        <v>40253.791132022983</v>
      </c>
      <c r="Z234">
        <f t="shared" si="125"/>
        <v>7119.5023774463962</v>
      </c>
      <c r="AA234">
        <f t="shared" si="126"/>
        <v>83.317093129711083</v>
      </c>
      <c r="AB234">
        <f t="shared" si="127"/>
        <v>229</v>
      </c>
      <c r="AC234">
        <f>$AL$7*INDEX(I_L,MATCH(AB234-$AL$13,cpi_u,0))/INDEX(I_L,MATCH(AB2-$AL$13,cpi_u,0))</f>
        <v>1324.3683190067777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0.16318480875620409</v>
      </c>
      <c r="E235">
        <f t="shared" si="109"/>
        <v>1.4736344092403653E-2</v>
      </c>
      <c r="F235">
        <f t="shared" si="110"/>
        <v>0.18074776308695134</v>
      </c>
      <c r="G235">
        <f t="shared" si="111"/>
        <v>12.084693512821087</v>
      </c>
      <c r="H235" t="b">
        <f t="shared" si="112"/>
        <v>0</v>
      </c>
      <c r="I235">
        <f t="shared" si="113"/>
        <v>1</v>
      </c>
      <c r="J235">
        <f t="shared" si="114"/>
        <v>1324.3683190067773</v>
      </c>
      <c r="K235">
        <f t="shared" si="115"/>
        <v>8.5428726800843542</v>
      </c>
      <c r="L235">
        <f t="shared" si="116"/>
        <v>16243.96184445067</v>
      </c>
      <c r="M235">
        <f t="shared" si="117"/>
        <v>104.78210318513376</v>
      </c>
      <c r="N235">
        <f t="shared" si="99"/>
        <v>0.4284558491358324</v>
      </c>
      <c r="O235">
        <f t="shared" si="118"/>
        <v>0.99608861682900296</v>
      </c>
      <c r="P235">
        <f t="shared" si="119"/>
        <v>1332.9111916868617</v>
      </c>
      <c r="Q235">
        <f t="shared" si="120"/>
        <v>0.15178034539102075</v>
      </c>
      <c r="R235">
        <f t="shared" si="121"/>
        <v>1.3624308253248674E-2</v>
      </c>
      <c r="S235">
        <f t="shared" si="122"/>
        <v>1333.4616956367659</v>
      </c>
      <c r="T235">
        <f t="shared" si="123"/>
        <v>16243.96184445067</v>
      </c>
      <c r="U235">
        <f t="shared" si="100"/>
        <v>683928.02922714327</v>
      </c>
      <c r="V235">
        <f t="shared" si="124"/>
        <v>85.432284852941777</v>
      </c>
      <c r="W235">
        <f t="shared" si="101"/>
        <v>56594.569692772144</v>
      </c>
      <c r="X235">
        <f t="shared" si="102"/>
        <v>59870.070862201479</v>
      </c>
      <c r="Y235">
        <f t="shared" si="103"/>
        <v>39583.427733440571</v>
      </c>
      <c r="Z235">
        <f t="shared" si="125"/>
        <v>6987.1498858710038</v>
      </c>
      <c r="AA235">
        <f t="shared" si="126"/>
        <v>81.674756290409547</v>
      </c>
      <c r="AB235">
        <f t="shared" si="127"/>
        <v>229</v>
      </c>
      <c r="AC235">
        <f>$AL$7*INDEX(I_L,MATCH(AB235-$AL$13,cpi_u,0))/INDEX(I_L,MATCH(AB2-$AL$13,cpi_u,0))</f>
        <v>1324.3683190067777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0.16318480875620409</v>
      </c>
      <c r="E236">
        <f t="shared" si="109"/>
        <v>1.4736344092403653E-2</v>
      </c>
      <c r="F236">
        <f t="shared" si="110"/>
        <v>0.17808420185616977</v>
      </c>
      <c r="G236">
        <f t="shared" si="111"/>
        <v>11.906609310964917</v>
      </c>
      <c r="H236" t="b">
        <f t="shared" si="112"/>
        <v>0</v>
      </c>
      <c r="I236">
        <f t="shared" si="113"/>
        <v>1</v>
      </c>
      <c r="J236">
        <f t="shared" si="114"/>
        <v>1324.3683190067773</v>
      </c>
      <c r="K236">
        <f t="shared" si="115"/>
        <v>8.5604695990794433</v>
      </c>
      <c r="L236">
        <f t="shared" si="116"/>
        <v>16004.585233286969</v>
      </c>
      <c r="M236">
        <f t="shared" si="117"/>
        <v>103.45065143069748</v>
      </c>
      <c r="N236">
        <f t="shared" si="99"/>
        <v>0.42678001817714473</v>
      </c>
      <c r="O236">
        <f t="shared" si="118"/>
        <v>0.99608867293545478</v>
      </c>
      <c r="P236">
        <f t="shared" si="119"/>
        <v>1332.9287886058567</v>
      </c>
      <c r="Q236">
        <f t="shared" si="120"/>
        <v>0.15178034539102075</v>
      </c>
      <c r="R236">
        <f t="shared" si="121"/>
        <v>1.3624308253248674E-2</v>
      </c>
      <c r="S236">
        <f t="shared" si="122"/>
        <v>1333.4804265037637</v>
      </c>
      <c r="T236">
        <f t="shared" si="123"/>
        <v>16004.585233286969</v>
      </c>
      <c r="U236">
        <f t="shared" si="100"/>
        <v>670358.57523642818</v>
      </c>
      <c r="V236">
        <f t="shared" si="124"/>
        <v>83.737268112739358</v>
      </c>
      <c r="W236">
        <f t="shared" si="101"/>
        <v>56301.383351773307</v>
      </c>
      <c r="X236">
        <f t="shared" si="102"/>
        <v>59570.715166283182</v>
      </c>
      <c r="Y236">
        <f t="shared" si="103"/>
        <v>38926.6566232771</v>
      </c>
      <c r="Z236">
        <f t="shared" si="125"/>
        <v>6857.2581561947727</v>
      </c>
      <c r="AA236">
        <f t="shared" si="126"/>
        <v>80.061429509653848</v>
      </c>
      <c r="AB236">
        <f t="shared" si="127"/>
        <v>229</v>
      </c>
      <c r="AC236">
        <f>$AL$7*INDEX(I_L,MATCH(AB236-$AL$13,cpi_u,0))/INDEX(I_L,MATCH(AB2-$AL$13,cpi_u,0))</f>
        <v>1324.3683190067777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0.16318480875620409</v>
      </c>
      <c r="E237">
        <f t="shared" si="109"/>
        <v>1.4736344092403653E-2</v>
      </c>
      <c r="F237">
        <f t="shared" si="110"/>
        <v>0.17545989178019619</v>
      </c>
      <c r="G237">
        <f t="shared" si="111"/>
        <v>11.731149419184721</v>
      </c>
      <c r="H237" t="b">
        <f t="shared" si="112"/>
        <v>0</v>
      </c>
      <c r="I237">
        <f t="shared" si="113"/>
        <v>1</v>
      </c>
      <c r="J237">
        <f t="shared" si="114"/>
        <v>1324.3683190067773</v>
      </c>
      <c r="K237">
        <f t="shared" si="115"/>
        <v>8.5781027648465109</v>
      </c>
      <c r="L237">
        <f t="shared" si="116"/>
        <v>15768.73615823305</v>
      </c>
      <c r="M237">
        <f t="shared" si="117"/>
        <v>102.13611825033537</v>
      </c>
      <c r="N237">
        <f t="shared" si="99"/>
        <v>0.42511077043844181</v>
      </c>
      <c r="O237">
        <f t="shared" si="118"/>
        <v>0.9960887397075604</v>
      </c>
      <c r="P237">
        <f t="shared" si="119"/>
        <v>1332.9464217716238</v>
      </c>
      <c r="Q237">
        <f t="shared" si="120"/>
        <v>0.15178034539102075</v>
      </c>
      <c r="R237">
        <f t="shared" si="121"/>
        <v>1.3624308253248674E-2</v>
      </c>
      <c r="S237">
        <f t="shared" si="122"/>
        <v>1333.4991959532806</v>
      </c>
      <c r="T237">
        <f t="shared" si="123"/>
        <v>15768.73615823305</v>
      </c>
      <c r="U237">
        <f t="shared" si="100"/>
        <v>656975.56082347315</v>
      </c>
      <c r="V237">
        <f t="shared" si="124"/>
        <v>82.065540312943511</v>
      </c>
      <c r="W237">
        <f t="shared" si="101"/>
        <v>56002.659018994236</v>
      </c>
      <c r="X237">
        <f t="shared" si="102"/>
        <v>59266.04789015212</v>
      </c>
      <c r="Y237">
        <f t="shared" si="103"/>
        <v>38283.302460457693</v>
      </c>
      <c r="Z237">
        <f t="shared" si="125"/>
        <v>6729.7815042413004</v>
      </c>
      <c r="AA237">
        <f t="shared" si="126"/>
        <v>78.476599472303548</v>
      </c>
      <c r="AB237">
        <f t="shared" si="127"/>
        <v>229</v>
      </c>
      <c r="AC237">
        <f>$AL$7*INDEX(I_L,MATCH(AB237-$AL$13,cpi_u,0))/INDEX(I_L,MATCH(AB2-$AL$13,cpi_u,0))</f>
        <v>1324.3683190067777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0.16318480875620409</v>
      </c>
      <c r="E238">
        <f t="shared" si="109"/>
        <v>1.4736344092403653E-2</v>
      </c>
      <c r="F238">
        <f t="shared" si="110"/>
        <v>0.1728742544405073</v>
      </c>
      <c r="G238">
        <f t="shared" si="111"/>
        <v>11.558275164744213</v>
      </c>
      <c r="H238" t="b">
        <f t="shared" si="112"/>
        <v>0</v>
      </c>
      <c r="I238">
        <f t="shared" si="113"/>
        <v>1</v>
      </c>
      <c r="J238">
        <f t="shared" si="114"/>
        <v>1324.3683190067773</v>
      </c>
      <c r="K238">
        <f t="shared" si="115"/>
        <v>8.5957722520479827</v>
      </c>
      <c r="L238">
        <f t="shared" si="116"/>
        <v>15536.362636303</v>
      </c>
      <c r="M238">
        <f t="shared" si="117"/>
        <v>100.83828866205684</v>
      </c>
      <c r="N238">
        <f t="shared" si="99"/>
        <v>0.42344808440486692</v>
      </c>
      <c r="O238">
        <f t="shared" si="118"/>
        <v>0.99608881696443474</v>
      </c>
      <c r="P238">
        <f t="shared" si="119"/>
        <v>1332.9640912588252</v>
      </c>
      <c r="Q238">
        <f t="shared" si="120"/>
        <v>0.15178034539102075</v>
      </c>
      <c r="R238">
        <f t="shared" si="121"/>
        <v>1.3624308253248674E-2</v>
      </c>
      <c r="S238">
        <f t="shared" si="122"/>
        <v>1333.5180040647906</v>
      </c>
      <c r="T238">
        <f t="shared" si="123"/>
        <v>15536.362636303</v>
      </c>
      <c r="U238">
        <f t="shared" si="100"/>
        <v>643776.18416187121</v>
      </c>
      <c r="V238">
        <f t="shared" si="124"/>
        <v>80.416751465804836</v>
      </c>
      <c r="W238">
        <f t="shared" si="101"/>
        <v>55698.291915177739</v>
      </c>
      <c r="X238">
        <f t="shared" si="102"/>
        <v>58955.974579519381</v>
      </c>
      <c r="Y238">
        <f t="shared" si="103"/>
        <v>37653.192633877763</v>
      </c>
      <c r="Z238">
        <f t="shared" si="125"/>
        <v>6604.6750901297892</v>
      </c>
      <c r="AA238">
        <f t="shared" si="126"/>
        <v>76.919761945078307</v>
      </c>
      <c r="AB238">
        <f t="shared" si="127"/>
        <v>229</v>
      </c>
      <c r="AC238">
        <f>$AL$7*INDEX(I_L,MATCH(AB238-$AL$13,cpi_u,0))/INDEX(I_L,MATCH(AB2-$AL$13,cpi_u,0))</f>
        <v>1324.3683190067777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0.16318480875620409</v>
      </c>
      <c r="E239">
        <f t="shared" si="109"/>
        <v>1.4736344092403653E-2</v>
      </c>
      <c r="F239">
        <f t="shared" si="110"/>
        <v>0.17032671994235424</v>
      </c>
      <c r="G239">
        <f t="shared" si="111"/>
        <v>11.387948444801859</v>
      </c>
      <c r="H239" t="b">
        <f t="shared" si="112"/>
        <v>0</v>
      </c>
      <c r="I239">
        <f t="shared" si="113"/>
        <v>1</v>
      </c>
      <c r="J239">
        <f t="shared" si="114"/>
        <v>1324.3683190067773</v>
      </c>
      <c r="K239">
        <f t="shared" si="115"/>
        <v>8.6134781355000616</v>
      </c>
      <c r="L239">
        <f t="shared" si="116"/>
        <v>15307.413450550075</v>
      </c>
      <c r="M239">
        <f t="shared" si="117"/>
        <v>99.556950415617649</v>
      </c>
      <c r="N239">
        <f t="shared" si="99"/>
        <v>0.42179193851909641</v>
      </c>
      <c r="O239">
        <f t="shared" si="118"/>
        <v>0.99608890452746257</v>
      </c>
      <c r="P239">
        <f t="shared" si="119"/>
        <v>1332.9817971422774</v>
      </c>
      <c r="Q239">
        <f t="shared" si="120"/>
        <v>0.15178034539102075</v>
      </c>
      <c r="R239">
        <f t="shared" si="121"/>
        <v>1.3624308253248674E-2</v>
      </c>
      <c r="S239">
        <f t="shared" si="122"/>
        <v>1333.5368509179307</v>
      </c>
      <c r="T239">
        <f t="shared" si="123"/>
        <v>15307.413450550075</v>
      </c>
      <c r="U239">
        <f t="shared" si="100"/>
        <v>630757.68488716299</v>
      </c>
      <c r="V239">
        <f t="shared" si="124"/>
        <v>78.790556762757632</v>
      </c>
      <c r="W239">
        <f t="shared" si="101"/>
        <v>55388.175310459854</v>
      </c>
      <c r="X239">
        <f t="shared" si="102"/>
        <v>58640.399132944454</v>
      </c>
      <c r="Y239">
        <f t="shared" si="103"/>
        <v>37036.157221411064</v>
      </c>
      <c r="Z239">
        <f t="shared" si="125"/>
        <v>6481.8949028287234</v>
      </c>
      <c r="AA239">
        <f t="shared" si="126"/>
        <v>75.390421616646051</v>
      </c>
      <c r="AB239">
        <f t="shared" si="127"/>
        <v>229</v>
      </c>
      <c r="AC239">
        <f>$AL$7*INDEX(I_L,MATCH(AB239-$AL$13,cpi_u,0))/INDEX(I_L,MATCH(AB2-$AL$13,cpi_u,0))</f>
        <v>1324.3683190067777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0.16318480875620409</v>
      </c>
      <c r="E240">
        <f t="shared" si="109"/>
        <v>1.4736344092403653E-2</v>
      </c>
      <c r="F240">
        <f t="shared" si="110"/>
        <v>0.16781672678915324</v>
      </c>
      <c r="G240">
        <f t="shared" si="111"/>
        <v>11.220131718012706</v>
      </c>
      <c r="H240" t="b">
        <f t="shared" si="112"/>
        <v>0</v>
      </c>
      <c r="I240">
        <f t="shared" si="113"/>
        <v>1</v>
      </c>
      <c r="J240">
        <f t="shared" si="114"/>
        <v>1324.3683190067773</v>
      </c>
      <c r="K240">
        <f t="shared" si="115"/>
        <v>8.631220490173062</v>
      </c>
      <c r="L240">
        <f t="shared" si="116"/>
        <v>15081.838138778081</v>
      </c>
      <c r="M240">
        <f t="shared" si="117"/>
        <v>98.291893957808256</v>
      </c>
      <c r="N240">
        <f t="shared" si="99"/>
        <v>0.42014231118404055</v>
      </c>
      <c r="O240">
        <f t="shared" si="118"/>
        <v>0.99608900222027086</v>
      </c>
      <c r="P240">
        <f t="shared" si="119"/>
        <v>1332.9995394969503</v>
      </c>
      <c r="Q240">
        <f t="shared" si="120"/>
        <v>0.15178034539102075</v>
      </c>
      <c r="R240">
        <f t="shared" si="121"/>
        <v>1.3624308253248674E-2</v>
      </c>
      <c r="S240">
        <f t="shared" si="122"/>
        <v>1333.5557365925024</v>
      </c>
      <c r="T240">
        <f t="shared" si="123"/>
        <v>15081.838138778081</v>
      </c>
      <c r="U240">
        <f t="shared" si="100"/>
        <v>617917.34347299545</v>
      </c>
      <c r="V240">
        <f t="shared" si="124"/>
        <v>77.186616496493357</v>
      </c>
      <c r="W240">
        <f t="shared" si="101"/>
        <v>55072.200487717717</v>
      </c>
      <c r="X240">
        <f t="shared" si="102"/>
        <v>58319.223772754245</v>
      </c>
      <c r="Y240">
        <f t="shared" si="103"/>
        <v>36432.028949564163</v>
      </c>
      <c r="Z240">
        <f t="shared" si="125"/>
        <v>6361.3977449864478</v>
      </c>
      <c r="AA240">
        <f t="shared" si="126"/>
        <v>73.888091940490312</v>
      </c>
      <c r="AB240">
        <f t="shared" si="127"/>
        <v>229</v>
      </c>
      <c r="AC240">
        <f>$AL$7*INDEX(I_L,MATCH(AB240-$AL$13,cpi_u,0))/INDEX(I_L,MATCH(AB2-$AL$13,cpi_u,0))</f>
        <v>1324.3683190067777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0.16318480875620409</v>
      </c>
      <c r="E241">
        <f t="shared" si="109"/>
        <v>1.4736344092403653E-2</v>
      </c>
      <c r="F241">
        <f t="shared" si="110"/>
        <v>0.16534372175872739</v>
      </c>
      <c r="G241">
        <f t="shared" si="111"/>
        <v>11.054787996253978</v>
      </c>
      <c r="H241" t="b">
        <f t="shared" si="112"/>
        <v>0</v>
      </c>
      <c r="I241">
        <f t="shared" si="113"/>
        <v>1</v>
      </c>
      <c r="J241">
        <f t="shared" si="114"/>
        <v>1324.3683190067773</v>
      </c>
      <c r="K241">
        <f t="shared" si="115"/>
        <v>8.6489993911917313</v>
      </c>
      <c r="L241">
        <f t="shared" si="116"/>
        <v>14859.58698241911</v>
      </c>
      <c r="M241">
        <f t="shared" si="117"/>
        <v>97.042912398182921</v>
      </c>
      <c r="N241">
        <f t="shared" si="99"/>
        <v>0.41849918076549036</v>
      </c>
      <c r="O241">
        <f t="shared" si="118"/>
        <v>0.99608910986870247</v>
      </c>
      <c r="P241">
        <f t="shared" si="119"/>
        <v>1333.0173183979689</v>
      </c>
      <c r="Q241">
        <f t="shared" si="120"/>
        <v>0.15178034539102075</v>
      </c>
      <c r="R241">
        <f t="shared" si="121"/>
        <v>1.3624308253248674E-2</v>
      </c>
      <c r="S241">
        <f t="shared" si="122"/>
        <v>1333.5746611684717</v>
      </c>
      <c r="T241">
        <f t="shared" si="123"/>
        <v>14859.58698241911</v>
      </c>
      <c r="U241">
        <f t="shared" si="100"/>
        <v>605252.48061684996</v>
      </c>
      <c r="V241">
        <f t="shared" si="124"/>
        <v>75.60459598422932</v>
      </c>
      <c r="W241">
        <f t="shared" si="101"/>
        <v>54750.256705234569</v>
      </c>
      <c r="X241">
        <f t="shared" si="102"/>
        <v>57992.349015454369</v>
      </c>
      <c r="Y241">
        <f t="shared" si="103"/>
        <v>35840.643153765166</v>
      </c>
      <c r="Z241">
        <f t="shared" si="125"/>
        <v>6243.1412180338484</v>
      </c>
      <c r="AA241">
        <f t="shared" si="126"/>
        <v>72.412294980508818</v>
      </c>
      <c r="AB241">
        <f t="shared" si="127"/>
        <v>229</v>
      </c>
      <c r="AC241">
        <f>$AL$7*INDEX(I_L,MATCH(AB241-$AL$13,cpi_u,0))/INDEX(I_L,MATCH(AB2-$AL$13,cpi_u,0))</f>
        <v>1324.3683190067777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0.18338187019500929</v>
      </c>
      <c r="E242">
        <f t="shared" si="109"/>
        <v>1.6740272883072116E-2</v>
      </c>
      <c r="F242">
        <f t="shared" si="110"/>
        <v>0.18506016772180159</v>
      </c>
      <c r="G242">
        <f t="shared" si="111"/>
        <v>10.869727828532177</v>
      </c>
      <c r="H242" t="b">
        <f t="shared" si="112"/>
        <v>0</v>
      </c>
      <c r="I242">
        <f t="shared" si="113"/>
        <v>1</v>
      </c>
      <c r="J242">
        <f t="shared" si="114"/>
        <v>1324.3683190067773</v>
      </c>
      <c r="K242">
        <f t="shared" si="115"/>
        <v>8.666814913835557</v>
      </c>
      <c r="L242">
        <f t="shared" si="116"/>
        <v>14640.61099557518</v>
      </c>
      <c r="M242">
        <f t="shared" si="117"/>
        <v>95.809801475224276</v>
      </c>
      <c r="N242">
        <f t="shared" si="99"/>
        <v>0.41686252559471398</v>
      </c>
      <c r="O242">
        <f t="shared" si="118"/>
        <v>0.9960892273007973</v>
      </c>
      <c r="P242">
        <f t="shared" si="119"/>
        <v>1333.0351339206129</v>
      </c>
      <c r="Q242">
        <f t="shared" si="120"/>
        <v>0.17056589892649329</v>
      </c>
      <c r="R242">
        <f t="shared" si="121"/>
        <v>1.5463494541251621E-2</v>
      </c>
      <c r="S242">
        <f t="shared" si="122"/>
        <v>1333.593624725969</v>
      </c>
      <c r="T242">
        <f t="shared" si="123"/>
        <v>14640.61099557518</v>
      </c>
      <c r="U242">
        <f t="shared" si="100"/>
        <v>592760.45663518424</v>
      </c>
      <c r="V242">
        <f t="shared" si="124"/>
        <v>74.044165492153368</v>
      </c>
      <c r="W242">
        <f t="shared" si="101"/>
        <v>54533.146182302364</v>
      </c>
      <c r="X242">
        <f t="shared" si="102"/>
        <v>57767.386134298264</v>
      </c>
      <c r="Y242">
        <f t="shared" si="103"/>
        <v>35155.308010360408</v>
      </c>
      <c r="Z242">
        <f t="shared" si="125"/>
        <v>6127.0837075544432</v>
      </c>
      <c r="AA242">
        <f t="shared" si="126"/>
        <v>70.962561259297644</v>
      </c>
      <c r="AB242">
        <f t="shared" si="127"/>
        <v>229</v>
      </c>
      <c r="AC242">
        <f>$AL$7*INDEX(I_L,MATCH(AB242-$AL$13,cpi_u,0))/INDEX(I_L,MATCH(AB2-$AL$13,cpi_u,0))</f>
        <v>1324.3683190067777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0.18272169546230727</v>
      </c>
      <c r="E243">
        <f t="shared" si="109"/>
        <v>1.6674056413637173E-2</v>
      </c>
      <c r="F243">
        <f t="shared" si="110"/>
        <v>0.18124245501382741</v>
      </c>
      <c r="G243">
        <f t="shared" si="111"/>
        <v>10.68848537351835</v>
      </c>
      <c r="H243" t="b">
        <f t="shared" si="112"/>
        <v>1</v>
      </c>
      <c r="I243">
        <f t="shared" si="113"/>
        <v>1.0250000000000001</v>
      </c>
      <c r="J243">
        <f t="shared" si="114"/>
        <v>1357.4775269819468</v>
      </c>
      <c r="K243">
        <f t="shared" si="115"/>
        <v>8.6846671335390955</v>
      </c>
      <c r="L243">
        <f t="shared" si="116"/>
        <v>14755.411251642707</v>
      </c>
      <c r="M243">
        <f t="shared" si="117"/>
        <v>94.399968022968679</v>
      </c>
      <c r="N243">
        <f t="shared" si="99"/>
        <v>0.41523232397099863</v>
      </c>
      <c r="O243">
        <f t="shared" si="118"/>
        <v>0.9960893543467606</v>
      </c>
      <c r="P243">
        <f t="shared" si="119"/>
        <v>1366.1621941154858</v>
      </c>
      <c r="Q243">
        <f t="shared" si="120"/>
        <v>0.16995186169035792</v>
      </c>
      <c r="R243">
        <f t="shared" si="121"/>
        <v>1.5402776733287604E-2</v>
      </c>
      <c r="S243">
        <f t="shared" si="122"/>
        <v>1366.7218353204594</v>
      </c>
      <c r="T243">
        <f t="shared" si="123"/>
        <v>14755.411251642707</v>
      </c>
      <c r="U243">
        <f t="shared" si="100"/>
        <v>580107.05836402741</v>
      </c>
      <c r="V243">
        <f t="shared" si="124"/>
        <v>72.46357706871828</v>
      </c>
      <c r="W243">
        <f t="shared" si="101"/>
        <v>54274.019011271128</v>
      </c>
      <c r="X243">
        <f t="shared" si="102"/>
        <v>57500.691538612773</v>
      </c>
      <c r="Y243">
        <f t="shared" si="103"/>
        <v>34488.242113624663</v>
      </c>
      <c r="Z243">
        <f t="shared" si="125"/>
        <v>6150.9780005484381</v>
      </c>
      <c r="AA243">
        <f t="shared" si="126"/>
        <v>69.441028595610419</v>
      </c>
      <c r="AB243">
        <f t="shared" si="127"/>
        <v>241</v>
      </c>
      <c r="AC243">
        <f>$AL$7*INDEX(I_L,MATCH(AB243-$AL$13,cpi_u,0))/INDEX(I_L,MATCH(AB2-$AL$13,cpi_u,0))</f>
        <v>1357.477526981947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0.18272169546230727</v>
      </c>
      <c r="E244">
        <f t="shared" si="109"/>
        <v>1.6674056413637173E-2</v>
      </c>
      <c r="F244">
        <f t="shared" si="110"/>
        <v>0.17822040809438075</v>
      </c>
      <c r="G244">
        <f t="shared" si="111"/>
        <v>10.510264965423969</v>
      </c>
      <c r="H244" t="b">
        <f t="shared" si="112"/>
        <v>0</v>
      </c>
      <c r="I244">
        <f t="shared" si="113"/>
        <v>1</v>
      </c>
      <c r="J244">
        <f t="shared" si="114"/>
        <v>1357.4775269819468</v>
      </c>
      <c r="K244">
        <f t="shared" si="115"/>
        <v>8.702556125892265</v>
      </c>
      <c r="L244">
        <f t="shared" si="116"/>
        <v>14509.378692026399</v>
      </c>
      <c r="M244">
        <f t="shared" si="117"/>
        <v>93.017143863822</v>
      </c>
      <c r="N244">
        <f t="shared" si="99"/>
        <v>0.41360855416414344</v>
      </c>
      <c r="O244">
        <f t="shared" si="118"/>
        <v>0.99608949083894394</v>
      </c>
      <c r="P244">
        <f t="shared" si="119"/>
        <v>1366.180083107839</v>
      </c>
      <c r="Q244">
        <f t="shared" si="120"/>
        <v>0.16995186169035792</v>
      </c>
      <c r="R244">
        <f t="shared" si="121"/>
        <v>1.5402776733287604E-2</v>
      </c>
      <c r="S244">
        <f t="shared" si="122"/>
        <v>1366.7408770820646</v>
      </c>
      <c r="T244">
        <f t="shared" si="123"/>
        <v>14509.378692026399</v>
      </c>
      <c r="U244">
        <f t="shared" si="100"/>
        <v>567653.84739015833</v>
      </c>
      <c r="V244">
        <f t="shared" si="124"/>
        <v>70.907994870317083</v>
      </c>
      <c r="W244">
        <f t="shared" si="101"/>
        <v>54009.470670586554</v>
      </c>
      <c r="X244">
        <f t="shared" si="102"/>
        <v>57228.768129950695</v>
      </c>
      <c r="Y244">
        <f t="shared" si="103"/>
        <v>33835.669300433328</v>
      </c>
      <c r="Z244">
        <f t="shared" si="125"/>
        <v>6024.7630336654101</v>
      </c>
      <c r="AA244">
        <f t="shared" si="126"/>
        <v>67.951878052709873</v>
      </c>
      <c r="AB244">
        <f t="shared" si="127"/>
        <v>241</v>
      </c>
      <c r="AC244">
        <f>$AL$7*INDEX(I_L,MATCH(AB244-$AL$13,cpi_u,0))/INDEX(I_L,MATCH(AB2-$AL$13,cpi_u,0))</f>
        <v>1357.477526981947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0.18272169546230727</v>
      </c>
      <c r="E245">
        <f t="shared" si="109"/>
        <v>1.6674056413637173E-2</v>
      </c>
      <c r="F245">
        <f t="shared" si="110"/>
        <v>0.17524875095575362</v>
      </c>
      <c r="G245">
        <f t="shared" si="111"/>
        <v>10.335016214468215</v>
      </c>
      <c r="H245" t="b">
        <f t="shared" si="112"/>
        <v>0</v>
      </c>
      <c r="I245">
        <f t="shared" si="113"/>
        <v>1</v>
      </c>
      <c r="J245">
        <f t="shared" si="114"/>
        <v>1357.4775269819468</v>
      </c>
      <c r="K245">
        <f t="shared" si="115"/>
        <v>8.7204819666407225</v>
      </c>
      <c r="L245">
        <f t="shared" si="116"/>
        <v>14267.448493188725</v>
      </c>
      <c r="M245">
        <f t="shared" si="117"/>
        <v>91.654576095595502</v>
      </c>
      <c r="N245">
        <f t="shared" si="99"/>
        <v>0.41199119441690152</v>
      </c>
      <c r="O245">
        <f t="shared" si="118"/>
        <v>0.99608963661181904</v>
      </c>
      <c r="P245">
        <f t="shared" si="119"/>
        <v>1366.1980089485876</v>
      </c>
      <c r="Q245">
        <f t="shared" si="120"/>
        <v>0.16995186169035792</v>
      </c>
      <c r="R245">
        <f t="shared" si="121"/>
        <v>1.5402776733287604E-2</v>
      </c>
      <c r="S245">
        <f t="shared" si="122"/>
        <v>1366.759958066581</v>
      </c>
      <c r="T245">
        <f t="shared" si="123"/>
        <v>14267.448493188725</v>
      </c>
      <c r="U245">
        <f t="shared" si="100"/>
        <v>555397.44444601459</v>
      </c>
      <c r="V245">
        <f t="shared" si="124"/>
        <v>69.376996778632247</v>
      </c>
      <c r="W245">
        <f t="shared" si="101"/>
        <v>53739.387817166884</v>
      </c>
      <c r="X245">
        <f t="shared" si="102"/>
        <v>56951.513431963802</v>
      </c>
      <c r="Y245">
        <f t="shared" si="103"/>
        <v>33197.370311834828</v>
      </c>
      <c r="Z245">
        <f t="shared" si="125"/>
        <v>5901.1387428791759</v>
      </c>
      <c r="AA245">
        <f t="shared" si="126"/>
        <v>66.491828469312949</v>
      </c>
      <c r="AB245">
        <f t="shared" si="127"/>
        <v>241</v>
      </c>
      <c r="AC245">
        <f>$AL$7*INDEX(I_L,MATCH(AB245-$AL$13,cpi_u,0))/INDEX(I_L,MATCH(AB2-$AL$13,cpi_u,0))</f>
        <v>1357.477526981947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0.18272169546230727</v>
      </c>
      <c r="E246">
        <f t="shared" si="109"/>
        <v>1.6674056413637173E-2</v>
      </c>
      <c r="F246">
        <f t="shared" si="110"/>
        <v>0.17232664339589793</v>
      </c>
      <c r="G246">
        <f t="shared" si="111"/>
        <v>10.162689571072317</v>
      </c>
      <c r="H246" t="b">
        <f t="shared" si="112"/>
        <v>0</v>
      </c>
      <c r="I246">
        <f t="shared" si="113"/>
        <v>1</v>
      </c>
      <c r="J246">
        <f t="shared" si="114"/>
        <v>1357.4775269819468</v>
      </c>
      <c r="K246">
        <f t="shared" si="115"/>
        <v>8.7384447316861191</v>
      </c>
      <c r="L246">
        <f t="shared" si="116"/>
        <v>14029.552252134634</v>
      </c>
      <c r="M246">
        <f t="shared" si="117"/>
        <v>90.311967991210395</v>
      </c>
      <c r="N246">
        <f t="shared" si="99"/>
        <v>0.41038022294737281</v>
      </c>
      <c r="O246">
        <f t="shared" si="118"/>
        <v>0.99608979150195487</v>
      </c>
      <c r="P246">
        <f t="shared" si="119"/>
        <v>1366.2159717136328</v>
      </c>
      <c r="Q246">
        <f t="shared" si="120"/>
        <v>0.16995186169035792</v>
      </c>
      <c r="R246">
        <f t="shared" si="121"/>
        <v>1.5402776733287604E-2</v>
      </c>
      <c r="S246">
        <f t="shared" si="122"/>
        <v>1366.7790783548014</v>
      </c>
      <c r="T246">
        <f t="shared" si="123"/>
        <v>14029.552252134634</v>
      </c>
      <c r="U246">
        <f t="shared" si="100"/>
        <v>543334.52672836138</v>
      </c>
      <c r="V246">
        <f t="shared" si="124"/>
        <v>67.870167728539499</v>
      </c>
      <c r="W246">
        <f t="shared" si="101"/>
        <v>53463.654766641885</v>
      </c>
      <c r="X246">
        <f t="shared" si="102"/>
        <v>56668.822988977321</v>
      </c>
      <c r="Y246">
        <f t="shared" si="103"/>
        <v>32573.129666660738</v>
      </c>
      <c r="Z246">
        <f t="shared" si="125"/>
        <v>5780.0519894912786</v>
      </c>
      <c r="AA246">
        <f t="shared" si="126"/>
        <v>65.060310126753379</v>
      </c>
      <c r="AB246">
        <f t="shared" si="127"/>
        <v>241</v>
      </c>
      <c r="AC246">
        <f>$AL$7*INDEX(I_L,MATCH(AB246-$AL$13,cpi_u,0))/INDEX(I_L,MATCH(AB2-$AL$13,cpi_u,0))</f>
        <v>1357.477526981947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0.18272169546230727</v>
      </c>
      <c r="E247">
        <f t="shared" si="109"/>
        <v>1.6674056413637173E-2</v>
      </c>
      <c r="F247">
        <f t="shared" si="110"/>
        <v>0.16945325922234197</v>
      </c>
      <c r="G247">
        <f t="shared" si="111"/>
        <v>9.9932363118499747</v>
      </c>
      <c r="H247" t="b">
        <f t="shared" si="112"/>
        <v>0</v>
      </c>
      <c r="I247">
        <f t="shared" si="113"/>
        <v>1</v>
      </c>
      <c r="J247">
        <f t="shared" si="114"/>
        <v>1357.4775269819468</v>
      </c>
      <c r="K247">
        <f t="shared" si="115"/>
        <v>8.756444497086461</v>
      </c>
      <c r="L247">
        <f t="shared" si="116"/>
        <v>13795.62270642447</v>
      </c>
      <c r="M247">
        <f t="shared" si="117"/>
        <v>88.989027170214158</v>
      </c>
      <c r="N247">
        <f t="shared" si="99"/>
        <v>0.40877561795134826</v>
      </c>
      <c r="O247">
        <f t="shared" si="118"/>
        <v>0.99608995534799361</v>
      </c>
      <c r="P247">
        <f t="shared" si="119"/>
        <v>1366.2339714790332</v>
      </c>
      <c r="Q247">
        <f t="shared" si="120"/>
        <v>0.16995186169035792</v>
      </c>
      <c r="R247">
        <f t="shared" si="121"/>
        <v>1.5402776733287604E-2</v>
      </c>
      <c r="S247">
        <f t="shared" si="122"/>
        <v>1366.7982380276851</v>
      </c>
      <c r="T247">
        <f t="shared" si="123"/>
        <v>13795.62270642447</v>
      </c>
      <c r="U247">
        <f t="shared" si="100"/>
        <v>531461.82694589661</v>
      </c>
      <c r="V247">
        <f t="shared" si="124"/>
        <v>66.387099589140107</v>
      </c>
      <c r="W247">
        <f t="shared" si="101"/>
        <v>53182.153444694413</v>
      </c>
      <c r="X247">
        <f t="shared" si="102"/>
        <v>56380.590327447026</v>
      </c>
      <c r="Y247">
        <f t="shared" si="103"/>
        <v>31962.735597883646</v>
      </c>
      <c r="Z247">
        <f t="shared" si="125"/>
        <v>5661.4507219603129</v>
      </c>
      <c r="AA247">
        <f t="shared" si="126"/>
        <v>63.656764468530746</v>
      </c>
      <c r="AB247">
        <f t="shared" si="127"/>
        <v>241</v>
      </c>
      <c r="AC247">
        <f>$AL$7*INDEX(I_L,MATCH(AB247-$AL$13,cpi_u,0))/INDEX(I_L,MATCH(AB2-$AL$13,cpi_u,0))</f>
        <v>1357.477526981947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0.18272169546230727</v>
      </c>
      <c r="E248">
        <f t="shared" si="109"/>
        <v>1.6674056413637173E-2</v>
      </c>
      <c r="F248">
        <f t="shared" si="110"/>
        <v>0.16662778601859396</v>
      </c>
      <c r="G248">
        <f t="shared" si="111"/>
        <v>9.8266085258313804</v>
      </c>
      <c r="H248" t="b">
        <f t="shared" si="112"/>
        <v>0</v>
      </c>
      <c r="I248">
        <f t="shared" si="113"/>
        <v>1</v>
      </c>
      <c r="J248">
        <f t="shared" si="114"/>
        <v>1357.4775269819468</v>
      </c>
      <c r="K248">
        <f t="shared" si="115"/>
        <v>8.7744813390564289</v>
      </c>
      <c r="L248">
        <f t="shared" si="116"/>
        <v>13565.593715156294</v>
      </c>
      <c r="M248">
        <f t="shared" si="117"/>
        <v>87.68546553510869</v>
      </c>
      <c r="N248">
        <f t="shared" si="99"/>
        <v>0.40717735760460672</v>
      </c>
      <c r="O248">
        <f t="shared" si="118"/>
        <v>0.99609012799062846</v>
      </c>
      <c r="P248">
        <f t="shared" si="119"/>
        <v>1366.2520083210031</v>
      </c>
      <c r="Q248">
        <f t="shared" si="120"/>
        <v>0.16995186169035792</v>
      </c>
      <c r="R248">
        <f t="shared" si="121"/>
        <v>1.5402776733287604E-2</v>
      </c>
      <c r="S248">
        <f t="shared" si="122"/>
        <v>1366.8174371663579</v>
      </c>
      <c r="T248">
        <f t="shared" si="123"/>
        <v>13565.593715156294</v>
      </c>
      <c r="U248">
        <f t="shared" si="100"/>
        <v>519776.13238309132</v>
      </c>
      <c r="V248">
        <f t="shared" si="124"/>
        <v>64.927391046821413</v>
      </c>
      <c r="W248">
        <f t="shared" si="101"/>
        <v>52894.763337396347</v>
      </c>
      <c r="X248">
        <f t="shared" si="102"/>
        <v>56086.706916671195</v>
      </c>
      <c r="Y248">
        <f t="shared" si="103"/>
        <v>31365.979990074957</v>
      </c>
      <c r="Z248">
        <f t="shared" si="125"/>
        <v>5545.2839537899399</v>
      </c>
      <c r="AA248">
        <f t="shared" si="126"/>
        <v>62.280643882071452</v>
      </c>
      <c r="AB248">
        <f t="shared" si="127"/>
        <v>241</v>
      </c>
      <c r="AC248">
        <f>$AL$7*INDEX(I_L,MATCH(AB248-$AL$13,cpi_u,0))/INDEX(I_L,MATCH(AB2-$AL$13,cpi_u,0))</f>
        <v>1357.477526981947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0.18272169546230727</v>
      </c>
      <c r="E249">
        <f t="shared" si="109"/>
        <v>1.6674056413637173E-2</v>
      </c>
      <c r="F249">
        <f t="shared" si="110"/>
        <v>0.16384942491444046</v>
      </c>
      <c r="G249">
        <f t="shared" si="111"/>
        <v>9.66275910091694</v>
      </c>
      <c r="H249" t="b">
        <f t="shared" si="112"/>
        <v>0</v>
      </c>
      <c r="I249">
        <f t="shared" si="113"/>
        <v>1</v>
      </c>
      <c r="J249">
        <f t="shared" si="114"/>
        <v>1357.4775269819468</v>
      </c>
      <c r="K249">
        <f t="shared" si="115"/>
        <v>8.7925553339676767</v>
      </c>
      <c r="L249">
        <f t="shared" si="116"/>
        <v>13339.400240265295</v>
      </c>
      <c r="M249">
        <f t="shared" si="117"/>
        <v>86.400999208610955</v>
      </c>
      <c r="N249">
        <f t="shared" si="99"/>
        <v>0.40558542006516451</v>
      </c>
      <c r="O249">
        <f t="shared" si="118"/>
        <v>0.9960903092725798</v>
      </c>
      <c r="P249">
        <f t="shared" si="119"/>
        <v>1366.2700823159144</v>
      </c>
      <c r="Q249">
        <f t="shared" si="120"/>
        <v>0.16995186169035792</v>
      </c>
      <c r="R249">
        <f t="shared" si="121"/>
        <v>1.5402776733287604E-2</v>
      </c>
      <c r="S249">
        <f t="shared" si="122"/>
        <v>1366.8366758521126</v>
      </c>
      <c r="T249">
        <f t="shared" si="123"/>
        <v>13339.400240265295</v>
      </c>
      <c r="U249">
        <f t="shared" si="100"/>
        <v>508274.28397998557</v>
      </c>
      <c r="V249">
        <f t="shared" si="124"/>
        <v>63.490647490310231</v>
      </c>
      <c r="W249">
        <f t="shared" si="101"/>
        <v>52601.361440517954</v>
      </c>
      <c r="X249">
        <f t="shared" si="102"/>
        <v>55787.062128742997</v>
      </c>
      <c r="Y249">
        <f t="shared" si="103"/>
        <v>30782.658317943889</v>
      </c>
      <c r="Z249">
        <f t="shared" si="125"/>
        <v>5431.5017418614789</v>
      </c>
      <c r="AA249">
        <f t="shared" si="126"/>
        <v>60.931411484726681</v>
      </c>
      <c r="AB249">
        <f t="shared" si="127"/>
        <v>241</v>
      </c>
      <c r="AC249">
        <f>$AL$7*INDEX(I_L,MATCH(AB249-$AL$13,cpi_u,0))/INDEX(I_L,MATCH(AB2-$AL$13,cpi_u,0))</f>
        <v>1357.477526981947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0.18272169546230727</v>
      </c>
      <c r="E250">
        <f t="shared" si="109"/>
        <v>1.6674056413637173E-2</v>
      </c>
      <c r="F250">
        <f t="shared" si="110"/>
        <v>0.16111739036007505</v>
      </c>
      <c r="G250">
        <f t="shared" si="111"/>
        <v>9.5016417105568642</v>
      </c>
      <c r="H250" t="b">
        <f t="shared" si="112"/>
        <v>0</v>
      </c>
      <c r="I250">
        <f t="shared" si="113"/>
        <v>1</v>
      </c>
      <c r="J250">
        <f t="shared" si="114"/>
        <v>1357.4775269819468</v>
      </c>
      <c r="K250">
        <f t="shared" si="115"/>
        <v>8.8106665583491832</v>
      </c>
      <c r="L250">
        <f t="shared" si="116"/>
        <v>13116.978328135026</v>
      </c>
      <c r="M250">
        <f t="shared" si="117"/>
        <v>85.135348471833098</v>
      </c>
      <c r="N250">
        <f t="shared" si="99"/>
        <v>0.40399978347547871</v>
      </c>
      <c r="O250">
        <f t="shared" si="118"/>
        <v>0.99609049903857239</v>
      </c>
      <c r="P250">
        <f t="shared" si="119"/>
        <v>1366.2881935402959</v>
      </c>
      <c r="Q250">
        <f t="shared" si="120"/>
        <v>0.16995186169035792</v>
      </c>
      <c r="R250">
        <f t="shared" si="121"/>
        <v>1.5402776733287604E-2</v>
      </c>
      <c r="S250">
        <f t="shared" si="122"/>
        <v>1366.8559541664104</v>
      </c>
      <c r="T250">
        <f t="shared" si="123"/>
        <v>13116.978328135026</v>
      </c>
      <c r="U250">
        <f t="shared" si="100"/>
        <v>496953.17542766174</v>
      </c>
      <c r="V250">
        <f t="shared" si="124"/>
        <v>62.07648089768476</v>
      </c>
      <c r="W250">
        <f t="shared" si="101"/>
        <v>52301.822207789533</v>
      </c>
      <c r="X250">
        <f t="shared" si="102"/>
        <v>55481.543197728715</v>
      </c>
      <c r="Y250">
        <f t="shared" si="103"/>
        <v>30212.569585939294</v>
      </c>
      <c r="Z250">
        <f t="shared" si="125"/>
        <v>5320.0551652023041</v>
      </c>
      <c r="AA250">
        <f t="shared" si="126"/>
        <v>59.608540913926923</v>
      </c>
      <c r="AB250">
        <f t="shared" si="127"/>
        <v>241</v>
      </c>
      <c r="AC250">
        <f>$AL$7*INDEX(I_L,MATCH(AB250-$AL$13,cpi_u,0))/INDEX(I_L,MATCH(AB2-$AL$13,cpi_u,0))</f>
        <v>1357.477526981947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0.18272169546230727</v>
      </c>
      <c r="E251">
        <f t="shared" si="109"/>
        <v>1.6674056413637173E-2</v>
      </c>
      <c r="F251">
        <f t="shared" si="110"/>
        <v>0.15843090990399317</v>
      </c>
      <c r="G251">
        <f t="shared" si="111"/>
        <v>9.3432108006528711</v>
      </c>
      <c r="H251" t="b">
        <f t="shared" si="112"/>
        <v>0</v>
      </c>
      <c r="I251">
        <f t="shared" si="113"/>
        <v>1</v>
      </c>
      <c r="J251">
        <f t="shared" si="114"/>
        <v>1357.4775269819468</v>
      </c>
      <c r="K251">
        <f t="shared" si="115"/>
        <v>8.8288150888875609</v>
      </c>
      <c r="L251">
        <f t="shared" si="116"/>
        <v>12898.265091515246</v>
      </c>
      <c r="M251">
        <f t="shared" si="117"/>
        <v>83.888237703367864</v>
      </c>
      <c r="N251">
        <f t="shared" si="99"/>
        <v>0.40242042596460575</v>
      </c>
      <c r="O251">
        <f t="shared" si="118"/>
        <v>0.99609069713531462</v>
      </c>
      <c r="P251">
        <f t="shared" si="119"/>
        <v>1366.3063420708343</v>
      </c>
      <c r="Q251">
        <f t="shared" si="120"/>
        <v>0.16995186169035792</v>
      </c>
      <c r="R251">
        <f t="shared" si="121"/>
        <v>1.5402776733287604E-2</v>
      </c>
      <c r="S251">
        <f t="shared" si="122"/>
        <v>1366.8752721908791</v>
      </c>
      <c r="T251">
        <f t="shared" si="123"/>
        <v>12898.265091515246</v>
      </c>
      <c r="U251">
        <f t="shared" si="100"/>
        <v>485809.75227912236</v>
      </c>
      <c r="V251">
        <f t="shared" si="124"/>
        <v>60.684509725310562</v>
      </c>
      <c r="W251">
        <f t="shared" si="101"/>
        <v>51996.017498093512</v>
      </c>
      <c r="X251">
        <f t="shared" si="102"/>
        <v>55170.035178056394</v>
      </c>
      <c r="Y251">
        <f t="shared" si="103"/>
        <v>29655.516268892374</v>
      </c>
      <c r="Z251">
        <f t="shared" si="125"/>
        <v>5210.896304181485</v>
      </c>
      <c r="AA251">
        <f t="shared" si="126"/>
        <v>58.311516121412851</v>
      </c>
      <c r="AB251">
        <f t="shared" si="127"/>
        <v>241</v>
      </c>
      <c r="AC251">
        <f>$AL$7*INDEX(I_L,MATCH(AB251-$AL$13,cpi_u,0))/INDEX(I_L,MATCH(AB2-$AL$13,cpi_u,0))</f>
        <v>1357.477526981947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0.18272169546230727</v>
      </c>
      <c r="E252">
        <f t="shared" si="109"/>
        <v>1.6674056413637173E-2</v>
      </c>
      <c r="F252">
        <f t="shared" si="110"/>
        <v>0.15578922397459011</v>
      </c>
      <c r="G252">
        <f t="shared" si="111"/>
        <v>9.1874215766782807</v>
      </c>
      <c r="H252" t="b">
        <f t="shared" si="112"/>
        <v>0</v>
      </c>
      <c r="I252">
        <f t="shared" si="113"/>
        <v>1</v>
      </c>
      <c r="J252">
        <f t="shared" si="114"/>
        <v>1357.4775269819468</v>
      </c>
      <c r="K252">
        <f t="shared" si="115"/>
        <v>8.8470010024273886</v>
      </c>
      <c r="L252">
        <f t="shared" si="116"/>
        <v>12683.198691741274</v>
      </c>
      <c r="M252">
        <f t="shared" si="117"/>
        <v>82.659395319266352</v>
      </c>
      <c r="N252">
        <f t="shared" si="99"/>
        <v>0.40084732565031411</v>
      </c>
      <c r="O252">
        <f t="shared" si="118"/>
        <v>0.99609090341147344</v>
      </c>
      <c r="P252">
        <f t="shared" si="119"/>
        <v>1366.3245279843741</v>
      </c>
      <c r="Q252">
        <f t="shared" si="120"/>
        <v>0.16995186169035792</v>
      </c>
      <c r="R252">
        <f t="shared" si="121"/>
        <v>1.5402776733287604E-2</v>
      </c>
      <c r="S252">
        <f t="shared" si="122"/>
        <v>1366.8946300073151</v>
      </c>
      <c r="T252">
        <f t="shared" si="123"/>
        <v>12683.198691741274</v>
      </c>
      <c r="U252">
        <f t="shared" si="100"/>
        <v>474841.01107530779</v>
      </c>
      <c r="V252">
        <f t="shared" si="124"/>
        <v>59.314358798667861</v>
      </c>
      <c r="W252">
        <f t="shared" si="101"/>
        <v>51683.816521565073</v>
      </c>
      <c r="X252">
        <f t="shared" si="102"/>
        <v>54852.420902100232</v>
      </c>
      <c r="Y252">
        <f t="shared" si="103"/>
        <v>29111.30425368603</v>
      </c>
      <c r="Z252">
        <f t="shared" si="125"/>
        <v>5103.9782201242542</v>
      </c>
      <c r="AA252">
        <f t="shared" si="126"/>
        <v>57.039831171465096</v>
      </c>
      <c r="AB252">
        <f t="shared" si="127"/>
        <v>241</v>
      </c>
      <c r="AC252">
        <f>$AL$7*INDEX(I_L,MATCH(AB252-$AL$13,cpi_u,0))/INDEX(I_L,MATCH(AB2-$AL$13,cpi_u,0))</f>
        <v>1357.477526981947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0.18272169546230727</v>
      </c>
      <c r="E253">
        <f t="shared" si="109"/>
        <v>1.6674056413637173E-2</v>
      </c>
      <c r="F253">
        <f t="shared" si="110"/>
        <v>0.15319158566540103</v>
      </c>
      <c r="G253">
        <f t="shared" si="111"/>
        <v>9.0342299910128805</v>
      </c>
      <c r="H253" t="b">
        <f t="shared" si="112"/>
        <v>0</v>
      </c>
      <c r="I253">
        <f t="shared" si="113"/>
        <v>1</v>
      </c>
      <c r="J253">
        <f t="shared" si="114"/>
        <v>1357.4775269819468</v>
      </c>
      <c r="K253">
        <f t="shared" si="115"/>
        <v>8.8652243759715219</v>
      </c>
      <c r="L253">
        <f t="shared" si="116"/>
        <v>12471.718321249811</v>
      </c>
      <c r="M253">
        <f t="shared" si="117"/>
        <v>81.448553713895009</v>
      </c>
      <c r="N253">
        <f t="shared" si="99"/>
        <v>0.39928046064115419</v>
      </c>
      <c r="O253">
        <f t="shared" si="118"/>
        <v>0.99609111771765491</v>
      </c>
      <c r="P253">
        <f t="shared" si="119"/>
        <v>1366.3427513579184</v>
      </c>
      <c r="Q253">
        <f t="shared" si="120"/>
        <v>0.16995186169035792</v>
      </c>
      <c r="R253">
        <f t="shared" si="121"/>
        <v>1.5402776733287604E-2</v>
      </c>
      <c r="S253">
        <f t="shared" si="122"/>
        <v>1366.9140276976837</v>
      </c>
      <c r="T253">
        <f t="shared" si="123"/>
        <v>12471.718321249811</v>
      </c>
      <c r="U253">
        <f t="shared" si="100"/>
        <v>464043.99848598771</v>
      </c>
      <c r="V253">
        <f t="shared" si="124"/>
        <v>57.965659205036722</v>
      </c>
      <c r="W253">
        <f t="shared" si="101"/>
        <v>51365.085784578485</v>
      </c>
      <c r="X253">
        <f t="shared" si="102"/>
        <v>54528.580936944512</v>
      </c>
      <c r="Y253">
        <f t="shared" si="103"/>
        <v>28579.742781929028</v>
      </c>
      <c r="Z253">
        <f t="shared" si="125"/>
        <v>4999.2549353370123</v>
      </c>
      <c r="AA253">
        <f t="shared" si="126"/>
        <v>55.792990043055994</v>
      </c>
      <c r="AB253">
        <f t="shared" si="127"/>
        <v>241</v>
      </c>
      <c r="AC253">
        <f>$AL$7*INDEX(I_L,MATCH(AB253-$AL$13,cpi_u,0))/INDEX(I_L,MATCH(AB2-$AL$13,cpi_u,0))</f>
        <v>1357.477526981947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0.20510945922754961</v>
      </c>
      <c r="E254">
        <f t="shared" si="109"/>
        <v>1.8947435415679781E-2</v>
      </c>
      <c r="F254">
        <f t="shared" si="110"/>
        <v>0.17117548928511389</v>
      </c>
      <c r="G254">
        <f t="shared" si="111"/>
        <v>8.8630545017277669</v>
      </c>
      <c r="H254" t="b">
        <f t="shared" si="112"/>
        <v>0</v>
      </c>
      <c r="I254">
        <f t="shared" si="113"/>
        <v>1</v>
      </c>
      <c r="J254">
        <f t="shared" si="114"/>
        <v>1357.4775269819468</v>
      </c>
      <c r="K254">
        <f t="shared" si="115"/>
        <v>8.8834852866814451</v>
      </c>
      <c r="L254">
        <f t="shared" si="116"/>
        <v>12263.764186386301</v>
      </c>
      <c r="M254">
        <f t="shared" si="117"/>
        <v>80.255449201659161</v>
      </c>
      <c r="N254">
        <f t="shared" si="99"/>
        <v>0.39771980903848464</v>
      </c>
      <c r="O254">
        <f t="shared" si="118"/>
        <v>0.99609133990638188</v>
      </c>
      <c r="P254">
        <f t="shared" si="119"/>
        <v>1366.3610122686282</v>
      </c>
      <c r="Q254">
        <f t="shared" si="120"/>
        <v>0.19077501638668545</v>
      </c>
      <c r="R254">
        <f t="shared" si="121"/>
        <v>1.7485186804619191E-2</v>
      </c>
      <c r="S254">
        <f t="shared" si="122"/>
        <v>1366.9334653441183</v>
      </c>
      <c r="T254">
        <f t="shared" si="123"/>
        <v>12263.764186386301</v>
      </c>
      <c r="U254">
        <f t="shared" si="100"/>
        <v>453415.81046527158</v>
      </c>
      <c r="V254">
        <f t="shared" si="124"/>
        <v>56.638048188008376</v>
      </c>
      <c r="W254">
        <f t="shared" si="101"/>
        <v>51157.962571129763</v>
      </c>
      <c r="X254">
        <f t="shared" si="102"/>
        <v>54313.265376382173</v>
      </c>
      <c r="Y254">
        <f t="shared" si="103"/>
        <v>27965.62073240662</v>
      </c>
      <c r="Z254">
        <f t="shared" si="125"/>
        <v>4896.6814135348113</v>
      </c>
      <c r="AA254">
        <f t="shared" si="126"/>
        <v>54.570506435848401</v>
      </c>
      <c r="AB254">
        <f t="shared" si="127"/>
        <v>241</v>
      </c>
      <c r="AC254">
        <f>$AL$7*INDEX(I_L,MATCH(AB254-$AL$13,cpi_u,0))/INDEX(I_L,MATCH(AB2-$AL$13,cpi_u,0))</f>
        <v>1357.477526981947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0.20445310895802146</v>
      </c>
      <c r="E255">
        <f t="shared" si="109"/>
        <v>1.8879955416795546E-2</v>
      </c>
      <c r="F255">
        <f t="shared" si="110"/>
        <v>0.16733407384924931</v>
      </c>
      <c r="G255">
        <f t="shared" si="111"/>
        <v>8.6957204278785181</v>
      </c>
      <c r="H255" t="b">
        <f t="shared" si="112"/>
        <v>1</v>
      </c>
      <c r="I255">
        <f t="shared" si="113"/>
        <v>1.0249999999999997</v>
      </c>
      <c r="J255">
        <f t="shared" si="114"/>
        <v>1391.414465156495</v>
      </c>
      <c r="K255">
        <f t="shared" si="115"/>
        <v>8.9017838118775732</v>
      </c>
      <c r="L255">
        <f t="shared" si="116"/>
        <v>12332.182239174406</v>
      </c>
      <c r="M255">
        <f t="shared" si="117"/>
        <v>78.896995087268891</v>
      </c>
      <c r="N255">
        <f t="shared" si="99"/>
        <v>0.39616534893845573</v>
      </c>
      <c r="O255">
        <f t="shared" si="118"/>
        <v>0.99609156983207114</v>
      </c>
      <c r="P255">
        <f t="shared" si="119"/>
        <v>1400.3162489683725</v>
      </c>
      <c r="Q255">
        <f t="shared" si="120"/>
        <v>0.19016453633424807</v>
      </c>
      <c r="R255">
        <f t="shared" si="121"/>
        <v>1.742344064691026E-2</v>
      </c>
      <c r="S255">
        <f t="shared" si="122"/>
        <v>1400.8898812034704</v>
      </c>
      <c r="T255">
        <f t="shared" si="123"/>
        <v>12332.182239174406</v>
      </c>
      <c r="U255">
        <f t="shared" si="100"/>
        <v>442679.83359891892</v>
      </c>
      <c r="V255">
        <f t="shared" si="124"/>
        <v>55.296972819511936</v>
      </c>
      <c r="W255">
        <f t="shared" si="101"/>
        <v>50907.781278211987</v>
      </c>
      <c r="X255">
        <f t="shared" si="102"/>
        <v>54055.183951294748</v>
      </c>
      <c r="Y255">
        <f t="shared" si="103"/>
        <v>27368.933719085217</v>
      </c>
      <c r="Z255">
        <f t="shared" si="125"/>
        <v>4904.7531651922363</v>
      </c>
      <c r="AA255">
        <f t="shared" si="126"/>
        <v>53.285642352101092</v>
      </c>
      <c r="AB255">
        <f t="shared" si="127"/>
        <v>253</v>
      </c>
      <c r="AC255">
        <f>$AL$7*INDEX(I_L,MATCH(AB255-$AL$13,cpi_u,0))/INDEX(I_L,MATCH(AB2-$AL$13,cpi_u,0))</f>
        <v>1391.4144651564955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0.20445310895802146</v>
      </c>
      <c r="E256">
        <f t="shared" si="109"/>
        <v>1.8879955416795546E-2</v>
      </c>
      <c r="F256">
        <f t="shared" si="110"/>
        <v>0.16417481399526471</v>
      </c>
      <c r="G256">
        <f t="shared" si="111"/>
        <v>8.5315456138832531</v>
      </c>
      <c r="H256" t="b">
        <f t="shared" si="112"/>
        <v>0</v>
      </c>
      <c r="I256">
        <f t="shared" si="113"/>
        <v>1</v>
      </c>
      <c r="J256">
        <f t="shared" si="114"/>
        <v>1391.414465156495</v>
      </c>
      <c r="K256">
        <f t="shared" si="115"/>
        <v>8.9201200290395697</v>
      </c>
      <c r="L256">
        <f t="shared" si="116"/>
        <v>12099.351188306997</v>
      </c>
      <c r="M256">
        <f t="shared" si="117"/>
        <v>77.566869955647704</v>
      </c>
      <c r="N256">
        <f t="shared" si="99"/>
        <v>0.39461705843395101</v>
      </c>
      <c r="O256">
        <f t="shared" si="118"/>
        <v>0.99609180735101277</v>
      </c>
      <c r="P256">
        <f t="shared" si="119"/>
        <v>1400.3345851855345</v>
      </c>
      <c r="Q256">
        <f t="shared" si="120"/>
        <v>0.19016453633424807</v>
      </c>
      <c r="R256">
        <f t="shared" si="121"/>
        <v>1.742344064691026E-2</v>
      </c>
      <c r="S256">
        <f t="shared" si="122"/>
        <v>1400.9093990091158</v>
      </c>
      <c r="T256">
        <f t="shared" si="123"/>
        <v>12099.351188306997</v>
      </c>
      <c r="U256">
        <f t="shared" si="100"/>
        <v>432138.02500635159</v>
      </c>
      <c r="V256">
        <f t="shared" si="124"/>
        <v>53.980151814876237</v>
      </c>
      <c r="W256">
        <f t="shared" si="101"/>
        <v>50651.786272248326</v>
      </c>
      <c r="X256">
        <f t="shared" si="102"/>
        <v>53791.495683606205</v>
      </c>
      <c r="Y256">
        <f t="shared" si="103"/>
        <v>26786.574057338279</v>
      </c>
      <c r="Z256">
        <f t="shared" si="125"/>
        <v>4793.3436854445608</v>
      </c>
      <c r="AA256">
        <f t="shared" si="126"/>
        <v>52.03079482504755</v>
      </c>
      <c r="AB256">
        <f t="shared" si="127"/>
        <v>253</v>
      </c>
      <c r="AC256">
        <f>$AL$7*INDEX(I_L,MATCH(AB256-$AL$13,cpi_u,0))/INDEX(I_L,MATCH(AB2-$AL$13,cpi_u,0))</f>
        <v>1391.4144651564955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0.20445310895802146</v>
      </c>
      <c r="E257">
        <f t="shared" si="109"/>
        <v>1.8879955416795546E-2</v>
      </c>
      <c r="F257">
        <f t="shared" si="110"/>
        <v>0.16107520082647342</v>
      </c>
      <c r="G257">
        <f t="shared" si="111"/>
        <v>8.3704704130567791</v>
      </c>
      <c r="H257" t="b">
        <f t="shared" si="112"/>
        <v>0</v>
      </c>
      <c r="I257">
        <f t="shared" si="113"/>
        <v>1</v>
      </c>
      <c r="J257">
        <f t="shared" si="114"/>
        <v>1391.414465156495</v>
      </c>
      <c r="K257">
        <f t="shared" si="115"/>
        <v>8.9384940158067394</v>
      </c>
      <c r="L257">
        <f t="shared" si="116"/>
        <v>11870.915977299608</v>
      </c>
      <c r="M257">
        <f t="shared" si="117"/>
        <v>76.259169415277697</v>
      </c>
      <c r="N257">
        <f t="shared" si="99"/>
        <v>0.39307491561648894</v>
      </c>
      <c r="O257">
        <f t="shared" si="118"/>
        <v>0.99609205232135145</v>
      </c>
      <c r="P257">
        <f t="shared" si="119"/>
        <v>1400.3529591723018</v>
      </c>
      <c r="Q257">
        <f t="shared" si="120"/>
        <v>0.19016453633424807</v>
      </c>
      <c r="R257">
        <f t="shared" si="121"/>
        <v>1.742344064691026E-2</v>
      </c>
      <c r="S257">
        <f t="shared" si="122"/>
        <v>1400.928957018245</v>
      </c>
      <c r="T257">
        <f t="shared" si="123"/>
        <v>11870.915977299608</v>
      </c>
      <c r="U257">
        <f t="shared" si="100"/>
        <v>421786.68894658866</v>
      </c>
      <c r="V257">
        <f t="shared" si="124"/>
        <v>52.687123523777359</v>
      </c>
      <c r="W257">
        <f t="shared" si="101"/>
        <v>50389.842880115815</v>
      </c>
      <c r="X257">
        <f t="shared" si="102"/>
        <v>53522.079163025752</v>
      </c>
      <c r="Y257">
        <f t="shared" si="103"/>
        <v>26218.291132800568</v>
      </c>
      <c r="Z257">
        <f t="shared" si="125"/>
        <v>4684.465943878562</v>
      </c>
      <c r="AA257">
        <f t="shared" si="126"/>
        <v>50.80315574645752</v>
      </c>
      <c r="AB257">
        <f t="shared" si="127"/>
        <v>253</v>
      </c>
      <c r="AC257">
        <f>$AL$7*INDEX(I_L,MATCH(AB257-$AL$13,cpi_u,0))/INDEX(I_L,MATCH(AB2-$AL$13,cpi_u,0))</f>
        <v>1391.4144651564955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0.20445310895802146</v>
      </c>
      <c r="E258">
        <f t="shared" si="109"/>
        <v>1.8879955416795546E-2</v>
      </c>
      <c r="F258">
        <f t="shared" si="110"/>
        <v>0.15803410821611819</v>
      </c>
      <c r="G258">
        <f t="shared" si="111"/>
        <v>8.2124363048406614</v>
      </c>
      <c r="H258" t="b">
        <f t="shared" si="112"/>
        <v>0</v>
      </c>
      <c r="I258">
        <f t="shared" si="113"/>
        <v>1</v>
      </c>
      <c r="J258">
        <f t="shared" si="114"/>
        <v>1391.414465156495</v>
      </c>
      <c r="K258">
        <f t="shared" si="115"/>
        <v>8.9569058499782699</v>
      </c>
      <c r="L258">
        <f t="shared" si="116"/>
        <v>11646.793612891664</v>
      </c>
      <c r="M258">
        <f t="shared" si="117"/>
        <v>74.973515409778287</v>
      </c>
      <c r="N258">
        <f t="shared" ref="N258:N321" si="132">INDEX(P_L,MATCH(A258,curve_t,0))</f>
        <v>0.39153889857808222</v>
      </c>
      <c r="O258">
        <f t="shared" si="118"/>
        <v>0.99609230460306109</v>
      </c>
      <c r="P258">
        <f t="shared" si="119"/>
        <v>1400.3713710064733</v>
      </c>
      <c r="Q258">
        <f t="shared" si="120"/>
        <v>0.19016453633424807</v>
      </c>
      <c r="R258">
        <f t="shared" si="121"/>
        <v>1.742344064691026E-2</v>
      </c>
      <c r="S258">
        <f t="shared" si="122"/>
        <v>1400.948555313671</v>
      </c>
      <c r="T258">
        <f t="shared" si="123"/>
        <v>11646.793612891664</v>
      </c>
      <c r="U258">
        <f t="shared" ref="U258:U321" si="133">L259+M259+V259*O259+O259*U259</f>
        <v>411622.19948113646</v>
      </c>
      <c r="V258">
        <f t="shared" si="124"/>
        <v>51.417435015209399</v>
      </c>
      <c r="W258">
        <f t="shared" ref="W258:W321" si="134">P259+(1-E259)*(O259*(W259+$AL$14*W259))</f>
        <v>50121.813333092672</v>
      </c>
      <c r="X258">
        <f t="shared" ref="X258:X321" si="135">S259+(1-R259)*(O259*(X259+$AL$14*X259))</f>
        <v>53246.810374791756</v>
      </c>
      <c r="Y258">
        <f t="shared" ref="Y258:Y321" si="136">G258*(X258-W258)</f>
        <v>25663.83915776922</v>
      </c>
      <c r="Z258">
        <f t="shared" si="125"/>
        <v>4578.0624165900535</v>
      </c>
      <c r="AA258">
        <f t="shared" si="126"/>
        <v>49.602134116735343</v>
      </c>
      <c r="AB258">
        <f t="shared" si="127"/>
        <v>253</v>
      </c>
      <c r="AC258">
        <f>$AL$7*INDEX(I_L,MATCH(AB258-$AL$13,cpi_u,0))/INDEX(I_L,MATCH(AB2-$AL$13,cpi_u,0))</f>
        <v>1391.4144651564955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IF(B259&gt;=120,1,INDEX(mort_v2_F,MATCH(B259,mort_age,0))*INDEX(cif,MATCH(B259,cif_age,0),MATCH(C259,cif_year,0)))</f>
        <v>0.20445310895802146</v>
      </c>
      <c r="E259">
        <f t="shared" ref="E259:E322" si="142">1-(1-D259)^(1/12)</f>
        <v>1.8879955416795546E-2</v>
      </c>
      <c r="F259">
        <f t="shared" ref="F259:F322" si="143">G258*E259</f>
        <v>0.15505043129866486</v>
      </c>
      <c r="G259">
        <f t="shared" ref="G259:G322" si="144">G258-F259</f>
        <v>8.0573858735419961</v>
      </c>
      <c r="H259" t="b">
        <f t="shared" ref="H259:H322" si="145">AND(A259-$AL$10&gt;0,MOD(A259-$AL$10,12)=0)</f>
        <v>0</v>
      </c>
      <c r="I259">
        <f t="shared" ref="I259:I322" si="146">IF($AL$4="CPI",IF(H259,INDEX(I_L,MATCH(A259-$AL$13,cpi_u,0))/INDEX(I_L,MATCH(A259-$AL$13-12,cpi_u,0)),1),1)</f>
        <v>1</v>
      </c>
      <c r="J259">
        <f t="shared" ref="J259:J322" si="147">J258*I259</f>
        <v>1391.414465156495</v>
      </c>
      <c r="K259">
        <f t="shared" ref="K259:K322" si="148">$AL$17*(INDEX(I_L,MATCH(A259-1,cpi_u,0))/$AL$18)</f>
        <v>8.9753556095136222</v>
      </c>
      <c r="L259">
        <f t="shared" ref="L259:L322" si="149">G258*J259</f>
        <v>11426.902668731651</v>
      </c>
      <c r="M259">
        <f t="shared" ref="M259:M322" si="150">G258*K259</f>
        <v>73.709536256424954</v>
      </c>
      <c r="N259">
        <f t="shared" si="132"/>
        <v>0.39000898541305862</v>
      </c>
      <c r="O259">
        <f t="shared" ref="O259:O322" si="151">N259/N258</f>
        <v>0.99609256405792723</v>
      </c>
      <c r="P259">
        <f t="shared" ref="P259:P322" si="152">J259+K259</f>
        <v>1400.3898207660086</v>
      </c>
      <c r="Q259">
        <f t="shared" ref="Q259:Q322" si="153">IF(B259&gt;=120,1,D259*$AL$15)</f>
        <v>0.19016453633424807</v>
      </c>
      <c r="R259">
        <f t="shared" ref="R259:R322" si="154">1-(1-Q259)^(1/12)</f>
        <v>1.742344064691026E-2</v>
      </c>
      <c r="S259">
        <f t="shared" ref="S259:S322" si="155">J259+K259*$AL$16</f>
        <v>1400.9681939783768</v>
      </c>
      <c r="T259">
        <f t="shared" ref="T259:T322" si="156">L259</f>
        <v>11426.902668731651</v>
      </c>
      <c r="U259">
        <f t="shared" si="133"/>
        <v>401640.9991486895</v>
      </c>
      <c r="V259">
        <f t="shared" ref="V259:V322" si="157">$AL$14*U259</f>
        <v>50.170641911935832</v>
      </c>
      <c r="W259">
        <f t="shared" si="134"/>
        <v>49847.556695473257</v>
      </c>
      <c r="X259">
        <f t="shared" si="135"/>
        <v>52965.56264355452</v>
      </c>
      <c r="Y259">
        <f t="shared" si="136"/>
        <v>25122.977079689888</v>
      </c>
      <c r="Z259">
        <f t="shared" ref="Z259:Z322" si="158">N258*L259</f>
        <v>4474.0768850741388</v>
      </c>
      <c r="AA259">
        <f t="shared" ref="AA259:AA322" si="159">N258*M259+N259*V259</f>
        <v>48.427151790137813</v>
      </c>
      <c r="AB259">
        <f t="shared" ref="AB259:AB322" si="160">IF(H259,A259,AB258)</f>
        <v>253</v>
      </c>
      <c r="AC259">
        <f>$AL$7*INDEX(I_L,MATCH(AB259-$AL$13,cpi_u,0))/INDEX(I_L,MATCH(AB2-$AL$13,cpi_u,0))</f>
        <v>1391.4144651564955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0.20445310895802146</v>
      </c>
      <c r="E260">
        <f t="shared" si="142"/>
        <v>1.8879955416795546E-2</v>
      </c>
      <c r="F260">
        <f t="shared" si="143"/>
        <v>0.15212308606839112</v>
      </c>
      <c r="G260">
        <f t="shared" si="144"/>
        <v>7.905262787473605</v>
      </c>
      <c r="H260" t="b">
        <f t="shared" si="145"/>
        <v>0</v>
      </c>
      <c r="I260">
        <f t="shared" si="146"/>
        <v>1</v>
      </c>
      <c r="J260">
        <f t="shared" si="147"/>
        <v>1391.414465156495</v>
      </c>
      <c r="K260">
        <f t="shared" si="148"/>
        <v>8.9938433725328384</v>
      </c>
      <c r="L260">
        <f t="shared" si="149"/>
        <v>11211.163255793936</v>
      </c>
      <c r="M260">
        <f t="shared" si="150"/>
        <v>72.466866538695399</v>
      </c>
      <c r="N260">
        <f t="shared" si="132"/>
        <v>0.38848515421984309</v>
      </c>
      <c r="O260">
        <f t="shared" si="151"/>
        <v>0.99609283054952791</v>
      </c>
      <c r="P260">
        <f t="shared" si="152"/>
        <v>1400.4083085290279</v>
      </c>
      <c r="Q260">
        <f t="shared" si="153"/>
        <v>0.19016453633424807</v>
      </c>
      <c r="R260">
        <f t="shared" si="154"/>
        <v>1.742344064691026E-2</v>
      </c>
      <c r="S260">
        <f t="shared" si="155"/>
        <v>1400.9878730955163</v>
      </c>
      <c r="T260">
        <f t="shared" si="156"/>
        <v>11211.163255793936</v>
      </c>
      <c r="U260">
        <f t="shared" si="133"/>
        <v>391839.5976651315</v>
      </c>
      <c r="V260">
        <f t="shared" si="157"/>
        <v>48.946308228101273</v>
      </c>
      <c r="W260">
        <f t="shared" si="134"/>
        <v>49566.928791542116</v>
      </c>
      <c r="X260">
        <f t="shared" si="135"/>
        <v>52678.206576055076</v>
      </c>
      <c r="Y260">
        <f t="shared" si="136"/>
        <v>24595.468491403626</v>
      </c>
      <c r="Z260">
        <f t="shared" si="158"/>
        <v>4372.4544066923554</v>
      </c>
      <c r="AA260">
        <f t="shared" si="159"/>
        <v>47.277643195306013</v>
      </c>
      <c r="AB260">
        <f t="shared" si="160"/>
        <v>253</v>
      </c>
      <c r="AC260">
        <f>$AL$7*INDEX(I_L,MATCH(AB260-$AL$13,cpi_u,0))/INDEX(I_L,MATCH(AB2-$AL$13,cpi_u,0))</f>
        <v>1391.4144651564955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0.20445310895802146</v>
      </c>
      <c r="E261">
        <f t="shared" si="142"/>
        <v>1.8879955416795546E-2</v>
      </c>
      <c r="F261">
        <f t="shared" si="143"/>
        <v>0.14925100898555455</v>
      </c>
      <c r="G261">
        <f t="shared" si="144"/>
        <v>7.75601177848805</v>
      </c>
      <c r="H261" t="b">
        <f t="shared" si="145"/>
        <v>0</v>
      </c>
      <c r="I261">
        <f t="shared" si="146"/>
        <v>1</v>
      </c>
      <c r="J261">
        <f t="shared" si="147"/>
        <v>1391.414465156495</v>
      </c>
      <c r="K261">
        <f t="shared" si="148"/>
        <v>9.0123692173168664</v>
      </c>
      <c r="L261">
        <f t="shared" si="149"/>
        <v>10999.496993354129</v>
      </c>
      <c r="M261">
        <f t="shared" si="150"/>
        <v>71.245147000627639</v>
      </c>
      <c r="N261">
        <f t="shared" si="132"/>
        <v>0.38696738310269957</v>
      </c>
      <c r="O261">
        <f t="shared" si="151"/>
        <v>0.9960931039432086</v>
      </c>
      <c r="P261">
        <f t="shared" si="152"/>
        <v>1400.426834373812</v>
      </c>
      <c r="Q261">
        <f t="shared" si="153"/>
        <v>0.19016453633424807</v>
      </c>
      <c r="R261">
        <f t="shared" si="154"/>
        <v>1.742344064691026E-2</v>
      </c>
      <c r="S261">
        <f t="shared" si="155"/>
        <v>1401.0075927484152</v>
      </c>
      <c r="T261">
        <f t="shared" si="156"/>
        <v>10999.496993354129</v>
      </c>
      <c r="U261">
        <f t="shared" si="133"/>
        <v>382214.57064835069</v>
      </c>
      <c r="V261">
        <f t="shared" si="157"/>
        <v>47.744006209942896</v>
      </c>
      <c r="W261">
        <f t="shared" si="134"/>
        <v>49279.782130869789</v>
      </c>
      <c r="X261">
        <f t="shared" si="135"/>
        <v>52384.610002574322</v>
      </c>
      <c r="Y261">
        <f t="shared" si="136"/>
        <v>24081.081543118336</v>
      </c>
      <c r="Z261">
        <f t="shared" si="158"/>
        <v>4273.1412858038793</v>
      </c>
      <c r="AA261">
        <f t="shared" si="159"/>
        <v>46.153055061854857</v>
      </c>
      <c r="AB261">
        <f t="shared" si="160"/>
        <v>253</v>
      </c>
      <c r="AC261">
        <f>$AL$7*INDEX(I_L,MATCH(AB261-$AL$13,cpi_u,0))/INDEX(I_L,MATCH(AB2-$AL$13,cpi_u,0))</f>
        <v>1391.4144651564955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0.20445310895802146</v>
      </c>
      <c r="E262">
        <f t="shared" si="142"/>
        <v>1.8879955416795546E-2</v>
      </c>
      <c r="F262">
        <f t="shared" si="143"/>
        <v>0.14643315658999551</v>
      </c>
      <c r="G262">
        <f t="shared" si="144"/>
        <v>7.6095786218980548</v>
      </c>
      <c r="H262" t="b">
        <f t="shared" si="145"/>
        <v>0</v>
      </c>
      <c r="I262">
        <f t="shared" si="146"/>
        <v>1</v>
      </c>
      <c r="J262">
        <f t="shared" si="147"/>
        <v>1391.414465156495</v>
      </c>
      <c r="K262">
        <f t="shared" si="148"/>
        <v>9.03093322230791</v>
      </c>
      <c r="L262">
        <f t="shared" si="149"/>
        <v>10791.826980512426</v>
      </c>
      <c r="M262">
        <f t="shared" si="150"/>
        <v>70.044024442959184</v>
      </c>
      <c r="N262">
        <f t="shared" si="132"/>
        <v>0.38545565017343664</v>
      </c>
      <c r="O262">
        <f t="shared" si="151"/>
        <v>0.99609338410606629</v>
      </c>
      <c r="P262">
        <f t="shared" si="152"/>
        <v>1400.445398378803</v>
      </c>
      <c r="Q262">
        <f t="shared" si="153"/>
        <v>0.19016453633424807</v>
      </c>
      <c r="R262">
        <f t="shared" si="154"/>
        <v>1.742344064691026E-2</v>
      </c>
      <c r="S262">
        <f t="shared" si="155"/>
        <v>1401.0273530205702</v>
      </c>
      <c r="T262">
        <f t="shared" si="156"/>
        <v>10791.826980512426</v>
      </c>
      <c r="U262">
        <f t="shared" si="133"/>
        <v>372762.55836738821</v>
      </c>
      <c r="V262">
        <f t="shared" si="157"/>
        <v>46.56331617954131</v>
      </c>
      <c r="W262">
        <f t="shared" si="134"/>
        <v>48985.965831891299</v>
      </c>
      <c r="X262">
        <f t="shared" si="135"/>
        <v>52084.637917125699</v>
      </c>
      <c r="Y262">
        <f t="shared" si="136"/>
        <v>23579.588856071961</v>
      </c>
      <c r="Z262">
        <f t="shared" si="158"/>
        <v>4176.0850455460013</v>
      </c>
      <c r="AA262">
        <f t="shared" si="159"/>
        <v>45.052846152889835</v>
      </c>
      <c r="AB262">
        <f t="shared" si="160"/>
        <v>253</v>
      </c>
      <c r="AC262">
        <f>$AL$7*INDEX(I_L,MATCH(AB262-$AL$13,cpi_u,0))/INDEX(I_L,MATCH(AB2-$AL$13,cpi_u,0))</f>
        <v>1391.4144651564955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0.20445310895802146</v>
      </c>
      <c r="E263">
        <f t="shared" si="142"/>
        <v>1.8879955416795546E-2</v>
      </c>
      <c r="F263">
        <f t="shared" si="143"/>
        <v>0.14366850512203577</v>
      </c>
      <c r="G263">
        <f t="shared" si="144"/>
        <v>7.4659101167760191</v>
      </c>
      <c r="H263" t="b">
        <f t="shared" si="145"/>
        <v>0</v>
      </c>
      <c r="I263">
        <f t="shared" si="146"/>
        <v>1</v>
      </c>
      <c r="J263">
        <f t="shared" si="147"/>
        <v>1391.414465156495</v>
      </c>
      <c r="K263">
        <f t="shared" si="148"/>
        <v>9.0495354661097487</v>
      </c>
      <c r="L263">
        <f t="shared" si="149"/>
        <v>10588.077768254579</v>
      </c>
      <c r="M263">
        <f t="shared" si="150"/>
        <v>68.863151621016996</v>
      </c>
      <c r="N263">
        <f t="shared" si="132"/>
        <v>0.38394993355307605</v>
      </c>
      <c r="O263">
        <f t="shared" si="151"/>
        <v>0.99609367090693035</v>
      </c>
      <c r="P263">
        <f t="shared" si="152"/>
        <v>1400.4640006226048</v>
      </c>
      <c r="Q263">
        <f t="shared" si="153"/>
        <v>0.19016453633424807</v>
      </c>
      <c r="R263">
        <f t="shared" si="154"/>
        <v>1.742344064691026E-2</v>
      </c>
      <c r="S263">
        <f t="shared" si="155"/>
        <v>1401.0471539956504</v>
      </c>
      <c r="T263">
        <f t="shared" si="156"/>
        <v>10588.077768254579</v>
      </c>
      <c r="U263">
        <f t="shared" si="133"/>
        <v>363480.26451545232</v>
      </c>
      <c r="V263">
        <f t="shared" si="157"/>
        <v>45.403826381552747</v>
      </c>
      <c r="W263">
        <f t="shared" si="134"/>
        <v>48685.325543727995</v>
      </c>
      <c r="X263">
        <f t="shared" si="135"/>
        <v>51778.152416364581</v>
      </c>
      <c r="Y263">
        <f t="shared" si="136"/>
        <v>23090.767437854221</v>
      </c>
      <c r="Z263">
        <f t="shared" si="158"/>
        <v>4081.2344002494788</v>
      </c>
      <c r="AA263">
        <f t="shared" si="159"/>
        <v>43.976487003323633</v>
      </c>
      <c r="AB263">
        <f t="shared" si="160"/>
        <v>253</v>
      </c>
      <c r="AC263">
        <f>$AL$7*INDEX(I_L,MATCH(AB263-$AL$13,cpi_u,0))/INDEX(I_L,MATCH(AB2-$AL$13,cpi_u,0))</f>
        <v>1391.4144651564955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0.20445310895802146</v>
      </c>
      <c r="E264">
        <f t="shared" si="142"/>
        <v>1.8879955416795546E-2</v>
      </c>
      <c r="F264">
        <f t="shared" si="143"/>
        <v>0.14095605015053408</v>
      </c>
      <c r="G264">
        <f t="shared" si="144"/>
        <v>7.3249540666254846</v>
      </c>
      <c r="H264" t="b">
        <f t="shared" si="145"/>
        <v>0</v>
      </c>
      <c r="I264">
        <f t="shared" si="146"/>
        <v>1</v>
      </c>
      <c r="J264">
        <f t="shared" si="147"/>
        <v>1391.414465156495</v>
      </c>
      <c r="K264">
        <f t="shared" si="148"/>
        <v>9.0681760274880716</v>
      </c>
      <c r="L264">
        <f t="shared" si="149"/>
        <v>10388.17533204037</v>
      </c>
      <c r="M264">
        <f t="shared" si="150"/>
        <v>67.70218714432896</v>
      </c>
      <c r="N264">
        <f t="shared" si="132"/>
        <v>0.38245021137348334</v>
      </c>
      <c r="O264">
        <f t="shared" si="151"/>
        <v>0.99609396421633867</v>
      </c>
      <c r="P264">
        <f t="shared" si="152"/>
        <v>1400.4826411839831</v>
      </c>
      <c r="Q264">
        <f t="shared" si="153"/>
        <v>0.19016453633424807</v>
      </c>
      <c r="R264">
        <f t="shared" si="154"/>
        <v>1.742344064691026E-2</v>
      </c>
      <c r="S264">
        <f t="shared" si="155"/>
        <v>1401.0669957574976</v>
      </c>
      <c r="T264">
        <f t="shared" si="156"/>
        <v>10388.17533204037</v>
      </c>
      <c r="U264">
        <f t="shared" si="133"/>
        <v>354364.45500633999</v>
      </c>
      <c r="V264">
        <f t="shared" si="157"/>
        <v>44.265132832865049</v>
      </c>
      <c r="W264">
        <f t="shared" si="134"/>
        <v>48377.703366212605</v>
      </c>
      <c r="X264">
        <f t="shared" si="135"/>
        <v>51465.012637187065</v>
      </c>
      <c r="Y264">
        <f t="shared" si="136"/>
        <v>22614.398599354929</v>
      </c>
      <c r="Z264">
        <f t="shared" si="158"/>
        <v>3988.5392284746035</v>
      </c>
      <c r="AA264">
        <f t="shared" si="159"/>
        <v>42.923459663867575</v>
      </c>
      <c r="AB264">
        <f t="shared" si="160"/>
        <v>253</v>
      </c>
      <c r="AC264">
        <f>$AL$7*INDEX(I_L,MATCH(AB264-$AL$13,cpi_u,0))/INDEX(I_L,MATCH(AB2-$AL$13,cpi_u,0))</f>
        <v>1391.4144651564955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0.20445310895802146</v>
      </c>
      <c r="E265">
        <f t="shared" si="142"/>
        <v>1.8879955416795546E-2</v>
      </c>
      <c r="F265">
        <f t="shared" si="143"/>
        <v>0.13829480620796439</v>
      </c>
      <c r="G265">
        <f t="shared" si="144"/>
        <v>7.1866592604175201</v>
      </c>
      <c r="H265" t="b">
        <f t="shared" si="145"/>
        <v>0</v>
      </c>
      <c r="I265">
        <f t="shared" si="146"/>
        <v>1</v>
      </c>
      <c r="J265">
        <f t="shared" si="147"/>
        <v>1391.414465156495</v>
      </c>
      <c r="K265">
        <f t="shared" si="148"/>
        <v>9.0868549853708114</v>
      </c>
      <c r="L265">
        <f t="shared" si="149"/>
        <v>10192.047044909592</v>
      </c>
      <c r="M265">
        <f t="shared" si="150"/>
        <v>66.560795377927988</v>
      </c>
      <c r="N265">
        <f t="shared" si="132"/>
        <v>0.38095646177896342</v>
      </c>
      <c r="O265">
        <f t="shared" si="151"/>
        <v>0.99609426390652145</v>
      </c>
      <c r="P265">
        <f t="shared" si="152"/>
        <v>1400.5013201418658</v>
      </c>
      <c r="Q265">
        <f t="shared" si="153"/>
        <v>0.19016453633424807</v>
      </c>
      <c r="R265">
        <f t="shared" si="154"/>
        <v>1.742344064691026E-2</v>
      </c>
      <c r="S265">
        <f t="shared" si="155"/>
        <v>1401.0868783901253</v>
      </c>
      <c r="T265">
        <f t="shared" si="156"/>
        <v>10192.047044909592</v>
      </c>
      <c r="U265">
        <f t="shared" si="133"/>
        <v>345411.95679381309</v>
      </c>
      <c r="V265">
        <f t="shared" si="157"/>
        <v>43.146839175121073</v>
      </c>
      <c r="W265">
        <f t="shared" si="134"/>
        <v>48062.937768075884</v>
      </c>
      <c r="X265">
        <f t="shared" si="135"/>
        <v>51145.074692989685</v>
      </c>
      <c r="Y265">
        <f t="shared" si="136"/>
        <v>22150.267873306544</v>
      </c>
      <c r="Z265">
        <f t="shared" si="158"/>
        <v>3897.9505466541596</v>
      </c>
      <c r="AA265">
        <f t="shared" si="159"/>
        <v>41.893257450575824</v>
      </c>
      <c r="AB265">
        <f t="shared" si="160"/>
        <v>253</v>
      </c>
      <c r="AC265">
        <f>$AL$7*INDEX(I_L,MATCH(AB265-$AL$13,cpi_u,0))/INDEX(I_L,MATCH(AB2-$AL$13,cpi_u,0))</f>
        <v>1391.4144651564955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0.22921018898985199</v>
      </c>
      <c r="E266">
        <f t="shared" si="142"/>
        <v>2.1461320394247085E-2</v>
      </c>
      <c r="F266">
        <f t="shared" si="143"/>
        <v>0.15423519695210319</v>
      </c>
      <c r="G266">
        <f t="shared" si="144"/>
        <v>7.0324240634654167</v>
      </c>
      <c r="H266" t="b">
        <f t="shared" si="145"/>
        <v>0</v>
      </c>
      <c r="I266">
        <f t="shared" si="146"/>
        <v>1</v>
      </c>
      <c r="J266">
        <f t="shared" si="147"/>
        <v>1391.414465156495</v>
      </c>
      <c r="K266">
        <f t="shared" si="148"/>
        <v>9.1055724188484817</v>
      </c>
      <c r="L266">
        <f t="shared" si="149"/>
        <v>9999.6216510958166</v>
      </c>
      <c r="M266">
        <f t="shared" si="150"/>
        <v>65.438646345319796</v>
      </c>
      <c r="N266">
        <f t="shared" si="132"/>
        <v>0.37946866292782122</v>
      </c>
      <c r="O266">
        <f t="shared" si="151"/>
        <v>0.99609456985138256</v>
      </c>
      <c r="P266">
        <f t="shared" si="152"/>
        <v>1400.5200375753434</v>
      </c>
      <c r="Q266">
        <f t="shared" si="153"/>
        <v>0.21319142337566527</v>
      </c>
      <c r="R266">
        <f t="shared" si="154"/>
        <v>1.9782563214578941E-2</v>
      </c>
      <c r="S266">
        <f t="shared" si="155"/>
        <v>1401.1068019777208</v>
      </c>
      <c r="T266">
        <f t="shared" si="156"/>
        <v>9999.6216510958166</v>
      </c>
      <c r="U266">
        <f t="shared" si="133"/>
        <v>336619.6567134884</v>
      </c>
      <c r="V266">
        <f t="shared" si="157"/>
        <v>42.048556530054377</v>
      </c>
      <c r="W266">
        <f t="shared" si="134"/>
        <v>47866.802922520343</v>
      </c>
      <c r="X266">
        <f t="shared" si="135"/>
        <v>50940.497474762844</v>
      </c>
      <c r="Y266">
        <f t="shared" si="136"/>
        <v>21615.523532932726</v>
      </c>
      <c r="Z266">
        <f t="shared" si="158"/>
        <v>3809.4204833297786</v>
      </c>
      <c r="AA266">
        <f t="shared" si="159"/>
        <v>40.885384699822566</v>
      </c>
      <c r="AB266">
        <f t="shared" si="160"/>
        <v>253</v>
      </c>
      <c r="AC266">
        <f>$AL$7*INDEX(I_L,MATCH(AB266-$AL$13,cpi_u,0))/INDEX(I_L,MATCH(AB2-$AL$13,cpi_u,0))</f>
        <v>1391.4144651564955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0.22856840046068039</v>
      </c>
      <c r="E267">
        <f t="shared" si="142"/>
        <v>2.1393448955556726E-2</v>
      </c>
      <c r="F267">
        <f t="shared" si="143"/>
        <v>0.15044780523557622</v>
      </c>
      <c r="G267">
        <f t="shared" si="144"/>
        <v>6.8819762582298409</v>
      </c>
      <c r="H267" t="b">
        <f t="shared" si="145"/>
        <v>1</v>
      </c>
      <c r="I267">
        <f t="shared" si="146"/>
        <v>1.0250000000000001</v>
      </c>
      <c r="J267">
        <f t="shared" si="147"/>
        <v>1426.1998267854076</v>
      </c>
      <c r="K267">
        <f t="shared" si="148"/>
        <v>9.1243284071745148</v>
      </c>
      <c r="L267">
        <f t="shared" si="149"/>
        <v>10029.641981195909</v>
      </c>
      <c r="M267">
        <f t="shared" si="150"/>
        <v>64.16614665357514</v>
      </c>
      <c r="N267">
        <f t="shared" si="132"/>
        <v>0.37798679299388649</v>
      </c>
      <c r="O267">
        <f t="shared" si="151"/>
        <v>0.99609488192647777</v>
      </c>
      <c r="P267">
        <f t="shared" si="152"/>
        <v>1435.3241551925821</v>
      </c>
      <c r="Q267">
        <f t="shared" si="153"/>
        <v>0.21259448739021342</v>
      </c>
      <c r="R267">
        <f t="shared" si="154"/>
        <v>1.972061213436993E-2</v>
      </c>
      <c r="S267">
        <f t="shared" si="155"/>
        <v>1435.9121282335573</v>
      </c>
      <c r="T267">
        <f t="shared" si="156"/>
        <v>10029.641981195909</v>
      </c>
      <c r="U267">
        <f t="shared" si="133"/>
        <v>327765.02711409429</v>
      </c>
      <c r="V267">
        <f t="shared" si="157"/>
        <v>40.942488046419392</v>
      </c>
      <c r="W267">
        <f t="shared" si="134"/>
        <v>47626.584983075969</v>
      </c>
      <c r="X267">
        <f t="shared" si="135"/>
        <v>50692.137184377993</v>
      </c>
      <c r="Y267">
        <f t="shared" si="136"/>
        <v>21097.057467724753</v>
      </c>
      <c r="Z267">
        <f t="shared" si="158"/>
        <v>3805.9348322491555</v>
      </c>
      <c r="AA267">
        <f t="shared" si="159"/>
        <v>39.824761629719248</v>
      </c>
      <c r="AB267">
        <f t="shared" si="160"/>
        <v>265</v>
      </c>
      <c r="AC267">
        <f>$AL$7*INDEX(I_L,MATCH(AB267-$AL$13,cpi_u,0))/INDEX(I_L,MATCH(AB2-$AL$13,cpi_u,0))</f>
        <v>1426.1998267854083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0.22856840046068039</v>
      </c>
      <c r="E268">
        <f t="shared" si="142"/>
        <v>2.1393448955556726E-2</v>
      </c>
      <c r="F268">
        <f t="shared" si="143"/>
        <v>0.14722920779379337</v>
      </c>
      <c r="G268">
        <f t="shared" si="144"/>
        <v>6.7347470504360478</v>
      </c>
      <c r="H268" t="b">
        <f t="shared" si="145"/>
        <v>0</v>
      </c>
      <c r="I268">
        <f t="shared" si="146"/>
        <v>1</v>
      </c>
      <c r="J268">
        <f t="shared" si="147"/>
        <v>1426.1998267854076</v>
      </c>
      <c r="K268">
        <f t="shared" si="148"/>
        <v>9.1431230297655599</v>
      </c>
      <c r="L268">
        <f t="shared" si="149"/>
        <v>9815.0733474286862</v>
      </c>
      <c r="M268">
        <f t="shared" si="150"/>
        <v>62.922755616921073</v>
      </c>
      <c r="N268">
        <f t="shared" si="132"/>
        <v>0.37651083016800507</v>
      </c>
      <c r="O268">
        <f t="shared" si="151"/>
        <v>0.99609520000899798</v>
      </c>
      <c r="P268">
        <f t="shared" si="152"/>
        <v>1435.3429498151731</v>
      </c>
      <c r="Q268">
        <f t="shared" si="153"/>
        <v>0.21259448739021342</v>
      </c>
      <c r="R268">
        <f t="shared" si="154"/>
        <v>1.972061213436993E-2</v>
      </c>
      <c r="S268">
        <f t="shared" si="155"/>
        <v>1435.9321339843439</v>
      </c>
      <c r="T268">
        <f t="shared" si="156"/>
        <v>9815.0733474286862</v>
      </c>
      <c r="U268">
        <f t="shared" si="133"/>
        <v>319093.32298871729</v>
      </c>
      <c r="V268">
        <f t="shared" si="157"/>
        <v>39.859269541927318</v>
      </c>
      <c r="W268">
        <f t="shared" si="134"/>
        <v>47380.149632799883</v>
      </c>
      <c r="X268">
        <f t="shared" si="135"/>
        <v>50437.782455581219</v>
      </c>
      <c r="Y268">
        <f t="shared" si="136"/>
        <v>20592.383634543046</v>
      </c>
      <c r="Z268">
        <f t="shared" si="158"/>
        <v>3709.9680975943393</v>
      </c>
      <c r="AA268">
        <f t="shared" si="159"/>
        <v>38.791417267099391</v>
      </c>
      <c r="AB268">
        <f t="shared" si="160"/>
        <v>265</v>
      </c>
      <c r="AC268">
        <f>$AL$7*INDEX(I_L,MATCH(AB268-$AL$13,cpi_u,0))/INDEX(I_L,MATCH(AB2-$AL$13,cpi_u,0))</f>
        <v>1426.1998267854083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0.22856840046068039</v>
      </c>
      <c r="E269">
        <f t="shared" si="142"/>
        <v>2.1393448955556726E-2</v>
      </c>
      <c r="F269">
        <f t="shared" si="143"/>
        <v>0.14407946725208981</v>
      </c>
      <c r="G269">
        <f t="shared" si="144"/>
        <v>6.5906675831839578</v>
      </c>
      <c r="H269" t="b">
        <f t="shared" si="145"/>
        <v>0</v>
      </c>
      <c r="I269">
        <f t="shared" si="146"/>
        <v>1</v>
      </c>
      <c r="J269">
        <f t="shared" si="147"/>
        <v>1426.1998267854076</v>
      </c>
      <c r="K269">
        <f t="shared" si="148"/>
        <v>9.1619563662019079</v>
      </c>
      <c r="L269">
        <f t="shared" si="149"/>
        <v>9605.0950767754257</v>
      </c>
      <c r="M269">
        <f t="shared" si="150"/>
        <v>61.703458613502072</v>
      </c>
      <c r="N269">
        <f t="shared" si="132"/>
        <v>0.37504075265949766</v>
      </c>
      <c r="O269">
        <f t="shared" si="151"/>
        <v>0.99609552397775269</v>
      </c>
      <c r="P269">
        <f t="shared" si="152"/>
        <v>1435.3617831516094</v>
      </c>
      <c r="Q269">
        <f t="shared" si="153"/>
        <v>0.21259448739021342</v>
      </c>
      <c r="R269">
        <f t="shared" si="154"/>
        <v>1.972061213436993E-2</v>
      </c>
      <c r="S269">
        <f t="shared" si="155"/>
        <v>1435.9521809437015</v>
      </c>
      <c r="T269">
        <f t="shared" si="156"/>
        <v>9605.0950767754257</v>
      </c>
      <c r="U269">
        <f t="shared" si="133"/>
        <v>310600.61016609427</v>
      </c>
      <c r="V269">
        <f t="shared" si="157"/>
        <v>38.798409582939449</v>
      </c>
      <c r="W269">
        <f t="shared" si="134"/>
        <v>47127.336684160771</v>
      </c>
      <c r="X269">
        <f t="shared" si="135"/>
        <v>50177.289317099523</v>
      </c>
      <c r="Y269">
        <f t="shared" si="136"/>
        <v>20101.223948155992</v>
      </c>
      <c r="Z269">
        <f t="shared" si="158"/>
        <v>3616.422321199334</v>
      </c>
      <c r="AA269">
        <f t="shared" si="159"/>
        <v>37.783005158783887</v>
      </c>
      <c r="AB269">
        <f t="shared" si="160"/>
        <v>265</v>
      </c>
      <c r="AC269">
        <f>$AL$7*INDEX(I_L,MATCH(AB269-$AL$13,cpi_u,0))/INDEX(I_L,MATCH(AB2-$AL$13,cpi_u,0))</f>
        <v>1426.1998267854083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0.22856840046068039</v>
      </c>
      <c r="E270">
        <f t="shared" si="142"/>
        <v>2.1393448955556726E-2</v>
      </c>
      <c r="F270">
        <f t="shared" si="143"/>
        <v>0.14099711052388841</v>
      </c>
      <c r="G270">
        <f t="shared" si="144"/>
        <v>6.4496704726600695</v>
      </c>
      <c r="H270" t="b">
        <f t="shared" si="145"/>
        <v>0</v>
      </c>
      <c r="I270">
        <f t="shared" si="146"/>
        <v>1</v>
      </c>
      <c r="J270">
        <f t="shared" si="147"/>
        <v>1426.1998267854076</v>
      </c>
      <c r="K270">
        <f t="shared" si="148"/>
        <v>9.1808284962277273</v>
      </c>
      <c r="L270">
        <f t="shared" si="149"/>
        <v>9399.6089655371616</v>
      </c>
      <c r="M270">
        <f t="shared" si="150"/>
        <v>60.507788756859604</v>
      </c>
      <c r="N270">
        <f t="shared" si="132"/>
        <v>0.37357653869758256</v>
      </c>
      <c r="O270">
        <f t="shared" si="151"/>
        <v>0.99609585371314446</v>
      </c>
      <c r="P270">
        <f t="shared" si="152"/>
        <v>1435.3806552816354</v>
      </c>
      <c r="Q270">
        <f t="shared" si="153"/>
        <v>0.21259448739021342</v>
      </c>
      <c r="R270">
        <f t="shared" si="154"/>
        <v>1.972061213436993E-2</v>
      </c>
      <c r="S270">
        <f t="shared" si="155"/>
        <v>1435.972269196513</v>
      </c>
      <c r="T270">
        <f t="shared" si="156"/>
        <v>9399.6089655371616</v>
      </c>
      <c r="U270">
        <f t="shared" si="133"/>
        <v>302283.03860563459</v>
      </c>
      <c r="V270">
        <f t="shared" si="157"/>
        <v>37.759427244928091</v>
      </c>
      <c r="W270">
        <f t="shared" si="134"/>
        <v>46867.98184294875</v>
      </c>
      <c r="X270">
        <f t="shared" si="135"/>
        <v>49910.510360629582</v>
      </c>
      <c r="Y270">
        <f t="shared" si="136"/>
        <v>19623.306342712272</v>
      </c>
      <c r="Z270">
        <f t="shared" si="158"/>
        <v>3525.236421140019</v>
      </c>
      <c r="AA270">
        <f t="shared" si="159"/>
        <v>36.798922770497953</v>
      </c>
      <c r="AB270">
        <f t="shared" si="160"/>
        <v>265</v>
      </c>
      <c r="AC270">
        <f>$AL$7*INDEX(I_L,MATCH(AB270-$AL$13,cpi_u,0))/INDEX(I_L,MATCH(AB2-$AL$13,cpi_u,0))</f>
        <v>1426.1998267854083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0.22856840046068039</v>
      </c>
      <c r="E271">
        <f t="shared" si="142"/>
        <v>2.1393448955556726E-2</v>
      </c>
      <c r="F271">
        <f t="shared" si="143"/>
        <v>0.13798069603701463</v>
      </c>
      <c r="G271">
        <f t="shared" si="144"/>
        <v>6.3116897766230551</v>
      </c>
      <c r="H271" t="b">
        <f t="shared" si="145"/>
        <v>0</v>
      </c>
      <c r="I271">
        <f t="shared" si="146"/>
        <v>1</v>
      </c>
      <c r="J271">
        <f t="shared" si="147"/>
        <v>1426.1998267854076</v>
      </c>
      <c r="K271">
        <f t="shared" si="148"/>
        <v>9.1997394997514643</v>
      </c>
      <c r="L271">
        <f t="shared" si="149"/>
        <v>9198.5189109307485</v>
      </c>
      <c r="M271">
        <f t="shared" si="150"/>
        <v>59.335288207711535</v>
      </c>
      <c r="N271">
        <f t="shared" si="132"/>
        <v>0.37211816653276958</v>
      </c>
      <c r="O271">
        <f t="shared" si="151"/>
        <v>0.99609618909715969</v>
      </c>
      <c r="P271">
        <f t="shared" si="152"/>
        <v>1435.3995662851592</v>
      </c>
      <c r="Q271">
        <f t="shared" si="153"/>
        <v>0.21259448739021342</v>
      </c>
      <c r="R271">
        <f t="shared" si="154"/>
        <v>1.972061213436993E-2</v>
      </c>
      <c r="S271">
        <f t="shared" si="155"/>
        <v>1435.9923988278365</v>
      </c>
      <c r="T271">
        <f t="shared" si="156"/>
        <v>9198.5189109307485</v>
      </c>
      <c r="U271">
        <f t="shared" si="133"/>
        <v>294136.84059308533</v>
      </c>
      <c r="V271">
        <f t="shared" si="157"/>
        <v>36.741851887089609</v>
      </c>
      <c r="W271">
        <f t="shared" si="134"/>
        <v>46601.916602824167</v>
      </c>
      <c r="X271">
        <f t="shared" si="135"/>
        <v>49637.294658598497</v>
      </c>
      <c r="Y271">
        <f t="shared" si="136"/>
        <v>19158.364642816807</v>
      </c>
      <c r="Z271">
        <f t="shared" si="158"/>
        <v>3436.3508558897656</v>
      </c>
      <c r="AA271">
        <f t="shared" si="159"/>
        <v>35.838582150502731</v>
      </c>
      <c r="AB271">
        <f t="shared" si="160"/>
        <v>265</v>
      </c>
      <c r="AC271">
        <f>$AL$7*INDEX(I_L,MATCH(AB271-$AL$13,cpi_u,0))/INDEX(I_L,MATCH(AB2-$AL$13,cpi_u,0))</f>
        <v>1426.1998267854083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0.22856840046068039</v>
      </c>
      <c r="E272">
        <f t="shared" si="142"/>
        <v>2.1393448955556726E-2</v>
      </c>
      <c r="F272">
        <f t="shared" si="143"/>
        <v>0.13502881305949457</v>
      </c>
      <c r="G272">
        <f t="shared" si="144"/>
        <v>6.1766609635635605</v>
      </c>
      <c r="H272" t="b">
        <f t="shared" si="145"/>
        <v>0</v>
      </c>
      <c r="I272">
        <f t="shared" si="146"/>
        <v>1</v>
      </c>
      <c r="J272">
        <f t="shared" si="147"/>
        <v>1426.1998267854076</v>
      </c>
      <c r="K272">
        <f t="shared" si="148"/>
        <v>9.2186894568461568</v>
      </c>
      <c r="L272">
        <f t="shared" si="149"/>
        <v>9001.7308661430288</v>
      </c>
      <c r="M272">
        <f t="shared" si="150"/>
        <v>58.185507998638634</v>
      </c>
      <c r="N272">
        <f t="shared" si="132"/>
        <v>0.37066561443821977</v>
      </c>
      <c r="O272">
        <f t="shared" si="151"/>
        <v>0.99609653001334486</v>
      </c>
      <c r="P272">
        <f t="shared" si="152"/>
        <v>1435.4185162422536</v>
      </c>
      <c r="Q272">
        <f t="shared" si="153"/>
        <v>0.21259448739021342</v>
      </c>
      <c r="R272">
        <f t="shared" si="154"/>
        <v>1.972061213436993E-2</v>
      </c>
      <c r="S272">
        <f t="shared" si="155"/>
        <v>1436.0125699229045</v>
      </c>
      <c r="T272">
        <f t="shared" si="156"/>
        <v>9001.7308661430288</v>
      </c>
      <c r="U272">
        <f t="shared" si="133"/>
        <v>286158.32897500205</v>
      </c>
      <c r="V272">
        <f t="shared" si="157"/>
        <v>35.745222931804875</v>
      </c>
      <c r="W272">
        <f t="shared" si="134"/>
        <v>46328.968137164215</v>
      </c>
      <c r="X272">
        <f t="shared" si="135"/>
        <v>49357.487679962032</v>
      </c>
      <c r="Y272">
        <f t="shared" si="136"/>
        <v>18706.138437388643</v>
      </c>
      <c r="Z272">
        <f t="shared" si="158"/>
        <v>3349.7075855305839</v>
      </c>
      <c r="AA272">
        <f t="shared" si="159"/>
        <v>34.901409576479807</v>
      </c>
      <c r="AB272">
        <f t="shared" si="160"/>
        <v>265</v>
      </c>
      <c r="AC272">
        <f>$AL$7*INDEX(I_L,MATCH(AB272-$AL$13,cpi_u,0))/INDEX(I_L,MATCH(AB2-$AL$13,cpi_u,0))</f>
        <v>1426.1998267854083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0.22856840046068039</v>
      </c>
      <c r="E273">
        <f t="shared" si="142"/>
        <v>2.1393448955556726E-2</v>
      </c>
      <c r="F273">
        <f t="shared" si="143"/>
        <v>0.13214008103977687</v>
      </c>
      <c r="G273">
        <f t="shared" si="144"/>
        <v>6.0445208825237833</v>
      </c>
      <c r="H273" t="b">
        <f t="shared" si="145"/>
        <v>0</v>
      </c>
      <c r="I273">
        <f t="shared" si="146"/>
        <v>1</v>
      </c>
      <c r="J273">
        <f t="shared" si="147"/>
        <v>1426.1998267854076</v>
      </c>
      <c r="K273">
        <f t="shared" si="148"/>
        <v>9.2376784477497882</v>
      </c>
      <c r="L273">
        <f t="shared" si="149"/>
        <v>8809.1527963465396</v>
      </c>
      <c r="M273">
        <f t="shared" si="150"/>
        <v>57.058007862168544</v>
      </c>
      <c r="N273">
        <f t="shared" si="132"/>
        <v>0.3692188607110744</v>
      </c>
      <c r="O273">
        <f t="shared" si="151"/>
        <v>0.99609687634679023</v>
      </c>
      <c r="P273">
        <f t="shared" si="152"/>
        <v>1435.4375052331575</v>
      </c>
      <c r="Q273">
        <f t="shared" si="153"/>
        <v>0.21259448739021342</v>
      </c>
      <c r="R273">
        <f t="shared" si="154"/>
        <v>1.972061213436993E-2</v>
      </c>
      <c r="S273">
        <f t="shared" si="155"/>
        <v>1436.0327825671257</v>
      </c>
      <c r="T273">
        <f t="shared" si="156"/>
        <v>8809.1527963465396</v>
      </c>
      <c r="U273">
        <f t="shared" si="133"/>
        <v>278343.89543118473</v>
      </c>
      <c r="V273">
        <f t="shared" si="157"/>
        <v>34.769089648842055</v>
      </c>
      <c r="W273">
        <f t="shared" si="134"/>
        <v>46048.959188137873</v>
      </c>
      <c r="X273">
        <f t="shared" si="135"/>
        <v>49070.931203993212</v>
      </c>
      <c r="Y273">
        <f t="shared" si="136"/>
        <v>18266.372956240091</v>
      </c>
      <c r="Z273">
        <f t="shared" si="158"/>
        <v>3265.2500339379521</v>
      </c>
      <c r="AA273">
        <f t="shared" si="159"/>
        <v>33.986845210958151</v>
      </c>
      <c r="AB273">
        <f t="shared" si="160"/>
        <v>265</v>
      </c>
      <c r="AC273">
        <f>$AL$7*INDEX(I_L,MATCH(AB273-$AL$13,cpi_u,0))/INDEX(I_L,MATCH(AB2-$AL$13,cpi_u,0))</f>
        <v>1426.1998267854083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0.22856840046068039</v>
      </c>
      <c r="E274">
        <f t="shared" si="142"/>
        <v>2.1393448955556726E-2</v>
      </c>
      <c r="F274">
        <f t="shared" si="143"/>
        <v>0.12931314896106924</v>
      </c>
      <c r="G274">
        <f t="shared" si="144"/>
        <v>5.9152077335627142</v>
      </c>
      <c r="H274" t="b">
        <f t="shared" si="145"/>
        <v>0</v>
      </c>
      <c r="I274">
        <f t="shared" si="146"/>
        <v>1</v>
      </c>
      <c r="J274">
        <f t="shared" si="147"/>
        <v>1426.1998267854076</v>
      </c>
      <c r="K274">
        <f t="shared" si="148"/>
        <v>9.2567065528656087</v>
      </c>
      <c r="L274">
        <f t="shared" si="149"/>
        <v>8620.6946356561984</v>
      </c>
      <c r="M274">
        <f t="shared" si="150"/>
        <v>55.952356062190916</v>
      </c>
      <c r="N274">
        <f t="shared" si="132"/>
        <v>0.36777788367375303</v>
      </c>
      <c r="O274">
        <f t="shared" si="151"/>
        <v>0.9960972279841116</v>
      </c>
      <c r="P274">
        <f t="shared" si="152"/>
        <v>1435.4565333382732</v>
      </c>
      <c r="Q274">
        <f t="shared" si="153"/>
        <v>0.21259448739021342</v>
      </c>
      <c r="R274">
        <f t="shared" si="154"/>
        <v>1.972061213436993E-2</v>
      </c>
      <c r="S274">
        <f t="shared" si="155"/>
        <v>1436.0530368460848</v>
      </c>
      <c r="T274">
        <f t="shared" si="156"/>
        <v>8620.6946356561984</v>
      </c>
      <c r="U274">
        <f t="shared" si="133"/>
        <v>270690.00878425885</v>
      </c>
      <c r="V274">
        <f t="shared" si="157"/>
        <v>33.813010944199384</v>
      </c>
      <c r="W274">
        <f t="shared" si="134"/>
        <v>45761.70795293829</v>
      </c>
      <c r="X274">
        <f t="shared" si="135"/>
        <v>48777.463232013477</v>
      </c>
      <c r="Y274">
        <f t="shared" si="136"/>
        <v>17838.818949318127</v>
      </c>
      <c r="Z274">
        <f t="shared" si="158"/>
        <v>3182.9230519150524</v>
      </c>
      <c r="AA274">
        <f t="shared" si="159"/>
        <v>33.094342765077606</v>
      </c>
      <c r="AB274">
        <f t="shared" si="160"/>
        <v>265</v>
      </c>
      <c r="AC274">
        <f>$AL$7*INDEX(I_L,MATCH(AB274-$AL$13,cpi_u,0))/INDEX(I_L,MATCH(AB2-$AL$13,cpi_u,0))</f>
        <v>1426.1998267854083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0.22856840046068039</v>
      </c>
      <c r="E275">
        <f t="shared" si="142"/>
        <v>2.1393448955556726E-2</v>
      </c>
      <c r="F275">
        <f t="shared" si="143"/>
        <v>0.12654669470948832</v>
      </c>
      <c r="G275">
        <f t="shared" si="144"/>
        <v>5.7886610388532258</v>
      </c>
      <c r="H275" t="b">
        <f t="shared" si="145"/>
        <v>0</v>
      </c>
      <c r="I275">
        <f t="shared" si="146"/>
        <v>1</v>
      </c>
      <c r="J275">
        <f t="shared" si="147"/>
        <v>1426.1998267854076</v>
      </c>
      <c r="K275">
        <f t="shared" si="148"/>
        <v>9.2757738527624927</v>
      </c>
      <c r="L275">
        <f t="shared" si="149"/>
        <v>8436.268245006846</v>
      </c>
      <c r="M275">
        <f t="shared" si="150"/>
        <v>54.868129228639511</v>
      </c>
      <c r="N275">
        <f t="shared" si="132"/>
        <v>0.36634266167522217</v>
      </c>
      <c r="O275">
        <f t="shared" si="151"/>
        <v>0.99609758481343591</v>
      </c>
      <c r="P275">
        <f t="shared" si="152"/>
        <v>1435.4756006381701</v>
      </c>
      <c r="Q275">
        <f t="shared" si="153"/>
        <v>0.21259448739021342</v>
      </c>
      <c r="R275">
        <f t="shared" si="154"/>
        <v>1.972061213436993E-2</v>
      </c>
      <c r="S275">
        <f t="shared" si="155"/>
        <v>1436.0733328455419</v>
      </c>
      <c r="T275">
        <f t="shared" si="156"/>
        <v>8436.268245006846</v>
      </c>
      <c r="U275">
        <f t="shared" si="133"/>
        <v>263193.21334559849</v>
      </c>
      <c r="V275">
        <f t="shared" si="157"/>
        <v>32.876555153487587</v>
      </c>
      <c r="W275">
        <f t="shared" si="134"/>
        <v>45467.027967099442</v>
      </c>
      <c r="X275">
        <f t="shared" si="135"/>
        <v>48476.917897016901</v>
      </c>
      <c r="Y275">
        <f t="shared" si="136"/>
        <v>17423.232568549862</v>
      </c>
      <c r="Z275">
        <f t="shared" si="158"/>
        <v>3102.6728812527044</v>
      </c>
      <c r="AA275">
        <f t="shared" si="159"/>
        <v>32.223369170487913</v>
      </c>
      <c r="AB275">
        <f t="shared" si="160"/>
        <v>265</v>
      </c>
      <c r="AC275">
        <f>$AL$7*INDEX(I_L,MATCH(AB275-$AL$13,cpi_u,0))/INDEX(I_L,MATCH(AB2-$AL$13,cpi_u,0))</f>
        <v>1426.1998267854083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0.22856840046068039</v>
      </c>
      <c r="E276">
        <f t="shared" si="142"/>
        <v>2.1393448955556726E-2</v>
      </c>
      <c r="F276">
        <f t="shared" si="143"/>
        <v>0.12383942445572646</v>
      </c>
      <c r="G276">
        <f t="shared" si="144"/>
        <v>5.664821614397499</v>
      </c>
      <c r="H276" t="b">
        <f t="shared" si="145"/>
        <v>0</v>
      </c>
      <c r="I276">
        <f t="shared" si="146"/>
        <v>1</v>
      </c>
      <c r="J276">
        <f t="shared" si="147"/>
        <v>1426.1998267854076</v>
      </c>
      <c r="K276">
        <f t="shared" si="148"/>
        <v>9.2948804281752722</v>
      </c>
      <c r="L276">
        <f t="shared" si="149"/>
        <v>8255.7873709319083</v>
      </c>
      <c r="M276">
        <f t="shared" si="150"/>
        <v>53.80491219537759</v>
      </c>
      <c r="N276">
        <f t="shared" si="132"/>
        <v>0.36491317309223259</v>
      </c>
      <c r="O276">
        <f t="shared" si="151"/>
        <v>0.99609794672437879</v>
      </c>
      <c r="P276">
        <f t="shared" si="152"/>
        <v>1435.4947072135828</v>
      </c>
      <c r="Q276">
        <f t="shared" si="153"/>
        <v>0.21259448739021342</v>
      </c>
      <c r="R276">
        <f t="shared" si="154"/>
        <v>1.972061213436993E-2</v>
      </c>
      <c r="S276">
        <f t="shared" si="155"/>
        <v>1436.0936706514351</v>
      </c>
      <c r="T276">
        <f t="shared" si="156"/>
        <v>8255.7873709319083</v>
      </c>
      <c r="U276">
        <f t="shared" si="133"/>
        <v>255850.1272968087</v>
      </c>
      <c r="V276">
        <f t="shared" si="157"/>
        <v>31.959299839754095</v>
      </c>
      <c r="W276">
        <f t="shared" si="134"/>
        <v>45164.727984822959</v>
      </c>
      <c r="X276">
        <f t="shared" si="135"/>
        <v>48169.125371137823</v>
      </c>
      <c r="Y276">
        <f t="shared" si="136"/>
        <v>17019.375252235794</v>
      </c>
      <c r="Z276">
        <f t="shared" si="158"/>
        <v>3024.4471196918798</v>
      </c>
      <c r="AA276">
        <f t="shared" si="159"/>
        <v>31.373404259186998</v>
      </c>
      <c r="AB276">
        <f t="shared" si="160"/>
        <v>265</v>
      </c>
      <c r="AC276">
        <f>$AL$7*INDEX(I_L,MATCH(AB276-$AL$13,cpi_u,0))/INDEX(I_L,MATCH(AB2-$AL$13,cpi_u,0))</f>
        <v>1426.1998267854083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0.22856840046068039</v>
      </c>
      <c r="E277">
        <f t="shared" si="142"/>
        <v>2.1393448955556726E-2</v>
      </c>
      <c r="F277">
        <f t="shared" si="143"/>
        <v>0.12119007204994735</v>
      </c>
      <c r="G277">
        <f t="shared" si="144"/>
        <v>5.5436315423475513</v>
      </c>
      <c r="H277" t="b">
        <f t="shared" si="145"/>
        <v>0</v>
      </c>
      <c r="I277">
        <f t="shared" si="146"/>
        <v>1</v>
      </c>
      <c r="J277">
        <f t="shared" si="147"/>
        <v>1426.1998267854076</v>
      </c>
      <c r="K277">
        <f t="shared" si="148"/>
        <v>9.3140263600050801</v>
      </c>
      <c r="L277">
        <f t="shared" si="149"/>
        <v>8079.1676052239463</v>
      </c>
      <c r="M277">
        <f t="shared" si="150"/>
        <v>52.762297841224836</v>
      </c>
      <c r="N277">
        <f t="shared" si="132"/>
        <v>0.3634893963305289</v>
      </c>
      <c r="O277">
        <f t="shared" si="151"/>
        <v>0.99609831360803236</v>
      </c>
      <c r="P277">
        <f t="shared" si="152"/>
        <v>1435.5138531454127</v>
      </c>
      <c r="Q277">
        <f t="shared" si="153"/>
        <v>0.21259448739021342</v>
      </c>
      <c r="R277">
        <f t="shared" si="154"/>
        <v>1.972061213436993E-2</v>
      </c>
      <c r="S277">
        <f t="shared" si="155"/>
        <v>1436.1140503498787</v>
      </c>
      <c r="T277">
        <f t="shared" si="156"/>
        <v>8079.1676052239463</v>
      </c>
      <c r="U277">
        <f t="shared" si="133"/>
        <v>248657.44110599658</v>
      </c>
      <c r="V277">
        <f t="shared" si="157"/>
        <v>31.060831595652932</v>
      </c>
      <c r="W277">
        <f t="shared" si="134"/>
        <v>44854.611856237847</v>
      </c>
      <c r="X277">
        <f t="shared" si="135"/>
        <v>47853.911770909799</v>
      </c>
      <c r="Y277">
        <f t="shared" si="136"/>
        <v>16627.013611935752</v>
      </c>
      <c r="Z277">
        <f t="shared" si="158"/>
        <v>2948.1946867662441</v>
      </c>
      <c r="AA277">
        <f t="shared" si="159"/>
        <v>30.543940451106913</v>
      </c>
      <c r="AB277">
        <f t="shared" si="160"/>
        <v>265</v>
      </c>
      <c r="AC277">
        <f>$AL$7*INDEX(I_L,MATCH(AB277-$AL$13,cpi_u,0))/INDEX(I_L,MATCH(AB2-$AL$13,cpi_u,0))</f>
        <v>1426.1998267854083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0.25587023479209159</v>
      </c>
      <c r="E278">
        <f t="shared" si="142"/>
        <v>2.4327517712982027E-2</v>
      </c>
      <c r="F278">
        <f t="shared" si="143"/>
        <v>0.13486279454070593</v>
      </c>
      <c r="G278">
        <f t="shared" si="144"/>
        <v>5.4087687478068451</v>
      </c>
      <c r="H278" t="b">
        <f t="shared" si="145"/>
        <v>0</v>
      </c>
      <c r="I278">
        <f t="shared" si="146"/>
        <v>1</v>
      </c>
      <c r="J278">
        <f t="shared" si="147"/>
        <v>1426.1998267854076</v>
      </c>
      <c r="K278">
        <f t="shared" si="148"/>
        <v>9.3332117293196912</v>
      </c>
      <c r="L278">
        <f t="shared" si="149"/>
        <v>7906.3263454581993</v>
      </c>
      <c r="M278">
        <f t="shared" si="150"/>
        <v>51.739886934064778</v>
      </c>
      <c r="N278">
        <f t="shared" si="132"/>
        <v>0.36207130982602992</v>
      </c>
      <c r="O278">
        <f t="shared" si="151"/>
        <v>0.99609868535694646</v>
      </c>
      <c r="P278">
        <f t="shared" si="152"/>
        <v>1435.5330385147272</v>
      </c>
      <c r="Q278">
        <f t="shared" si="153"/>
        <v>0.23798828400777064</v>
      </c>
      <c r="R278">
        <f t="shared" si="154"/>
        <v>2.2394872581937286E-2</v>
      </c>
      <c r="S278">
        <f t="shared" si="155"/>
        <v>1436.1344720271641</v>
      </c>
      <c r="T278">
        <f t="shared" si="156"/>
        <v>7906.3263454581993</v>
      </c>
      <c r="U278">
        <f t="shared" si="133"/>
        <v>241611.91597808167</v>
      </c>
      <c r="V278">
        <f t="shared" si="157"/>
        <v>30.180745849866543</v>
      </c>
      <c r="W278">
        <f t="shared" si="134"/>
        <v>44670.409707579158</v>
      </c>
      <c r="X278">
        <f t="shared" si="135"/>
        <v>47661.121432979467</v>
      </c>
      <c r="Y278">
        <f t="shared" si="136"/>
        <v>16176.068114044681</v>
      </c>
      <c r="Z278">
        <f t="shared" si="158"/>
        <v>2873.8657905027576</v>
      </c>
      <c r="AA278">
        <f t="shared" si="159"/>
        <v>29.734482449260721</v>
      </c>
      <c r="AB278">
        <f t="shared" si="160"/>
        <v>265</v>
      </c>
      <c r="AC278">
        <f>$AL$7*INDEX(I_L,MATCH(AB278-$AL$13,cpi_u,0))/INDEX(I_L,MATCH(AB2-$AL$13,cpi_u,0))</f>
        <v>1426.1998267854083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0.25525614622859055</v>
      </c>
      <c r="E279">
        <f t="shared" si="142"/>
        <v>2.4260445763057858E-2</v>
      </c>
      <c r="F279">
        <f t="shared" si="143"/>
        <v>0.13121914085109032</v>
      </c>
      <c r="G279">
        <f t="shared" si="144"/>
        <v>5.2775496069557546</v>
      </c>
      <c r="H279" t="b">
        <f t="shared" si="145"/>
        <v>1</v>
      </c>
      <c r="I279">
        <f t="shared" si="146"/>
        <v>1.0249999999999997</v>
      </c>
      <c r="J279">
        <f t="shared" si="147"/>
        <v>1461.8548224550423</v>
      </c>
      <c r="K279">
        <f t="shared" si="148"/>
        <v>9.3524366173538773</v>
      </c>
      <c r="L279">
        <f t="shared" si="149"/>
        <v>7906.8346775255568</v>
      </c>
      <c r="M279">
        <f t="shared" si="150"/>
        <v>50.58516689178802</v>
      </c>
      <c r="N279">
        <f t="shared" si="132"/>
        <v>0.36065889204598023</v>
      </c>
      <c r="O279">
        <f t="shared" si="151"/>
        <v>0.99609906186511066</v>
      </c>
      <c r="P279">
        <f t="shared" si="152"/>
        <v>1471.2072590723963</v>
      </c>
      <c r="Q279">
        <f t="shared" si="153"/>
        <v>0.23741711212615196</v>
      </c>
      <c r="R279">
        <f t="shared" si="154"/>
        <v>2.2333829248652459E-2</v>
      </c>
      <c r="S279">
        <f t="shared" si="155"/>
        <v>1471.8099314393958</v>
      </c>
      <c r="T279">
        <f t="shared" si="156"/>
        <v>7906.8346775255568</v>
      </c>
      <c r="U279">
        <f t="shared" si="133"/>
        <v>234540.23999384971</v>
      </c>
      <c r="V279">
        <f t="shared" si="157"/>
        <v>29.297393492228391</v>
      </c>
      <c r="W279">
        <f t="shared" si="134"/>
        <v>44441.124662234943</v>
      </c>
      <c r="X279">
        <f t="shared" si="135"/>
        <v>47423.556828575827</v>
      </c>
      <c r="Y279">
        <f t="shared" si="136"/>
        <v>15739.933707244536</v>
      </c>
      <c r="Z279">
        <f t="shared" si="158"/>
        <v>2862.8379882695531</v>
      </c>
      <c r="AA279">
        <f t="shared" si="159"/>
        <v>28.881803111020215</v>
      </c>
      <c r="AB279">
        <f t="shared" si="160"/>
        <v>277</v>
      </c>
      <c r="AC279">
        <f>$AL$7*INDEX(I_L,MATCH(AB279-$AL$13,cpi_u,0))/INDEX(I_L,MATCH(AB2-$AL$13,cpi_u,0))</f>
        <v>1461.8548224550429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0.25525614622859055</v>
      </c>
      <c r="E280">
        <f t="shared" si="142"/>
        <v>2.4260445763057858E-2</v>
      </c>
      <c r="F280">
        <f t="shared" si="143"/>
        <v>0.12803570600139741</v>
      </c>
      <c r="G280">
        <f t="shared" si="144"/>
        <v>5.1495139009543571</v>
      </c>
      <c r="H280" t="b">
        <f t="shared" si="145"/>
        <v>0</v>
      </c>
      <c r="I280">
        <f t="shared" si="146"/>
        <v>1</v>
      </c>
      <c r="J280">
        <f t="shared" si="147"/>
        <v>1461.8548224550423</v>
      </c>
      <c r="K280">
        <f t="shared" si="148"/>
        <v>9.3717011055096968</v>
      </c>
      <c r="L280">
        <f t="shared" si="149"/>
        <v>7715.011343673983</v>
      </c>
      <c r="M280">
        <f t="shared" si="150"/>
        <v>49.45961748588951</v>
      </c>
      <c r="N280">
        <f t="shared" si="132"/>
        <v>0.35925212149007424</v>
      </c>
      <c r="O280">
        <f t="shared" si="151"/>
        <v>0.99609944302793829</v>
      </c>
      <c r="P280">
        <f t="shared" si="152"/>
        <v>1471.2265235605519</v>
      </c>
      <c r="Q280">
        <f t="shared" si="153"/>
        <v>0.23741711212615196</v>
      </c>
      <c r="R280">
        <f t="shared" si="154"/>
        <v>2.2333829248652459E-2</v>
      </c>
      <c r="S280">
        <f t="shared" si="155"/>
        <v>1471.830437333952</v>
      </c>
      <c r="T280">
        <f t="shared" si="156"/>
        <v>7715.011343673983</v>
      </c>
      <c r="U280">
        <f t="shared" si="133"/>
        <v>227635.34971994878</v>
      </c>
      <c r="V280">
        <f t="shared" si="157"/>
        <v>28.43487502895556</v>
      </c>
      <c r="W280">
        <f t="shared" si="134"/>
        <v>44205.211229308698</v>
      </c>
      <c r="X280">
        <f t="shared" si="135"/>
        <v>47179.605046355886</v>
      </c>
      <c r="Y280">
        <f t="shared" si="136"/>
        <v>15316.682307797188</v>
      </c>
      <c r="Z280">
        <f t="shared" si="158"/>
        <v>2782.4874433316277</v>
      </c>
      <c r="AA280">
        <f t="shared" si="159"/>
        <v>28.053340021936322</v>
      </c>
      <c r="AB280">
        <f t="shared" si="160"/>
        <v>277</v>
      </c>
      <c r="AC280">
        <f>$AL$7*INDEX(I_L,MATCH(AB280-$AL$13,cpi_u,0))/INDEX(I_L,MATCH(AB2-$AL$13,cpi_u,0))</f>
        <v>1461.8548224550429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0.25525614622859055</v>
      </c>
      <c r="E281">
        <f t="shared" si="142"/>
        <v>2.4260445763057858E-2</v>
      </c>
      <c r="F281">
        <f t="shared" si="143"/>
        <v>0.12492950270021567</v>
      </c>
      <c r="G281">
        <f t="shared" si="144"/>
        <v>5.0245843982541416</v>
      </c>
      <c r="H281" t="b">
        <f t="shared" si="145"/>
        <v>0</v>
      </c>
      <c r="I281">
        <f t="shared" si="146"/>
        <v>1</v>
      </c>
      <c r="J281">
        <f t="shared" si="147"/>
        <v>1461.8548224550423</v>
      </c>
      <c r="K281">
        <f t="shared" si="148"/>
        <v>9.3910052753569531</v>
      </c>
      <c r="L281">
        <f t="shared" si="149"/>
        <v>7527.8417294094043</v>
      </c>
      <c r="M281">
        <f t="shared" si="150"/>
        <v>48.359112209386332</v>
      </c>
      <c r="N281">
        <f t="shared" si="132"/>
        <v>0.35785097669155463</v>
      </c>
      <c r="O281">
        <f t="shared" si="151"/>
        <v>0.99609982874225467</v>
      </c>
      <c r="P281">
        <f t="shared" si="152"/>
        <v>1471.2458277303992</v>
      </c>
      <c r="Q281">
        <f t="shared" si="153"/>
        <v>0.23741711212615196</v>
      </c>
      <c r="R281">
        <f t="shared" si="154"/>
        <v>2.2333829248652459E-2</v>
      </c>
      <c r="S281">
        <f t="shared" si="155"/>
        <v>1471.8509854672934</v>
      </c>
      <c r="T281">
        <f t="shared" si="156"/>
        <v>7527.8417294094043</v>
      </c>
      <c r="U281">
        <f t="shared" si="133"/>
        <v>220893.18506263653</v>
      </c>
      <c r="V281">
        <f t="shared" si="157"/>
        <v>27.59268329691055</v>
      </c>
      <c r="W281">
        <f t="shared" si="134"/>
        <v>43962.478795139512</v>
      </c>
      <c r="X281">
        <f t="shared" si="135"/>
        <v>46929.095345590657</v>
      </c>
      <c r="Y281">
        <f t="shared" si="136"/>
        <v>14906.015234999342</v>
      </c>
      <c r="Z281">
        <f t="shared" si="158"/>
        <v>2704.3931115318378</v>
      </c>
      <c r="AA281">
        <f t="shared" si="159"/>
        <v>27.247182321938777</v>
      </c>
      <c r="AB281">
        <f t="shared" si="160"/>
        <v>277</v>
      </c>
      <c r="AC281">
        <f>$AL$7*INDEX(I_L,MATCH(AB281-$AL$13,cpi_u,0))/INDEX(I_L,MATCH(AB2-$AL$13,cpi_u,0))</f>
        <v>1461.8548224550429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0.25525614622859055</v>
      </c>
      <c r="E282">
        <f t="shared" si="142"/>
        <v>2.4260445763057858E-2</v>
      </c>
      <c r="F282">
        <f t="shared" si="143"/>
        <v>0.1218986572757513</v>
      </c>
      <c r="G282">
        <f t="shared" si="144"/>
        <v>4.9026857409783906</v>
      </c>
      <c r="H282" t="b">
        <f t="shared" si="145"/>
        <v>0</v>
      </c>
      <c r="I282">
        <f t="shared" si="146"/>
        <v>1</v>
      </c>
      <c r="J282">
        <f t="shared" si="147"/>
        <v>1461.8548224550423</v>
      </c>
      <c r="K282">
        <f t="shared" si="148"/>
        <v>9.4103492086334199</v>
      </c>
      <c r="L282">
        <f t="shared" si="149"/>
        <v>7345.2129334201836</v>
      </c>
      <c r="M282">
        <f t="shared" si="150"/>
        <v>47.283093815822689</v>
      </c>
      <c r="N282">
        <f t="shared" si="132"/>
        <v>0.35645543621828091</v>
      </c>
      <c r="O282">
        <f t="shared" si="151"/>
        <v>0.99610021890627232</v>
      </c>
      <c r="P282">
        <f t="shared" si="152"/>
        <v>1471.2651716636756</v>
      </c>
      <c r="Q282">
        <f t="shared" si="153"/>
        <v>0.23741711212615196</v>
      </c>
      <c r="R282">
        <f t="shared" si="154"/>
        <v>2.2333829248652459E-2</v>
      </c>
      <c r="S282">
        <f t="shared" si="155"/>
        <v>1471.8715759264253</v>
      </c>
      <c r="T282">
        <f t="shared" si="156"/>
        <v>7345.2129334201836</v>
      </c>
      <c r="U282">
        <f t="shared" si="133"/>
        <v>214309.78435560461</v>
      </c>
      <c r="V282">
        <f t="shared" si="157"/>
        <v>26.770323427934606</v>
      </c>
      <c r="W282">
        <f t="shared" si="134"/>
        <v>43712.731282025125</v>
      </c>
      <c r="X282">
        <f t="shared" si="135"/>
        <v>46671.852439047121</v>
      </c>
      <c r="Y282">
        <f t="shared" si="136"/>
        <v>14507.641102359221</v>
      </c>
      <c r="Z282">
        <f t="shared" si="158"/>
        <v>2628.4916222318516</v>
      </c>
      <c r="AA282">
        <f t="shared" si="159"/>
        <v>26.462728618199449</v>
      </c>
      <c r="AB282">
        <f t="shared" si="160"/>
        <v>277</v>
      </c>
      <c r="AC282">
        <f>$AL$7*INDEX(I_L,MATCH(AB282-$AL$13,cpi_u,0))/INDEX(I_L,MATCH(AB2-$AL$13,cpi_u,0))</f>
        <v>1461.8548224550429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0.25525614622859055</v>
      </c>
      <c r="E283">
        <f t="shared" si="142"/>
        <v>2.4260445763057858E-2</v>
      </c>
      <c r="F283">
        <f t="shared" si="143"/>
        <v>0.11894134151232337</v>
      </c>
      <c r="G283">
        <f t="shared" si="144"/>
        <v>4.7837443994660669</v>
      </c>
      <c r="H283" t="b">
        <f t="shared" si="145"/>
        <v>0</v>
      </c>
      <c r="I283">
        <f t="shared" si="146"/>
        <v>1</v>
      </c>
      <c r="J283">
        <f t="shared" si="147"/>
        <v>1461.8548224550423</v>
      </c>
      <c r="K283">
        <f t="shared" si="148"/>
        <v>9.4297329872452487</v>
      </c>
      <c r="L283">
        <f t="shared" si="149"/>
        <v>7167.0147934308325</v>
      </c>
      <c r="M283">
        <f t="shared" si="150"/>
        <v>46.231017457800846</v>
      </c>
      <c r="N283">
        <f t="shared" si="132"/>
        <v>0.35506547867377453</v>
      </c>
      <c r="O283">
        <f t="shared" si="151"/>
        <v>0.99610061341958267</v>
      </c>
      <c r="P283">
        <f t="shared" si="152"/>
        <v>1471.2845554422875</v>
      </c>
      <c r="Q283">
        <f t="shared" si="153"/>
        <v>0.23741711212615196</v>
      </c>
      <c r="R283">
        <f t="shared" si="154"/>
        <v>2.2333829248652459E-2</v>
      </c>
      <c r="S283">
        <f t="shared" si="155"/>
        <v>1471.8922087985318</v>
      </c>
      <c r="T283">
        <f t="shared" si="156"/>
        <v>7167.0147934308325</v>
      </c>
      <c r="U283">
        <f t="shared" si="133"/>
        <v>207881.2819699895</v>
      </c>
      <c r="V283">
        <f t="shared" si="157"/>
        <v>25.967312550304253</v>
      </c>
      <c r="W283">
        <f t="shared" si="134"/>
        <v>43455.766991478886</v>
      </c>
      <c r="X283">
        <f t="shared" si="135"/>
        <v>46407.696371791659</v>
      </c>
      <c r="Y283">
        <f t="shared" si="136"/>
        <v>14121.275640690565</v>
      </c>
      <c r="Z283">
        <f t="shared" si="158"/>
        <v>2554.7213845752599</v>
      </c>
      <c r="AA283">
        <f t="shared" si="159"/>
        <v>25.699393755280653</v>
      </c>
      <c r="AB283">
        <f t="shared" si="160"/>
        <v>277</v>
      </c>
      <c r="AC283">
        <f>$AL$7*INDEX(I_L,MATCH(AB283-$AL$13,cpi_u,0))/INDEX(I_L,MATCH(AB2-$AL$13,cpi_u,0))</f>
        <v>1461.8548224550429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0.25525614622859055</v>
      </c>
      <c r="E284">
        <f t="shared" si="142"/>
        <v>2.4260445763057858E-2</v>
      </c>
      <c r="F284">
        <f t="shared" si="143"/>
        <v>0.1160557715475783</v>
      </c>
      <c r="G284">
        <f t="shared" si="144"/>
        <v>4.6676886279184888</v>
      </c>
      <c r="H284" t="b">
        <f t="shared" si="145"/>
        <v>0</v>
      </c>
      <c r="I284">
        <f t="shared" si="146"/>
        <v>1</v>
      </c>
      <c r="J284">
        <f t="shared" si="147"/>
        <v>1461.8548224550423</v>
      </c>
      <c r="K284">
        <f t="shared" si="148"/>
        <v>9.4491566932673106</v>
      </c>
      <c r="L284">
        <f t="shared" si="149"/>
        <v>6993.1398197517701</v>
      </c>
      <c r="M284">
        <f t="shared" si="150"/>
        <v>45.202350411094798</v>
      </c>
      <c r="N284">
        <f t="shared" si="132"/>
        <v>0.35368108269823645</v>
      </c>
      <c r="O284">
        <f t="shared" si="151"/>
        <v>0.99610101218313585</v>
      </c>
      <c r="P284">
        <f t="shared" si="152"/>
        <v>1471.3039791483095</v>
      </c>
      <c r="Q284">
        <f t="shared" si="153"/>
        <v>0.23741711212615196</v>
      </c>
      <c r="R284">
        <f t="shared" si="154"/>
        <v>2.2333829248652459E-2</v>
      </c>
      <c r="S284">
        <f t="shared" si="155"/>
        <v>1471.9128841709764</v>
      </c>
      <c r="T284">
        <f t="shared" si="156"/>
        <v>6993.1398197517701</v>
      </c>
      <c r="U284">
        <f t="shared" si="133"/>
        <v>201603.90598249724</v>
      </c>
      <c r="V284">
        <f t="shared" si="157"/>
        <v>25.183179497447099</v>
      </c>
      <c r="W284">
        <f t="shared" si="134"/>
        <v>43191.378442996225</v>
      </c>
      <c r="X284">
        <f t="shared" si="135"/>
        <v>46136.442396768056</v>
      </c>
      <c r="Y284">
        <f t="shared" si="136"/>
        <v>13746.641525513436</v>
      </c>
      <c r="Z284">
        <f t="shared" si="158"/>
        <v>2483.0225375327955</v>
      </c>
      <c r="AA284">
        <f t="shared" si="159"/>
        <v>24.956608376336185</v>
      </c>
      <c r="AB284">
        <f t="shared" si="160"/>
        <v>277</v>
      </c>
      <c r="AC284">
        <f>$AL$7*INDEX(I_L,MATCH(AB284-$AL$13,cpi_u,0))/INDEX(I_L,MATCH(AB2-$AL$13,cpi_u,0))</f>
        <v>1461.8548224550429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0.25525614622859055</v>
      </c>
      <c r="E285">
        <f t="shared" si="142"/>
        <v>2.4260445763057858E-2</v>
      </c>
      <c r="F285">
        <f t="shared" si="143"/>
        <v>0.11324020679645845</v>
      </c>
      <c r="G285">
        <f t="shared" si="144"/>
        <v>4.5544484211220304</v>
      </c>
      <c r="H285" t="b">
        <f t="shared" si="145"/>
        <v>0</v>
      </c>
      <c r="I285">
        <f t="shared" si="146"/>
        <v>1</v>
      </c>
      <c r="J285">
        <f t="shared" si="147"/>
        <v>1461.8548224550423</v>
      </c>
      <c r="K285">
        <f t="shared" si="148"/>
        <v>9.4686204089435311</v>
      </c>
      <c r="L285">
        <f t="shared" si="149"/>
        <v>6823.4831304412028</v>
      </c>
      <c r="M285">
        <f t="shared" si="150"/>
        <v>44.196571804902632</v>
      </c>
      <c r="N285">
        <f t="shared" si="132"/>
        <v>0.35230222696954022</v>
      </c>
      <c r="O285">
        <f t="shared" si="151"/>
        <v>0.99610141509922745</v>
      </c>
      <c r="P285">
        <f t="shared" si="152"/>
        <v>1471.3234428639857</v>
      </c>
      <c r="Q285">
        <f t="shared" si="153"/>
        <v>0.23741711212615196</v>
      </c>
      <c r="R285">
        <f t="shared" si="154"/>
        <v>2.2333829248652459E-2</v>
      </c>
      <c r="S285">
        <f t="shared" si="155"/>
        <v>1471.9336021313034</v>
      </c>
      <c r="T285">
        <f t="shared" si="156"/>
        <v>6823.4831304412028</v>
      </c>
      <c r="U285">
        <f t="shared" si="133"/>
        <v>195473.9759002245</v>
      </c>
      <c r="V285">
        <f t="shared" si="157"/>
        <v>24.41746452373981</v>
      </c>
      <c r="W285">
        <f t="shared" si="134"/>
        <v>42919.352208201686</v>
      </c>
      <c r="X285">
        <f t="shared" si="135"/>
        <v>45857.900847063996</v>
      </c>
      <c r="Y285">
        <f t="shared" si="136"/>
        <v>13383.468208656741</v>
      </c>
      <c r="Z285">
        <f t="shared" si="158"/>
        <v>2413.3369013475963</v>
      </c>
      <c r="AA285">
        <f t="shared" si="159"/>
        <v>24.233818496171594</v>
      </c>
      <c r="AB285">
        <f t="shared" si="160"/>
        <v>277</v>
      </c>
      <c r="AC285">
        <f>$AL$7*INDEX(I_L,MATCH(AB285-$AL$13,cpi_u,0))/INDEX(I_L,MATCH(AB2-$AL$13,cpi_u,0))</f>
        <v>1461.8548224550429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0.25525614622859055</v>
      </c>
      <c r="E286">
        <f t="shared" si="142"/>
        <v>2.4260445763057858E-2</v>
      </c>
      <c r="F286">
        <f t="shared" si="143"/>
        <v>0.11049294890127552</v>
      </c>
      <c r="G286">
        <f t="shared" si="144"/>
        <v>4.4439554722207548</v>
      </c>
      <c r="H286" t="b">
        <f t="shared" si="145"/>
        <v>0</v>
      </c>
      <c r="I286">
        <f t="shared" si="146"/>
        <v>1</v>
      </c>
      <c r="J286">
        <f t="shared" si="147"/>
        <v>1461.8548224550423</v>
      </c>
      <c r="K286">
        <f t="shared" si="148"/>
        <v>9.4881242166872468</v>
      </c>
      <c r="L286">
        <f t="shared" si="149"/>
        <v>6657.9423880399936</v>
      </c>
      <c r="M286">
        <f t="shared" si="150"/>
        <v>43.213172358100934</v>
      </c>
      <c r="N286">
        <f t="shared" si="132"/>
        <v>0.35092889020419932</v>
      </c>
      <c r="O286">
        <f t="shared" si="151"/>
        <v>0.99610182207148057</v>
      </c>
      <c r="P286">
        <f t="shared" si="152"/>
        <v>1471.3429466717296</v>
      </c>
      <c r="Q286">
        <f t="shared" si="153"/>
        <v>0.23741711212615196</v>
      </c>
      <c r="R286">
        <f t="shared" si="154"/>
        <v>2.2333829248652459E-2</v>
      </c>
      <c r="S286">
        <f t="shared" si="155"/>
        <v>1471.9543627672363</v>
      </c>
      <c r="T286">
        <f t="shared" si="156"/>
        <v>6657.9423880399936</v>
      </c>
      <c r="U286">
        <f t="shared" si="133"/>
        <v>189487.90044079529</v>
      </c>
      <c r="V286">
        <f t="shared" si="157"/>
        <v>23.669719027215766</v>
      </c>
      <c r="W286">
        <f t="shared" si="134"/>
        <v>42639.468740244483</v>
      </c>
      <c r="X286">
        <f t="shared" si="135"/>
        <v>45571.877004778158</v>
      </c>
      <c r="Y286">
        <f t="shared" si="136"/>
        <v>13031.491753959792</v>
      </c>
      <c r="Z286">
        <f t="shared" si="158"/>
        <v>2345.6079303413885</v>
      </c>
      <c r="AA286">
        <f t="shared" si="159"/>
        <v>23.530485085843587</v>
      </c>
      <c r="AB286">
        <f t="shared" si="160"/>
        <v>277</v>
      </c>
      <c r="AC286">
        <f>$AL$7*INDEX(I_L,MATCH(AB286-$AL$13,cpi_u,0))/INDEX(I_L,MATCH(AB2-$AL$13,cpi_u,0))</f>
        <v>1461.8548224550429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0.25525614622859055</v>
      </c>
      <c r="E287">
        <f t="shared" si="142"/>
        <v>2.4260445763057858E-2</v>
      </c>
      <c r="F287">
        <f t="shared" si="143"/>
        <v>0.1078123407072558</v>
      </c>
      <c r="G287">
        <f t="shared" si="144"/>
        <v>4.3361431315134986</v>
      </c>
      <c r="H287" t="b">
        <f t="shared" si="145"/>
        <v>0</v>
      </c>
      <c r="I287">
        <f t="shared" si="146"/>
        <v>1</v>
      </c>
      <c r="J287">
        <f t="shared" si="147"/>
        <v>1461.8548224550423</v>
      </c>
      <c r="K287">
        <f t="shared" si="148"/>
        <v>9.5076681990815572</v>
      </c>
      <c r="L287">
        <f t="shared" si="149"/>
        <v>6496.4177378413851</v>
      </c>
      <c r="M287">
        <f t="shared" si="150"/>
        <v>42.251654121367736</v>
      </c>
      <c r="N287">
        <f t="shared" si="132"/>
        <v>0.34956105115831115</v>
      </c>
      <c r="O287">
        <f t="shared" si="151"/>
        <v>0.99610223300483403</v>
      </c>
      <c r="P287">
        <f t="shared" si="152"/>
        <v>1471.3624906541238</v>
      </c>
      <c r="Q287">
        <f t="shared" si="153"/>
        <v>0.23741711212615196</v>
      </c>
      <c r="R287">
        <f t="shared" si="154"/>
        <v>2.2333829248652459E-2</v>
      </c>
      <c r="S287">
        <f t="shared" si="155"/>
        <v>1471.9751661666801</v>
      </c>
      <c r="T287">
        <f t="shared" si="156"/>
        <v>6496.4177378413851</v>
      </c>
      <c r="U287">
        <f t="shared" si="133"/>
        <v>183642.17536646398</v>
      </c>
      <c r="V287">
        <f t="shared" si="157"/>
        <v>22.939505279013918</v>
      </c>
      <c r="W287">
        <f t="shared" si="134"/>
        <v>42351.502198306138</v>
      </c>
      <c r="X287">
        <f t="shared" si="135"/>
        <v>45278.170966397105</v>
      </c>
      <c r="Y287">
        <f t="shared" si="136"/>
        <v>12690.45467697272</v>
      </c>
      <c r="Z287">
        <f t="shared" si="158"/>
        <v>2279.7806670435525</v>
      </c>
      <c r="AA287">
        <f t="shared" si="159"/>
        <v>22.846083668486997</v>
      </c>
      <c r="AB287">
        <f t="shared" si="160"/>
        <v>277</v>
      </c>
      <c r="AC287">
        <f>$AL$7*INDEX(I_L,MATCH(AB287-$AL$13,cpi_u,0))/INDEX(I_L,MATCH(AB2-$AL$13,cpi_u,0))</f>
        <v>1461.8548224550429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0.25525614622859055</v>
      </c>
      <c r="E288">
        <f t="shared" si="142"/>
        <v>2.4260445763057858E-2</v>
      </c>
      <c r="F288">
        <f t="shared" si="143"/>
        <v>0.1051967652629391</v>
      </c>
      <c r="G288">
        <f t="shared" si="144"/>
        <v>4.2309463662505591</v>
      </c>
      <c r="H288" t="b">
        <f t="shared" si="145"/>
        <v>0</v>
      </c>
      <c r="I288">
        <f t="shared" si="146"/>
        <v>1</v>
      </c>
      <c r="J288">
        <f t="shared" si="147"/>
        <v>1461.8548224550423</v>
      </c>
      <c r="K288">
        <f t="shared" si="148"/>
        <v>9.5272524388796533</v>
      </c>
      <c r="L288">
        <f t="shared" si="149"/>
        <v>6338.8117476583166</v>
      </c>
      <c r="M288">
        <f t="shared" si="150"/>
        <v>41.311530225043235</v>
      </c>
      <c r="N288">
        <f t="shared" si="132"/>
        <v>0.34819868862847553</v>
      </c>
      <c r="O288">
        <f t="shared" si="151"/>
        <v>0.99610264780552271</v>
      </c>
      <c r="P288">
        <f t="shared" si="152"/>
        <v>1471.382074893922</v>
      </c>
      <c r="Q288">
        <f t="shared" si="153"/>
        <v>0.23741711212615196</v>
      </c>
      <c r="R288">
        <f t="shared" si="154"/>
        <v>2.2333829248652459E-2</v>
      </c>
      <c r="S288">
        <f t="shared" si="155"/>
        <v>1471.9960124177205</v>
      </c>
      <c r="T288">
        <f t="shared" si="156"/>
        <v>6338.8117476583166</v>
      </c>
      <c r="U288">
        <f t="shared" si="133"/>
        <v>177933.38137087159</v>
      </c>
      <c r="V288">
        <f t="shared" si="157"/>
        <v>22.226396159404732</v>
      </c>
      <c r="W288">
        <f t="shared" si="134"/>
        <v>42055.220267080615</v>
      </c>
      <c r="X288">
        <f t="shared" si="135"/>
        <v>44976.577504589615</v>
      </c>
      <c r="Y288">
        <f t="shared" si="136"/>
        <v>12360.105788558478</v>
      </c>
      <c r="Z288">
        <f t="shared" si="158"/>
        <v>2215.8016976060926</v>
      </c>
      <c r="AA288">
        <f t="shared" si="159"/>
        <v>22.180103926066167</v>
      </c>
      <c r="AB288">
        <f t="shared" si="160"/>
        <v>277</v>
      </c>
      <c r="AC288">
        <f>$AL$7*INDEX(I_L,MATCH(AB288-$AL$13,cpi_u,0))/INDEX(I_L,MATCH(AB2-$AL$13,cpi_u,0))</f>
        <v>1461.8548224550429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0.25525614622859055</v>
      </c>
      <c r="E289">
        <f t="shared" si="142"/>
        <v>2.4260445763057858E-2</v>
      </c>
      <c r="F289">
        <f t="shared" si="143"/>
        <v>0.10264464484482842</v>
      </c>
      <c r="G289">
        <f t="shared" si="144"/>
        <v>4.1283017214057303</v>
      </c>
      <c r="H289" t="b">
        <f t="shared" si="145"/>
        <v>0</v>
      </c>
      <c r="I289">
        <f t="shared" si="146"/>
        <v>1</v>
      </c>
      <c r="J289">
        <f t="shared" si="147"/>
        <v>1461.8548224550423</v>
      </c>
      <c r="K289">
        <f t="shared" si="148"/>
        <v>9.5468770190052048</v>
      </c>
      <c r="L289">
        <f t="shared" si="149"/>
        <v>6185.0293490520171</v>
      </c>
      <c r="M289">
        <f t="shared" si="150"/>
        <v>40.392324632601039</v>
      </c>
      <c r="N289">
        <f t="shared" si="132"/>
        <v>0.34684178145269073</v>
      </c>
      <c r="O289">
        <f t="shared" si="151"/>
        <v>0.99610306638106672</v>
      </c>
      <c r="P289">
        <f t="shared" si="152"/>
        <v>1471.4016994740475</v>
      </c>
      <c r="Q289">
        <f t="shared" si="153"/>
        <v>0.23741711212615196</v>
      </c>
      <c r="R289">
        <f t="shared" si="154"/>
        <v>2.2333829248652459E-2</v>
      </c>
      <c r="S289">
        <f t="shared" si="155"/>
        <v>1472.0169016086249</v>
      </c>
      <c r="T289">
        <f t="shared" si="156"/>
        <v>6185.0293490520171</v>
      </c>
      <c r="U289">
        <f t="shared" si="133"/>
        <v>172358.18201717068</v>
      </c>
      <c r="V289">
        <f t="shared" si="157"/>
        <v>21.529974900232848</v>
      </c>
      <c r="W289">
        <f t="shared" si="134"/>
        <v>41750.383971082636</v>
      </c>
      <c r="X289">
        <f t="shared" si="135"/>
        <v>44666.88592632256</v>
      </c>
      <c r="Y289">
        <f t="shared" si="136"/>
        <v>12040.200042300157</v>
      </c>
      <c r="Z289">
        <f t="shared" si="158"/>
        <v>2153.6191084685461</v>
      </c>
      <c r="AA289">
        <f t="shared" si="159"/>
        <v>21.532049316755831</v>
      </c>
      <c r="AB289">
        <f t="shared" si="160"/>
        <v>277</v>
      </c>
      <c r="AC289">
        <f>$AL$7*INDEX(I_L,MATCH(AB289-$AL$13,cpi_u,0))/INDEX(I_L,MATCH(AB2-$AL$13,cpi_u,0))</f>
        <v>1461.8548224550429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0.28526901336706889</v>
      </c>
      <c r="E290">
        <f t="shared" si="142"/>
        <v>2.7599401250551492E-2</v>
      </c>
      <c r="F290">
        <f t="shared" si="143"/>
        <v>0.11393865569241919</v>
      </c>
      <c r="G290">
        <f t="shared" si="144"/>
        <v>4.0143630657133107</v>
      </c>
      <c r="H290" t="b">
        <f t="shared" si="145"/>
        <v>0</v>
      </c>
      <c r="I290">
        <f t="shared" si="146"/>
        <v>1</v>
      </c>
      <c r="J290">
        <f t="shared" si="147"/>
        <v>1461.8548224550423</v>
      </c>
      <c r="K290">
        <f t="shared" si="148"/>
        <v>9.5665420225526852</v>
      </c>
      <c r="L290">
        <f t="shared" si="149"/>
        <v>6034.9777799864196</v>
      </c>
      <c r="M290">
        <f t="shared" si="150"/>
        <v>39.493571899604504</v>
      </c>
      <c r="N290">
        <f t="shared" si="132"/>
        <v>0.3454903085112257</v>
      </c>
      <c r="O290">
        <f t="shared" si="151"/>
        <v>0.99610348864025378</v>
      </c>
      <c r="P290">
        <f t="shared" si="152"/>
        <v>1471.421364477595</v>
      </c>
      <c r="Q290">
        <f t="shared" si="153"/>
        <v>0.26533247615527988</v>
      </c>
      <c r="R290">
        <f t="shared" si="154"/>
        <v>2.5367467938284483E-2</v>
      </c>
      <c r="S290">
        <f t="shared" si="155"/>
        <v>1472.0378338278426</v>
      </c>
      <c r="T290">
        <f t="shared" si="156"/>
        <v>6034.9777799864196</v>
      </c>
      <c r="U290">
        <f t="shared" si="133"/>
        <v>166913.32172626868</v>
      </c>
      <c r="V290">
        <f t="shared" si="157"/>
        <v>20.849834833620193</v>
      </c>
      <c r="W290">
        <f t="shared" si="134"/>
        <v>41579.029847069876</v>
      </c>
      <c r="X290">
        <f t="shared" si="135"/>
        <v>44486.920135754561</v>
      </c>
      <c r="Y290">
        <f t="shared" si="136"/>
        <v>11673.327374042214</v>
      </c>
      <c r="Z290">
        <f t="shared" si="158"/>
        <v>2093.1824442378943</v>
      </c>
      <c r="AA290">
        <f t="shared" si="159"/>
        <v>20.901436702664292</v>
      </c>
      <c r="AB290">
        <f t="shared" si="160"/>
        <v>277</v>
      </c>
      <c r="AC290">
        <f>$AL$7*INDEX(I_L,MATCH(AB290-$AL$13,cpi_u,0))/INDEX(I_L,MATCH(AB2-$AL$13,cpi_u,0))</f>
        <v>1461.8548224550429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0.28469847534033477</v>
      </c>
      <c r="E291">
        <f t="shared" si="142"/>
        <v>2.7534739551180354E-2</v>
      </c>
      <c r="F291">
        <f t="shared" si="143"/>
        <v>0.11053444147829392</v>
      </c>
      <c r="G291">
        <f t="shared" si="144"/>
        <v>3.9038286242350169</v>
      </c>
      <c r="H291" t="b">
        <f t="shared" si="145"/>
        <v>1</v>
      </c>
      <c r="I291">
        <f t="shared" si="146"/>
        <v>1.0249999999999999</v>
      </c>
      <c r="J291">
        <f t="shared" si="147"/>
        <v>1498.4011930164181</v>
      </c>
      <c r="K291">
        <f t="shared" si="148"/>
        <v>9.5862475327877199</v>
      </c>
      <c r="L291">
        <f t="shared" si="149"/>
        <v>6015.1264068658702</v>
      </c>
      <c r="M291">
        <f t="shared" si="150"/>
        <v>38.482678034408373</v>
      </c>
      <c r="N291">
        <f t="shared" si="132"/>
        <v>0.34414424872746952</v>
      </c>
      <c r="O291">
        <f t="shared" si="151"/>
        <v>0.99610391449312552</v>
      </c>
      <c r="P291">
        <f t="shared" si="152"/>
        <v>1507.9874405492058</v>
      </c>
      <c r="Q291">
        <f t="shared" si="153"/>
        <v>0.26480181120296936</v>
      </c>
      <c r="R291">
        <f t="shared" si="154"/>
        <v>2.5308820981065128E-2</v>
      </c>
      <c r="S291">
        <f t="shared" si="155"/>
        <v>1508.6051797253804</v>
      </c>
      <c r="T291">
        <f t="shared" si="156"/>
        <v>6015.1264068658702</v>
      </c>
      <c r="U291">
        <f t="shared" si="133"/>
        <v>161468.71742738687</v>
      </c>
      <c r="V291">
        <f t="shared" si="157"/>
        <v>20.169726744031806</v>
      </c>
      <c r="W291">
        <f t="shared" si="134"/>
        <v>41361.630586185835</v>
      </c>
      <c r="X291">
        <f t="shared" si="135"/>
        <v>44261.227648637076</v>
      </c>
      <c r="Y291">
        <f t="shared" si="136"/>
        <v>11319.530011144925</v>
      </c>
      <c r="Z291">
        <f t="shared" si="158"/>
        <v>2078.1678780421098</v>
      </c>
      <c r="AA291">
        <f t="shared" si="159"/>
        <v>20.236687763809094</v>
      </c>
      <c r="AB291">
        <f t="shared" si="160"/>
        <v>289</v>
      </c>
      <c r="AC291">
        <f>$AL$7*INDEX(I_L,MATCH(AB291-$AL$13,cpi_u,0))/INDEX(I_L,MATCH(AB2-$AL$13,cpi_u,0))</f>
        <v>1498.4011930164188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0.28469847534033477</v>
      </c>
      <c r="E292">
        <f t="shared" si="142"/>
        <v>2.7534739551180354E-2</v>
      </c>
      <c r="F292">
        <f t="shared" si="143"/>
        <v>0.1074909044207539</v>
      </c>
      <c r="G292">
        <f t="shared" si="144"/>
        <v>3.7963377198142632</v>
      </c>
      <c r="H292" t="b">
        <f t="shared" si="145"/>
        <v>0</v>
      </c>
      <c r="I292">
        <f t="shared" si="146"/>
        <v>1</v>
      </c>
      <c r="J292">
        <f t="shared" si="147"/>
        <v>1498.4011930164181</v>
      </c>
      <c r="K292">
        <f t="shared" si="148"/>
        <v>9.60599363314744</v>
      </c>
      <c r="L292">
        <f t="shared" si="149"/>
        <v>5849.5014678853913</v>
      </c>
      <c r="M292">
        <f t="shared" si="150"/>
        <v>37.500152909300304</v>
      </c>
      <c r="N292">
        <f t="shared" si="132"/>
        <v>0.34280358106875908</v>
      </c>
      <c r="O292">
        <f t="shared" si="151"/>
        <v>0.99610434385096436</v>
      </c>
      <c r="P292">
        <f t="shared" si="152"/>
        <v>1508.0071866495655</v>
      </c>
      <c r="Q292">
        <f t="shared" si="153"/>
        <v>0.26480181120296936</v>
      </c>
      <c r="R292">
        <f t="shared" si="154"/>
        <v>2.5308820981065128E-2</v>
      </c>
      <c r="S292">
        <f t="shared" si="155"/>
        <v>1508.6261982673004</v>
      </c>
      <c r="T292">
        <f t="shared" si="156"/>
        <v>5849.5014678853913</v>
      </c>
      <c r="U292">
        <f t="shared" si="133"/>
        <v>156170.67111216084</v>
      </c>
      <c r="V292">
        <f t="shared" si="157"/>
        <v>19.507925819630525</v>
      </c>
      <c r="W292">
        <f t="shared" si="134"/>
        <v>41137.191324432933</v>
      </c>
      <c r="X292">
        <f t="shared" si="135"/>
        <v>44028.757564329884</v>
      </c>
      <c r="Y292">
        <f t="shared" si="136"/>
        <v>10977.361985862293</v>
      </c>
      <c r="Z292">
        <f t="shared" si="158"/>
        <v>2013.0722880956482</v>
      </c>
      <c r="AA292">
        <f t="shared" si="159"/>
        <v>19.592848780329433</v>
      </c>
      <c r="AB292">
        <f t="shared" si="160"/>
        <v>289</v>
      </c>
      <c r="AC292">
        <f>$AL$7*INDEX(I_L,MATCH(AB292-$AL$13,cpi_u,0))/INDEX(I_L,MATCH(AB2-$AL$13,cpi_u,0))</f>
        <v>1498.4011930164188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0.28469847534033477</v>
      </c>
      <c r="E293">
        <f t="shared" si="142"/>
        <v>2.7534739551180354E-2</v>
      </c>
      <c r="F293">
        <f t="shared" si="143"/>
        <v>0.10453117036340763</v>
      </c>
      <c r="G293">
        <f t="shared" si="144"/>
        <v>3.6918065494508556</v>
      </c>
      <c r="H293" t="b">
        <f t="shared" si="145"/>
        <v>0</v>
      </c>
      <c r="I293">
        <f t="shared" si="146"/>
        <v>1</v>
      </c>
      <c r="J293">
        <f t="shared" si="147"/>
        <v>1498.4011930164181</v>
      </c>
      <c r="K293">
        <f t="shared" si="148"/>
        <v>9.6257804072408764</v>
      </c>
      <c r="L293">
        <f t="shared" si="149"/>
        <v>5688.43696846292</v>
      </c>
      <c r="M293">
        <f t="shared" si="150"/>
        <v>36.542713242657641</v>
      </c>
      <c r="N293">
        <f t="shared" si="132"/>
        <v>0.34146828454718336</v>
      </c>
      <c r="O293">
        <f t="shared" si="151"/>
        <v>0.99610477662627483</v>
      </c>
      <c r="P293">
        <f t="shared" si="152"/>
        <v>1508.026973423659</v>
      </c>
      <c r="Q293">
        <f t="shared" si="153"/>
        <v>0.26480181120296936</v>
      </c>
      <c r="R293">
        <f t="shared" si="154"/>
        <v>2.5308820981065128E-2</v>
      </c>
      <c r="S293">
        <f t="shared" si="155"/>
        <v>1508.6472601039757</v>
      </c>
      <c r="T293">
        <f t="shared" si="156"/>
        <v>5688.43696846292</v>
      </c>
      <c r="U293">
        <f t="shared" si="133"/>
        <v>151015.13868074468</v>
      </c>
      <c r="V293">
        <f t="shared" si="157"/>
        <v>18.86392689514275</v>
      </c>
      <c r="W293">
        <f t="shared" si="134"/>
        <v>40905.485338392842</v>
      </c>
      <c r="X293">
        <f t="shared" si="135"/>
        <v>43789.307581583824</v>
      </c>
      <c r="Y293">
        <f t="shared" si="136"/>
        <v>10646.513844864525</v>
      </c>
      <c r="Z293">
        <f t="shared" si="158"/>
        <v>1950.0165634730047</v>
      </c>
      <c r="AA293">
        <f t="shared" si="159"/>
        <v>18.968405718259675</v>
      </c>
      <c r="AB293">
        <f t="shared" si="160"/>
        <v>289</v>
      </c>
      <c r="AC293">
        <f>$AL$7*INDEX(I_L,MATCH(AB293-$AL$13,cpi_u,0))/INDEX(I_L,MATCH(AB2-$AL$13,cpi_u,0))</f>
        <v>1498.4011930164188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0.28469847534033477</v>
      </c>
      <c r="E294">
        <f t="shared" si="142"/>
        <v>2.7534739551180354E-2</v>
      </c>
      <c r="F294">
        <f t="shared" si="143"/>
        <v>0.10165293181247115</v>
      </c>
      <c r="G294">
        <f t="shared" si="144"/>
        <v>3.5901536176383844</v>
      </c>
      <c r="H294" t="b">
        <f t="shared" si="145"/>
        <v>0</v>
      </c>
      <c r="I294">
        <f t="shared" si="146"/>
        <v>1</v>
      </c>
      <c r="J294">
        <f t="shared" si="147"/>
        <v>1498.4011930164181</v>
      </c>
      <c r="K294">
        <f t="shared" si="148"/>
        <v>9.6456079388492526</v>
      </c>
      <c r="L294">
        <f t="shared" si="149"/>
        <v>5531.8073380829883</v>
      </c>
      <c r="M294">
        <f t="shared" si="150"/>
        <v>35.609718562078839</v>
      </c>
      <c r="N294">
        <f t="shared" si="132"/>
        <v>0.34013833822036799</v>
      </c>
      <c r="O294">
        <f t="shared" si="151"/>
        <v>0.99610521273277541</v>
      </c>
      <c r="P294">
        <f t="shared" si="152"/>
        <v>1508.0468009552674</v>
      </c>
      <c r="Q294">
        <f t="shared" si="153"/>
        <v>0.26480181120296936</v>
      </c>
      <c r="R294">
        <f t="shared" si="154"/>
        <v>2.5308820981065128E-2</v>
      </c>
      <c r="S294">
        <f t="shared" si="155"/>
        <v>1508.6683653245857</v>
      </c>
      <c r="T294">
        <f t="shared" si="156"/>
        <v>5531.8073380829883</v>
      </c>
      <c r="U294">
        <f t="shared" si="133"/>
        <v>145998.18729648128</v>
      </c>
      <c r="V294">
        <f t="shared" si="157"/>
        <v>18.237238703640948</v>
      </c>
      <c r="W294">
        <f t="shared" si="134"/>
        <v>40666.278618049597</v>
      </c>
      <c r="X294">
        <f t="shared" si="135"/>
        <v>43542.669375923906</v>
      </c>
      <c r="Y294">
        <f t="shared" si="136"/>
        <v>10326.684685124066</v>
      </c>
      <c r="Z294">
        <f t="shared" si="158"/>
        <v>1888.9367621807189</v>
      </c>
      <c r="AA294">
        <f t="shared" si="159"/>
        <v>18.362773576985667</v>
      </c>
      <c r="AB294">
        <f t="shared" si="160"/>
        <v>289</v>
      </c>
      <c r="AC294">
        <f>$AL$7*INDEX(I_L,MATCH(AB294-$AL$13,cpi_u,0))/INDEX(I_L,MATCH(AB2-$AL$13,cpi_u,0))</f>
        <v>1498.4011930164188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0.28469847534033477</v>
      </c>
      <c r="E295">
        <f t="shared" si="142"/>
        <v>2.7534739551180354E-2</v>
      </c>
      <c r="F295">
        <f t="shared" si="143"/>
        <v>9.8853944810400857E-2</v>
      </c>
      <c r="G295">
        <f t="shared" si="144"/>
        <v>3.4912996728279837</v>
      </c>
      <c r="H295" t="b">
        <f t="shared" si="145"/>
        <v>0</v>
      </c>
      <c r="I295">
        <f t="shared" si="146"/>
        <v>1</v>
      </c>
      <c r="J295">
        <f t="shared" si="147"/>
        <v>1498.4011930164181</v>
      </c>
      <c r="K295">
        <f t="shared" si="148"/>
        <v>9.6654763119263798</v>
      </c>
      <c r="L295">
        <f t="shared" si="149"/>
        <v>5379.4904637815644</v>
      </c>
      <c r="M295">
        <f t="shared" si="150"/>
        <v>34.700544747460604</v>
      </c>
      <c r="N295">
        <f t="shared" si="132"/>
        <v>0.33881372119223679</v>
      </c>
      <c r="O295">
        <f t="shared" si="151"/>
        <v>0.99610565208537882</v>
      </c>
      <c r="P295">
        <f t="shared" si="152"/>
        <v>1508.0666693283445</v>
      </c>
      <c r="Q295">
        <f t="shared" si="153"/>
        <v>0.26480181120296936</v>
      </c>
      <c r="R295">
        <f t="shared" si="154"/>
        <v>2.5308820981065128E-2</v>
      </c>
      <c r="S295">
        <f t="shared" si="155"/>
        <v>1508.6895140184949</v>
      </c>
      <c r="T295">
        <f t="shared" si="156"/>
        <v>5379.4904637815644</v>
      </c>
      <c r="U295">
        <f t="shared" si="133"/>
        <v>141115.99232204162</v>
      </c>
      <c r="V295">
        <f t="shared" si="157"/>
        <v>17.627383493824119</v>
      </c>
      <c r="W295">
        <f t="shared" si="134"/>
        <v>40419.329632548099</v>
      </c>
      <c r="X295">
        <f t="shared" si="135"/>
        <v>43288.628420236761</v>
      </c>
      <c r="Y295">
        <f t="shared" si="136"/>
        <v>10017.581918703156</v>
      </c>
      <c r="Z295">
        <f t="shared" si="158"/>
        <v>1829.770946822978</v>
      </c>
      <c r="AA295">
        <f t="shared" si="159"/>
        <v>17.775385022167931</v>
      </c>
      <c r="AB295">
        <f t="shared" si="160"/>
        <v>289</v>
      </c>
      <c r="AC295">
        <f>$AL$7*INDEX(I_L,MATCH(AB295-$AL$13,cpi_u,0))/INDEX(I_L,MATCH(AB2-$AL$13,cpi_u,0))</f>
        <v>1498.4011930164188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0.28469847534033477</v>
      </c>
      <c r="E296">
        <f t="shared" si="142"/>
        <v>2.7534739551180354E-2</v>
      </c>
      <c r="F296">
        <f t="shared" si="143"/>
        <v>9.6132027186439706E-2</v>
      </c>
      <c r="G296">
        <f t="shared" si="144"/>
        <v>3.3951676456415441</v>
      </c>
      <c r="H296" t="b">
        <f t="shared" si="145"/>
        <v>0</v>
      </c>
      <c r="I296">
        <f t="shared" si="146"/>
        <v>1</v>
      </c>
      <c r="J296">
        <f t="shared" si="147"/>
        <v>1498.4011930164181</v>
      </c>
      <c r="K296">
        <f t="shared" si="148"/>
        <v>9.6853856105989937</v>
      </c>
      <c r="L296">
        <f t="shared" si="149"/>
        <v>5231.3675949432809</v>
      </c>
      <c r="M296">
        <f t="shared" si="150"/>
        <v>33.814583613497128</v>
      </c>
      <c r="N296">
        <f t="shared" si="132"/>
        <v>0.33749441261375401</v>
      </c>
      <c r="O296">
        <f t="shared" si="151"/>
        <v>0.99610609460018229</v>
      </c>
      <c r="P296">
        <f t="shared" si="152"/>
        <v>1508.0865786270172</v>
      </c>
      <c r="Q296">
        <f t="shared" si="153"/>
        <v>0.26480181120296936</v>
      </c>
      <c r="R296">
        <f t="shared" si="154"/>
        <v>2.5308820981065128E-2</v>
      </c>
      <c r="S296">
        <f t="shared" si="155"/>
        <v>1508.7107062752507</v>
      </c>
      <c r="T296">
        <f t="shared" si="156"/>
        <v>5231.3675949432809</v>
      </c>
      <c r="U296">
        <f t="shared" si="133"/>
        <v>136364.83433999092</v>
      </c>
      <c r="V296">
        <f t="shared" si="157"/>
        <v>17.033896657844366</v>
      </c>
      <c r="W296">
        <f t="shared" si="134"/>
        <v>40164.389088428557</v>
      </c>
      <c r="X296">
        <f t="shared" si="135"/>
        <v>43026.963800019352</v>
      </c>
      <c r="Y296">
        <f t="shared" si="136"/>
        <v>9718.9210440247389</v>
      </c>
      <c r="Z296">
        <f t="shared" si="158"/>
        <v>1772.459121767215</v>
      </c>
      <c r="AA296">
        <f t="shared" si="159"/>
        <v>17.205689851717565</v>
      </c>
      <c r="AB296">
        <f t="shared" si="160"/>
        <v>289</v>
      </c>
      <c r="AC296">
        <f>$AL$7*INDEX(I_L,MATCH(AB296-$AL$13,cpi_u,0))/INDEX(I_L,MATCH(AB2-$AL$13,cpi_u,0))</f>
        <v>1498.4011930164188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0.28469847534033477</v>
      </c>
      <c r="E297">
        <f t="shared" si="142"/>
        <v>2.7534739551180354E-2</v>
      </c>
      <c r="F297">
        <f t="shared" si="143"/>
        <v>9.3485056855334106E-2</v>
      </c>
      <c r="G297">
        <f t="shared" si="144"/>
        <v>3.30168258878621</v>
      </c>
      <c r="H297" t="b">
        <f t="shared" si="145"/>
        <v>0</v>
      </c>
      <c r="I297">
        <f t="shared" si="146"/>
        <v>1</v>
      </c>
      <c r="J297">
        <f t="shared" si="147"/>
        <v>1498.4011930164181</v>
      </c>
      <c r="K297">
        <f t="shared" si="148"/>
        <v>9.7053359191671191</v>
      </c>
      <c r="L297">
        <f t="shared" si="149"/>
        <v>5087.3232507200328</v>
      </c>
      <c r="M297">
        <f t="shared" si="150"/>
        <v>32.951242502838937</v>
      </c>
      <c r="N297">
        <f t="shared" si="132"/>
        <v>0.336180391683645</v>
      </c>
      <c r="O297">
        <f t="shared" si="151"/>
        <v>0.996106540194451</v>
      </c>
      <c r="P297">
        <f t="shared" si="152"/>
        <v>1508.1065289355852</v>
      </c>
      <c r="Q297">
        <f t="shared" si="153"/>
        <v>0.26480181120296936</v>
      </c>
      <c r="R297">
        <f t="shared" si="154"/>
        <v>2.5308820981065128E-2</v>
      </c>
      <c r="S297">
        <f t="shared" si="155"/>
        <v>1508.7319421845857</v>
      </c>
      <c r="T297">
        <f t="shared" si="156"/>
        <v>5087.3232507200328</v>
      </c>
      <c r="U297">
        <f t="shared" si="133"/>
        <v>131741.09625545351</v>
      </c>
      <c r="V297">
        <f t="shared" si="157"/>
        <v>16.456326369388762</v>
      </c>
      <c r="W297">
        <f t="shared" si="134"/>
        <v>39901.199680095582</v>
      </c>
      <c r="X297">
        <f t="shared" si="135"/>
        <v>42757.448023130353</v>
      </c>
      <c r="Y297">
        <f t="shared" si="136"/>
        <v>9430.4254234473665</v>
      </c>
      <c r="Z297">
        <f t="shared" si="158"/>
        <v>1716.9431722780512</v>
      </c>
      <c r="AA297">
        <f t="shared" si="159"/>
        <v>16.653154477924001</v>
      </c>
      <c r="AB297">
        <f t="shared" si="160"/>
        <v>289</v>
      </c>
      <c r="AC297">
        <f>$AL$7*INDEX(I_L,MATCH(AB297-$AL$13,cpi_u,0))/INDEX(I_L,MATCH(AB2-$AL$13,cpi_u,0))</f>
        <v>1498.4011930164188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0.28469847534033477</v>
      </c>
      <c r="E298">
        <f t="shared" si="142"/>
        <v>2.7534739551180354E-2</v>
      </c>
      <c r="F298">
        <f t="shared" si="143"/>
        <v>9.0910970162895191E-2</v>
      </c>
      <c r="G298">
        <f t="shared" si="144"/>
        <v>3.2107716186233146</v>
      </c>
      <c r="H298" t="b">
        <f t="shared" si="145"/>
        <v>0</v>
      </c>
      <c r="I298">
        <f t="shared" si="146"/>
        <v>1</v>
      </c>
      <c r="J298">
        <f t="shared" si="147"/>
        <v>1498.4011930164181</v>
      </c>
      <c r="K298">
        <f t="shared" si="148"/>
        <v>9.7253273221044267</v>
      </c>
      <c r="L298">
        <f t="shared" si="149"/>
        <v>4947.2451299987933</v>
      </c>
      <c r="M298">
        <f t="shared" si="150"/>
        <v>32.109943889639005</v>
      </c>
      <c r="N298">
        <f t="shared" si="132"/>
        <v>0.334871637649097</v>
      </c>
      <c r="O298">
        <f t="shared" si="151"/>
        <v>0.99610698878660486</v>
      </c>
      <c r="P298">
        <f t="shared" si="152"/>
        <v>1508.1265203385226</v>
      </c>
      <c r="Q298">
        <f t="shared" si="153"/>
        <v>0.26480181120296936</v>
      </c>
      <c r="R298">
        <f t="shared" si="154"/>
        <v>2.5308820981065128E-2</v>
      </c>
      <c r="S298">
        <f t="shared" si="155"/>
        <v>1508.753221836417</v>
      </c>
      <c r="T298">
        <f t="shared" si="156"/>
        <v>4947.2451299987933</v>
      </c>
      <c r="U298">
        <f t="shared" si="133"/>
        <v>127241.26047861131</v>
      </c>
      <c r="V298">
        <f t="shared" si="157"/>
        <v>15.894233231733534</v>
      </c>
      <c r="W298">
        <f t="shared" si="134"/>
        <v>39629.495832272434</v>
      </c>
      <c r="X298">
        <f t="shared" si="135"/>
        <v>42479.846823880609</v>
      </c>
      <c r="Y298">
        <f t="shared" si="136"/>
        <v>9151.8260669703486</v>
      </c>
      <c r="Z298">
        <f t="shared" si="158"/>
        <v>1663.1668055579996</v>
      </c>
      <c r="AA298">
        <f t="shared" si="159"/>
        <v>16.117261425246014</v>
      </c>
      <c r="AB298">
        <f t="shared" si="160"/>
        <v>289</v>
      </c>
      <c r="AC298">
        <f>$AL$7*INDEX(I_L,MATCH(AB298-$AL$13,cpi_u,0))/INDEX(I_L,MATCH(AB2-$AL$13,cpi_u,0))</f>
        <v>1498.4011930164188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0.28469847534033477</v>
      </c>
      <c r="E299">
        <f t="shared" si="142"/>
        <v>2.7534739551180354E-2</v>
      </c>
      <c r="F299">
        <f t="shared" si="143"/>
        <v>8.840776027711475E-2</v>
      </c>
      <c r="G299">
        <f t="shared" si="144"/>
        <v>3.1223638583461999</v>
      </c>
      <c r="H299" t="b">
        <f t="shared" si="145"/>
        <v>0</v>
      </c>
      <c r="I299">
        <f t="shared" si="146"/>
        <v>1</v>
      </c>
      <c r="J299">
        <f t="shared" si="147"/>
        <v>1498.4011930164181</v>
      </c>
      <c r="K299">
        <f t="shared" si="148"/>
        <v>9.7453599040585921</v>
      </c>
      <c r="L299">
        <f t="shared" si="149"/>
        <v>4811.0240238484303</v>
      </c>
      <c r="M299">
        <f t="shared" si="150"/>
        <v>31.290124993220957</v>
      </c>
      <c r="N299">
        <f t="shared" si="132"/>
        <v>0.33356812980644146</v>
      </c>
      <c r="O299">
        <f t="shared" si="151"/>
        <v>0.99610744029620857</v>
      </c>
      <c r="P299">
        <f t="shared" si="152"/>
        <v>1508.1465529204768</v>
      </c>
      <c r="Q299">
        <f t="shared" si="153"/>
        <v>0.26480181120296936</v>
      </c>
      <c r="R299">
        <f t="shared" si="154"/>
        <v>2.5308820981065128E-2</v>
      </c>
      <c r="S299">
        <f t="shared" si="155"/>
        <v>1508.7745453208468</v>
      </c>
      <c r="T299">
        <f t="shared" si="156"/>
        <v>4811.0240238484303</v>
      </c>
      <c r="U299">
        <f t="shared" si="133"/>
        <v>122861.90618483335</v>
      </c>
      <c r="V299">
        <f t="shared" si="157"/>
        <v>15.347189935495509</v>
      </c>
      <c r="W299">
        <f t="shared" si="134"/>
        <v>39349.003434182931</v>
      </c>
      <c r="X299">
        <f t="shared" si="135"/>
        <v>42193.918961294105</v>
      </c>
      <c r="Y299">
        <f t="shared" si="136"/>
        <v>8882.8614218998591</v>
      </c>
      <c r="Z299">
        <f t="shared" si="158"/>
        <v>1611.0754936352721</v>
      </c>
      <c r="AA299">
        <f t="shared" si="159"/>
        <v>15.597508843292321</v>
      </c>
      <c r="AB299">
        <f t="shared" si="160"/>
        <v>289</v>
      </c>
      <c r="AC299">
        <f>$AL$7*INDEX(I_L,MATCH(AB299-$AL$13,cpi_u,0))/INDEX(I_L,MATCH(AB2-$AL$13,cpi_u,0))</f>
        <v>1498.4011930164188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0.28469847534033477</v>
      </c>
      <c r="E300">
        <f t="shared" si="142"/>
        <v>2.7534739551180354E-2</v>
      </c>
      <c r="F300">
        <f t="shared" si="143"/>
        <v>8.5973475623581208E-2</v>
      </c>
      <c r="G300">
        <f t="shared" si="144"/>
        <v>3.0363903827226189</v>
      </c>
      <c r="H300" t="b">
        <f t="shared" si="145"/>
        <v>0</v>
      </c>
      <c r="I300">
        <f t="shared" si="146"/>
        <v>1</v>
      </c>
      <c r="J300">
        <f t="shared" si="147"/>
        <v>1498.4011930164181</v>
      </c>
      <c r="K300">
        <f t="shared" si="148"/>
        <v>9.7654337498516455</v>
      </c>
      <c r="L300">
        <f t="shared" si="149"/>
        <v>4678.5537303772926</v>
      </c>
      <c r="M300">
        <f t="shared" si="150"/>
        <v>30.491237401610984</v>
      </c>
      <c r="N300">
        <f t="shared" si="132"/>
        <v>0.33226984750181482</v>
      </c>
      <c r="O300">
        <f t="shared" si="151"/>
        <v>0.99610789464395177</v>
      </c>
      <c r="P300">
        <f t="shared" si="152"/>
        <v>1508.1666267662697</v>
      </c>
      <c r="Q300">
        <f t="shared" si="153"/>
        <v>0.26480181120296936</v>
      </c>
      <c r="R300">
        <f t="shared" si="154"/>
        <v>2.5308820981065128E-2</v>
      </c>
      <c r="S300">
        <f t="shared" si="155"/>
        <v>1508.7959127281633</v>
      </c>
      <c r="T300">
        <f t="shared" si="156"/>
        <v>4678.5537303772926</v>
      </c>
      <c r="U300">
        <f t="shared" si="133"/>
        <v>118599.70665029618</v>
      </c>
      <c r="V300">
        <f t="shared" si="157"/>
        <v>14.814780925813407</v>
      </c>
      <c r="W300">
        <f t="shared" si="134"/>
        <v>39059.439565195877</v>
      </c>
      <c r="X300">
        <f t="shared" si="135"/>
        <v>41899.416011366491</v>
      </c>
      <c r="Y300">
        <f t="shared" si="136"/>
        <v>8623.2771683112151</v>
      </c>
      <c r="Z300">
        <f t="shared" si="158"/>
        <v>1560.6164180409037</v>
      </c>
      <c r="AA300">
        <f t="shared" si="159"/>
        <v>15.093410034532411</v>
      </c>
      <c r="AB300">
        <f t="shared" si="160"/>
        <v>289</v>
      </c>
      <c r="AC300">
        <f>$AL$7*INDEX(I_L,MATCH(AB300-$AL$13,cpi_u,0))/INDEX(I_L,MATCH(AB2-$AL$13,cpi_u,0))</f>
        <v>1498.4011930164188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0.28469847534033477</v>
      </c>
      <c r="E301">
        <f t="shared" si="142"/>
        <v>2.7534739551180354E-2</v>
      </c>
      <c r="F301">
        <f t="shared" si="143"/>
        <v>8.3606218363976151E-2</v>
      </c>
      <c r="G301">
        <f t="shared" si="144"/>
        <v>2.9527841643586425</v>
      </c>
      <c r="H301" t="b">
        <f t="shared" si="145"/>
        <v>0</v>
      </c>
      <c r="I301">
        <f t="shared" si="146"/>
        <v>1</v>
      </c>
      <c r="J301">
        <f t="shared" si="147"/>
        <v>1498.4011930164181</v>
      </c>
      <c r="K301">
        <f t="shared" si="148"/>
        <v>9.7855489444803361</v>
      </c>
      <c r="L301">
        <f t="shared" si="149"/>
        <v>4549.7309719351506</v>
      </c>
      <c r="M301">
        <f t="shared" si="150"/>
        <v>29.712746704681567</v>
      </c>
      <c r="N301">
        <f t="shared" si="132"/>
        <v>0.33097677013180199</v>
      </c>
      <c r="O301">
        <f t="shared" si="151"/>
        <v>0.99610835175164136</v>
      </c>
      <c r="P301">
        <f t="shared" si="152"/>
        <v>1508.1867419608984</v>
      </c>
      <c r="Q301">
        <f t="shared" si="153"/>
        <v>0.26480181120296936</v>
      </c>
      <c r="R301">
        <f t="shared" si="154"/>
        <v>2.5308820981065128E-2</v>
      </c>
      <c r="S301">
        <f t="shared" si="155"/>
        <v>1508.8173241488405</v>
      </c>
      <c r="T301">
        <f t="shared" si="156"/>
        <v>4549.7309719351506</v>
      </c>
      <c r="U301">
        <f t="shared" si="133"/>
        <v>114451.42666101156</v>
      </c>
      <c r="V301">
        <f t="shared" si="157"/>
        <v>14.296602078698747</v>
      </c>
      <c r="W301">
        <f t="shared" si="134"/>
        <v>38760.512211657311</v>
      </c>
      <c r="X301">
        <f t="shared" si="135"/>
        <v>41596.082153142081</v>
      </c>
      <c r="Y301">
        <f t="shared" si="136"/>
        <v>8372.8260201475896</v>
      </c>
      <c r="Z301">
        <f t="shared" si="158"/>
        <v>1511.7384162191763</v>
      </c>
      <c r="AA301">
        <f t="shared" si="159"/>
        <v>14.604492996291913</v>
      </c>
      <c r="AB301">
        <f t="shared" si="160"/>
        <v>289</v>
      </c>
      <c r="AC301">
        <f>$AL$7*INDEX(I_L,MATCH(AB301-$AL$13,cpi_u,0))/INDEX(I_L,MATCH(AB2-$AL$13,cpi_u,0))</f>
        <v>1498.4011930164188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0.31757201002061608</v>
      </c>
      <c r="E302">
        <f t="shared" si="142"/>
        <v>3.1339918987999926E-2</v>
      </c>
      <c r="F302">
        <f t="shared" si="143"/>
        <v>9.2540016500048922E-2</v>
      </c>
      <c r="G302">
        <f t="shared" si="144"/>
        <v>2.8602441478585936</v>
      </c>
      <c r="H302" t="b">
        <f t="shared" si="145"/>
        <v>0</v>
      </c>
      <c r="I302">
        <f t="shared" si="146"/>
        <v>1</v>
      </c>
      <c r="J302">
        <f t="shared" si="147"/>
        <v>1498.4011930164181</v>
      </c>
      <c r="K302">
        <f t="shared" si="148"/>
        <v>9.8057055731164979</v>
      </c>
      <c r="L302">
        <f t="shared" si="149"/>
        <v>4424.4553145949776</v>
      </c>
      <c r="M302">
        <f t="shared" si="150"/>
        <v>28.954132136661684</v>
      </c>
      <c r="N302">
        <f t="shared" si="132"/>
        <v>0.32968887714406081</v>
      </c>
      <c r="O302">
        <f t="shared" si="151"/>
        <v>0.99610881154218678</v>
      </c>
      <c r="P302">
        <f t="shared" si="152"/>
        <v>1508.2068985895346</v>
      </c>
      <c r="Q302">
        <f t="shared" si="153"/>
        <v>0.29537791988629125</v>
      </c>
      <c r="R302">
        <f t="shared" si="154"/>
        <v>2.8753006732214259E-2</v>
      </c>
      <c r="S302">
        <f t="shared" si="155"/>
        <v>1508.8387796735385</v>
      </c>
      <c r="T302">
        <f t="shared" si="156"/>
        <v>4424.4553145949776</v>
      </c>
      <c r="U302">
        <f t="shared" si="133"/>
        <v>110413.91999323764</v>
      </c>
      <c r="V302">
        <f t="shared" si="157"/>
        <v>13.792260386303573</v>
      </c>
      <c r="W302">
        <f t="shared" si="134"/>
        <v>38602.970335907245</v>
      </c>
      <c r="X302">
        <f t="shared" si="135"/>
        <v>41430.051902468455</v>
      </c>
      <c r="Y302">
        <f t="shared" si="136"/>
        <v>8086.1435062756054</v>
      </c>
      <c r="Z302">
        <f t="shared" si="158"/>
        <v>1464.3919296171316</v>
      </c>
      <c r="AA302">
        <f t="shared" si="159"/>
        <v>14.130299976600631</v>
      </c>
      <c r="AB302">
        <f t="shared" si="160"/>
        <v>289</v>
      </c>
      <c r="AC302">
        <f>$AL$7*INDEX(I_L,MATCH(AB302-$AL$13,cpi_u,0))/INDEX(I_L,MATCH(AB2-$AL$13,cpi_u,0))</f>
        <v>1498.4011930164188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0.31706389480458308</v>
      </c>
      <c r="E303">
        <f t="shared" si="142"/>
        <v>3.1279836575425324E-2</v>
      </c>
      <c r="F303">
        <f t="shared" si="143"/>
        <v>8.9467969510833467E-2</v>
      </c>
      <c r="G303">
        <f t="shared" si="144"/>
        <v>2.7707761783477602</v>
      </c>
      <c r="H303" t="b">
        <f t="shared" si="145"/>
        <v>1</v>
      </c>
      <c r="I303">
        <f t="shared" si="146"/>
        <v>1.0250000000000001</v>
      </c>
      <c r="J303">
        <f t="shared" si="147"/>
        <v>1535.8612228418287</v>
      </c>
      <c r="K303">
        <f t="shared" si="148"/>
        <v>9.8259037211074141</v>
      </c>
      <c r="L303">
        <f t="shared" si="149"/>
        <v>4392.9380745562839</v>
      </c>
      <c r="M303">
        <f t="shared" si="150"/>
        <v>28.10448361571946</v>
      </c>
      <c r="N303">
        <f t="shared" si="132"/>
        <v>0.32840614803792767</v>
      </c>
      <c r="O303">
        <f t="shared" si="151"/>
        <v>0.9961092739395857</v>
      </c>
      <c r="P303">
        <f t="shared" si="152"/>
        <v>1545.6871265629361</v>
      </c>
      <c r="Q303">
        <f t="shared" si="153"/>
        <v>0.29490531521447316</v>
      </c>
      <c r="R303">
        <f t="shared" si="154"/>
        <v>2.8698737118268647E-2</v>
      </c>
      <c r="S303">
        <f t="shared" si="155"/>
        <v>1546.3203092185151</v>
      </c>
      <c r="T303">
        <f t="shared" si="156"/>
        <v>4392.9380745562839</v>
      </c>
      <c r="U303">
        <f t="shared" si="133"/>
        <v>106393.58738217616</v>
      </c>
      <c r="V303">
        <f t="shared" si="157"/>
        <v>13.290063976514812</v>
      </c>
      <c r="W303">
        <f t="shared" si="134"/>
        <v>38398.477731109851</v>
      </c>
      <c r="X303">
        <f t="shared" si="135"/>
        <v>41217.400849952457</v>
      </c>
      <c r="Y303">
        <f t="shared" si="136"/>
        <v>7810.6050262828639</v>
      </c>
      <c r="Z303">
        <f t="shared" si="158"/>
        <v>1448.3028211638537</v>
      </c>
      <c r="AA303">
        <f t="shared" si="159"/>
        <v>13.630274363685055</v>
      </c>
      <c r="AB303">
        <f t="shared" si="160"/>
        <v>301</v>
      </c>
      <c r="AC303">
        <f>$AL$7*INDEX(I_L,MATCH(AB303-$AL$13,cpi_u,0))/INDEX(I_L,MATCH(AB2-$AL$13,cpi_u,0))</f>
        <v>1535.8612228418292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0.31706389480458308</v>
      </c>
      <c r="E304">
        <f t="shared" si="142"/>
        <v>3.1279836575425324E-2</v>
      </c>
      <c r="F304">
        <f t="shared" si="143"/>
        <v>8.6669426045799469E-2</v>
      </c>
      <c r="G304">
        <f t="shared" si="144"/>
        <v>2.6841067523019606</v>
      </c>
      <c r="H304" t="b">
        <f t="shared" si="145"/>
        <v>0</v>
      </c>
      <c r="I304">
        <f t="shared" si="146"/>
        <v>1</v>
      </c>
      <c r="J304">
        <f t="shared" si="147"/>
        <v>1535.8612228418287</v>
      </c>
      <c r="K304">
        <f t="shared" si="148"/>
        <v>9.8461434739761255</v>
      </c>
      <c r="L304">
        <f t="shared" si="149"/>
        <v>4255.5276894981998</v>
      </c>
      <c r="M304">
        <f t="shared" si="150"/>
        <v>27.281459786287307</v>
      </c>
      <c r="N304">
        <f t="shared" si="132"/>
        <v>0.32712856236500609</v>
      </c>
      <c r="O304">
        <f t="shared" si="151"/>
        <v>0.99610973886891419</v>
      </c>
      <c r="P304">
        <f t="shared" si="152"/>
        <v>1545.7073663158048</v>
      </c>
      <c r="Q304">
        <f t="shared" si="153"/>
        <v>0.29490531521447316</v>
      </c>
      <c r="R304">
        <f t="shared" si="154"/>
        <v>2.8698737118268647E-2</v>
      </c>
      <c r="S304">
        <f t="shared" si="155"/>
        <v>1546.3418532239832</v>
      </c>
      <c r="T304">
        <f t="shared" si="156"/>
        <v>4255.5276894981998</v>
      </c>
      <c r="U304">
        <f t="shared" si="133"/>
        <v>102496.76392219681</v>
      </c>
      <c r="V304">
        <f t="shared" si="157"/>
        <v>12.803295606704344</v>
      </c>
      <c r="W304">
        <f t="shared" si="134"/>
        <v>38186.545238669387</v>
      </c>
      <c r="X304">
        <f t="shared" si="135"/>
        <v>40997.597574205</v>
      </c>
      <c r="Y304">
        <f t="shared" si="136"/>
        <v>7545.1645548853348</v>
      </c>
      <c r="Z304">
        <f t="shared" si="158"/>
        <v>1397.5414563768461</v>
      </c>
      <c r="AA304">
        <f t="shared" si="159"/>
        <v>13.14772280662163</v>
      </c>
      <c r="AB304">
        <f t="shared" si="160"/>
        <v>301</v>
      </c>
      <c r="AC304">
        <f>$AL$7*INDEX(I_L,MATCH(AB304-$AL$13,cpi_u,0))/INDEX(I_L,MATCH(AB2-$AL$13,cpi_u,0))</f>
        <v>1535.8612228418292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0.31706389480458308</v>
      </c>
      <c r="E305">
        <f t="shared" si="142"/>
        <v>3.1279836575425324E-2</v>
      </c>
      <c r="F305">
        <f t="shared" si="143"/>
        <v>8.3958420563000943E-2</v>
      </c>
      <c r="G305">
        <f t="shared" si="144"/>
        <v>2.6001483317389598</v>
      </c>
      <c r="H305" t="b">
        <f t="shared" si="145"/>
        <v>0</v>
      </c>
      <c r="I305">
        <f t="shared" si="146"/>
        <v>1</v>
      </c>
      <c r="J305">
        <f t="shared" si="147"/>
        <v>1535.8612228418287</v>
      </c>
      <c r="K305">
        <f t="shared" si="148"/>
        <v>9.8664249174218988</v>
      </c>
      <c r="L305">
        <f t="shared" si="149"/>
        <v>4122.4154788284986</v>
      </c>
      <c r="M305">
        <f t="shared" si="150"/>
        <v>26.482537741932433</v>
      </c>
      <c r="N305">
        <f t="shared" si="132"/>
        <v>0.32585609972973628</v>
      </c>
      <c r="O305">
        <f t="shared" si="151"/>
        <v>0.99611020625630964</v>
      </c>
      <c r="P305">
        <f t="shared" si="152"/>
        <v>1545.7276477592507</v>
      </c>
      <c r="Q305">
        <f t="shared" si="153"/>
        <v>0.29490531521447316</v>
      </c>
      <c r="R305">
        <f t="shared" si="154"/>
        <v>2.8698737118268647E-2</v>
      </c>
      <c r="S305">
        <f t="shared" si="155"/>
        <v>1546.3634416065752</v>
      </c>
      <c r="T305">
        <f t="shared" si="156"/>
        <v>4122.4154788284986</v>
      </c>
      <c r="U305">
        <f t="shared" si="133"/>
        <v>98719.581209820375</v>
      </c>
      <c r="V305">
        <f t="shared" si="157"/>
        <v>12.331472058559953</v>
      </c>
      <c r="W305">
        <f t="shared" si="134"/>
        <v>37966.903658837582</v>
      </c>
      <c r="X305">
        <f t="shared" si="135"/>
        <v>40770.402978158614</v>
      </c>
      <c r="Y305">
        <f t="shared" si="136"/>
        <v>7289.5140781638911</v>
      </c>
      <c r="Z305">
        <f t="shared" si="158"/>
        <v>1348.559849060415</v>
      </c>
      <c r="AA305">
        <f t="shared" si="159"/>
        <v>12.68147988822394</v>
      </c>
      <c r="AB305">
        <f t="shared" si="160"/>
        <v>301</v>
      </c>
      <c r="AC305">
        <f>$AL$7*INDEX(I_L,MATCH(AB305-$AL$13,cpi_u,0))/INDEX(I_L,MATCH(AB2-$AL$13,cpi_u,0))</f>
        <v>1535.8612228418292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0.31706389480458308</v>
      </c>
      <c r="E306">
        <f t="shared" si="142"/>
        <v>3.1279836575425324E-2</v>
      </c>
      <c r="F306">
        <f t="shared" si="143"/>
        <v>8.1332214888659451E-2</v>
      </c>
      <c r="G306">
        <f t="shared" si="144"/>
        <v>2.5188161168503003</v>
      </c>
      <c r="H306" t="b">
        <f t="shared" si="145"/>
        <v>0</v>
      </c>
      <c r="I306">
        <f t="shared" si="146"/>
        <v>1</v>
      </c>
      <c r="J306">
        <f t="shared" si="147"/>
        <v>1535.8612228418287</v>
      </c>
      <c r="K306">
        <f t="shared" si="148"/>
        <v>9.8867481373204846</v>
      </c>
      <c r="L306">
        <f t="shared" si="149"/>
        <v>3993.4669963547399</v>
      </c>
      <c r="M306">
        <f t="shared" si="150"/>
        <v>25.707011675577125</v>
      </c>
      <c r="N306">
        <f t="shared" si="132"/>
        <v>0.32458873978994901</v>
      </c>
      <c r="O306">
        <f t="shared" si="151"/>
        <v>0.99611067602896364</v>
      </c>
      <c r="P306">
        <f t="shared" si="152"/>
        <v>1545.7479709791492</v>
      </c>
      <c r="Q306">
        <f t="shared" si="153"/>
        <v>0.29490531521447316</v>
      </c>
      <c r="R306">
        <f t="shared" si="154"/>
        <v>2.8698737118268647E-2</v>
      </c>
      <c r="S306">
        <f t="shared" si="155"/>
        <v>1546.3850744577005</v>
      </c>
      <c r="T306">
        <f t="shared" si="156"/>
        <v>3993.4669963547399</v>
      </c>
      <c r="U306">
        <f t="shared" si="133"/>
        <v>95058.291751648212</v>
      </c>
      <c r="V306">
        <f t="shared" si="157"/>
        <v>11.87412521714873</v>
      </c>
      <c r="W306">
        <f t="shared" si="134"/>
        <v>37739.274064402744</v>
      </c>
      <c r="X306">
        <f t="shared" si="135"/>
        <v>40535.569984898466</v>
      </c>
      <c r="Y306">
        <f t="shared" si="136"/>
        <v>7043.3552320273711</v>
      </c>
      <c r="Z306">
        <f t="shared" si="158"/>
        <v>1301.2955798315804</v>
      </c>
      <c r="AA306">
        <f t="shared" si="159"/>
        <v>12.230993900652715</v>
      </c>
      <c r="AB306">
        <f t="shared" si="160"/>
        <v>301</v>
      </c>
      <c r="AC306">
        <f>$AL$7*INDEX(I_L,MATCH(AB306-$AL$13,cpi_u,0))/INDEX(I_L,MATCH(AB2-$AL$13,cpi_u,0))</f>
        <v>1535.8612228418292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0.31706389480458308</v>
      </c>
      <c r="E307">
        <f t="shared" si="142"/>
        <v>3.1279836575425324E-2</v>
      </c>
      <c r="F307">
        <f t="shared" si="143"/>
        <v>7.8788156498624806E-2</v>
      </c>
      <c r="G307">
        <f t="shared" si="144"/>
        <v>2.4400279603516752</v>
      </c>
      <c r="H307" t="b">
        <f t="shared" si="145"/>
        <v>0</v>
      </c>
      <c r="I307">
        <f t="shared" si="146"/>
        <v>1</v>
      </c>
      <c r="J307">
        <f t="shared" si="147"/>
        <v>1535.8612228418287</v>
      </c>
      <c r="K307">
        <f t="shared" si="148"/>
        <v>9.907113219724538</v>
      </c>
      <c r="L307">
        <f t="shared" si="149"/>
        <v>3868.5520013394089</v>
      </c>
      <c r="M307">
        <f t="shared" si="150"/>
        <v>24.954196449302835</v>
      </c>
      <c r="N307">
        <f t="shared" si="132"/>
        <v>0.32332646225740125</v>
      </c>
      <c r="O307">
        <f t="shared" si="151"/>
        <v>0.99611114811510526</v>
      </c>
      <c r="P307">
        <f t="shared" si="152"/>
        <v>1545.7683360615533</v>
      </c>
      <c r="Q307">
        <f t="shared" si="153"/>
        <v>0.29490531521447316</v>
      </c>
      <c r="R307">
        <f t="shared" si="154"/>
        <v>2.8698737118268647E-2</v>
      </c>
      <c r="S307">
        <f t="shared" si="155"/>
        <v>1546.4067518689574</v>
      </c>
      <c r="T307">
        <f t="shared" si="156"/>
        <v>3868.5520013394089</v>
      </c>
      <c r="U307">
        <f t="shared" si="133"/>
        <v>91509.265183348834</v>
      </c>
      <c r="V307">
        <f t="shared" si="157"/>
        <v>11.430801598615012</v>
      </c>
      <c r="W307">
        <f t="shared" si="134"/>
        <v>37503.367449182741</v>
      </c>
      <c r="X307">
        <f t="shared" si="135"/>
        <v>40292.843271305232</v>
      </c>
      <c r="Y307">
        <f t="shared" si="136"/>
        <v>6806.3990007038547</v>
      </c>
      <c r="Z307">
        <f t="shared" si="158"/>
        <v>1255.6884189266439</v>
      </c>
      <c r="AA307">
        <f t="shared" si="159"/>
        <v>11.795731819596465</v>
      </c>
      <c r="AB307">
        <f t="shared" si="160"/>
        <v>301</v>
      </c>
      <c r="AC307">
        <f>$AL$7*INDEX(I_L,MATCH(AB307-$AL$13,cpi_u,0))/INDEX(I_L,MATCH(AB2-$AL$13,cpi_u,0))</f>
        <v>1535.8612228418292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0.31706389480458308</v>
      </c>
      <c r="E308">
        <f t="shared" si="142"/>
        <v>3.1279836575425324E-2</v>
      </c>
      <c r="F308">
        <f t="shared" si="143"/>
        <v>7.6323675839268787E-2</v>
      </c>
      <c r="G308">
        <f t="shared" si="144"/>
        <v>2.3637042845124063</v>
      </c>
      <c r="H308" t="b">
        <f t="shared" si="145"/>
        <v>0</v>
      </c>
      <c r="I308">
        <f t="shared" si="146"/>
        <v>1</v>
      </c>
      <c r="J308">
        <f t="shared" si="147"/>
        <v>1535.8612228418287</v>
      </c>
      <c r="K308">
        <f t="shared" si="148"/>
        <v>9.9275202508639655</v>
      </c>
      <c r="L308">
        <f t="shared" si="149"/>
        <v>3747.5443269539774</v>
      </c>
      <c r="M308">
        <f t="shared" si="150"/>
        <v>24.223426989065555</v>
      </c>
      <c r="N308">
        <f t="shared" si="132"/>
        <v>0.32206924689829591</v>
      </c>
      <c r="O308">
        <f t="shared" si="151"/>
        <v>0.99611162244399143</v>
      </c>
      <c r="P308">
        <f t="shared" si="152"/>
        <v>1545.7887430926928</v>
      </c>
      <c r="Q308">
        <f t="shared" si="153"/>
        <v>0.29490531521447316</v>
      </c>
      <c r="R308">
        <f t="shared" si="154"/>
        <v>2.8698737118268647E-2</v>
      </c>
      <c r="S308">
        <f t="shared" si="155"/>
        <v>1546.4284739321322</v>
      </c>
      <c r="T308">
        <f t="shared" si="156"/>
        <v>3747.5443269539774</v>
      </c>
      <c r="U308">
        <f t="shared" si="133"/>
        <v>88068.984606921309</v>
      </c>
      <c r="V308">
        <f t="shared" si="157"/>
        <v>11.001061892652784</v>
      </c>
      <c r="W308">
        <f t="shared" si="134"/>
        <v>37258.884363823221</v>
      </c>
      <c r="X308">
        <f t="shared" si="135"/>
        <v>40041.958992813416</v>
      </c>
      <c r="Y308">
        <f t="shared" si="136"/>
        <v>6578.365424661898</v>
      </c>
      <c r="Z308">
        <f t="shared" si="158"/>
        <v>1211.6802493868233</v>
      </c>
      <c r="AA308">
        <f t="shared" si="159"/>
        <v>11.375178670973243</v>
      </c>
      <c r="AB308">
        <f t="shared" si="160"/>
        <v>301</v>
      </c>
      <c r="AC308">
        <f>$AL$7*INDEX(I_L,MATCH(AB308-$AL$13,cpi_u,0))/INDEX(I_L,MATCH(AB2-$AL$13,cpi_u,0))</f>
        <v>1535.8612228418292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0.31706389480458308</v>
      </c>
      <c r="E309">
        <f t="shared" si="142"/>
        <v>3.1279836575425324E-2</v>
      </c>
      <c r="F309">
        <f t="shared" si="143"/>
        <v>7.393628373218071E-2</v>
      </c>
      <c r="G309">
        <f t="shared" si="144"/>
        <v>2.2897680007802257</v>
      </c>
      <c r="H309" t="b">
        <f t="shared" si="145"/>
        <v>0</v>
      </c>
      <c r="I309">
        <f t="shared" si="146"/>
        <v>1</v>
      </c>
      <c r="J309">
        <f t="shared" si="147"/>
        <v>1535.8612228418287</v>
      </c>
      <c r="K309">
        <f t="shared" si="148"/>
        <v>9.9479693171462955</v>
      </c>
      <c r="L309">
        <f t="shared" si="149"/>
        <v>3630.3217528476944</v>
      </c>
      <c r="M309">
        <f t="shared" si="150"/>
        <v>23.514057697136657</v>
      </c>
      <c r="N309">
        <f t="shared" si="132"/>
        <v>0.32081707353378452</v>
      </c>
      <c r="O309">
        <f t="shared" si="151"/>
        <v>0.99611209894589281</v>
      </c>
      <c r="P309">
        <f t="shared" si="152"/>
        <v>1545.8091921589751</v>
      </c>
      <c r="Q309">
        <f t="shared" si="153"/>
        <v>0.29490531521447316</v>
      </c>
      <c r="R309">
        <f t="shared" si="154"/>
        <v>2.8698737118268647E-2</v>
      </c>
      <c r="S309">
        <f t="shared" si="155"/>
        <v>1546.4502407392006</v>
      </c>
      <c r="T309">
        <f t="shared" si="156"/>
        <v>3630.3217528476944</v>
      </c>
      <c r="U309">
        <f t="shared" si="133"/>
        <v>84734.043042533987</v>
      </c>
      <c r="V309">
        <f t="shared" si="157"/>
        <v>10.584480519290135</v>
      </c>
      <c r="W309">
        <f t="shared" si="134"/>
        <v>37005.514538442891</v>
      </c>
      <c r="X309">
        <f t="shared" si="135"/>
        <v>39782.644498989037</v>
      </c>
      <c r="Y309">
        <f t="shared" si="136"/>
        <v>6358.9833176666161</v>
      </c>
      <c r="Z309">
        <f t="shared" si="158"/>
        <v>1169.2149929381585</v>
      </c>
      <c r="AA309">
        <f t="shared" si="159"/>
        <v>10.968836919113894</v>
      </c>
      <c r="AB309">
        <f t="shared" si="160"/>
        <v>301</v>
      </c>
      <c r="AC309">
        <f>$AL$7*INDEX(I_L,MATCH(AB309-$AL$13,cpi_u,0))/INDEX(I_L,MATCH(AB2-$AL$13,cpi_u,0))</f>
        <v>1535.8612228418292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0.31706389480458308</v>
      </c>
      <c r="E310">
        <f t="shared" si="142"/>
        <v>3.1279836575425324E-2</v>
      </c>
      <c r="F310">
        <f t="shared" si="143"/>
        <v>7.1623568860043826E-2</v>
      </c>
      <c r="G310">
        <f t="shared" si="144"/>
        <v>2.218144431920182</v>
      </c>
      <c r="H310" t="b">
        <f t="shared" si="145"/>
        <v>0</v>
      </c>
      <c r="I310">
        <f t="shared" si="146"/>
        <v>1</v>
      </c>
      <c r="J310">
        <f t="shared" si="147"/>
        <v>1535.8612228418287</v>
      </c>
      <c r="K310">
        <f t="shared" si="148"/>
        <v>9.9684605051570383</v>
      </c>
      <c r="L310">
        <f t="shared" si="149"/>
        <v>3516.7658817024071</v>
      </c>
      <c r="M310">
        <f t="shared" si="150"/>
        <v>22.825461881750069</v>
      </c>
      <c r="N310">
        <f t="shared" si="132"/>
        <v>0.31956992204045437</v>
      </c>
      <c r="O310">
        <f t="shared" si="151"/>
        <v>0.99611257755208338</v>
      </c>
      <c r="P310">
        <f t="shared" si="152"/>
        <v>1545.8296833469858</v>
      </c>
      <c r="Q310">
        <f t="shared" si="153"/>
        <v>0.29490531521447316</v>
      </c>
      <c r="R310">
        <f t="shared" si="154"/>
        <v>2.8698737118268647E-2</v>
      </c>
      <c r="S310">
        <f t="shared" si="155"/>
        <v>1546.4720523823275</v>
      </c>
      <c r="T310">
        <f t="shared" si="156"/>
        <v>3516.7658817024071</v>
      </c>
      <c r="U310">
        <f t="shared" si="133"/>
        <v>81501.139991352145</v>
      </c>
      <c r="V310">
        <f t="shared" si="157"/>
        <v>10.180645199537825</v>
      </c>
      <c r="W310">
        <f t="shared" si="134"/>
        <v>36742.93649165082</v>
      </c>
      <c r="X310">
        <f t="shared" si="135"/>
        <v>39514.618039620371</v>
      </c>
      <c r="Y310">
        <f t="shared" si="136"/>
        <v>6147.9899926845692</v>
      </c>
      <c r="Z310">
        <f t="shared" si="158"/>
        <v>1128.2385384712256</v>
      </c>
      <c r="AA310">
        <f t="shared" si="159"/>
        <v>10.576225875697837</v>
      </c>
      <c r="AB310">
        <f t="shared" si="160"/>
        <v>301</v>
      </c>
      <c r="AC310">
        <f>$AL$7*INDEX(I_L,MATCH(AB310-$AL$13,cpi_u,0))/INDEX(I_L,MATCH(AB2-$AL$13,cpi_u,0))</f>
        <v>1535.8612228418292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0.31706389480458308</v>
      </c>
      <c r="E311">
        <f t="shared" si="142"/>
        <v>3.1279836575425324E-2</v>
      </c>
      <c r="F311">
        <f t="shared" si="143"/>
        <v>6.9383195331152933E-2</v>
      </c>
      <c r="G311">
        <f t="shared" si="144"/>
        <v>2.1487612365890292</v>
      </c>
      <c r="H311" t="b">
        <f t="shared" si="145"/>
        <v>0</v>
      </c>
      <c r="I311">
        <f t="shared" si="146"/>
        <v>1</v>
      </c>
      <c r="J311">
        <f t="shared" si="147"/>
        <v>1535.8612228418287</v>
      </c>
      <c r="K311">
        <f t="shared" si="148"/>
        <v>9.9889939016600575</v>
      </c>
      <c r="L311">
        <f t="shared" si="149"/>
        <v>3406.7620196487242</v>
      </c>
      <c r="M311">
        <f t="shared" si="150"/>
        <v>22.157031203451911</v>
      </c>
      <c r="N311">
        <f t="shared" si="132"/>
        <v>0.3183277723507999</v>
      </c>
      <c r="O311">
        <f t="shared" si="151"/>
        <v>0.99611305819482843</v>
      </c>
      <c r="P311">
        <f t="shared" si="152"/>
        <v>1545.8502167434888</v>
      </c>
      <c r="Q311">
        <f t="shared" si="153"/>
        <v>0.29490531521447316</v>
      </c>
      <c r="R311">
        <f t="shared" si="154"/>
        <v>2.8698737118268647E-2</v>
      </c>
      <c r="S311">
        <f t="shared" si="155"/>
        <v>1546.4939089538682</v>
      </c>
      <c r="T311">
        <f t="shared" si="156"/>
        <v>3406.7620196487242</v>
      </c>
      <c r="U311">
        <f t="shared" si="133"/>
        <v>78367.078105881184</v>
      </c>
      <c r="V311">
        <f t="shared" si="157"/>
        <v>9.7891565394680402</v>
      </c>
      <c r="W311">
        <f t="shared" si="134"/>
        <v>36470.817125443908</v>
      </c>
      <c r="X311">
        <f t="shared" si="135"/>
        <v>39237.588461005544</v>
      </c>
      <c r="Y311">
        <f t="shared" si="136"/>
        <v>5945.1309963605008</v>
      </c>
      <c r="Z311">
        <f t="shared" si="158"/>
        <v>1088.6986730295237</v>
      </c>
      <c r="AA311">
        <f t="shared" si="159"/>
        <v>10.196881128737168</v>
      </c>
      <c r="AB311">
        <f t="shared" si="160"/>
        <v>301</v>
      </c>
      <c r="AC311">
        <f>$AL$7*INDEX(I_L,MATCH(AB311-$AL$13,cpi_u,0))/INDEX(I_L,MATCH(AB2-$AL$13,cpi_u,0))</f>
        <v>1535.8612228418292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0.31706389480458308</v>
      </c>
      <c r="E312">
        <f t="shared" si="142"/>
        <v>3.1279836575425324E-2</v>
      </c>
      <c r="F312">
        <f t="shared" si="143"/>
        <v>6.7212900320113664E-2</v>
      </c>
      <c r="G312">
        <f t="shared" si="144"/>
        <v>2.0815483362689156</v>
      </c>
      <c r="H312" t="b">
        <f t="shared" si="145"/>
        <v>0</v>
      </c>
      <c r="I312">
        <f t="shared" si="146"/>
        <v>1</v>
      </c>
      <c r="J312">
        <f t="shared" si="147"/>
        <v>1535.8612228418287</v>
      </c>
      <c r="K312">
        <f t="shared" si="148"/>
        <v>10.009569593597933</v>
      </c>
      <c r="L312">
        <f t="shared" si="149"/>
        <v>3300.1990604227462</v>
      </c>
      <c r="M312">
        <f t="shared" si="150"/>
        <v>21.508175137663439</v>
      </c>
      <c r="N312">
        <f t="shared" si="132"/>
        <v>0.31709060445367854</v>
      </c>
      <c r="O312">
        <f t="shared" si="151"/>
        <v>0.99611354080737258</v>
      </c>
      <c r="P312">
        <f t="shared" si="152"/>
        <v>1545.8707924354267</v>
      </c>
      <c r="Q312">
        <f t="shared" si="153"/>
        <v>0.29490531521447316</v>
      </c>
      <c r="R312">
        <f t="shared" si="154"/>
        <v>2.8698737118268647E-2</v>
      </c>
      <c r="S312">
        <f t="shared" si="155"/>
        <v>1546.5158105463677</v>
      </c>
      <c r="T312">
        <f t="shared" si="156"/>
        <v>3300.1990604227462</v>
      </c>
      <c r="U312">
        <f t="shared" si="133"/>
        <v>75328.759964460362</v>
      </c>
      <c r="V312">
        <f t="shared" si="157"/>
        <v>9.4096276273030472</v>
      </c>
      <c r="W312">
        <f t="shared" si="134"/>
        <v>36188.811305474606</v>
      </c>
      <c r="X312">
        <f t="shared" si="135"/>
        <v>38951.254892110082</v>
      </c>
      <c r="Y312">
        <f t="shared" si="136"/>
        <v>5750.1598517978109</v>
      </c>
      <c r="Z312">
        <f t="shared" si="158"/>
        <v>1050.5450152185756</v>
      </c>
      <c r="AA312">
        <f t="shared" si="159"/>
        <v>9.8303539909288169</v>
      </c>
      <c r="AB312">
        <f t="shared" si="160"/>
        <v>301</v>
      </c>
      <c r="AC312">
        <f>$AL$7*INDEX(I_L,MATCH(AB312-$AL$13,cpi_u,0))/INDEX(I_L,MATCH(AB2-$AL$13,cpi_u,0))</f>
        <v>1535.8612228418292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0.31706389480458308</v>
      </c>
      <c r="E313">
        <f t="shared" si="142"/>
        <v>3.1279836575425324E-2</v>
      </c>
      <c r="F313">
        <f t="shared" si="143"/>
        <v>6.5110491782340157E-2</v>
      </c>
      <c r="G313">
        <f t="shared" si="144"/>
        <v>2.0164378444865756</v>
      </c>
      <c r="H313" t="b">
        <f t="shared" si="145"/>
        <v>0</v>
      </c>
      <c r="I313">
        <f t="shared" si="146"/>
        <v>1</v>
      </c>
      <c r="J313">
        <f t="shared" si="147"/>
        <v>1535.8612228418287</v>
      </c>
      <c r="K313">
        <f t="shared" si="148"/>
        <v>10.030187668092342</v>
      </c>
      <c r="L313">
        <f t="shared" si="149"/>
        <v>3196.9693731463508</v>
      </c>
      <c r="M313">
        <f t="shared" si="150"/>
        <v>20.87832045298261</v>
      </c>
      <c r="N313">
        <f t="shared" si="132"/>
        <v>0.31585839839475088</v>
      </c>
      <c r="O313">
        <f t="shared" si="151"/>
        <v>0.99611402532392712</v>
      </c>
      <c r="P313">
        <f t="shared" si="152"/>
        <v>1545.8914105099211</v>
      </c>
      <c r="Q313">
        <f t="shared" si="153"/>
        <v>0.29490531521447316</v>
      </c>
      <c r="R313">
        <f t="shared" si="154"/>
        <v>2.8698737118268647E-2</v>
      </c>
      <c r="S313">
        <f t="shared" si="155"/>
        <v>1546.5377572525617</v>
      </c>
      <c r="T313">
        <f t="shared" si="156"/>
        <v>3196.9693731463508</v>
      </c>
      <c r="U313">
        <f t="shared" si="133"/>
        <v>72383.184946647758</v>
      </c>
      <c r="V313">
        <f t="shared" si="157"/>
        <v>9.0416836431065768</v>
      </c>
      <c r="W313">
        <f t="shared" si="134"/>
        <v>35896.561426160879</v>
      </c>
      <c r="X313">
        <f t="shared" si="135"/>
        <v>38655.306420256624</v>
      </c>
      <c r="Y313">
        <f t="shared" si="136"/>
        <v>5562.837809382555</v>
      </c>
      <c r="Z313">
        <f t="shared" si="158"/>
        <v>1013.7289509508742</v>
      </c>
      <c r="AA313">
        <f t="shared" si="159"/>
        <v>9.4762109667175149</v>
      </c>
      <c r="AB313">
        <f t="shared" si="160"/>
        <v>301</v>
      </c>
      <c r="AC313">
        <f>$AL$7*INDEX(I_L,MATCH(AB313-$AL$13,cpi_u,0))/INDEX(I_L,MATCH(AB2-$AL$13,cpi_u,0))</f>
        <v>1535.8612228418292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0.35292201382240546</v>
      </c>
      <c r="E314">
        <f t="shared" si="142"/>
        <v>3.5624018452042217E-2</v>
      </c>
      <c r="F314">
        <f t="shared" si="143"/>
        <v>7.1833618979386005E-2</v>
      </c>
      <c r="G314">
        <f t="shared" si="144"/>
        <v>1.9446042255071896</v>
      </c>
      <c r="H314" t="b">
        <f t="shared" si="145"/>
        <v>0</v>
      </c>
      <c r="I314">
        <f t="shared" si="146"/>
        <v>1</v>
      </c>
      <c r="J314">
        <f t="shared" si="147"/>
        <v>1535.8612228418287</v>
      </c>
      <c r="K314">
        <f t="shared" si="148"/>
        <v>10.050848212444409</v>
      </c>
      <c r="L314">
        <f t="shared" si="149"/>
        <v>3096.9686936176931</v>
      </c>
      <c r="M314">
        <f t="shared" si="150"/>
        <v>20.266910704763156</v>
      </c>
      <c r="N314">
        <f t="shared" si="132"/>
        <v>0.31463113427690681</v>
      </c>
      <c r="O314">
        <f t="shared" si="151"/>
        <v>0.99611451167966014</v>
      </c>
      <c r="P314">
        <f t="shared" si="152"/>
        <v>1545.9120710542732</v>
      </c>
      <c r="Q314">
        <f t="shared" si="153"/>
        <v>0.32825742519995915</v>
      </c>
      <c r="R314">
        <f t="shared" si="154"/>
        <v>3.261301643626624E-2</v>
      </c>
      <c r="S314">
        <f t="shared" si="155"/>
        <v>1546.5597491653771</v>
      </c>
      <c r="T314">
        <f t="shared" si="156"/>
        <v>3096.9686936176931</v>
      </c>
      <c r="U314">
        <f t="shared" si="133"/>
        <v>69527.446206338805</v>
      </c>
      <c r="V314">
        <f t="shared" si="157"/>
        <v>8.6849614806835067</v>
      </c>
      <c r="W314">
        <f t="shared" si="134"/>
        <v>35754.034314208468</v>
      </c>
      <c r="X314">
        <f t="shared" si="135"/>
        <v>38504.592696879816</v>
      </c>
      <c r="Y314">
        <f t="shared" si="136"/>
        <v>5348.7474534469247</v>
      </c>
      <c r="Z314">
        <f t="shared" si="158"/>
        <v>978.2035714447685</v>
      </c>
      <c r="AA314">
        <f t="shared" si="159"/>
        <v>9.1340332374346183</v>
      </c>
      <c r="AB314">
        <f t="shared" si="160"/>
        <v>301</v>
      </c>
      <c r="AC314">
        <f>$AL$7*INDEX(I_L,MATCH(AB314-$AL$13,cpi_u,0))/INDEX(I_L,MATCH(AB2-$AL$13,cpi_u,0))</f>
        <v>1535.8612228418292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0.35249850740581856</v>
      </c>
      <c r="E315">
        <f t="shared" si="142"/>
        <v>3.5571436310918303E-2</v>
      </c>
      <c r="F315">
        <f t="shared" si="143"/>
        <v>6.9172365357571611E-2</v>
      </c>
      <c r="G315">
        <f t="shared" si="144"/>
        <v>1.875431860149618</v>
      </c>
      <c r="H315" t="b">
        <f t="shared" si="145"/>
        <v>1</v>
      </c>
      <c r="I315">
        <f t="shared" si="146"/>
        <v>1.0249999999999999</v>
      </c>
      <c r="J315">
        <f t="shared" si="147"/>
        <v>1574.2577534128743</v>
      </c>
      <c r="K315">
        <f t="shared" si="148"/>
        <v>10.071551314135098</v>
      </c>
      <c r="L315">
        <f t="shared" si="149"/>
        <v>3061.3082793241306</v>
      </c>
      <c r="M315">
        <f t="shared" si="150"/>
        <v>19.585181242879599</v>
      </c>
      <c r="N315">
        <f t="shared" si="132"/>
        <v>0.31340879226067675</v>
      </c>
      <c r="O315">
        <f t="shared" si="151"/>
        <v>0.99611499981068541</v>
      </c>
      <c r="P315">
        <f t="shared" si="152"/>
        <v>1584.3293047270095</v>
      </c>
      <c r="Q315">
        <f t="shared" si="153"/>
        <v>0.32786351628971916</v>
      </c>
      <c r="R315">
        <f t="shared" si="154"/>
        <v>3.2565756271868751E-2</v>
      </c>
      <c r="S315">
        <f t="shared" si="155"/>
        <v>1584.9783169489779</v>
      </c>
      <c r="T315">
        <f t="shared" si="156"/>
        <v>3061.3082793241306</v>
      </c>
      <c r="U315">
        <f t="shared" si="133"/>
        <v>66697.372974768805</v>
      </c>
      <c r="V315">
        <f t="shared" si="157"/>
        <v>8.3314453033345668</v>
      </c>
      <c r="W315">
        <f t="shared" si="134"/>
        <v>35563.741019867208</v>
      </c>
      <c r="X315">
        <f t="shared" si="135"/>
        <v>38306.456018059871</v>
      </c>
      <c r="Y315">
        <f t="shared" si="136"/>
        <v>5143.7750909207225</v>
      </c>
      <c r="Z315">
        <f t="shared" si="158"/>
        <v>963.18289629503704</v>
      </c>
      <c r="AA315">
        <f t="shared" si="159"/>
        <v>8.773255999769983</v>
      </c>
      <c r="AB315">
        <f t="shared" si="160"/>
        <v>313</v>
      </c>
      <c r="AC315">
        <f>$AL$7*INDEX(I_L,MATCH(AB315-$AL$13,cpi_u,0))/INDEX(I_L,MATCH(AB2-$AL$13,cpi_u,0))</f>
        <v>1574.257753412875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0.35249850740581856</v>
      </c>
      <c r="E316">
        <f t="shared" si="142"/>
        <v>3.5571436310918303E-2</v>
      </c>
      <c r="F316">
        <f t="shared" si="143"/>
        <v>6.6711804968779181E-2</v>
      </c>
      <c r="G316">
        <f t="shared" si="144"/>
        <v>1.8087200551808389</v>
      </c>
      <c r="H316" t="b">
        <f t="shared" si="145"/>
        <v>0</v>
      </c>
      <c r="I316">
        <f t="shared" si="146"/>
        <v>1</v>
      </c>
      <c r="J316">
        <f t="shared" si="147"/>
        <v>1574.2577534128743</v>
      </c>
      <c r="K316">
        <f t="shared" si="148"/>
        <v>10.092297060825526</v>
      </c>
      <c r="L316">
        <f t="shared" si="149"/>
        <v>2952.4131468380656</v>
      </c>
      <c r="M316">
        <f t="shared" si="150"/>
        <v>18.927415449966539</v>
      </c>
      <c r="N316">
        <f t="shared" si="132"/>
        <v>0.31219135256462799</v>
      </c>
      <c r="O316">
        <f t="shared" si="151"/>
        <v>0.9961154896540485</v>
      </c>
      <c r="P316">
        <f t="shared" si="152"/>
        <v>1584.3500504736999</v>
      </c>
      <c r="Q316">
        <f t="shared" si="153"/>
        <v>0.32786351628971916</v>
      </c>
      <c r="R316">
        <f t="shared" si="154"/>
        <v>3.2565756271868751E-2</v>
      </c>
      <c r="S316">
        <f t="shared" si="155"/>
        <v>1585.0003995545826</v>
      </c>
      <c r="T316">
        <f t="shared" si="156"/>
        <v>2952.4131468380656</v>
      </c>
      <c r="U316">
        <f t="shared" si="133"/>
        <v>63966.551856351165</v>
      </c>
      <c r="V316">
        <f t="shared" si="157"/>
        <v>7.9903271188163503</v>
      </c>
      <c r="W316">
        <f t="shared" si="134"/>
        <v>35365.645265627179</v>
      </c>
      <c r="X316">
        <f t="shared" si="135"/>
        <v>38100.834920952606</v>
      </c>
      <c r="Y316">
        <f t="shared" si="136"/>
        <v>4947.192384310265</v>
      </c>
      <c r="Z316">
        <f t="shared" si="158"/>
        <v>925.31223860506225</v>
      </c>
      <c r="AA316">
        <f t="shared" si="159"/>
        <v>8.426529447447189</v>
      </c>
      <c r="AB316">
        <f t="shared" si="160"/>
        <v>313</v>
      </c>
      <c r="AC316">
        <f>$AL$7*INDEX(I_L,MATCH(AB316-$AL$13,cpi_u,0))/INDEX(I_L,MATCH(AB2-$AL$13,cpi_u,0))</f>
        <v>1574.257753412875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0.35249850740581856</v>
      </c>
      <c r="E317">
        <f t="shared" si="142"/>
        <v>3.5571436310918303E-2</v>
      </c>
      <c r="F317">
        <f t="shared" si="143"/>
        <v>6.4338770247145849E-2</v>
      </c>
      <c r="G317">
        <f t="shared" si="144"/>
        <v>1.744381284933693</v>
      </c>
      <c r="H317" t="b">
        <f t="shared" si="145"/>
        <v>0</v>
      </c>
      <c r="I317">
        <f t="shared" si="146"/>
        <v>1</v>
      </c>
      <c r="J317">
        <f t="shared" si="147"/>
        <v>1574.2577534128743</v>
      </c>
      <c r="K317">
        <f t="shared" si="148"/>
        <v>10.113085540357442</v>
      </c>
      <c r="L317">
        <f t="shared" si="149"/>
        <v>2847.3915706217977</v>
      </c>
      <c r="M317">
        <f t="shared" si="150"/>
        <v>18.291740636603858</v>
      </c>
      <c r="N317">
        <f t="shared" si="132"/>
        <v>0.31097879546574803</v>
      </c>
      <c r="O317">
        <f t="shared" si="151"/>
        <v>0.99611598114771949</v>
      </c>
      <c r="P317">
        <f t="shared" si="152"/>
        <v>1584.3708389532317</v>
      </c>
      <c r="Q317">
        <f t="shared" si="153"/>
        <v>0.32786351628971916</v>
      </c>
      <c r="R317">
        <f t="shared" si="154"/>
        <v>3.2565756271868751E-2</v>
      </c>
      <c r="S317">
        <f t="shared" si="155"/>
        <v>1585.0225276467395</v>
      </c>
      <c r="T317">
        <f t="shared" si="156"/>
        <v>2847.3915706217977</v>
      </c>
      <c r="U317">
        <f t="shared" si="133"/>
        <v>61331.449642273219</v>
      </c>
      <c r="V317">
        <f t="shared" si="157"/>
        <v>7.6611655793717404</v>
      </c>
      <c r="W317">
        <f t="shared" si="134"/>
        <v>35159.428831297359</v>
      </c>
      <c r="X317">
        <f t="shared" si="135"/>
        <v>37887.448362141455</v>
      </c>
      <c r="Y317">
        <f t="shared" si="136"/>
        <v>4758.7062145380351</v>
      </c>
      <c r="Z317">
        <f t="shared" si="158"/>
        <v>888.9310257135395</v>
      </c>
      <c r="AA317">
        <f t="shared" si="159"/>
        <v>8.0929832938394011</v>
      </c>
      <c r="AB317">
        <f t="shared" si="160"/>
        <v>313</v>
      </c>
      <c r="AC317">
        <f>$AL$7*INDEX(I_L,MATCH(AB317-$AL$13,cpi_u,0))/INDEX(I_L,MATCH(AB2-$AL$13,cpi_u,0))</f>
        <v>1574.257753412875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0.35249850740581856</v>
      </c>
      <c r="E318">
        <f t="shared" si="142"/>
        <v>3.5571436310918303E-2</v>
      </c>
      <c r="F318">
        <f t="shared" si="143"/>
        <v>6.2050147778976696E-2</v>
      </c>
      <c r="G318">
        <f t="shared" si="144"/>
        <v>1.6823311371547163</v>
      </c>
      <c r="H318" t="b">
        <f t="shared" si="145"/>
        <v>0</v>
      </c>
      <c r="I318">
        <f t="shared" si="146"/>
        <v>1</v>
      </c>
      <c r="J318">
        <f t="shared" si="147"/>
        <v>1574.2577534128743</v>
      </c>
      <c r="K318">
        <f t="shared" si="148"/>
        <v>10.133916840753496</v>
      </c>
      <c r="L318">
        <f t="shared" si="149"/>
        <v>2746.1057627151786</v>
      </c>
      <c r="M318">
        <f t="shared" si="150"/>
        <v>17.677414880084775</v>
      </c>
      <c r="N318">
        <f t="shared" si="132"/>
        <v>0.30977110129981317</v>
      </c>
      <c r="O318">
        <f t="shared" si="151"/>
        <v>0.99611647423057859</v>
      </c>
      <c r="P318">
        <f t="shared" si="152"/>
        <v>1584.3916702536278</v>
      </c>
      <c r="Q318">
        <f t="shared" si="153"/>
        <v>0.32786351628971916</v>
      </c>
      <c r="R318">
        <f t="shared" si="154"/>
        <v>3.2565756271868751E-2</v>
      </c>
      <c r="S318">
        <f t="shared" si="155"/>
        <v>1585.0447013191429</v>
      </c>
      <c r="T318">
        <f t="shared" si="156"/>
        <v>2746.1057627151786</v>
      </c>
      <c r="U318">
        <f t="shared" si="133"/>
        <v>58788.658719546613</v>
      </c>
      <c r="V318">
        <f t="shared" si="157"/>
        <v>7.3435350259386007</v>
      </c>
      <c r="W318">
        <f t="shared" si="134"/>
        <v>34944.760529710205</v>
      </c>
      <c r="X318">
        <f t="shared" si="135"/>
        <v>37666.00475634716</v>
      </c>
      <c r="Y318">
        <f t="shared" si="136"/>
        <v>4578.0338942738535</v>
      </c>
      <c r="Z318">
        <f t="shared" si="158"/>
        <v>853.9806623107155</v>
      </c>
      <c r="AA318">
        <f t="shared" si="159"/>
        <v>7.7721161187758074</v>
      </c>
      <c r="AB318">
        <f t="shared" si="160"/>
        <v>313</v>
      </c>
      <c r="AC318">
        <f>$AL$7*INDEX(I_L,MATCH(AB318-$AL$13,cpi_u,0))/INDEX(I_L,MATCH(AB2-$AL$13,cpi_u,0))</f>
        <v>1574.257753412875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0.35249850740581856</v>
      </c>
      <c r="E319">
        <f t="shared" si="142"/>
        <v>3.5571436310918303E-2</v>
      </c>
      <c r="F319">
        <f t="shared" si="143"/>
        <v>5.9842934899173757E-2</v>
      </c>
      <c r="G319">
        <f t="shared" si="144"/>
        <v>1.6224882022555425</v>
      </c>
      <c r="H319" t="b">
        <f t="shared" si="145"/>
        <v>0</v>
      </c>
      <c r="I319">
        <f t="shared" si="146"/>
        <v>1</v>
      </c>
      <c r="J319">
        <f t="shared" si="147"/>
        <v>1574.2577534128743</v>
      </c>
      <c r="K319">
        <f t="shared" si="148"/>
        <v>10.154791050217648</v>
      </c>
      <c r="L319">
        <f t="shared" si="149"/>
        <v>2648.4228364737096</v>
      </c>
      <c r="M319">
        <f t="shared" si="150"/>
        <v>17.083721175081191</v>
      </c>
      <c r="N319">
        <f t="shared" si="132"/>
        <v>0.30856825046174435</v>
      </c>
      <c r="O319">
        <f t="shared" si="151"/>
        <v>0.99611696884240786</v>
      </c>
      <c r="P319">
        <f t="shared" si="152"/>
        <v>1584.412544463092</v>
      </c>
      <c r="Q319">
        <f t="shared" si="153"/>
        <v>0.32786351628971916</v>
      </c>
      <c r="R319">
        <f t="shared" si="154"/>
        <v>3.2565756271868751E-2</v>
      </c>
      <c r="S319">
        <f t="shared" si="155"/>
        <v>1585.0669206656812</v>
      </c>
      <c r="T319">
        <f t="shared" si="156"/>
        <v>2648.4228364737096</v>
      </c>
      <c r="U319">
        <f t="shared" si="133"/>
        <v>56334.89260520017</v>
      </c>
      <c r="V319">
        <f t="shared" si="157"/>
        <v>7.0370249303072958</v>
      </c>
      <c r="W319">
        <f t="shared" si="134"/>
        <v>34721.295678381401</v>
      </c>
      <c r="X319">
        <f t="shared" si="135"/>
        <v>37436.201581022848</v>
      </c>
      <c r="Y319">
        <f t="shared" si="136"/>
        <v>4404.9027972696822</v>
      </c>
      <c r="Z319">
        <f t="shared" si="158"/>
        <v>820.40485876203604</v>
      </c>
      <c r="AA319">
        <f t="shared" si="159"/>
        <v>7.4634455939044395</v>
      </c>
      <c r="AB319">
        <f t="shared" si="160"/>
        <v>313</v>
      </c>
      <c r="AC319">
        <f>$AL$7*INDEX(I_L,MATCH(AB319-$AL$13,cpi_u,0))/INDEX(I_L,MATCH(AB2-$AL$13,cpi_u,0))</f>
        <v>1574.257753412875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0.35249850740581856</v>
      </c>
      <c r="E320">
        <f t="shared" si="142"/>
        <v>3.5571436310918303E-2</v>
      </c>
      <c r="F320">
        <f t="shared" si="143"/>
        <v>5.771423575174936E-2</v>
      </c>
      <c r="G320">
        <f t="shared" si="144"/>
        <v>1.5647739665037932</v>
      </c>
      <c r="H320" t="b">
        <f t="shared" si="145"/>
        <v>0</v>
      </c>
      <c r="I320">
        <f t="shared" si="146"/>
        <v>1</v>
      </c>
      <c r="J320">
        <f t="shared" si="147"/>
        <v>1574.2577534128743</v>
      </c>
      <c r="K320">
        <f t="shared" si="148"/>
        <v>10.175708257135566</v>
      </c>
      <c r="L320">
        <f t="shared" si="149"/>
        <v>2554.2146322217036</v>
      </c>
      <c r="M320">
        <f t="shared" si="150"/>
        <v>16.509966596796765</v>
      </c>
      <c r="N320">
        <f t="shared" si="132"/>
        <v>0.30737022340594899</v>
      </c>
      <c r="O320">
        <f t="shared" si="151"/>
        <v>0.99611746492387787</v>
      </c>
      <c r="P320">
        <f t="shared" si="152"/>
        <v>1584.4334616700098</v>
      </c>
      <c r="Q320">
        <f t="shared" si="153"/>
        <v>0.32786351628971916</v>
      </c>
      <c r="R320">
        <f t="shared" si="154"/>
        <v>3.2565756271868751E-2</v>
      </c>
      <c r="S320">
        <f t="shared" si="155"/>
        <v>1585.0891857804354</v>
      </c>
      <c r="T320">
        <f t="shared" si="156"/>
        <v>2554.2146322217036</v>
      </c>
      <c r="U320">
        <f t="shared" si="133"/>
        <v>53966.981639289792</v>
      </c>
      <c r="V320">
        <f t="shared" si="157"/>
        <v>6.741239357116708</v>
      </c>
      <c r="W320">
        <f t="shared" si="134"/>
        <v>34488.675549651009</v>
      </c>
      <c r="X320">
        <f t="shared" si="135"/>
        <v>37197.724966125526</v>
      </c>
      <c r="Y320">
        <f t="shared" si="136"/>
        <v>4239.0500008716172</v>
      </c>
      <c r="Z320">
        <f t="shared" si="158"/>
        <v>788.14954036843892</v>
      </c>
      <c r="AA320">
        <f t="shared" si="159"/>
        <v>7.1665077551853562</v>
      </c>
      <c r="AB320">
        <f t="shared" si="160"/>
        <v>313</v>
      </c>
      <c r="AC320">
        <f>$AL$7*INDEX(I_L,MATCH(AB320-$AL$13,cpi_u,0))/INDEX(I_L,MATCH(AB2-$AL$13,cpi_u,0))</f>
        <v>1574.257753412875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0.35249850740581856</v>
      </c>
      <c r="E321">
        <f t="shared" si="142"/>
        <v>3.5571436310918303E-2</v>
      </c>
      <c r="F321">
        <f t="shared" si="143"/>
        <v>5.5661257490472689E-2</v>
      </c>
      <c r="G321">
        <f t="shared" si="144"/>
        <v>1.5091127090133205</v>
      </c>
      <c r="H321" t="b">
        <f t="shared" si="145"/>
        <v>0</v>
      </c>
      <c r="I321">
        <f t="shared" si="146"/>
        <v>1</v>
      </c>
      <c r="J321">
        <f t="shared" si="147"/>
        <v>1574.2577534128743</v>
      </c>
      <c r="K321">
        <f t="shared" si="148"/>
        <v>10.196668550074953</v>
      </c>
      <c r="L321">
        <f t="shared" si="149"/>
        <v>2463.3575491072138</v>
      </c>
      <c r="M321">
        <f t="shared" si="150"/>
        <v>15.955481492225267</v>
      </c>
      <c r="N321">
        <f t="shared" si="132"/>
        <v>0.30617700064665054</v>
      </c>
      <c r="O321">
        <f t="shared" si="151"/>
        <v>0.99611796241653983</v>
      </c>
      <c r="P321">
        <f t="shared" si="152"/>
        <v>1584.4544219629493</v>
      </c>
      <c r="Q321">
        <f t="shared" si="153"/>
        <v>0.32786351628971916</v>
      </c>
      <c r="R321">
        <f t="shared" si="154"/>
        <v>3.2565756271868751E-2</v>
      </c>
      <c r="S321">
        <f t="shared" si="155"/>
        <v>1585.1114967576805</v>
      </c>
      <c r="T321">
        <f t="shared" si="156"/>
        <v>2463.3575491072138</v>
      </c>
      <c r="U321">
        <f t="shared" si="133"/>
        <v>51681.868831075488</v>
      </c>
      <c r="V321">
        <f t="shared" si="157"/>
        <v>6.4557964449829903</v>
      </c>
      <c r="W321">
        <f t="shared" si="134"/>
        <v>34246.526798429688</v>
      </c>
      <c r="X321">
        <f t="shared" si="135"/>
        <v>36950.249268508269</v>
      </c>
      <c r="Y321">
        <f t="shared" si="136"/>
        <v>4080.2219412404738</v>
      </c>
      <c r="Z321">
        <f t="shared" si="158"/>
        <v>757.16276019781526</v>
      </c>
      <c r="AA321">
        <f t="shared" si="159"/>
        <v>6.8808563031249657</v>
      </c>
      <c r="AB321">
        <f t="shared" si="160"/>
        <v>313</v>
      </c>
      <c r="AC321">
        <f>$AL$7*INDEX(I_L,MATCH(AB321-$AL$13,cpi_u,0))/INDEX(I_L,MATCH(AB2-$AL$13,cpi_u,0))</f>
        <v>1574.257753412875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0.35249850740581856</v>
      </c>
      <c r="E322">
        <f t="shared" si="142"/>
        <v>3.5571436310918303E-2</v>
      </c>
      <c r="F322">
        <f t="shared" si="143"/>
        <v>5.3681306614664713E-2</v>
      </c>
      <c r="G322">
        <f t="shared" si="144"/>
        <v>1.4554314023986559</v>
      </c>
      <c r="H322" t="b">
        <f t="shared" si="145"/>
        <v>0</v>
      </c>
      <c r="I322">
        <f t="shared" si="146"/>
        <v>1</v>
      </c>
      <c r="J322">
        <f t="shared" si="147"/>
        <v>1574.2577534128743</v>
      </c>
      <c r="K322">
        <f t="shared" si="148"/>
        <v>10.21767201778596</v>
      </c>
      <c r="L322">
        <f t="shared" si="149"/>
        <v>2375.7323829381266</v>
      </c>
      <c r="M322">
        <f t="shared" si="150"/>
        <v>15.41961869857057</v>
      </c>
      <c r="N322">
        <f t="shared" ref="N322:N385" si="165">INDEX(P_L,MATCH(A322,curve_t,0))</f>
        <v>0.30498856275820507</v>
      </c>
      <c r="O322">
        <f t="shared" si="151"/>
        <v>0.99611846126281378</v>
      </c>
      <c r="P322">
        <f t="shared" si="152"/>
        <v>1584.4754254306604</v>
      </c>
      <c r="Q322">
        <f t="shared" si="153"/>
        <v>0.32786351628971916</v>
      </c>
      <c r="R322">
        <f t="shared" si="154"/>
        <v>3.2565756271868751E-2</v>
      </c>
      <c r="S322">
        <f t="shared" si="155"/>
        <v>1585.1338536918856</v>
      </c>
      <c r="T322">
        <f t="shared" si="156"/>
        <v>2375.7323829381266</v>
      </c>
      <c r="U322">
        <f t="shared" ref="U322:U385" si="166">L323+M323+V323*O323+O323*U323</f>
        <v>49476.605852917484</v>
      </c>
      <c r="V322">
        <f t="shared" si="157"/>
        <v>6.1803279060805281</v>
      </c>
      <c r="W322">
        <f t="shared" ref="W322:W385" si="167">P323+(1-E323)*(O323*(W323+$AL$14*W323))</f>
        <v>33994.460866638226</v>
      </c>
      <c r="X322">
        <f t="shared" ref="X322:X385" si="168">S323+(1-R323)*(O323*(X323+$AL$14*X323))</f>
        <v>36693.436630356744</v>
      </c>
      <c r="Y322">
        <f t="shared" ref="Y322:Y385" si="169">G322*(X322-W322)</f>
        <v>3928.1740808288255</v>
      </c>
      <c r="Z322">
        <f t="shared" si="158"/>
        <v>727.3946153471154</v>
      </c>
      <c r="AA322">
        <f t="shared" si="159"/>
        <v>6.606061929693273</v>
      </c>
      <c r="AB322">
        <f t="shared" si="160"/>
        <v>313</v>
      </c>
      <c r="AC322">
        <f>$AL$7*INDEX(I_L,MATCH(AB322-$AL$13,cpi_u,0))/INDEX(I_L,MATCH(AB2-$AL$13,cpi_u,0))</f>
        <v>1574.257753412875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IF(B323&gt;=120,1,INDEX(mort_v2_F,MATCH(B323,mort_age,0))*INDEX(cif,MATCH(B323,cif_age,0),MATCH(C323,cif_year,0)))</f>
        <v>0.35249850740581856</v>
      </c>
      <c r="E323">
        <f t="shared" ref="E323:E386" si="175">1-(1-D323)^(1/12)</f>
        <v>3.5571436310918303E-2</v>
      </c>
      <c r="F323">
        <f t="shared" ref="F323:F386" si="176">G322*E323</f>
        <v>5.1771785435334297E-2</v>
      </c>
      <c r="G323">
        <f t="shared" ref="G323:G386" si="177">G322-F323</f>
        <v>1.4036596169633215</v>
      </c>
      <c r="H323" t="b">
        <f t="shared" ref="H323:H386" si="178">AND(A323-$AL$10&gt;0,MOD(A323-$AL$10,12)=0)</f>
        <v>0</v>
      </c>
      <c r="I323">
        <f t="shared" ref="I323:I386" si="179">IF($AL$4="CPI",IF(H323,INDEX(I_L,MATCH(A323-$AL$13,cpi_u,0))/INDEX(I_L,MATCH(A323-$AL$13-12,cpi_u,0)),1),1)</f>
        <v>1</v>
      </c>
      <c r="J323">
        <f t="shared" ref="J323:J386" si="180">J322*I323</f>
        <v>1574.2577534128743</v>
      </c>
      <c r="K323">
        <f t="shared" ref="K323:K386" si="181">$AL$17*(INDEX(I_L,MATCH(A323-1,cpi_u,0))/$AL$18)</f>
        <v>10.238718749201556</v>
      </c>
      <c r="L323">
        <f t="shared" ref="L323:L386" si="182">G322*J323</f>
        <v>2291.2241697866571</v>
      </c>
      <c r="M323">
        <f t="shared" ref="M323:M386" si="183">G322*K323</f>
        <v>14.901752787915832</v>
      </c>
      <c r="N323">
        <f t="shared" si="165"/>
        <v>0.30380489037540476</v>
      </c>
      <c r="O323">
        <f t="shared" ref="O323:O386" si="184">N323/N322</f>
        <v>0.99611896140597667</v>
      </c>
      <c r="P323">
        <f t="shared" ref="P323:P386" si="185">J323+K323</f>
        <v>1584.4964721620759</v>
      </c>
      <c r="Q323">
        <f t="shared" ref="Q323:Q386" si="186">IF(B323&gt;=120,1,D323*$AL$15)</f>
        <v>0.32786351628971916</v>
      </c>
      <c r="R323">
        <f t="shared" ref="R323:R386" si="187">1-(1-Q323)^(1/12)</f>
        <v>3.2565756271868751E-2</v>
      </c>
      <c r="S323">
        <f t="shared" ref="S323:S386" si="188">J323+K323*$AL$16</f>
        <v>1585.1562566777147</v>
      </c>
      <c r="T323">
        <f t="shared" ref="T323:T386" si="189">L323</f>
        <v>2291.2241697866571</v>
      </c>
      <c r="U323">
        <f t="shared" si="166"/>
        <v>47348.349176636708</v>
      </c>
      <c r="V323">
        <f t="shared" ref="V323:V386" si="190">$AL$14*U323</f>
        <v>5.9144785435187135</v>
      </c>
      <c r="W323">
        <f t="shared" si="167"/>
        <v>33732.073363391457</v>
      </c>
      <c r="X323">
        <f t="shared" si="168"/>
        <v>36426.936521072246</v>
      </c>
      <c r="Y323">
        <f t="shared" si="169"/>
        <v>3782.6705876787837</v>
      </c>
      <c r="Z323">
        <f t="shared" ref="Z323:Z386" si="191">N322*L323</f>
        <v>698.79716650009414</v>
      </c>
      <c r="AA323">
        <f t="shared" ref="AA323:AA386" si="192">N322*M323+N323*V323</f>
        <v>6.3417116709059114</v>
      </c>
      <c r="AB323">
        <f t="shared" ref="AB323:AB386" si="193">IF(H323,A323,AB322)</f>
        <v>313</v>
      </c>
      <c r="AC323">
        <f>$AL$7*INDEX(I_L,MATCH(AB323-$AL$13,cpi_u,0))/INDEX(I_L,MATCH(AB2-$AL$13,cpi_u,0))</f>
        <v>1574.257753412875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0.35249850740581856</v>
      </c>
      <c r="E324">
        <f t="shared" si="175"/>
        <v>3.5571436310918303E-2</v>
      </c>
      <c r="F324">
        <f t="shared" si="176"/>
        <v>4.9930188667018774E-2</v>
      </c>
      <c r="G324">
        <f t="shared" si="177"/>
        <v>1.3537294282963028</v>
      </c>
      <c r="H324" t="b">
        <f t="shared" si="178"/>
        <v>0</v>
      </c>
      <c r="I324">
        <f t="shared" si="179"/>
        <v>1</v>
      </c>
      <c r="J324">
        <f t="shared" si="180"/>
        <v>1574.2577534128743</v>
      </c>
      <c r="K324">
        <f t="shared" si="181"/>
        <v>10.259808833437884</v>
      </c>
      <c r="L324">
        <f t="shared" si="182"/>
        <v>2209.7220351570541</v>
      </c>
      <c r="M324">
        <f t="shared" si="183"/>
        <v>14.401279337260322</v>
      </c>
      <c r="N324">
        <f t="shared" si="165"/>
        <v>0.30262596419377041</v>
      </c>
      <c r="O324">
        <f t="shared" si="184"/>
        <v>0.99611946279015595</v>
      </c>
      <c r="P324">
        <f t="shared" si="185"/>
        <v>1584.5175622463121</v>
      </c>
      <c r="Q324">
        <f t="shared" si="186"/>
        <v>0.32786351628971916</v>
      </c>
      <c r="R324">
        <f t="shared" si="187"/>
        <v>3.2565756271868751E-2</v>
      </c>
      <c r="S324">
        <f t="shared" si="188"/>
        <v>1585.1787058100267</v>
      </c>
      <c r="T324">
        <f t="shared" si="189"/>
        <v>2209.7220351570541</v>
      </c>
      <c r="U324">
        <f t="shared" si="166"/>
        <v>45294.356347271969</v>
      </c>
      <c r="V324">
        <f t="shared" si="190"/>
        <v>5.6579057858815069</v>
      </c>
      <c r="W324">
        <f t="shared" si="167"/>
        <v>33458.943419938711</v>
      </c>
      <c r="X324">
        <f t="shared" si="168"/>
        <v>36150.385261980489</v>
      </c>
      <c r="Y324">
        <f t="shared" si="169"/>
        <v>3643.4840261199652</v>
      </c>
      <c r="Z324">
        <f t="shared" si="191"/>
        <v>671.32436065100512</v>
      </c>
      <c r="AA324">
        <f t="shared" si="192"/>
        <v>6.0874082840918575</v>
      </c>
      <c r="AB324">
        <f t="shared" si="193"/>
        <v>313</v>
      </c>
      <c r="AC324">
        <f>$AL$7*INDEX(I_L,MATCH(AB324-$AL$13,cpi_u,0))/INDEX(I_L,MATCH(AB2-$AL$13,cpi_u,0))</f>
        <v>1574.257753412875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0.35249850740581856</v>
      </c>
      <c r="E325">
        <f t="shared" si="175"/>
        <v>3.5571436310918303E-2</v>
      </c>
      <c r="F325">
        <f t="shared" si="176"/>
        <v>4.8154100140857782E-2</v>
      </c>
      <c r="G325">
        <f t="shared" si="177"/>
        <v>1.305575328155445</v>
      </c>
      <c r="H325" t="b">
        <f t="shared" si="178"/>
        <v>0</v>
      </c>
      <c r="I325">
        <f t="shared" si="179"/>
        <v>1</v>
      </c>
      <c r="J325">
        <f t="shared" si="180"/>
        <v>1574.2577534128743</v>
      </c>
      <c r="K325">
        <f t="shared" si="181"/>
        <v>10.280942359794651</v>
      </c>
      <c r="L325">
        <f t="shared" si="182"/>
        <v>2131.1190485186326</v>
      </c>
      <c r="M325">
        <f t="shared" si="183"/>
        <v>13.917614223072055</v>
      </c>
      <c r="N325">
        <f t="shared" si="165"/>
        <v>0.3014517649698305</v>
      </c>
      <c r="O325">
        <f t="shared" si="184"/>
        <v>0.996119965360315</v>
      </c>
      <c r="P325">
        <f t="shared" si="185"/>
        <v>1584.5386957726689</v>
      </c>
      <c r="Q325">
        <f t="shared" si="186"/>
        <v>0.32786351628971916</v>
      </c>
      <c r="R325">
        <f t="shared" si="187"/>
        <v>3.2565756271868751E-2</v>
      </c>
      <c r="S325">
        <f t="shared" si="188"/>
        <v>1585.2012011838756</v>
      </c>
      <c r="T325">
        <f t="shared" si="189"/>
        <v>2131.1190485186326</v>
      </c>
      <c r="U325">
        <f t="shared" si="166"/>
        <v>43311.982389346893</v>
      </c>
      <c r="V325">
        <f t="shared" si="190"/>
        <v>5.4102792383193483</v>
      </c>
      <c r="W325">
        <f t="shared" si="167"/>
        <v>33174.633018333254</v>
      </c>
      <c r="X325">
        <f t="shared" si="168"/>
        <v>35863.405533222845</v>
      </c>
      <c r="Y325">
        <f t="shared" si="169"/>
        <v>3510.3950584623194</v>
      </c>
      <c r="Z325">
        <f t="shared" si="191"/>
        <v>644.9319568696618</v>
      </c>
      <c r="AA325">
        <f t="shared" si="192"/>
        <v>5.8427696489051115</v>
      </c>
      <c r="AB325">
        <f t="shared" si="193"/>
        <v>313</v>
      </c>
      <c r="AC325">
        <f>$AL$7*INDEX(I_L,MATCH(AB325-$AL$13,cpi_u,0))/INDEX(I_L,MATCH(AB2-$AL$13,cpi_u,0))</f>
        <v>1574.257753412875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0.39142875889822448</v>
      </c>
      <c r="E326">
        <f t="shared" si="175"/>
        <v>4.0542035926388054E-2</v>
      </c>
      <c r="F326">
        <f t="shared" si="176"/>
        <v>5.2930681858683923E-2</v>
      </c>
      <c r="G326">
        <f t="shared" si="177"/>
        <v>1.2526446462967611</v>
      </c>
      <c r="H326" t="b">
        <f t="shared" si="178"/>
        <v>0</v>
      </c>
      <c r="I326">
        <f t="shared" si="179"/>
        <v>1</v>
      </c>
      <c r="J326">
        <f t="shared" si="180"/>
        <v>1574.2577534128743</v>
      </c>
      <c r="K326">
        <f t="shared" si="181"/>
        <v>10.302119417755518</v>
      </c>
      <c r="L326">
        <f t="shared" si="182"/>
        <v>2055.3120830132671</v>
      </c>
      <c r="M326">
        <f t="shared" si="183"/>
        <v>13.450192939532743</v>
      </c>
      <c r="N326">
        <f t="shared" si="165"/>
        <v>0.30028227352138975</v>
      </c>
      <c r="O326">
        <f t="shared" si="184"/>
        <v>0.99612046906224683</v>
      </c>
      <c r="P326">
        <f t="shared" si="185"/>
        <v>1584.5598728306297</v>
      </c>
      <c r="Q326">
        <f t="shared" si="186"/>
        <v>0.36407305725565803</v>
      </c>
      <c r="R326">
        <f t="shared" si="187"/>
        <v>3.701999696331959E-2</v>
      </c>
      <c r="S326">
        <f t="shared" si="188"/>
        <v>1585.2237428945114</v>
      </c>
      <c r="T326">
        <f t="shared" si="189"/>
        <v>2055.3120830132671</v>
      </c>
      <c r="U326">
        <f t="shared" si="166"/>
        <v>41398.676340932885</v>
      </c>
      <c r="V326">
        <f t="shared" si="190"/>
        <v>5.1712802496045942</v>
      </c>
      <c r="W326">
        <f t="shared" si="167"/>
        <v>33049.018700811357</v>
      </c>
      <c r="X326">
        <f t="shared" si="168"/>
        <v>35730.113711076716</v>
      </c>
      <c r="Y326">
        <f t="shared" si="169"/>
        <v>3358.4593108218614</v>
      </c>
      <c r="Z326">
        <f t="shared" si="191"/>
        <v>619.57745498816814</v>
      </c>
      <c r="AA326">
        <f t="shared" si="192"/>
        <v>5.6074281911744253</v>
      </c>
      <c r="AB326">
        <f t="shared" si="193"/>
        <v>313</v>
      </c>
      <c r="AC326">
        <f>$AL$7*INDEX(I_L,MATCH(AB326-$AL$13,cpi_u,0))/INDEX(I_L,MATCH(AB2-$AL$13,cpi_u,0))</f>
        <v>1574.257753412875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0.39111561589110588</v>
      </c>
      <c r="E327">
        <f t="shared" si="175"/>
        <v>4.050090451641597E-2</v>
      </c>
      <c r="F327">
        <f t="shared" si="176"/>
        <v>5.0733241212664773E-2</v>
      </c>
      <c r="G327">
        <f t="shared" si="177"/>
        <v>1.2019114050840962</v>
      </c>
      <c r="H327" t="b">
        <f t="shared" si="178"/>
        <v>1</v>
      </c>
      <c r="I327">
        <f t="shared" si="179"/>
        <v>1.0249999999999999</v>
      </c>
      <c r="J327">
        <f t="shared" si="180"/>
        <v>1613.614197248196</v>
      </c>
      <c r="K327">
        <f t="shared" si="181"/>
        <v>10.323340096988476</v>
      </c>
      <c r="L327">
        <f t="shared" si="182"/>
        <v>2021.2851853713985</v>
      </c>
      <c r="M327">
        <f t="shared" si="183"/>
        <v>12.931476704393301</v>
      </c>
      <c r="N327">
        <f t="shared" si="165"/>
        <v>0.29911747072778466</v>
      </c>
      <c r="O327">
        <f t="shared" si="184"/>
        <v>0.99612097384255982</v>
      </c>
      <c r="P327">
        <f t="shared" si="185"/>
        <v>1623.9375373451844</v>
      </c>
      <c r="Q327">
        <f t="shared" si="186"/>
        <v>0.36378179880985351</v>
      </c>
      <c r="R327">
        <f t="shared" si="187"/>
        <v>3.6983250446802951E-2</v>
      </c>
      <c r="S327">
        <f t="shared" si="188"/>
        <v>1624.602774872702</v>
      </c>
      <c r="T327">
        <f t="shared" si="189"/>
        <v>2021.2851853713985</v>
      </c>
      <c r="U327">
        <f t="shared" si="166"/>
        <v>39512.814355630013</v>
      </c>
      <c r="V327">
        <f t="shared" si="190"/>
        <v>4.9357094125622929</v>
      </c>
      <c r="W327">
        <f t="shared" si="167"/>
        <v>32874.980791837443</v>
      </c>
      <c r="X327">
        <f t="shared" si="168"/>
        <v>35548.754456492708</v>
      </c>
      <c r="Y327">
        <f t="shared" si="169"/>
        <v>3213.6390621626633</v>
      </c>
      <c r="Z327">
        <f t="shared" si="191"/>
        <v>606.95611089842726</v>
      </c>
      <c r="AA327">
        <f t="shared" si="192"/>
        <v>5.3594501405170618</v>
      </c>
      <c r="AB327">
        <f t="shared" si="193"/>
        <v>325</v>
      </c>
      <c r="AC327">
        <f>$AL$7*INDEX(I_L,MATCH(AB327-$AL$13,cpi_u,0))/INDEX(I_L,MATCH(AB2-$AL$13,cpi_u,0))</f>
        <v>1613.6141972481967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0.39111561589110588</v>
      </c>
      <c r="E328">
        <f t="shared" si="175"/>
        <v>4.050090451641597E-2</v>
      </c>
      <c r="F328">
        <f t="shared" si="176"/>
        <v>4.8678499054502333E-2</v>
      </c>
      <c r="G328">
        <f t="shared" si="177"/>
        <v>1.1532329060295938</v>
      </c>
      <c r="H328" t="b">
        <f t="shared" si="178"/>
        <v>0</v>
      </c>
      <c r="I328">
        <f t="shared" si="179"/>
        <v>1</v>
      </c>
      <c r="J328">
        <f t="shared" si="180"/>
        <v>1613.614197248196</v>
      </c>
      <c r="K328">
        <f t="shared" si="181"/>
        <v>10.344604487346166</v>
      </c>
      <c r="L328">
        <f t="shared" si="182"/>
        <v>1939.4213070782253</v>
      </c>
      <c r="M328">
        <f t="shared" si="183"/>
        <v>12.433298114425476</v>
      </c>
      <c r="N328">
        <f t="shared" si="165"/>
        <v>0.29795733753012982</v>
      </c>
      <c r="O328">
        <f t="shared" si="184"/>
        <v>0.99612147964867415</v>
      </c>
      <c r="P328">
        <f t="shared" si="185"/>
        <v>1623.9588017355422</v>
      </c>
      <c r="Q328">
        <f t="shared" si="186"/>
        <v>0.36378179880985351</v>
      </c>
      <c r="R328">
        <f t="shared" si="187"/>
        <v>3.6983250446802951E-2</v>
      </c>
      <c r="S328">
        <f t="shared" si="188"/>
        <v>1624.6254095434469</v>
      </c>
      <c r="T328">
        <f t="shared" si="189"/>
        <v>1939.4213070782253</v>
      </c>
      <c r="U328">
        <f t="shared" si="166"/>
        <v>37702.498348424582</v>
      </c>
      <c r="V328">
        <f t="shared" si="190"/>
        <v>4.7095753367646047</v>
      </c>
      <c r="W328">
        <f t="shared" si="167"/>
        <v>32692.874224538537</v>
      </c>
      <c r="X328">
        <f t="shared" si="168"/>
        <v>35359.679071775965</v>
      </c>
      <c r="Y328">
        <f t="shared" si="169"/>
        <v>3075.4471037934268</v>
      </c>
      <c r="Z328">
        <f t="shared" si="191"/>
        <v>580.11479604881288</v>
      </c>
      <c r="AA328">
        <f t="shared" si="192"/>
        <v>5.1222692130314282</v>
      </c>
      <c r="AB328">
        <f t="shared" si="193"/>
        <v>325</v>
      </c>
      <c r="AC328">
        <f>$AL$7*INDEX(I_L,MATCH(AB328-$AL$13,cpi_u,0))/INDEX(I_L,MATCH(AB2-$AL$13,cpi_u,0))</f>
        <v>1613.6141972481967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0.39111561589110588</v>
      </c>
      <c r="E329">
        <f t="shared" si="175"/>
        <v>4.050090451641597E-2</v>
      </c>
      <c r="F329">
        <f t="shared" si="176"/>
        <v>4.6706975812293487E-2</v>
      </c>
      <c r="G329">
        <f t="shared" si="177"/>
        <v>1.1065259302173003</v>
      </c>
      <c r="H329" t="b">
        <f t="shared" si="178"/>
        <v>0</v>
      </c>
      <c r="I329">
        <f t="shared" si="179"/>
        <v>1</v>
      </c>
      <c r="J329">
        <f t="shared" si="180"/>
        <v>1613.614197248196</v>
      </c>
      <c r="K329">
        <f t="shared" si="181"/>
        <v>10.365912678866382</v>
      </c>
      <c r="L329">
        <f t="shared" si="182"/>
        <v>1860.8729899031473</v>
      </c>
      <c r="M329">
        <f t="shared" si="183"/>
        <v>11.954311602298089</v>
      </c>
      <c r="N329">
        <f t="shared" si="165"/>
        <v>0.29680185493155103</v>
      </c>
      <c r="O329">
        <f t="shared" si="184"/>
        <v>0.99612198642880567</v>
      </c>
      <c r="P329">
        <f t="shared" si="185"/>
        <v>1623.9801099270624</v>
      </c>
      <c r="Q329">
        <f t="shared" si="186"/>
        <v>0.36378179880985351</v>
      </c>
      <c r="R329">
        <f t="shared" si="187"/>
        <v>3.6983250446802951E-2</v>
      </c>
      <c r="S329">
        <f t="shared" si="188"/>
        <v>1624.6480908379076</v>
      </c>
      <c r="T329">
        <f t="shared" si="189"/>
        <v>1860.8729899031473</v>
      </c>
      <c r="U329">
        <f t="shared" si="166"/>
        <v>35964.667441625155</v>
      </c>
      <c r="V329">
        <f t="shared" si="190"/>
        <v>4.4924956752924672</v>
      </c>
      <c r="W329">
        <f t="shared" si="167"/>
        <v>32502.326840693546</v>
      </c>
      <c r="X329">
        <f t="shared" si="168"/>
        <v>35162.561150513175</v>
      </c>
      <c r="Y329">
        <f t="shared" si="169"/>
        <v>2943.6182442691425</v>
      </c>
      <c r="Z329">
        <f t="shared" si="191"/>
        <v>554.46076155327387</v>
      </c>
      <c r="AA329">
        <f t="shared" si="192"/>
        <v>4.8952559067250538</v>
      </c>
      <c r="AB329">
        <f t="shared" si="193"/>
        <v>325</v>
      </c>
      <c r="AC329">
        <f>$AL$7*INDEX(I_L,MATCH(AB329-$AL$13,cpi_u,0))/INDEX(I_L,MATCH(AB2-$AL$13,cpi_u,0))</f>
        <v>1613.6141972481967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0.39111561589110588</v>
      </c>
      <c r="E330">
        <f t="shared" si="175"/>
        <v>4.050090451641597E-2</v>
      </c>
      <c r="F330">
        <f t="shared" si="176"/>
        <v>4.4815301044669242E-2</v>
      </c>
      <c r="G330">
        <f t="shared" si="177"/>
        <v>1.061710629172631</v>
      </c>
      <c r="H330" t="b">
        <f t="shared" si="178"/>
        <v>0</v>
      </c>
      <c r="I330">
        <f t="shared" si="179"/>
        <v>1</v>
      </c>
      <c r="J330">
        <f t="shared" si="180"/>
        <v>1613.614197248196</v>
      </c>
      <c r="K330">
        <f t="shared" si="181"/>
        <v>10.387264761772332</v>
      </c>
      <c r="L330">
        <f t="shared" si="182"/>
        <v>1785.5059506219022</v>
      </c>
      <c r="M330">
        <f t="shared" si="183"/>
        <v>11.493777802933515</v>
      </c>
      <c r="N330">
        <f t="shared" si="165"/>
        <v>0.29565100399740857</v>
      </c>
      <c r="O330">
        <f t="shared" si="184"/>
        <v>0.9961224941319593</v>
      </c>
      <c r="P330">
        <f t="shared" si="185"/>
        <v>1624.0014620099682</v>
      </c>
      <c r="Q330">
        <f t="shared" si="186"/>
        <v>0.36378179880985351</v>
      </c>
      <c r="R330">
        <f t="shared" si="187"/>
        <v>3.6983250446802951E-2</v>
      </c>
      <c r="S330">
        <f t="shared" si="188"/>
        <v>1624.6708188521213</v>
      </c>
      <c r="T330">
        <f t="shared" si="189"/>
        <v>1785.5059506219022</v>
      </c>
      <c r="U330">
        <f t="shared" si="166"/>
        <v>34296.384654027934</v>
      </c>
      <c r="V330">
        <f t="shared" si="190"/>
        <v>4.284103557650611</v>
      </c>
      <c r="W330">
        <f t="shared" si="167"/>
        <v>32302.949326931372</v>
      </c>
      <c r="X330">
        <f t="shared" si="168"/>
        <v>34957.060488806885</v>
      </c>
      <c r="Y330">
        <f t="shared" si="169"/>
        <v>2817.8980315689537</v>
      </c>
      <c r="Z330">
        <f t="shared" si="191"/>
        <v>529.94147813590291</v>
      </c>
      <c r="AA330">
        <f t="shared" si="192"/>
        <v>4.6779740901300269</v>
      </c>
      <c r="AB330">
        <f t="shared" si="193"/>
        <v>325</v>
      </c>
      <c r="AC330">
        <f>$AL$7*INDEX(I_L,MATCH(AB330-$AL$13,cpi_u,0))/INDEX(I_L,MATCH(AB2-$AL$13,cpi_u,0))</f>
        <v>1613.6141972481967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0.39111561589110588</v>
      </c>
      <c r="E331">
        <f t="shared" si="175"/>
        <v>4.050090451641597E-2</v>
      </c>
      <c r="F331">
        <f t="shared" si="176"/>
        <v>4.3000240816184657E-2</v>
      </c>
      <c r="G331">
        <f t="shared" si="177"/>
        <v>1.0187103883564463</v>
      </c>
      <c r="H331" t="b">
        <f t="shared" si="178"/>
        <v>0</v>
      </c>
      <c r="I331">
        <f t="shared" si="179"/>
        <v>1</v>
      </c>
      <c r="J331">
        <f t="shared" si="180"/>
        <v>1613.614197248196</v>
      </c>
      <c r="K331">
        <f t="shared" si="181"/>
        <v>10.40866082647309</v>
      </c>
      <c r="L331">
        <f t="shared" si="182"/>
        <v>1713.191344602272</v>
      </c>
      <c r="M331">
        <f t="shared" si="183"/>
        <v>11.050985834919262</v>
      </c>
      <c r="N331">
        <f t="shared" si="165"/>
        <v>0.29450476585550994</v>
      </c>
      <c r="O331">
        <f t="shared" si="184"/>
        <v>0.9961230027079202</v>
      </c>
      <c r="P331">
        <f t="shared" si="185"/>
        <v>1624.0228580746691</v>
      </c>
      <c r="Q331">
        <f t="shared" si="186"/>
        <v>0.36378179880985351</v>
      </c>
      <c r="R331">
        <f t="shared" si="187"/>
        <v>3.6983250446802951E-2</v>
      </c>
      <c r="S331">
        <f t="shared" si="188"/>
        <v>1624.6935936823231</v>
      </c>
      <c r="T331">
        <f t="shared" si="189"/>
        <v>1713.191344602272</v>
      </c>
      <c r="U331">
        <f t="shared" si="166"/>
        <v>32694.831885150263</v>
      </c>
      <c r="V331">
        <f t="shared" si="190"/>
        <v>4.0840469632273786</v>
      </c>
      <c r="W331">
        <f t="shared" si="167"/>
        <v>32094.334424034896</v>
      </c>
      <c r="X331">
        <f t="shared" si="168"/>
        <v>34742.822502107352</v>
      </c>
      <c r="Y331">
        <f t="shared" si="169"/>
        <v>2698.04231857061</v>
      </c>
      <c r="Z331">
        <f t="shared" si="191"/>
        <v>506.5067410713321</v>
      </c>
      <c r="AA331">
        <f t="shared" si="192"/>
        <v>4.4700063519032058</v>
      </c>
      <c r="AB331">
        <f t="shared" si="193"/>
        <v>325</v>
      </c>
      <c r="AC331">
        <f>$AL$7*INDEX(I_L,MATCH(AB331-$AL$13,cpi_u,0))/INDEX(I_L,MATCH(AB2-$AL$13,cpi_u,0))</f>
        <v>1613.6141972481967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0.39111561589110588</v>
      </c>
      <c r="E332">
        <f t="shared" si="175"/>
        <v>4.050090451641597E-2</v>
      </c>
      <c r="F332">
        <f t="shared" si="176"/>
        <v>4.1258692168705466E-2</v>
      </c>
      <c r="G332">
        <f t="shared" si="177"/>
        <v>0.97745169618774086</v>
      </c>
      <c r="H332" t="b">
        <f t="shared" si="178"/>
        <v>0</v>
      </c>
      <c r="I332">
        <f t="shared" si="179"/>
        <v>1</v>
      </c>
      <c r="J332">
        <f t="shared" si="180"/>
        <v>1613.614197248196</v>
      </c>
      <c r="K332">
        <f t="shared" si="181"/>
        <v>10.430100963563953</v>
      </c>
      <c r="L332">
        <f t="shared" si="182"/>
        <v>1643.805545536185</v>
      </c>
      <c r="M332">
        <f t="shared" si="183"/>
        <v>10.625252203189181</v>
      </c>
      <c r="N332">
        <f t="shared" si="165"/>
        <v>0.29336312169631179</v>
      </c>
      <c r="O332">
        <f t="shared" si="184"/>
        <v>0.99612351210724293</v>
      </c>
      <c r="P332">
        <f t="shared" si="185"/>
        <v>1624.04429821176</v>
      </c>
      <c r="Q332">
        <f t="shared" si="186"/>
        <v>0.36378179880985351</v>
      </c>
      <c r="R332">
        <f t="shared" si="187"/>
        <v>3.6983250446802951E-2</v>
      </c>
      <c r="S332">
        <f t="shared" si="188"/>
        <v>1624.716415424946</v>
      </c>
      <c r="T332">
        <f t="shared" si="189"/>
        <v>1643.805545536185</v>
      </c>
      <c r="U332">
        <f t="shared" si="166"/>
        <v>31157.305102536513</v>
      </c>
      <c r="V332">
        <f t="shared" si="190"/>
        <v>3.8919881201211548</v>
      </c>
      <c r="W332">
        <f t="shared" si="167"/>
        <v>31876.056099811678</v>
      </c>
      <c r="X332">
        <f t="shared" si="168"/>
        <v>34519.477617404584</v>
      </c>
      <c r="Y332">
        <f t="shared" si="169"/>
        <v>2583.8168461103578</v>
      </c>
      <c r="Z332">
        <f t="shared" si="191"/>
        <v>484.10856730012296</v>
      </c>
      <c r="AA332">
        <f t="shared" si="192"/>
        <v>4.270953196779673</v>
      </c>
      <c r="AB332">
        <f t="shared" si="193"/>
        <v>325</v>
      </c>
      <c r="AC332">
        <f>$AL$7*INDEX(I_L,MATCH(AB332-$AL$13,cpi_u,0))/INDEX(I_L,MATCH(AB2-$AL$13,cpi_u,0))</f>
        <v>1613.6141972481967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0.39111561589110588</v>
      </c>
      <c r="E333">
        <f t="shared" si="175"/>
        <v>4.050090451641597E-2</v>
      </c>
      <c r="F333">
        <f t="shared" si="176"/>
        <v>3.9587677816708522E-2</v>
      </c>
      <c r="G333">
        <f t="shared" si="177"/>
        <v>0.93786401837103228</v>
      </c>
      <c r="H333" t="b">
        <f t="shared" si="178"/>
        <v>0</v>
      </c>
      <c r="I333">
        <f t="shared" si="179"/>
        <v>1</v>
      </c>
      <c r="J333">
        <f t="shared" si="180"/>
        <v>1613.614197248196</v>
      </c>
      <c r="K333">
        <f t="shared" si="181"/>
        <v>10.451585263826825</v>
      </c>
      <c r="L333">
        <f t="shared" si="182"/>
        <v>1577.2299340928689</v>
      </c>
      <c r="M333">
        <f t="shared" si="183"/>
        <v>10.215919743978327</v>
      </c>
      <c r="N333">
        <f t="shared" si="165"/>
        <v>0.29222605277311164</v>
      </c>
      <c r="O333">
        <f t="shared" si="184"/>
        <v>0.99612402228124219</v>
      </c>
      <c r="P333">
        <f t="shared" si="185"/>
        <v>1624.0657825120229</v>
      </c>
      <c r="Q333">
        <f t="shared" si="186"/>
        <v>0.36378179880985351</v>
      </c>
      <c r="R333">
        <f t="shared" si="187"/>
        <v>3.6983250446802951E-2</v>
      </c>
      <c r="S333">
        <f t="shared" si="188"/>
        <v>1624.7392841766223</v>
      </c>
      <c r="T333">
        <f t="shared" si="189"/>
        <v>1577.2299340928689</v>
      </c>
      <c r="U333">
        <f t="shared" si="166"/>
        <v>29681.209723913365</v>
      </c>
      <c r="V333">
        <f t="shared" si="190"/>
        <v>3.7076029283062399</v>
      </c>
      <c r="W333">
        <f t="shared" si="167"/>
        <v>31647.668683852902</v>
      </c>
      <c r="X333">
        <f t="shared" si="168"/>
        <v>34286.640639739926</v>
      </c>
      <c r="Y333">
        <f t="shared" si="169"/>
        <v>2474.9968429166665</v>
      </c>
      <c r="Z333">
        <f t="shared" si="191"/>
        <v>462.70109709835214</v>
      </c>
      <c r="AA333">
        <f t="shared" si="192"/>
        <v>4.0804322760814316</v>
      </c>
      <c r="AB333">
        <f t="shared" si="193"/>
        <v>325</v>
      </c>
      <c r="AC333">
        <f>$AL$7*INDEX(I_L,MATCH(AB333-$AL$13,cpi_u,0))/INDEX(I_L,MATCH(AB2-$AL$13,cpi_u,0))</f>
        <v>1613.6141972481967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0.39111561589110588</v>
      </c>
      <c r="E334">
        <f t="shared" si="175"/>
        <v>4.050090451641597E-2</v>
      </c>
      <c r="F334">
        <f t="shared" si="176"/>
        <v>3.7984341057427373E-2</v>
      </c>
      <c r="G334">
        <f t="shared" si="177"/>
        <v>0.89987967731360485</v>
      </c>
      <c r="H334" t="b">
        <f t="shared" si="178"/>
        <v>0</v>
      </c>
      <c r="I334">
        <f t="shared" si="179"/>
        <v>1</v>
      </c>
      <c r="J334">
        <f t="shared" si="180"/>
        <v>1613.614197248196</v>
      </c>
      <c r="K334">
        <f t="shared" si="181"/>
        <v>10.47311381823061</v>
      </c>
      <c r="L334">
        <f t="shared" si="182"/>
        <v>1513.3506951317406</v>
      </c>
      <c r="M334">
        <f t="shared" si="183"/>
        <v>9.8223566104229452</v>
      </c>
      <c r="N334">
        <f t="shared" si="165"/>
        <v>0.29109354040222968</v>
      </c>
      <c r="O334">
        <f t="shared" si="184"/>
        <v>0.99612453318198402</v>
      </c>
      <c r="P334">
        <f t="shared" si="185"/>
        <v>1624.0873110664265</v>
      </c>
      <c r="Q334">
        <f t="shared" si="186"/>
        <v>0.36378179880985351</v>
      </c>
      <c r="R334">
        <f t="shared" si="187"/>
        <v>3.6983250446802951E-2</v>
      </c>
      <c r="S334">
        <f t="shared" si="188"/>
        <v>1624.7622000341826</v>
      </c>
      <c r="T334">
        <f t="shared" si="189"/>
        <v>1513.3506951317406</v>
      </c>
      <c r="U334">
        <f t="shared" si="166"/>
        <v>28264.056186304824</v>
      </c>
      <c r="V334">
        <f t="shared" si="190"/>
        <v>3.530580406152644</v>
      </c>
      <c r="W334">
        <f t="shared" si="167"/>
        <v>31408.705962424909</v>
      </c>
      <c r="X334">
        <f t="shared" si="168"/>
        <v>34043.910091952217</v>
      </c>
      <c r="Y334">
        <f t="shared" si="169"/>
        <v>2371.3666417345135</v>
      </c>
      <c r="Z334">
        <f t="shared" si="191"/>
        <v>442.24050009979322</v>
      </c>
      <c r="AA334">
        <f t="shared" si="192"/>
        <v>3.8980776512954929</v>
      </c>
      <c r="AB334">
        <f t="shared" si="193"/>
        <v>325</v>
      </c>
      <c r="AC334">
        <f>$AL$7*INDEX(I_L,MATCH(AB334-$AL$13,cpi_u,0))/INDEX(I_L,MATCH(AB2-$AL$13,cpi_u,0))</f>
        <v>1613.6141972481967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0.39111561589110588</v>
      </c>
      <c r="E335">
        <f t="shared" si="175"/>
        <v>4.050090451641597E-2</v>
      </c>
      <c r="F335">
        <f t="shared" si="176"/>
        <v>3.6445940887141523E-2</v>
      </c>
      <c r="G335">
        <f t="shared" si="177"/>
        <v>0.86343373642646337</v>
      </c>
      <c r="H335" t="b">
        <f t="shared" si="178"/>
        <v>0</v>
      </c>
      <c r="I335">
        <f t="shared" si="179"/>
        <v>1</v>
      </c>
      <c r="J335">
        <f t="shared" si="180"/>
        <v>1613.614197248196</v>
      </c>
      <c r="K335">
        <f t="shared" si="181"/>
        <v>10.494686717931595</v>
      </c>
      <c r="L335">
        <f t="shared" si="182"/>
        <v>1452.058623128358</v>
      </c>
      <c r="M335">
        <f t="shared" si="183"/>
        <v>9.4439552972396577</v>
      </c>
      <c r="N335">
        <f t="shared" si="165"/>
        <v>0.2899655659631809</v>
      </c>
      <c r="O335">
        <f t="shared" si="184"/>
        <v>0.99612504476227759</v>
      </c>
      <c r="P335">
        <f t="shared" si="185"/>
        <v>1624.1088839661277</v>
      </c>
      <c r="Q335">
        <f t="shared" si="186"/>
        <v>0.36378179880985351</v>
      </c>
      <c r="R335">
        <f t="shared" si="187"/>
        <v>3.6983250446802951E-2</v>
      </c>
      <c r="S335">
        <f t="shared" si="188"/>
        <v>1624.7851630946575</v>
      </c>
      <c r="T335">
        <f t="shared" si="189"/>
        <v>1452.058623128358</v>
      </c>
      <c r="U335">
        <f t="shared" si="166"/>
        <v>26903.455694536689</v>
      </c>
      <c r="V335">
        <f t="shared" si="190"/>
        <v>3.3606221593541594</v>
      </c>
      <c r="W335">
        <f t="shared" si="167"/>
        <v>31158.680231656657</v>
      </c>
      <c r="X335">
        <f t="shared" si="168"/>
        <v>33790.867526528091</v>
      </c>
      <c r="Y335">
        <f t="shared" si="169"/>
        <v>2272.7193109851069</v>
      </c>
      <c r="Z335">
        <f t="shared" si="191"/>
        <v>422.6848854780207</v>
      </c>
      <c r="AA335">
        <f t="shared" si="192"/>
        <v>3.7235390892994191</v>
      </c>
      <c r="AB335">
        <f t="shared" si="193"/>
        <v>325</v>
      </c>
      <c r="AC335">
        <f>$AL$7*INDEX(I_L,MATCH(AB335-$AL$13,cpi_u,0))/INDEX(I_L,MATCH(AB2-$AL$13,cpi_u,0))</f>
        <v>1613.6141972481967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0.39111561589110588</v>
      </c>
      <c r="E336">
        <f t="shared" si="175"/>
        <v>4.050090451641597E-2</v>
      </c>
      <c r="F336">
        <f t="shared" si="176"/>
        <v>3.4969847315260469E-2</v>
      </c>
      <c r="G336">
        <f t="shared" si="177"/>
        <v>0.82846388911120294</v>
      </c>
      <c r="H336" t="b">
        <f t="shared" si="178"/>
        <v>0</v>
      </c>
      <c r="I336">
        <f t="shared" si="179"/>
        <v>1</v>
      </c>
      <c r="J336">
        <f t="shared" si="180"/>
        <v>1613.614197248196</v>
      </c>
      <c r="K336">
        <f t="shared" si="181"/>
        <v>10.516304054273828</v>
      </c>
      <c r="L336">
        <f t="shared" si="182"/>
        <v>1393.2489354807981</v>
      </c>
      <c r="M336">
        <f t="shared" si="183"/>
        <v>9.0801317029784165</v>
      </c>
      <c r="N336">
        <f t="shared" si="165"/>
        <v>0.28884211089883716</v>
      </c>
      <c r="O336">
        <f t="shared" si="184"/>
        <v>0.99612555697566374</v>
      </c>
      <c r="P336">
        <f t="shared" si="185"/>
        <v>1624.1305013024698</v>
      </c>
      <c r="Q336">
        <f t="shared" si="186"/>
        <v>0.36378179880985351</v>
      </c>
      <c r="R336">
        <f t="shared" si="187"/>
        <v>3.6983250446802951E-2</v>
      </c>
      <c r="S336">
        <f t="shared" si="188"/>
        <v>1624.808173455277</v>
      </c>
      <c r="T336">
        <f t="shared" si="189"/>
        <v>1393.2489354807981</v>
      </c>
      <c r="U336">
        <f t="shared" si="166"/>
        <v>25597.116141866893</v>
      </c>
      <c r="V336">
        <f t="shared" si="190"/>
        <v>3.1974418713573867</v>
      </c>
      <c r="W336">
        <f t="shared" si="167"/>
        <v>30897.081307102144</v>
      </c>
      <c r="X336">
        <f t="shared" si="168"/>
        <v>33527.07680837802</v>
      </c>
      <c r="Y336">
        <f t="shared" si="169"/>
        <v>2178.8563013319804</v>
      </c>
      <c r="Z336">
        <f t="shared" si="191"/>
        <v>403.99421610428891</v>
      </c>
      <c r="AA336">
        <f t="shared" si="192"/>
        <v>3.5564813878735539</v>
      </c>
      <c r="AB336">
        <f t="shared" si="193"/>
        <v>325</v>
      </c>
      <c r="AC336">
        <f>$AL$7*INDEX(I_L,MATCH(AB336-$AL$13,cpi_u,0))/INDEX(I_L,MATCH(AB2-$AL$13,cpi_u,0))</f>
        <v>1613.6141972481967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0.39111561589110588</v>
      </c>
      <c r="E337">
        <f t="shared" si="175"/>
        <v>4.050090451641597E-2</v>
      </c>
      <c r="F337">
        <f t="shared" si="176"/>
        <v>3.3553536868191458E-2</v>
      </c>
      <c r="G337">
        <f t="shared" si="177"/>
        <v>0.79491035224301143</v>
      </c>
      <c r="H337" t="b">
        <f t="shared" si="178"/>
        <v>0</v>
      </c>
      <c r="I337">
        <f t="shared" si="179"/>
        <v>1</v>
      </c>
      <c r="J337">
        <f t="shared" si="180"/>
        <v>1613.614197248196</v>
      </c>
      <c r="K337">
        <f t="shared" si="181"/>
        <v>10.537965918789517</v>
      </c>
      <c r="L337">
        <f t="shared" si="182"/>
        <v>1336.8210933772923</v>
      </c>
      <c r="M337">
        <f t="shared" si="183"/>
        <v>8.730324228401674</v>
      </c>
      <c r="N337">
        <f t="shared" si="165"/>
        <v>0.28772315671558024</v>
      </c>
      <c r="O337">
        <f t="shared" si="184"/>
        <v>0.99612606977640872</v>
      </c>
      <c r="P337">
        <f t="shared" si="185"/>
        <v>1624.1521631669855</v>
      </c>
      <c r="Q337">
        <f t="shared" si="186"/>
        <v>0.36378179880985351</v>
      </c>
      <c r="R337">
        <f t="shared" si="187"/>
        <v>3.6983250446802951E-2</v>
      </c>
      <c r="S337">
        <f t="shared" si="188"/>
        <v>1624.8312312134722</v>
      </c>
      <c r="T337">
        <f t="shared" si="189"/>
        <v>1336.8210933772923</v>
      </c>
      <c r="U337">
        <f t="shared" si="166"/>
        <v>24342.838195772089</v>
      </c>
      <c r="V337">
        <f t="shared" si="190"/>
        <v>3.0407648144211135</v>
      </c>
      <c r="W337">
        <f t="shared" si="167"/>
        <v>30623.375487667894</v>
      </c>
      <c r="X337">
        <f t="shared" si="168"/>
        <v>33252.083367309984</v>
      </c>
      <c r="Y337">
        <f t="shared" si="169"/>
        <v>2089.5871065502733</v>
      </c>
      <c r="Z337">
        <f t="shared" si="191"/>
        <v>386.1302265051886</v>
      </c>
      <c r="AA337">
        <f t="shared" si="192"/>
        <v>3.3965837301977091</v>
      </c>
      <c r="AB337">
        <f t="shared" si="193"/>
        <v>325</v>
      </c>
      <c r="AC337">
        <f>$AL$7*INDEX(I_L,MATCH(AB337-$AL$13,cpi_u,0))/INDEX(I_L,MATCH(AB2-$AL$13,cpi_u,0))</f>
        <v>1613.6141972481967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0.43315712223944874</v>
      </c>
      <c r="E338">
        <f t="shared" si="175"/>
        <v>4.6204597922832269E-2</v>
      </c>
      <c r="F338">
        <f t="shared" si="176"/>
        <v>3.6728513210085315E-2</v>
      </c>
      <c r="G338">
        <f t="shared" si="177"/>
        <v>0.75818183903292613</v>
      </c>
      <c r="H338" t="b">
        <f t="shared" si="178"/>
        <v>0</v>
      </c>
      <c r="I338">
        <f t="shared" si="179"/>
        <v>1</v>
      </c>
      <c r="J338">
        <f t="shared" si="180"/>
        <v>1613.614197248196</v>
      </c>
      <c r="K338">
        <f t="shared" si="181"/>
        <v>10.559672403199409</v>
      </c>
      <c r="L338">
        <f t="shared" si="182"/>
        <v>1282.6786299188875</v>
      </c>
      <c r="M338">
        <f t="shared" si="183"/>
        <v>8.3939929095980492</v>
      </c>
      <c r="N338">
        <f t="shared" si="165"/>
        <v>0.28660868498344544</v>
      </c>
      <c r="O338">
        <f t="shared" si="184"/>
        <v>0.99612658311949331</v>
      </c>
      <c r="P338">
        <f t="shared" si="185"/>
        <v>1624.1738696513953</v>
      </c>
      <c r="Q338">
        <f t="shared" si="186"/>
        <v>0.40288515899973187</v>
      </c>
      <c r="R338">
        <f t="shared" si="187"/>
        <v>4.2060336809306986E-2</v>
      </c>
      <c r="S338">
        <f t="shared" si="188"/>
        <v>1624.854336466874</v>
      </c>
      <c r="T338">
        <f t="shared" si="189"/>
        <v>1282.6786299188875</v>
      </c>
      <c r="U338">
        <f t="shared" si="166"/>
        <v>23138.511542203367</v>
      </c>
      <c r="V338">
        <f t="shared" si="190"/>
        <v>2.8903273804707319</v>
      </c>
      <c r="W338">
        <f t="shared" si="167"/>
        <v>30518.419660007858</v>
      </c>
      <c r="X338">
        <f t="shared" si="168"/>
        <v>33140.130321597229</v>
      </c>
      <c r="Y338">
        <f t="shared" si="169"/>
        <v>1987.7334108160594</v>
      </c>
      <c r="Z338">
        <f t="shared" si="191"/>
        <v>369.05634445187781</v>
      </c>
      <c r="AA338">
        <f t="shared" si="192"/>
        <v>3.2435390670861119</v>
      </c>
      <c r="AB338">
        <f t="shared" si="193"/>
        <v>325</v>
      </c>
      <c r="AC338">
        <f>$AL$7*INDEX(I_L,MATCH(AB338-$AL$13,cpi_u,0))/INDEX(I_L,MATCH(AB2-$AL$13,cpi_u,0))</f>
        <v>1613.6141972481967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0.43298385939055301</v>
      </c>
      <c r="E339">
        <f t="shared" si="175"/>
        <v>4.6180306335188992E-2</v>
      </c>
      <c r="F339">
        <f t="shared" si="176"/>
        <v>3.5013069584317477E-2</v>
      </c>
      <c r="G339">
        <f t="shared" si="177"/>
        <v>0.72316876944860864</v>
      </c>
      <c r="H339" t="b">
        <f t="shared" si="178"/>
        <v>1</v>
      </c>
      <c r="I339">
        <f t="shared" si="179"/>
        <v>1.0249999999999999</v>
      </c>
      <c r="J339">
        <f t="shared" si="180"/>
        <v>1653.9545521794007</v>
      </c>
      <c r="K339">
        <f t="shared" si="181"/>
        <v>10.581423599413187</v>
      </c>
      <c r="L339">
        <f t="shared" si="182"/>
        <v>1253.9983040482578</v>
      </c>
      <c r="M339">
        <f t="shared" si="183"/>
        <v>8.0226432041894942</v>
      </c>
      <c r="N339">
        <f t="shared" si="165"/>
        <v>0.28549867733625611</v>
      </c>
      <c r="O339">
        <f t="shared" si="184"/>
        <v>0.9961270969606052</v>
      </c>
      <c r="P339">
        <f t="shared" si="185"/>
        <v>1664.535975778814</v>
      </c>
      <c r="Q339">
        <f t="shared" si="186"/>
        <v>0.40272400493613203</v>
      </c>
      <c r="R339">
        <f t="shared" si="187"/>
        <v>4.2038794781149358E-2</v>
      </c>
      <c r="S339">
        <f t="shared" si="188"/>
        <v>1665.2178442445195</v>
      </c>
      <c r="T339">
        <f t="shared" si="189"/>
        <v>1253.9983040482578</v>
      </c>
      <c r="U339">
        <f t="shared" si="166"/>
        <v>21958.802566346567</v>
      </c>
      <c r="V339">
        <f t="shared" si="190"/>
        <v>2.7429650426778789</v>
      </c>
      <c r="W339">
        <f t="shared" si="167"/>
        <v>30364.699768616112</v>
      </c>
      <c r="X339">
        <f t="shared" si="168"/>
        <v>32979.768986585972</v>
      </c>
      <c r="Y339">
        <f t="shared" si="169"/>
        <v>1891.1363883821989</v>
      </c>
      <c r="Z339">
        <f t="shared" si="191"/>
        <v>359.40680489474192</v>
      </c>
      <c r="AA339">
        <f t="shared" si="192"/>
        <v>3.0824721105082475</v>
      </c>
      <c r="AB339">
        <f t="shared" si="193"/>
        <v>337</v>
      </c>
      <c r="AC339">
        <f>$AL$7*INDEX(I_L,MATCH(AB339-$AL$13,cpi_u,0))/INDEX(I_L,MATCH(AB2-$AL$13,cpi_u,0))</f>
        <v>1653.9545521794014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0.43298385939055301</v>
      </c>
      <c r="E340">
        <f t="shared" si="175"/>
        <v>4.6180306335188992E-2</v>
      </c>
      <c r="F340">
        <f t="shared" si="176"/>
        <v>3.3396155305178407E-2</v>
      </c>
      <c r="G340">
        <f t="shared" si="177"/>
        <v>0.68977261414343027</v>
      </c>
      <c r="H340" t="b">
        <f t="shared" si="178"/>
        <v>0</v>
      </c>
      <c r="I340">
        <f t="shared" si="179"/>
        <v>1</v>
      </c>
      <c r="J340">
        <f t="shared" si="180"/>
        <v>1653.9545521794007</v>
      </c>
      <c r="K340">
        <f t="shared" si="181"/>
        <v>10.603219599529819</v>
      </c>
      <c r="L340">
        <f t="shared" si="182"/>
        <v>1196.0882782235017</v>
      </c>
      <c r="M340">
        <f t="shared" si="183"/>
        <v>7.667917269985348</v>
      </c>
      <c r="N340">
        <f t="shared" si="165"/>
        <v>0.28439311547174989</v>
      </c>
      <c r="O340">
        <f t="shared" si="184"/>
        <v>0.9961276112561317</v>
      </c>
      <c r="P340">
        <f t="shared" si="185"/>
        <v>1664.5577717789306</v>
      </c>
      <c r="Q340">
        <f t="shared" si="186"/>
        <v>0.40272400493613203</v>
      </c>
      <c r="R340">
        <f t="shared" si="187"/>
        <v>4.2038794781149358E-2</v>
      </c>
      <c r="S340">
        <f t="shared" si="188"/>
        <v>1665.241044782033</v>
      </c>
      <c r="T340">
        <f t="shared" si="189"/>
        <v>1196.0882782235017</v>
      </c>
      <c r="U340">
        <f t="shared" si="166"/>
        <v>20833.128066421868</v>
      </c>
      <c r="V340">
        <f t="shared" si="190"/>
        <v>2.6023523752340063</v>
      </c>
      <c r="W340">
        <f t="shared" si="167"/>
        <v>30202.892430417454</v>
      </c>
      <c r="X340">
        <f t="shared" si="168"/>
        <v>32811.699317239516</v>
      </c>
      <c r="Y340">
        <f t="shared" si="169"/>
        <v>1799.4835461186376</v>
      </c>
      <c r="Z340">
        <f t="shared" si="191"/>
        <v>341.48162141020964</v>
      </c>
      <c r="AA340">
        <f t="shared" si="192"/>
        <v>2.92927133805276</v>
      </c>
      <c r="AB340">
        <f t="shared" si="193"/>
        <v>337</v>
      </c>
      <c r="AC340">
        <f>$AL$7*INDEX(I_L,MATCH(AB340-$AL$13,cpi_u,0))/INDEX(I_L,MATCH(AB2-$AL$13,cpi_u,0))</f>
        <v>1653.9545521794014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0.43298385939055301</v>
      </c>
      <c r="E341">
        <f t="shared" si="175"/>
        <v>4.6180306335188992E-2</v>
      </c>
      <c r="F341">
        <f t="shared" si="176"/>
        <v>3.1853910622767725E-2</v>
      </c>
      <c r="G341">
        <f t="shared" si="177"/>
        <v>0.65791870352066251</v>
      </c>
      <c r="H341" t="b">
        <f t="shared" si="178"/>
        <v>0</v>
      </c>
      <c r="I341">
        <f t="shared" si="179"/>
        <v>1</v>
      </c>
      <c r="J341">
        <f t="shared" si="180"/>
        <v>1653.9545521794007</v>
      </c>
      <c r="K341">
        <f t="shared" si="181"/>
        <v>10.625060495838039</v>
      </c>
      <c r="L341">
        <f t="shared" si="182"/>
        <v>1140.8525551312118</v>
      </c>
      <c r="M341">
        <f t="shared" si="183"/>
        <v>7.3288757536462956</v>
      </c>
      <c r="N341">
        <f t="shared" si="165"/>
        <v>0.2832919811516949</v>
      </c>
      <c r="O341">
        <f t="shared" si="184"/>
        <v>0.99612812596314637</v>
      </c>
      <c r="P341">
        <f t="shared" si="185"/>
        <v>1664.5796126752386</v>
      </c>
      <c r="Q341">
        <f t="shared" si="186"/>
        <v>0.40272400493613203</v>
      </c>
      <c r="R341">
        <f t="shared" si="187"/>
        <v>4.2038794781149358E-2</v>
      </c>
      <c r="S341">
        <f t="shared" si="188"/>
        <v>1665.2642931088551</v>
      </c>
      <c r="T341">
        <f t="shared" si="189"/>
        <v>1140.8525551312118</v>
      </c>
      <c r="U341">
        <f t="shared" si="166"/>
        <v>19758.992343830276</v>
      </c>
      <c r="V341">
        <f t="shared" si="190"/>
        <v>2.4681776300830243</v>
      </c>
      <c r="W341">
        <f t="shared" si="167"/>
        <v>30032.574295419356</v>
      </c>
      <c r="X341">
        <f t="shared" si="168"/>
        <v>32635.55288639756</v>
      </c>
      <c r="Y341">
        <f t="shared" si="169"/>
        <v>1712.5482998684208</v>
      </c>
      <c r="Z341">
        <f t="shared" si="191"/>
        <v>324.45061244767163</v>
      </c>
      <c r="AA341">
        <f t="shared" si="192"/>
        <v>2.7834967391453542</v>
      </c>
      <c r="AB341">
        <f t="shared" si="193"/>
        <v>337</v>
      </c>
      <c r="AC341">
        <f>$AL$7*INDEX(I_L,MATCH(AB341-$AL$13,cpi_u,0))/INDEX(I_L,MATCH(AB2-$AL$13,cpi_u,0))</f>
        <v>1653.9545521794014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0.43298385939055301</v>
      </c>
      <c r="E342">
        <f t="shared" si="175"/>
        <v>4.6180306335188992E-2</v>
      </c>
      <c r="F342">
        <f t="shared" si="176"/>
        <v>3.0382887272234579E-2</v>
      </c>
      <c r="G342">
        <f t="shared" si="177"/>
        <v>0.62753581624842791</v>
      </c>
      <c r="H342" t="b">
        <f t="shared" si="178"/>
        <v>0</v>
      </c>
      <c r="I342">
        <f t="shared" si="179"/>
        <v>1</v>
      </c>
      <c r="J342">
        <f t="shared" si="180"/>
        <v>1653.9545521794007</v>
      </c>
      <c r="K342">
        <f t="shared" si="181"/>
        <v>10.646946380816637</v>
      </c>
      <c r="L342">
        <f t="shared" si="182"/>
        <v>1088.1676346519694</v>
      </c>
      <c r="M342">
        <f t="shared" si="183"/>
        <v>7.0048251593208919</v>
      </c>
      <c r="N342">
        <f t="shared" si="165"/>
        <v>0.28219525620199926</v>
      </c>
      <c r="O342">
        <f t="shared" si="184"/>
        <v>0.99612864103940735</v>
      </c>
      <c r="P342">
        <f t="shared" si="185"/>
        <v>1664.6014985602174</v>
      </c>
      <c r="Q342">
        <f t="shared" si="186"/>
        <v>0.40272400493613203</v>
      </c>
      <c r="R342">
        <f t="shared" si="187"/>
        <v>4.2038794781149358E-2</v>
      </c>
      <c r="S342">
        <f t="shared" si="188"/>
        <v>1665.2875893234243</v>
      </c>
      <c r="T342">
        <f t="shared" si="189"/>
        <v>1088.1676346519694</v>
      </c>
      <c r="U342">
        <f t="shared" si="166"/>
        <v>18734.014896543053</v>
      </c>
      <c r="V342">
        <f t="shared" si="190"/>
        <v>2.3401434488498976</v>
      </c>
      <c r="W342">
        <f t="shared" si="167"/>
        <v>29853.299861894517</v>
      </c>
      <c r="X342">
        <f t="shared" si="168"/>
        <v>32450.943666527644</v>
      </c>
      <c r="Y342">
        <f t="shared" si="169"/>
        <v>1630.1145252631215</v>
      </c>
      <c r="Z342">
        <f t="shared" si="191"/>
        <v>308.26916504571011</v>
      </c>
      <c r="AA342">
        <f t="shared" si="192"/>
        <v>2.6447881771028796</v>
      </c>
      <c r="AB342">
        <f t="shared" si="193"/>
        <v>337</v>
      </c>
      <c r="AC342">
        <f>$AL$7*INDEX(I_L,MATCH(AB342-$AL$13,cpi_u,0))/INDEX(I_L,MATCH(AB2-$AL$13,cpi_u,0))</f>
        <v>1653.9545521794014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0.43298385939055301</v>
      </c>
      <c r="E343">
        <f t="shared" si="175"/>
        <v>4.6180306335188992E-2</v>
      </c>
      <c r="F343">
        <f t="shared" si="176"/>
        <v>2.8979796230655271E-2</v>
      </c>
      <c r="G343">
        <f t="shared" si="177"/>
        <v>0.59855602001777264</v>
      </c>
      <c r="H343" t="b">
        <f t="shared" si="178"/>
        <v>0</v>
      </c>
      <c r="I343">
        <f t="shared" si="179"/>
        <v>1</v>
      </c>
      <c r="J343">
        <f t="shared" si="180"/>
        <v>1653.9545521794007</v>
      </c>
      <c r="K343">
        <f t="shared" si="181"/>
        <v>10.668877347134918</v>
      </c>
      <c r="L343">
        <f t="shared" si="182"/>
        <v>1037.9157199397032</v>
      </c>
      <c r="M343">
        <f t="shared" si="183"/>
        <v>6.6951026544886734</v>
      </c>
      <c r="N343">
        <f t="shared" si="165"/>
        <v>0.28110292251281055</v>
      </c>
      <c r="O343">
        <f t="shared" si="184"/>
        <v>0.99612915644334288</v>
      </c>
      <c r="P343">
        <f t="shared" si="185"/>
        <v>1664.6234295265356</v>
      </c>
      <c r="Q343">
        <f t="shared" si="186"/>
        <v>0.40272400493613203</v>
      </c>
      <c r="R343">
        <f t="shared" si="187"/>
        <v>4.2038794781149358E-2</v>
      </c>
      <c r="S343">
        <f t="shared" si="188"/>
        <v>1665.310933524381</v>
      </c>
      <c r="T343">
        <f t="shared" si="189"/>
        <v>1037.9157199397032</v>
      </c>
      <c r="U343">
        <f t="shared" si="166"/>
        <v>17755.925101421766</v>
      </c>
      <c r="V343">
        <f t="shared" si="190"/>
        <v>2.2179661985872015</v>
      </c>
      <c r="W343">
        <f t="shared" si="167"/>
        <v>29664.60031743487</v>
      </c>
      <c r="X343">
        <f t="shared" si="168"/>
        <v>32257.467189031013</v>
      </c>
      <c r="Y343">
        <f t="shared" si="169"/>
        <v>1551.9760750985206</v>
      </c>
      <c r="Z343">
        <f t="shared" si="191"/>
        <v>292.89489250446707</v>
      </c>
      <c r="AA343">
        <f t="shared" si="192"/>
        <v>2.5128029893396078</v>
      </c>
      <c r="AB343">
        <f t="shared" si="193"/>
        <v>337</v>
      </c>
      <c r="AC343">
        <f>$AL$7*INDEX(I_L,MATCH(AB343-$AL$13,cpi_u,0))/INDEX(I_L,MATCH(AB2-$AL$13,cpi_u,0))</f>
        <v>1653.9545521794014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0.43298385939055301</v>
      </c>
      <c r="E344">
        <f t="shared" si="175"/>
        <v>4.6180306335188992E-2</v>
      </c>
      <c r="F344">
        <f t="shared" si="176"/>
        <v>2.7641500363192253E-2</v>
      </c>
      <c r="G344">
        <f t="shared" si="177"/>
        <v>0.5709145196545804</v>
      </c>
      <c r="H344" t="b">
        <f t="shared" si="178"/>
        <v>0</v>
      </c>
      <c r="I344">
        <f t="shared" si="179"/>
        <v>1</v>
      </c>
      <c r="J344">
        <f t="shared" si="180"/>
        <v>1653.9545521794007</v>
      </c>
      <c r="K344">
        <f t="shared" si="181"/>
        <v>10.690853487653053</v>
      </c>
      <c r="L344">
        <f t="shared" si="182"/>
        <v>989.98445404277959</v>
      </c>
      <c r="M344">
        <f t="shared" si="183"/>
        <v>6.3990747141627349</v>
      </c>
      <c r="N344">
        <f t="shared" si="165"/>
        <v>0.28001496203860871</v>
      </c>
      <c r="O344">
        <f t="shared" si="184"/>
        <v>0.99612967213404813</v>
      </c>
      <c r="P344">
        <f t="shared" si="185"/>
        <v>1664.6454056670539</v>
      </c>
      <c r="Q344">
        <f t="shared" si="186"/>
        <v>0.40272400493613203</v>
      </c>
      <c r="R344">
        <f t="shared" si="187"/>
        <v>4.2038794781149358E-2</v>
      </c>
      <c r="S344">
        <f t="shared" si="188"/>
        <v>1665.3343258105695</v>
      </c>
      <c r="T344">
        <f t="shared" si="189"/>
        <v>989.98445404277959</v>
      </c>
      <c r="U344">
        <f t="shared" si="166"/>
        <v>16822.557142021502</v>
      </c>
      <c r="V344">
        <f t="shared" si="190"/>
        <v>2.1013753381859974</v>
      </c>
      <c r="W344">
        <f t="shared" si="167"/>
        <v>29465.982319384049</v>
      </c>
      <c r="X344">
        <f t="shared" si="168"/>
        <v>32054.699663402269</v>
      </c>
      <c r="Y344">
        <f t="shared" si="169"/>
        <v>1477.9363189816429</v>
      </c>
      <c r="Z344">
        <f t="shared" si="191"/>
        <v>278.28752327367454</v>
      </c>
      <c r="AA344">
        <f t="shared" si="192"/>
        <v>2.3872151390799932</v>
      </c>
      <c r="AB344">
        <f t="shared" si="193"/>
        <v>337</v>
      </c>
      <c r="AC344">
        <f>$AL$7*INDEX(I_L,MATCH(AB344-$AL$13,cpi_u,0))/INDEX(I_L,MATCH(AB2-$AL$13,cpi_u,0))</f>
        <v>1653.9545521794014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0.43298385939055301</v>
      </c>
      <c r="E345">
        <f t="shared" si="175"/>
        <v>4.6180306335188992E-2</v>
      </c>
      <c r="F345">
        <f t="shared" si="176"/>
        <v>2.6365007408855799E-2</v>
      </c>
      <c r="G345">
        <f t="shared" si="177"/>
        <v>0.54454951224572457</v>
      </c>
      <c r="H345" t="b">
        <f t="shared" si="178"/>
        <v>0</v>
      </c>
      <c r="I345">
        <f t="shared" si="179"/>
        <v>1</v>
      </c>
      <c r="J345">
        <f t="shared" si="180"/>
        <v>1653.9545521794007</v>
      </c>
      <c r="K345">
        <f t="shared" si="181"/>
        <v>10.712874895422495</v>
      </c>
      <c r="L345">
        <f t="shared" si="182"/>
        <v>944.26666868800919</v>
      </c>
      <c r="M345">
        <f t="shared" si="183"/>
        <v>6.1161358250397466</v>
      </c>
      <c r="N345">
        <f t="shared" si="165"/>
        <v>0.27893135679828907</v>
      </c>
      <c r="O345">
        <f t="shared" si="184"/>
        <v>0.99613018807127085</v>
      </c>
      <c r="P345">
        <f t="shared" si="185"/>
        <v>1664.6674270748233</v>
      </c>
      <c r="Q345">
        <f t="shared" si="186"/>
        <v>0.40272400493613203</v>
      </c>
      <c r="R345">
        <f t="shared" si="187"/>
        <v>4.2038794781149358E-2</v>
      </c>
      <c r="S345">
        <f t="shared" si="188"/>
        <v>1665.3577662810376</v>
      </c>
      <c r="T345">
        <f t="shared" si="189"/>
        <v>944.26666868800919</v>
      </c>
      <c r="U345">
        <f t="shared" si="166"/>
        <v>15931.845170544364</v>
      </c>
      <c r="V345">
        <f t="shared" si="190"/>
        <v>1.9901128140353934</v>
      </c>
      <c r="W345">
        <f t="shared" si="167"/>
        <v>29256.926711478198</v>
      </c>
      <c r="X345">
        <f t="shared" si="168"/>
        <v>31842.197054326443</v>
      </c>
      <c r="Y345">
        <f t="shared" si="169"/>
        <v>1407.8077042213492</v>
      </c>
      <c r="Z345">
        <f t="shared" si="191"/>
        <v>264.40879538699642</v>
      </c>
      <c r="AA345">
        <f t="shared" si="192"/>
        <v>2.2677144082720329</v>
      </c>
      <c r="AB345">
        <f t="shared" si="193"/>
        <v>337</v>
      </c>
      <c r="AC345">
        <f>$AL$7*INDEX(I_L,MATCH(AB345-$AL$13,cpi_u,0))/INDEX(I_L,MATCH(AB2-$AL$13,cpi_u,0))</f>
        <v>1653.9545521794014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0.43298385939055301</v>
      </c>
      <c r="E346">
        <f t="shared" si="175"/>
        <v>4.6180306335188992E-2</v>
      </c>
      <c r="F346">
        <f t="shared" si="176"/>
        <v>2.5147463290185308E-2</v>
      </c>
      <c r="G346">
        <f t="shared" si="177"/>
        <v>0.51940204895553921</v>
      </c>
      <c r="H346" t="b">
        <f t="shared" si="178"/>
        <v>0</v>
      </c>
      <c r="I346">
        <f t="shared" si="179"/>
        <v>1</v>
      </c>
      <c r="J346">
        <f t="shared" si="180"/>
        <v>1653.9545521794007</v>
      </c>
      <c r="K346">
        <f t="shared" si="181"/>
        <v>10.734941663686374</v>
      </c>
      <c r="L346">
        <f t="shared" si="182"/>
        <v>900.66014466588842</v>
      </c>
      <c r="M346">
        <f t="shared" si="183"/>
        <v>5.8457072469467217</v>
      </c>
      <c r="N346">
        <f t="shared" si="165"/>
        <v>0.27785208887523977</v>
      </c>
      <c r="O346">
        <f t="shared" si="184"/>
        <v>0.99613070421541106</v>
      </c>
      <c r="P346">
        <f t="shared" si="185"/>
        <v>1664.6894938430871</v>
      </c>
      <c r="Q346">
        <f t="shared" si="186"/>
        <v>0.40272400493613203</v>
      </c>
      <c r="R346">
        <f t="shared" si="187"/>
        <v>4.2038794781149358E-2</v>
      </c>
      <c r="S346">
        <f t="shared" si="188"/>
        <v>1665.3812550350369</v>
      </c>
      <c r="T346">
        <f t="shared" si="189"/>
        <v>900.66014466588842</v>
      </c>
      <c r="U346">
        <f t="shared" si="166"/>
        <v>15081.81869313324</v>
      </c>
      <c r="V346">
        <f t="shared" si="190"/>
        <v>1.8839324835804594</v>
      </c>
      <c r="W346">
        <f t="shared" si="167"/>
        <v>29036.887173358533</v>
      </c>
      <c r="X346">
        <f t="shared" si="168"/>
        <v>31619.494114704765</v>
      </c>
      <c r="Y346">
        <f t="shared" si="169"/>
        <v>1341.4113369820309</v>
      </c>
      <c r="Z346">
        <f t="shared" si="191"/>
        <v>251.22235616579957</v>
      </c>
      <c r="AA346">
        <f t="shared" si="192"/>
        <v>2.154005629699189</v>
      </c>
      <c r="AB346">
        <f t="shared" si="193"/>
        <v>337</v>
      </c>
      <c r="AC346">
        <f>$AL$7*INDEX(I_L,MATCH(AB346-$AL$13,cpi_u,0))/INDEX(I_L,MATCH(AB2-$AL$13,cpi_u,0))</f>
        <v>1653.9545521794014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0.43298385939055301</v>
      </c>
      <c r="E347">
        <f t="shared" si="175"/>
        <v>4.6180306335188992E-2</v>
      </c>
      <c r="F347">
        <f t="shared" si="176"/>
        <v>2.3986145731891631E-2</v>
      </c>
      <c r="G347">
        <f t="shared" si="177"/>
        <v>0.49541590322364759</v>
      </c>
      <c r="H347" t="b">
        <f t="shared" si="178"/>
        <v>0</v>
      </c>
      <c r="I347">
        <f t="shared" si="179"/>
        <v>1</v>
      </c>
      <c r="J347">
        <f t="shared" si="180"/>
        <v>1653.9545521794007</v>
      </c>
      <c r="K347">
        <f t="shared" si="181"/>
        <v>10.757053885879884</v>
      </c>
      <c r="L347">
        <f t="shared" si="182"/>
        <v>859.06738328132201</v>
      </c>
      <c r="M347">
        <f t="shared" si="183"/>
        <v>5.5872358290511572</v>
      </c>
      <c r="N347">
        <f t="shared" si="165"/>
        <v>0.27677714041741008</v>
      </c>
      <c r="O347">
        <f t="shared" si="184"/>
        <v>0.99613122052750758</v>
      </c>
      <c r="P347">
        <f t="shared" si="185"/>
        <v>1664.7116060652806</v>
      </c>
      <c r="Q347">
        <f t="shared" si="186"/>
        <v>0.40272400493613203</v>
      </c>
      <c r="R347">
        <f t="shared" si="187"/>
        <v>4.2038794781149358E-2</v>
      </c>
      <c r="S347">
        <f t="shared" si="188"/>
        <v>1665.4047921720237</v>
      </c>
      <c r="T347">
        <f t="shared" si="189"/>
        <v>859.06738328132201</v>
      </c>
      <c r="U347">
        <f t="shared" si="166"/>
        <v>14270.598168195284</v>
      </c>
      <c r="V347">
        <f t="shared" si="190"/>
        <v>1.7825995654905715</v>
      </c>
      <c r="W347">
        <f t="shared" si="167"/>
        <v>28805.288799445443</v>
      </c>
      <c r="X347">
        <f t="shared" si="168"/>
        <v>31386.103372505524</v>
      </c>
      <c r="Y347">
        <f t="shared" si="169"/>
        <v>1278.5765827653124</v>
      </c>
      <c r="Z347">
        <f t="shared" si="191"/>
        <v>238.69366692930154</v>
      </c>
      <c r="AA347">
        <f t="shared" si="192"/>
        <v>2.0458079563862444</v>
      </c>
      <c r="AB347">
        <f t="shared" si="193"/>
        <v>337</v>
      </c>
      <c r="AC347">
        <f>$AL$7*INDEX(I_L,MATCH(AB347-$AL$13,cpi_u,0))/INDEX(I_L,MATCH(AB2-$AL$13,cpi_u,0))</f>
        <v>1653.9545521794014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0.43298385939055301</v>
      </c>
      <c r="E348">
        <f t="shared" si="175"/>
        <v>4.6180306335188992E-2</v>
      </c>
      <c r="F348">
        <f t="shared" si="176"/>
        <v>2.2878458174192391E-2</v>
      </c>
      <c r="G348">
        <f t="shared" si="177"/>
        <v>0.47253744504945522</v>
      </c>
      <c r="H348" t="b">
        <f t="shared" si="178"/>
        <v>0</v>
      </c>
      <c r="I348">
        <f t="shared" si="179"/>
        <v>1</v>
      </c>
      <c r="J348">
        <f t="shared" si="180"/>
        <v>1653.9545521794007</v>
      </c>
      <c r="K348">
        <f t="shared" si="181"/>
        <v>10.779211655630672</v>
      </c>
      <c r="L348">
        <f t="shared" si="182"/>
        <v>819.39538835882138</v>
      </c>
      <c r="M348">
        <f t="shared" si="183"/>
        <v>5.3401928784131387</v>
      </c>
      <c r="N348">
        <f t="shared" si="165"/>
        <v>0.27570649363737137</v>
      </c>
      <c r="O348">
        <f t="shared" si="184"/>
        <v>0.99613173696923074</v>
      </c>
      <c r="P348">
        <f t="shared" si="185"/>
        <v>1664.7337638350314</v>
      </c>
      <c r="Q348">
        <f t="shared" si="186"/>
        <v>0.40272400493613203</v>
      </c>
      <c r="R348">
        <f t="shared" si="187"/>
        <v>4.2038794781149358E-2</v>
      </c>
      <c r="S348">
        <f t="shared" si="188"/>
        <v>1665.4283777916589</v>
      </c>
      <c r="T348">
        <f t="shared" si="189"/>
        <v>819.39538835882138</v>
      </c>
      <c r="U348">
        <f t="shared" si="166"/>
        <v>13496.390807920339</v>
      </c>
      <c r="V348">
        <f t="shared" si="190"/>
        <v>1.6858901152096764</v>
      </c>
      <c r="W348">
        <f t="shared" si="167"/>
        <v>28561.526603479691</v>
      </c>
      <c r="X348">
        <f t="shared" si="168"/>
        <v>31141.514069235207</v>
      </c>
      <c r="Y348">
        <f t="shared" si="169"/>
        <v>1219.1406853277301</v>
      </c>
      <c r="Z348">
        <f t="shared" si="191"/>
        <v>226.78991246116777</v>
      </c>
      <c r="AA348">
        <f t="shared" si="192"/>
        <v>1.9428541664869705</v>
      </c>
      <c r="AB348">
        <f t="shared" si="193"/>
        <v>337</v>
      </c>
      <c r="AC348">
        <f>$AL$7*INDEX(I_L,MATCH(AB348-$AL$13,cpi_u,0))/INDEX(I_L,MATCH(AB2-$AL$13,cpi_u,0))</f>
        <v>1653.9545521794014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0.43298385939055301</v>
      </c>
      <c r="E349">
        <f t="shared" si="175"/>
        <v>4.6180306335188992E-2</v>
      </c>
      <c r="F349">
        <f t="shared" si="176"/>
        <v>2.1821923967231378E-2</v>
      </c>
      <c r="G349">
        <f t="shared" si="177"/>
        <v>0.45071552108222385</v>
      </c>
      <c r="H349" t="b">
        <f t="shared" si="178"/>
        <v>0</v>
      </c>
      <c r="I349">
        <f t="shared" si="179"/>
        <v>1</v>
      </c>
      <c r="J349">
        <f t="shared" si="180"/>
        <v>1653.9545521794007</v>
      </c>
      <c r="K349">
        <f t="shared" si="181"/>
        <v>10.801415066759253</v>
      </c>
      <c r="L349">
        <f t="shared" si="182"/>
        <v>781.55545831476991</v>
      </c>
      <c r="M349">
        <f t="shared" si="183"/>
        <v>5.1040730785651078</v>
      </c>
      <c r="N349">
        <f t="shared" si="165"/>
        <v>0.27464013081237088</v>
      </c>
      <c r="O349">
        <f t="shared" si="184"/>
        <v>0.99613225350287526</v>
      </c>
      <c r="P349">
        <f t="shared" si="185"/>
        <v>1664.75596724616</v>
      </c>
      <c r="Q349">
        <f t="shared" si="186"/>
        <v>0.40272400493613203</v>
      </c>
      <c r="R349">
        <f t="shared" si="187"/>
        <v>4.2038794781149358E-2</v>
      </c>
      <c r="S349">
        <f t="shared" si="188"/>
        <v>1665.4520119938088</v>
      </c>
      <c r="T349">
        <f t="shared" si="189"/>
        <v>781.55545831476991</v>
      </c>
      <c r="U349">
        <f t="shared" si="166"/>
        <v>12757.486573613667</v>
      </c>
      <c r="V349">
        <f t="shared" si="190"/>
        <v>1.5935905247167017</v>
      </c>
      <c r="W349">
        <f t="shared" si="167"/>
        <v>28304.963944843432</v>
      </c>
      <c r="X349">
        <f t="shared" si="168"/>
        <v>30885.191047720207</v>
      </c>
      <c r="Y349">
        <f t="shared" si="169"/>
        <v>1162.9484031835827</v>
      </c>
      <c r="Z349">
        <f t="shared" si="191"/>
        <v>215.47991499511397</v>
      </c>
      <c r="AA349">
        <f t="shared" si="192"/>
        <v>1.844890001929639</v>
      </c>
      <c r="AB349">
        <f t="shared" si="193"/>
        <v>337</v>
      </c>
      <c r="AC349">
        <f>$AL$7*INDEX(I_L,MATCH(AB349-$AL$13,cpi_u,0))/INDEX(I_L,MATCH(AB2-$AL$13,cpi_u,0))</f>
        <v>1653.9545521794014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0.47811424499974492</v>
      </c>
      <c r="E350">
        <f t="shared" si="175"/>
        <v>5.2749986281019345E-2</v>
      </c>
      <c r="F350">
        <f t="shared" si="176"/>
        <v>2.3775237553729792E-2</v>
      </c>
      <c r="G350">
        <f t="shared" si="177"/>
        <v>0.42694028352849406</v>
      </c>
      <c r="H350" t="b">
        <f t="shared" si="178"/>
        <v>0</v>
      </c>
      <c r="I350">
        <f t="shared" si="179"/>
        <v>1</v>
      </c>
      <c r="J350">
        <f t="shared" si="180"/>
        <v>1653.9545521794007</v>
      </c>
      <c r="K350">
        <f t="shared" si="181"/>
        <v>10.823664213279391</v>
      </c>
      <c r="L350">
        <f t="shared" si="182"/>
        <v>745.46298783185478</v>
      </c>
      <c r="M350">
        <f t="shared" si="183"/>
        <v>4.8783934559072391</v>
      </c>
      <c r="N350">
        <f t="shared" si="165"/>
        <v>0.27357803428437905</v>
      </c>
      <c r="O350">
        <f t="shared" si="184"/>
        <v>0.99613277009135481</v>
      </c>
      <c r="P350">
        <f t="shared" si="185"/>
        <v>1664.7782163926802</v>
      </c>
      <c r="Q350">
        <f t="shared" si="186"/>
        <v>0.44470037251350114</v>
      </c>
      <c r="R350">
        <f t="shared" si="187"/>
        <v>4.7838504198355447E-2</v>
      </c>
      <c r="S350">
        <f t="shared" si="188"/>
        <v>1665.4756948785457</v>
      </c>
      <c r="T350">
        <f t="shared" si="189"/>
        <v>745.46298783185478</v>
      </c>
      <c r="U350">
        <f t="shared" si="166"/>
        <v>12052.254355895446</v>
      </c>
      <c r="V350">
        <f t="shared" si="190"/>
        <v>1.5054970453784464</v>
      </c>
      <c r="W350">
        <f t="shared" si="167"/>
        <v>28229.367948810752</v>
      </c>
      <c r="X350">
        <f t="shared" si="168"/>
        <v>30803.062150889971</v>
      </c>
      <c r="Y350">
        <f t="shared" si="169"/>
        <v>1098.8137323513431</v>
      </c>
      <c r="Z350">
        <f t="shared" si="191"/>
        <v>204.73405249392144</v>
      </c>
      <c r="AA350">
        <f t="shared" si="192"/>
        <v>1.7516735391801541</v>
      </c>
      <c r="AB350">
        <f t="shared" si="193"/>
        <v>337</v>
      </c>
      <c r="AC350">
        <f>$AL$7*INDEX(I_L,MATCH(AB350-$AL$13,cpi_u,0))/INDEX(I_L,MATCH(AB2-$AL$13,cpi_u,0))</f>
        <v>1653.9545521794014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0.47811424499974492</v>
      </c>
      <c r="E351">
        <f t="shared" si="175"/>
        <v>5.2749986281019345E-2</v>
      </c>
      <c r="F351">
        <f t="shared" si="176"/>
        <v>2.2521094098942571E-2</v>
      </c>
      <c r="G351">
        <f t="shared" si="177"/>
        <v>0.40441918942955146</v>
      </c>
      <c r="H351" t="b">
        <f t="shared" si="178"/>
        <v>1</v>
      </c>
      <c r="I351">
        <f t="shared" si="179"/>
        <v>1.0249999999999999</v>
      </c>
      <c r="J351">
        <f t="shared" si="180"/>
        <v>1695.3034159838855</v>
      </c>
      <c r="K351">
        <f t="shared" si="181"/>
        <v>10.845959189398513</v>
      </c>
      <c r="L351">
        <f t="shared" si="182"/>
        <v>723.79332108698463</v>
      </c>
      <c r="M351">
        <f t="shared" si="183"/>
        <v>4.6305768914602767</v>
      </c>
      <c r="N351">
        <f t="shared" si="165"/>
        <v>0.2725201864601286</v>
      </c>
      <c r="O351">
        <f t="shared" si="184"/>
        <v>0.99613328669819001</v>
      </c>
      <c r="P351">
        <f t="shared" si="185"/>
        <v>1706.1493751732842</v>
      </c>
      <c r="Q351">
        <f t="shared" si="186"/>
        <v>0.44470037251350114</v>
      </c>
      <c r="R351">
        <f t="shared" si="187"/>
        <v>4.7838504198355447E-2</v>
      </c>
      <c r="S351">
        <f t="shared" si="188"/>
        <v>1706.8482903506322</v>
      </c>
      <c r="T351">
        <f t="shared" si="189"/>
        <v>723.79332108698463</v>
      </c>
      <c r="U351">
        <f t="shared" si="166"/>
        <v>11366.366608949755</v>
      </c>
      <c r="V351">
        <f t="shared" si="190"/>
        <v>1.4198199640627081</v>
      </c>
      <c r="W351">
        <f t="shared" si="167"/>
        <v>28105.408709666921</v>
      </c>
      <c r="X351">
        <f t="shared" si="168"/>
        <v>30672.852499474509</v>
      </c>
      <c r="Y351">
        <f t="shared" si="169"/>
        <v>1038.3235363799206</v>
      </c>
      <c r="Z351">
        <f t="shared" si="191"/>
        <v>198.01395401113965</v>
      </c>
      <c r="AA351">
        <f t="shared" si="192"/>
        <v>1.6537537249145553</v>
      </c>
      <c r="AB351">
        <f t="shared" si="193"/>
        <v>349</v>
      </c>
      <c r="AC351">
        <f>$AL$7*INDEX(I_L,MATCH(AB351-$AL$13,cpi_u,0))/INDEX(I_L,MATCH(AB2-$AL$13,cpi_u,0))</f>
        <v>1695.3034159838862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0.47811424499974492</v>
      </c>
      <c r="E352">
        <f t="shared" si="175"/>
        <v>5.2749986281019345E-2</v>
      </c>
      <c r="F352">
        <f t="shared" si="176"/>
        <v>2.1333106694189804E-2</v>
      </c>
      <c r="G352">
        <f t="shared" si="177"/>
        <v>0.38308608273536165</v>
      </c>
      <c r="H352" t="b">
        <f t="shared" si="178"/>
        <v>0</v>
      </c>
      <c r="I352">
        <f t="shared" si="179"/>
        <v>1</v>
      </c>
      <c r="J352">
        <f t="shared" si="180"/>
        <v>1695.3034159838855</v>
      </c>
      <c r="K352">
        <f t="shared" si="181"/>
        <v>10.86830008951806</v>
      </c>
      <c r="L352">
        <f t="shared" si="182"/>
        <v>685.61323332935274</v>
      </c>
      <c r="M352">
        <f t="shared" si="183"/>
        <v>4.395349112680015</v>
      </c>
      <c r="N352">
        <f t="shared" si="165"/>
        <v>0.2714665698111477</v>
      </c>
      <c r="O352">
        <f t="shared" si="184"/>
        <v>0.99613380328750412</v>
      </c>
      <c r="P352">
        <f t="shared" si="185"/>
        <v>1706.1717160734036</v>
      </c>
      <c r="Q352">
        <f t="shared" si="186"/>
        <v>0.44470037251350114</v>
      </c>
      <c r="R352">
        <f t="shared" si="187"/>
        <v>4.7838504198355447E-2</v>
      </c>
      <c r="S352">
        <f t="shared" si="188"/>
        <v>1706.8720709015836</v>
      </c>
      <c r="T352">
        <f t="shared" si="189"/>
        <v>685.61323332935274</v>
      </c>
      <c r="U352">
        <f t="shared" si="166"/>
        <v>10716.456493809799</v>
      </c>
      <c r="V352">
        <f t="shared" si="190"/>
        <v>1.3386369978547172</v>
      </c>
      <c r="W352">
        <f t="shared" si="167"/>
        <v>27974.016746551442</v>
      </c>
      <c r="X352">
        <f t="shared" si="168"/>
        <v>30535.546263568951</v>
      </c>
      <c r="Y352">
        <f t="shared" si="169"/>
        <v>981.28630848524028</v>
      </c>
      <c r="Z352">
        <f t="shared" si="191"/>
        <v>186.84344618644687</v>
      </c>
      <c r="AA352">
        <f t="shared" si="192"/>
        <v>1.5612165537748313</v>
      </c>
      <c r="AB352">
        <f t="shared" si="193"/>
        <v>349</v>
      </c>
      <c r="AC352">
        <f>$AL$7*INDEX(I_L,MATCH(AB352-$AL$13,cpi_u,0))/INDEX(I_L,MATCH(AB2-$AL$13,cpi_u,0))</f>
        <v>1695.3034159838862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0.47811424499974492</v>
      </c>
      <c r="E353">
        <f t="shared" si="175"/>
        <v>5.2749986281019345E-2</v>
      </c>
      <c r="F353">
        <f t="shared" si="176"/>
        <v>2.0207785608739769E-2</v>
      </c>
      <c r="G353">
        <f t="shared" si="177"/>
        <v>0.3628782971266219</v>
      </c>
      <c r="H353" t="b">
        <f t="shared" si="178"/>
        <v>0</v>
      </c>
      <c r="I353">
        <f t="shared" si="179"/>
        <v>1</v>
      </c>
      <c r="J353">
        <f t="shared" si="180"/>
        <v>1695.3034159838855</v>
      </c>
      <c r="K353">
        <f t="shared" si="181"/>
        <v>10.890687008233987</v>
      </c>
      <c r="L353">
        <f t="shared" si="182"/>
        <v>649.44714467714402</v>
      </c>
      <c r="M353">
        <f t="shared" si="183"/>
        <v>4.172070624281254</v>
      </c>
      <c r="N353">
        <f t="shared" si="165"/>
        <v>0.27041716687378592</v>
      </c>
      <c r="O353">
        <f t="shared" si="184"/>
        <v>0.99613431982401435</v>
      </c>
      <c r="P353">
        <f t="shared" si="185"/>
        <v>1706.1941029921195</v>
      </c>
      <c r="Q353">
        <f t="shared" si="186"/>
        <v>0.44470037251350114</v>
      </c>
      <c r="R353">
        <f t="shared" si="187"/>
        <v>4.7838504198355447E-2</v>
      </c>
      <c r="S353">
        <f t="shared" si="188"/>
        <v>1706.8959004365763</v>
      </c>
      <c r="T353">
        <f t="shared" si="189"/>
        <v>649.44714467714402</v>
      </c>
      <c r="U353">
        <f t="shared" si="166"/>
        <v>10100.626235395319</v>
      </c>
      <c r="V353">
        <f t="shared" si="190"/>
        <v>1.2617110878033639</v>
      </c>
      <c r="W353">
        <f t="shared" si="167"/>
        <v>27834.7487721781</v>
      </c>
      <c r="X353">
        <f t="shared" si="168"/>
        <v>30390.759000182123</v>
      </c>
      <c r="Y353">
        <f t="shared" si="169"/>
        <v>927.52063897632831</v>
      </c>
      <c r="Z353">
        <f t="shared" si="191"/>
        <v>176.30318863914846</v>
      </c>
      <c r="AA353">
        <f t="shared" si="192"/>
        <v>1.4737660391605139</v>
      </c>
      <c r="AB353">
        <f t="shared" si="193"/>
        <v>349</v>
      </c>
      <c r="AC353">
        <f>$AL$7*INDEX(I_L,MATCH(AB353-$AL$13,cpi_u,0))/INDEX(I_L,MATCH(AB2-$AL$13,cpi_u,0))</f>
        <v>1695.3034159838862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0.47811424499974492</v>
      </c>
      <c r="E354">
        <f t="shared" si="175"/>
        <v>5.2749986281019345E-2</v>
      </c>
      <c r="F354">
        <f t="shared" si="176"/>
        <v>1.9141825195108968E-2</v>
      </c>
      <c r="G354">
        <f t="shared" si="177"/>
        <v>0.34373647193151291</v>
      </c>
      <c r="H354" t="b">
        <f t="shared" si="178"/>
        <v>0</v>
      </c>
      <c r="I354">
        <f t="shared" si="179"/>
        <v>1</v>
      </c>
      <c r="J354">
        <f t="shared" si="180"/>
        <v>1695.3034159838855</v>
      </c>
      <c r="K354">
        <f t="shared" si="181"/>
        <v>10.913120040337054</v>
      </c>
      <c r="L354">
        <f t="shared" si="182"/>
        <v>615.18881670517749</v>
      </c>
      <c r="M354">
        <f t="shared" si="183"/>
        <v>3.9601344165759214</v>
      </c>
      <c r="N354">
        <f t="shared" si="165"/>
        <v>0.26937196024923393</v>
      </c>
      <c r="O354">
        <f t="shared" si="184"/>
        <v>0.99613483627302468</v>
      </c>
      <c r="P354">
        <f t="shared" si="185"/>
        <v>1706.2165360242227</v>
      </c>
      <c r="Q354">
        <f t="shared" si="186"/>
        <v>0.44470037251350114</v>
      </c>
      <c r="R354">
        <f t="shared" si="187"/>
        <v>4.7838504198355447E-2</v>
      </c>
      <c r="S354">
        <f t="shared" si="188"/>
        <v>1706.9197790565097</v>
      </c>
      <c r="T354">
        <f t="shared" si="189"/>
        <v>615.18881670517749</v>
      </c>
      <c r="U354">
        <f t="shared" si="166"/>
        <v>9517.0781267358907</v>
      </c>
      <c r="V354">
        <f t="shared" si="190"/>
        <v>1.1888176748798962</v>
      </c>
      <c r="W354">
        <f t="shared" si="167"/>
        <v>27687.135069659122</v>
      </c>
      <c r="X354">
        <f t="shared" si="168"/>
        <v>30238.085447674686</v>
      </c>
      <c r="Y354">
        <f t="shared" si="169"/>
        <v>876.85468301142942</v>
      </c>
      <c r="Z354">
        <f t="shared" si="191"/>
        <v>166.35761690585088</v>
      </c>
      <c r="AA354">
        <f t="shared" si="192"/>
        <v>1.3911224768311679</v>
      </c>
      <c r="AB354">
        <f t="shared" si="193"/>
        <v>349</v>
      </c>
      <c r="AC354">
        <f>$AL$7*INDEX(I_L,MATCH(AB354-$AL$13,cpi_u,0))/INDEX(I_L,MATCH(AB2-$AL$13,cpi_u,0))</f>
        <v>1695.3034159838862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0.47811424499974492</v>
      </c>
      <c r="E355">
        <f t="shared" si="175"/>
        <v>5.2749986281019345E-2</v>
      </c>
      <c r="F355">
        <f t="shared" si="176"/>
        <v>1.8132094178673296E-2</v>
      </c>
      <c r="G355">
        <f t="shared" si="177"/>
        <v>0.32560437775283962</v>
      </c>
      <c r="H355" t="b">
        <f t="shared" si="178"/>
        <v>0</v>
      </c>
      <c r="I355">
        <f t="shared" si="179"/>
        <v>1</v>
      </c>
      <c r="J355">
        <f t="shared" si="180"/>
        <v>1695.3034159838855</v>
      </c>
      <c r="K355">
        <f t="shared" si="181"/>
        <v>10.935599280813291</v>
      </c>
      <c r="L355">
        <f t="shared" si="182"/>
        <v>582.73761506374285</v>
      </c>
      <c r="M355">
        <f t="shared" si="183"/>
        <v>3.7589643152435506</v>
      </c>
      <c r="N355">
        <f t="shared" si="165"/>
        <v>0.26833093260353669</v>
      </c>
      <c r="O355">
        <f t="shared" si="184"/>
        <v>0.99613535260041897</v>
      </c>
      <c r="P355">
        <f t="shared" si="185"/>
        <v>1706.2390152646988</v>
      </c>
      <c r="Q355">
        <f t="shared" si="186"/>
        <v>0.44470037251350114</v>
      </c>
      <c r="R355">
        <f t="shared" si="187"/>
        <v>4.7838504198355447E-2</v>
      </c>
      <c r="S355">
        <f t="shared" si="188"/>
        <v>1706.9437068624902</v>
      </c>
      <c r="T355">
        <f t="shared" si="189"/>
        <v>582.73761506374285</v>
      </c>
      <c r="U355">
        <f t="shared" si="166"/>
        <v>8964.1092522432027</v>
      </c>
      <c r="V355">
        <f t="shared" si="190"/>
        <v>1.1197440408399899</v>
      </c>
      <c r="W355">
        <f t="shared" si="167"/>
        <v>27530.677916891196</v>
      </c>
      <c r="X355">
        <f t="shared" si="168"/>
        <v>30077.098398500952</v>
      </c>
      <c r="Y355">
        <f t="shared" si="169"/>
        <v>829.12565641163064</v>
      </c>
      <c r="Z355">
        <f t="shared" si="191"/>
        <v>156.97317368068391</v>
      </c>
      <c r="AA355">
        <f t="shared" si="192"/>
        <v>1.3130215488599217</v>
      </c>
      <c r="AB355">
        <f t="shared" si="193"/>
        <v>349</v>
      </c>
      <c r="AC355">
        <f>$AL$7*INDEX(I_L,MATCH(AB355-$AL$13,cpi_u,0))/INDEX(I_L,MATCH(AB2-$AL$13,cpi_u,0))</f>
        <v>1695.3034159838862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0.47811424499974492</v>
      </c>
      <c r="E356">
        <f t="shared" si="175"/>
        <v>5.2749986281019345E-2</v>
      </c>
      <c r="F356">
        <f t="shared" si="176"/>
        <v>1.717562645950213E-2</v>
      </c>
      <c r="G356">
        <f t="shared" si="177"/>
        <v>0.30842875129333747</v>
      </c>
      <c r="H356" t="b">
        <f t="shared" si="178"/>
        <v>0</v>
      </c>
      <c r="I356">
        <f t="shared" si="179"/>
        <v>1</v>
      </c>
      <c r="J356">
        <f t="shared" si="180"/>
        <v>1695.3034159838855</v>
      </c>
      <c r="K356">
        <f t="shared" si="181"/>
        <v>10.958124824844374</v>
      </c>
      <c r="L356">
        <f t="shared" si="182"/>
        <v>551.99821386369649</v>
      </c>
      <c r="M356">
        <f t="shared" si="183"/>
        <v>3.5680134149313969</v>
      </c>
      <c r="N356">
        <f t="shared" si="165"/>
        <v>0.26729406666759986</v>
      </c>
      <c r="O356">
        <f t="shared" si="184"/>
        <v>0.9961358687726517</v>
      </c>
      <c r="P356">
        <f t="shared" si="185"/>
        <v>1706.2615408087299</v>
      </c>
      <c r="Q356">
        <f t="shared" si="186"/>
        <v>0.44470037251350114</v>
      </c>
      <c r="R356">
        <f t="shared" si="187"/>
        <v>4.7838504198355447E-2</v>
      </c>
      <c r="S356">
        <f t="shared" si="188"/>
        <v>1706.9676839558335</v>
      </c>
      <c r="T356">
        <f t="shared" si="189"/>
        <v>551.99821386369649</v>
      </c>
      <c r="U356">
        <f t="shared" si="166"/>
        <v>8440.1064892377653</v>
      </c>
      <c r="V356">
        <f t="shared" si="190"/>
        <v>1.0542886838437331</v>
      </c>
      <c r="W356">
        <f t="shared" si="167"/>
        <v>27364.849917025495</v>
      </c>
      <c r="X356">
        <f t="shared" si="168"/>
        <v>29907.347510925305</v>
      </c>
      <c r="Y356">
        <f t="shared" si="169"/>
        <v>784.17935805283355</v>
      </c>
      <c r="Z356">
        <f t="shared" si="191"/>
        <v>148.11819552153219</v>
      </c>
      <c r="AA356">
        <f t="shared" si="192"/>
        <v>1.2392134769166943</v>
      </c>
      <c r="AB356">
        <f t="shared" si="193"/>
        <v>349</v>
      </c>
      <c r="AC356">
        <f>$AL$7*INDEX(I_L,MATCH(AB356-$AL$13,cpi_u,0))/INDEX(I_L,MATCH(AB2-$AL$13,cpi_u,0))</f>
        <v>1695.3034159838862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0.47811424499974492</v>
      </c>
      <c r="E357">
        <f t="shared" si="175"/>
        <v>5.2749986281019345E-2</v>
      </c>
      <c r="F357">
        <f t="shared" si="176"/>
        <v>1.6269612399395478E-2</v>
      </c>
      <c r="G357">
        <f t="shared" si="177"/>
        <v>0.29215913889394196</v>
      </c>
      <c r="H357" t="b">
        <f t="shared" si="178"/>
        <v>0</v>
      </c>
      <c r="I357">
        <f t="shared" si="179"/>
        <v>1</v>
      </c>
      <c r="J357">
        <f t="shared" si="180"/>
        <v>1695.3034159838855</v>
      </c>
      <c r="K357">
        <f t="shared" si="181"/>
        <v>10.980696767808057</v>
      </c>
      <c r="L357">
        <f t="shared" si="182"/>
        <v>522.88031565523931</v>
      </c>
      <c r="M357">
        <f t="shared" si="183"/>
        <v>3.3867625924258258</v>
      </c>
      <c r="N357">
        <f t="shared" si="165"/>
        <v>0.26626134523719125</v>
      </c>
      <c r="O357">
        <f t="shared" si="184"/>
        <v>0.99613638475674482</v>
      </c>
      <c r="P357">
        <f t="shared" si="185"/>
        <v>1706.2841127516936</v>
      </c>
      <c r="Q357">
        <f t="shared" si="186"/>
        <v>0.44470037251350114</v>
      </c>
      <c r="R357">
        <f t="shared" si="187"/>
        <v>4.7838504198355447E-2</v>
      </c>
      <c r="S357">
        <f t="shared" si="188"/>
        <v>1706.9917104380634</v>
      </c>
      <c r="T357">
        <f t="shared" si="189"/>
        <v>522.88031565523931</v>
      </c>
      <c r="U357">
        <f t="shared" si="166"/>
        <v>7943.541773056585</v>
      </c>
      <c r="V357">
        <f t="shared" si="190"/>
        <v>0.99226072700059931</v>
      </c>
      <c r="W357">
        <f t="shared" si="167"/>
        <v>27189.092229424332</v>
      </c>
      <c r="X357">
        <f t="shared" si="168"/>
        <v>29728.358056409968</v>
      </c>
      <c r="Y357">
        <f t="shared" si="169"/>
        <v>741.869717434937</v>
      </c>
      <c r="Z357">
        <f t="shared" si="191"/>
        <v>139.76280595192719</v>
      </c>
      <c r="AA357">
        <f t="shared" si="192"/>
        <v>1.1694622221644151</v>
      </c>
      <c r="AB357">
        <f t="shared" si="193"/>
        <v>349</v>
      </c>
      <c r="AC357">
        <f>$AL$7*INDEX(I_L,MATCH(AB357-$AL$13,cpi_u,0))/INDEX(I_L,MATCH(AB2-$AL$13,cpi_u,0))</f>
        <v>1695.3034159838862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0.47811424499974492</v>
      </c>
      <c r="E358">
        <f t="shared" si="175"/>
        <v>5.2749986281019345E-2</v>
      </c>
      <c r="F358">
        <f t="shared" si="176"/>
        <v>1.5411390568529864E-2</v>
      </c>
      <c r="G358">
        <f t="shared" si="177"/>
        <v>0.2767477483254121</v>
      </c>
      <c r="H358" t="b">
        <f t="shared" si="178"/>
        <v>0</v>
      </c>
      <c r="I358">
        <f t="shared" si="179"/>
        <v>1</v>
      </c>
      <c r="J358">
        <f t="shared" si="180"/>
        <v>1695.3034159838855</v>
      </c>
      <c r="K358">
        <f t="shared" si="181"/>
        <v>11.003315205278533</v>
      </c>
      <c r="L358">
        <f t="shared" si="182"/>
        <v>495.2983861778103</v>
      </c>
      <c r="M358">
        <f t="shared" si="183"/>
        <v>3.2147190953527942</v>
      </c>
      <c r="N358">
        <f t="shared" si="165"/>
        <v>0.26523275117293493</v>
      </c>
      <c r="O358">
        <f t="shared" si="184"/>
        <v>0.99613690052027637</v>
      </c>
      <c r="P358">
        <f t="shared" si="185"/>
        <v>1706.3067311891641</v>
      </c>
      <c r="Q358">
        <f t="shared" si="186"/>
        <v>0.44470037251350114</v>
      </c>
      <c r="R358">
        <f t="shared" si="187"/>
        <v>4.7838504198355447E-2</v>
      </c>
      <c r="S358">
        <f t="shared" si="188"/>
        <v>1707.0157864109126</v>
      </c>
      <c r="T358">
        <f t="shared" si="189"/>
        <v>495.2983861778103</v>
      </c>
      <c r="U358">
        <f t="shared" si="166"/>
        <v>7472.9676118422403</v>
      </c>
      <c r="V358">
        <f t="shared" si="190"/>
        <v>0.93347935810316196</v>
      </c>
      <c r="W358">
        <f t="shared" si="167"/>
        <v>27002.812695173929</v>
      </c>
      <c r="X358">
        <f t="shared" si="168"/>
        <v>29539.629599192314</v>
      </c>
      <c r="Y358">
        <f t="shared" si="169"/>
        <v>702.05836610093127</v>
      </c>
      <c r="Z358">
        <f t="shared" si="191"/>
        <v>131.87881459751361</v>
      </c>
      <c r="AA358">
        <f t="shared" si="192"/>
        <v>1.1035447292011684</v>
      </c>
      <c r="AB358">
        <f t="shared" si="193"/>
        <v>349</v>
      </c>
      <c r="AC358">
        <f>$AL$7*INDEX(I_L,MATCH(AB358-$AL$13,cpi_u,0))/INDEX(I_L,MATCH(AB2-$AL$13,cpi_u,0))</f>
        <v>1695.3034159838862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0.47811424499974492</v>
      </c>
      <c r="E359">
        <f t="shared" si="175"/>
        <v>5.2749986281019345E-2</v>
      </c>
      <c r="F359">
        <f t="shared" si="176"/>
        <v>1.4598439927468483E-2</v>
      </c>
      <c r="G359">
        <f t="shared" si="177"/>
        <v>0.26214930839794359</v>
      </c>
      <c r="H359" t="b">
        <f t="shared" si="178"/>
        <v>0</v>
      </c>
      <c r="I359">
        <f t="shared" si="179"/>
        <v>1</v>
      </c>
      <c r="J359">
        <f t="shared" si="180"/>
        <v>1695.3034159838855</v>
      </c>
      <c r="K359">
        <f t="shared" si="181"/>
        <v>11.025980233026878</v>
      </c>
      <c r="L359">
        <f t="shared" si="182"/>
        <v>469.17140310191979</v>
      </c>
      <c r="M359">
        <f t="shared" si="183"/>
        <v>3.0514152025706913</v>
      </c>
      <c r="N359">
        <f t="shared" si="165"/>
        <v>0.26420826740030035</v>
      </c>
      <c r="O359">
        <f t="shared" si="184"/>
        <v>0.99613741603137607</v>
      </c>
      <c r="P359">
        <f t="shared" si="185"/>
        <v>1706.3293962169125</v>
      </c>
      <c r="Q359">
        <f t="shared" si="186"/>
        <v>0.44470037251350114</v>
      </c>
      <c r="R359">
        <f t="shared" si="187"/>
        <v>4.7838504198355447E-2</v>
      </c>
      <c r="S359">
        <f t="shared" si="188"/>
        <v>1707.039911976324</v>
      </c>
      <c r="T359">
        <f t="shared" si="189"/>
        <v>469.17140310191979</v>
      </c>
      <c r="U359">
        <f t="shared" si="166"/>
        <v>7027.0128378466989</v>
      </c>
      <c r="V359">
        <f t="shared" si="190"/>
        <v>0.87777329890484368</v>
      </c>
      <c r="W359">
        <f t="shared" si="167"/>
        <v>26805.383850868926</v>
      </c>
      <c r="X359">
        <f t="shared" si="168"/>
        <v>29340.634604381263</v>
      </c>
      <c r="Y359">
        <f t="shared" si="169"/>
        <v>664.61423164862447</v>
      </c>
      <c r="Z359">
        <f t="shared" si="191"/>
        <v>124.43962201638824</v>
      </c>
      <c r="AA359">
        <f t="shared" si="192"/>
        <v>1.0412502116226376</v>
      </c>
      <c r="AB359">
        <f t="shared" si="193"/>
        <v>349</v>
      </c>
      <c r="AC359">
        <f>$AL$7*INDEX(I_L,MATCH(AB359-$AL$13,cpi_u,0))/INDEX(I_L,MATCH(AB2-$AL$13,cpi_u,0))</f>
        <v>1695.3034159838862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0.47811424499974492</v>
      </c>
      <c r="E360">
        <f t="shared" si="175"/>
        <v>5.2749986281019345E-2</v>
      </c>
      <c r="F360">
        <f t="shared" si="176"/>
        <v>1.3828372421570234E-2</v>
      </c>
      <c r="G360">
        <f t="shared" si="177"/>
        <v>0.24832093597637336</v>
      </c>
      <c r="H360" t="b">
        <f t="shared" si="178"/>
        <v>0</v>
      </c>
      <c r="I360">
        <f t="shared" si="179"/>
        <v>1</v>
      </c>
      <c r="J360">
        <f t="shared" si="180"/>
        <v>1695.3034159838855</v>
      </c>
      <c r="K360">
        <f t="shared" si="181"/>
        <v>11.048691947021437</v>
      </c>
      <c r="L360">
        <f t="shared" si="182"/>
        <v>444.42261802484688</v>
      </c>
      <c r="M360">
        <f t="shared" si="183"/>
        <v>2.8964069526135985</v>
      </c>
      <c r="N360">
        <f t="shared" si="165"/>
        <v>0.26318787690958545</v>
      </c>
      <c r="O360">
        <f t="shared" si="184"/>
        <v>0.9961379312587183</v>
      </c>
      <c r="P360">
        <f t="shared" si="185"/>
        <v>1706.3521079309069</v>
      </c>
      <c r="Q360">
        <f t="shared" si="186"/>
        <v>0.44470037251350114</v>
      </c>
      <c r="R360">
        <f t="shared" si="187"/>
        <v>4.7838504198355447E-2</v>
      </c>
      <c r="S360">
        <f t="shared" si="188"/>
        <v>1707.0640872364502</v>
      </c>
      <c r="T360">
        <f t="shared" si="189"/>
        <v>444.42261802484688</v>
      </c>
      <c r="U360">
        <f t="shared" si="166"/>
        <v>6604.3785827776283</v>
      </c>
      <c r="V360">
        <f t="shared" si="190"/>
        <v>0.8249803023837432</v>
      </c>
      <c r="W360">
        <f t="shared" si="167"/>
        <v>26596.140824010112</v>
      </c>
      <c r="X360">
        <f t="shared" si="168"/>
        <v>29130.816970703709</v>
      </c>
      <c r="Y360">
        <f t="shared" si="169"/>
        <v>629.41315314394137</v>
      </c>
      <c r="Z360">
        <f t="shared" si="191"/>
        <v>117.42012990185029</v>
      </c>
      <c r="AA360">
        <f t="shared" si="192"/>
        <v>0.98237947691282779</v>
      </c>
      <c r="AB360">
        <f t="shared" si="193"/>
        <v>349</v>
      </c>
      <c r="AC360">
        <f>$AL$7*INDEX(I_L,MATCH(AB360-$AL$13,cpi_u,0))/INDEX(I_L,MATCH(AB2-$AL$13,cpi_u,0))</f>
        <v>1695.3034159838862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0.47811424499974492</v>
      </c>
      <c r="E361">
        <f t="shared" si="175"/>
        <v>5.2749986281019345E-2</v>
      </c>
      <c r="F361">
        <f t="shared" si="176"/>
        <v>1.3098925966043578E-2</v>
      </c>
      <c r="G361">
        <f t="shared" si="177"/>
        <v>0.23522201001032977</v>
      </c>
      <c r="H361" t="b">
        <f t="shared" si="178"/>
        <v>0</v>
      </c>
      <c r="I361">
        <f t="shared" si="179"/>
        <v>1</v>
      </c>
      <c r="J361">
        <f t="shared" si="180"/>
        <v>1695.3034159838855</v>
      </c>
      <c r="K361">
        <f t="shared" si="181"/>
        <v>11.071450443428237</v>
      </c>
      <c r="L361">
        <f t="shared" si="182"/>
        <v>420.97933102106151</v>
      </c>
      <c r="M361">
        <f t="shared" si="183"/>
        <v>2.7492729367281337</v>
      </c>
      <c r="N361">
        <f t="shared" si="165"/>
        <v>0.26217156275589404</v>
      </c>
      <c r="O361">
        <f t="shared" si="184"/>
        <v>0.99613844617151359</v>
      </c>
      <c r="P361">
        <f t="shared" si="185"/>
        <v>1706.3748664273137</v>
      </c>
      <c r="Q361">
        <f t="shared" si="186"/>
        <v>0.44470037251350114</v>
      </c>
      <c r="R361">
        <f t="shared" si="187"/>
        <v>4.7838504198355447E-2</v>
      </c>
      <c r="S361">
        <f t="shared" si="188"/>
        <v>1707.0883122936539</v>
      </c>
      <c r="T361">
        <f t="shared" si="189"/>
        <v>420.97933102106151</v>
      </c>
      <c r="U361">
        <f t="shared" si="166"/>
        <v>6203.8344653726826</v>
      </c>
      <c r="V361">
        <f t="shared" si="190"/>
        <v>0.77494667651673743</v>
      </c>
      <c r="W361">
        <f t="shared" si="167"/>
        <v>26374.379102959956</v>
      </c>
      <c r="X361">
        <f t="shared" si="168"/>
        <v>28909.590483822722</v>
      </c>
      <c r="Y361">
        <f t="shared" si="169"/>
        <v>596.33751680760338</v>
      </c>
      <c r="Z361">
        <f t="shared" si="191"/>
        <v>110.79665635425077</v>
      </c>
      <c r="AA361">
        <f t="shared" si="192"/>
        <v>0.92674428849733792</v>
      </c>
      <c r="AB361">
        <f t="shared" si="193"/>
        <v>349</v>
      </c>
      <c r="AC361">
        <f>$AL$7*INDEX(I_L,MATCH(AB361-$AL$13,cpi_u,0))/INDEX(I_L,MATCH(AB2-$AL$13,cpi_u,0))</f>
        <v>1695.3034159838862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0.51757529503833588</v>
      </c>
      <c r="E362">
        <f t="shared" si="175"/>
        <v>5.893606860260947E-2</v>
      </c>
      <c r="F362">
        <f t="shared" si="176"/>
        <v>1.3863060518812488E-2</v>
      </c>
      <c r="G362">
        <f t="shared" si="177"/>
        <v>0.2213589494915173</v>
      </c>
      <c r="H362" t="b">
        <f t="shared" si="178"/>
        <v>0</v>
      </c>
      <c r="I362">
        <f t="shared" si="179"/>
        <v>1</v>
      </c>
      <c r="J362">
        <f t="shared" si="180"/>
        <v>1695.3034159838855</v>
      </c>
      <c r="K362">
        <f t="shared" si="181"/>
        <v>11.094255818611375</v>
      </c>
      <c r="L362">
        <f t="shared" si="182"/>
        <v>398.77267708510777</v>
      </c>
      <c r="M362">
        <f t="shared" si="183"/>
        <v>2.6096131532225639</v>
      </c>
      <c r="N362">
        <f t="shared" si="165"/>
        <v>0.26115930805910775</v>
      </c>
      <c r="O362">
        <f t="shared" si="184"/>
        <v>0.99613896073950325</v>
      </c>
      <c r="P362">
        <f t="shared" si="185"/>
        <v>1706.3976718024969</v>
      </c>
      <c r="Q362">
        <f t="shared" si="186"/>
        <v>0.48140361621615357</v>
      </c>
      <c r="R362">
        <f t="shared" si="187"/>
        <v>5.3248961141265094E-2</v>
      </c>
      <c r="S362">
        <f t="shared" si="188"/>
        <v>1707.112587250509</v>
      </c>
      <c r="T362">
        <f t="shared" si="189"/>
        <v>398.77267708510777</v>
      </c>
      <c r="U362">
        <f t="shared" si="166"/>
        <v>5824.2149800102452</v>
      </c>
      <c r="V362">
        <f t="shared" si="190"/>
        <v>0.72752683316588129</v>
      </c>
      <c r="W362">
        <f t="shared" si="167"/>
        <v>26311.179165735208</v>
      </c>
      <c r="X362">
        <f t="shared" si="168"/>
        <v>28840.215630478833</v>
      </c>
      <c r="Y362">
        <f t="shared" si="169"/>
        <v>559.8248550613896</v>
      </c>
      <c r="Z362">
        <f t="shared" si="191"/>
        <v>104.54685593575419</v>
      </c>
      <c r="AA362">
        <f t="shared" si="192"/>
        <v>0.87416676291273143</v>
      </c>
      <c r="AB362">
        <f t="shared" si="193"/>
        <v>349</v>
      </c>
      <c r="AC362">
        <f>$AL$7*INDEX(I_L,MATCH(AB362-$AL$13,cpi_u,0))/INDEX(I_L,MATCH(AB2-$AL$13,cpi_u,0))</f>
        <v>1695.3034159838862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0.51757529503833588</v>
      </c>
      <c r="E363">
        <f t="shared" si="175"/>
        <v>5.893606860260947E-2</v>
      </c>
      <c r="F363">
        <f t="shared" si="176"/>
        <v>1.3046026233033628E-2</v>
      </c>
      <c r="G363">
        <f t="shared" si="177"/>
        <v>0.20831292325848366</v>
      </c>
      <c r="H363" t="b">
        <f t="shared" si="178"/>
        <v>1</v>
      </c>
      <c r="I363">
        <f t="shared" si="179"/>
        <v>1.0250000000000001</v>
      </c>
      <c r="J363">
        <f t="shared" si="180"/>
        <v>1737.686001383483</v>
      </c>
      <c r="K363">
        <f t="shared" si="181"/>
        <v>11.117108169133481</v>
      </c>
      <c r="L363">
        <f t="shared" si="182"/>
        <v>384.65234781236308</v>
      </c>
      <c r="M363">
        <f t="shared" si="183"/>
        <v>2.4608713857029523</v>
      </c>
      <c r="N363">
        <f t="shared" si="165"/>
        <v>0.26015109600385328</v>
      </c>
      <c r="O363">
        <f t="shared" si="184"/>
        <v>0.99613947493295441</v>
      </c>
      <c r="P363">
        <f t="shared" si="185"/>
        <v>1748.8031095526164</v>
      </c>
      <c r="Q363">
        <f t="shared" si="186"/>
        <v>0.48140361621615357</v>
      </c>
      <c r="R363">
        <f t="shared" si="187"/>
        <v>5.3248961141265094E-2</v>
      </c>
      <c r="S363">
        <f t="shared" si="188"/>
        <v>1749.5194976093983</v>
      </c>
      <c r="T363">
        <f t="shared" si="189"/>
        <v>384.65234781236308</v>
      </c>
      <c r="U363">
        <f t="shared" si="166"/>
        <v>5457.4914572972584</v>
      </c>
      <c r="V363">
        <f t="shared" si="190"/>
        <v>0.68171787796032568</v>
      </c>
      <c r="W363">
        <f t="shared" si="167"/>
        <v>26198.525621597488</v>
      </c>
      <c r="X363">
        <f t="shared" si="168"/>
        <v>28721.68916836517</v>
      </c>
      <c r="Y363">
        <f t="shared" si="169"/>
        <v>525.60757428641966</v>
      </c>
      <c r="Z363">
        <f t="shared" si="191"/>
        <v>100.455540997988</v>
      </c>
      <c r="AA363">
        <f t="shared" si="192"/>
        <v>0.82002912142944051</v>
      </c>
      <c r="AB363">
        <f t="shared" si="193"/>
        <v>361</v>
      </c>
      <c r="AC363">
        <f>$AL$7*INDEX(I_L,MATCH(AB363-$AL$13,cpi_u,0))/INDEX(I_L,MATCH(AB2-$AL$13,cpi_u,0))</f>
        <v>1737.6860013834837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0.51757529503833588</v>
      </c>
      <c r="E364">
        <f t="shared" si="175"/>
        <v>5.893606860260947E-2</v>
      </c>
      <c r="F364">
        <f t="shared" si="176"/>
        <v>1.2277144735972115E-2</v>
      </c>
      <c r="G364">
        <f t="shared" si="177"/>
        <v>0.19603577852251156</v>
      </c>
      <c r="H364" t="b">
        <f t="shared" si="178"/>
        <v>0</v>
      </c>
      <c r="I364">
        <f t="shared" si="179"/>
        <v>1</v>
      </c>
      <c r="J364">
        <f t="shared" si="180"/>
        <v>1737.686001383483</v>
      </c>
      <c r="K364">
        <f t="shared" si="181"/>
        <v>11.140007591756014</v>
      </c>
      <c r="L364">
        <f t="shared" si="182"/>
        <v>361.98245065353882</v>
      </c>
      <c r="M364">
        <f t="shared" si="183"/>
        <v>2.3206075465603959</v>
      </c>
      <c r="N364">
        <f t="shared" si="165"/>
        <v>0.25914690983946265</v>
      </c>
      <c r="O364">
        <f t="shared" si="184"/>
        <v>0.99613998872264697</v>
      </c>
      <c r="P364">
        <f t="shared" si="185"/>
        <v>1748.8260089752391</v>
      </c>
      <c r="Q364">
        <f t="shared" si="186"/>
        <v>0.48140361621615357</v>
      </c>
      <c r="R364">
        <f t="shared" si="187"/>
        <v>5.3248961141265094E-2</v>
      </c>
      <c r="S364">
        <f t="shared" si="188"/>
        <v>1749.5438726741236</v>
      </c>
      <c r="T364">
        <f t="shared" si="189"/>
        <v>361.98245065353882</v>
      </c>
      <c r="U364">
        <f t="shared" si="166"/>
        <v>5112.2857479260565</v>
      </c>
      <c r="V364">
        <f t="shared" si="190"/>
        <v>0.63859680200561042</v>
      </c>
      <c r="W364">
        <f t="shared" si="167"/>
        <v>26078.330121452753</v>
      </c>
      <c r="X364">
        <f t="shared" si="168"/>
        <v>28595.986238946753</v>
      </c>
      <c r="Y364">
        <f t="shared" si="169"/>
        <v>493.55067704490006</v>
      </c>
      <c r="Z364">
        <f t="shared" si="191"/>
        <v>94.170131271678855</v>
      </c>
      <c r="AA364">
        <f t="shared" si="192"/>
        <v>0.76919898450561708</v>
      </c>
      <c r="AB364">
        <f t="shared" si="193"/>
        <v>361</v>
      </c>
      <c r="AC364">
        <f>$AL$7*INDEX(I_L,MATCH(AB364-$AL$13,cpi_u,0))/INDEX(I_L,MATCH(AB2-$AL$13,cpi_u,0))</f>
        <v>1737.6860013834837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0.51757529503833588</v>
      </c>
      <c r="E365">
        <f t="shared" si="175"/>
        <v>5.893606860260947E-2</v>
      </c>
      <c r="F365">
        <f t="shared" si="176"/>
        <v>1.1553578091568697E-2</v>
      </c>
      <c r="G365">
        <f t="shared" si="177"/>
        <v>0.18448220043094285</v>
      </c>
      <c r="H365" t="b">
        <f t="shared" si="178"/>
        <v>0</v>
      </c>
      <c r="I365">
        <f t="shared" si="179"/>
        <v>1</v>
      </c>
      <c r="J365">
        <f t="shared" si="180"/>
        <v>1737.686001383483</v>
      </c>
      <c r="K365">
        <f t="shared" si="181"/>
        <v>11.162954183439838</v>
      </c>
      <c r="L365">
        <f t="shared" si="182"/>
        <v>340.64862810888121</v>
      </c>
      <c r="M365">
        <f t="shared" si="183"/>
        <v>2.1883384139617559</v>
      </c>
      <c r="N365">
        <f t="shared" si="165"/>
        <v>0.25814673287993078</v>
      </c>
      <c r="O365">
        <f t="shared" si="184"/>
        <v>0.99614050207987637</v>
      </c>
      <c r="P365">
        <f t="shared" si="185"/>
        <v>1748.8489555669228</v>
      </c>
      <c r="Q365">
        <f t="shared" si="186"/>
        <v>0.48140361621615357</v>
      </c>
      <c r="R365">
        <f t="shared" si="187"/>
        <v>5.3248961141265094E-2</v>
      </c>
      <c r="S365">
        <f t="shared" si="188"/>
        <v>1749.5682979474911</v>
      </c>
      <c r="T365">
        <f t="shared" si="189"/>
        <v>340.64862810888121</v>
      </c>
      <c r="U365">
        <f t="shared" si="166"/>
        <v>4787.3297735024607</v>
      </c>
      <c r="V365">
        <f t="shared" si="190"/>
        <v>0.59800520437362947</v>
      </c>
      <c r="W365">
        <f t="shared" si="167"/>
        <v>25950.090373594048</v>
      </c>
      <c r="X365">
        <f t="shared" si="168"/>
        <v>28462.67488026966</v>
      </c>
      <c r="Y365">
        <f t="shared" si="169"/>
        <v>463.52711856021187</v>
      </c>
      <c r="Z365">
        <f t="shared" si="191"/>
        <v>88.278039315468874</v>
      </c>
      <c r="AA365">
        <f t="shared" si="192"/>
        <v>0.72147422741542755</v>
      </c>
      <c r="AB365">
        <f t="shared" si="193"/>
        <v>361</v>
      </c>
      <c r="AC365">
        <f>$AL$7*INDEX(I_L,MATCH(AB365-$AL$13,cpi_u,0))/INDEX(I_L,MATCH(AB2-$AL$13,cpi_u,0))</f>
        <v>1737.6860013834837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0.51757529503833588</v>
      </c>
      <c r="E366">
        <f t="shared" si="175"/>
        <v>5.893606860260947E-2</v>
      </c>
      <c r="F366">
        <f t="shared" si="176"/>
        <v>1.0872655620558398E-2</v>
      </c>
      <c r="G366">
        <f t="shared" si="177"/>
        <v>0.17360954481038446</v>
      </c>
      <c r="H366" t="b">
        <f t="shared" si="178"/>
        <v>0</v>
      </c>
      <c r="I366">
        <f t="shared" si="179"/>
        <v>1</v>
      </c>
      <c r="J366">
        <f t="shared" si="180"/>
        <v>1737.686001383483</v>
      </c>
      <c r="K366">
        <f t="shared" si="181"/>
        <v>11.185948041345478</v>
      </c>
      <c r="L366">
        <f t="shared" si="182"/>
        <v>320.57213719327137</v>
      </c>
      <c r="M366">
        <f t="shared" si="183"/>
        <v>2.0636083085736092</v>
      </c>
      <c r="N366">
        <f t="shared" si="165"/>
        <v>0.25715054850386621</v>
      </c>
      <c r="O366">
        <f t="shared" si="184"/>
        <v>0.99614101497644003</v>
      </c>
      <c r="P366">
        <f t="shared" si="185"/>
        <v>1748.8719494248285</v>
      </c>
      <c r="Q366">
        <f t="shared" si="186"/>
        <v>0.48140361621615357</v>
      </c>
      <c r="R366">
        <f t="shared" si="187"/>
        <v>5.3248961141265094E-2</v>
      </c>
      <c r="S366">
        <f t="shared" si="188"/>
        <v>1749.5927735329228</v>
      </c>
      <c r="T366">
        <f t="shared" si="189"/>
        <v>320.57213719327137</v>
      </c>
      <c r="U366">
        <f t="shared" si="166"/>
        <v>4481.4301661159807</v>
      </c>
      <c r="V366">
        <f t="shared" si="190"/>
        <v>0.55979401653245187</v>
      </c>
      <c r="W366">
        <f t="shared" si="167"/>
        <v>25813.270641372717</v>
      </c>
      <c r="X366">
        <f t="shared" si="168"/>
        <v>28321.29713713712</v>
      </c>
      <c r="Y366">
        <f t="shared" si="169"/>
        <v>435.41733830204163</v>
      </c>
      <c r="Z366">
        <f t="shared" si="191"/>
        <v>82.75464986877995</v>
      </c>
      <c r="AA366">
        <f t="shared" si="192"/>
        <v>0.67666508120265967</v>
      </c>
      <c r="AB366">
        <f t="shared" si="193"/>
        <v>361</v>
      </c>
      <c r="AC366">
        <f>$AL$7*INDEX(I_L,MATCH(AB366-$AL$13,cpi_u,0))/INDEX(I_L,MATCH(AB2-$AL$13,cpi_u,0))</f>
        <v>1737.6860013834837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0.51757529503833588</v>
      </c>
      <c r="E367">
        <f t="shared" si="175"/>
        <v>5.893606860260947E-2</v>
      </c>
      <c r="F367">
        <f t="shared" si="176"/>
        <v>1.0231864043012621E-2</v>
      </c>
      <c r="G367">
        <f t="shared" si="177"/>
        <v>0.16337768076737183</v>
      </c>
      <c r="H367" t="b">
        <f t="shared" si="178"/>
        <v>0</v>
      </c>
      <c r="I367">
        <f t="shared" si="179"/>
        <v>1</v>
      </c>
      <c r="J367">
        <f t="shared" si="180"/>
        <v>1737.686001383483</v>
      </c>
      <c r="K367">
        <f t="shared" si="181"/>
        <v>11.208989262833621</v>
      </c>
      <c r="L367">
        <f t="shared" si="182"/>
        <v>301.67887572356358</v>
      </c>
      <c r="M367">
        <f t="shared" si="183"/>
        <v>1.9459875237050317</v>
      </c>
      <c r="N367">
        <f t="shared" si="165"/>
        <v>0.25615834015443717</v>
      </c>
      <c r="O367">
        <f t="shared" si="184"/>
        <v>0.99614152738463202</v>
      </c>
      <c r="P367">
        <f t="shared" si="185"/>
        <v>1748.8949906463167</v>
      </c>
      <c r="Q367">
        <f t="shared" si="186"/>
        <v>0.48140361621615357</v>
      </c>
      <c r="R367">
        <f t="shared" si="187"/>
        <v>5.3248961141265094E-2</v>
      </c>
      <c r="S367">
        <f t="shared" si="188"/>
        <v>1749.6172995340528</v>
      </c>
      <c r="T367">
        <f t="shared" si="189"/>
        <v>301.67887572356358</v>
      </c>
      <c r="U367">
        <f t="shared" si="166"/>
        <v>4193.4638665654056</v>
      </c>
      <c r="V367">
        <f t="shared" si="190"/>
        <v>0.52382295250243571</v>
      </c>
      <c r="W367">
        <f t="shared" si="167"/>
        <v>25667.299516488663</v>
      </c>
      <c r="X367">
        <f t="shared" si="168"/>
        <v>28171.367497136711</v>
      </c>
      <c r="Y367">
        <f t="shared" si="169"/>
        <v>409.10881916211412</v>
      </c>
      <c r="Z367">
        <f t="shared" si="191"/>
        <v>77.576888364344057</v>
      </c>
      <c r="AA367">
        <f t="shared" si="192"/>
        <v>0.63459337715024966</v>
      </c>
      <c r="AB367">
        <f t="shared" si="193"/>
        <v>361</v>
      </c>
      <c r="AC367">
        <f>$AL$7*INDEX(I_L,MATCH(AB367-$AL$13,cpi_u,0))/INDEX(I_L,MATCH(AB2-$AL$13,cpi_u,0))</f>
        <v>1737.6860013834837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0.51757529503833588</v>
      </c>
      <c r="E368">
        <f t="shared" si="175"/>
        <v>5.893606860260947E-2</v>
      </c>
      <c r="F368">
        <f t="shared" si="176"/>
        <v>9.6288382018410567E-3</v>
      </c>
      <c r="G368">
        <f t="shared" si="177"/>
        <v>0.15374884256553079</v>
      </c>
      <c r="H368" t="b">
        <f t="shared" si="178"/>
        <v>0</v>
      </c>
      <c r="I368">
        <f t="shared" si="179"/>
        <v>1</v>
      </c>
      <c r="J368">
        <f t="shared" si="180"/>
        <v>1737.686001383483</v>
      </c>
      <c r="K368">
        <f t="shared" si="181"/>
        <v>11.232077945465486</v>
      </c>
      <c r="L368">
        <f t="shared" si="182"/>
        <v>283.89910880796151</v>
      </c>
      <c r="M368">
        <f t="shared" si="183"/>
        <v>1.8350708449284978</v>
      </c>
      <c r="N368">
        <f t="shared" si="165"/>
        <v>0.25517009133931395</v>
      </c>
      <c r="O368">
        <f t="shared" si="184"/>
        <v>0.99614203927723999</v>
      </c>
      <c r="P368">
        <f t="shared" si="185"/>
        <v>1748.9180793289486</v>
      </c>
      <c r="Q368">
        <f t="shared" si="186"/>
        <v>0.48140361621615357</v>
      </c>
      <c r="R368">
        <f t="shared" si="187"/>
        <v>5.3248961141265094E-2</v>
      </c>
      <c r="S368">
        <f t="shared" si="188"/>
        <v>1749.6418760547297</v>
      </c>
      <c r="T368">
        <f t="shared" si="189"/>
        <v>283.89910880796151</v>
      </c>
      <c r="U368">
        <f t="shared" si="166"/>
        <v>3922.3739819297712</v>
      </c>
      <c r="V368">
        <f t="shared" si="190"/>
        <v>0.48995999140824886</v>
      </c>
      <c r="W368">
        <f t="shared" si="167"/>
        <v>25511.567544048172</v>
      </c>
      <c r="X368">
        <f t="shared" si="168"/>
        <v>28012.371232579699</v>
      </c>
      <c r="Y368">
        <f t="shared" si="169"/>
        <v>384.49567259533239</v>
      </c>
      <c r="Z368">
        <f t="shared" si="191"/>
        <v>72.723124483571368</v>
      </c>
      <c r="AA368">
        <f t="shared" si="192"/>
        <v>0.59509183746293692</v>
      </c>
      <c r="AB368">
        <f t="shared" si="193"/>
        <v>361</v>
      </c>
      <c r="AC368">
        <f>$AL$7*INDEX(I_L,MATCH(AB368-$AL$13,cpi_u,0))/INDEX(I_L,MATCH(AB2-$AL$13,cpi_u,0))</f>
        <v>1737.6860013834837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0.51757529503833588</v>
      </c>
      <c r="E369">
        <f t="shared" si="175"/>
        <v>5.893606860260947E-2</v>
      </c>
      <c r="F369">
        <f t="shared" si="176"/>
        <v>9.0613523330139254E-3</v>
      </c>
      <c r="G369">
        <f t="shared" si="177"/>
        <v>0.14468749023251687</v>
      </c>
      <c r="H369" t="b">
        <f t="shared" si="178"/>
        <v>0</v>
      </c>
      <c r="I369">
        <f t="shared" si="179"/>
        <v>1</v>
      </c>
      <c r="J369">
        <f t="shared" si="180"/>
        <v>1737.686001383483</v>
      </c>
      <c r="K369">
        <f t="shared" si="181"/>
        <v>11.255214187003254</v>
      </c>
      <c r="L369">
        <f t="shared" si="182"/>
        <v>267.16721145503584</v>
      </c>
      <c r="M369">
        <f t="shared" si="183"/>
        <v>1.730476154078892</v>
      </c>
      <c r="N369">
        <f t="shared" si="165"/>
        <v>0.25418578563060557</v>
      </c>
      <c r="O369">
        <f t="shared" si="184"/>
        <v>0.99614255062753609</v>
      </c>
      <c r="P369">
        <f t="shared" si="185"/>
        <v>1748.9412155704863</v>
      </c>
      <c r="Q369">
        <f t="shared" si="186"/>
        <v>0.48140361621615357</v>
      </c>
      <c r="R369">
        <f t="shared" si="187"/>
        <v>5.3248961141265094E-2</v>
      </c>
      <c r="S369">
        <f t="shared" si="188"/>
        <v>1749.6665031990153</v>
      </c>
      <c r="T369">
        <f t="shared" si="189"/>
        <v>267.16721145503584</v>
      </c>
      <c r="U369">
        <f t="shared" si="166"/>
        <v>3667.1658872042995</v>
      </c>
      <c r="V369">
        <f t="shared" si="190"/>
        <v>0.45808089051805578</v>
      </c>
      <c r="W369">
        <f t="shared" si="167"/>
        <v>25345.424689522621</v>
      </c>
      <c r="X369">
        <f t="shared" si="168"/>
        <v>27843.762642693222</v>
      </c>
      <c r="Y369">
        <f t="shared" si="169"/>
        <v>361.4782481968976</v>
      </c>
      <c r="Z369">
        <f t="shared" si="191"/>
        <v>68.173081749851306</v>
      </c>
      <c r="AA369">
        <f t="shared" si="192"/>
        <v>0.55800340933551507</v>
      </c>
      <c r="AB369">
        <f t="shared" si="193"/>
        <v>361</v>
      </c>
      <c r="AC369">
        <f>$AL$7*INDEX(I_L,MATCH(AB369-$AL$13,cpi_u,0))/INDEX(I_L,MATCH(AB2-$AL$13,cpi_u,0))</f>
        <v>1737.6860013834837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0.51757529503833588</v>
      </c>
      <c r="E370">
        <f t="shared" si="175"/>
        <v>5.893606860260947E-2</v>
      </c>
      <c r="F370">
        <f t="shared" si="176"/>
        <v>8.5273118502830012E-3</v>
      </c>
      <c r="G370">
        <f t="shared" si="177"/>
        <v>0.13616017838223388</v>
      </c>
      <c r="H370" t="b">
        <f t="shared" si="178"/>
        <v>0</v>
      </c>
      <c r="I370">
        <f t="shared" si="179"/>
        <v>1</v>
      </c>
      <c r="J370">
        <f t="shared" si="180"/>
        <v>1737.686001383483</v>
      </c>
      <c r="K370">
        <f t="shared" si="181"/>
        <v>11.278398085410496</v>
      </c>
      <c r="L370">
        <f t="shared" si="182"/>
        <v>251.42142635235399</v>
      </c>
      <c r="M370">
        <f t="shared" si="183"/>
        <v>1.631843112821268</v>
      </c>
      <c r="N370">
        <f t="shared" si="165"/>
        <v>0.25320540666479219</v>
      </c>
      <c r="O370">
        <f t="shared" si="184"/>
        <v>0.99614306140927134</v>
      </c>
      <c r="P370">
        <f t="shared" si="185"/>
        <v>1748.9643994688936</v>
      </c>
      <c r="Q370">
        <f t="shared" si="186"/>
        <v>0.48140361621615357</v>
      </c>
      <c r="R370">
        <f t="shared" si="187"/>
        <v>5.3248961141265094E-2</v>
      </c>
      <c r="S370">
        <f t="shared" si="188"/>
        <v>1749.6911810711858</v>
      </c>
      <c r="T370">
        <f t="shared" si="189"/>
        <v>251.42142635235399</v>
      </c>
      <c r="U370">
        <f t="shared" si="166"/>
        <v>3426.9035566211805</v>
      </c>
      <c r="V370">
        <f t="shared" si="190"/>
        <v>0.42806872697359072</v>
      </c>
      <c r="W370">
        <f t="shared" si="167"/>
        <v>25168.177637084522</v>
      </c>
      <c r="X370">
        <f t="shared" si="168"/>
        <v>27664.963190065188</v>
      </c>
      <c r="Y370">
        <f t="shared" si="169"/>
        <v>339.96276627603191</v>
      </c>
      <c r="Z370">
        <f t="shared" si="191"/>
        <v>63.907752781740534</v>
      </c>
      <c r="AA370">
        <f t="shared" si="192"/>
        <v>0.52318063975219486</v>
      </c>
      <c r="AB370">
        <f t="shared" si="193"/>
        <v>361</v>
      </c>
      <c r="AC370">
        <f>$AL$7*INDEX(I_L,MATCH(AB370-$AL$13,cpi_u,0))/INDEX(I_L,MATCH(AB2-$AL$13,cpi_u,0))</f>
        <v>1737.6860013834837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0.51757529503833588</v>
      </c>
      <c r="E371">
        <f t="shared" si="175"/>
        <v>5.893606860260947E-2</v>
      </c>
      <c r="F371">
        <f t="shared" si="176"/>
        <v>8.0247456140788796E-3</v>
      </c>
      <c r="G371">
        <f t="shared" si="177"/>
        <v>0.12813543276815501</v>
      </c>
      <c r="H371" t="b">
        <f t="shared" si="178"/>
        <v>0</v>
      </c>
      <c r="I371">
        <f t="shared" si="179"/>
        <v>1</v>
      </c>
      <c r="J371">
        <f t="shared" si="180"/>
        <v>1737.686001383483</v>
      </c>
      <c r="K371">
        <f t="shared" si="181"/>
        <v>11.301629738852554</v>
      </c>
      <c r="L371">
        <f t="shared" si="182"/>
        <v>236.60363592068575</v>
      </c>
      <c r="M371">
        <f t="shared" si="183"/>
        <v>1.5388319212521231</v>
      </c>
      <c r="N371">
        <f t="shared" si="165"/>
        <v>0.25222893814265335</v>
      </c>
      <c r="O371">
        <f t="shared" si="184"/>
        <v>0.99614357159667</v>
      </c>
      <c r="P371">
        <f t="shared" si="185"/>
        <v>1748.9876311223356</v>
      </c>
      <c r="Q371">
        <f t="shared" si="186"/>
        <v>0.48140361621615357</v>
      </c>
      <c r="R371">
        <f t="shared" si="187"/>
        <v>5.3248961141265094E-2</v>
      </c>
      <c r="S371">
        <f t="shared" si="188"/>
        <v>1749.7159097757326</v>
      </c>
      <c r="T371">
        <f t="shared" si="189"/>
        <v>236.60363592068575</v>
      </c>
      <c r="U371">
        <f t="shared" si="166"/>
        <v>3200.7061111223743</v>
      </c>
      <c r="V371">
        <f t="shared" si="190"/>
        <v>0.39981346652067573</v>
      </c>
      <c r="W371">
        <f t="shared" si="167"/>
        <v>24979.08690809707</v>
      </c>
      <c r="X371">
        <f t="shared" si="168"/>
        <v>27475.359524981155</v>
      </c>
      <c r="Y371">
        <f t="shared" si="169"/>
        <v>319.86097207173708</v>
      </c>
      <c r="Z371">
        <f t="shared" si="191"/>
        <v>59.909319851665664</v>
      </c>
      <c r="AA371">
        <f t="shared" si="192"/>
        <v>0.49048508852505063</v>
      </c>
      <c r="AB371">
        <f t="shared" si="193"/>
        <v>361</v>
      </c>
      <c r="AC371">
        <f>$AL$7*INDEX(I_L,MATCH(AB371-$AL$13,cpi_u,0))/INDEX(I_L,MATCH(AB2-$AL$13,cpi_u,0))</f>
        <v>1737.6860013834837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0.51757529503833588</v>
      </c>
      <c r="E372">
        <f t="shared" si="175"/>
        <v>5.893606860260947E-2</v>
      </c>
      <c r="F372">
        <f t="shared" si="176"/>
        <v>7.5517986560490373E-3</v>
      </c>
      <c r="G372">
        <f t="shared" si="177"/>
        <v>0.12058363411210597</v>
      </c>
      <c r="H372" t="b">
        <f t="shared" si="178"/>
        <v>0</v>
      </c>
      <c r="I372">
        <f t="shared" si="179"/>
        <v>1</v>
      </c>
      <c r="J372">
        <f t="shared" si="180"/>
        <v>1737.686001383483</v>
      </c>
      <c r="K372">
        <f t="shared" si="181"/>
        <v>11.324909245696974</v>
      </c>
      <c r="L372">
        <f t="shared" si="182"/>
        <v>222.65914780243739</v>
      </c>
      <c r="M372">
        <f t="shared" si="183"/>
        <v>1.4511221472574616</v>
      </c>
      <c r="N372">
        <f t="shared" si="165"/>
        <v>0.25125636382919148</v>
      </c>
      <c r="O372">
        <f t="shared" si="184"/>
        <v>0.99614408116442288</v>
      </c>
      <c r="P372">
        <f t="shared" si="185"/>
        <v>1749.01091062918</v>
      </c>
      <c r="Q372">
        <f t="shared" si="186"/>
        <v>0.48140361621615357</v>
      </c>
      <c r="R372">
        <f t="shared" si="187"/>
        <v>5.3248961141265094E-2</v>
      </c>
      <c r="S372">
        <f t="shared" si="188"/>
        <v>1749.7406894173619</v>
      </c>
      <c r="T372">
        <f t="shared" si="189"/>
        <v>222.65914780243739</v>
      </c>
      <c r="U372">
        <f t="shared" si="166"/>
        <v>2987.744569248965</v>
      </c>
      <c r="V372">
        <f t="shared" si="190"/>
        <v>0.37321155764934283</v>
      </c>
      <c r="W372">
        <f t="shared" si="167"/>
        <v>24777.363787786275</v>
      </c>
      <c r="X372">
        <f t="shared" si="168"/>
        <v>27274.301390909808</v>
      </c>
      <c r="Y372">
        <f t="shared" si="169"/>
        <v>301.08981033580704</v>
      </c>
      <c r="Z372">
        <f t="shared" si="191"/>
        <v>56.161080417956889</v>
      </c>
      <c r="AA372">
        <f t="shared" si="192"/>
        <v>0.45978677723203915</v>
      </c>
      <c r="AB372">
        <f t="shared" si="193"/>
        <v>361</v>
      </c>
      <c r="AC372">
        <f>$AL$7*INDEX(I_L,MATCH(AB372-$AL$13,cpi_u,0))/INDEX(I_L,MATCH(AB2-$AL$13,cpi_u,0))</f>
        <v>1737.6860013834837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0.51757529503833588</v>
      </c>
      <c r="E373">
        <f t="shared" si="175"/>
        <v>5.893606860260947E-2</v>
      </c>
      <c r="F373">
        <f t="shared" si="176"/>
        <v>7.1067253323830373E-3</v>
      </c>
      <c r="G373">
        <f t="shared" si="177"/>
        <v>0.11347690877972294</v>
      </c>
      <c r="H373" t="b">
        <f t="shared" si="178"/>
        <v>0</v>
      </c>
      <c r="I373">
        <f t="shared" si="179"/>
        <v>1</v>
      </c>
      <c r="J373">
        <f t="shared" si="180"/>
        <v>1737.686001383483</v>
      </c>
      <c r="K373">
        <f t="shared" si="181"/>
        <v>11.348236704513937</v>
      </c>
      <c r="L373">
        <f t="shared" si="182"/>
        <v>209.5364929925544</v>
      </c>
      <c r="M373">
        <f t="shared" si="183"/>
        <v>1.3684116225946799</v>
      </c>
      <c r="N373">
        <f t="shared" si="165"/>
        <v>0.25028766755355147</v>
      </c>
      <c r="O373">
        <f t="shared" si="184"/>
        <v>0.99614459008768219</v>
      </c>
      <c r="P373">
        <f t="shared" si="185"/>
        <v>1749.034238087997</v>
      </c>
      <c r="Q373">
        <f t="shared" si="186"/>
        <v>0.48140361621615357</v>
      </c>
      <c r="R373">
        <f t="shared" si="187"/>
        <v>5.3248961141265094E-2</v>
      </c>
      <c r="S373">
        <f t="shared" si="188"/>
        <v>1749.7655201009957</v>
      </c>
      <c r="T373">
        <f t="shared" si="189"/>
        <v>209.5364929925544</v>
      </c>
      <c r="U373">
        <f t="shared" si="166"/>
        <v>2787.2387894619687</v>
      </c>
      <c r="V373">
        <f t="shared" si="190"/>
        <v>0.34816554964645274</v>
      </c>
      <c r="W373">
        <f t="shared" si="167"/>
        <v>24562.167047328112</v>
      </c>
      <c r="X373">
        <f t="shared" si="168"/>
        <v>27061.099403988079</v>
      </c>
      <c r="Y373">
        <f t="shared" si="169"/>
        <v>283.57111908340113</v>
      </c>
      <c r="Z373">
        <f t="shared" si="191"/>
        <v>52.647377318830081</v>
      </c>
      <c r="AA373">
        <f t="shared" si="192"/>
        <v>0.43096367185825402</v>
      </c>
      <c r="AB373">
        <f t="shared" si="193"/>
        <v>361</v>
      </c>
      <c r="AC373">
        <f>$AL$7*INDEX(I_L,MATCH(AB373-$AL$13,cpi_u,0))/INDEX(I_L,MATCH(AB2-$AL$13,cpi_u,0))</f>
        <v>1737.6860013834837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0.55808550757359299</v>
      </c>
      <c r="E374">
        <f t="shared" si="175"/>
        <v>6.5789264477715492E-2</v>
      </c>
      <c r="F374">
        <f t="shared" si="176"/>
        <v>7.4655623638227881E-3</v>
      </c>
      <c r="G374">
        <f t="shared" si="177"/>
        <v>0.10601134641590015</v>
      </c>
      <c r="H374" t="b">
        <f t="shared" si="178"/>
        <v>0</v>
      </c>
      <c r="I374">
        <f t="shared" si="179"/>
        <v>1</v>
      </c>
      <c r="J374">
        <f t="shared" si="180"/>
        <v>1737.686001383483</v>
      </c>
      <c r="K374">
        <f t="shared" si="181"/>
        <v>11.371612214076656</v>
      </c>
      <c r="L374">
        <f t="shared" si="182"/>
        <v>197.18723586679502</v>
      </c>
      <c r="M374">
        <f t="shared" si="183"/>
        <v>1.2904154018951599</v>
      </c>
      <c r="N374">
        <f t="shared" si="165"/>
        <v>0.24932283320893595</v>
      </c>
      <c r="O374">
        <f t="shared" si="184"/>
        <v>0.99614509834205434</v>
      </c>
      <c r="P374">
        <f t="shared" si="185"/>
        <v>1749.0576135975596</v>
      </c>
      <c r="Q374">
        <f t="shared" si="186"/>
        <v>0.51908269981057675</v>
      </c>
      <c r="R374">
        <f t="shared" si="187"/>
        <v>5.9181460936518104E-2</v>
      </c>
      <c r="S374">
        <f t="shared" si="188"/>
        <v>1749.7904019317721</v>
      </c>
      <c r="T374">
        <f t="shared" si="189"/>
        <v>197.18723586679502</v>
      </c>
      <c r="U374">
        <f t="shared" si="166"/>
        <v>2598.4545926156684</v>
      </c>
      <c r="V374">
        <f t="shared" si="190"/>
        <v>0.32458373315191258</v>
      </c>
      <c r="W374">
        <f t="shared" si="167"/>
        <v>24511.098863149033</v>
      </c>
      <c r="X374">
        <f t="shared" si="168"/>
        <v>27004.235740610398</v>
      </c>
      <c r="Y374">
        <f t="shared" si="169"/>
        <v>264.30079717881245</v>
      </c>
      <c r="Z374">
        <f t="shared" si="191"/>
        <v>49.353533336432136</v>
      </c>
      <c r="AA374">
        <f t="shared" si="192"/>
        <v>0.40390119707848637</v>
      </c>
      <c r="AB374">
        <f t="shared" si="193"/>
        <v>361</v>
      </c>
      <c r="AC374">
        <f>$AL$7*INDEX(I_L,MATCH(AB374-$AL$13,cpi_u,0))/INDEX(I_L,MATCH(AB2-$AL$13,cpi_u,0))</f>
        <v>1737.6860013834837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0.55808550757359299</v>
      </c>
      <c r="E375">
        <f t="shared" si="175"/>
        <v>6.5789264477715492E-2</v>
      </c>
      <c r="F375">
        <f t="shared" si="176"/>
        <v>6.9744085069943715E-3</v>
      </c>
      <c r="G375">
        <f t="shared" si="177"/>
        <v>9.9036937908905776E-2</v>
      </c>
      <c r="H375" t="b">
        <f t="shared" si="178"/>
        <v>1</v>
      </c>
      <c r="I375">
        <f t="shared" si="179"/>
        <v>1.0249999999999995</v>
      </c>
      <c r="J375">
        <f t="shared" si="180"/>
        <v>1781.1281514180691</v>
      </c>
      <c r="K375">
        <f t="shared" si="181"/>
        <v>11.395035873361817</v>
      </c>
      <c r="L375">
        <f t="shared" si="182"/>
        <v>188.81979347109279</v>
      </c>
      <c r="M375">
        <f t="shared" si="183"/>
        <v>1.2080030953925689</v>
      </c>
      <c r="N375">
        <f t="shared" si="165"/>
        <v>0.24836184475251694</v>
      </c>
      <c r="O375">
        <f t="shared" si="184"/>
        <v>0.99614560590359691</v>
      </c>
      <c r="P375">
        <f t="shared" si="185"/>
        <v>1792.523187291431</v>
      </c>
      <c r="Q375">
        <f t="shared" si="186"/>
        <v>0.51908269981057675</v>
      </c>
      <c r="R375">
        <f t="shared" si="187"/>
        <v>5.9181460936518104E-2</v>
      </c>
      <c r="S375">
        <f t="shared" si="188"/>
        <v>1793.2574850496324</v>
      </c>
      <c r="T375">
        <f t="shared" si="189"/>
        <v>188.81979347109279</v>
      </c>
      <c r="U375">
        <f t="shared" si="166"/>
        <v>2417.4437680389356</v>
      </c>
      <c r="V375">
        <f t="shared" si="190"/>
        <v>0.30197292080637939</v>
      </c>
      <c r="W375">
        <f t="shared" si="167"/>
        <v>24409.516480229846</v>
      </c>
      <c r="X375">
        <f t="shared" si="168"/>
        <v>26897.180747257946</v>
      </c>
      <c r="Y375">
        <f t="shared" si="169"/>
        <v>246.37065155186554</v>
      </c>
      <c r="Z375">
        <f t="shared" si="191"/>
        <v>47.077085874139001</v>
      </c>
      <c r="AA375">
        <f t="shared" si="192"/>
        <v>0.37618130594521787</v>
      </c>
      <c r="AB375">
        <f t="shared" si="193"/>
        <v>373</v>
      </c>
      <c r="AC375">
        <f>$AL$7*INDEX(I_L,MATCH(AB375-$AL$13,cpi_u,0))/INDEX(I_L,MATCH(AB2-$AL$13,cpi_u,0))</f>
        <v>1781.1281514180698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0.55808550757359299</v>
      </c>
      <c r="E376">
        <f t="shared" si="175"/>
        <v>6.5789264477715492E-2</v>
      </c>
      <c r="F376">
        <f t="shared" si="176"/>
        <v>6.5155673011520893E-3</v>
      </c>
      <c r="G376">
        <f t="shared" si="177"/>
        <v>9.2521370607753686E-2</v>
      </c>
      <c r="H376" t="b">
        <f t="shared" si="178"/>
        <v>0</v>
      </c>
      <c r="I376">
        <f t="shared" si="179"/>
        <v>1</v>
      </c>
      <c r="J376">
        <f t="shared" si="180"/>
        <v>1781.1281514180691</v>
      </c>
      <c r="K376">
        <f t="shared" si="181"/>
        <v>11.418507781549915</v>
      </c>
      <c r="L376">
        <f t="shared" si="182"/>
        <v>176.39747813979542</v>
      </c>
      <c r="M376">
        <f t="shared" si="183"/>
        <v>1.1308540461737162</v>
      </c>
      <c r="N376">
        <f t="shared" si="165"/>
        <v>0.24740468620534276</v>
      </c>
      <c r="O376">
        <f t="shared" si="184"/>
        <v>0.99614611274880827</v>
      </c>
      <c r="P376">
        <f t="shared" si="185"/>
        <v>1792.5466591996189</v>
      </c>
      <c r="Q376">
        <f t="shared" si="186"/>
        <v>0.51908269981057675</v>
      </c>
      <c r="R376">
        <f t="shared" si="187"/>
        <v>5.9181460936518104E-2</v>
      </c>
      <c r="S376">
        <f t="shared" si="188"/>
        <v>1793.2824694909757</v>
      </c>
      <c r="T376">
        <f t="shared" si="189"/>
        <v>176.39747813979542</v>
      </c>
      <c r="U376">
        <f t="shared" si="166"/>
        <v>2248.3003698102616</v>
      </c>
      <c r="V376">
        <f t="shared" si="190"/>
        <v>0.28084451787369669</v>
      </c>
      <c r="W376">
        <f t="shared" si="167"/>
        <v>24300.335749909911</v>
      </c>
      <c r="X376">
        <f t="shared" si="168"/>
        <v>26782.925241340505</v>
      </c>
      <c r="Y376">
        <f t="shared" si="169"/>
        <v>229.6925824035647</v>
      </c>
      <c r="Z376">
        <f t="shared" si="191"/>
        <v>43.810403080491369</v>
      </c>
      <c r="AA376">
        <f t="shared" si="192"/>
        <v>0.35034324687058482</v>
      </c>
      <c r="AB376">
        <f t="shared" si="193"/>
        <v>373</v>
      </c>
      <c r="AC376">
        <f>$AL$7*INDEX(I_L,MATCH(AB376-$AL$13,cpi_u,0))/INDEX(I_L,MATCH(AB2-$AL$13,cpi_u,0))</f>
        <v>1781.1281514180698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0.55808550757359299</v>
      </c>
      <c r="E377">
        <f t="shared" si="175"/>
        <v>6.5789264477715492E-2</v>
      </c>
      <c r="F377">
        <f t="shared" si="176"/>
        <v>6.0869129207542401E-3</v>
      </c>
      <c r="G377">
        <f t="shared" si="177"/>
        <v>8.643445768699945E-2</v>
      </c>
      <c r="H377" t="b">
        <f t="shared" si="178"/>
        <v>0</v>
      </c>
      <c r="I377">
        <f t="shared" si="179"/>
        <v>1</v>
      </c>
      <c r="J377">
        <f t="shared" si="180"/>
        <v>1781.1281514180691</v>
      </c>
      <c r="K377">
        <f t="shared" si="181"/>
        <v>11.442028038025832</v>
      </c>
      <c r="L377">
        <f t="shared" si="182"/>
        <v>164.79241779725439</v>
      </c>
      <c r="M377">
        <f t="shared" si="183"/>
        <v>1.0586321166104968</v>
      </c>
      <c r="N377">
        <f t="shared" si="165"/>
        <v>0.24645134165224206</v>
      </c>
      <c r="O377">
        <f t="shared" si="184"/>
        <v>0.99614661885462652</v>
      </c>
      <c r="P377">
        <f t="shared" si="185"/>
        <v>1792.570179456095</v>
      </c>
      <c r="Q377">
        <f t="shared" si="186"/>
        <v>0.51908269981057675</v>
      </c>
      <c r="R377">
        <f t="shared" si="187"/>
        <v>5.9181460936518104E-2</v>
      </c>
      <c r="S377">
        <f t="shared" si="188"/>
        <v>1793.3075053961775</v>
      </c>
      <c r="T377">
        <f t="shared" si="189"/>
        <v>164.79241779725439</v>
      </c>
      <c r="U377">
        <f t="shared" si="166"/>
        <v>2090.2437307915793</v>
      </c>
      <c r="V377">
        <f t="shared" si="190"/>
        <v>0.26110100798596547</v>
      </c>
      <c r="W377">
        <f t="shared" si="167"/>
        <v>24182.991213537414</v>
      </c>
      <c r="X377">
        <f t="shared" si="168"/>
        <v>26660.987715194082</v>
      </c>
      <c r="Y377">
        <f t="shared" si="169"/>
        <v>214.1842837709759</v>
      </c>
      <c r="Z377">
        <f t="shared" si="191"/>
        <v>40.770416414149466</v>
      </c>
      <c r="AA377">
        <f t="shared" si="192"/>
        <v>0.32625924034181175</v>
      </c>
      <c r="AB377">
        <f t="shared" si="193"/>
        <v>373</v>
      </c>
      <c r="AC377">
        <f>$AL$7*INDEX(I_L,MATCH(AB377-$AL$13,cpi_u,0))/INDEX(I_L,MATCH(AB2-$AL$13,cpi_u,0))</f>
        <v>1781.1281514180698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0.55808550757359299</v>
      </c>
      <c r="E378">
        <f t="shared" si="175"/>
        <v>6.5789264477715492E-2</v>
      </c>
      <c r="F378">
        <f t="shared" si="176"/>
        <v>5.6864593967579161E-3</v>
      </c>
      <c r="G378">
        <f t="shared" si="177"/>
        <v>8.0747998290241541E-2</v>
      </c>
      <c r="H378" t="b">
        <f t="shared" si="178"/>
        <v>0</v>
      </c>
      <c r="I378">
        <f t="shared" si="179"/>
        <v>1</v>
      </c>
      <c r="J378">
        <f t="shared" si="180"/>
        <v>1781.1281514180691</v>
      </c>
      <c r="K378">
        <f t="shared" si="181"/>
        <v>11.465596742379116</v>
      </c>
      <c r="L378">
        <f t="shared" si="182"/>
        <v>153.95084583886864</v>
      </c>
      <c r="M378">
        <f t="shared" si="183"/>
        <v>0.99102263648536648</v>
      </c>
      <c r="N378">
        <f t="shared" si="165"/>
        <v>0.24550179524172336</v>
      </c>
      <c r="O378">
        <f t="shared" si="184"/>
        <v>0.99614712419842066</v>
      </c>
      <c r="P378">
        <f t="shared" si="185"/>
        <v>1792.5937481604483</v>
      </c>
      <c r="Q378">
        <f t="shared" si="186"/>
        <v>0.51908269981057675</v>
      </c>
      <c r="R378">
        <f t="shared" si="187"/>
        <v>5.9181460936518104E-2</v>
      </c>
      <c r="S378">
        <f t="shared" si="188"/>
        <v>1793.3325928712447</v>
      </c>
      <c r="T378">
        <f t="shared" si="189"/>
        <v>153.95084583886864</v>
      </c>
      <c r="U378">
        <f t="shared" si="166"/>
        <v>1942.5445287413013</v>
      </c>
      <c r="V378">
        <f t="shared" si="190"/>
        <v>0.24265128847911829</v>
      </c>
      <c r="W378">
        <f t="shared" si="167"/>
        <v>24056.87533898979</v>
      </c>
      <c r="X378">
        <f t="shared" si="168"/>
        <v>26530.854468869882</v>
      </c>
      <c r="Y378">
        <f t="shared" si="169"/>
        <v>199.76886254965092</v>
      </c>
      <c r="Z378">
        <f t="shared" si="191"/>
        <v>37.941392505486661</v>
      </c>
      <c r="AA378">
        <f t="shared" si="192"/>
        <v>0.30381018530890158</v>
      </c>
      <c r="AB378">
        <f t="shared" si="193"/>
        <v>373</v>
      </c>
      <c r="AC378">
        <f>$AL$7*INDEX(I_L,MATCH(AB378-$AL$13,cpi_u,0))/INDEX(I_L,MATCH(AB2-$AL$13,cpi_u,0))</f>
        <v>1781.1281514180698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0.55808550757359299</v>
      </c>
      <c r="E379">
        <f t="shared" si="175"/>
        <v>6.5789264477715492E-2</v>
      </c>
      <c r="F379">
        <f t="shared" si="176"/>
        <v>5.3123514155628193E-3</v>
      </c>
      <c r="G379">
        <f t="shared" si="177"/>
        <v>7.5435646874678727E-2</v>
      </c>
      <c r="H379" t="b">
        <f t="shared" si="178"/>
        <v>0</v>
      </c>
      <c r="I379">
        <f t="shared" si="179"/>
        <v>1</v>
      </c>
      <c r="J379">
        <f t="shared" si="180"/>
        <v>1781.1281514180691</v>
      </c>
      <c r="K379">
        <f t="shared" si="181"/>
        <v>11.489213994404462</v>
      </c>
      <c r="L379">
        <f t="shared" si="182"/>
        <v>143.82253292540733</v>
      </c>
      <c r="M379">
        <f t="shared" si="183"/>
        <v>0.92773103197639073</v>
      </c>
      <c r="N379">
        <f t="shared" si="165"/>
        <v>0.24455603118587169</v>
      </c>
      <c r="O379">
        <f t="shared" si="184"/>
        <v>0.99614762875798746</v>
      </c>
      <c r="P379">
        <f t="shared" si="185"/>
        <v>1792.6173654124736</v>
      </c>
      <c r="Q379">
        <f t="shared" si="186"/>
        <v>0.51908269981057675</v>
      </c>
      <c r="R379">
        <f t="shared" si="187"/>
        <v>5.9181460936518104E-2</v>
      </c>
      <c r="S379">
        <f t="shared" si="188"/>
        <v>1793.3577320224033</v>
      </c>
      <c r="T379">
        <f t="shared" si="189"/>
        <v>143.82253292540733</v>
      </c>
      <c r="U379">
        <f t="shared" si="166"/>
        <v>1804.521409282037</v>
      </c>
      <c r="V379">
        <f t="shared" si="190"/>
        <v>0.22541024855382041</v>
      </c>
      <c r="W379">
        <f t="shared" si="167"/>
        <v>23921.335390414159</v>
      </c>
      <c r="X379">
        <f t="shared" si="168"/>
        <v>26391.977458048768</v>
      </c>
      <c r="Y379">
        <f t="shared" si="169"/>
        <v>186.37448256781053</v>
      </c>
      <c r="Z379">
        <f t="shared" si="191"/>
        <v>35.308690029399365</v>
      </c>
      <c r="AA379">
        <f t="shared" si="192"/>
        <v>0.28288506962660376</v>
      </c>
      <c r="AB379">
        <f t="shared" si="193"/>
        <v>373</v>
      </c>
      <c r="AC379">
        <f>$AL$7*INDEX(I_L,MATCH(AB379-$AL$13,cpi_u,0))/INDEX(I_L,MATCH(AB2-$AL$13,cpi_u,0))</f>
        <v>1781.1281514180698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0.55808550757359299</v>
      </c>
      <c r="E380">
        <f t="shared" si="175"/>
        <v>6.5789264477715492E-2</v>
      </c>
      <c r="F380">
        <f t="shared" si="176"/>
        <v>4.962855723285791E-3</v>
      </c>
      <c r="G380">
        <f t="shared" si="177"/>
        <v>7.0472791151392933E-2</v>
      </c>
      <c r="H380" t="b">
        <f t="shared" si="178"/>
        <v>0</v>
      </c>
      <c r="I380">
        <f t="shared" si="179"/>
        <v>1</v>
      </c>
      <c r="J380">
        <f t="shared" si="180"/>
        <v>1781.1281514180691</v>
      </c>
      <c r="K380">
        <f t="shared" si="181"/>
        <v>11.512879894102122</v>
      </c>
      <c r="L380">
        <f t="shared" si="182"/>
        <v>134.36055426892275</v>
      </c>
      <c r="M380">
        <f t="shared" si="183"/>
        <v>0.8684815422020763</v>
      </c>
      <c r="N380">
        <f t="shared" si="165"/>
        <v>0.24361403376024046</v>
      </c>
      <c r="O380">
        <f t="shared" si="184"/>
        <v>0.99614813251154177</v>
      </c>
      <c r="P380">
        <f t="shared" si="185"/>
        <v>1792.6410313121712</v>
      </c>
      <c r="Q380">
        <f t="shared" si="186"/>
        <v>0.51908269981057675</v>
      </c>
      <c r="R380">
        <f t="shared" si="187"/>
        <v>5.9181460936518104E-2</v>
      </c>
      <c r="S380">
        <f t="shared" si="188"/>
        <v>1793.382922956097</v>
      </c>
      <c r="T380">
        <f t="shared" si="189"/>
        <v>134.36055426892275</v>
      </c>
      <c r="U380">
        <f t="shared" si="166"/>
        <v>1675.5378309821795</v>
      </c>
      <c r="V380">
        <f t="shared" si="190"/>
        <v>0.20929837518153396</v>
      </c>
      <c r="W380">
        <f t="shared" si="167"/>
        <v>23775.670065099472</v>
      </c>
      <c r="X380">
        <f t="shared" si="168"/>
        <v>26243.771998103664</v>
      </c>
      <c r="Y380">
        <f t="shared" si="169"/>
        <v>173.93403206495367</v>
      </c>
      <c r="Z380">
        <f t="shared" si="191"/>
        <v>32.858683899941681</v>
      </c>
      <c r="AA380">
        <f t="shared" si="192"/>
        <v>0.26338042055656263</v>
      </c>
      <c r="AB380">
        <f t="shared" si="193"/>
        <v>373</v>
      </c>
      <c r="AC380">
        <f>$AL$7*INDEX(I_L,MATCH(AB380-$AL$13,cpi_u,0))/INDEX(I_L,MATCH(AB2-$AL$13,cpi_u,0))</f>
        <v>1781.1281514180698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0.55808550757359299</v>
      </c>
      <c r="E381">
        <f t="shared" si="175"/>
        <v>6.5789264477715492E-2</v>
      </c>
      <c r="F381">
        <f t="shared" si="176"/>
        <v>4.6363530955417977E-3</v>
      </c>
      <c r="G381">
        <f t="shared" si="177"/>
        <v>6.583643805585114E-2</v>
      </c>
      <c r="H381" t="b">
        <f t="shared" si="178"/>
        <v>0</v>
      </c>
      <c r="I381">
        <f t="shared" si="179"/>
        <v>1</v>
      </c>
      <c r="J381">
        <f t="shared" si="180"/>
        <v>1781.1281514180691</v>
      </c>
      <c r="K381">
        <f t="shared" si="181"/>
        <v>11.536594541678337</v>
      </c>
      <c r="L381">
        <f t="shared" si="182"/>
        <v>125.52107222875216</v>
      </c>
      <c r="M381">
        <f t="shared" si="183"/>
        <v>0.81301601773399712</v>
      </c>
      <c r="N381">
        <f t="shared" si="165"/>
        <v>0.24267578730374198</v>
      </c>
      <c r="O381">
        <f t="shared" si="184"/>
        <v>0.99614863543771914</v>
      </c>
      <c r="P381">
        <f t="shared" si="185"/>
        <v>1792.6647459597475</v>
      </c>
      <c r="Q381">
        <f t="shared" si="186"/>
        <v>0.51908269981057675</v>
      </c>
      <c r="R381">
        <f t="shared" si="187"/>
        <v>5.9181460936518104E-2</v>
      </c>
      <c r="S381">
        <f t="shared" si="188"/>
        <v>1793.4081657789898</v>
      </c>
      <c r="T381">
        <f t="shared" si="189"/>
        <v>125.52107222875216</v>
      </c>
      <c r="U381">
        <f t="shared" si="166"/>
        <v>1554.9991179423703</v>
      </c>
      <c r="V381">
        <f t="shared" si="190"/>
        <v>0.19424138493087723</v>
      </c>
      <c r="W381">
        <f t="shared" si="167"/>
        <v>23619.125880157972</v>
      </c>
      <c r="X381">
        <f t="shared" si="168"/>
        <v>26085.614314695082</v>
      </c>
      <c r="Y381">
        <f t="shared" si="169"/>
        <v>162.38481303587571</v>
      </c>
      <c r="Z381">
        <f t="shared" si="191"/>
        <v>30.578694727556812</v>
      </c>
      <c r="AA381">
        <f t="shared" si="192"/>
        <v>0.24519979260693608</v>
      </c>
      <c r="AB381">
        <f t="shared" si="193"/>
        <v>373</v>
      </c>
      <c r="AC381">
        <f>$AL$7*INDEX(I_L,MATCH(AB381-$AL$13,cpi_u,0))/INDEX(I_L,MATCH(AB2-$AL$13,cpi_u,0))</f>
        <v>1781.1281514180698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0.55808550757359299</v>
      </c>
      <c r="E382">
        <f t="shared" si="175"/>
        <v>6.5789264477715492E-2</v>
      </c>
      <c r="F382">
        <f t="shared" si="176"/>
        <v>4.3313308355271236E-3</v>
      </c>
      <c r="G382">
        <f t="shared" si="177"/>
        <v>6.1505107220324019E-2</v>
      </c>
      <c r="H382" t="b">
        <f t="shared" si="178"/>
        <v>0</v>
      </c>
      <c r="I382">
        <f t="shared" si="179"/>
        <v>1</v>
      </c>
      <c r="J382">
        <f t="shared" si="180"/>
        <v>1781.1281514180691</v>
      </c>
      <c r="K382">
        <f t="shared" si="181"/>
        <v>11.560358037545756</v>
      </c>
      <c r="L382">
        <f t="shared" si="182"/>
        <v>117.26313321036837</v>
      </c>
      <c r="M382">
        <f t="shared" si="183"/>
        <v>0.76109279584234202</v>
      </c>
      <c r="N382">
        <f t="shared" si="165"/>
        <v>0.24174127621853186</v>
      </c>
      <c r="O382">
        <f t="shared" si="184"/>
        <v>0.99614913751555922</v>
      </c>
      <c r="P382">
        <f t="shared" si="185"/>
        <v>1792.6885094556148</v>
      </c>
      <c r="Q382">
        <f t="shared" si="186"/>
        <v>0.51908269981057675</v>
      </c>
      <c r="R382">
        <f t="shared" si="187"/>
        <v>5.9181460936518104E-2</v>
      </c>
      <c r="S382">
        <f t="shared" si="188"/>
        <v>1793.4334605979645</v>
      </c>
      <c r="T382">
        <f t="shared" si="189"/>
        <v>117.26313321036837</v>
      </c>
      <c r="U382">
        <f t="shared" si="166"/>
        <v>1442.349706238781</v>
      </c>
      <c r="V382">
        <f t="shared" si="190"/>
        <v>0.18016988000944184</v>
      </c>
      <c r="W382">
        <f t="shared" si="167"/>
        <v>23450.893290405729</v>
      </c>
      <c r="X382">
        <f t="shared" si="168"/>
        <v>25916.838930643175</v>
      </c>
      <c r="Y382">
        <f t="shared" si="169"/>
        <v>151.66825100229462</v>
      </c>
      <c r="Z382">
        <f t="shared" si="191"/>
        <v>28.456923173529717</v>
      </c>
      <c r="AA382">
        <f t="shared" si="192"/>
        <v>0.22825329017186874</v>
      </c>
      <c r="AB382">
        <f t="shared" si="193"/>
        <v>373</v>
      </c>
      <c r="AC382">
        <f>$AL$7*INDEX(I_L,MATCH(AB382-$AL$13,cpi_u,0))/INDEX(I_L,MATCH(AB2-$AL$13,cpi_u,0))</f>
        <v>1781.1281514180698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0.55808550757359299</v>
      </c>
      <c r="E383">
        <f t="shared" si="175"/>
        <v>6.5789264477715492E-2</v>
      </c>
      <c r="F383">
        <f t="shared" si="176"/>
        <v>4.0463757656481461E-3</v>
      </c>
      <c r="G383">
        <f t="shared" si="177"/>
        <v>5.7458731454675872E-2</v>
      </c>
      <c r="H383" t="b">
        <f t="shared" si="178"/>
        <v>0</v>
      </c>
      <c r="I383">
        <f t="shared" si="179"/>
        <v>1</v>
      </c>
      <c r="J383">
        <f t="shared" si="180"/>
        <v>1781.1281514180691</v>
      </c>
      <c r="K383">
        <f t="shared" si="181"/>
        <v>11.584170482323863</v>
      </c>
      <c r="L383">
        <f t="shared" si="182"/>
        <v>109.54847792610586</v>
      </c>
      <c r="M383">
        <f t="shared" si="183"/>
        <v>0.71248564757384181</v>
      </c>
      <c r="N383">
        <f t="shared" si="165"/>
        <v>0.24081048496989255</v>
      </c>
      <c r="O383">
        <f t="shared" si="184"/>
        <v>0.99614963872451023</v>
      </c>
      <c r="P383">
        <f t="shared" si="185"/>
        <v>1792.7123219003929</v>
      </c>
      <c r="Q383">
        <f t="shared" si="186"/>
        <v>0.51908269981057675</v>
      </c>
      <c r="R383">
        <f t="shared" si="187"/>
        <v>5.9181460936518104E-2</v>
      </c>
      <c r="S383">
        <f t="shared" si="188"/>
        <v>1793.458807520125</v>
      </c>
      <c r="T383">
        <f t="shared" si="189"/>
        <v>109.54847792610586</v>
      </c>
      <c r="U383">
        <f t="shared" si="166"/>
        <v>1337.0705714727624</v>
      </c>
      <c r="V383">
        <f t="shared" si="190"/>
        <v>0.16701902692835743</v>
      </c>
      <c r="W383">
        <f t="shared" si="167"/>
        <v>23270.102517446976</v>
      </c>
      <c r="X383">
        <f t="shared" si="168"/>
        <v>25736.735878133222</v>
      </c>
      <c r="Y383">
        <f t="shared" si="169"/>
        <v>141.72962386881568</v>
      </c>
      <c r="Z383">
        <f t="shared" si="191"/>
        <v>26.482388861654499</v>
      </c>
      <c r="AA383">
        <f t="shared" si="192"/>
        <v>0.21245712260570493</v>
      </c>
      <c r="AB383">
        <f t="shared" si="193"/>
        <v>373</v>
      </c>
      <c r="AC383">
        <f>$AL$7*INDEX(I_L,MATCH(AB383-$AL$13,cpi_u,0))/INDEX(I_L,MATCH(AB2-$AL$13,cpi_u,0))</f>
        <v>1781.1281514180698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0.55808550757359299</v>
      </c>
      <c r="E384">
        <f t="shared" si="175"/>
        <v>6.5789264477715492E-2</v>
      </c>
      <c r="F384">
        <f t="shared" si="176"/>
        <v>3.7801676802257014E-3</v>
      </c>
      <c r="G384">
        <f t="shared" si="177"/>
        <v>5.3678563774450169E-2</v>
      </c>
      <c r="H384" t="b">
        <f t="shared" si="178"/>
        <v>0</v>
      </c>
      <c r="I384">
        <f t="shared" si="179"/>
        <v>1</v>
      </c>
      <c r="J384">
        <f t="shared" si="180"/>
        <v>1781.1281514180691</v>
      </c>
      <c r="K384">
        <f t="shared" si="181"/>
        <v>11.608031976839399</v>
      </c>
      <c r="L384">
        <f t="shared" si="182"/>
        <v>102.3413641386941</v>
      </c>
      <c r="M384">
        <f t="shared" si="183"/>
        <v>0.66698279207450528</v>
      </c>
      <c r="N384">
        <f t="shared" si="165"/>
        <v>0.2398833980861127</v>
      </c>
      <c r="O384">
        <f t="shared" si="184"/>
        <v>0.99615013904442007</v>
      </c>
      <c r="P384">
        <f t="shared" si="185"/>
        <v>1792.7361833949085</v>
      </c>
      <c r="Q384">
        <f t="shared" si="186"/>
        <v>0.51908269981057675</v>
      </c>
      <c r="R384">
        <f t="shared" si="187"/>
        <v>5.9181460936518104E-2</v>
      </c>
      <c r="S384">
        <f t="shared" si="188"/>
        <v>1793.4842066527949</v>
      </c>
      <c r="T384">
        <f t="shared" si="189"/>
        <v>102.3413641386941</v>
      </c>
      <c r="U384">
        <f t="shared" si="166"/>
        <v>1238.6768255150971</v>
      </c>
      <c r="V384">
        <f t="shared" si="190"/>
        <v>0.15472825630165532</v>
      </c>
      <c r="W384">
        <f t="shared" si="167"/>
        <v>23075.819068480381</v>
      </c>
      <c r="X384">
        <f t="shared" si="168"/>
        <v>25544.547724581069</v>
      </c>
      <c r="Y384">
        <f t="shared" si="169"/>
        <v>132.51780860831343</v>
      </c>
      <c r="Z384">
        <f t="shared" si="191"/>
        <v>24.644873530719295</v>
      </c>
      <c r="AA384">
        <f t="shared" si="192"/>
        <v>0.19773318952761465</v>
      </c>
      <c r="AB384">
        <f t="shared" si="193"/>
        <v>373</v>
      </c>
      <c r="AC384">
        <f>$AL$7*INDEX(I_L,MATCH(AB384-$AL$13,cpi_u,0))/INDEX(I_L,MATCH(AB2-$AL$13,cpi_u,0))</f>
        <v>1781.1281514180698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0.55808550757359299</v>
      </c>
      <c r="E385">
        <f t="shared" si="175"/>
        <v>6.5789264477715492E-2</v>
      </c>
      <c r="F385">
        <f t="shared" si="176"/>
        <v>3.53147322894122E-3</v>
      </c>
      <c r="G385">
        <f t="shared" si="177"/>
        <v>5.0147090545508949E-2</v>
      </c>
      <c r="H385" t="b">
        <f t="shared" si="178"/>
        <v>0</v>
      </c>
      <c r="I385">
        <f t="shared" si="179"/>
        <v>1</v>
      </c>
      <c r="J385">
        <f t="shared" si="180"/>
        <v>1781.1281514180691</v>
      </c>
      <c r="K385">
        <f t="shared" si="181"/>
        <v>11.631942622126784</v>
      </c>
      <c r="L385">
        <f t="shared" si="182"/>
        <v>95.608401066363356</v>
      </c>
      <c r="M385">
        <f t="shared" si="183"/>
        <v>0.62438597386257777</v>
      </c>
      <c r="N385">
        <f t="shared" si="165"/>
        <v>0.2389600001583628</v>
      </c>
      <c r="O385">
        <f t="shared" si="184"/>
        <v>0.9961506384555282</v>
      </c>
      <c r="P385">
        <f t="shared" si="185"/>
        <v>1792.760094040196</v>
      </c>
      <c r="Q385">
        <f t="shared" si="186"/>
        <v>0.51908269981057675</v>
      </c>
      <c r="R385">
        <f t="shared" si="187"/>
        <v>5.9181460936518104E-2</v>
      </c>
      <c r="S385">
        <f t="shared" si="188"/>
        <v>1793.5096581035195</v>
      </c>
      <c r="T385">
        <f t="shared" si="189"/>
        <v>95.608401066363356</v>
      </c>
      <c r="U385">
        <f t="shared" si="166"/>
        <v>1146.7154713165469</v>
      </c>
      <c r="V385">
        <f t="shared" si="190"/>
        <v>0.14324098239034797</v>
      </c>
      <c r="W385">
        <f t="shared" si="167"/>
        <v>22867.038921747455</v>
      </c>
      <c r="X385">
        <f t="shared" si="168"/>
        <v>25339.46639970451</v>
      </c>
      <c r="Y385">
        <f t="shared" si="169"/>
        <v>123.98504460431677</v>
      </c>
      <c r="Z385">
        <f t="shared" si="191"/>
        <v>22.934868133379162</v>
      </c>
      <c r="AA385">
        <f t="shared" si="192"/>
        <v>0.18400869430214351</v>
      </c>
      <c r="AB385">
        <f t="shared" si="193"/>
        <v>373</v>
      </c>
      <c r="AC385">
        <f>$AL$7*INDEX(I_L,MATCH(AB385-$AL$13,cpi_u,0))/INDEX(I_L,MATCH(AB2-$AL$13,cpi_u,0))</f>
        <v>1781.1281514180698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0.59920836835655589</v>
      </c>
      <c r="E386">
        <f t="shared" si="175"/>
        <v>7.3362467041818036E-2</v>
      </c>
      <c r="F386">
        <f t="shared" si="176"/>
        <v>3.6789142773879652E-3</v>
      </c>
      <c r="G386">
        <f t="shared" si="177"/>
        <v>4.6468176268120984E-2</v>
      </c>
      <c r="H386" t="b">
        <f t="shared" si="178"/>
        <v>0</v>
      </c>
      <c r="I386">
        <f t="shared" si="179"/>
        <v>1</v>
      </c>
      <c r="J386">
        <f t="shared" si="180"/>
        <v>1781.1281514180691</v>
      </c>
      <c r="K386">
        <f t="shared" si="181"/>
        <v>11.655902519428574</v>
      </c>
      <c r="L386">
        <f t="shared" si="182"/>
        <v>89.318394682316892</v>
      </c>
      <c r="M386">
        <f t="shared" si="183"/>
        <v>0.58450959903141053</v>
      </c>
      <c r="N386">
        <f t="shared" ref="N386:N449" si="198">INDEX(P_L,MATCH(A386,curve_t,0))</f>
        <v>0.23804027584056908</v>
      </c>
      <c r="O386">
        <f t="shared" si="184"/>
        <v>0.9961511369384658</v>
      </c>
      <c r="P386">
        <f t="shared" si="185"/>
        <v>1792.7840539374977</v>
      </c>
      <c r="Q386">
        <f t="shared" si="186"/>
        <v>0.55733161562987898</v>
      </c>
      <c r="R386">
        <f t="shared" si="187"/>
        <v>6.5656557081837597E-2</v>
      </c>
      <c r="S386">
        <f t="shared" si="188"/>
        <v>1793.5351619800656</v>
      </c>
      <c r="T386">
        <f t="shared" si="189"/>
        <v>89.318394682316892</v>
      </c>
      <c r="U386">
        <f t="shared" ref="U386:U449" si="199">L387+M387+V387*O387+O387*U387</f>
        <v>1060.7633053883098</v>
      </c>
      <c r="V386">
        <f t="shared" si="190"/>
        <v>0.13250434109256939</v>
      </c>
      <c r="W386">
        <f t="shared" ref="W386:W449" si="200">P387+(1-E387)*(O387*(W387+$AL$14*W387))</f>
        <v>22827.736971378316</v>
      </c>
      <c r="X386">
        <f t="shared" ref="X386:X449" si="201">S387+(1-R387)*(O387*(X387+$AL$14*X387))</f>
        <v>25294.718358453269</v>
      </c>
      <c r="Y386">
        <f t="shared" ref="Y386:Y449" si="202">G386*(X386-W386)</f>
        <v>114.63612594477252</v>
      </c>
      <c r="Z386">
        <f t="shared" si="191"/>
        <v>21.343523607431155</v>
      </c>
      <c r="AA386">
        <f t="shared" si="192"/>
        <v>0.1712157837808585</v>
      </c>
      <c r="AB386">
        <f t="shared" si="193"/>
        <v>373</v>
      </c>
      <c r="AC386">
        <f>$AL$7*INDEX(I_L,MATCH(AB386-$AL$13,cpi_u,0))/INDEX(I_L,MATCH(AB2-$AL$13,cpi_u,0))</f>
        <v>1781.1281514180698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IF(B387&gt;=120,1,INDEX(mort_v2_F,MATCH(B387,mort_age,0))*INDEX(cif,MATCH(B387,cif_age,0),MATCH(C387,cif_year,0)))</f>
        <v>0.59920836835655589</v>
      </c>
      <c r="E387">
        <f t="shared" ref="E387:E450" si="208">1-(1-D387)^(1/12)</f>
        <v>7.3362467041818036E-2</v>
      </c>
      <c r="F387">
        <f t="shared" ref="F387:F450" si="209">G386*E387</f>
        <v>3.4090200499634167E-3</v>
      </c>
      <c r="G387">
        <f t="shared" ref="G387:G450" si="210">G386-F387</f>
        <v>4.305915621815757E-2</v>
      </c>
      <c r="H387" t="b">
        <f t="shared" ref="H387:H450" si="211">AND(A387-$AL$10&gt;0,MOD(A387-$AL$10,12)=0)</f>
        <v>1</v>
      </c>
      <c r="I387">
        <f t="shared" ref="I387:I450" si="212">IF($AL$4="CPI",IF(H387,INDEX(I_L,MATCH(A387-$AL$13,cpi_u,0))/INDEX(I_L,MATCH(A387-$AL$13-12,cpi_u,0)),1),1)</f>
        <v>1.0250000000000001</v>
      </c>
      <c r="J387">
        <f t="shared" ref="J387:J450" si="213">J386*I387</f>
        <v>1825.6563552035211</v>
      </c>
      <c r="K387">
        <f t="shared" ref="K387:K450" si="214">$AL$17*(INDEX(I_L,MATCH(A387-1,cpi_u,0))/$AL$18)</f>
        <v>11.67991177019586</v>
      </c>
      <c r="L387">
        <f t="shared" ref="L387:L450" si="215">G386*J387</f>
        <v>84.834921318612516</v>
      </c>
      <c r="M387">
        <f t="shared" ref="M387:M450" si="216">G386*K387</f>
        <v>0.54274419893356218</v>
      </c>
      <c r="N387">
        <f t="shared" si="198"/>
        <v>0.2371242098492834</v>
      </c>
      <c r="O387">
        <f t="shared" ref="O387:O450" si="217">N387/N386</f>
        <v>0.99615163447424659</v>
      </c>
      <c r="P387">
        <f t="shared" ref="P387:P450" si="218">J387+K387</f>
        <v>1837.3362669737169</v>
      </c>
      <c r="Q387">
        <f t="shared" ref="Q387:Q450" si="219">IF(B387&gt;=120,1,D387*$AL$15)</f>
        <v>0.55733161562987898</v>
      </c>
      <c r="R387">
        <f t="shared" ref="R387:R450" si="220">1-(1-Q387)^(1/12)</f>
        <v>6.5656557081837597E-2</v>
      </c>
      <c r="S387">
        <f t="shared" ref="S387:S450" si="221">J387+K387*$AL$16</f>
        <v>1838.0889221758734</v>
      </c>
      <c r="T387">
        <f t="shared" ref="T387:T450" si="222">L387</f>
        <v>84.834921318612516</v>
      </c>
      <c r="U387">
        <f t="shared" si="199"/>
        <v>979.03148664715286</v>
      </c>
      <c r="V387">
        <f t="shared" ref="V387:V450" si="223">$AL$14*U387</f>
        <v>0.12229488085428382</v>
      </c>
      <c r="W387">
        <f t="shared" si="200"/>
        <v>22736.894371244231</v>
      </c>
      <c r="X387">
        <f t="shared" si="201"/>
        <v>25198.771409638324</v>
      </c>
      <c r="Y387">
        <f t="shared" si="202"/>
        <v>106.00634798610638</v>
      </c>
      <c r="Z387">
        <f t="shared" ref="Z387:Z450" si="224">N386*L387</f>
        <v>20.194128071595497</v>
      </c>
      <c r="AA387">
        <f t="shared" ref="AA387:AA450" si="225">N386*M387+N387*V387</f>
        <v>0.15819405581619816</v>
      </c>
      <c r="AB387">
        <f t="shared" ref="AB387:AB450" si="226">IF(H387,A387,AB386)</f>
        <v>385</v>
      </c>
      <c r="AC387">
        <f>$AL$7*INDEX(I_L,MATCH(AB387-$AL$13,cpi_u,0))/INDEX(I_L,MATCH(AB2-$AL$13,cpi_u,0))</f>
        <v>1825.6563552035218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0.59920836835655589</v>
      </c>
      <c r="E388">
        <f t="shared" si="208"/>
        <v>7.3362467041818036E-2</v>
      </c>
      <c r="F388">
        <f t="shared" si="209"/>
        <v>3.1589259289030789E-3</v>
      </c>
      <c r="G388">
        <f t="shared" si="210"/>
        <v>3.990023028925449E-2</v>
      </c>
      <c r="H388" t="b">
        <f t="shared" si="211"/>
        <v>0</v>
      </c>
      <c r="I388">
        <f t="shared" si="212"/>
        <v>1</v>
      </c>
      <c r="J388">
        <f t="shared" si="213"/>
        <v>1825.6563552035211</v>
      </c>
      <c r="K388">
        <f t="shared" si="214"/>
        <v>11.70397047608866</v>
      </c>
      <c r="L388">
        <f t="shared" si="215"/>
        <v>78.611222199380578</v>
      </c>
      <c r="M388">
        <f t="shared" si="216"/>
        <v>0.50396309310260567</v>
      </c>
      <c r="N388">
        <f t="shared" si="198"/>
        <v>0.23621178696355105</v>
      </c>
      <c r="O388">
        <f t="shared" si="217"/>
        <v>0.99615213104426459</v>
      </c>
      <c r="P388">
        <f t="shared" si="218"/>
        <v>1837.3603256796098</v>
      </c>
      <c r="Q388">
        <f t="shared" si="219"/>
        <v>0.55733161562987898</v>
      </c>
      <c r="R388">
        <f t="shared" si="220"/>
        <v>6.5656557081837597E-2</v>
      </c>
      <c r="S388">
        <f t="shared" si="221"/>
        <v>1838.1145312282504</v>
      </c>
      <c r="T388">
        <f t="shared" si="222"/>
        <v>78.611222199380578</v>
      </c>
      <c r="U388">
        <f t="shared" si="199"/>
        <v>903.27960466880779</v>
      </c>
      <c r="V388">
        <f t="shared" si="223"/>
        <v>0.11283239930248436</v>
      </c>
      <c r="W388">
        <f t="shared" si="200"/>
        <v>22638.455921696008</v>
      </c>
      <c r="X388">
        <f t="shared" si="201"/>
        <v>25095.658385927069</v>
      </c>
      <c r="Y388">
        <f t="shared" si="202"/>
        <v>98.042944190142947</v>
      </c>
      <c r="Z388">
        <f t="shared" si="224"/>
        <v>18.640623949314566</v>
      </c>
      <c r="AA388">
        <f t="shared" si="225"/>
        <v>0.14615419291178097</v>
      </c>
      <c r="AB388">
        <f t="shared" si="226"/>
        <v>385</v>
      </c>
      <c r="AC388">
        <f>$AL$7*INDEX(I_L,MATCH(AB388-$AL$13,cpi_u,0))/INDEX(I_L,MATCH(AB2-$AL$13,cpi_u,0))</f>
        <v>1825.6563552035218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0.59920836835655589</v>
      </c>
      <c r="E389">
        <f t="shared" si="208"/>
        <v>7.3362467041818036E-2</v>
      </c>
      <c r="F389">
        <f t="shared" si="209"/>
        <v>2.9271793295563824E-3</v>
      </c>
      <c r="G389">
        <f t="shared" si="210"/>
        <v>3.6973050959698106E-2</v>
      </c>
      <c r="H389" t="b">
        <f t="shared" si="211"/>
        <v>0</v>
      </c>
      <c r="I389">
        <f t="shared" si="212"/>
        <v>1</v>
      </c>
      <c r="J389">
        <f t="shared" si="213"/>
        <v>1825.6563552035211</v>
      </c>
      <c r="K389">
        <f t="shared" si="214"/>
        <v>11.728078738976476</v>
      </c>
      <c r="L389">
        <f t="shared" si="215"/>
        <v>72.844109001661494</v>
      </c>
      <c r="M389">
        <f t="shared" si="216"/>
        <v>0.46795304253567083</v>
      </c>
      <c r="N389">
        <f t="shared" si="198"/>
        <v>0.23530299202477498</v>
      </c>
      <c r="O389">
        <f t="shared" si="217"/>
        <v>0.99615262663028625</v>
      </c>
      <c r="P389">
        <f t="shared" si="218"/>
        <v>1837.3844339424975</v>
      </c>
      <c r="Q389">
        <f t="shared" si="219"/>
        <v>0.55733161562987898</v>
      </c>
      <c r="R389">
        <f t="shared" si="220"/>
        <v>6.5656557081837597E-2</v>
      </c>
      <c r="S389">
        <f t="shared" si="221"/>
        <v>1838.1401930310822</v>
      </c>
      <c r="T389">
        <f t="shared" si="222"/>
        <v>72.844109001661494</v>
      </c>
      <c r="U389">
        <f t="shared" si="199"/>
        <v>833.06900840573076</v>
      </c>
      <c r="V389">
        <f t="shared" si="223"/>
        <v>0.10406210271671601</v>
      </c>
      <c r="W389">
        <f t="shared" si="200"/>
        <v>22531.789689571589</v>
      </c>
      <c r="X389">
        <f t="shared" si="201"/>
        <v>24984.84713589372</v>
      </c>
      <c r="Y389">
        <f t="shared" si="202"/>
        <v>90.697017969935047</v>
      </c>
      <c r="Z389">
        <f t="shared" si="224"/>
        <v>17.206637157050157</v>
      </c>
      <c r="AA389">
        <f t="shared" si="225"/>
        <v>0.13502214851801417</v>
      </c>
      <c r="AB389">
        <f t="shared" si="226"/>
        <v>385</v>
      </c>
      <c r="AC389">
        <f>$AL$7*INDEX(I_L,MATCH(AB389-$AL$13,cpi_u,0))/INDEX(I_L,MATCH(AB2-$AL$13,cpi_u,0))</f>
        <v>1825.6563552035218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0.59920836835655589</v>
      </c>
      <c r="E390">
        <f t="shared" si="208"/>
        <v>7.3362467041818036E-2</v>
      </c>
      <c r="F390">
        <f t="shared" si="209"/>
        <v>2.7124342324663111E-3</v>
      </c>
      <c r="G390">
        <f t="shared" si="210"/>
        <v>3.4260616727231796E-2</v>
      </c>
      <c r="H390" t="b">
        <f t="shared" si="211"/>
        <v>0</v>
      </c>
      <c r="I390">
        <f t="shared" si="212"/>
        <v>1</v>
      </c>
      <c r="J390">
        <f t="shared" si="213"/>
        <v>1825.6563552035211</v>
      </c>
      <c r="K390">
        <f t="shared" si="214"/>
        <v>11.752236660938593</v>
      </c>
      <c r="L390">
        <f t="shared" si="215"/>
        <v>67.500085455836498</v>
      </c>
      <c r="M390">
        <f t="shared" si="216"/>
        <v>0.43451604495531487</v>
      </c>
      <c r="N390">
        <f t="shared" si="198"/>
        <v>0.23439780993657788</v>
      </c>
      <c r="O390">
        <f t="shared" si="217"/>
        <v>0.99615312121444766</v>
      </c>
      <c r="P390">
        <f t="shared" si="218"/>
        <v>1837.4085918644596</v>
      </c>
      <c r="Q390">
        <f t="shared" si="219"/>
        <v>0.55733161562987898</v>
      </c>
      <c r="R390">
        <f t="shared" si="220"/>
        <v>6.5656557081837597E-2</v>
      </c>
      <c r="S390">
        <f t="shared" si="221"/>
        <v>1838.1659076930262</v>
      </c>
      <c r="T390">
        <f t="shared" si="222"/>
        <v>67.500085455836498</v>
      </c>
      <c r="U390">
        <f t="shared" si="199"/>
        <v>767.99321955594348</v>
      </c>
      <c r="V390">
        <f t="shared" si="223"/>
        <v>9.5933216207520919E-2</v>
      </c>
      <c r="W390">
        <f t="shared" si="200"/>
        <v>22416.211175367134</v>
      </c>
      <c r="X390">
        <f t="shared" si="201"/>
        <v>24865.765997159007</v>
      </c>
      <c r="Y390">
        <f t="shared" si="202"/>
        <v>83.923258901753954</v>
      </c>
      <c r="Z390">
        <f t="shared" si="224"/>
        <v>15.882972069686325</v>
      </c>
      <c r="AA390">
        <f t="shared" si="225"/>
        <v>0.12472946123997235</v>
      </c>
      <c r="AB390">
        <f t="shared" si="226"/>
        <v>385</v>
      </c>
      <c r="AC390">
        <f>$AL$7*INDEX(I_L,MATCH(AB390-$AL$13,cpi_u,0))/INDEX(I_L,MATCH(AB2-$AL$13,cpi_u,0))</f>
        <v>1825.6563552035218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0.59920836835655589</v>
      </c>
      <c r="E391">
        <f t="shared" si="208"/>
        <v>7.3362467041818036E-2</v>
      </c>
      <c r="F391">
        <f t="shared" si="209"/>
        <v>2.5134433654839024E-3</v>
      </c>
      <c r="G391">
        <f t="shared" si="210"/>
        <v>3.1747173361747892E-2</v>
      </c>
      <c r="H391" t="b">
        <f t="shared" si="211"/>
        <v>0</v>
      </c>
      <c r="I391">
        <f t="shared" si="212"/>
        <v>1</v>
      </c>
      <c r="J391">
        <f t="shared" si="213"/>
        <v>1825.6563552035211</v>
      </c>
      <c r="K391">
        <f t="shared" si="214"/>
        <v>11.776444344264572</v>
      </c>
      <c r="L391">
        <f t="shared" si="215"/>
        <v>62.548112661262792</v>
      </c>
      <c r="M391">
        <f t="shared" si="216"/>
        <v>0.40346824608842508</v>
      </c>
      <c r="N391">
        <f t="shared" si="198"/>
        <v>0.23349622566466183</v>
      </c>
      <c r="O391">
        <f t="shared" si="217"/>
        <v>0.99615361477925068</v>
      </c>
      <c r="P391">
        <f t="shared" si="218"/>
        <v>1837.4327995477856</v>
      </c>
      <c r="Q391">
        <f t="shared" si="219"/>
        <v>0.55733161562987898</v>
      </c>
      <c r="R391">
        <f t="shared" si="220"/>
        <v>6.5656557081837597E-2</v>
      </c>
      <c r="S391">
        <f t="shared" si="221"/>
        <v>1838.1916753229636</v>
      </c>
      <c r="T391">
        <f t="shared" si="222"/>
        <v>62.548112661262792</v>
      </c>
      <c r="U391">
        <f t="shared" si="199"/>
        <v>707.67557283950453</v>
      </c>
      <c r="V391">
        <f t="shared" si="223"/>
        <v>8.839868895359182E-2</v>
      </c>
      <c r="W391">
        <f t="shared" si="200"/>
        <v>22290.978940889949</v>
      </c>
      <c r="X391">
        <f t="shared" si="201"/>
        <v>24737.80086303447</v>
      </c>
      <c r="Y391">
        <f t="shared" si="202"/>
        <v>77.679679747647327</v>
      </c>
      <c r="Z391">
        <f t="shared" si="224"/>
        <v>14.661140623466336</v>
      </c>
      <c r="AA391">
        <f t="shared" si="225"/>
        <v>0.11521283348644722</v>
      </c>
      <c r="AB391">
        <f t="shared" si="226"/>
        <v>385</v>
      </c>
      <c r="AC391">
        <f>$AL$7*INDEX(I_L,MATCH(AB391-$AL$13,cpi_u,0))/INDEX(I_L,MATCH(AB2-$AL$13,cpi_u,0))</f>
        <v>1825.6563552035218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0.59920836835655589</v>
      </c>
      <c r="E392">
        <f t="shared" si="208"/>
        <v>7.3362467041818036E-2</v>
      </c>
      <c r="F392">
        <f t="shared" si="209"/>
        <v>2.3290509594221134E-3</v>
      </c>
      <c r="G392">
        <f t="shared" si="210"/>
        <v>2.9418122402325778E-2</v>
      </c>
      <c r="H392" t="b">
        <f t="shared" si="211"/>
        <v>0</v>
      </c>
      <c r="I392">
        <f t="shared" si="212"/>
        <v>1</v>
      </c>
      <c r="J392">
        <f t="shared" si="213"/>
        <v>1825.6563552035211</v>
      </c>
      <c r="K392">
        <f t="shared" si="214"/>
        <v>11.800701891454672</v>
      </c>
      <c r="L392">
        <f t="shared" si="215"/>
        <v>57.95942880762297</v>
      </c>
      <c r="M392">
        <f t="shared" si="216"/>
        <v>0.37463892873831772</v>
      </c>
      <c r="N392">
        <f t="shared" si="198"/>
        <v>0.2325982242366644</v>
      </c>
      <c r="O392">
        <f t="shared" si="217"/>
        <v>0.99615410730755405</v>
      </c>
      <c r="P392">
        <f t="shared" si="218"/>
        <v>1837.4570570949759</v>
      </c>
      <c r="Q392">
        <f t="shared" si="219"/>
        <v>0.55733161562987898</v>
      </c>
      <c r="R392">
        <f t="shared" si="220"/>
        <v>6.5656557081837597E-2</v>
      </c>
      <c r="S392">
        <f t="shared" si="221"/>
        <v>1838.2174960299997</v>
      </c>
      <c r="T392">
        <f t="shared" si="222"/>
        <v>57.95942880762297</v>
      </c>
      <c r="U392">
        <f t="shared" si="199"/>
        <v>651.76702935049093</v>
      </c>
      <c r="V392">
        <f t="shared" si="223"/>
        <v>8.1414921058505049E-2</v>
      </c>
      <c r="W392">
        <f t="shared" si="200"/>
        <v>22155.289873257265</v>
      </c>
      <c r="X392">
        <f t="shared" si="201"/>
        <v>24600.292031410117</v>
      </c>
      <c r="Y392">
        <f t="shared" si="202"/>
        <v>71.927372762491316</v>
      </c>
      <c r="Z392">
        <f t="shared" si="224"/>
        <v>13.533307868259635</v>
      </c>
      <c r="AA392">
        <f t="shared" si="225"/>
        <v>0.10641374191202588</v>
      </c>
      <c r="AB392">
        <f t="shared" si="226"/>
        <v>385</v>
      </c>
      <c r="AC392">
        <f>$AL$7*INDEX(I_L,MATCH(AB392-$AL$13,cpi_u,0))/INDEX(I_L,MATCH(AB2-$AL$13,cpi_u,0))</f>
        <v>1825.6563552035218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0.59920836835655589</v>
      </c>
      <c r="E393">
        <f t="shared" si="208"/>
        <v>7.3362467041818036E-2</v>
      </c>
      <c r="F393">
        <f t="shared" si="209"/>
        <v>2.1581860351727938E-3</v>
      </c>
      <c r="G393">
        <f t="shared" si="210"/>
        <v>2.7259936367152984E-2</v>
      </c>
      <c r="H393" t="b">
        <f t="shared" si="211"/>
        <v>0</v>
      </c>
      <c r="I393">
        <f t="shared" si="212"/>
        <v>1</v>
      </c>
      <c r="J393">
        <f t="shared" si="213"/>
        <v>1825.6563552035211</v>
      </c>
      <c r="K393">
        <f t="shared" si="214"/>
        <v>11.825009405220294</v>
      </c>
      <c r="L393">
        <f t="shared" si="215"/>
        <v>53.707382121961132</v>
      </c>
      <c r="M393">
        <f t="shared" si="216"/>
        <v>0.34786957409142416</v>
      </c>
      <c r="N393">
        <f t="shared" si="198"/>
        <v>0.23170379074201336</v>
      </c>
      <c r="O393">
        <f t="shared" si="217"/>
        <v>0.99615459878257295</v>
      </c>
      <c r="P393">
        <f t="shared" si="218"/>
        <v>1837.4813646087414</v>
      </c>
      <c r="Q393">
        <f t="shared" si="219"/>
        <v>0.55733161562987898</v>
      </c>
      <c r="R393">
        <f t="shared" si="220"/>
        <v>6.5656557081837597E-2</v>
      </c>
      <c r="S393">
        <f t="shared" si="221"/>
        <v>1838.2433699234648</v>
      </c>
      <c r="T393">
        <f t="shared" si="222"/>
        <v>53.707382121961132</v>
      </c>
      <c r="U393">
        <f t="shared" si="199"/>
        <v>599.94415029008621</v>
      </c>
      <c r="V393">
        <f t="shared" si="223"/>
        <v>7.4941510441322023E-2</v>
      </c>
      <c r="W393">
        <f t="shared" si="200"/>
        <v>22008.27405499715</v>
      </c>
      <c r="X393">
        <f t="shared" si="201"/>
        <v>24452.530819721367</v>
      </c>
      <c r="Y393">
        <f t="shared" si="202"/>
        <v>66.630283871365393</v>
      </c>
      <c r="Z393">
        <f t="shared" si="224"/>
        <v>12.492241709968136</v>
      </c>
      <c r="AA393">
        <f t="shared" si="225"/>
        <v>9.8278077252816509E-2</v>
      </c>
      <c r="AB393">
        <f t="shared" si="226"/>
        <v>385</v>
      </c>
      <c r="AC393">
        <f>$AL$7*INDEX(I_L,MATCH(AB393-$AL$13,cpi_u,0))/INDEX(I_L,MATCH(AB2-$AL$13,cpi_u,0))</f>
        <v>1825.6563552035218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0.59920836835655589</v>
      </c>
      <c r="E394">
        <f t="shared" si="208"/>
        <v>7.3362467041818036E-2</v>
      </c>
      <c r="F394">
        <f t="shared" si="209"/>
        <v>1.9998561832973178E-3</v>
      </c>
      <c r="G394">
        <f t="shared" si="210"/>
        <v>2.5260080183855664E-2</v>
      </c>
      <c r="H394" t="b">
        <f t="shared" si="211"/>
        <v>0</v>
      </c>
      <c r="I394">
        <f t="shared" si="212"/>
        <v>1</v>
      </c>
      <c r="J394">
        <f t="shared" si="213"/>
        <v>1825.6563552035211</v>
      </c>
      <c r="K394">
        <f t="shared" si="214"/>
        <v>11.8493669884844</v>
      </c>
      <c r="L394">
        <f t="shared" si="215"/>
        <v>49.767276071136429</v>
      </c>
      <c r="M394">
        <f t="shared" si="216"/>
        <v>0.32301299009712792</v>
      </c>
      <c r="N394">
        <f t="shared" si="198"/>
        <v>0.23081291033177836</v>
      </c>
      <c r="O394">
        <f t="shared" si="217"/>
        <v>0.9961550891878721</v>
      </c>
      <c r="P394">
        <f t="shared" si="218"/>
        <v>1837.5057221920056</v>
      </c>
      <c r="Q394">
        <f t="shared" si="219"/>
        <v>0.55733161562987898</v>
      </c>
      <c r="R394">
        <f t="shared" si="220"/>
        <v>6.5656557081837597E-2</v>
      </c>
      <c r="S394">
        <f t="shared" si="221"/>
        <v>1838.2692971129138</v>
      </c>
      <c r="T394">
        <f t="shared" si="222"/>
        <v>49.767276071136429</v>
      </c>
      <c r="U394">
        <f t="shared" si="199"/>
        <v>551.90721931747282</v>
      </c>
      <c r="V394">
        <f t="shared" si="223"/>
        <v>6.8941018291656914E-2</v>
      </c>
      <c r="W394">
        <f t="shared" si="200"/>
        <v>21848.989207493105</v>
      </c>
      <c r="X394">
        <f t="shared" si="201"/>
        <v>24293.755928631981</v>
      </c>
      <c r="Y394">
        <f t="shared" si="202"/>
        <v>61.755003406789911</v>
      </c>
      <c r="Z394">
        <f t="shared" si="224"/>
        <v>11.531266520586604</v>
      </c>
      <c r="AA394">
        <f t="shared" si="225"/>
        <v>9.075581133755066E-2</v>
      </c>
      <c r="AB394">
        <f t="shared" si="226"/>
        <v>385</v>
      </c>
      <c r="AC394">
        <f>$AL$7*INDEX(I_L,MATCH(AB394-$AL$13,cpi_u,0))/INDEX(I_L,MATCH(AB2-$AL$13,cpi_u,0))</f>
        <v>1825.6563552035218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0.59920836835655589</v>
      </c>
      <c r="E395">
        <f t="shared" si="208"/>
        <v>7.3362467041818036E-2</v>
      </c>
      <c r="F395">
        <f t="shared" si="209"/>
        <v>1.8531417999617921E-3</v>
      </c>
      <c r="G395">
        <f t="shared" si="210"/>
        <v>2.340693838389387E-2</v>
      </c>
      <c r="H395" t="b">
        <f t="shared" si="211"/>
        <v>0</v>
      </c>
      <c r="I395">
        <f t="shared" si="212"/>
        <v>1</v>
      </c>
      <c r="J395">
        <f t="shared" si="213"/>
        <v>1825.6563552035211</v>
      </c>
      <c r="K395">
        <f t="shared" si="214"/>
        <v>11.873774744381956</v>
      </c>
      <c r="L395">
        <f t="shared" si="215"/>
        <v>46.116225920606624</v>
      </c>
      <c r="M395">
        <f t="shared" si="216"/>
        <v>0.2999325021281285</v>
      </c>
      <c r="N395">
        <f t="shared" si="198"/>
        <v>0.22992556821852028</v>
      </c>
      <c r="O395">
        <f t="shared" si="217"/>
        <v>0.99615557850736081</v>
      </c>
      <c r="P395">
        <f t="shared" si="218"/>
        <v>1837.5301299479031</v>
      </c>
      <c r="Q395">
        <f t="shared" si="219"/>
        <v>0.55733161562987898</v>
      </c>
      <c r="R395">
        <f t="shared" si="220"/>
        <v>6.5656557081837597E-2</v>
      </c>
      <c r="S395">
        <f t="shared" si="221"/>
        <v>1838.2952777081282</v>
      </c>
      <c r="T395">
        <f t="shared" si="222"/>
        <v>46.116225920606624</v>
      </c>
      <c r="U395">
        <f t="shared" si="199"/>
        <v>507.37850261801361</v>
      </c>
      <c r="V395">
        <f t="shared" si="223"/>
        <v>6.3378751727581478E-2</v>
      </c>
      <c r="W395">
        <f t="shared" si="200"/>
        <v>21676.414672289513</v>
      </c>
      <c r="X395">
        <f t="shared" si="201"/>
        <v>24123.149535780733</v>
      </c>
      <c r="Y395">
        <f t="shared" si="202"/>
        <v>57.270572191463955</v>
      </c>
      <c r="Z395">
        <f t="shared" si="224"/>
        <v>10.64422031825301</v>
      </c>
      <c r="AA395">
        <f t="shared" si="225"/>
        <v>8.3800689223230335E-2</v>
      </c>
      <c r="AB395">
        <f t="shared" si="226"/>
        <v>385</v>
      </c>
      <c r="AC395">
        <f>$AL$7*INDEX(I_L,MATCH(AB395-$AL$13,cpi_u,0))/INDEX(I_L,MATCH(AB2-$AL$13,cpi_u,0))</f>
        <v>1825.6563552035218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0.59920836835655589</v>
      </c>
      <c r="E396">
        <f t="shared" si="208"/>
        <v>7.3362467041818036E-2</v>
      </c>
      <c r="F396">
        <f t="shared" si="209"/>
        <v>1.7171907457382797E-3</v>
      </c>
      <c r="G396">
        <f t="shared" si="210"/>
        <v>2.168974763815559E-2</v>
      </c>
      <c r="H396" t="b">
        <f t="shared" si="211"/>
        <v>0</v>
      </c>
      <c r="I396">
        <f t="shared" si="212"/>
        <v>1</v>
      </c>
      <c r="J396">
        <f t="shared" si="213"/>
        <v>1825.6563552035211</v>
      </c>
      <c r="K396">
        <f t="shared" si="214"/>
        <v>11.898232776260381</v>
      </c>
      <c r="L396">
        <f t="shared" si="215"/>
        <v>42.733025816413083</v>
      </c>
      <c r="M396">
        <f t="shared" si="216"/>
        <v>0.2785012014711532</v>
      </c>
      <c r="N396">
        <f t="shared" si="198"/>
        <v>0.22904174967613833</v>
      </c>
      <c r="O396">
        <f t="shared" si="217"/>
        <v>0.99615606672528922</v>
      </c>
      <c r="P396">
        <f t="shared" si="218"/>
        <v>1837.5545879797814</v>
      </c>
      <c r="Q396">
        <f t="shared" si="219"/>
        <v>0.55733161562987898</v>
      </c>
      <c r="R396">
        <f t="shared" si="220"/>
        <v>6.5656557081837597E-2</v>
      </c>
      <c r="S396">
        <f t="shared" si="221"/>
        <v>1838.321311819115</v>
      </c>
      <c r="T396">
        <f t="shared" si="222"/>
        <v>42.733025816413083</v>
      </c>
      <c r="U396">
        <f t="shared" si="199"/>
        <v>466.10063658772316</v>
      </c>
      <c r="V396">
        <f t="shared" si="223"/>
        <v>5.8222562394609795E-2</v>
      </c>
      <c r="W396">
        <f t="shared" si="200"/>
        <v>21489.444891824409</v>
      </c>
      <c r="X396">
        <f t="shared" si="201"/>
        <v>23939.833099555039</v>
      </c>
      <c r="Y396">
        <f t="shared" si="202"/>
        <v>53.148301841189735</v>
      </c>
      <c r="Z396">
        <f t="shared" si="224"/>
        <v>9.8254152425354739</v>
      </c>
      <c r="AA396">
        <f t="shared" si="225"/>
        <v>7.7369944559285059E-2</v>
      </c>
      <c r="AB396">
        <f t="shared" si="226"/>
        <v>385</v>
      </c>
      <c r="AC396">
        <f>$AL$7*INDEX(I_L,MATCH(AB396-$AL$13,cpi_u,0))/INDEX(I_L,MATCH(AB2-$AL$13,cpi_u,0))</f>
        <v>1825.6563552035218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0.59920836835655589</v>
      </c>
      <c r="E397">
        <f t="shared" si="208"/>
        <v>7.3362467041818036E-2</v>
      </c>
      <c r="F397">
        <f t="shared" si="209"/>
        <v>1.5912133962495401E-3</v>
      </c>
      <c r="G397">
        <f t="shared" si="210"/>
        <v>2.0098534241906049E-2</v>
      </c>
      <c r="H397" t="b">
        <f t="shared" si="211"/>
        <v>0</v>
      </c>
      <c r="I397">
        <f t="shared" si="212"/>
        <v>1</v>
      </c>
      <c r="J397">
        <f t="shared" si="213"/>
        <v>1825.6563552035211</v>
      </c>
      <c r="K397">
        <f t="shared" si="214"/>
        <v>11.922741187679954</v>
      </c>
      <c r="L397">
        <f t="shared" si="215"/>
        <v>39.598025618359316</v>
      </c>
      <c r="M397">
        <f t="shared" si="216"/>
        <v>0.25860124751582164</v>
      </c>
      <c r="N397">
        <f t="shared" si="198"/>
        <v>0.22816144003971559</v>
      </c>
      <c r="O397">
        <f t="shared" si="217"/>
        <v>0.99615655382624568</v>
      </c>
      <c r="P397">
        <f t="shared" si="218"/>
        <v>1837.5790963912011</v>
      </c>
      <c r="Q397">
        <f t="shared" si="219"/>
        <v>0.55733161562987898</v>
      </c>
      <c r="R397">
        <f t="shared" si="220"/>
        <v>6.5656557081837597E-2</v>
      </c>
      <c r="S397">
        <f t="shared" si="221"/>
        <v>1838.3473995561078</v>
      </c>
      <c r="T397">
        <f t="shared" si="222"/>
        <v>39.598025618359316</v>
      </c>
      <c r="U397">
        <f t="shared" si="199"/>
        <v>427.83513377389892</v>
      </c>
      <c r="V397">
        <f t="shared" si="223"/>
        <v>5.3442659836549909E-2</v>
      </c>
      <c r="W397">
        <f t="shared" si="200"/>
        <v>21286.882347959974</v>
      </c>
      <c r="X397">
        <f t="shared" si="201"/>
        <v>23742.86285136783</v>
      </c>
      <c r="Y397">
        <f t="shared" si="202"/>
        <v>49.361608245196457</v>
      </c>
      <c r="Z397">
        <f t="shared" si="224"/>
        <v>9.0696010713495667</v>
      </c>
      <c r="AA397">
        <f t="shared" si="225"/>
        <v>7.1424036427315804E-2</v>
      </c>
      <c r="AB397">
        <f t="shared" si="226"/>
        <v>385</v>
      </c>
      <c r="AC397">
        <f>$AL$7*INDEX(I_L,MATCH(AB397-$AL$13,cpi_u,0))/INDEX(I_L,MATCH(AB2-$AL$13,cpi_u,0))</f>
        <v>1825.6563552035218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0.6404296554201131</v>
      </c>
      <c r="E398">
        <f t="shared" si="208"/>
        <v>8.1705487991673986E-2</v>
      </c>
      <c r="F398">
        <f t="shared" si="209"/>
        <v>1.642160548152303E-3</v>
      </c>
      <c r="G398">
        <f t="shared" si="210"/>
        <v>1.8456373693753747E-2</v>
      </c>
      <c r="H398" t="b">
        <f t="shared" si="211"/>
        <v>0</v>
      </c>
      <c r="I398">
        <f t="shared" si="212"/>
        <v>1</v>
      </c>
      <c r="J398">
        <f t="shared" si="213"/>
        <v>1825.6563552035211</v>
      </c>
      <c r="K398">
        <f t="shared" si="214"/>
        <v>11.947300082414285</v>
      </c>
      <c r="L398">
        <f t="shared" si="215"/>
        <v>36.693016769011358</v>
      </c>
      <c r="M398">
        <f t="shared" si="216"/>
        <v>0.24012321980473048</v>
      </c>
      <c r="N398">
        <f t="shared" si="198"/>
        <v>0.22728462470536093</v>
      </c>
      <c r="O398">
        <f t="shared" si="217"/>
        <v>0.99615703979514669</v>
      </c>
      <c r="P398">
        <f t="shared" si="218"/>
        <v>1837.6036552859355</v>
      </c>
      <c r="Q398">
        <f t="shared" si="219"/>
        <v>0.59567207903242747</v>
      </c>
      <c r="R398">
        <f t="shared" si="220"/>
        <v>7.2683876476266396E-2</v>
      </c>
      <c r="S398">
        <f t="shared" si="221"/>
        <v>1838.3735410295674</v>
      </c>
      <c r="T398">
        <f t="shared" si="222"/>
        <v>36.693016769011358</v>
      </c>
      <c r="U398">
        <f t="shared" si="199"/>
        <v>392.36099839831724</v>
      </c>
      <c r="V398">
        <f t="shared" si="223"/>
        <v>4.9011438554767944E-2</v>
      </c>
      <c r="W398">
        <f t="shared" si="200"/>
        <v>21258.83474775467</v>
      </c>
      <c r="X398">
        <f t="shared" si="201"/>
        <v>23709.547565524157</v>
      </c>
      <c r="Y398">
        <f t="shared" si="202"/>
        <v>45.231271580825876</v>
      </c>
      <c r="Z398">
        <f t="shared" si="224"/>
        <v>8.3719315454190628</v>
      </c>
      <c r="AA398">
        <f t="shared" si="225"/>
        <v>6.592640603581075E-2</v>
      </c>
      <c r="AB398">
        <f t="shared" si="226"/>
        <v>385</v>
      </c>
      <c r="AC398">
        <f>$AL$7*INDEX(I_L,MATCH(AB398-$AL$13,cpi_u,0))/INDEX(I_L,MATCH(AB2-$AL$13,cpi_u,0))</f>
        <v>1825.6563552035218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0.6404296554201131</v>
      </c>
      <c r="E399">
        <f t="shared" si="208"/>
        <v>8.1705487991673986E-2</v>
      </c>
      <c r="F399">
        <f t="shared" si="209"/>
        <v>1.5079870192048444E-3</v>
      </c>
      <c r="G399">
        <f t="shared" si="210"/>
        <v>1.6948386674548902E-2</v>
      </c>
      <c r="H399" t="b">
        <f t="shared" si="211"/>
        <v>1</v>
      </c>
      <c r="I399">
        <f t="shared" si="212"/>
        <v>1.0249999999999999</v>
      </c>
      <c r="J399">
        <f t="shared" si="213"/>
        <v>1871.2977640836091</v>
      </c>
      <c r="K399">
        <f t="shared" si="214"/>
        <v>11.971909564450756</v>
      </c>
      <c r="L399">
        <f t="shared" si="215"/>
        <v>34.537370826212928</v>
      </c>
      <c r="M399">
        <f t="shared" si="216"/>
        <v>0.22095803674932782</v>
      </c>
      <c r="N399">
        <f t="shared" si="198"/>
        <v>0.2264112891300504</v>
      </c>
      <c r="O399">
        <f t="shared" si="217"/>
        <v>0.9961575246172385</v>
      </c>
      <c r="P399">
        <f t="shared" si="218"/>
        <v>1883.2696736480598</v>
      </c>
      <c r="Q399">
        <f t="shared" si="219"/>
        <v>0.59567207903242747</v>
      </c>
      <c r="R399">
        <f t="shared" si="220"/>
        <v>7.2683876476266396E-2</v>
      </c>
      <c r="S399">
        <f t="shared" si="221"/>
        <v>1884.0411452302701</v>
      </c>
      <c r="T399">
        <f t="shared" si="222"/>
        <v>34.537370826212928</v>
      </c>
      <c r="U399">
        <f t="shared" si="199"/>
        <v>358.93721288737231</v>
      </c>
      <c r="V399">
        <f t="shared" si="223"/>
        <v>4.4836334972799784E-2</v>
      </c>
      <c r="W399">
        <f t="shared" si="200"/>
        <v>21178.252525143424</v>
      </c>
      <c r="X399">
        <f t="shared" si="201"/>
        <v>23624.044524944315</v>
      </c>
      <c r="Y399">
        <f t="shared" si="202"/>
        <v>41.452228538143736</v>
      </c>
      <c r="Z399">
        <f t="shared" si="224"/>
        <v>7.8498133665456864</v>
      </c>
      <c r="AA399">
        <f t="shared" si="225"/>
        <v>6.0371816859262684E-2</v>
      </c>
      <c r="AB399">
        <f t="shared" si="226"/>
        <v>397</v>
      </c>
      <c r="AC399">
        <f>$AL$7*INDEX(I_L,MATCH(AB399-$AL$13,cpi_u,0))/INDEX(I_L,MATCH(AB2-$AL$13,cpi_u,0))</f>
        <v>1871.2977640836095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0.6404296554201131</v>
      </c>
      <c r="E400">
        <f t="shared" si="208"/>
        <v>8.1705487991673986E-2</v>
      </c>
      <c r="F400">
        <f t="shared" si="209"/>
        <v>1.3847762039156028E-3</v>
      </c>
      <c r="G400">
        <f t="shared" si="210"/>
        <v>1.55636104706333E-2</v>
      </c>
      <c r="H400" t="b">
        <f t="shared" si="211"/>
        <v>0</v>
      </c>
      <c r="I400">
        <f t="shared" si="212"/>
        <v>1</v>
      </c>
      <c r="J400">
        <f t="shared" si="213"/>
        <v>1871.2977640836091</v>
      </c>
      <c r="K400">
        <f t="shared" si="214"/>
        <v>11.996569737990876</v>
      </c>
      <c r="L400">
        <f t="shared" si="215"/>
        <v>31.715478088907794</v>
      </c>
      <c r="M400">
        <f t="shared" si="216"/>
        <v>0.20332250268766119</v>
      </c>
      <c r="N400">
        <f t="shared" si="198"/>
        <v>0.22554141883146567</v>
      </c>
      <c r="O400">
        <f t="shared" si="217"/>
        <v>0.99615800827808954</v>
      </c>
      <c r="P400">
        <f t="shared" si="218"/>
        <v>1883.2943338216</v>
      </c>
      <c r="Q400">
        <f t="shared" si="219"/>
        <v>0.59567207903242747</v>
      </c>
      <c r="R400">
        <f t="shared" si="220"/>
        <v>7.2683876476266396E-2</v>
      </c>
      <c r="S400">
        <f t="shared" si="221"/>
        <v>1884.0673945089566</v>
      </c>
      <c r="T400">
        <f t="shared" si="222"/>
        <v>31.715478088907794</v>
      </c>
      <c r="U400">
        <f t="shared" si="199"/>
        <v>328.2386583808007</v>
      </c>
      <c r="V400">
        <f t="shared" si="223"/>
        <v>4.1001651291034835E-2</v>
      </c>
      <c r="W400">
        <f t="shared" si="200"/>
        <v>21090.135801082182</v>
      </c>
      <c r="X400">
        <f t="shared" si="201"/>
        <v>23531.455740406618</v>
      </c>
      <c r="Y400">
        <f t="shared" si="202"/>
        <v>37.995752569835645</v>
      </c>
      <c r="Z400">
        <f t="shared" si="224"/>
        <v>7.1807422794854814</v>
      </c>
      <c r="AA400">
        <f t="shared" si="225"/>
        <v>5.5282080549274498E-2</v>
      </c>
      <c r="AB400">
        <f t="shared" si="226"/>
        <v>397</v>
      </c>
      <c r="AC400">
        <f>$AL$7*INDEX(I_L,MATCH(AB400-$AL$13,cpi_u,0))/INDEX(I_L,MATCH(AB2-$AL$13,cpi_u,0))</f>
        <v>1871.2977640836095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0.6404296554201131</v>
      </c>
      <c r="E401">
        <f t="shared" si="208"/>
        <v>8.1705487991673986E-2</v>
      </c>
      <c r="F401">
        <f t="shared" si="209"/>
        <v>1.2716323884154207E-3</v>
      </c>
      <c r="G401">
        <f t="shared" si="210"/>
        <v>1.4291978082217879E-2</v>
      </c>
      <c r="H401" t="b">
        <f t="shared" si="211"/>
        <v>0</v>
      </c>
      <c r="I401">
        <f t="shared" si="212"/>
        <v>1</v>
      </c>
      <c r="J401">
        <f t="shared" si="213"/>
        <v>1871.2977640836091</v>
      </c>
      <c r="K401">
        <f t="shared" si="214"/>
        <v>12.021280707450886</v>
      </c>
      <c r="L401">
        <f t="shared" si="215"/>
        <v>29.124149474764341</v>
      </c>
      <c r="M401">
        <f t="shared" si="216"/>
        <v>0.18709453028890469</v>
      </c>
      <c r="N401">
        <f t="shared" si="198"/>
        <v>0.22467499938783086</v>
      </c>
      <c r="O401">
        <f t="shared" si="217"/>
        <v>0.99615849076358687</v>
      </c>
      <c r="P401">
        <f t="shared" si="218"/>
        <v>1883.3190447910599</v>
      </c>
      <c r="Q401">
        <f t="shared" si="219"/>
        <v>0.59567207903242747</v>
      </c>
      <c r="R401">
        <f t="shared" si="220"/>
        <v>7.2683876476266396E-2</v>
      </c>
      <c r="S401">
        <f t="shared" si="221"/>
        <v>1884.0936978568591</v>
      </c>
      <c r="T401">
        <f t="shared" si="222"/>
        <v>29.124149474764341</v>
      </c>
      <c r="U401">
        <f t="shared" si="199"/>
        <v>300.04269556350323</v>
      </c>
      <c r="V401">
        <f t="shared" si="223"/>
        <v>3.7479576709836031E-2</v>
      </c>
      <c r="W401">
        <f t="shared" si="200"/>
        <v>20993.783634248459</v>
      </c>
      <c r="X401">
        <f t="shared" si="201"/>
        <v>23431.197375304637</v>
      </c>
      <c r="Y401">
        <f t="shared" si="202"/>
        <v>34.835463764471577</v>
      </c>
      <c r="Z401">
        <f t="shared" si="224"/>
        <v>6.568701994798035</v>
      </c>
      <c r="AA401">
        <f t="shared" si="225"/>
        <v>5.061828969130476E-2</v>
      </c>
      <c r="AB401">
        <f t="shared" si="226"/>
        <v>397</v>
      </c>
      <c r="AC401">
        <f>$AL$7*INDEX(I_L,MATCH(AB401-$AL$13,cpi_u,0))/INDEX(I_L,MATCH(AB2-$AL$13,cpi_u,0))</f>
        <v>1871.2977640836095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0.6404296554201131</v>
      </c>
      <c r="E402">
        <f t="shared" si="208"/>
        <v>8.1705487991673986E-2</v>
      </c>
      <c r="F402">
        <f t="shared" si="209"/>
        <v>1.1677330435739207E-3</v>
      </c>
      <c r="G402">
        <f t="shared" si="210"/>
        <v>1.3124245038643957E-2</v>
      </c>
      <c r="H402" t="b">
        <f t="shared" si="211"/>
        <v>0</v>
      </c>
      <c r="I402">
        <f t="shared" si="212"/>
        <v>1</v>
      </c>
      <c r="J402">
        <f t="shared" si="213"/>
        <v>1871.2977640836091</v>
      </c>
      <c r="K402">
        <f t="shared" si="214"/>
        <v>12.046042577462057</v>
      </c>
      <c r="L402">
        <f t="shared" si="215"/>
        <v>26.744546629586264</v>
      </c>
      <c r="M402">
        <f t="shared" si="216"/>
        <v>0.17216177649455108</v>
      </c>
      <c r="N402">
        <f t="shared" si="198"/>
        <v>0.22381201643774701</v>
      </c>
      <c r="O402">
        <f t="shared" si="217"/>
        <v>0.99615897205993009</v>
      </c>
      <c r="P402">
        <f t="shared" si="218"/>
        <v>1883.3438066610711</v>
      </c>
      <c r="Q402">
        <f t="shared" si="219"/>
        <v>0.59567207903242747</v>
      </c>
      <c r="R402">
        <f t="shared" si="220"/>
        <v>7.2683876476266396E-2</v>
      </c>
      <c r="S402">
        <f t="shared" si="221"/>
        <v>1884.1200553853519</v>
      </c>
      <c r="T402">
        <f t="shared" si="222"/>
        <v>26.744546629586264</v>
      </c>
      <c r="U402">
        <f t="shared" si="199"/>
        <v>274.14487223339938</v>
      </c>
      <c r="V402">
        <f t="shared" si="223"/>
        <v>3.4244572257234804E-2</v>
      </c>
      <c r="W402">
        <f t="shared" si="200"/>
        <v>20888.429881199863</v>
      </c>
      <c r="X402">
        <f t="shared" si="201"/>
        <v>23322.637493692619</v>
      </c>
      <c r="Y402">
        <f t="shared" si="202"/>
        <v>31.947137181287395</v>
      </c>
      <c r="Z402">
        <f t="shared" si="224"/>
        <v>6.008830997630108</v>
      </c>
      <c r="AA402">
        <f t="shared" si="225"/>
        <v>4.6344793797460988E-2</v>
      </c>
      <c r="AB402">
        <f t="shared" si="226"/>
        <v>397</v>
      </c>
      <c r="AC402">
        <f>$AL$7*INDEX(I_L,MATCH(AB402-$AL$13,cpi_u,0))/INDEX(I_L,MATCH(AB2-$AL$13,cpi_u,0))</f>
        <v>1871.2977640836095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0.6404296554201131</v>
      </c>
      <c r="E403">
        <f t="shared" si="208"/>
        <v>8.1705487991673986E-2</v>
      </c>
      <c r="F403">
        <f t="shared" si="209"/>
        <v>1.0723228454047108E-3</v>
      </c>
      <c r="G403">
        <f t="shared" si="210"/>
        <v>1.2051922193239247E-2</v>
      </c>
      <c r="H403" t="b">
        <f t="shared" si="211"/>
        <v>0</v>
      </c>
      <c r="I403">
        <f t="shared" si="212"/>
        <v>1</v>
      </c>
      <c r="J403">
        <f t="shared" si="213"/>
        <v>1871.2977640836091</v>
      </c>
      <c r="K403">
        <f t="shared" si="214"/>
        <v>12.070855452871186</v>
      </c>
      <c r="L403">
        <f t="shared" si="215"/>
        <v>24.559370396099837</v>
      </c>
      <c r="M403">
        <f t="shared" si="216"/>
        <v>0.15842086478953302</v>
      </c>
      <c r="N403">
        <f t="shared" si="198"/>
        <v>0.22295245568002584</v>
      </c>
      <c r="O403">
        <f t="shared" si="217"/>
        <v>0.99615945215363244</v>
      </c>
      <c r="P403">
        <f t="shared" si="218"/>
        <v>1883.3686195364803</v>
      </c>
      <c r="Q403">
        <f t="shared" si="219"/>
        <v>0.59567207903242747</v>
      </c>
      <c r="R403">
        <f t="shared" si="220"/>
        <v>7.2683876476266396E-2</v>
      </c>
      <c r="S403">
        <f t="shared" si="221"/>
        <v>1884.1464672060376</v>
      </c>
      <c r="T403">
        <f t="shared" si="222"/>
        <v>24.559370396099837</v>
      </c>
      <c r="U403">
        <f t="shared" si="199"/>
        <v>250.35743761130911</v>
      </c>
      <c r="V403">
        <f t="shared" si="223"/>
        <v>3.1273185205220572E-2</v>
      </c>
      <c r="W403">
        <f t="shared" si="200"/>
        <v>20773.237131563295</v>
      </c>
      <c r="X403">
        <f t="shared" si="201"/>
        <v>23205.092097894154</v>
      </c>
      <c r="Y403">
        <f t="shared" si="202"/>
        <v>29.308526839461958</v>
      </c>
      <c r="Z403">
        <f t="shared" si="224"/>
        <v>5.4966822107926143</v>
      </c>
      <c r="AA403">
        <f t="shared" si="225"/>
        <v>4.2428926632797237E-2</v>
      </c>
      <c r="AB403">
        <f t="shared" si="226"/>
        <v>397</v>
      </c>
      <c r="AC403">
        <f>$AL$7*INDEX(I_L,MATCH(AB403-$AL$13,cpi_u,0))/INDEX(I_L,MATCH(AB2-$AL$13,cpi_u,0))</f>
        <v>1871.2977640836095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0.6404296554201131</v>
      </c>
      <c r="E404">
        <f t="shared" si="208"/>
        <v>8.1705487991673986E-2</v>
      </c>
      <c r="F404">
        <f t="shared" si="209"/>
        <v>9.8470818403629851E-4</v>
      </c>
      <c r="G404">
        <f t="shared" si="210"/>
        <v>1.1067214009202948E-2</v>
      </c>
      <c r="H404" t="b">
        <f t="shared" si="211"/>
        <v>0</v>
      </c>
      <c r="I404">
        <f t="shared" si="212"/>
        <v>1</v>
      </c>
      <c r="J404">
        <f t="shared" si="213"/>
        <v>1871.2977640836091</v>
      </c>
      <c r="K404">
        <f t="shared" si="214"/>
        <v>12.095719438741037</v>
      </c>
      <c r="L404">
        <f t="shared" si="215"/>
        <v>22.55273505311823</v>
      </c>
      <c r="M404">
        <f t="shared" si="216"/>
        <v>0.14577666954695848</v>
      </c>
      <c r="N404">
        <f t="shared" si="198"/>
        <v>0.22209630287351992</v>
      </c>
      <c r="O404">
        <f t="shared" si="217"/>
        <v>0.99615993103150813</v>
      </c>
      <c r="P404">
        <f t="shared" si="218"/>
        <v>1883.3934835223502</v>
      </c>
      <c r="Q404">
        <f t="shared" si="219"/>
        <v>0.59567207903242747</v>
      </c>
      <c r="R404">
        <f t="shared" si="220"/>
        <v>7.2683876476266396E-2</v>
      </c>
      <c r="S404">
        <f t="shared" si="221"/>
        <v>1884.1729334307497</v>
      </c>
      <c r="T404">
        <f t="shared" si="222"/>
        <v>22.55273505311823</v>
      </c>
      <c r="U404">
        <f t="shared" si="199"/>
        <v>228.50797801589195</v>
      </c>
      <c r="V404">
        <f t="shared" si="223"/>
        <v>2.8543878646242596E-2</v>
      </c>
      <c r="W404">
        <f t="shared" si="200"/>
        <v>20647.290079136099</v>
      </c>
      <c r="X404">
        <f t="shared" si="201"/>
        <v>23077.820839715911</v>
      </c>
      <c r="Y404">
        <f t="shared" si="202"/>
        <v>26.899204083287586</v>
      </c>
      <c r="Z404">
        <f t="shared" si="224"/>
        <v>5.028187662393707</v>
      </c>
      <c r="AA404">
        <f t="shared" si="225"/>
        <v>3.8840756373350924E-2</v>
      </c>
      <c r="AB404">
        <f t="shared" si="226"/>
        <v>397</v>
      </c>
      <c r="AC404">
        <f>$AL$7*INDEX(I_L,MATCH(AB404-$AL$13,cpi_u,0))/INDEX(I_L,MATCH(AB2-$AL$13,cpi_u,0))</f>
        <v>1871.2977640836095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0.6404296554201131</v>
      </c>
      <c r="E405">
        <f t="shared" si="208"/>
        <v>8.1705487991673986E-2</v>
      </c>
      <c r="F405">
        <f t="shared" si="209"/>
        <v>9.042521213302176E-4</v>
      </c>
      <c r="G405">
        <f t="shared" si="210"/>
        <v>1.016296188787273E-2</v>
      </c>
      <c r="H405" t="b">
        <f t="shared" si="211"/>
        <v>0</v>
      </c>
      <c r="I405">
        <f t="shared" si="212"/>
        <v>1</v>
      </c>
      <c r="J405">
        <f t="shared" si="213"/>
        <v>1871.2977640836091</v>
      </c>
      <c r="K405">
        <f t="shared" si="214"/>
        <v>12.120634640350803</v>
      </c>
      <c r="L405">
        <f t="shared" si="215"/>
        <v>20.71005283005627</v>
      </c>
      <c r="M405">
        <f t="shared" si="216"/>
        <v>0.13414165749212092</v>
      </c>
      <c r="N405">
        <f t="shared" si="198"/>
        <v>0.22124354383695302</v>
      </c>
      <c r="O405">
        <f t="shared" si="217"/>
        <v>0.99616040868067701</v>
      </c>
      <c r="P405">
        <f t="shared" si="218"/>
        <v>1883.4183987239599</v>
      </c>
      <c r="Q405">
        <f t="shared" si="219"/>
        <v>0.59567207903242747</v>
      </c>
      <c r="R405">
        <f t="shared" si="220"/>
        <v>7.2683876476266396E-2</v>
      </c>
      <c r="S405">
        <f t="shared" si="221"/>
        <v>1884.1994541715512</v>
      </c>
      <c r="T405">
        <f t="shared" si="222"/>
        <v>20.71005283005627</v>
      </c>
      <c r="U405">
        <f t="shared" si="199"/>
        <v>208.43816398938051</v>
      </c>
      <c r="V405">
        <f t="shared" si="223"/>
        <v>2.6036874991492483E-2</v>
      </c>
      <c r="W405">
        <f t="shared" si="200"/>
        <v>20509.588276436018</v>
      </c>
      <c r="X405">
        <f t="shared" si="201"/>
        <v>22940.02237838156</v>
      </c>
      <c r="Y405">
        <f t="shared" si="202"/>
        <v>24.700409149058732</v>
      </c>
      <c r="Z405">
        <f t="shared" si="224"/>
        <v>4.5996261658707756</v>
      </c>
      <c r="AA405">
        <f t="shared" si="225"/>
        <v>3.5552856683883596E-2</v>
      </c>
      <c r="AB405">
        <f t="shared" si="226"/>
        <v>397</v>
      </c>
      <c r="AC405">
        <f>$AL$7*INDEX(I_L,MATCH(AB405-$AL$13,cpi_u,0))/INDEX(I_L,MATCH(AB2-$AL$13,cpi_u,0))</f>
        <v>1871.2977640836095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0.6404296554201131</v>
      </c>
      <c r="E406">
        <f t="shared" si="208"/>
        <v>8.1705487991673986E-2</v>
      </c>
      <c r="F406">
        <f t="shared" si="209"/>
        <v>8.3036976048942574E-4</v>
      </c>
      <c r="G406">
        <f t="shared" si="210"/>
        <v>9.3325921273833042E-3</v>
      </c>
      <c r="H406" t="b">
        <f t="shared" si="211"/>
        <v>0</v>
      </c>
      <c r="I406">
        <f t="shared" si="212"/>
        <v>1</v>
      </c>
      <c r="J406">
        <f t="shared" si="213"/>
        <v>1871.2977640836091</v>
      </c>
      <c r="K406">
        <f t="shared" si="214"/>
        <v>12.145601163196512</v>
      </c>
      <c r="L406">
        <f t="shared" si="215"/>
        <v>19.017927857243173</v>
      </c>
      <c r="M406">
        <f t="shared" si="216"/>
        <v>0.12343528172686885</v>
      </c>
      <c r="N406">
        <f t="shared" si="198"/>
        <v>0.22039416444874751</v>
      </c>
      <c r="O406">
        <f t="shared" si="217"/>
        <v>0.99616088508855438</v>
      </c>
      <c r="P406">
        <f t="shared" si="218"/>
        <v>1883.4433652468056</v>
      </c>
      <c r="Q406">
        <f t="shared" si="219"/>
        <v>0.59567207903242747</v>
      </c>
      <c r="R406">
        <f t="shared" si="220"/>
        <v>7.2683876476266396E-2</v>
      </c>
      <c r="S406">
        <f t="shared" si="221"/>
        <v>1884.2260295407366</v>
      </c>
      <c r="T406">
        <f t="shared" si="222"/>
        <v>19.017927857243173</v>
      </c>
      <c r="U406">
        <f t="shared" si="199"/>
        <v>190.00259976974658</v>
      </c>
      <c r="V406">
        <f t="shared" si="223"/>
        <v>2.3734012253703755E-2</v>
      </c>
      <c r="W406">
        <f t="shared" si="200"/>
        <v>20359.038215358083</v>
      </c>
      <c r="X406">
        <f t="shared" si="201"/>
        <v>22790.829356087554</v>
      </c>
      <c r="Y406">
        <f t="shared" si="202"/>
        <v>22.694914855412321</v>
      </c>
      <c r="Z406">
        <f t="shared" si="224"/>
        <v>4.20759375557199</v>
      </c>
      <c r="AA406">
        <f t="shared" si="225"/>
        <v>3.2540096963436529E-2</v>
      </c>
      <c r="AB406">
        <f t="shared" si="226"/>
        <v>397</v>
      </c>
      <c r="AC406">
        <f>$AL$7*INDEX(I_L,MATCH(AB406-$AL$13,cpi_u,0))/INDEX(I_L,MATCH(AB2-$AL$13,cpi_u,0))</f>
        <v>1871.2977640836095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0.6404296554201131</v>
      </c>
      <c r="E407">
        <f t="shared" si="208"/>
        <v>8.1705487991673986E-2</v>
      </c>
      <c r="F407">
        <f t="shared" si="209"/>
        <v>7.6252399399510777E-4</v>
      </c>
      <c r="G407">
        <f t="shared" si="210"/>
        <v>8.5700681333881965E-3</v>
      </c>
      <c r="H407" t="b">
        <f t="shared" si="211"/>
        <v>0</v>
      </c>
      <c r="I407">
        <f t="shared" si="212"/>
        <v>1</v>
      </c>
      <c r="J407">
        <f t="shared" si="213"/>
        <v>1871.2977640836091</v>
      </c>
      <c r="K407">
        <f t="shared" si="214"/>
        <v>12.170619112991506</v>
      </c>
      <c r="L407">
        <f t="shared" si="215"/>
        <v>17.46405878107667</v>
      </c>
      <c r="M407">
        <f t="shared" si="216"/>
        <v>0.11358342411928531</v>
      </c>
      <c r="N407">
        <f t="shared" si="198"/>
        <v>0.21954815064685054</v>
      </c>
      <c r="O407">
        <f t="shared" si="217"/>
        <v>0.99616136024284929</v>
      </c>
      <c r="P407">
        <f t="shared" si="218"/>
        <v>1883.4683831966006</v>
      </c>
      <c r="Q407">
        <f t="shared" si="219"/>
        <v>0.59567207903242747</v>
      </c>
      <c r="R407">
        <f t="shared" si="220"/>
        <v>7.2683876476266396E-2</v>
      </c>
      <c r="S407">
        <f t="shared" si="221"/>
        <v>1884.2526596508314</v>
      </c>
      <c r="T407">
        <f t="shared" si="222"/>
        <v>17.46405878107667</v>
      </c>
      <c r="U407">
        <f t="shared" si="199"/>
        <v>173.06776674866703</v>
      </c>
      <c r="V407">
        <f t="shared" si="223"/>
        <v>2.1618612070107283E-2</v>
      </c>
      <c r="W407">
        <f t="shared" si="200"/>
        <v>20194.444671263587</v>
      </c>
      <c r="X407">
        <f t="shared" si="201"/>
        <v>22629.302959685218</v>
      </c>
      <c r="Y407">
        <f t="shared" si="202"/>
        <v>20.866901426918339</v>
      </c>
      <c r="Z407">
        <f t="shared" si="224"/>
        <v>3.8489766429392045</v>
      </c>
      <c r="AA407">
        <f t="shared" si="225"/>
        <v>2.9779450153541335E-2</v>
      </c>
      <c r="AB407">
        <f t="shared" si="226"/>
        <v>397</v>
      </c>
      <c r="AC407">
        <f>$AL$7*INDEX(I_L,MATCH(AB407-$AL$13,cpi_u,0))/INDEX(I_L,MATCH(AB2-$AL$13,cpi_u,0))</f>
        <v>1871.2977640836095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0.6404296554201131</v>
      </c>
      <c r="E408">
        <f t="shared" si="208"/>
        <v>8.1705487991673986E-2</v>
      </c>
      <c r="F408">
        <f t="shared" si="209"/>
        <v>7.0022159896037718E-4</v>
      </c>
      <c r="G408">
        <f t="shared" si="210"/>
        <v>7.8698465344278195E-3</v>
      </c>
      <c r="H408" t="b">
        <f t="shared" si="211"/>
        <v>0</v>
      </c>
      <c r="I408">
        <f t="shared" si="212"/>
        <v>1</v>
      </c>
      <c r="J408">
        <f t="shared" si="213"/>
        <v>1871.2977640836091</v>
      </c>
      <c r="K408">
        <f t="shared" si="214"/>
        <v>12.195688595666889</v>
      </c>
      <c r="L408">
        <f t="shared" si="215"/>
        <v>16.03714933605352</v>
      </c>
      <c r="M408">
        <f t="shared" si="216"/>
        <v>0.10451788219845065</v>
      </c>
      <c r="N408">
        <f t="shared" si="198"/>
        <v>0.21870548842855878</v>
      </c>
      <c r="O408">
        <f t="shared" si="217"/>
        <v>0.99616183413156045</v>
      </c>
      <c r="P408">
        <f t="shared" si="218"/>
        <v>1883.4934526792761</v>
      </c>
      <c r="Q408">
        <f t="shared" si="219"/>
        <v>0.59567207903242747</v>
      </c>
      <c r="R408">
        <f t="shared" si="220"/>
        <v>7.2683876476266396E-2</v>
      </c>
      <c r="S408">
        <f t="shared" si="221"/>
        <v>1884.2793446145929</v>
      </c>
      <c r="T408">
        <f t="shared" si="222"/>
        <v>16.03714933605352</v>
      </c>
      <c r="U408">
        <f t="shared" si="199"/>
        <v>157.5110532376367</v>
      </c>
      <c r="V408">
        <f t="shared" si="223"/>
        <v>1.967535850649503E-2</v>
      </c>
      <c r="W408">
        <f t="shared" si="200"/>
        <v>20014.501241997688</v>
      </c>
      <c r="X408">
        <f t="shared" si="201"/>
        <v>22454.427034399883</v>
      </c>
      <c r="Y408">
        <f t="shared" si="202"/>
        <v>19.201841541597464</v>
      </c>
      <c r="Z408">
        <f t="shared" si="224"/>
        <v>3.5209264783779175</v>
      </c>
      <c r="AA408">
        <f t="shared" si="225"/>
        <v>2.7249816638365218E-2</v>
      </c>
      <c r="AB408">
        <f t="shared" si="226"/>
        <v>397</v>
      </c>
      <c r="AC408">
        <f>$AL$7*INDEX(I_L,MATCH(AB408-$AL$13,cpi_u,0))/INDEX(I_L,MATCH(AB2-$AL$13,cpi_u,0))</f>
        <v>1871.2977640836095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0.6404296554201131</v>
      </c>
      <c r="E409">
        <f t="shared" si="208"/>
        <v>8.1705487991673986E-2</v>
      </c>
      <c r="F409">
        <f t="shared" si="209"/>
        <v>6.4300965151500931E-4</v>
      </c>
      <c r="G409">
        <f t="shared" si="210"/>
        <v>7.2268368829128101E-3</v>
      </c>
      <c r="H409" t="b">
        <f t="shared" si="211"/>
        <v>0</v>
      </c>
      <c r="I409">
        <f t="shared" si="212"/>
        <v>1</v>
      </c>
      <c r="J409">
        <f t="shared" si="213"/>
        <v>1871.2977640836091</v>
      </c>
      <c r="K409">
        <f t="shared" si="214"/>
        <v>12.220809717371955</v>
      </c>
      <c r="L409">
        <f t="shared" si="215"/>
        <v>14.726826223555918</v>
      </c>
      <c r="M409">
        <f t="shared" si="216"/>
        <v>9.6175897002161503E-2</v>
      </c>
      <c r="N409">
        <f t="shared" si="198"/>
        <v>0.21786616385034174</v>
      </c>
      <c r="O409">
        <f t="shared" si="217"/>
        <v>0.99616230674297324</v>
      </c>
      <c r="P409">
        <f t="shared" si="218"/>
        <v>1883.5185738009811</v>
      </c>
      <c r="Q409">
        <f t="shared" si="219"/>
        <v>0.59567207903242747</v>
      </c>
      <c r="R409">
        <f t="shared" si="220"/>
        <v>7.2683876476266396E-2</v>
      </c>
      <c r="S409">
        <f t="shared" si="221"/>
        <v>1884.3060845450104</v>
      </c>
      <c r="T409">
        <f t="shared" si="222"/>
        <v>14.726826223555918</v>
      </c>
      <c r="U409">
        <f t="shared" si="199"/>
        <v>143.21986349176066</v>
      </c>
      <c r="V409">
        <f t="shared" si="223"/>
        <v>1.7890186761689068E-2</v>
      </c>
      <c r="W409">
        <f t="shared" si="200"/>
        <v>19817.780006961402</v>
      </c>
      <c r="X409">
        <f t="shared" si="201"/>
        <v>22265.101712690008</v>
      </c>
      <c r="Y409">
        <f t="shared" si="202"/>
        <v>17.686394767312578</v>
      </c>
      <c r="Z409">
        <f t="shared" si="224"/>
        <v>3.2208377222253048</v>
      </c>
      <c r="AA409">
        <f t="shared" si="225"/>
        <v>2.4931862889247858E-2</v>
      </c>
      <c r="AB409">
        <f t="shared" si="226"/>
        <v>397</v>
      </c>
      <c r="AC409">
        <f>$AL$7*INDEX(I_L,MATCH(AB409-$AL$13,cpi_u,0))/INDEX(I_L,MATCH(AB2-$AL$13,cpi_u,0))</f>
        <v>1871.2977640836095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0.68116779830618046</v>
      </c>
      <c r="E410">
        <f t="shared" si="208"/>
        <v>9.0861223773033517E-2</v>
      </c>
      <c r="F410">
        <f t="shared" si="209"/>
        <v>6.566392431895529E-4</v>
      </c>
      <c r="G410">
        <f t="shared" si="210"/>
        <v>6.5701976397232568E-3</v>
      </c>
      <c r="H410" t="b">
        <f t="shared" si="211"/>
        <v>0</v>
      </c>
      <c r="I410">
        <f t="shared" si="212"/>
        <v>1</v>
      </c>
      <c r="J410">
        <f t="shared" si="213"/>
        <v>1871.2977640836091</v>
      </c>
      <c r="K410">
        <f t="shared" si="214"/>
        <v>12.245982584474643</v>
      </c>
      <c r="L410">
        <f t="shared" si="215"/>
        <v>13.523563700391701</v>
      </c>
      <c r="M410">
        <f t="shared" si="216"/>
        <v>8.8499718608989281E-2</v>
      </c>
      <c r="N410">
        <f t="shared" si="198"/>
        <v>0.21703016302766268</v>
      </c>
      <c r="O410">
        <f t="shared" si="217"/>
        <v>0.99616277806565068</v>
      </c>
      <c r="P410">
        <f t="shared" si="218"/>
        <v>1883.5437466680837</v>
      </c>
      <c r="Q410">
        <f t="shared" si="219"/>
        <v>0.63356316365583598</v>
      </c>
      <c r="R410">
        <f t="shared" si="220"/>
        <v>8.0256782778263092E-2</v>
      </c>
      <c r="S410">
        <f t="shared" si="221"/>
        <v>1884.3328795553066</v>
      </c>
      <c r="T410">
        <f t="shared" si="222"/>
        <v>13.523563700391701</v>
      </c>
      <c r="U410">
        <f t="shared" si="199"/>
        <v>130.09079951670969</v>
      </c>
      <c r="V410">
        <f t="shared" si="223"/>
        <v>1.625018096365716E-2</v>
      </c>
      <c r="W410">
        <f t="shared" si="200"/>
        <v>19800.134889426143</v>
      </c>
      <c r="X410">
        <f t="shared" si="201"/>
        <v>22241.77346189912</v>
      </c>
      <c r="Y410">
        <f t="shared" si="202"/>
        <v>16.042047985919215</v>
      </c>
      <c r="Z410">
        <f t="shared" si="224"/>
        <v>2.9463269449900724</v>
      </c>
      <c r="AA410">
        <f t="shared" si="225"/>
        <v>2.2807873618946733E-2</v>
      </c>
      <c r="AB410">
        <f t="shared" si="226"/>
        <v>397</v>
      </c>
      <c r="AC410">
        <f>$AL$7*INDEX(I_L,MATCH(AB410-$AL$13,cpi_u,0))/INDEX(I_L,MATCH(AB2-$AL$13,cpi_u,0))</f>
        <v>1871.2977640836095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0.68116779830618046</v>
      </c>
      <c r="E411">
        <f t="shared" si="208"/>
        <v>9.0861223773033517E-2</v>
      </c>
      <c r="F411">
        <f t="shared" si="209"/>
        <v>5.9697619797595153E-4</v>
      </c>
      <c r="G411">
        <f t="shared" si="210"/>
        <v>5.9732214417473053E-3</v>
      </c>
      <c r="H411" t="b">
        <f t="shared" si="211"/>
        <v>1</v>
      </c>
      <c r="I411">
        <f t="shared" si="212"/>
        <v>1.0250000000000001</v>
      </c>
      <c r="J411">
        <f t="shared" si="213"/>
        <v>1918.0802081856996</v>
      </c>
      <c r="K411">
        <f t="shared" si="214"/>
        <v>12.271207303562024</v>
      </c>
      <c r="L411">
        <f t="shared" si="215"/>
        <v>12.602166056621577</v>
      </c>
      <c r="M411">
        <f t="shared" si="216"/>
        <v>8.0624257262417995E-2</v>
      </c>
      <c r="N411">
        <f t="shared" si="198"/>
        <v>0.21619747213479995</v>
      </c>
      <c r="O411">
        <f t="shared" si="217"/>
        <v>0.99616324808843926</v>
      </c>
      <c r="P411">
        <f t="shared" si="218"/>
        <v>1930.3514154892616</v>
      </c>
      <c r="Q411">
        <f t="shared" si="219"/>
        <v>0.63356316365583598</v>
      </c>
      <c r="R411">
        <f t="shared" si="220"/>
        <v>8.0256782778263092E-2</v>
      </c>
      <c r="S411">
        <f t="shared" si="221"/>
        <v>1931.1421738610272</v>
      </c>
      <c r="T411">
        <f t="shared" si="222"/>
        <v>12.602166056621577</v>
      </c>
      <c r="U411">
        <f t="shared" si="199"/>
        <v>117.84548901878117</v>
      </c>
      <c r="V411">
        <f t="shared" si="223"/>
        <v>1.4720568475404677E-2</v>
      </c>
      <c r="W411">
        <f t="shared" si="200"/>
        <v>19728.967052041633</v>
      </c>
      <c r="X411">
        <f t="shared" si="201"/>
        <v>22165.22107322462</v>
      </c>
      <c r="Y411">
        <f t="shared" si="202"/>
        <v>14.552284756873314</v>
      </c>
      <c r="Z411">
        <f t="shared" si="224"/>
        <v>2.7350501537702576</v>
      </c>
      <c r="AA411">
        <f t="shared" si="225"/>
        <v>2.068044539041651E-2</v>
      </c>
      <c r="AB411">
        <f t="shared" si="226"/>
        <v>409</v>
      </c>
      <c r="AC411">
        <f>$AL$7*INDEX(I_L,MATCH(AB411-$AL$13,cpi_u,0))/INDEX(I_L,MATCH(AB2-$AL$13,cpi_u,0))</f>
        <v>1918.0802081857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0.68116779830618046</v>
      </c>
      <c r="E412">
        <f t="shared" si="208"/>
        <v>9.0861223773033517E-2</v>
      </c>
      <c r="F412">
        <f t="shared" si="209"/>
        <v>5.4273421006448383E-4</v>
      </c>
      <c r="G412">
        <f t="shared" si="210"/>
        <v>5.4304872316828217E-3</v>
      </c>
      <c r="H412" t="b">
        <f t="shared" si="211"/>
        <v>0</v>
      </c>
      <c r="I412">
        <f t="shared" si="212"/>
        <v>1</v>
      </c>
      <c r="J412">
        <f t="shared" si="213"/>
        <v>1918.0802081856996</v>
      </c>
      <c r="K412">
        <f t="shared" si="214"/>
        <v>12.296483981440648</v>
      </c>
      <c r="L412">
        <f t="shared" si="215"/>
        <v>11.457117826525955</v>
      </c>
      <c r="M412">
        <f t="shared" si="216"/>
        <v>7.3449621776043555E-2</v>
      </c>
      <c r="N412">
        <f t="shared" si="198"/>
        <v>0.21536807740466482</v>
      </c>
      <c r="O412">
        <f t="shared" si="217"/>
        <v>0.99616371680045357</v>
      </c>
      <c r="P412">
        <f t="shared" si="218"/>
        <v>1930.3766921671402</v>
      </c>
      <c r="Q412">
        <f t="shared" si="219"/>
        <v>0.63356316365583598</v>
      </c>
      <c r="R412">
        <f t="shared" si="220"/>
        <v>8.0256782778263092E-2</v>
      </c>
      <c r="S412">
        <f t="shared" si="221"/>
        <v>1931.1690793716807</v>
      </c>
      <c r="T412">
        <f t="shared" si="222"/>
        <v>11.457117826525955</v>
      </c>
      <c r="U412">
        <f t="shared" si="199"/>
        <v>106.71101667212335</v>
      </c>
      <c r="V412">
        <f t="shared" si="223"/>
        <v>1.3329715384792492E-2</v>
      </c>
      <c r="W412">
        <f t="shared" si="200"/>
        <v>19650.357715518527</v>
      </c>
      <c r="X412">
        <f t="shared" si="201"/>
        <v>22081.638835705038</v>
      </c>
      <c r="Y412">
        <f t="shared" si="202"/>
        <v>13.203041079804359</v>
      </c>
      <c r="Z412">
        <f t="shared" si="224"/>
        <v>2.4769999120454651</v>
      </c>
      <c r="AA412">
        <f t="shared" si="225"/>
        <v>1.8750417732011915E-2</v>
      </c>
      <c r="AB412">
        <f t="shared" si="226"/>
        <v>409</v>
      </c>
      <c r="AC412">
        <f>$AL$7*INDEX(I_L,MATCH(AB412-$AL$13,cpi_u,0))/INDEX(I_L,MATCH(AB2-$AL$13,cpi_u,0))</f>
        <v>1918.0802081857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0.68116779830618046</v>
      </c>
      <c r="E413">
        <f t="shared" si="208"/>
        <v>9.0861223773033517E-2</v>
      </c>
      <c r="F413">
        <f t="shared" si="209"/>
        <v>4.9342071555453419E-4</v>
      </c>
      <c r="G413">
        <f t="shared" si="210"/>
        <v>4.9370665161282872E-3</v>
      </c>
      <c r="H413" t="b">
        <f t="shared" si="211"/>
        <v>0</v>
      </c>
      <c r="I413">
        <f t="shared" si="212"/>
        <v>1</v>
      </c>
      <c r="J413">
        <f t="shared" si="213"/>
        <v>1918.0802081856996</v>
      </c>
      <c r="K413">
        <f t="shared" si="214"/>
        <v>12.321812725137159</v>
      </c>
      <c r="L413">
        <f t="shared" si="215"/>
        <v>10.41611007989597</v>
      </c>
      <c r="M413">
        <f t="shared" si="216"/>
        <v>6.6913446675044258E-2</v>
      </c>
      <c r="N413">
        <f t="shared" si="198"/>
        <v>0.21454196512862012</v>
      </c>
      <c r="O413">
        <f t="shared" si="217"/>
        <v>0.99616418419108377</v>
      </c>
      <c r="P413">
        <f t="shared" si="218"/>
        <v>1930.4020209108367</v>
      </c>
      <c r="Q413">
        <f t="shared" si="219"/>
        <v>0.63356316365583598</v>
      </c>
      <c r="R413">
        <f t="shared" si="220"/>
        <v>8.0256782778263092E-2</v>
      </c>
      <c r="S413">
        <f t="shared" si="221"/>
        <v>1931.1960403032808</v>
      </c>
      <c r="T413">
        <f t="shared" si="222"/>
        <v>10.41611007989597</v>
      </c>
      <c r="U413">
        <f t="shared" si="199"/>
        <v>96.586462288369106</v>
      </c>
      <c r="V413">
        <f t="shared" si="223"/>
        <v>1.2065015332801019E-2</v>
      </c>
      <c r="W413">
        <f t="shared" si="200"/>
        <v>19563.53271175157</v>
      </c>
      <c r="X413">
        <f t="shared" si="201"/>
        <v>21990.384899389919</v>
      </c>
      <c r="Y413">
        <f t="shared" si="202"/>
        <v>11.981530675181977</v>
      </c>
      <c r="Z413">
        <f t="shared" si="224"/>
        <v>2.2432976019425448</v>
      </c>
      <c r="AA413">
        <f t="shared" si="225"/>
        <v>1.6999472461729906E-2</v>
      </c>
      <c r="AB413">
        <f t="shared" si="226"/>
        <v>409</v>
      </c>
      <c r="AC413">
        <f>$AL$7*INDEX(I_L,MATCH(AB413-$AL$13,cpi_u,0))/INDEX(I_L,MATCH(AB2-$AL$13,cpi_u,0))</f>
        <v>1918.0802081857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0.68116779830618046</v>
      </c>
      <c r="E414">
        <f t="shared" si="208"/>
        <v>9.0861223773033517E-2</v>
      </c>
      <c r="F414">
        <f t="shared" si="209"/>
        <v>4.4858790550428328E-4</v>
      </c>
      <c r="G414">
        <f t="shared" si="210"/>
        <v>4.4884786106240042E-3</v>
      </c>
      <c r="H414" t="b">
        <f t="shared" si="211"/>
        <v>0</v>
      </c>
      <c r="I414">
        <f t="shared" si="212"/>
        <v>1</v>
      </c>
      <c r="J414">
        <f t="shared" si="213"/>
        <v>1918.0802081856996</v>
      </c>
      <c r="K414">
        <f t="shared" si="214"/>
        <v>12.347193641898608</v>
      </c>
      <c r="L414">
        <f t="shared" si="215"/>
        <v>9.4696895710819913</v>
      </c>
      <c r="M414">
        <f t="shared" si="216"/>
        <v>6.09589162975697E-2</v>
      </c>
      <c r="N414">
        <f t="shared" si="198"/>
        <v>0.21371912165629556</v>
      </c>
      <c r="O414">
        <f t="shared" si="217"/>
        <v>0.99616465024998135</v>
      </c>
      <c r="P414">
        <f t="shared" si="218"/>
        <v>1930.4274018275983</v>
      </c>
      <c r="Q414">
        <f t="shared" si="219"/>
        <v>0.63356316365583598</v>
      </c>
      <c r="R414">
        <f t="shared" si="220"/>
        <v>8.0256782778263092E-2</v>
      </c>
      <c r="S414">
        <f t="shared" si="221"/>
        <v>1931.2230567699858</v>
      </c>
      <c r="T414">
        <f t="shared" si="222"/>
        <v>9.4696895710819913</v>
      </c>
      <c r="U414">
        <f t="shared" si="199"/>
        <v>87.380073800879956</v>
      </c>
      <c r="V414">
        <f t="shared" si="223"/>
        <v>1.0915007188495533E-2</v>
      </c>
      <c r="W414">
        <f t="shared" si="200"/>
        <v>19467.637340201578</v>
      </c>
      <c r="X414">
        <f t="shared" si="201"/>
        <v>21890.758817710954</v>
      </c>
      <c r="Y414">
        <f t="shared" si="202"/>
        <v>10.876128922744467</v>
      </c>
      <c r="Z414">
        <f t="shared" si="224"/>
        <v>2.0316458097379302</v>
      </c>
      <c r="AA414">
        <f t="shared" si="225"/>
        <v>1.5410991443789088E-2</v>
      </c>
      <c r="AB414">
        <f t="shared" si="226"/>
        <v>409</v>
      </c>
      <c r="AC414">
        <f>$AL$7*INDEX(I_L,MATCH(AB414-$AL$13,cpi_u,0))/INDEX(I_L,MATCH(AB2-$AL$13,cpi_u,0))</f>
        <v>1918.0802081857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0.68116779830618046</v>
      </c>
      <c r="E415">
        <f t="shared" si="208"/>
        <v>9.0861223773033517E-2</v>
      </c>
      <c r="F415">
        <f t="shared" si="209"/>
        <v>4.0782865944038224E-4</v>
      </c>
      <c r="G415">
        <f t="shared" si="210"/>
        <v>4.0806499511836219E-3</v>
      </c>
      <c r="H415" t="b">
        <f t="shared" si="211"/>
        <v>0</v>
      </c>
      <c r="I415">
        <f t="shared" si="212"/>
        <v>1</v>
      </c>
      <c r="J415">
        <f t="shared" si="213"/>
        <v>1918.0802081856996</v>
      </c>
      <c r="K415">
        <f t="shared" si="214"/>
        <v>12.372626839192964</v>
      </c>
      <c r="L415">
        <f t="shared" si="215"/>
        <v>8.6092619879027499</v>
      </c>
      <c r="M415">
        <f t="shared" si="216"/>
        <v>5.5534270924950099E-2</v>
      </c>
      <c r="N415">
        <f t="shared" si="198"/>
        <v>0.21289953339540363</v>
      </c>
      <c r="O415">
        <f t="shared" si="217"/>
        <v>0.99616511496706417</v>
      </c>
      <c r="P415">
        <f t="shared" si="218"/>
        <v>1930.4528350248925</v>
      </c>
      <c r="Q415">
        <f t="shared" si="219"/>
        <v>0.63356316365583598</v>
      </c>
      <c r="R415">
        <f t="shared" si="220"/>
        <v>8.0256782778263092E-2</v>
      </c>
      <c r="S415">
        <f t="shared" si="221"/>
        <v>1931.2501288861888</v>
      </c>
      <c r="T415">
        <f t="shared" si="222"/>
        <v>8.6092619879027499</v>
      </c>
      <c r="U415">
        <f t="shared" si="199"/>
        <v>79.008434381045433</v>
      </c>
      <c r="V415">
        <f t="shared" si="223"/>
        <v>9.8692710100709933E-3</v>
      </c>
      <c r="W415">
        <f t="shared" si="200"/>
        <v>19361.727990936466</v>
      </c>
      <c r="X415">
        <f t="shared" si="201"/>
        <v>21781.996198304976</v>
      </c>
      <c r="Y415">
        <f t="shared" si="202"/>
        <v>9.8762673422495819</v>
      </c>
      <c r="Z415">
        <f t="shared" si="224"/>
        <v>1.8399639101635088</v>
      </c>
      <c r="AA415">
        <f t="shared" si="225"/>
        <v>1.3969898796899985E-2</v>
      </c>
      <c r="AB415">
        <f t="shared" si="226"/>
        <v>409</v>
      </c>
      <c r="AC415">
        <f>$AL$7*INDEX(I_L,MATCH(AB415-$AL$13,cpi_u,0))/INDEX(I_L,MATCH(AB2-$AL$13,cpi_u,0))</f>
        <v>1918.0802081857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0.68116779830618046</v>
      </c>
      <c r="E416">
        <f t="shared" si="208"/>
        <v>9.0861223773033517E-2</v>
      </c>
      <c r="F416">
        <f t="shared" si="209"/>
        <v>3.7077284835391338E-4</v>
      </c>
      <c r="G416">
        <f t="shared" si="210"/>
        <v>3.7098771028297086E-3</v>
      </c>
      <c r="H416" t="b">
        <f t="shared" si="211"/>
        <v>0</v>
      </c>
      <c r="I416">
        <f t="shared" si="212"/>
        <v>1</v>
      </c>
      <c r="J416">
        <f t="shared" si="213"/>
        <v>1918.0802081856996</v>
      </c>
      <c r="K416">
        <f t="shared" si="214"/>
        <v>12.398112424709563</v>
      </c>
      <c r="L416">
        <f t="shared" si="215"/>
        <v>7.8270139078992464</v>
      </c>
      <c r="M416">
        <f t="shared" si="216"/>
        <v>5.0592356860660131E-2</v>
      </c>
      <c r="N416">
        <f t="shared" si="198"/>
        <v>0.21208318681155333</v>
      </c>
      <c r="O416">
        <f t="shared" si="217"/>
        <v>0.99616557833250785</v>
      </c>
      <c r="P416">
        <f t="shared" si="218"/>
        <v>1930.4783206104091</v>
      </c>
      <c r="Q416">
        <f t="shared" si="219"/>
        <v>0.63356316365583598</v>
      </c>
      <c r="R416">
        <f t="shared" si="220"/>
        <v>8.0256782778263092E-2</v>
      </c>
      <c r="S416">
        <f t="shared" si="221"/>
        <v>1931.2772567665186</v>
      </c>
      <c r="T416">
        <f t="shared" si="222"/>
        <v>7.8270139078992464</v>
      </c>
      <c r="U416">
        <f t="shared" si="199"/>
        <v>71.395705218535014</v>
      </c>
      <c r="V416">
        <f t="shared" si="223"/>
        <v>8.9183334573948361E-3</v>
      </c>
      <c r="W416">
        <f t="shared" si="200"/>
        <v>19244.762896344455</v>
      </c>
      <c r="X416">
        <f t="shared" si="201"/>
        <v>21663.262865549194</v>
      </c>
      <c r="Y416">
        <f t="shared" si="202"/>
        <v>8.9723376589470156</v>
      </c>
      <c r="Z416">
        <f t="shared" si="224"/>
        <v>1.6663676088710844</v>
      </c>
      <c r="AA416">
        <f t="shared" si="225"/>
        <v>1.2662517749700685E-2</v>
      </c>
      <c r="AB416">
        <f t="shared" si="226"/>
        <v>409</v>
      </c>
      <c r="AC416">
        <f>$AL$7*INDEX(I_L,MATCH(AB416-$AL$13,cpi_u,0))/INDEX(I_L,MATCH(AB2-$AL$13,cpi_u,0))</f>
        <v>1918.0802081857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0.68116779830618046</v>
      </c>
      <c r="E417">
        <f t="shared" si="208"/>
        <v>9.0861223773033517E-2</v>
      </c>
      <c r="F417">
        <f t="shared" si="209"/>
        <v>3.370839736106634E-4</v>
      </c>
      <c r="G417">
        <f t="shared" si="210"/>
        <v>3.372793129219045E-3</v>
      </c>
      <c r="H417" t="b">
        <f t="shared" si="211"/>
        <v>0</v>
      </c>
      <c r="I417">
        <f t="shared" si="212"/>
        <v>1</v>
      </c>
      <c r="J417">
        <f t="shared" si="213"/>
        <v>1918.0802081856996</v>
      </c>
      <c r="K417">
        <f t="shared" si="214"/>
        <v>12.423650506359568</v>
      </c>
      <c r="L417">
        <f t="shared" si="215"/>
        <v>7.1158418457389674</v>
      </c>
      <c r="M417">
        <f t="shared" si="216"/>
        <v>4.6090216547102075E-2</v>
      </c>
      <c r="N417">
        <f t="shared" si="198"/>
        <v>0.21127006842806262</v>
      </c>
      <c r="O417">
        <f t="shared" si="217"/>
        <v>0.99616604033674194</v>
      </c>
      <c r="P417">
        <f t="shared" si="218"/>
        <v>1930.5038586920591</v>
      </c>
      <c r="Q417">
        <f t="shared" si="219"/>
        <v>0.63356316365583598</v>
      </c>
      <c r="R417">
        <f t="shared" si="220"/>
        <v>8.0256782778263092E-2</v>
      </c>
      <c r="S417">
        <f t="shared" si="221"/>
        <v>1931.3044405258404</v>
      </c>
      <c r="T417">
        <f t="shared" si="222"/>
        <v>7.1158418457389674</v>
      </c>
      <c r="U417">
        <f t="shared" si="199"/>
        <v>64.472937091740789</v>
      </c>
      <c r="V417">
        <f t="shared" si="223"/>
        <v>8.0535817974175718E-3</v>
      </c>
      <c r="W417">
        <f t="shared" si="200"/>
        <v>19115.591920892348</v>
      </c>
      <c r="X417">
        <f t="shared" si="201"/>
        <v>21533.648490238629</v>
      </c>
      <c r="Y417">
        <f t="shared" si="202"/>
        <v>8.155604583154112</v>
      </c>
      <c r="Z417">
        <f t="shared" si="224"/>
        <v>1.5091504154913258</v>
      </c>
      <c r="AA417">
        <f t="shared" si="225"/>
        <v>1.1476440783575405E-2</v>
      </c>
      <c r="AB417">
        <f t="shared" si="226"/>
        <v>409</v>
      </c>
      <c r="AC417">
        <f>$AL$7*INDEX(I_L,MATCH(AB417-$AL$13,cpi_u,0))/INDEX(I_L,MATCH(AB2-$AL$13,cpi_u,0))</f>
        <v>1918.0802081857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0.68116779830618046</v>
      </c>
      <c r="E418">
        <f t="shared" si="208"/>
        <v>9.0861223773033517E-2</v>
      </c>
      <c r="F418">
        <f t="shared" si="209"/>
        <v>3.0645611125412162E-4</v>
      </c>
      <c r="G418">
        <f t="shared" si="210"/>
        <v>3.0663370179649235E-3</v>
      </c>
      <c r="H418" t="b">
        <f t="shared" si="211"/>
        <v>0</v>
      </c>
      <c r="I418">
        <f t="shared" si="212"/>
        <v>1</v>
      </c>
      <c r="J418">
        <f t="shared" si="213"/>
        <v>1918.0802081856996</v>
      </c>
      <c r="K418">
        <f t="shared" si="214"/>
        <v>12.449241192276421</v>
      </c>
      <c r="L418">
        <f t="shared" si="215"/>
        <v>6.469287747459763</v>
      </c>
      <c r="M418">
        <f t="shared" si="216"/>
        <v>4.1988715157300627E-2</v>
      </c>
      <c r="N418">
        <f t="shared" si="198"/>
        <v>0.21046016482577104</v>
      </c>
      <c r="O418">
        <f t="shared" si="217"/>
        <v>0.99616650097045167</v>
      </c>
      <c r="P418">
        <f t="shared" si="218"/>
        <v>1930.5294493779761</v>
      </c>
      <c r="Q418">
        <f t="shared" si="219"/>
        <v>0.63356316365583598</v>
      </c>
      <c r="R418">
        <f t="shared" si="220"/>
        <v>8.0256782778263092E-2</v>
      </c>
      <c r="S418">
        <f t="shared" si="221"/>
        <v>1931.3316802792554</v>
      </c>
      <c r="T418">
        <f t="shared" si="222"/>
        <v>6.469287747459763</v>
      </c>
      <c r="U418">
        <f t="shared" si="199"/>
        <v>58.177444479103556</v>
      </c>
      <c r="V418">
        <f t="shared" si="223"/>
        <v>7.2671857218243752E-3</v>
      </c>
      <c r="W418">
        <f t="shared" si="200"/>
        <v>18972.945288875962</v>
      </c>
      <c r="X418">
        <f t="shared" si="201"/>
        <v>21392.159637767789</v>
      </c>
      <c r="Y418">
        <f t="shared" si="202"/>
        <v>7.4181265123989171</v>
      </c>
      <c r="Z418">
        <f t="shared" si="224"/>
        <v>1.3667668650866511</v>
      </c>
      <c r="AA418">
        <f t="shared" si="225"/>
        <v>1.0400411829323981E-2</v>
      </c>
      <c r="AB418">
        <f t="shared" si="226"/>
        <v>409</v>
      </c>
      <c r="AC418">
        <f>$AL$7*INDEX(I_L,MATCH(AB418-$AL$13,cpi_u,0))/INDEX(I_L,MATCH(AB2-$AL$13,cpi_u,0))</f>
        <v>1918.0802081857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0.68116779830618046</v>
      </c>
      <c r="E419">
        <f t="shared" si="208"/>
        <v>9.0861223773033517E-2</v>
      </c>
      <c r="F419">
        <f t="shared" si="209"/>
        <v>2.7861113395284719E-4</v>
      </c>
      <c r="G419">
        <f t="shared" si="210"/>
        <v>2.7877258840120762E-3</v>
      </c>
      <c r="H419" t="b">
        <f t="shared" si="211"/>
        <v>0</v>
      </c>
      <c r="I419">
        <f t="shared" si="212"/>
        <v>1</v>
      </c>
      <c r="J419">
        <f t="shared" si="213"/>
        <v>1918.0802081856996</v>
      </c>
      <c r="K419">
        <f t="shared" si="214"/>
        <v>12.474884590816291</v>
      </c>
      <c r="L419">
        <f t="shared" si="215"/>
        <v>5.8814803457856781</v>
      </c>
      <c r="M419">
        <f t="shared" si="216"/>
        <v>3.8252200415660201E-2</v>
      </c>
      <c r="N419">
        <f t="shared" si="198"/>
        <v>0.20965346264284954</v>
      </c>
      <c r="O419">
        <f t="shared" si="217"/>
        <v>0.9961669602245663</v>
      </c>
      <c r="P419">
        <f t="shared" si="218"/>
        <v>1930.5550927765159</v>
      </c>
      <c r="Q419">
        <f t="shared" si="219"/>
        <v>0.63356316365583598</v>
      </c>
      <c r="R419">
        <f t="shared" si="220"/>
        <v>8.0256782778263092E-2</v>
      </c>
      <c r="S419">
        <f t="shared" si="221"/>
        <v>1931.3589761421024</v>
      </c>
      <c r="T419">
        <f t="shared" si="222"/>
        <v>5.8814803457856781</v>
      </c>
      <c r="U419">
        <f t="shared" si="199"/>
        <v>52.452236529741249</v>
      </c>
      <c r="V419">
        <f t="shared" si="223"/>
        <v>6.5520262672177807E-3</v>
      </c>
      <c r="W419">
        <f t="shared" si="200"/>
        <v>18815.421139704151</v>
      </c>
      <c r="X419">
        <f t="shared" si="201"/>
        <v>21237.712181739589</v>
      </c>
      <c r="Y419">
        <f t="shared" si="202"/>
        <v>6.7526834364927755</v>
      </c>
      <c r="Z419">
        <f t="shared" si="224"/>
        <v>1.2378173229935867</v>
      </c>
      <c r="AA419">
        <f t="shared" si="225"/>
        <v>9.4242193986773855E-3</v>
      </c>
      <c r="AB419">
        <f t="shared" si="226"/>
        <v>409</v>
      </c>
      <c r="AC419">
        <f>$AL$7*INDEX(I_L,MATCH(AB419-$AL$13,cpi_u,0))/INDEX(I_L,MATCH(AB2-$AL$13,cpi_u,0))</f>
        <v>1918.0802081857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0.68116779830618046</v>
      </c>
      <c r="E420">
        <f t="shared" si="208"/>
        <v>9.0861223773033517E-2</v>
      </c>
      <c r="F420">
        <f t="shared" si="209"/>
        <v>2.5329618536509894E-4</v>
      </c>
      <c r="G420">
        <f t="shared" si="210"/>
        <v>2.5344296986469774E-3</v>
      </c>
      <c r="H420" t="b">
        <f t="shared" si="211"/>
        <v>0</v>
      </c>
      <c r="I420">
        <f t="shared" si="212"/>
        <v>1</v>
      </c>
      <c r="J420">
        <f t="shared" si="213"/>
        <v>1918.0802081856996</v>
      </c>
      <c r="K420">
        <f t="shared" si="214"/>
        <v>12.50058081055856</v>
      </c>
      <c r="L420">
        <f t="shared" si="215"/>
        <v>5.347081843970547</v>
      </c>
      <c r="M420">
        <f t="shared" si="216"/>
        <v>3.4848192690778761E-2</v>
      </c>
      <c r="N420">
        <f t="shared" si="198"/>
        <v>0.20884994857461078</v>
      </c>
      <c r="O420">
        <f t="shared" si="217"/>
        <v>0.99616741809026277</v>
      </c>
      <c r="P420">
        <f t="shared" si="218"/>
        <v>1930.5807889962582</v>
      </c>
      <c r="Q420">
        <f t="shared" si="219"/>
        <v>0.63356316365583598</v>
      </c>
      <c r="R420">
        <f t="shared" si="220"/>
        <v>8.0256782778263092E-2</v>
      </c>
      <c r="S420">
        <f t="shared" si="221"/>
        <v>1931.3863282299578</v>
      </c>
      <c r="T420">
        <f t="shared" si="222"/>
        <v>5.347081843970547</v>
      </c>
      <c r="U420">
        <f t="shared" si="199"/>
        <v>47.245499727946097</v>
      </c>
      <c r="V420">
        <f t="shared" si="223"/>
        <v>5.9016311925957901E-3</v>
      </c>
      <c r="W420">
        <f t="shared" si="200"/>
        <v>18641.471788769064</v>
      </c>
      <c r="X420">
        <f t="shared" si="201"/>
        <v>21069.123025079534</v>
      </c>
      <c r="Y420">
        <f t="shared" si="202"/>
        <v>6.152711391262307</v>
      </c>
      <c r="Z420">
        <f t="shared" si="224"/>
        <v>1.1210342236231381</v>
      </c>
      <c r="AA420">
        <f t="shared" si="225"/>
        <v>8.538599635546958E-3</v>
      </c>
      <c r="AB420">
        <f t="shared" si="226"/>
        <v>409</v>
      </c>
      <c r="AC420">
        <f>$AL$7*INDEX(I_L,MATCH(AB420-$AL$13,cpi_u,0))/INDEX(I_L,MATCH(AB2-$AL$13,cpi_u,0))</f>
        <v>1918.0802081857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0.68116779830618046</v>
      </c>
      <c r="E421">
        <f t="shared" si="208"/>
        <v>9.0861223773033517E-2</v>
      </c>
      <c r="F421">
        <f t="shared" si="209"/>
        <v>2.3028138398578491E-4</v>
      </c>
      <c r="G421">
        <f t="shared" si="210"/>
        <v>2.3041483146611927E-3</v>
      </c>
      <c r="H421" t="b">
        <f t="shared" si="211"/>
        <v>0</v>
      </c>
      <c r="I421">
        <f t="shared" si="212"/>
        <v>1</v>
      </c>
      <c r="J421">
        <f t="shared" si="213"/>
        <v>1918.0802081856996</v>
      </c>
      <c r="K421">
        <f t="shared" si="214"/>
        <v>12.526329960306253</v>
      </c>
      <c r="L421">
        <f t="shared" si="215"/>
        <v>4.8612394440128144</v>
      </c>
      <c r="M421">
        <f t="shared" si="216"/>
        <v>3.1747102666451581E-2</v>
      </c>
      <c r="N421">
        <f t="shared" si="198"/>
        <v>0.20804960937331796</v>
      </c>
      <c r="O421">
        <f t="shared" si="217"/>
        <v>0.99616787455895917</v>
      </c>
      <c r="P421">
        <f t="shared" si="218"/>
        <v>1930.6065381460057</v>
      </c>
      <c r="Q421">
        <f t="shared" si="219"/>
        <v>0.63356316365583598</v>
      </c>
      <c r="R421">
        <f t="shared" si="220"/>
        <v>8.0256782778263092E-2</v>
      </c>
      <c r="S421">
        <f t="shared" si="221"/>
        <v>1931.413736658636</v>
      </c>
      <c r="T421">
        <f t="shared" si="222"/>
        <v>4.8612394440128144</v>
      </c>
      <c r="U421">
        <f t="shared" si="199"/>
        <v>42.510127555377672</v>
      </c>
      <c r="V421">
        <f t="shared" si="223"/>
        <v>5.31011622750697E-3</v>
      </c>
      <c r="W421">
        <f t="shared" si="200"/>
        <v>18449.388559272702</v>
      </c>
      <c r="X421">
        <f t="shared" si="201"/>
        <v>20885.101065446976</v>
      </c>
      <c r="Y421">
        <f t="shared" si="202"/>
        <v>5.612242866100642</v>
      </c>
      <c r="Z421">
        <f t="shared" si="224"/>
        <v>1.0152696078909458</v>
      </c>
      <c r="AA421">
        <f t="shared" si="225"/>
        <v>7.7351483661410435E-3</v>
      </c>
      <c r="AB421">
        <f t="shared" si="226"/>
        <v>409</v>
      </c>
      <c r="AC421">
        <f>$AL$7*INDEX(I_L,MATCH(AB421-$AL$13,cpi_u,0))/INDEX(I_L,MATCH(AB2-$AL$13,cpi_u,0))</f>
        <v>1918.0802081857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0.72079201886166688</v>
      </c>
      <c r="E422">
        <f t="shared" si="208"/>
        <v>0.10085999896537801</v>
      </c>
      <c r="F422">
        <f t="shared" si="209"/>
        <v>2.3239639663280538E-4</v>
      </c>
      <c r="G422">
        <f t="shared" si="210"/>
        <v>2.0717519180283874E-3</v>
      </c>
      <c r="H422" t="b">
        <f t="shared" si="211"/>
        <v>0</v>
      </c>
      <c r="I422">
        <f t="shared" si="212"/>
        <v>1</v>
      </c>
      <c r="J422">
        <f t="shared" si="213"/>
        <v>1918.0802081856996</v>
      </c>
      <c r="K422">
        <f t="shared" si="214"/>
        <v>12.552132149086507</v>
      </c>
      <c r="L422">
        <f t="shared" si="215"/>
        <v>4.4195412790760695</v>
      </c>
      <c r="M422">
        <f t="shared" si="216"/>
        <v>2.8921974136722251E-2</v>
      </c>
      <c r="N422">
        <f t="shared" si="198"/>
        <v>0.20725243184799225</v>
      </c>
      <c r="O422">
        <f t="shared" si="217"/>
        <v>0.99616832962231006</v>
      </c>
      <c r="P422">
        <f t="shared" si="218"/>
        <v>1930.632340334786</v>
      </c>
      <c r="Q422">
        <f t="shared" si="219"/>
        <v>0.67041817441083107</v>
      </c>
      <c r="R422">
        <f t="shared" si="220"/>
        <v>8.8345518417380475E-2</v>
      </c>
      <c r="S422">
        <f t="shared" si="221"/>
        <v>1931.4412015441894</v>
      </c>
      <c r="T422">
        <f t="shared" si="222"/>
        <v>4.4195412790760695</v>
      </c>
      <c r="U422">
        <f t="shared" si="199"/>
        <v>38.203292881406739</v>
      </c>
      <c r="V422">
        <f t="shared" si="223"/>
        <v>4.772131657555953E-3</v>
      </c>
      <c r="W422">
        <f t="shared" si="200"/>
        <v>18440.090509371152</v>
      </c>
      <c r="X422">
        <f t="shared" si="201"/>
        <v>20867.760075213591</v>
      </c>
      <c r="Y422">
        <f t="shared" si="202"/>
        <v>5.0295290793732166</v>
      </c>
      <c r="Z422">
        <f t="shared" si="224"/>
        <v>0.91948383672103029</v>
      </c>
      <c r="AA422">
        <f t="shared" si="225"/>
        <v>7.0062413125775306E-3</v>
      </c>
      <c r="AB422">
        <f t="shared" si="226"/>
        <v>409</v>
      </c>
      <c r="AC422">
        <f>$AL$7*INDEX(I_L,MATCH(AB422-$AL$13,cpi_u,0))/INDEX(I_L,MATCH(AB2-$AL$13,cpi_u,0))</f>
        <v>1918.0802081857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0.72079201886166688</v>
      </c>
      <c r="E423">
        <f t="shared" si="208"/>
        <v>0.10085999896537801</v>
      </c>
      <c r="F423">
        <f t="shared" si="209"/>
        <v>2.0895689630886306E-4</v>
      </c>
      <c r="G423">
        <f t="shared" si="210"/>
        <v>1.8627950217195244E-3</v>
      </c>
      <c r="H423" t="b">
        <f t="shared" si="211"/>
        <v>1</v>
      </c>
      <c r="I423">
        <f t="shared" si="212"/>
        <v>1.0249999999999999</v>
      </c>
      <c r="J423">
        <f t="shared" si="213"/>
        <v>1966.0322133903419</v>
      </c>
      <c r="K423">
        <f t="shared" si="214"/>
        <v>12.577987486151075</v>
      </c>
      <c r="L423">
        <f t="shared" si="215"/>
        <v>4.073131008997037</v>
      </c>
      <c r="M423">
        <f t="shared" si="216"/>
        <v>2.6058469699370545E-2</v>
      </c>
      <c r="N423">
        <f t="shared" si="198"/>
        <v>0.20645840286422015</v>
      </c>
      <c r="O423">
        <f t="shared" si="217"/>
        <v>0.99616878327220559</v>
      </c>
      <c r="P423">
        <f t="shared" si="218"/>
        <v>1978.6102008764931</v>
      </c>
      <c r="Q423">
        <f t="shared" si="219"/>
        <v>0.67041817441083107</v>
      </c>
      <c r="R423">
        <f t="shared" si="220"/>
        <v>8.8345518417380475E-2</v>
      </c>
      <c r="S423">
        <f t="shared" si="221"/>
        <v>1979.4207282075527</v>
      </c>
      <c r="T423">
        <f t="shared" si="222"/>
        <v>4.073131008997037</v>
      </c>
      <c r="U423">
        <f t="shared" si="199"/>
        <v>34.230990192112131</v>
      </c>
      <c r="V423">
        <f t="shared" si="223"/>
        <v>4.2759348643679144E-3</v>
      </c>
      <c r="W423">
        <f t="shared" si="200"/>
        <v>18376.144338475799</v>
      </c>
      <c r="X423">
        <f t="shared" si="201"/>
        <v>20795.833472040114</v>
      </c>
      <c r="Y423">
        <f t="shared" si="202"/>
        <v>4.5073848721124365</v>
      </c>
      <c r="Z423">
        <f t="shared" si="224"/>
        <v>0.8441663068501023</v>
      </c>
      <c r="AA423">
        <f t="shared" si="225"/>
        <v>6.2834838982806004E-3</v>
      </c>
      <c r="AB423">
        <f t="shared" si="226"/>
        <v>421</v>
      </c>
      <c r="AC423">
        <f>$AL$7*INDEX(I_L,MATCH(AB423-$AL$13,cpi_u,0))/INDEX(I_L,MATCH(AB2-$AL$13,cpi_u,0))</f>
        <v>1966.0322133903423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0.72079201886166688</v>
      </c>
      <c r="E424">
        <f t="shared" si="208"/>
        <v>0.10085999896537801</v>
      </c>
      <c r="F424">
        <f t="shared" si="209"/>
        <v>1.8788150396334253E-4</v>
      </c>
      <c r="G424">
        <f t="shared" si="210"/>
        <v>1.6749135177561818E-3</v>
      </c>
      <c r="H424" t="b">
        <f t="shared" si="211"/>
        <v>0</v>
      </c>
      <c r="I424">
        <f t="shared" si="212"/>
        <v>1</v>
      </c>
      <c r="J424">
        <f t="shared" si="213"/>
        <v>1966.0322133903419</v>
      </c>
      <c r="K424">
        <f t="shared" si="214"/>
        <v>12.603896080976661</v>
      </c>
      <c r="L424">
        <f t="shared" si="215"/>
        <v>3.6623150196437466</v>
      </c>
      <c r="M424">
        <f t="shared" si="216"/>
        <v>2.3478474873913548E-2</v>
      </c>
      <c r="N424">
        <f t="shared" si="198"/>
        <v>0.20566750934396003</v>
      </c>
      <c r="O424">
        <f t="shared" si="217"/>
        <v>0.9961692355007693</v>
      </c>
      <c r="P424">
        <f t="shared" si="218"/>
        <v>1978.6361094713186</v>
      </c>
      <c r="Q424">
        <f t="shared" si="219"/>
        <v>0.67041817441083107</v>
      </c>
      <c r="R424">
        <f t="shared" si="220"/>
        <v>8.8345518417380475E-2</v>
      </c>
      <c r="S424">
        <f t="shared" si="221"/>
        <v>1979.4483063559726</v>
      </c>
      <c r="T424">
        <f t="shared" si="222"/>
        <v>3.6623150196437466</v>
      </c>
      <c r="U424">
        <f t="shared" si="199"/>
        <v>30.6588283984428</v>
      </c>
      <c r="V424">
        <f t="shared" si="223"/>
        <v>3.8297213289431226E-3</v>
      </c>
      <c r="W424">
        <f t="shared" si="200"/>
        <v>18304.723242973927</v>
      </c>
      <c r="X424">
        <f t="shared" si="201"/>
        <v>20716.603382855803</v>
      </c>
      <c r="Y424">
        <f t="shared" si="202"/>
        <v>4.0396906494958245</v>
      </c>
      <c r="Z424">
        <f t="shared" si="224"/>
        <v>0.75611570974129294</v>
      </c>
      <c r="AA424">
        <f t="shared" si="225"/>
        <v>5.6349776713610867E-3</v>
      </c>
      <c r="AB424">
        <f t="shared" si="226"/>
        <v>421</v>
      </c>
      <c r="AC424">
        <f>$AL$7*INDEX(I_L,MATCH(AB424-$AL$13,cpi_u,0))/INDEX(I_L,MATCH(AB2-$AL$13,cpi_u,0))</f>
        <v>1966.0322133903423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0.72079201886166688</v>
      </c>
      <c r="E425">
        <f t="shared" si="208"/>
        <v>0.10085999896537801</v>
      </c>
      <c r="F425">
        <f t="shared" si="209"/>
        <v>1.6893177566798613E-4</v>
      </c>
      <c r="G425">
        <f t="shared" si="210"/>
        <v>1.5059817420881956E-3</v>
      </c>
      <c r="H425" t="b">
        <f t="shared" si="211"/>
        <v>0</v>
      </c>
      <c r="I425">
        <f t="shared" si="212"/>
        <v>1</v>
      </c>
      <c r="J425">
        <f t="shared" si="213"/>
        <v>1966.0322133903419</v>
      </c>
      <c r="K425">
        <f t="shared" si="214"/>
        <v>12.629858043265585</v>
      </c>
      <c r="L425">
        <f t="shared" si="215"/>
        <v>3.2929339305515897</v>
      </c>
      <c r="M425">
        <f t="shared" si="216"/>
        <v>2.1153919964007169E-2</v>
      </c>
      <c r="N425">
        <f t="shared" si="198"/>
        <v>0.20487973826534667</v>
      </c>
      <c r="O425">
        <f t="shared" si="217"/>
        <v>0.99616968630034852</v>
      </c>
      <c r="P425">
        <f t="shared" si="218"/>
        <v>1978.6620714336075</v>
      </c>
      <c r="Q425">
        <f t="shared" si="219"/>
        <v>0.67041817441083107</v>
      </c>
      <c r="R425">
        <f t="shared" si="220"/>
        <v>8.8345518417380475E-2</v>
      </c>
      <c r="S425">
        <f t="shared" si="221"/>
        <v>1979.4759413108627</v>
      </c>
      <c r="T425">
        <f t="shared" si="222"/>
        <v>3.2929339305515897</v>
      </c>
      <c r="U425">
        <f t="shared" si="199"/>
        <v>27.446453757503566</v>
      </c>
      <c r="V425">
        <f t="shared" si="223"/>
        <v>3.4284502979996883E-3</v>
      </c>
      <c r="W425">
        <f t="shared" si="200"/>
        <v>18224.957840090603</v>
      </c>
      <c r="X425">
        <f t="shared" si="201"/>
        <v>20629.332290076785</v>
      </c>
      <c r="Y425">
        <f t="shared" si="202"/>
        <v>3.6209440228225378</v>
      </c>
      <c r="Z425">
        <f t="shared" si="224"/>
        <v>0.6772495199307621</v>
      </c>
      <c r="AA425">
        <f t="shared" si="225"/>
        <v>5.053094031568753E-3</v>
      </c>
      <c r="AB425">
        <f t="shared" si="226"/>
        <v>421</v>
      </c>
      <c r="AC425">
        <f>$AL$7*INDEX(I_L,MATCH(AB425-$AL$13,cpi_u,0))/INDEX(I_L,MATCH(AB2-$AL$13,cpi_u,0))</f>
        <v>1966.0322133903423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0.72079201886166688</v>
      </c>
      <c r="E426">
        <f t="shared" si="208"/>
        <v>0.10085999896537801</v>
      </c>
      <c r="F426">
        <f t="shared" si="209"/>
        <v>1.5189331694889357E-4</v>
      </c>
      <c r="G426">
        <f t="shared" si="210"/>
        <v>1.3540884251393021E-3</v>
      </c>
      <c r="H426" t="b">
        <f t="shared" si="211"/>
        <v>0</v>
      </c>
      <c r="I426">
        <f t="shared" si="212"/>
        <v>1</v>
      </c>
      <c r="J426">
        <f t="shared" si="213"/>
        <v>1966.0322133903419</v>
      </c>
      <c r="K426">
        <f t="shared" si="214"/>
        <v>12.655873482946072</v>
      </c>
      <c r="L426">
        <f t="shared" si="215"/>
        <v>2.9608086177230981</v>
      </c>
      <c r="M426">
        <f t="shared" si="216"/>
        <v>1.9059514395494925E-2</v>
      </c>
      <c r="N426">
        <f t="shared" si="198"/>
        <v>0.20409507666249663</v>
      </c>
      <c r="O426">
        <f t="shared" si="217"/>
        <v>0.99617013566351886</v>
      </c>
      <c r="P426">
        <f t="shared" si="218"/>
        <v>1978.6880868732881</v>
      </c>
      <c r="Q426">
        <f t="shared" si="219"/>
        <v>0.67041817441083107</v>
      </c>
      <c r="R426">
        <f t="shared" si="220"/>
        <v>8.8345518417380475E-2</v>
      </c>
      <c r="S426">
        <f t="shared" si="221"/>
        <v>1979.5036331892354</v>
      </c>
      <c r="T426">
        <f t="shared" si="222"/>
        <v>2.9608086177230981</v>
      </c>
      <c r="U426">
        <f t="shared" si="199"/>
        <v>24.557581991945128</v>
      </c>
      <c r="V426">
        <f t="shared" si="223"/>
        <v>3.0675893520640419E-3</v>
      </c>
      <c r="W426">
        <f t="shared" si="200"/>
        <v>18135.877639910232</v>
      </c>
      <c r="X426">
        <f t="shared" si="201"/>
        <v>20533.208207419026</v>
      </c>
      <c r="Y426">
        <f t="shared" si="202"/>
        <v>3.2461975726962922</v>
      </c>
      <c r="Z426">
        <f t="shared" si="224"/>
        <v>0.60660969465289116</v>
      </c>
      <c r="AA426">
        <f t="shared" si="225"/>
        <v>4.530988204792176E-3</v>
      </c>
      <c r="AB426">
        <f t="shared" si="226"/>
        <v>421</v>
      </c>
      <c r="AC426">
        <f>$AL$7*INDEX(I_L,MATCH(AB426-$AL$13,cpi_u,0))/INDEX(I_L,MATCH(AB2-$AL$13,cpi_u,0))</f>
        <v>1966.0322133903423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0.72079201886166688</v>
      </c>
      <c r="E427">
        <f t="shared" si="208"/>
        <v>0.10085999896537801</v>
      </c>
      <c r="F427">
        <f t="shared" si="209"/>
        <v>1.3657335715858035E-4</v>
      </c>
      <c r="G427">
        <f t="shared" si="210"/>
        <v>1.2175150679807217E-3</v>
      </c>
      <c r="H427" t="b">
        <f t="shared" si="211"/>
        <v>0</v>
      </c>
      <c r="I427">
        <f t="shared" si="212"/>
        <v>1</v>
      </c>
      <c r="J427">
        <f t="shared" si="213"/>
        <v>1966.0322133903419</v>
      </c>
      <c r="K427">
        <f t="shared" si="214"/>
        <v>12.681942510172787</v>
      </c>
      <c r="L427">
        <f t="shared" si="215"/>
        <v>2.6621814636028645</v>
      </c>
      <c r="M427">
        <f t="shared" si="216"/>
        <v>1.7172471561307037E-2</v>
      </c>
      <c r="N427">
        <f t="shared" si="198"/>
        <v>0.20331351162531219</v>
      </c>
      <c r="O427">
        <f t="shared" si="217"/>
        <v>0.99617058358307742</v>
      </c>
      <c r="P427">
        <f t="shared" si="218"/>
        <v>1978.7141559005147</v>
      </c>
      <c r="Q427">
        <f t="shared" si="219"/>
        <v>0.67041817441083107</v>
      </c>
      <c r="R427">
        <f t="shared" si="220"/>
        <v>8.8345518417380475E-2</v>
      </c>
      <c r="S427">
        <f t="shared" si="221"/>
        <v>1979.5313821083435</v>
      </c>
      <c r="T427">
        <f t="shared" si="222"/>
        <v>2.6621814636028645</v>
      </c>
      <c r="U427">
        <f t="shared" si="199"/>
        <v>21.959587904399442</v>
      </c>
      <c r="V427">
        <f t="shared" si="223"/>
        <v>2.7430631425091065E-3</v>
      </c>
      <c r="W427">
        <f t="shared" si="200"/>
        <v>18036.399287295844</v>
      </c>
      <c r="X427">
        <f t="shared" si="201"/>
        <v>20427.337160990588</v>
      </c>
      <c r="Y427">
        <f t="shared" si="202"/>
        <v>2.9110028878291381</v>
      </c>
      <c r="Z427">
        <f t="shared" si="224"/>
        <v>0.54333812990350405</v>
      </c>
      <c r="AA427">
        <f t="shared" si="225"/>
        <v>4.0625186999029934E-3</v>
      </c>
      <c r="AB427">
        <f t="shared" si="226"/>
        <v>421</v>
      </c>
      <c r="AC427">
        <f>$AL$7*INDEX(I_L,MATCH(AB427-$AL$13,cpi_u,0))/INDEX(I_L,MATCH(AB2-$AL$13,cpi_u,0))</f>
        <v>1966.0322133903423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0.72079201886166688</v>
      </c>
      <c r="E428">
        <f t="shared" si="208"/>
        <v>0.10085999896537801</v>
      </c>
      <c r="F428">
        <f t="shared" si="209"/>
        <v>1.2279856849686772E-4</v>
      </c>
      <c r="G428">
        <f t="shared" si="210"/>
        <v>1.0947164994838539E-3</v>
      </c>
      <c r="H428" t="b">
        <f t="shared" si="211"/>
        <v>0</v>
      </c>
      <c r="I428">
        <f t="shared" si="212"/>
        <v>1</v>
      </c>
      <c r="J428">
        <f t="shared" si="213"/>
        <v>1966.0322133903419</v>
      </c>
      <c r="K428">
        <f t="shared" si="214"/>
        <v>12.708065235327302</v>
      </c>
      <c r="L428">
        <f t="shared" si="215"/>
        <v>2.393673843938231</v>
      </c>
      <c r="M428">
        <f t="shared" si="216"/>
        <v>1.5472260908892966E-2</v>
      </c>
      <c r="N428">
        <f t="shared" si="198"/>
        <v>0.20253503029928407</v>
      </c>
      <c r="O428">
        <f t="shared" si="217"/>
        <v>0.99617103005203711</v>
      </c>
      <c r="P428">
        <f t="shared" si="218"/>
        <v>1978.7402786256691</v>
      </c>
      <c r="Q428">
        <f t="shared" si="219"/>
        <v>0.67041817441083107</v>
      </c>
      <c r="R428">
        <f t="shared" si="220"/>
        <v>8.8345518417380475E-2</v>
      </c>
      <c r="S428">
        <f t="shared" si="221"/>
        <v>1979.5591881856815</v>
      </c>
      <c r="T428">
        <f t="shared" si="222"/>
        <v>2.393673843938231</v>
      </c>
      <c r="U428">
        <f t="shared" si="199"/>
        <v>19.623136377326745</v>
      </c>
      <c r="V428">
        <f t="shared" si="223"/>
        <v>2.4512072982157706E-3</v>
      </c>
      <c r="W428">
        <f t="shared" si="200"/>
        <v>17925.313436473116</v>
      </c>
      <c r="X428">
        <f t="shared" si="201"/>
        <v>20310.734911255247</v>
      </c>
      <c r="Y428">
        <f t="shared" si="202"/>
        <v>2.6113602466671075</v>
      </c>
      <c r="Z428">
        <f t="shared" si="224"/>
        <v>0.48666623489674127</v>
      </c>
      <c r="AA428">
        <f t="shared" si="225"/>
        <v>3.6421750425840306E-3</v>
      </c>
      <c r="AB428">
        <f t="shared" si="226"/>
        <v>421</v>
      </c>
      <c r="AC428">
        <f>$AL$7*INDEX(I_L,MATCH(AB428-$AL$13,cpi_u,0))/INDEX(I_L,MATCH(AB2-$AL$13,cpi_u,0))</f>
        <v>1966.0322133903423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0.72079201886166688</v>
      </c>
      <c r="E429">
        <f t="shared" si="208"/>
        <v>0.10085999896537801</v>
      </c>
      <c r="F429">
        <f t="shared" si="209"/>
        <v>1.1041310500532375E-4</v>
      </c>
      <c r="G429">
        <f t="shared" si="210"/>
        <v>9.8430339447853009E-4</v>
      </c>
      <c r="H429" t="b">
        <f t="shared" si="211"/>
        <v>0</v>
      </c>
      <c r="I429">
        <f t="shared" si="212"/>
        <v>1</v>
      </c>
      <c r="J429">
        <f t="shared" si="213"/>
        <v>1966.0322133903419</v>
      </c>
      <c r="K429">
        <f t="shared" si="214"/>
        <v>12.734241769018558</v>
      </c>
      <c r="L429">
        <f t="shared" si="215"/>
        <v>2.1522479025151684</v>
      </c>
      <c r="M429">
        <f t="shared" si="216"/>
        <v>1.3940384572961076E-2</v>
      </c>
      <c r="N429">
        <f t="shared" si="198"/>
        <v>0.20175961988529462</v>
      </c>
      <c r="O429">
        <f t="shared" si="217"/>
        <v>0.99617147506362902</v>
      </c>
      <c r="P429">
        <f t="shared" si="218"/>
        <v>1978.7664551593605</v>
      </c>
      <c r="Q429">
        <f t="shared" si="219"/>
        <v>0.67041817441083107</v>
      </c>
      <c r="R429">
        <f t="shared" si="220"/>
        <v>8.8345518417380475E-2</v>
      </c>
      <c r="S429">
        <f t="shared" si="221"/>
        <v>1979.5870515389861</v>
      </c>
      <c r="T429">
        <f t="shared" si="222"/>
        <v>2.1522479025151684</v>
      </c>
      <c r="U429">
        <f t="shared" si="199"/>
        <v>17.521850584748993</v>
      </c>
      <c r="V429">
        <f t="shared" si="223"/>
        <v>2.1887269805253235E-3</v>
      </c>
      <c r="W429">
        <f t="shared" si="200"/>
        <v>17801.270099278499</v>
      </c>
      <c r="X429">
        <f t="shared" si="201"/>
        <v>20182.317839227049</v>
      </c>
      <c r="Y429">
        <f t="shared" si="202"/>
        <v>2.3436733728467902</v>
      </c>
      <c r="Z429">
        <f t="shared" si="224"/>
        <v>0.4359055941474802</v>
      </c>
      <c r="AA429">
        <f t="shared" si="225"/>
        <v>3.2650129354918215E-3</v>
      </c>
      <c r="AB429">
        <f t="shared" si="226"/>
        <v>421</v>
      </c>
      <c r="AC429">
        <f>$AL$7*INDEX(I_L,MATCH(AB429-$AL$13,cpi_u,0))/INDEX(I_L,MATCH(AB2-$AL$13,cpi_u,0))</f>
        <v>1966.0322133903423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0.72079201886166688</v>
      </c>
      <c r="E430">
        <f t="shared" si="208"/>
        <v>0.10085999896537801</v>
      </c>
      <c r="F430">
        <f t="shared" si="209"/>
        <v>9.9276839348722608E-5</v>
      </c>
      <c r="G430">
        <f t="shared" si="210"/>
        <v>8.8502655512980749E-4</v>
      </c>
      <c r="H430" t="b">
        <f t="shared" si="211"/>
        <v>0</v>
      </c>
      <c r="I430">
        <f t="shared" si="212"/>
        <v>1</v>
      </c>
      <c r="J430">
        <f t="shared" si="213"/>
        <v>1966.0322133903419</v>
      </c>
      <c r="K430">
        <f t="shared" si="214"/>
        <v>12.76047222208333</v>
      </c>
      <c r="L430">
        <f t="shared" si="215"/>
        <v>1.9351721812942513</v>
      </c>
      <c r="M430">
        <f t="shared" si="216"/>
        <v>1.2560176123345613E-2</v>
      </c>
      <c r="N430">
        <f t="shared" si="198"/>
        <v>0.20098726763941951</v>
      </c>
      <c r="O430">
        <f t="shared" si="217"/>
        <v>0.99617191861129495</v>
      </c>
      <c r="P430">
        <f t="shared" si="218"/>
        <v>1978.7926856124252</v>
      </c>
      <c r="Q430">
        <f t="shared" si="219"/>
        <v>0.67041817441083107</v>
      </c>
      <c r="R430">
        <f t="shared" si="220"/>
        <v>8.8345518417380475E-2</v>
      </c>
      <c r="S430">
        <f t="shared" si="221"/>
        <v>1979.6149722862365</v>
      </c>
      <c r="T430">
        <f t="shared" si="222"/>
        <v>1.9351721812942513</v>
      </c>
      <c r="U430">
        <f t="shared" si="199"/>
        <v>15.632013663225791</v>
      </c>
      <c r="V430">
        <f t="shared" si="223"/>
        <v>1.9526596177245575E-3</v>
      </c>
      <c r="W430">
        <f t="shared" si="200"/>
        <v>17662.762289582402</v>
      </c>
      <c r="X430">
        <f t="shared" si="201"/>
        <v>20040.89291251856</v>
      </c>
      <c r="Y430">
        <f t="shared" si="202"/>
        <v>2.104708752865891</v>
      </c>
      <c r="Z430">
        <f t="shared" si="224"/>
        <v>0.39043960371052455</v>
      </c>
      <c r="AA430">
        <f t="shared" si="225"/>
        <v>2.9265960815348562E-3</v>
      </c>
      <c r="AB430">
        <f t="shared" si="226"/>
        <v>421</v>
      </c>
      <c r="AC430">
        <f>$AL$7*INDEX(I_L,MATCH(AB430-$AL$13,cpi_u,0))/INDEX(I_L,MATCH(AB2-$AL$13,cpi_u,0))</f>
        <v>1966.0322133903423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0.72079201886166688</v>
      </c>
      <c r="E431">
        <f t="shared" si="208"/>
        <v>0.10085999896537801</v>
      </c>
      <c r="F431">
        <f t="shared" si="209"/>
        <v>8.9263777434724442E-5</v>
      </c>
      <c r="G431">
        <f t="shared" si="210"/>
        <v>7.9576277769508302E-4</v>
      </c>
      <c r="H431" t="b">
        <f t="shared" si="211"/>
        <v>0</v>
      </c>
      <c r="I431">
        <f t="shared" si="212"/>
        <v>1</v>
      </c>
      <c r="J431">
        <f t="shared" si="213"/>
        <v>1966.0322133903419</v>
      </c>
      <c r="K431">
        <f t="shared" si="214"/>
        <v>12.786756705586699</v>
      </c>
      <c r="L431">
        <f t="shared" si="215"/>
        <v>1.7399907170910849</v>
      </c>
      <c r="M431">
        <f t="shared" si="216"/>
        <v>1.1316619238428362E-2</v>
      </c>
      <c r="N431">
        <f t="shared" si="198"/>
        <v>0.20021796087272942</v>
      </c>
      <c r="O431">
        <f t="shared" si="217"/>
        <v>0.99617236068868664</v>
      </c>
      <c r="P431">
        <f t="shared" si="218"/>
        <v>1978.8189700959285</v>
      </c>
      <c r="Q431">
        <f t="shared" si="219"/>
        <v>0.67041817441083107</v>
      </c>
      <c r="R431">
        <f t="shared" si="220"/>
        <v>8.8345518417380475E-2</v>
      </c>
      <c r="S431">
        <f t="shared" si="221"/>
        <v>1979.6429505456549</v>
      </c>
      <c r="T431">
        <f t="shared" si="222"/>
        <v>1.7399907170910849</v>
      </c>
      <c r="U431">
        <f t="shared" si="199"/>
        <v>13.93230046786568</v>
      </c>
      <c r="V431">
        <f t="shared" si="223"/>
        <v>1.7403413975773288E-3</v>
      </c>
      <c r="W431">
        <f t="shared" si="200"/>
        <v>17508.107765759552</v>
      </c>
      <c r="X431">
        <f t="shared" si="201"/>
        <v>19885.146638347065</v>
      </c>
      <c r="Y431">
        <f t="shared" si="202"/>
        <v>1.8915590559394277</v>
      </c>
      <c r="Z431">
        <f t="shared" si="224"/>
        <v>0.34971597994609138</v>
      </c>
      <c r="AA431">
        <f t="shared" si="225"/>
        <v>2.6229439854927338E-3</v>
      </c>
      <c r="AB431">
        <f t="shared" si="226"/>
        <v>421</v>
      </c>
      <c r="AC431">
        <f>$AL$7*INDEX(I_L,MATCH(AB431-$AL$13,cpi_u,0))/INDEX(I_L,MATCH(AB2-$AL$13,cpi_u,0))</f>
        <v>1966.0322133903423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0.72079201886166688</v>
      </c>
      <c r="E432">
        <f t="shared" si="208"/>
        <v>0.10085999896537801</v>
      </c>
      <c r="F432">
        <f t="shared" si="209"/>
        <v>8.0260632935012406E-5</v>
      </c>
      <c r="G432">
        <f t="shared" si="210"/>
        <v>7.155021447600706E-4</v>
      </c>
      <c r="H432" t="b">
        <f t="shared" si="211"/>
        <v>0</v>
      </c>
      <c r="I432">
        <f t="shared" si="212"/>
        <v>1</v>
      </c>
      <c r="J432">
        <f t="shared" si="213"/>
        <v>1966.0322133903419</v>
      </c>
      <c r="K432">
        <f t="shared" si="214"/>
        <v>12.813095330822524</v>
      </c>
      <c r="L432">
        <f t="shared" si="215"/>
        <v>1.5644952551655107</v>
      </c>
      <c r="M432">
        <f t="shared" si="216"/>
        <v>1.019618433132723E-2</v>
      </c>
      <c r="N432">
        <f t="shared" si="198"/>
        <v>0.19945168695109064</v>
      </c>
      <c r="O432">
        <f t="shared" si="217"/>
        <v>0.99617280128966124</v>
      </c>
      <c r="P432">
        <f t="shared" si="218"/>
        <v>1978.8453087211644</v>
      </c>
      <c r="Q432">
        <f t="shared" si="219"/>
        <v>0.67041817441083107</v>
      </c>
      <c r="R432">
        <f t="shared" si="220"/>
        <v>8.8345518417380475E-2</v>
      </c>
      <c r="S432">
        <f t="shared" si="221"/>
        <v>1979.6709864357067</v>
      </c>
      <c r="T432">
        <f t="shared" si="222"/>
        <v>1.5644952551655107</v>
      </c>
      <c r="U432">
        <f t="shared" si="199"/>
        <v>12.403536379439137</v>
      </c>
      <c r="V432">
        <f t="shared" si="223"/>
        <v>1.5493771389213525E-3</v>
      </c>
      <c r="W432">
        <f t="shared" si="200"/>
        <v>17335.428650040471</v>
      </c>
      <c r="X432">
        <f t="shared" si="201"/>
        <v>19713.632901225134</v>
      </c>
      <c r="Y432">
        <f t="shared" si="202"/>
        <v>1.701610242400144</v>
      </c>
      <c r="Z432">
        <f t="shared" si="224"/>
        <v>0.31324004978429904</v>
      </c>
      <c r="AA432">
        <f t="shared" si="225"/>
        <v>2.3504851195821305E-3</v>
      </c>
      <c r="AB432">
        <f t="shared" si="226"/>
        <v>421</v>
      </c>
      <c r="AC432">
        <f>$AL$7*INDEX(I_L,MATCH(AB432-$AL$13,cpi_u,0))/INDEX(I_L,MATCH(AB2-$AL$13,cpi_u,0))</f>
        <v>1966.0322133903423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0.72079201886166688</v>
      </c>
      <c r="E433">
        <f t="shared" si="208"/>
        <v>0.10085999896537801</v>
      </c>
      <c r="F433">
        <f t="shared" si="209"/>
        <v>7.2165545580226461E-5</v>
      </c>
      <c r="G433">
        <f t="shared" si="210"/>
        <v>6.4333659917984419E-4</v>
      </c>
      <c r="H433" t="b">
        <f t="shared" si="211"/>
        <v>0</v>
      </c>
      <c r="I433">
        <f t="shared" si="212"/>
        <v>1</v>
      </c>
      <c r="J433">
        <f t="shared" si="213"/>
        <v>1966.0322133903419</v>
      </c>
      <c r="K433">
        <f t="shared" si="214"/>
        <v>12.839488209313906</v>
      </c>
      <c r="L433">
        <f t="shared" si="215"/>
        <v>1.4067002653481784</v>
      </c>
      <c r="M433">
        <f t="shared" si="216"/>
        <v>9.1866813513857386E-3</v>
      </c>
      <c r="N433">
        <f t="shared" si="198"/>
        <v>0.19868843329496583</v>
      </c>
      <c r="O433">
        <f t="shared" si="217"/>
        <v>0.99617324040828004</v>
      </c>
      <c r="P433">
        <f t="shared" si="218"/>
        <v>1978.8717015996558</v>
      </c>
      <c r="Q433">
        <f t="shared" si="219"/>
        <v>0.67041817441083107</v>
      </c>
      <c r="R433">
        <f t="shared" si="220"/>
        <v>8.8345518417380475E-2</v>
      </c>
      <c r="S433">
        <f t="shared" si="221"/>
        <v>1979.6990800751016</v>
      </c>
      <c r="T433">
        <f t="shared" si="222"/>
        <v>1.4067002653481784</v>
      </c>
      <c r="U433">
        <f t="shared" si="199"/>
        <v>11.028480434617807</v>
      </c>
      <c r="V433">
        <f t="shared" si="223"/>
        <v>1.3776132015675118E-3</v>
      </c>
      <c r="W433">
        <f t="shared" si="200"/>
        <v>17142.628677860754</v>
      </c>
      <c r="X433">
        <f t="shared" si="201"/>
        <v>19524.759572736861</v>
      </c>
      <c r="Y433">
        <f t="shared" si="202"/>
        <v>1.5325119887108336</v>
      </c>
      <c r="Z433">
        <f t="shared" si="224"/>
        <v>0.28056874095824103</v>
      </c>
      <c r="AA433">
        <f t="shared" si="225"/>
        <v>2.1060149017219213E-3</v>
      </c>
      <c r="AB433">
        <f t="shared" si="226"/>
        <v>421</v>
      </c>
      <c r="AC433">
        <f>$AL$7*INDEX(I_L,MATCH(AB433-$AL$13,cpi_u,0))/INDEX(I_L,MATCH(AB2-$AL$13,cpi_u,0))</f>
        <v>1966.0322133903423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0.75864887385437396</v>
      </c>
      <c r="E434">
        <f t="shared" si="208"/>
        <v>0.11171135450238645</v>
      </c>
      <c r="F434">
        <f t="shared" si="209"/>
        <v>7.1868002895339279E-5</v>
      </c>
      <c r="G434">
        <f t="shared" si="210"/>
        <v>5.7146859628450495E-4</v>
      </c>
      <c r="H434" t="b">
        <f t="shared" si="211"/>
        <v>0</v>
      </c>
      <c r="I434">
        <f t="shared" si="212"/>
        <v>1</v>
      </c>
      <c r="J434">
        <f t="shared" si="213"/>
        <v>1966.0322133903419</v>
      </c>
      <c r="K434">
        <f t="shared" si="214"/>
        <v>12.86593545281367</v>
      </c>
      <c r="L434">
        <f t="shared" si="215"/>
        <v>1.2648204780405643</v>
      </c>
      <c r="M434">
        <f t="shared" si="216"/>
        <v>8.2771271594805351E-3</v>
      </c>
      <c r="N434">
        <f t="shared" si="198"/>
        <v>0.19792818737921353</v>
      </c>
      <c r="O434">
        <f t="shared" si="217"/>
        <v>0.9961736780388033</v>
      </c>
      <c r="P434">
        <f t="shared" si="218"/>
        <v>1978.8981488431555</v>
      </c>
      <c r="Q434">
        <f t="shared" si="219"/>
        <v>0.70562933511878156</v>
      </c>
      <c r="R434">
        <f t="shared" si="220"/>
        <v>9.6888836420910729E-2</v>
      </c>
      <c r="S434">
        <f t="shared" si="221"/>
        <v>1979.727231582794</v>
      </c>
      <c r="T434">
        <f t="shared" si="222"/>
        <v>1.2648204780405643</v>
      </c>
      <c r="U434">
        <f t="shared" si="199"/>
        <v>9.7916303264683684</v>
      </c>
      <c r="V434">
        <f t="shared" si="223"/>
        <v>1.2231131281033184E-3</v>
      </c>
      <c r="W434">
        <f t="shared" si="200"/>
        <v>17134.152935314782</v>
      </c>
      <c r="X434">
        <f t="shared" si="201"/>
        <v>19499.508019402416</v>
      </c>
      <c r="Y434">
        <f t="shared" si="202"/>
        <v>1.3517261496179775</v>
      </c>
      <c r="Z434">
        <f t="shared" si="224"/>
        <v>0.25130519918126942</v>
      </c>
      <c r="AA434">
        <f t="shared" si="225"/>
        <v>1.8866579919056079E-3</v>
      </c>
      <c r="AB434">
        <f t="shared" si="226"/>
        <v>421</v>
      </c>
      <c r="AC434">
        <f>$AL$7*INDEX(I_L,MATCH(AB434-$AL$13,cpi_u,0))/INDEX(I_L,MATCH(AB2-$AL$13,cpi_u,0))</f>
        <v>1966.0322133903423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0.75864887385437396</v>
      </c>
      <c r="E435">
        <f t="shared" si="208"/>
        <v>0.11171135450238645</v>
      </c>
      <c r="F435">
        <f t="shared" si="209"/>
        <v>6.3839530946519494E-5</v>
      </c>
      <c r="G435">
        <f t="shared" si="210"/>
        <v>5.0762906533798546E-4</v>
      </c>
      <c r="H435" t="b">
        <f t="shared" si="211"/>
        <v>1</v>
      </c>
      <c r="I435">
        <f t="shared" si="212"/>
        <v>1.0249999999999997</v>
      </c>
      <c r="J435">
        <f t="shared" si="213"/>
        <v>2015.1830187250998</v>
      </c>
      <c r="K435">
        <f t="shared" si="214"/>
        <v>12.892437173304851</v>
      </c>
      <c r="L435">
        <f t="shared" si="215"/>
        <v>1.1516138109672041</v>
      </c>
      <c r="M435">
        <f t="shared" si="216"/>
        <v>7.3676229741146942E-3</v>
      </c>
      <c r="N435">
        <f t="shared" si="198"/>
        <v>0.19717093673288799</v>
      </c>
      <c r="O435">
        <f t="shared" si="217"/>
        <v>0.99617411417568991</v>
      </c>
      <c r="P435">
        <f t="shared" si="218"/>
        <v>2028.0754558984047</v>
      </c>
      <c r="Q435">
        <f t="shared" si="219"/>
        <v>0.70562933511878156</v>
      </c>
      <c r="R435">
        <f t="shared" si="220"/>
        <v>9.6888836420910729E-2</v>
      </c>
      <c r="S435">
        <f t="shared" si="221"/>
        <v>2028.906246412741</v>
      </c>
      <c r="T435">
        <f t="shared" si="222"/>
        <v>1.1516138109672041</v>
      </c>
      <c r="U435">
        <f t="shared" si="199"/>
        <v>8.6647209201968405</v>
      </c>
      <c r="V435">
        <f t="shared" si="223"/>
        <v>1.0823462033892643E-3</v>
      </c>
      <c r="W435">
        <f t="shared" si="200"/>
        <v>17069.000795743967</v>
      </c>
      <c r="X435">
        <f t="shared" si="201"/>
        <v>19416.777558656973</v>
      </c>
      <c r="Y435">
        <f t="shared" si="202"/>
        <v>1.1917997237797706</v>
      </c>
      <c r="Z435">
        <f t="shared" si="224"/>
        <v>0.22793683416560695</v>
      </c>
      <c r="AA435">
        <f t="shared" si="225"/>
        <v>1.6716674753515179E-3</v>
      </c>
      <c r="AB435">
        <f t="shared" si="226"/>
        <v>433</v>
      </c>
      <c r="AC435">
        <f>$AL$7*INDEX(I_L,MATCH(AB435-$AL$13,cpi_u,0))/INDEX(I_L,MATCH(AB2-$AL$13,cpi_u,0))</f>
        <v>2015.1830187251007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0.75864887385437396</v>
      </c>
      <c r="E436">
        <f t="shared" si="208"/>
        <v>0.11171135450238645</v>
      </c>
      <c r="F436">
        <f t="shared" si="209"/>
        <v>5.6707930473686786E-5</v>
      </c>
      <c r="G436">
        <f t="shared" si="210"/>
        <v>4.5092113486429867E-4</v>
      </c>
      <c r="H436" t="b">
        <f t="shared" si="211"/>
        <v>0</v>
      </c>
      <c r="I436">
        <f t="shared" si="212"/>
        <v>1</v>
      </c>
      <c r="J436">
        <f t="shared" si="213"/>
        <v>2015.1830187250998</v>
      </c>
      <c r="K436">
        <f t="shared" si="214"/>
        <v>12.918993483001078</v>
      </c>
      <c r="L436">
        <f t="shared" si="215"/>
        <v>1.0229654722804025</v>
      </c>
      <c r="M436">
        <f t="shared" si="216"/>
        <v>6.5580565868833627E-3</v>
      </c>
      <c r="N436">
        <f t="shared" si="198"/>
        <v>0.19641666893903806</v>
      </c>
      <c r="O436">
        <f t="shared" si="217"/>
        <v>0.99617454881359235</v>
      </c>
      <c r="P436">
        <f t="shared" si="218"/>
        <v>2028.1020122081009</v>
      </c>
      <c r="Q436">
        <f t="shared" si="219"/>
        <v>0.70562933511878156</v>
      </c>
      <c r="R436">
        <f t="shared" si="220"/>
        <v>9.6888836420910729E-2</v>
      </c>
      <c r="S436">
        <f t="shared" si="221"/>
        <v>2028.9345140148712</v>
      </c>
      <c r="T436">
        <f t="shared" si="222"/>
        <v>1.0229654722804025</v>
      </c>
      <c r="U436">
        <f t="shared" si="199"/>
        <v>7.6635603423021124</v>
      </c>
      <c r="V436">
        <f t="shared" si="223"/>
        <v>9.5728708602732342E-4</v>
      </c>
      <c r="W436">
        <f t="shared" si="200"/>
        <v>16995.345194029112</v>
      </c>
      <c r="X436">
        <f t="shared" si="201"/>
        <v>19324.791309733955</v>
      </c>
      <c r="Y436">
        <f t="shared" si="202"/>
        <v>1.0503964860988599</v>
      </c>
      <c r="Z436">
        <f t="shared" si="224"/>
        <v>0.20169906041492811</v>
      </c>
      <c r="AA436">
        <f t="shared" si="225"/>
        <v>1.4810853010389241E-3</v>
      </c>
      <c r="AB436">
        <f t="shared" si="226"/>
        <v>433</v>
      </c>
      <c r="AC436">
        <f>$AL$7*INDEX(I_L,MATCH(AB436-$AL$13,cpi_u,0))/INDEX(I_L,MATCH(AB2-$AL$13,cpi_u,0))</f>
        <v>2015.1830187251007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0.75864887385437396</v>
      </c>
      <c r="E437">
        <f t="shared" si="208"/>
        <v>0.11171135450238645</v>
      </c>
      <c r="F437">
        <f t="shared" si="209"/>
        <v>5.037301074944408E-5</v>
      </c>
      <c r="G437">
        <f t="shared" si="210"/>
        <v>4.005481241148546E-4</v>
      </c>
      <c r="H437" t="b">
        <f t="shared" si="211"/>
        <v>0</v>
      </c>
      <c r="I437">
        <f t="shared" si="212"/>
        <v>1</v>
      </c>
      <c r="J437">
        <f t="shared" si="213"/>
        <v>2015.1830187250998</v>
      </c>
      <c r="K437">
        <f t="shared" si="214"/>
        <v>12.945604494347224</v>
      </c>
      <c r="L437">
        <f t="shared" si="215"/>
        <v>0.9086886137627852</v>
      </c>
      <c r="M437">
        <f t="shared" si="216"/>
        <v>5.8374466700954154E-3</v>
      </c>
      <c r="N437">
        <f t="shared" si="198"/>
        <v>0.19566537163450584</v>
      </c>
      <c r="O437">
        <f t="shared" si="217"/>
        <v>0.99617498194735499</v>
      </c>
      <c r="P437">
        <f t="shared" si="218"/>
        <v>2028.128623219447</v>
      </c>
      <c r="Q437">
        <f t="shared" si="219"/>
        <v>0.70562933511878156</v>
      </c>
      <c r="R437">
        <f t="shared" si="220"/>
        <v>9.6888836420910729E-2</v>
      </c>
      <c r="S437">
        <f t="shared" si="221"/>
        <v>2028.9628398436337</v>
      </c>
      <c r="T437">
        <f t="shared" si="222"/>
        <v>0.9086886137627852</v>
      </c>
      <c r="U437">
        <f t="shared" si="199"/>
        <v>6.7741024012950275</v>
      </c>
      <c r="V437">
        <f t="shared" si="223"/>
        <v>8.4618120802039734E-4</v>
      </c>
      <c r="W437">
        <f t="shared" si="200"/>
        <v>16912.081204386312</v>
      </c>
      <c r="X437">
        <f t="shared" si="201"/>
        <v>19222.518257480035</v>
      </c>
      <c r="Y437">
        <f t="shared" si="202"/>
        <v>0.92544122750214353</v>
      </c>
      <c r="Z437">
        <f t="shared" si="224"/>
        <v>0.17848159061811841</v>
      </c>
      <c r="AA437">
        <f t="shared" si="225"/>
        <v>1.3121401905868673E-3</v>
      </c>
      <c r="AB437">
        <f t="shared" si="226"/>
        <v>433</v>
      </c>
      <c r="AC437">
        <f>$AL$7*INDEX(I_L,MATCH(AB437-$AL$13,cpi_u,0))/INDEX(I_L,MATCH(AB2-$AL$13,cpi_u,0))</f>
        <v>2015.1830187251007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0.75864887385437396</v>
      </c>
      <c r="E438">
        <f t="shared" si="208"/>
        <v>0.11171135450238645</v>
      </c>
      <c r="F438">
        <f t="shared" si="209"/>
        <v>4.4745773488260407E-5</v>
      </c>
      <c r="G438">
        <f t="shared" si="210"/>
        <v>3.5580235062659417E-4</v>
      </c>
      <c r="H438" t="b">
        <f t="shared" si="211"/>
        <v>0</v>
      </c>
      <c r="I438">
        <f t="shared" si="212"/>
        <v>1</v>
      </c>
      <c r="J438">
        <f t="shared" si="213"/>
        <v>2015.1830187250998</v>
      </c>
      <c r="K438">
        <f t="shared" si="214"/>
        <v>12.972270320019721</v>
      </c>
      <c r="L438">
        <f t="shared" si="215"/>
        <v>0.80717777789844869</v>
      </c>
      <c r="M438">
        <f t="shared" si="216"/>
        <v>5.1960185421947034E-3</v>
      </c>
      <c r="N438">
        <f t="shared" si="198"/>
        <v>0.19491703250972514</v>
      </c>
      <c r="O438">
        <f t="shared" si="217"/>
        <v>0.99617541357201123</v>
      </c>
      <c r="P438">
        <f t="shared" si="218"/>
        <v>2028.1552890451196</v>
      </c>
      <c r="Q438">
        <f t="shared" si="219"/>
        <v>0.70562933511878156</v>
      </c>
      <c r="R438">
        <f t="shared" si="220"/>
        <v>9.6888836420910729E-2</v>
      </c>
      <c r="S438">
        <f t="shared" si="221"/>
        <v>2028.9912240189656</v>
      </c>
      <c r="T438">
        <f t="shared" si="222"/>
        <v>0.80717777789844869</v>
      </c>
      <c r="U438">
        <f t="shared" si="199"/>
        <v>5.9838698209408729</v>
      </c>
      <c r="V438">
        <f t="shared" si="223"/>
        <v>7.4746998107860785E-4</v>
      </c>
      <c r="W438">
        <f t="shared" si="200"/>
        <v>16817.96033781912</v>
      </c>
      <c r="X438">
        <f t="shared" si="201"/>
        <v>19108.812548971728</v>
      </c>
      <c r="Y438">
        <f t="shared" si="202"/>
        <v>0.81509060166622849</v>
      </c>
      <c r="Z438">
        <f t="shared" si="224"/>
        <v>0.15793673988761459</v>
      </c>
      <c r="AA438">
        <f t="shared" si="225"/>
        <v>1.1623755296802526E-3</v>
      </c>
      <c r="AB438">
        <f t="shared" si="226"/>
        <v>433</v>
      </c>
      <c r="AC438">
        <f>$AL$7*INDEX(I_L,MATCH(AB438-$AL$13,cpi_u,0))/INDEX(I_L,MATCH(AB2-$AL$13,cpi_u,0))</f>
        <v>2015.1830187251007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0.75864887385437396</v>
      </c>
      <c r="E439">
        <f t="shared" si="208"/>
        <v>0.11171135450238645</v>
      </c>
      <c r="F439">
        <f t="shared" si="209"/>
        <v>3.9747162523629866E-5</v>
      </c>
      <c r="G439">
        <f t="shared" si="210"/>
        <v>3.1605518810296428E-4</v>
      </c>
      <c r="H439" t="b">
        <f t="shared" si="211"/>
        <v>0</v>
      </c>
      <c r="I439">
        <f t="shared" si="212"/>
        <v>1</v>
      </c>
      <c r="J439">
        <f t="shared" si="213"/>
        <v>2015.1830187250998</v>
      </c>
      <c r="K439">
        <f t="shared" si="214"/>
        <v>12.998991072927106</v>
      </c>
      <c r="L439">
        <f t="shared" si="215"/>
        <v>0.71700685500518646</v>
      </c>
      <c r="M439">
        <f t="shared" si="216"/>
        <v>4.625071579521578E-3</v>
      </c>
      <c r="N439">
        <f t="shared" si="198"/>
        <v>0.19417163930851927</v>
      </c>
      <c r="O439">
        <f t="shared" si="217"/>
        <v>0.99617584368277989</v>
      </c>
      <c r="P439">
        <f t="shared" si="218"/>
        <v>2028.1820097980269</v>
      </c>
      <c r="Q439">
        <f t="shared" si="219"/>
        <v>0.70562933511878156</v>
      </c>
      <c r="R439">
        <f t="shared" si="220"/>
        <v>9.6888836420910729E-2</v>
      </c>
      <c r="S439">
        <f t="shared" si="221"/>
        <v>2029.0196666610514</v>
      </c>
      <c r="T439">
        <f t="shared" si="222"/>
        <v>0.71700685500518646</v>
      </c>
      <c r="U439">
        <f t="shared" si="199"/>
        <v>5.2817789970269757</v>
      </c>
      <c r="V439">
        <f t="shared" si="223"/>
        <v>6.597689062607955E-4</v>
      </c>
      <c r="W439">
        <f t="shared" si="200"/>
        <v>16711.571889483683</v>
      </c>
      <c r="X439">
        <f t="shared" si="201"/>
        <v>18982.400703012623</v>
      </c>
      <c r="Y439">
        <f t="shared" si="202"/>
        <v>0.71770722780952045</v>
      </c>
      <c r="Z439">
        <f t="shared" si="224"/>
        <v>0.13975684846674172</v>
      </c>
      <c r="AA439">
        <f t="shared" si="225"/>
        <v>1.0296136375188606E-3</v>
      </c>
      <c r="AB439">
        <f t="shared" si="226"/>
        <v>433</v>
      </c>
      <c r="AC439">
        <f>$AL$7*INDEX(I_L,MATCH(AB439-$AL$13,cpi_u,0))/INDEX(I_L,MATCH(AB2-$AL$13,cpi_u,0))</f>
        <v>2015.1830187251007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0.75864887385437396</v>
      </c>
      <c r="E440">
        <f t="shared" si="208"/>
        <v>0.11171135450238645</v>
      </c>
      <c r="F440">
        <f t="shared" si="209"/>
        <v>3.5306953160488678E-5</v>
      </c>
      <c r="G440">
        <f t="shared" si="210"/>
        <v>2.8074823494247562E-4</v>
      </c>
      <c r="H440" t="b">
        <f t="shared" si="211"/>
        <v>0</v>
      </c>
      <c r="I440">
        <f t="shared" si="212"/>
        <v>1</v>
      </c>
      <c r="J440">
        <f t="shared" si="213"/>
        <v>2015.1830187250998</v>
      </c>
      <c r="K440">
        <f t="shared" si="214"/>
        <v>13.02576686621048</v>
      </c>
      <c r="L440">
        <f t="shared" si="215"/>
        <v>0.63690904804506088</v>
      </c>
      <c r="M440">
        <f t="shared" si="216"/>
        <v>4.1168611970855131E-3</v>
      </c>
      <c r="N440">
        <f t="shared" si="198"/>
        <v>0.19342917982789878</v>
      </c>
      <c r="O440">
        <f t="shared" si="217"/>
        <v>0.99617627227506278</v>
      </c>
      <c r="P440">
        <f t="shared" si="218"/>
        <v>2028.2087855913103</v>
      </c>
      <c r="Q440">
        <f t="shared" si="219"/>
        <v>0.70562933511878156</v>
      </c>
      <c r="R440">
        <f t="shared" si="220"/>
        <v>9.6888836420910729E-2</v>
      </c>
      <c r="S440">
        <f t="shared" si="221"/>
        <v>2029.0481678903229</v>
      </c>
      <c r="T440">
        <f t="shared" si="222"/>
        <v>0.63690904804506088</v>
      </c>
      <c r="U440">
        <f t="shared" si="199"/>
        <v>4.6579843283034004</v>
      </c>
      <c r="V440">
        <f t="shared" si="223"/>
        <v>5.8184812870710968E-4</v>
      </c>
      <c r="W440">
        <f t="shared" si="200"/>
        <v>16591.32186265679</v>
      </c>
      <c r="X440">
        <f t="shared" si="201"/>
        <v>18841.867395092184</v>
      </c>
      <c r="Y440">
        <f t="shared" si="202"/>
        <v>0.63183668588891073</v>
      </c>
      <c r="Z440">
        <f t="shared" si="224"/>
        <v>0.12366967394933794</v>
      </c>
      <c r="AA440">
        <f t="shared" si="225"/>
        <v>9.119240937639411E-4</v>
      </c>
      <c r="AB440">
        <f t="shared" si="226"/>
        <v>433</v>
      </c>
      <c r="AC440">
        <f>$AL$7*INDEX(I_L,MATCH(AB440-$AL$13,cpi_u,0))/INDEX(I_L,MATCH(AB2-$AL$13,cpi_u,0))</f>
        <v>2015.1830187251007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0.75864887385437396</v>
      </c>
      <c r="E441">
        <f t="shared" si="208"/>
        <v>0.11171135450238645</v>
      </c>
      <c r="F441">
        <f t="shared" si="209"/>
        <v>3.1362765599578175E-5</v>
      </c>
      <c r="G441">
        <f t="shared" si="210"/>
        <v>2.4938546934289742E-4</v>
      </c>
      <c r="H441" t="b">
        <f t="shared" si="211"/>
        <v>0</v>
      </c>
      <c r="I441">
        <f t="shared" si="212"/>
        <v>1</v>
      </c>
      <c r="J441">
        <f t="shared" si="213"/>
        <v>2015.1830187250998</v>
      </c>
      <c r="K441">
        <f t="shared" si="214"/>
        <v>13.052597813244022</v>
      </c>
      <c r="L441">
        <f t="shared" si="215"/>
        <v>0.56575907559312155</v>
      </c>
      <c r="M441">
        <f t="shared" si="216"/>
        <v>3.664493797482276E-3</v>
      </c>
      <c r="N441">
        <f t="shared" si="198"/>
        <v>0.19268964191785917</v>
      </c>
      <c r="O441">
        <f t="shared" si="217"/>
        <v>0.99617669934444431</v>
      </c>
      <c r="P441">
        <f t="shared" si="218"/>
        <v>2028.2356165383439</v>
      </c>
      <c r="Q441">
        <f t="shared" si="219"/>
        <v>0.70562933511878156</v>
      </c>
      <c r="R441">
        <f t="shared" si="220"/>
        <v>9.6888836420910729E-2</v>
      </c>
      <c r="S441">
        <f t="shared" si="221"/>
        <v>2029.0767278274602</v>
      </c>
      <c r="T441">
        <f t="shared" si="222"/>
        <v>0.56575907559312155</v>
      </c>
      <c r="U441">
        <f t="shared" si="199"/>
        <v>4.1037399352148753</v>
      </c>
      <c r="V441">
        <f t="shared" si="223"/>
        <v>5.1261516435267048E-4</v>
      </c>
      <c r="W441">
        <f t="shared" si="200"/>
        <v>16455.409154461831</v>
      </c>
      <c r="X441">
        <f t="shared" si="201"/>
        <v>18685.639659154225</v>
      </c>
      <c r="Y441">
        <f t="shared" si="202"/>
        <v>0.55618708115555959</v>
      </c>
      <c r="Z441">
        <f t="shared" si="224"/>
        <v>0.10943431397216768</v>
      </c>
      <c r="AA441">
        <f t="shared" si="225"/>
        <v>8.0759566219219955E-4</v>
      </c>
      <c r="AB441">
        <f t="shared" si="226"/>
        <v>433</v>
      </c>
      <c r="AC441">
        <f>$AL$7*INDEX(I_L,MATCH(AB441-$AL$13,cpi_u,0))/INDEX(I_L,MATCH(AB2-$AL$13,cpi_u,0))</f>
        <v>2015.1830187251007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0.75864887385437396</v>
      </c>
      <c r="E442">
        <f t="shared" si="208"/>
        <v>0.11171135450238645</v>
      </c>
      <c r="F442">
        <f t="shared" si="209"/>
        <v>2.7859188573508441E-5</v>
      </c>
      <c r="G442">
        <f t="shared" si="210"/>
        <v>2.2152628076938899E-4</v>
      </c>
      <c r="H442" t="b">
        <f t="shared" si="211"/>
        <v>0</v>
      </c>
      <c r="I442">
        <f t="shared" si="212"/>
        <v>1</v>
      </c>
      <c r="J442">
        <f t="shared" si="213"/>
        <v>2015.1830187250998</v>
      </c>
      <c r="K442">
        <f t="shared" si="214"/>
        <v>13.079484027635411</v>
      </c>
      <c r="L442">
        <f t="shared" si="215"/>
        <v>0.50255736293659581</v>
      </c>
      <c r="M442">
        <f t="shared" si="216"/>
        <v>3.2618332629947874E-3</v>
      </c>
      <c r="N442">
        <f t="shared" si="198"/>
        <v>0.19195301348117766</v>
      </c>
      <c r="O442">
        <f t="shared" si="217"/>
        <v>0.9961771248866842</v>
      </c>
      <c r="P442">
        <f t="shared" si="218"/>
        <v>2028.2625027527351</v>
      </c>
      <c r="Q442">
        <f t="shared" si="219"/>
        <v>0.70562933511878156</v>
      </c>
      <c r="R442">
        <f t="shared" si="220"/>
        <v>9.6888836420910729E-2</v>
      </c>
      <c r="S442">
        <f t="shared" si="221"/>
        <v>2029.1053465933919</v>
      </c>
      <c r="T442">
        <f t="shared" si="222"/>
        <v>0.50255736293659581</v>
      </c>
      <c r="U442">
        <f t="shared" si="199"/>
        <v>3.6112768242552731</v>
      </c>
      <c r="V442">
        <f t="shared" si="223"/>
        <v>4.5109955601796111E-4</v>
      </c>
      <c r="W442">
        <f t="shared" si="200"/>
        <v>16301.798647604464</v>
      </c>
      <c r="X442">
        <f t="shared" si="201"/>
        <v>18511.969329854684</v>
      </c>
      <c r="Y442">
        <f t="shared" si="202"/>
        <v>0.48961089110443429</v>
      </c>
      <c r="Z442">
        <f t="shared" si="224"/>
        <v>9.683759830743624E-2</v>
      </c>
      <c r="AA442">
        <f t="shared" si="225"/>
        <v>7.1511140259989661E-4</v>
      </c>
      <c r="AB442">
        <f t="shared" si="226"/>
        <v>433</v>
      </c>
      <c r="AC442">
        <f>$AL$7*INDEX(I_L,MATCH(AB442-$AL$13,cpi_u,0))/INDEX(I_L,MATCH(AB2-$AL$13,cpi_u,0))</f>
        <v>2015.1830187251007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0.75864887385437396</v>
      </c>
      <c r="E443">
        <f t="shared" si="208"/>
        <v>0.11171135450238645</v>
      </c>
      <c r="F443">
        <f t="shared" si="209"/>
        <v>2.4747000882624406E-5</v>
      </c>
      <c r="G443">
        <f t="shared" si="210"/>
        <v>1.9677927988676457E-4</v>
      </c>
      <c r="H443" t="b">
        <f t="shared" si="211"/>
        <v>0</v>
      </c>
      <c r="I443">
        <f t="shared" si="212"/>
        <v>1</v>
      </c>
      <c r="J443">
        <f t="shared" si="213"/>
        <v>2015.1830187250998</v>
      </c>
      <c r="K443">
        <f t="shared" si="214"/>
        <v>13.106425623226365</v>
      </c>
      <c r="L443">
        <f t="shared" si="215"/>
        <v>0.44641599920780134</v>
      </c>
      <c r="M443">
        <f t="shared" si="216"/>
        <v>2.9034177224939576E-3</v>
      </c>
      <c r="N443">
        <f t="shared" si="198"/>
        <v>0.19121928247321024</v>
      </c>
      <c r="O443">
        <f t="shared" si="217"/>
        <v>0.99617754889771826</v>
      </c>
      <c r="P443">
        <f t="shared" si="218"/>
        <v>2028.2894443483262</v>
      </c>
      <c r="Q443">
        <f t="shared" si="219"/>
        <v>0.70562933511878156</v>
      </c>
      <c r="R443">
        <f t="shared" si="220"/>
        <v>9.6888836420910729E-2</v>
      </c>
      <c r="S443">
        <f t="shared" si="221"/>
        <v>2029.1340243092957</v>
      </c>
      <c r="T443">
        <f t="shared" si="222"/>
        <v>0.44641599920780134</v>
      </c>
      <c r="U443">
        <f t="shared" si="199"/>
        <v>3.1736937727110344</v>
      </c>
      <c r="V443">
        <f t="shared" si="223"/>
        <v>3.9643924336987222E-4</v>
      </c>
      <c r="W443">
        <f t="shared" si="200"/>
        <v>16128.190806152541</v>
      </c>
      <c r="X443">
        <f t="shared" si="201"/>
        <v>18318.913529351899</v>
      </c>
      <c r="Y443">
        <f t="shared" si="202"/>
        <v>0.43108883990274161</v>
      </c>
      <c r="Z443">
        <f t="shared" si="224"/>
        <v>8.5690896314148488E-2</v>
      </c>
      <c r="AA443">
        <f t="shared" si="225"/>
        <v>6.3312660888878208E-4</v>
      </c>
      <c r="AB443">
        <f t="shared" si="226"/>
        <v>433</v>
      </c>
      <c r="AC443">
        <f>$AL$7*INDEX(I_L,MATCH(AB443-$AL$13,cpi_u,0))/INDEX(I_L,MATCH(AB2-$AL$13,cpi_u,0))</f>
        <v>2015.1830187251007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0.75864887385437396</v>
      </c>
      <c r="E444">
        <f t="shared" si="208"/>
        <v>0.11171135450238645</v>
      </c>
      <c r="F444">
        <f t="shared" si="209"/>
        <v>2.1982479894154682E-5</v>
      </c>
      <c r="G444">
        <f t="shared" si="210"/>
        <v>1.7479679999260987E-4</v>
      </c>
      <c r="H444" t="b">
        <f t="shared" si="211"/>
        <v>0</v>
      </c>
      <c r="I444">
        <f t="shared" si="212"/>
        <v>1</v>
      </c>
      <c r="J444">
        <f t="shared" si="213"/>
        <v>2015.1830187250998</v>
      </c>
      <c r="K444">
        <f t="shared" si="214"/>
        <v>13.133422714093085</v>
      </c>
      <c r="L444">
        <f t="shared" si="215"/>
        <v>0.39654626326476156</v>
      </c>
      <c r="M444">
        <f t="shared" si="216"/>
        <v>2.5843854641277144E-3</v>
      </c>
      <c r="N444">
        <f t="shared" si="198"/>
        <v>0.1904884369016886</v>
      </c>
      <c r="O444">
        <f t="shared" si="217"/>
        <v>0.9961779713736556</v>
      </c>
      <c r="P444">
        <f t="shared" si="218"/>
        <v>2028.3164414391929</v>
      </c>
      <c r="Q444">
        <f t="shared" si="219"/>
        <v>0.70562933511878156</v>
      </c>
      <c r="R444">
        <f t="shared" si="220"/>
        <v>9.6888836420910729E-2</v>
      </c>
      <c r="S444">
        <f t="shared" si="221"/>
        <v>2029.1627610965986</v>
      </c>
      <c r="T444">
        <f t="shared" si="222"/>
        <v>0.39654626326476156</v>
      </c>
      <c r="U444">
        <f t="shared" si="199"/>
        <v>2.7848604012640248</v>
      </c>
      <c r="V444">
        <f t="shared" si="223"/>
        <v>3.4786845531878315E-4</v>
      </c>
      <c r="W444">
        <f t="shared" si="200"/>
        <v>15931.987321173863</v>
      </c>
      <c r="X444">
        <f t="shared" si="201"/>
        <v>18104.31298084982</v>
      </c>
      <c r="Y444">
        <f t="shared" si="202"/>
        <v>0.37971557385319249</v>
      </c>
      <c r="Z444">
        <f t="shared" si="224"/>
        <v>7.5827291928920432E-2</v>
      </c>
      <c r="AA444">
        <f t="shared" si="225"/>
        <v>5.6044925238577588E-4</v>
      </c>
      <c r="AB444">
        <f t="shared" si="226"/>
        <v>433</v>
      </c>
      <c r="AC444">
        <f>$AL$7*INDEX(I_L,MATCH(AB444-$AL$13,cpi_u,0))/INDEX(I_L,MATCH(AB2-$AL$13,cpi_u,0))</f>
        <v>2015.1830187251007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0.75864887385437396</v>
      </c>
      <c r="E445">
        <f t="shared" si="208"/>
        <v>0.11171135450238645</v>
      </c>
      <c r="F445">
        <f t="shared" si="209"/>
        <v>1.9526787289857184E-5</v>
      </c>
      <c r="G445">
        <f t="shared" si="210"/>
        <v>1.5527001270275269E-4</v>
      </c>
      <c r="H445" t="b">
        <f t="shared" si="211"/>
        <v>0</v>
      </c>
      <c r="I445">
        <f t="shared" si="212"/>
        <v>1</v>
      </c>
      <c r="J445">
        <f t="shared" si="213"/>
        <v>2015.1830187250998</v>
      </c>
      <c r="K445">
        <f t="shared" si="214"/>
        <v>13.160475414546752</v>
      </c>
      <c r="L445">
        <f t="shared" si="215"/>
        <v>0.35224754307259509</v>
      </c>
      <c r="M445">
        <f t="shared" si="216"/>
        <v>2.3004089888441883E-3</v>
      </c>
      <c r="N445">
        <f t="shared" si="198"/>
        <v>0.18976046482651676</v>
      </c>
      <c r="O445">
        <f t="shared" si="217"/>
        <v>0.99617839231077554</v>
      </c>
      <c r="P445">
        <f t="shared" si="218"/>
        <v>2028.3434941396465</v>
      </c>
      <c r="Q445">
        <f t="shared" si="219"/>
        <v>0.70562933511878156</v>
      </c>
      <c r="R445">
        <f t="shared" si="220"/>
        <v>9.6888836420910729E-2</v>
      </c>
      <c r="S445">
        <f t="shared" si="221"/>
        <v>2029.1915570769786</v>
      </c>
      <c r="T445">
        <f t="shared" si="222"/>
        <v>0.35224754307259509</v>
      </c>
      <c r="U445">
        <f t="shared" si="199"/>
        <v>2.4393310731037645</v>
      </c>
      <c r="V445">
        <f t="shared" si="223"/>
        <v>3.0470695479980223E-4</v>
      </c>
      <c r="W445">
        <f t="shared" si="200"/>
        <v>15710.252293039961</v>
      </c>
      <c r="X445">
        <f t="shared" si="201"/>
        <v>17865.767906861278</v>
      </c>
      <c r="Y445">
        <f t="shared" si="202"/>
        <v>0.33468693673901767</v>
      </c>
      <c r="Z445">
        <f t="shared" si="224"/>
        <v>6.709908388235887E-2</v>
      </c>
      <c r="AA445">
        <f t="shared" si="225"/>
        <v>4.9602264589820638E-4</v>
      </c>
      <c r="AB445">
        <f t="shared" si="226"/>
        <v>433</v>
      </c>
      <c r="AC445">
        <f>$AL$7*INDEX(I_L,MATCH(AB445-$AL$13,cpi_u,0))/INDEX(I_L,MATCH(AB2-$AL$13,cpi_u,0))</f>
        <v>2015.1830187251007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0.79409686934794044</v>
      </c>
      <c r="E446">
        <f t="shared" si="208"/>
        <v>0.12339237123651225</v>
      </c>
      <c r="F446">
        <f t="shared" si="209"/>
        <v>1.9159135049316034E-5</v>
      </c>
      <c r="G446">
        <f t="shared" si="210"/>
        <v>1.3611087765343666E-4</v>
      </c>
      <c r="H446" t="b">
        <f t="shared" si="211"/>
        <v>0</v>
      </c>
      <c r="I446">
        <f t="shared" si="212"/>
        <v>1</v>
      </c>
      <c r="J446">
        <f t="shared" si="213"/>
        <v>2015.1830187250998</v>
      </c>
      <c r="K446">
        <f t="shared" si="214"/>
        <v>13.187583839134007</v>
      </c>
      <c r="L446">
        <f t="shared" si="215"/>
        <v>0.31289749291581775</v>
      </c>
      <c r="M446">
        <f t="shared" si="216"/>
        <v>2.0476363102209533E-3</v>
      </c>
      <c r="N446">
        <f t="shared" si="198"/>
        <v>0.18903535435956706</v>
      </c>
      <c r="O446">
        <f t="shared" si="217"/>
        <v>0.99617881170552247</v>
      </c>
      <c r="P446">
        <f t="shared" si="218"/>
        <v>2028.3706025642339</v>
      </c>
      <c r="Q446">
        <f t="shared" si="219"/>
        <v>0.73859998379889846</v>
      </c>
      <c r="R446">
        <f t="shared" si="220"/>
        <v>0.10578462213352458</v>
      </c>
      <c r="S446">
        <f t="shared" si="221"/>
        <v>2029.2204123723632</v>
      </c>
      <c r="T446">
        <f t="shared" si="222"/>
        <v>0.31289749291581775</v>
      </c>
      <c r="U446">
        <f t="shared" si="199"/>
        <v>2.1322684102581628</v>
      </c>
      <c r="V446">
        <f t="shared" si="223"/>
        <v>2.6635048488063201E-4</v>
      </c>
      <c r="W446">
        <f t="shared" si="200"/>
        <v>15665.67233287049</v>
      </c>
      <c r="X446">
        <f t="shared" si="201"/>
        <v>17775.704704920736</v>
      </c>
      <c r="Y446">
        <f t="shared" si="202"/>
        <v>0.28719835803692173</v>
      </c>
      <c r="Z446">
        <f t="shared" si="224"/>
        <v>5.937557369875731E-2</v>
      </c>
      <c r="AA446">
        <f t="shared" si="225"/>
        <v>4.389100763164346E-4</v>
      </c>
      <c r="AB446">
        <f t="shared" si="226"/>
        <v>433</v>
      </c>
      <c r="AC446">
        <f>$AL$7*INDEX(I_L,MATCH(AB446-$AL$13,cpi_u,0))/INDEX(I_L,MATCH(AB2-$AL$13,cpi_u,0))</f>
        <v>2015.1830187251007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0.79409686934794044</v>
      </c>
      <c r="E447">
        <f t="shared" si="208"/>
        <v>0.12339237123651225</v>
      </c>
      <c r="F447">
        <f t="shared" si="209"/>
        <v>1.6795043944740355E-5</v>
      </c>
      <c r="G447">
        <f t="shared" si="210"/>
        <v>1.1931583370869631E-4</v>
      </c>
      <c r="H447" t="b">
        <f t="shared" si="211"/>
        <v>1</v>
      </c>
      <c r="I447">
        <f t="shared" si="212"/>
        <v>1.0249999999999999</v>
      </c>
      <c r="J447">
        <f t="shared" si="213"/>
        <v>2065.5625941932271</v>
      </c>
      <c r="K447">
        <f t="shared" si="214"/>
        <v>13.21474810263747</v>
      </c>
      <c r="L447">
        <f t="shared" si="215"/>
        <v>0.28114553754374955</v>
      </c>
      <c r="M447">
        <f t="shared" si="216"/>
        <v>1.7986709622190729E-3</v>
      </c>
      <c r="N447">
        <f t="shared" si="198"/>
        <v>0.18831309366447702</v>
      </c>
      <c r="O447">
        <f t="shared" si="217"/>
        <v>0.99617922955450855</v>
      </c>
      <c r="P447">
        <f t="shared" si="218"/>
        <v>2078.7773422958644</v>
      </c>
      <c r="Q447">
        <f t="shared" si="219"/>
        <v>0.73859998379889846</v>
      </c>
      <c r="R447">
        <f t="shared" si="220"/>
        <v>0.10578462213352458</v>
      </c>
      <c r="S447">
        <f t="shared" si="221"/>
        <v>2079.6289025730593</v>
      </c>
      <c r="T447">
        <f t="shared" si="222"/>
        <v>0.28114553754374955</v>
      </c>
      <c r="U447">
        <f t="shared" si="199"/>
        <v>1.8561852817192919</v>
      </c>
      <c r="V447">
        <f t="shared" si="223"/>
        <v>2.3186379699466041E-4</v>
      </c>
      <c r="W447">
        <f t="shared" si="200"/>
        <v>15556.906606805233</v>
      </c>
      <c r="X447">
        <f t="shared" si="201"/>
        <v>17618.025112795789</v>
      </c>
      <c r="Y447">
        <f t="shared" si="202"/>
        <v>0.24592407291468582</v>
      </c>
      <c r="Z447">
        <f t="shared" si="224"/>
        <v>5.3146446316193661E-2</v>
      </c>
      <c r="AA447">
        <f t="shared" si="225"/>
        <v>3.8367539164020268E-4</v>
      </c>
      <c r="AB447">
        <f t="shared" si="226"/>
        <v>445</v>
      </c>
      <c r="AC447">
        <f>$AL$7*INDEX(I_L,MATCH(AB447-$AL$13,cpi_u,0))/INDEX(I_L,MATCH(AB2-$AL$13,cpi_u,0))</f>
        <v>2065.5625941932281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0.79409686934794044</v>
      </c>
      <c r="E448">
        <f t="shared" si="208"/>
        <v>0.12339237123651225</v>
      </c>
      <c r="F448">
        <f t="shared" si="209"/>
        <v>1.4722663647377418E-5</v>
      </c>
      <c r="G448">
        <f t="shared" si="210"/>
        <v>1.0459317006131889E-4</v>
      </c>
      <c r="H448" t="b">
        <f t="shared" si="211"/>
        <v>0</v>
      </c>
      <c r="I448">
        <f t="shared" si="212"/>
        <v>1</v>
      </c>
      <c r="J448">
        <f t="shared" si="213"/>
        <v>2065.5625941932271</v>
      </c>
      <c r="K448">
        <f t="shared" si="214"/>
        <v>13.241968320076102</v>
      </c>
      <c r="L448">
        <f t="shared" si="215"/>
        <v>0.24645432300366243</v>
      </c>
      <c r="M448">
        <f t="shared" si="216"/>
        <v>1.5799764900540248E-3</v>
      </c>
      <c r="N448">
        <f t="shared" si="198"/>
        <v>0.18759367095644544</v>
      </c>
      <c r="O448">
        <f t="shared" si="217"/>
        <v>0.99617964585450769</v>
      </c>
      <c r="P448">
        <f t="shared" si="218"/>
        <v>2078.8045625133032</v>
      </c>
      <c r="Q448">
        <f t="shared" si="219"/>
        <v>0.73859998379889846</v>
      </c>
      <c r="R448">
        <f t="shared" si="220"/>
        <v>0.10578462213352458</v>
      </c>
      <c r="S448">
        <f t="shared" si="221"/>
        <v>2079.657876865243</v>
      </c>
      <c r="T448">
        <f t="shared" si="222"/>
        <v>0.24645432300366243</v>
      </c>
      <c r="U448">
        <f t="shared" si="199"/>
        <v>1.6141166236451454</v>
      </c>
      <c r="V448">
        <f t="shared" si="223"/>
        <v>2.0162599759648495E-4</v>
      </c>
      <c r="W448">
        <f t="shared" si="200"/>
        <v>15432.332940084443</v>
      </c>
      <c r="X448">
        <f t="shared" si="201"/>
        <v>17440.998197276702</v>
      </c>
      <c r="Y448">
        <f t="shared" si="202"/>
        <v>0.21009266684177275</v>
      </c>
      <c r="Z448">
        <f t="shared" si="224"/>
        <v>4.6410576011803956E-2</v>
      </c>
      <c r="AA448">
        <f t="shared" si="225"/>
        <v>3.353540218085953E-4</v>
      </c>
      <c r="AB448">
        <f t="shared" si="226"/>
        <v>445</v>
      </c>
      <c r="AC448">
        <f>$AL$7*INDEX(I_L,MATCH(AB448-$AL$13,cpi_u,0))/INDEX(I_L,MATCH(AB2-$AL$13,cpi_u,0))</f>
        <v>2065.5625941932281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0.79409686934794044</v>
      </c>
      <c r="E449">
        <f t="shared" si="208"/>
        <v>0.12339237123651225</v>
      </c>
      <c r="F449">
        <f t="shared" si="209"/>
        <v>1.2905999269009919E-5</v>
      </c>
      <c r="G449">
        <f t="shared" si="210"/>
        <v>9.1687170792308971E-5</v>
      </c>
      <c r="H449" t="b">
        <f t="shared" si="211"/>
        <v>0</v>
      </c>
      <c r="I449">
        <f t="shared" si="212"/>
        <v>1</v>
      </c>
      <c r="J449">
        <f t="shared" si="213"/>
        <v>2065.5625941932271</v>
      </c>
      <c r="K449">
        <f t="shared" si="214"/>
        <v>13.269244606705904</v>
      </c>
      <c r="L449">
        <f t="shared" si="215"/>
        <v>0.21604373968675122</v>
      </c>
      <c r="M449">
        <f t="shared" si="216"/>
        <v>1.3878723577344292E-3</v>
      </c>
      <c r="N449">
        <f t="shared" si="198"/>
        <v>0.18687707450202831</v>
      </c>
      <c r="O449">
        <f t="shared" si="217"/>
        <v>0.99618006060245223</v>
      </c>
      <c r="P449">
        <f t="shared" si="218"/>
        <v>2078.8318387999329</v>
      </c>
      <c r="Q449">
        <f t="shared" si="219"/>
        <v>0.73859998379889846</v>
      </c>
      <c r="R449">
        <f t="shared" si="220"/>
        <v>0.10578462213352458</v>
      </c>
      <c r="S449">
        <f t="shared" si="221"/>
        <v>2079.6869108397245</v>
      </c>
      <c r="T449">
        <f t="shared" si="222"/>
        <v>0.21604373968675122</v>
      </c>
      <c r="U449">
        <f t="shared" si="199"/>
        <v>1.4018656093486588</v>
      </c>
      <c r="V449">
        <f t="shared" si="223"/>
        <v>1.7511284366975653E-4</v>
      </c>
      <c r="W449">
        <f t="shared" si="200"/>
        <v>15289.659362749711</v>
      </c>
      <c r="X449">
        <f t="shared" si="201"/>
        <v>17242.25504794858</v>
      </c>
      <c r="Y449">
        <f t="shared" si="202"/>
        <v>0.17902797407715421</v>
      </c>
      <c r="Z449">
        <f t="shared" si="224"/>
        <v>4.0528438214996361E-2</v>
      </c>
      <c r="AA449">
        <f t="shared" si="225"/>
        <v>2.9308064633911377E-4</v>
      </c>
      <c r="AB449">
        <f t="shared" si="226"/>
        <v>445</v>
      </c>
      <c r="AC449">
        <f>$AL$7*INDEX(I_L,MATCH(AB449-$AL$13,cpi_u,0))/INDEX(I_L,MATCH(AB2-$AL$13,cpi_u,0))</f>
        <v>2065.5625941932281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0.79409686934794044</v>
      </c>
      <c r="E450">
        <f t="shared" si="208"/>
        <v>0.12339237123651225</v>
      </c>
      <c r="F450">
        <f t="shared" si="209"/>
        <v>1.1313497416030093E-5</v>
      </c>
      <c r="G450">
        <f t="shared" si="210"/>
        <v>8.0373673376278875E-5</v>
      </c>
      <c r="H450" t="b">
        <f t="shared" si="211"/>
        <v>0</v>
      </c>
      <c r="I450">
        <f t="shared" si="212"/>
        <v>1</v>
      </c>
      <c r="J450">
        <f t="shared" si="213"/>
        <v>2065.5625941932271</v>
      </c>
      <c r="K450">
        <f t="shared" si="214"/>
        <v>13.296577078020215</v>
      </c>
      <c r="L450">
        <f t="shared" si="215"/>
        <v>0.18938559035599919</v>
      </c>
      <c r="M450">
        <f t="shared" si="216"/>
        <v>1.21912553350554E-3</v>
      </c>
      <c r="N450">
        <f t="shared" ref="N450:N491" si="231">INDEX(P_L,MATCH(A450,curve_t,0))</f>
        <v>0.18616329261893516</v>
      </c>
      <c r="O450">
        <f t="shared" si="217"/>
        <v>0.99618047379543384</v>
      </c>
      <c r="P450">
        <f t="shared" si="218"/>
        <v>2078.8591712712473</v>
      </c>
      <c r="Q450">
        <f t="shared" si="219"/>
        <v>0.73859998379889846</v>
      </c>
      <c r="R450">
        <f t="shared" si="220"/>
        <v>0.10578462213352458</v>
      </c>
      <c r="S450">
        <f t="shared" si="221"/>
        <v>2079.7160046194394</v>
      </c>
      <c r="T450">
        <f t="shared" si="222"/>
        <v>0.18938559035599919</v>
      </c>
      <c r="U450">
        <f t="shared" ref="U450:U490" si="232">L451+M451+V451*O451+O451*U451</f>
        <v>1.2157532099819712</v>
      </c>
      <c r="V450">
        <f t="shared" si="223"/>
        <v>1.5186477247237229E-4</v>
      </c>
      <c r="W450">
        <f t="shared" ref="W450:W490" si="233">P451+(1-E451)*(O451*(W451+$AL$14*W451))</f>
        <v>15126.261609199797</v>
      </c>
      <c r="X450">
        <f t="shared" ref="X450:X490" si="234">S451+(1-R451)*(O451*(X451+$AL$14*X451))</f>
        <v>17019.136716052206</v>
      </c>
      <c r="Y450">
        <f t="shared" ref="Y450:Y491" si="235">G450*(X450-W450)</f>
        <v>0.15213732558024448</v>
      </c>
      <c r="Z450">
        <f t="shared" si="224"/>
        <v>3.5391825078568674E-2</v>
      </c>
      <c r="AA450">
        <f t="shared" si="225"/>
        <v>2.5609825922852207E-4</v>
      </c>
      <c r="AB450">
        <f t="shared" si="226"/>
        <v>445</v>
      </c>
      <c r="AC450">
        <f>$AL$7*INDEX(I_L,MATCH(AB450-$AL$13,cpi_u,0))/INDEX(I_L,MATCH(AB2-$AL$13,cpi_u,0))</f>
        <v>2065.5625941932281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IF(B451&gt;=120,1,INDEX(mort_v2_F,MATCH(B451,mort_age,0))*INDEX(cif,MATCH(B451,cif_age,0),MATCH(C451,cif_year,0)))</f>
        <v>0.79409686934794044</v>
      </c>
      <c r="E451">
        <f t="shared" ref="E451:E491" si="241">1-(1-D451)^(1/12)</f>
        <v>0.12339237123651225</v>
      </c>
      <c r="F451">
        <f t="shared" ref="F451:F491" si="242">G450*E451</f>
        <v>9.9174981428879842E-6</v>
      </c>
      <c r="G451">
        <f t="shared" ref="G451:G491" si="243">G450-F451</f>
        <v>7.0456175233390885E-5</v>
      </c>
      <c r="H451" t="b">
        <f t="shared" ref="H451:H491" si="244">AND(A451-$AL$10&gt;0,MOD(A451-$AL$10,12)=0)</f>
        <v>0</v>
      </c>
      <c r="I451">
        <f t="shared" ref="I451:I491" si="245">IF($AL$4="CPI",IF(H451,INDEX(I_L,MATCH(A451-$AL$13,cpi_u,0))/INDEX(I_L,MATCH(A451-$AL$13-12,cpi_u,0)),1),1)</f>
        <v>1</v>
      </c>
      <c r="J451">
        <f t="shared" ref="J451:J491" si="246">J450*I451</f>
        <v>2065.5625941932271</v>
      </c>
      <c r="K451">
        <f t="shared" ref="K451:K491" si="247">$AL$17*(INDEX(I_L,MATCH(A451-1,cpi_u,0))/$AL$18)</f>
        <v>13.32396584975028</v>
      </c>
      <c r="L451">
        <f t="shared" ref="L451:L491" si="248">G450*J451</f>
        <v>0.16601685328394569</v>
      </c>
      <c r="M451">
        <f t="shared" ref="M451:M491" si="249">G450*K451</f>
        <v>1.070896079284523E-3</v>
      </c>
      <c r="N451">
        <f t="shared" si="231"/>
        <v>0.18545231367582518</v>
      </c>
      <c r="O451">
        <f t="shared" ref="O451:O491" si="250">N451/N450</f>
        <v>0.99618088543069927</v>
      </c>
      <c r="P451">
        <f t="shared" ref="P451:P491" si="251">J451+K451</f>
        <v>2078.8865600429776</v>
      </c>
      <c r="Q451">
        <f t="shared" ref="Q451:Q491" si="252">IF(B451&gt;=120,1,D451*$AL$15)</f>
        <v>0.73859998379889846</v>
      </c>
      <c r="R451">
        <f t="shared" ref="R451:R491" si="253">1-(1-Q451)^(1/12)</f>
        <v>0.10578462213352458</v>
      </c>
      <c r="S451">
        <f t="shared" ref="S451:S491" si="254">J451+K451*$AL$16</f>
        <v>2079.7451583275774</v>
      </c>
      <c r="T451">
        <f t="shared" ref="T451:T491" si="255">L451</f>
        <v>0.16601685328394569</v>
      </c>
      <c r="U451">
        <f t="shared" si="232"/>
        <v>1.0525543093281704</v>
      </c>
      <c r="V451">
        <f t="shared" ref="V451:V491" si="256">$AL$14*U451</f>
        <v>1.3147892137032314E-4</v>
      </c>
      <c r="W451">
        <f t="shared" si="233"/>
        <v>14939.134942274572</v>
      </c>
      <c r="X451">
        <f t="shared" si="234"/>
        <v>16768.65870466597</v>
      </c>
      <c r="Y451">
        <f t="shared" si="235"/>
        <v>0.12890124679670092</v>
      </c>
      <c r="Z451">
        <f t="shared" ref="Z451:Z491" si="257">N450*L451</f>
        <v>3.0906244037574009E-2</v>
      </c>
      <c r="AA451">
        <f t="shared" ref="AA451:AA491" si="258">N450*M451+N451*V451</f>
        <v>2.2374461034004335E-4</v>
      </c>
      <c r="AB451">
        <f t="shared" ref="AB451:AB491" si="259">IF(H451,A451,AB450)</f>
        <v>445</v>
      </c>
      <c r="AC451">
        <f>$AL$7*INDEX(I_L,MATCH(AB451-$AL$13,cpi_u,0))/INDEX(I_L,MATCH(AB2-$AL$13,cpi_u,0))</f>
        <v>2065.5625941932281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0.79409686934794044</v>
      </c>
      <c r="E452">
        <f t="shared" si="241"/>
        <v>0.12339237123651225</v>
      </c>
      <c r="F452">
        <f t="shared" si="242"/>
        <v>8.693754530303329E-6</v>
      </c>
      <c r="G452">
        <f t="shared" si="243"/>
        <v>6.1762420703087556E-5</v>
      </c>
      <c r="H452" t="b">
        <f t="shared" si="244"/>
        <v>0</v>
      </c>
      <c r="I452">
        <f t="shared" si="245"/>
        <v>1</v>
      </c>
      <c r="J452">
        <f t="shared" si="246"/>
        <v>2065.5625941932271</v>
      </c>
      <c r="K452">
        <f t="shared" si="247"/>
        <v>13.351411037865745</v>
      </c>
      <c r="L452">
        <f t="shared" si="248"/>
        <v>0.14553164009201547</v>
      </c>
      <c r="M452">
        <f t="shared" si="249"/>
        <v>9.4068935569689824E-4</v>
      </c>
      <c r="N452">
        <f t="shared" si="231"/>
        <v>0.184744126092103</v>
      </c>
      <c r="O452">
        <f t="shared" si="250"/>
        <v>0.99618129550564627</v>
      </c>
      <c r="P452">
        <f t="shared" si="251"/>
        <v>2078.9140052310927</v>
      </c>
      <c r="Q452">
        <f t="shared" si="252"/>
        <v>0.73859998379889846</v>
      </c>
      <c r="R452">
        <f t="shared" si="253"/>
        <v>0.10578462213352458</v>
      </c>
      <c r="S452">
        <f t="shared" si="254"/>
        <v>2079.7743720875806</v>
      </c>
      <c r="T452">
        <f t="shared" si="255"/>
        <v>0.14553164009201547</v>
      </c>
      <c r="U452">
        <f t="shared" si="232"/>
        <v>0.90944170067088093</v>
      </c>
      <c r="V452">
        <f t="shared" si="256"/>
        <v>1.1360213225455415E-4</v>
      </c>
      <c r="W452">
        <f t="shared" si="233"/>
        <v>14724.838992999783</v>
      </c>
      <c r="X452">
        <f t="shared" si="234"/>
        <v>16487.471111500829</v>
      </c>
      <c r="Y452">
        <f t="shared" si="235"/>
        <v>0.10886442644763605</v>
      </c>
      <c r="Z452">
        <f t="shared" si="257"/>
        <v>2.6989179368101749E-2</v>
      </c>
      <c r="AA452">
        <f t="shared" si="258"/>
        <v>1.9544034410977817E-4</v>
      </c>
      <c r="AB452">
        <f t="shared" si="259"/>
        <v>445</v>
      </c>
      <c r="AC452">
        <f>$AL$7*INDEX(I_L,MATCH(AB452-$AL$13,cpi_u,0))/INDEX(I_L,MATCH(AB2-$AL$13,cpi_u,0))</f>
        <v>2065.5625941932281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0.79409686934794044</v>
      </c>
      <c r="E453">
        <f t="shared" si="241"/>
        <v>0.12339237123651225</v>
      </c>
      <c r="F453">
        <f t="shared" si="242"/>
        <v>7.6210115438610298E-6</v>
      </c>
      <c r="G453">
        <f t="shared" si="243"/>
        <v>5.4141409159226528E-5</v>
      </c>
      <c r="H453" t="b">
        <f t="shared" si="244"/>
        <v>0</v>
      </c>
      <c r="I453">
        <f t="shared" si="245"/>
        <v>1</v>
      </c>
      <c r="J453">
        <f t="shared" si="246"/>
        <v>2065.5625941932271</v>
      </c>
      <c r="K453">
        <f t="shared" si="247"/>
        <v>13.378912758575117</v>
      </c>
      <c r="L453">
        <f t="shared" si="248"/>
        <v>0.12757414593112301</v>
      </c>
      <c r="M453">
        <f t="shared" si="249"/>
        <v>8.2631403834502201E-4</v>
      </c>
      <c r="N453">
        <f t="shared" si="231"/>
        <v>0.18403871833771504</v>
      </c>
      <c r="O453">
        <f t="shared" si="250"/>
        <v>0.99618170401782469</v>
      </c>
      <c r="P453">
        <f t="shared" si="251"/>
        <v>2078.9415069518022</v>
      </c>
      <c r="Q453">
        <f t="shared" si="252"/>
        <v>0.73859998379889846</v>
      </c>
      <c r="R453">
        <f t="shared" si="253"/>
        <v>0.10578462213352458</v>
      </c>
      <c r="S453">
        <f t="shared" si="254"/>
        <v>2079.8036460231465</v>
      </c>
      <c r="T453">
        <f t="shared" si="255"/>
        <v>0.12757414593112301</v>
      </c>
      <c r="U453">
        <f t="shared" si="232"/>
        <v>0.78393699325993504</v>
      </c>
      <c r="V453">
        <f t="shared" si="256"/>
        <v>9.7924819064110189E-5</v>
      </c>
      <c r="W453">
        <f t="shared" si="233"/>
        <v>14479.434603455273</v>
      </c>
      <c r="X453">
        <f t="shared" si="234"/>
        <v>16171.813892082895</v>
      </c>
      <c r="Y453">
        <f t="shared" si="235"/>
        <v>9.1627799518188835E-2</v>
      </c>
      <c r="Z453">
        <f t="shared" si="257"/>
        <v>2.356857410199174E-2</v>
      </c>
      <c r="AA453">
        <f t="shared" si="258"/>
        <v>1.7067862308569907E-4</v>
      </c>
      <c r="AB453">
        <f t="shared" si="259"/>
        <v>445</v>
      </c>
      <c r="AC453">
        <f>$AL$7*INDEX(I_L,MATCH(AB453-$AL$13,cpi_u,0))/INDEX(I_L,MATCH(AB2-$AL$13,cpi_u,0))</f>
        <v>2065.5625941932281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0.79409686934794044</v>
      </c>
      <c r="E454">
        <f t="shared" si="241"/>
        <v>0.12339237123651225</v>
      </c>
      <c r="F454">
        <f t="shared" si="242"/>
        <v>6.6806368582431846E-6</v>
      </c>
      <c r="G454">
        <f t="shared" si="243"/>
        <v>4.7460772300983347E-5</v>
      </c>
      <c r="H454" t="b">
        <f t="shared" si="244"/>
        <v>0</v>
      </c>
      <c r="I454">
        <f t="shared" si="245"/>
        <v>1</v>
      </c>
      <c r="J454">
        <f t="shared" si="246"/>
        <v>2065.5625941932271</v>
      </c>
      <c r="K454">
        <f t="shared" si="247"/>
        <v>13.406471128326299</v>
      </c>
      <c r="L454">
        <f t="shared" si="248"/>
        <v>0.1118324695562089</v>
      </c>
      <c r="M454">
        <f t="shared" si="249"/>
        <v>7.2584523874007147E-4</v>
      </c>
      <c r="N454">
        <f t="shared" si="231"/>
        <v>0.1833360789329456</v>
      </c>
      <c r="O454">
        <f t="shared" si="250"/>
        <v>0.99618211096493248</v>
      </c>
      <c r="P454">
        <f t="shared" si="251"/>
        <v>2078.9690653215534</v>
      </c>
      <c r="Q454">
        <f t="shared" si="252"/>
        <v>0.73859998379889846</v>
      </c>
      <c r="R454">
        <f t="shared" si="253"/>
        <v>0.10578462213352458</v>
      </c>
      <c r="S454">
        <f t="shared" si="254"/>
        <v>2079.8329802582266</v>
      </c>
      <c r="T454">
        <f t="shared" si="255"/>
        <v>0.1118324695562089</v>
      </c>
      <c r="U454">
        <f t="shared" si="232"/>
        <v>0.67386757587515023</v>
      </c>
      <c r="V454">
        <f t="shared" si="256"/>
        <v>8.4175591926511427E-5</v>
      </c>
      <c r="W454">
        <f t="shared" si="233"/>
        <v>14198.411513442401</v>
      </c>
      <c r="X454">
        <f t="shared" si="234"/>
        <v>15817.466645942919</v>
      </c>
      <c r="Y454">
        <f t="shared" si="235"/>
        <v>7.6841606986345512E-2</v>
      </c>
      <c r="Z454">
        <f t="shared" si="257"/>
        <v>2.0581504365666223E-2</v>
      </c>
      <c r="AA454">
        <f t="shared" si="258"/>
        <v>1.4901605041492188E-4</v>
      </c>
      <c r="AB454">
        <f t="shared" si="259"/>
        <v>445</v>
      </c>
      <c r="AC454">
        <f>$AL$7*INDEX(I_L,MATCH(AB454-$AL$13,cpi_u,0))/INDEX(I_L,MATCH(AB2-$AL$13,cpi_u,0))</f>
        <v>2065.5625941932281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0.79409686934794044</v>
      </c>
      <c r="E455">
        <f t="shared" si="241"/>
        <v>0.12339237123651225</v>
      </c>
      <c r="F455">
        <f t="shared" si="242"/>
        <v>5.8562972349345154E-6</v>
      </c>
      <c r="G455">
        <f t="shared" si="243"/>
        <v>4.1604475066048833E-5</v>
      </c>
      <c r="H455" t="b">
        <f t="shared" si="244"/>
        <v>0</v>
      </c>
      <c r="I455">
        <f t="shared" si="245"/>
        <v>1</v>
      </c>
      <c r="J455">
        <f t="shared" si="246"/>
        <v>2065.5625941932271</v>
      </c>
      <c r="K455">
        <f t="shared" si="247"/>
        <v>13.434086263807023</v>
      </c>
      <c r="L455">
        <f t="shared" si="248"/>
        <v>9.8033195956433214E-2</v>
      </c>
      <c r="M455">
        <f t="shared" si="249"/>
        <v>6.3759210923831325E-4</v>
      </c>
      <c r="N455">
        <f t="shared" si="231"/>
        <v>0.18263619644821288</v>
      </c>
      <c r="O455">
        <f t="shared" si="250"/>
        <v>0.99618251634481236</v>
      </c>
      <c r="P455">
        <f t="shared" si="251"/>
        <v>2078.996680457034</v>
      </c>
      <c r="Q455">
        <f t="shared" si="252"/>
        <v>0.73859998379889846</v>
      </c>
      <c r="R455">
        <f t="shared" si="253"/>
        <v>0.10578462213352458</v>
      </c>
      <c r="S455">
        <f t="shared" si="254"/>
        <v>2079.8623749170279</v>
      </c>
      <c r="T455">
        <f t="shared" si="255"/>
        <v>9.8033195956433214E-2</v>
      </c>
      <c r="U455">
        <f t="shared" si="232"/>
        <v>0.57732889017053768</v>
      </c>
      <c r="V455">
        <f t="shared" si="256"/>
        <v>7.2116544564810236E-5</v>
      </c>
      <c r="W455">
        <f t="shared" si="233"/>
        <v>13876.605563560266</v>
      </c>
      <c r="X455">
        <f t="shared" si="234"/>
        <v>15419.692255300262</v>
      </c>
      <c r="Y455">
        <f t="shared" si="235"/>
        <v>6.4199311791248451E-2</v>
      </c>
      <c r="Z455">
        <f t="shared" si="257"/>
        <v>1.7973021751917562E-2</v>
      </c>
      <c r="AA455">
        <f t="shared" si="258"/>
        <v>1.3006472866664365E-4</v>
      </c>
      <c r="AB455">
        <f t="shared" si="259"/>
        <v>445</v>
      </c>
      <c r="AC455">
        <f>$AL$7*INDEX(I_L,MATCH(AB455-$AL$13,cpi_u,0))/INDEX(I_L,MATCH(AB2-$AL$13,cpi_u,0))</f>
        <v>2065.5625941932281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0.79409686934794044</v>
      </c>
      <c r="E456">
        <f t="shared" si="241"/>
        <v>0.12339237123651225</v>
      </c>
      <c r="F456">
        <f t="shared" si="242"/>
        <v>5.1336748324501157E-6</v>
      </c>
      <c r="G456">
        <f t="shared" si="243"/>
        <v>3.647080023359872E-5</v>
      </c>
      <c r="H456" t="b">
        <f t="shared" si="244"/>
        <v>0</v>
      </c>
      <c r="I456">
        <f t="shared" si="245"/>
        <v>1</v>
      </c>
      <c r="J456">
        <f t="shared" si="246"/>
        <v>2065.5625941932271</v>
      </c>
      <c r="K456">
        <f t="shared" si="247"/>
        <v>13.461758281945411</v>
      </c>
      <c r="L456">
        <f t="shared" si="248"/>
        <v>8.593664744747527E-2</v>
      </c>
      <c r="M456">
        <f t="shared" si="249"/>
        <v>5.6006938678637426E-4</v>
      </c>
      <c r="N456">
        <f t="shared" si="231"/>
        <v>0.18193905950386557</v>
      </c>
      <c r="O456">
        <f t="shared" si="250"/>
        <v>0.9961829201554524</v>
      </c>
      <c r="P456">
        <f t="shared" si="251"/>
        <v>2079.0243524751727</v>
      </c>
      <c r="Q456">
        <f t="shared" si="252"/>
        <v>0.73859998379889846</v>
      </c>
      <c r="R456">
        <f t="shared" si="253"/>
        <v>0.10578462213352458</v>
      </c>
      <c r="S456">
        <f t="shared" si="254"/>
        <v>2079.8918301240133</v>
      </c>
      <c r="T456">
        <f t="shared" si="255"/>
        <v>8.593664744747527E-2</v>
      </c>
      <c r="U456">
        <f t="shared" si="232"/>
        <v>0.49265135868450793</v>
      </c>
      <c r="V456">
        <f t="shared" si="256"/>
        <v>6.1539123138270259E-5</v>
      </c>
      <c r="W456">
        <f t="shared" si="233"/>
        <v>13508.103894870203</v>
      </c>
      <c r="X456">
        <f t="shared" si="234"/>
        <v>14973.173623644654</v>
      </c>
      <c r="Y456">
        <f t="shared" si="235"/>
        <v>5.3432265406425677E-2</v>
      </c>
      <c r="Z456">
        <f t="shared" si="257"/>
        <v>1.5695142425317905E-2</v>
      </c>
      <c r="AA456">
        <f t="shared" si="258"/>
        <v>1.1348531273621583E-4</v>
      </c>
      <c r="AB456">
        <f t="shared" si="259"/>
        <v>445</v>
      </c>
      <c r="AC456">
        <f>$AL$7*INDEX(I_L,MATCH(AB456-$AL$13,cpi_u,0))/INDEX(I_L,MATCH(AB2-$AL$13,cpi_u,0))</f>
        <v>2065.5625941932281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0.79409686934794044</v>
      </c>
      <c r="E457">
        <f t="shared" si="241"/>
        <v>0.12339237123651225</v>
      </c>
      <c r="F457">
        <f t="shared" si="242"/>
        <v>4.5002185217168909E-6</v>
      </c>
      <c r="G457">
        <f t="shared" si="243"/>
        <v>3.197058171188183E-5</v>
      </c>
      <c r="H457" t="b">
        <f t="shared" si="244"/>
        <v>0</v>
      </c>
      <c r="I457">
        <f t="shared" si="245"/>
        <v>1</v>
      </c>
      <c r="J457">
        <f t="shared" si="246"/>
        <v>2065.5625941932271</v>
      </c>
      <c r="K457">
        <f t="shared" si="247"/>
        <v>13.489487299910419</v>
      </c>
      <c r="L457">
        <f t="shared" si="248"/>
        <v>7.5332720742815121E-2</v>
      </c>
      <c r="M457">
        <f t="shared" si="249"/>
        <v>4.9197239656869989E-4</v>
      </c>
      <c r="N457">
        <f t="shared" si="231"/>
        <v>0.1812446567699787</v>
      </c>
      <c r="O457">
        <f t="shared" si="250"/>
        <v>0.99618332239497964</v>
      </c>
      <c r="P457">
        <f t="shared" si="251"/>
        <v>2079.0520814931374</v>
      </c>
      <c r="Q457">
        <f t="shared" si="252"/>
        <v>0.73859998379889846</v>
      </c>
      <c r="R457">
        <f t="shared" si="253"/>
        <v>0.10578462213352458</v>
      </c>
      <c r="S457">
        <f t="shared" si="254"/>
        <v>2079.9213460039027</v>
      </c>
      <c r="T457">
        <f t="shared" si="255"/>
        <v>7.5332720742815121E-2</v>
      </c>
      <c r="U457">
        <f t="shared" si="232"/>
        <v>0.41837139322896044</v>
      </c>
      <c r="V457">
        <f t="shared" si="256"/>
        <v>5.2260504780084164E-5</v>
      </c>
      <c r="W457">
        <f t="shared" si="233"/>
        <v>13086.136405002389</v>
      </c>
      <c r="X457">
        <f t="shared" si="234"/>
        <v>14471.942669486607</v>
      </c>
      <c r="Y457">
        <f t="shared" si="235"/>
        <v>4.4305032415530403E-2</v>
      </c>
      <c r="Z457">
        <f t="shared" si="257"/>
        <v>1.3705964361815129E-2</v>
      </c>
      <c r="AA457">
        <f t="shared" si="258"/>
        <v>9.8980932385064234E-5</v>
      </c>
      <c r="AB457">
        <f t="shared" si="259"/>
        <v>445</v>
      </c>
      <c r="AC457">
        <f>$AL$7*INDEX(I_L,MATCH(AB457-$AL$13,cpi_u,0))/INDEX(I_L,MATCH(AB2-$AL$13,cpi_u,0))</f>
        <v>2065.5625941932281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0.82654748457571336</v>
      </c>
      <c r="E458">
        <f t="shared" si="241"/>
        <v>0.13583159583885984</v>
      </c>
      <c r="F458">
        <f t="shared" si="242"/>
        <v>4.3426151338215765E-6</v>
      </c>
      <c r="G458">
        <f t="shared" si="243"/>
        <v>2.7627966578060255E-5</v>
      </c>
      <c r="H458" t="b">
        <f t="shared" si="244"/>
        <v>0</v>
      </c>
      <c r="I458">
        <f t="shared" si="245"/>
        <v>1</v>
      </c>
      <c r="J458">
        <f t="shared" si="246"/>
        <v>2065.5625941932271</v>
      </c>
      <c r="K458">
        <f t="shared" si="247"/>
        <v>13.517273435112358</v>
      </c>
      <c r="L458">
        <f t="shared" si="248"/>
        <v>6.6037237698661183E-2</v>
      </c>
      <c r="M458">
        <f t="shared" si="249"/>
        <v>4.3215509487910922E-4</v>
      </c>
      <c r="N458">
        <f t="shared" si="231"/>
        <v>0.18055297696615025</v>
      </c>
      <c r="O458">
        <f t="shared" si="250"/>
        <v>0.99618372306166092</v>
      </c>
      <c r="P458">
        <f t="shared" si="251"/>
        <v>2079.0798676283393</v>
      </c>
      <c r="Q458">
        <f t="shared" si="252"/>
        <v>0.76878272951502036</v>
      </c>
      <c r="R458">
        <f t="shared" si="253"/>
        <v>0.11488094754218936</v>
      </c>
      <c r="S458">
        <f t="shared" si="254"/>
        <v>2079.9509226816722</v>
      </c>
      <c r="T458">
        <f t="shared" si="255"/>
        <v>6.6037237698661183E-2</v>
      </c>
      <c r="U458">
        <f t="shared" si="232"/>
        <v>0.35320598022504274</v>
      </c>
      <c r="V458">
        <f t="shared" si="256"/>
        <v>4.4120422946325414E-5</v>
      </c>
      <c r="W458">
        <f t="shared" si="233"/>
        <v>12784.363960593771</v>
      </c>
      <c r="X458">
        <f t="shared" si="234"/>
        <v>14052.245832484248</v>
      </c>
      <c r="Y458">
        <f t="shared" si="235"/>
        <v>3.5028997981518567E-2</v>
      </c>
      <c r="Z458">
        <f t="shared" si="257"/>
        <v>1.1968896480731343E-2</v>
      </c>
      <c r="AA458">
        <f t="shared" si="258"/>
        <v>8.6291875550726421E-5</v>
      </c>
      <c r="AB458">
        <f t="shared" si="259"/>
        <v>445</v>
      </c>
      <c r="AC458">
        <f>$AL$7*INDEX(I_L,MATCH(AB458-$AL$13,cpi_u,0))/INDEX(I_L,MATCH(AB2-$AL$13,cpi_u,0))</f>
        <v>2065.5625941932281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0.82654748457571336</v>
      </c>
      <c r="E459">
        <f t="shared" si="241"/>
        <v>0.13583159583885984</v>
      </c>
      <c r="F459">
        <f t="shared" si="242"/>
        <v>3.7527507900806082E-6</v>
      </c>
      <c r="G459">
        <f t="shared" si="243"/>
        <v>2.3875215787979646E-5</v>
      </c>
      <c r="H459" t="b">
        <f t="shared" si="244"/>
        <v>1</v>
      </c>
      <c r="I459">
        <f t="shared" si="245"/>
        <v>1.0249999999999999</v>
      </c>
      <c r="J459">
        <f t="shared" si="246"/>
        <v>2117.2016590480575</v>
      </c>
      <c r="K459">
        <f t="shared" si="247"/>
        <v>13.545116805203408</v>
      </c>
      <c r="L459">
        <f t="shared" si="248"/>
        <v>5.8493976675193453E-2</v>
      </c>
      <c r="M459">
        <f t="shared" si="249"/>
        <v>3.7422403439008208E-4</v>
      </c>
      <c r="N459">
        <f t="shared" si="231"/>
        <v>0.17986400886129811</v>
      </c>
      <c r="O459">
        <f t="shared" si="250"/>
        <v>0.99618412215390217</v>
      </c>
      <c r="P459">
        <f t="shared" si="251"/>
        <v>2130.7467758532612</v>
      </c>
      <c r="Q459">
        <f t="shared" si="252"/>
        <v>0.76878272951502036</v>
      </c>
      <c r="R459">
        <f t="shared" si="253"/>
        <v>0.11488094754218936</v>
      </c>
      <c r="S459">
        <f t="shared" si="254"/>
        <v>2131.6196251373854</v>
      </c>
      <c r="T459">
        <f t="shared" si="255"/>
        <v>5.8493976675193453E-2</v>
      </c>
      <c r="U459">
        <f t="shared" si="232"/>
        <v>0.29542833559650949</v>
      </c>
      <c r="V459">
        <f t="shared" si="256"/>
        <v>3.6903177880912916E-5</v>
      </c>
      <c r="W459">
        <f t="shared" si="233"/>
        <v>12373.849862552763</v>
      </c>
      <c r="X459">
        <f t="shared" si="234"/>
        <v>13517.722272316409</v>
      </c>
      <c r="Y459">
        <f t="shared" si="235"/>
        <v>2.7310200617023321E-2</v>
      </c>
      <c r="Z459">
        <f t="shared" si="257"/>
        <v>1.0561261623294734E-2</v>
      </c>
      <c r="AA459">
        <f t="shared" si="258"/>
        <v>7.4204816974794899E-5</v>
      </c>
      <c r="AB459">
        <f t="shared" si="259"/>
        <v>457</v>
      </c>
      <c r="AC459">
        <f>$AL$7*INDEX(I_L,MATCH(AB459-$AL$13,cpi_u,0))/INDEX(I_L,MATCH(AB2-$AL$13,cpi_u,0))</f>
        <v>2117.2016590480584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0.82654748457571336</v>
      </c>
      <c r="E460">
        <f t="shared" si="241"/>
        <v>0.13583159583885984</v>
      </c>
      <c r="F460">
        <f t="shared" si="242"/>
        <v>3.243008661478417E-6</v>
      </c>
      <c r="G460">
        <f t="shared" si="243"/>
        <v>2.0632207126501228E-5</v>
      </c>
      <c r="H460" t="b">
        <f t="shared" si="244"/>
        <v>0</v>
      </c>
      <c r="I460">
        <f t="shared" si="245"/>
        <v>1</v>
      </c>
      <c r="J460">
        <f t="shared" si="246"/>
        <v>2117.2016590480575</v>
      </c>
      <c r="K460">
        <f t="shared" si="247"/>
        <v>13.573017528078006</v>
      </c>
      <c r="L460">
        <f t="shared" si="248"/>
        <v>5.0548646476440882E-2</v>
      </c>
      <c r="M460">
        <f t="shared" si="249"/>
        <v>3.2405872237689247E-4</v>
      </c>
      <c r="N460">
        <f t="shared" si="231"/>
        <v>0.17917774127345637</v>
      </c>
      <c r="O460">
        <f t="shared" si="250"/>
        <v>0.9961845196702418</v>
      </c>
      <c r="P460">
        <f t="shared" si="251"/>
        <v>2130.7746765761353</v>
      </c>
      <c r="Q460">
        <f t="shared" si="252"/>
        <v>0.76878272951502036</v>
      </c>
      <c r="R460">
        <f t="shared" si="253"/>
        <v>0.11488094754218936</v>
      </c>
      <c r="S460">
        <f t="shared" si="254"/>
        <v>2131.6493237868735</v>
      </c>
      <c r="T460">
        <f t="shared" si="255"/>
        <v>5.0548646476440882E-2</v>
      </c>
      <c r="U460">
        <f t="shared" si="232"/>
        <v>0.24546163981415159</v>
      </c>
      <c r="V460">
        <f t="shared" si="256"/>
        <v>3.0661630810437526E-5</v>
      </c>
      <c r="W460">
        <f t="shared" si="233"/>
        <v>11897.013165347014</v>
      </c>
      <c r="X460">
        <f t="shared" si="234"/>
        <v>12911.545735585682</v>
      </c>
      <c r="Y460">
        <f t="shared" si="235"/>
        <v>2.0932046125745837E-2</v>
      </c>
      <c r="Z460">
        <f t="shared" si="257"/>
        <v>9.0918821977651887E-3</v>
      </c>
      <c r="AA460">
        <f t="shared" si="258"/>
        <v>6.3780382665553151E-5</v>
      </c>
      <c r="AB460">
        <f t="shared" si="259"/>
        <v>457</v>
      </c>
      <c r="AC460">
        <f>$AL$7*INDEX(I_L,MATCH(AB460-$AL$13,cpi_u,0))/INDEX(I_L,MATCH(AB2-$AL$13,cpi_u,0))</f>
        <v>2117.2016590480584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0.82654748457571336</v>
      </c>
      <c r="E461">
        <f t="shared" si="241"/>
        <v>0.13583159583885984</v>
      </c>
      <c r="F461">
        <f t="shared" si="242"/>
        <v>2.8025056196705587E-6</v>
      </c>
      <c r="G461">
        <f t="shared" si="243"/>
        <v>1.7829701506830667E-5</v>
      </c>
      <c r="H461" t="b">
        <f t="shared" si="244"/>
        <v>0</v>
      </c>
      <c r="I461">
        <f t="shared" si="245"/>
        <v>1</v>
      </c>
      <c r="J461">
        <f t="shared" si="246"/>
        <v>2117.2016590480575</v>
      </c>
      <c r="K461">
        <f t="shared" si="247"/>
        <v>13.600975721873551</v>
      </c>
      <c r="L461">
        <f t="shared" si="248"/>
        <v>4.3682543158051555E-2</v>
      </c>
      <c r="M461">
        <f t="shared" si="249"/>
        <v>2.8061814821620965E-4</v>
      </c>
      <c r="N461">
        <f t="shared" si="231"/>
        <v>0.17849416306957222</v>
      </c>
      <c r="O461">
        <f t="shared" si="250"/>
        <v>0.99618491560935074</v>
      </c>
      <c r="P461">
        <f t="shared" si="251"/>
        <v>2130.802634769931</v>
      </c>
      <c r="Q461">
        <f t="shared" si="252"/>
        <v>0.76878272951502036</v>
      </c>
      <c r="R461">
        <f t="shared" si="253"/>
        <v>0.11488094754218936</v>
      </c>
      <c r="S461">
        <f t="shared" si="254"/>
        <v>2131.679083610717</v>
      </c>
      <c r="T461">
        <f t="shared" si="255"/>
        <v>4.3682543158051555E-2</v>
      </c>
      <c r="U461">
        <f t="shared" si="232"/>
        <v>0.2022448929757471</v>
      </c>
      <c r="V461">
        <f t="shared" si="256"/>
        <v>2.5263247839515541E-5</v>
      </c>
      <c r="W461">
        <f t="shared" si="233"/>
        <v>11343.145195014389</v>
      </c>
      <c r="X461">
        <f t="shared" si="234"/>
        <v>12224.116832022657</v>
      </c>
      <c r="Y461">
        <f t="shared" si="235"/>
        <v>1.5707461323841394E-2</v>
      </c>
      <c r="Z461">
        <f t="shared" si="257"/>
        <v>7.8269394161399539E-3</v>
      </c>
      <c r="AA461">
        <f t="shared" si="258"/>
        <v>5.478986823725395E-5</v>
      </c>
      <c r="AB461">
        <f t="shared" si="259"/>
        <v>457</v>
      </c>
      <c r="AC461">
        <f>$AL$7*INDEX(I_L,MATCH(AB461-$AL$13,cpi_u,0))/INDEX(I_L,MATCH(AB2-$AL$13,cpi_u,0))</f>
        <v>2117.2016590480584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0.82654748457571336</v>
      </c>
      <c r="E462">
        <f t="shared" si="241"/>
        <v>0.13583159583885984</v>
      </c>
      <c r="F462">
        <f t="shared" si="242"/>
        <v>2.4218368090033333E-6</v>
      </c>
      <c r="G462">
        <f t="shared" si="243"/>
        <v>1.5407864697827335E-5</v>
      </c>
      <c r="H462" t="b">
        <f t="shared" si="244"/>
        <v>0</v>
      </c>
      <c r="I462">
        <f t="shared" si="245"/>
        <v>1</v>
      </c>
      <c r="J462">
        <f t="shared" si="246"/>
        <v>2117.2016590480575</v>
      </c>
      <c r="K462">
        <f t="shared" si="247"/>
        <v>13.628991504970719</v>
      </c>
      <c r="L462">
        <f t="shared" si="248"/>
        <v>3.7749073610593542E-2</v>
      </c>
      <c r="M462">
        <f t="shared" si="249"/>
        <v>2.4300085037275878E-4</v>
      </c>
      <c r="N462">
        <f t="shared" si="231"/>
        <v>0.17781326316530333</v>
      </c>
      <c r="O462">
        <f t="shared" si="250"/>
        <v>0.99618530997003252</v>
      </c>
      <c r="P462">
        <f t="shared" si="251"/>
        <v>2130.8306505530281</v>
      </c>
      <c r="Q462">
        <f t="shared" si="252"/>
        <v>0.76878272951502036</v>
      </c>
      <c r="R462">
        <f t="shared" si="253"/>
        <v>0.11488094754218936</v>
      </c>
      <c r="S462">
        <f t="shared" si="254"/>
        <v>2131.7089047349255</v>
      </c>
      <c r="T462">
        <f t="shared" si="255"/>
        <v>3.7749073610593542E-2</v>
      </c>
      <c r="U462">
        <f t="shared" si="232"/>
        <v>0.16486119794516635</v>
      </c>
      <c r="V462">
        <f t="shared" si="256"/>
        <v>2.0593495546548214E-5</v>
      </c>
      <c r="W462">
        <f t="shared" si="233"/>
        <v>10699.808258857143</v>
      </c>
      <c r="X462">
        <f t="shared" si="234"/>
        <v>11444.550175220085</v>
      </c>
      <c r="Y462">
        <f t="shared" si="235"/>
        <v>1.1474882682120852E-2</v>
      </c>
      <c r="Z462">
        <f t="shared" si="257"/>
        <v>6.7379893007745691E-3</v>
      </c>
      <c r="AA462">
        <f t="shared" si="258"/>
        <v>4.7036030055591806E-5</v>
      </c>
      <c r="AB462">
        <f t="shared" si="259"/>
        <v>457</v>
      </c>
      <c r="AC462">
        <f>$AL$7*INDEX(I_L,MATCH(AB462-$AL$13,cpi_u,0))/INDEX(I_L,MATCH(AB2-$AL$13,cpi_u,0))</f>
        <v>2117.2016590480584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0.82654748457571336</v>
      </c>
      <c r="E463">
        <f t="shared" si="241"/>
        <v>0.13583159583885984</v>
      </c>
      <c r="F463">
        <f t="shared" si="242"/>
        <v>2.0928748503751191E-6</v>
      </c>
      <c r="G463">
        <f t="shared" si="243"/>
        <v>1.3314989847452215E-5</v>
      </c>
      <c r="H463" t="b">
        <f t="shared" si="244"/>
        <v>0</v>
      </c>
      <c r="I463">
        <f t="shared" si="245"/>
        <v>1</v>
      </c>
      <c r="J463">
        <f t="shared" si="246"/>
        <v>2117.2016590480575</v>
      </c>
      <c r="K463">
        <f t="shared" si="247"/>
        <v>13.657064995994036</v>
      </c>
      <c r="L463">
        <f t="shared" si="248"/>
        <v>3.2621556700628031E-2</v>
      </c>
      <c r="M463">
        <f t="shared" si="249"/>
        <v>2.1042620962770991E-4</v>
      </c>
      <c r="N463">
        <f t="shared" si="231"/>
        <v>0.17713503052481486</v>
      </c>
      <c r="O463">
        <f t="shared" si="250"/>
        <v>0.99618570275121743</v>
      </c>
      <c r="P463">
        <f t="shared" si="251"/>
        <v>2130.8587240440515</v>
      </c>
      <c r="Q463">
        <f t="shared" si="252"/>
        <v>0.76878272951502036</v>
      </c>
      <c r="R463">
        <f t="shared" si="253"/>
        <v>0.11488094754218936</v>
      </c>
      <c r="S463">
        <f t="shared" si="254"/>
        <v>2131.7387872857666</v>
      </c>
      <c r="T463">
        <f t="shared" si="255"/>
        <v>3.2621556700628031E-2</v>
      </c>
      <c r="U463">
        <f t="shared" si="232"/>
        <v>0.13251818854025935</v>
      </c>
      <c r="V463">
        <f t="shared" si="256"/>
        <v>1.6553396187550149E-5</v>
      </c>
      <c r="W463">
        <f t="shared" si="233"/>
        <v>9952.5564839703056</v>
      </c>
      <c r="X463">
        <f t="shared" si="234"/>
        <v>10560.50210674968</v>
      </c>
      <c r="Y463">
        <f t="shared" si="235"/>
        <v>8.0947897951103836E-3</v>
      </c>
      <c r="Z463">
        <f t="shared" si="257"/>
        <v>5.8005454464706363E-3</v>
      </c>
      <c r="AA463">
        <f t="shared" si="258"/>
        <v>4.034875732838032E-5</v>
      </c>
      <c r="AB463">
        <f t="shared" si="259"/>
        <v>457</v>
      </c>
      <c r="AC463">
        <f>$AL$7*INDEX(I_L,MATCH(AB463-$AL$13,cpi_u,0))/INDEX(I_L,MATCH(AB2-$AL$13,cpi_u,0))</f>
        <v>2117.2016590480584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0.82654748457571336</v>
      </c>
      <c r="E464">
        <f t="shared" si="241"/>
        <v>0.13583159583885984</v>
      </c>
      <c r="F464">
        <f t="shared" si="242"/>
        <v>1.8085963195576514E-6</v>
      </c>
      <c r="G464">
        <f t="shared" si="243"/>
        <v>1.1506393527894565E-5</v>
      </c>
      <c r="H464" t="b">
        <f t="shared" si="244"/>
        <v>0</v>
      </c>
      <c r="I464">
        <f t="shared" si="245"/>
        <v>1</v>
      </c>
      <c r="J464">
        <f t="shared" si="246"/>
        <v>2117.2016590480575</v>
      </c>
      <c r="K464">
        <f t="shared" si="247"/>
        <v>13.685196313812382</v>
      </c>
      <c r="L464">
        <f t="shared" si="248"/>
        <v>2.8190518595233874E-2</v>
      </c>
      <c r="M464">
        <f t="shared" si="249"/>
        <v>1.8221824997880236E-4</v>
      </c>
      <c r="N464">
        <f t="shared" si="231"/>
        <v>0.17645945416057701</v>
      </c>
      <c r="O464">
        <f t="shared" si="250"/>
        <v>0.99618609395196278</v>
      </c>
      <c r="P464">
        <f t="shared" si="251"/>
        <v>2130.8868553618699</v>
      </c>
      <c r="Q464">
        <f t="shared" si="252"/>
        <v>0.76878272951502036</v>
      </c>
      <c r="R464">
        <f t="shared" si="253"/>
        <v>0.11488094754218936</v>
      </c>
      <c r="S464">
        <f t="shared" si="254"/>
        <v>2131.76873138977</v>
      </c>
      <c r="T464">
        <f t="shared" si="255"/>
        <v>2.8190518595233874E-2</v>
      </c>
      <c r="U464">
        <f t="shared" si="232"/>
        <v>0.10453111593512501</v>
      </c>
      <c r="V464">
        <f t="shared" si="256"/>
        <v>1.3057414948553859E-5</v>
      </c>
      <c r="W464">
        <f t="shared" si="233"/>
        <v>9084.611584134831</v>
      </c>
      <c r="X464">
        <f t="shared" si="234"/>
        <v>9557.9753422583726</v>
      </c>
      <c r="Y464">
        <f t="shared" si="235"/>
        <v>5.4467096828125679E-3</v>
      </c>
      <c r="Z464">
        <f t="shared" si="257"/>
        <v>4.993528371877113E-3</v>
      </c>
      <c r="AA464">
        <f t="shared" si="258"/>
        <v>3.458133958674347E-5</v>
      </c>
      <c r="AB464">
        <f t="shared" si="259"/>
        <v>457</v>
      </c>
      <c r="AC464">
        <f>$AL$7*INDEX(I_L,MATCH(AB464-$AL$13,cpi_u,0))/INDEX(I_L,MATCH(AB2-$AL$13,cpi_u,0))</f>
        <v>2117.2016590480584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0.82654748457571336</v>
      </c>
      <c r="E465">
        <f t="shared" si="241"/>
        <v>0.13583159583885984</v>
      </c>
      <c r="F465">
        <f t="shared" si="242"/>
        <v>1.5629317952438472E-6</v>
      </c>
      <c r="G465">
        <f t="shared" si="243"/>
        <v>9.9434617326507181E-6</v>
      </c>
      <c r="H465" t="b">
        <f t="shared" si="244"/>
        <v>0</v>
      </c>
      <c r="I465">
        <f t="shared" si="245"/>
        <v>1</v>
      </c>
      <c r="J465">
        <f t="shared" si="246"/>
        <v>2117.2016590480575</v>
      </c>
      <c r="K465">
        <f t="shared" si="247"/>
        <v>13.713385577539499</v>
      </c>
      <c r="L465">
        <f t="shared" si="248"/>
        <v>2.4361355466918203E-2</v>
      </c>
      <c r="M465">
        <f t="shared" si="249"/>
        <v>1.5779161105492317E-4</v>
      </c>
      <c r="N465">
        <f t="shared" si="231"/>
        <v>0.17578652313316268</v>
      </c>
      <c r="O465">
        <f t="shared" si="250"/>
        <v>0.9961864835714499</v>
      </c>
      <c r="P465">
        <f t="shared" si="251"/>
        <v>2130.9150446255971</v>
      </c>
      <c r="Q465">
        <f t="shared" si="252"/>
        <v>0.76878272951502036</v>
      </c>
      <c r="R465">
        <f t="shared" si="253"/>
        <v>0.11488094754218936</v>
      </c>
      <c r="S465">
        <f t="shared" si="254"/>
        <v>2131.7987371737249</v>
      </c>
      <c r="T465">
        <f t="shared" si="255"/>
        <v>2.4361355466918203E-2</v>
      </c>
      <c r="U465">
        <f t="shared" si="232"/>
        <v>8.0308232241807248E-2</v>
      </c>
      <c r="V465">
        <f t="shared" si="256"/>
        <v>1.0031634148217752E-5</v>
      </c>
      <c r="W465">
        <f t="shared" si="233"/>
        <v>8076.4862782248329</v>
      </c>
      <c r="X465">
        <f t="shared" si="234"/>
        <v>8421.0974480935729</v>
      </c>
      <c r="Y465">
        <f t="shared" si="235"/>
        <v>3.4266279802338128E-3</v>
      </c>
      <c r="Z465">
        <f t="shared" si="257"/>
        <v>4.2987914883041746E-3</v>
      </c>
      <c r="AA465">
        <f t="shared" si="258"/>
        <v>2.9607247646128914E-5</v>
      </c>
      <c r="AB465">
        <f t="shared" si="259"/>
        <v>457</v>
      </c>
      <c r="AC465">
        <f>$AL$7*INDEX(I_L,MATCH(AB465-$AL$13,cpi_u,0))/INDEX(I_L,MATCH(AB2-$AL$13,cpi_u,0))</f>
        <v>2117.2016590480584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0.82654748457571336</v>
      </c>
      <c r="E466">
        <f t="shared" si="241"/>
        <v>0.13583159583885984</v>
      </c>
      <c r="F466">
        <f t="shared" si="242"/>
        <v>1.3506362753085813E-6</v>
      </c>
      <c r="G466">
        <f t="shared" si="243"/>
        <v>8.5928254573421366E-6</v>
      </c>
      <c r="H466" t="b">
        <f t="shared" si="244"/>
        <v>0</v>
      </c>
      <c r="I466">
        <f t="shared" si="245"/>
        <v>1</v>
      </c>
      <c r="J466">
        <f t="shared" si="246"/>
        <v>2117.2016590480575</v>
      </c>
      <c r="K466">
        <f t="shared" si="247"/>
        <v>13.741632906534454</v>
      </c>
      <c r="L466">
        <f t="shared" si="248"/>
        <v>2.1052313677048972E-2</v>
      </c>
      <c r="M466">
        <f t="shared" si="249"/>
        <v>1.3663940095025919E-4</v>
      </c>
      <c r="N466">
        <f t="shared" si="231"/>
        <v>0.17511622655104536</v>
      </c>
      <c r="O466">
        <f t="shared" si="250"/>
        <v>0.99618687160898256</v>
      </c>
      <c r="P466">
        <f t="shared" si="251"/>
        <v>2130.943291954592</v>
      </c>
      <c r="Q466">
        <f t="shared" si="252"/>
        <v>0.76878272951502036</v>
      </c>
      <c r="R466">
        <f t="shared" si="253"/>
        <v>0.11488094754218936</v>
      </c>
      <c r="S466">
        <f t="shared" si="254"/>
        <v>2131.828804764682</v>
      </c>
      <c r="T466">
        <f t="shared" si="255"/>
        <v>2.1052313677048972E-2</v>
      </c>
      <c r="U466">
        <f t="shared" si="232"/>
        <v>5.9338159271756924E-2</v>
      </c>
      <c r="V466">
        <f t="shared" si="256"/>
        <v>7.4121754174668278E-6</v>
      </c>
      <c r="W466">
        <f t="shared" si="233"/>
        <v>6905.5469084450515</v>
      </c>
      <c r="X466">
        <f t="shared" si="234"/>
        <v>7131.8696428965268</v>
      </c>
      <c r="Y466">
        <f t="shared" si="235"/>
        <v>1.9447517541699212E-3</v>
      </c>
      <c r="Z466">
        <f t="shared" si="257"/>
        <v>3.700713025197166E-3</v>
      </c>
      <c r="AA466">
        <f t="shared" si="258"/>
        <v>2.5317357405685439E-5</v>
      </c>
      <c r="AB466">
        <f t="shared" si="259"/>
        <v>457</v>
      </c>
      <c r="AC466">
        <f>$AL$7*INDEX(I_L,MATCH(AB466-$AL$13,cpi_u,0))/INDEX(I_L,MATCH(AB2-$AL$13,cpi_u,0))</f>
        <v>2117.2016590480584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0.82654748457571336</v>
      </c>
      <c r="E467">
        <f t="shared" si="241"/>
        <v>0.13583159583885984</v>
      </c>
      <c r="F467">
        <f t="shared" si="242"/>
        <v>1.167177194635563E-6</v>
      </c>
      <c r="G467">
        <f t="shared" si="243"/>
        <v>7.4256482627065733E-6</v>
      </c>
      <c r="H467" t="b">
        <f t="shared" si="244"/>
        <v>0</v>
      </c>
      <c r="I467">
        <f t="shared" si="245"/>
        <v>1</v>
      </c>
      <c r="J467">
        <f t="shared" si="246"/>
        <v>2117.2016590480575</v>
      </c>
      <c r="K467">
        <f t="shared" si="247"/>
        <v>13.769938420402196</v>
      </c>
      <c r="L467">
        <f t="shared" si="248"/>
        <v>1.8192744314195156E-2</v>
      </c>
      <c r="M467">
        <f t="shared" si="249"/>
        <v>1.1832267740486556E-4</v>
      </c>
      <c r="N467">
        <f t="shared" si="231"/>
        <v>0.17444855357039774</v>
      </c>
      <c r="O467">
        <f t="shared" si="250"/>
        <v>0.99618725806398645</v>
      </c>
      <c r="P467">
        <f t="shared" si="251"/>
        <v>2130.9715974684595</v>
      </c>
      <c r="Q467">
        <f t="shared" si="252"/>
        <v>0.76878272951502036</v>
      </c>
      <c r="R467">
        <f t="shared" si="253"/>
        <v>0.11488094754218936</v>
      </c>
      <c r="S467">
        <f t="shared" si="254"/>
        <v>2131.8589342899531</v>
      </c>
      <c r="T467">
        <f t="shared" si="255"/>
        <v>1.8192744314195156E-2</v>
      </c>
      <c r="U467">
        <f t="shared" si="232"/>
        <v>4.1178972852778273E-2</v>
      </c>
      <c r="V467">
        <f t="shared" si="256"/>
        <v>5.1438361762794808E-6</v>
      </c>
      <c r="W467">
        <f t="shared" si="233"/>
        <v>5545.5054422102348</v>
      </c>
      <c r="X467">
        <f t="shared" si="234"/>
        <v>5669.8819490222486</v>
      </c>
      <c r="Y467">
        <f t="shared" si="235"/>
        <v>9.2357619173014224E-4</v>
      </c>
      <c r="Z467">
        <f t="shared" si="257"/>
        <v>3.1858447349098415E-3</v>
      </c>
      <c r="AA467">
        <f t="shared" si="258"/>
        <v>2.1617555563311735E-5</v>
      </c>
      <c r="AB467">
        <f t="shared" si="259"/>
        <v>457</v>
      </c>
      <c r="AC467">
        <f>$AL$7*INDEX(I_L,MATCH(AB467-$AL$13,cpi_u,0))/INDEX(I_L,MATCH(AB2-$AL$13,cpi_u,0))</f>
        <v>2117.2016590480584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0.82654748457571336</v>
      </c>
      <c r="E468">
        <f t="shared" si="241"/>
        <v>0.13583159583885984</v>
      </c>
      <c r="F468">
        <f t="shared" si="242"/>
        <v>1.0086376536614911E-6</v>
      </c>
      <c r="G468">
        <f t="shared" si="243"/>
        <v>6.417010609045082E-6</v>
      </c>
      <c r="H468" t="b">
        <f t="shared" si="244"/>
        <v>0</v>
      </c>
      <c r="I468">
        <f t="shared" si="245"/>
        <v>1</v>
      </c>
      <c r="J468">
        <f t="shared" si="246"/>
        <v>2117.2016590480575</v>
      </c>
      <c r="K468">
        <f t="shared" si="247"/>
        <v>13.798302238994047</v>
      </c>
      <c r="L468">
        <f t="shared" si="248"/>
        <v>1.5721594821309682E-2</v>
      </c>
      <c r="M468">
        <f t="shared" si="249"/>
        <v>1.0246133904928637E-4</v>
      </c>
      <c r="N468">
        <f t="shared" si="231"/>
        <v>0.1737834933948896</v>
      </c>
      <c r="O468">
        <f t="shared" si="250"/>
        <v>0.99618764293600315</v>
      </c>
      <c r="P468">
        <f t="shared" si="251"/>
        <v>2130.9999612870515</v>
      </c>
      <c r="Q468">
        <f t="shared" si="252"/>
        <v>0.76878272951502036</v>
      </c>
      <c r="R468">
        <f t="shared" si="253"/>
        <v>0.11488094754218936</v>
      </c>
      <c r="S468">
        <f t="shared" si="254"/>
        <v>2131.8891258771137</v>
      </c>
      <c r="T468">
        <f t="shared" si="255"/>
        <v>1.5721594821309682E-2</v>
      </c>
      <c r="U468">
        <f t="shared" si="232"/>
        <v>2.5448769697187276E-2</v>
      </c>
      <c r="V468">
        <f t="shared" si="256"/>
        <v>3.178911302091039E-6</v>
      </c>
      <c r="W468">
        <f t="shared" si="233"/>
        <v>3965.829456681281</v>
      </c>
      <c r="X468">
        <f t="shared" si="234"/>
        <v>4011.9901861634053</v>
      </c>
      <c r="Y468">
        <f t="shared" si="235"/>
        <v>2.9621389080805127E-4</v>
      </c>
      <c r="Z468">
        <f t="shared" si="257"/>
        <v>2.7426094763973296E-3</v>
      </c>
      <c r="AA468">
        <f t="shared" si="258"/>
        <v>1.8426674705303996E-5</v>
      </c>
      <c r="AB468">
        <f t="shared" si="259"/>
        <v>457</v>
      </c>
      <c r="AC468">
        <f>$AL$7*INDEX(I_L,MATCH(AB468-$AL$13,cpi_u,0))/INDEX(I_L,MATCH(AB2-$AL$13,cpi_u,0))</f>
        <v>2117.2016590480584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0.82654748457571336</v>
      </c>
      <c r="E469">
        <f t="shared" si="241"/>
        <v>0.13583159583885984</v>
      </c>
      <c r="F469">
        <f t="shared" si="242"/>
        <v>8.716327915414874E-7</v>
      </c>
      <c r="G469">
        <f t="shared" si="243"/>
        <v>5.5453778175035947E-6</v>
      </c>
      <c r="H469" t="b">
        <f t="shared" si="244"/>
        <v>0</v>
      </c>
      <c r="I469">
        <f t="shared" si="245"/>
        <v>1</v>
      </c>
      <c r="J469">
        <f t="shared" si="246"/>
        <v>2117.2016590480575</v>
      </c>
      <c r="K469">
        <f t="shared" si="247"/>
        <v>13.82672448240818</v>
      </c>
      <c r="L469">
        <f t="shared" si="248"/>
        <v>1.3586105507599235E-2</v>
      </c>
      <c r="M469">
        <f t="shared" si="249"/>
        <v>8.8726237691956657E-5</v>
      </c>
      <c r="N469">
        <f t="shared" si="231"/>
        <v>0.1731210352754872</v>
      </c>
      <c r="O469">
        <f t="shared" si="250"/>
        <v>0.99618802622469382</v>
      </c>
      <c r="P469">
        <f t="shared" si="251"/>
        <v>2131.0283835304658</v>
      </c>
      <c r="Q469">
        <f t="shared" si="252"/>
        <v>0.76878272951502036</v>
      </c>
      <c r="R469">
        <f t="shared" si="253"/>
        <v>0.11488094754218936</v>
      </c>
      <c r="S469">
        <f t="shared" si="254"/>
        <v>2131.9193796540003</v>
      </c>
      <c r="T469">
        <f t="shared" si="255"/>
        <v>1.3586105507599235E-2</v>
      </c>
      <c r="U469">
        <f t="shared" si="232"/>
        <v>1.1817515463233615E-2</v>
      </c>
      <c r="V469">
        <f t="shared" si="256"/>
        <v>1.4761748373580917E-6</v>
      </c>
      <c r="W469">
        <f t="shared" si="233"/>
        <v>2131.0568643190477</v>
      </c>
      <c r="X469">
        <f t="shared" si="234"/>
        <v>2131.9496957487136</v>
      </c>
      <c r="Y469">
        <f t="shared" si="235"/>
        <v>4.9510876048391668E-6</v>
      </c>
      <c r="Z469">
        <f t="shared" si="257"/>
        <v>2.361040876742145E-3</v>
      </c>
      <c r="AA469">
        <f t="shared" si="258"/>
        <v>1.5674712457984613E-5</v>
      </c>
      <c r="AB469">
        <f t="shared" si="259"/>
        <v>457</v>
      </c>
      <c r="AC469">
        <f>$AL$7*INDEX(I_L,MATCH(AB469-$AL$13,cpi_u,0))/INDEX(I_L,MATCH(AB2-$AL$13,cpi_u,0))</f>
        <v>2117.2016590480584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5.5453778175035947E-6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2117.2016590480575</v>
      </c>
      <c r="K470">
        <f t="shared" si="247"/>
        <v>13.855205270990167</v>
      </c>
      <c r="L470">
        <f t="shared" si="248"/>
        <v>1.1740683115266907E-2</v>
      </c>
      <c r="M470">
        <f t="shared" si="249"/>
        <v>7.6832347966707761E-5</v>
      </c>
      <c r="N470">
        <f t="shared" si="231"/>
        <v>0.17246116851025162</v>
      </c>
      <c r="O470">
        <f t="shared" si="250"/>
        <v>0.99618840792983054</v>
      </c>
      <c r="P470">
        <f t="shared" si="251"/>
        <v>2131.0568643190477</v>
      </c>
      <c r="Q470">
        <f t="shared" si="252"/>
        <v>1</v>
      </c>
      <c r="R470">
        <f t="shared" si="253"/>
        <v>1</v>
      </c>
      <c r="S470">
        <f t="shared" si="254"/>
        <v>2131.9496957487136</v>
      </c>
      <c r="T470">
        <f t="shared" si="255"/>
        <v>1.1740683115266907E-2</v>
      </c>
      <c r="U470">
        <f t="shared" si="232"/>
        <v>0</v>
      </c>
      <c r="V470">
        <f t="shared" si="256"/>
        <v>0</v>
      </c>
      <c r="W470">
        <f t="shared" si="233"/>
        <v>2184.0154452495922</v>
      </c>
      <c r="X470">
        <f t="shared" si="234"/>
        <v>2184.9101157658197</v>
      </c>
      <c r="Y470">
        <f t="shared" si="235"/>
        <v>0</v>
      </c>
      <c r="Z470">
        <f t="shared" si="257"/>
        <v>2.0325592157564389E-3</v>
      </c>
      <c r="AA470">
        <f t="shared" si="258"/>
        <v>1.330129562264292E-5</v>
      </c>
      <c r="AB470">
        <f t="shared" si="259"/>
        <v>457</v>
      </c>
      <c r="AC470">
        <f>$AL$7*INDEX(I_L,MATCH(AB470-$AL$13,cpi_u,0))/INDEX(I_L,MATCH(AB2-$AL$13,cpi_u,0))</f>
        <v>2117.2016590480584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1.0249999999999999</v>
      </c>
      <c r="J471">
        <f t="shared" si="246"/>
        <v>2170.1317005242586</v>
      </c>
      <c r="K471">
        <f t="shared" si="247"/>
        <v>13.883744725333489</v>
      </c>
      <c r="L471">
        <f t="shared" si="248"/>
        <v>0</v>
      </c>
      <c r="M471">
        <f t="shared" si="249"/>
        <v>0</v>
      </c>
      <c r="N471">
        <f t="shared" si="231"/>
        <v>0.17180388244413891</v>
      </c>
      <c r="O471">
        <f t="shared" si="250"/>
        <v>0.99618878805130195</v>
      </c>
      <c r="P471">
        <f t="shared" si="251"/>
        <v>2184.0154452495922</v>
      </c>
      <c r="Q471">
        <f t="shared" si="252"/>
        <v>1</v>
      </c>
      <c r="R471">
        <f t="shared" si="253"/>
        <v>1</v>
      </c>
      <c r="S471">
        <f t="shared" si="254"/>
        <v>2184.9101157658197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2184.0440434905386</v>
      </c>
      <c r="X471">
        <f t="shared" si="234"/>
        <v>2184.940556881545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$AL$7*INDEX(I_L,MATCH(AB471-$AL$13,cpi_u,0))/INDEX(I_L,MATCH(AB2-$AL$13,cpi_u,0))</f>
        <v>2170.1317005242595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2170.1317005242586</v>
      </c>
      <c r="K472">
        <f t="shared" si="247"/>
        <v>13.912342966279951</v>
      </c>
      <c r="L472">
        <f t="shared" si="248"/>
        <v>0</v>
      </c>
      <c r="M472">
        <f t="shared" si="249"/>
        <v>0</v>
      </c>
      <c r="N472">
        <f t="shared" si="231"/>
        <v>0.17114916646879941</v>
      </c>
      <c r="O472">
        <f t="shared" si="250"/>
        <v>0.99618916658910561</v>
      </c>
      <c r="P472">
        <f t="shared" si="251"/>
        <v>2184.0440434905386</v>
      </c>
      <c r="Q472">
        <f t="shared" si="252"/>
        <v>1</v>
      </c>
      <c r="R472">
        <f t="shared" si="253"/>
        <v>1</v>
      </c>
      <c r="S472">
        <f t="shared" si="254"/>
        <v>2184.940556881545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2184.0727006391789</v>
      </c>
      <c r="X472">
        <f t="shared" si="234"/>
        <v>2184.9710607009847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$AL$7*INDEX(I_L,MATCH(AB472-$AL$13,cpi_u,0))/INDEX(I_L,MATCH(AB2-$AL$13,cpi_u,0))</f>
        <v>2170.1317005242595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2170.1317005242586</v>
      </c>
      <c r="K473">
        <f t="shared" si="247"/>
        <v>13.94100011492039</v>
      </c>
      <c r="L473">
        <f t="shared" si="248"/>
        <v>0</v>
      </c>
      <c r="M473">
        <f t="shared" si="249"/>
        <v>0</v>
      </c>
      <c r="N473">
        <f t="shared" si="231"/>
        <v>0.17049701002237777</v>
      </c>
      <c r="O473">
        <f t="shared" si="250"/>
        <v>0.9961895435433481</v>
      </c>
      <c r="P473">
        <f t="shared" si="251"/>
        <v>2184.0727006391789</v>
      </c>
      <c r="Q473">
        <f t="shared" si="252"/>
        <v>1</v>
      </c>
      <c r="R473">
        <f t="shared" si="253"/>
        <v>1</v>
      </c>
      <c r="S473">
        <f t="shared" si="254"/>
        <v>2184.9710607009847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2184.1014168168535</v>
      </c>
      <c r="X473">
        <f t="shared" si="234"/>
        <v>2185.0016273532979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$AL$7*INDEX(I_L,MATCH(AB473-$AL$13,cpi_u,0))/INDEX(I_L,MATCH(AB2-$AL$13,cpi_u,0))</f>
        <v>2170.1317005242595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2170.1317005242586</v>
      </c>
      <c r="K474">
        <f t="shared" si="247"/>
        <v>13.969716292594986</v>
      </c>
      <c r="L474">
        <f t="shared" si="248"/>
        <v>0</v>
      </c>
      <c r="M474">
        <f t="shared" si="249"/>
        <v>0</v>
      </c>
      <c r="N474">
        <f t="shared" si="231"/>
        <v>0.16984740258931344</v>
      </c>
      <c r="O474">
        <f t="shared" si="250"/>
        <v>0.99618991891424336</v>
      </c>
      <c r="P474">
        <f t="shared" si="251"/>
        <v>2184.1014168168535</v>
      </c>
      <c r="Q474">
        <f t="shared" si="252"/>
        <v>1</v>
      </c>
      <c r="R474">
        <f t="shared" si="253"/>
        <v>1</v>
      </c>
      <c r="S474">
        <f t="shared" si="254"/>
        <v>2185.0016273532979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2184.1301921451523</v>
      </c>
      <c r="X474">
        <f t="shared" si="234"/>
        <v>2185.0322569679101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$AL$7*INDEX(I_L,MATCH(AB474-$AL$13,cpi_u,0))/INDEX(I_L,MATCH(AB2-$AL$13,cpi_u,0))</f>
        <v>2170.1317005242595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2170.1317005242586</v>
      </c>
      <c r="K475">
        <f t="shared" si="247"/>
        <v>13.998491620893891</v>
      </c>
      <c r="L475">
        <f t="shared" si="248"/>
        <v>0</v>
      </c>
      <c r="M475">
        <f t="shared" si="249"/>
        <v>0</v>
      </c>
      <c r="N475">
        <f t="shared" si="231"/>
        <v>0.16920033370014159</v>
      </c>
      <c r="O475">
        <f t="shared" si="250"/>
        <v>0.9961902927021119</v>
      </c>
      <c r="P475">
        <f t="shared" si="251"/>
        <v>2184.1301921451523</v>
      </c>
      <c r="Q475">
        <f t="shared" si="252"/>
        <v>1</v>
      </c>
      <c r="R475">
        <f t="shared" si="253"/>
        <v>1</v>
      </c>
      <c r="S475">
        <f t="shared" si="254"/>
        <v>2185.0322569679101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2184.1590267459164</v>
      </c>
      <c r="X475">
        <f t="shared" si="234"/>
        <v>2185.0629496745137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$AL$7*INDEX(I_L,MATCH(AB475-$AL$13,cpi_u,0))/INDEX(I_L,MATCH(AB2-$AL$13,cpi_u,0))</f>
        <v>2170.1317005242595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2170.1317005242586</v>
      </c>
      <c r="K476">
        <f t="shared" si="247"/>
        <v>14.027326221657695</v>
      </c>
      <c r="L476">
        <f t="shared" si="248"/>
        <v>0</v>
      </c>
      <c r="M476">
        <f t="shared" si="249"/>
        <v>0</v>
      </c>
      <c r="N476">
        <f t="shared" si="231"/>
        <v>0.16855579293129413</v>
      </c>
      <c r="O476">
        <f t="shared" si="250"/>
        <v>0.99619066490737707</v>
      </c>
      <c r="P476">
        <f t="shared" si="251"/>
        <v>2184.1590267459164</v>
      </c>
      <c r="Q476">
        <f t="shared" si="252"/>
        <v>1</v>
      </c>
      <c r="R476">
        <f t="shared" si="253"/>
        <v>1</v>
      </c>
      <c r="S476">
        <f t="shared" si="254"/>
        <v>2185.0629496745137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2184.1879207412367</v>
      </c>
      <c r="X476">
        <f t="shared" si="234"/>
        <v>2185.0937056030675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$AL$7*INDEX(I_L,MATCH(AB476-$AL$13,cpi_u,0))/INDEX(I_L,MATCH(AB2-$AL$13,cpi_u,0))</f>
        <v>2170.1317005242595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2170.1317005242586</v>
      </c>
      <c r="K477">
        <f t="shared" si="247"/>
        <v>14.056220216977984</v>
      </c>
      <c r="L477">
        <f t="shared" si="248"/>
        <v>0</v>
      </c>
      <c r="M477">
        <f t="shared" si="249"/>
        <v>0</v>
      </c>
      <c r="N477">
        <f t="shared" si="231"/>
        <v>0.16791376990490123</v>
      </c>
      <c r="O477">
        <f t="shared" si="250"/>
        <v>0.99619103553056398</v>
      </c>
      <c r="P477">
        <f t="shared" si="251"/>
        <v>2184.1879207412367</v>
      </c>
      <c r="Q477">
        <f t="shared" si="252"/>
        <v>1</v>
      </c>
      <c r="R477">
        <f t="shared" si="253"/>
        <v>1</v>
      </c>
      <c r="S477">
        <f t="shared" si="254"/>
        <v>2185.0937056030675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2184.2168742534564</v>
      </c>
      <c r="X477">
        <f t="shared" si="234"/>
        <v>2185.1245248837986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$AL$7*INDEX(I_L,MATCH(AB477-$AL$13,cpi_u,0))/INDEX(I_L,MATCH(AB2-$AL$13,cpi_u,0))</f>
        <v>2170.1317005242595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2170.1317005242586</v>
      </c>
      <c r="K478">
        <f t="shared" si="247"/>
        <v>14.085173729197813</v>
      </c>
      <c r="L478">
        <f t="shared" si="248"/>
        <v>0</v>
      </c>
      <c r="M478">
        <f t="shared" si="249"/>
        <v>0</v>
      </c>
      <c r="N478">
        <f t="shared" si="231"/>
        <v>0.16727425428859327</v>
      </c>
      <c r="O478">
        <f t="shared" si="250"/>
        <v>0.99619140457229838</v>
      </c>
      <c r="P478">
        <f t="shared" si="251"/>
        <v>2184.2168742534564</v>
      </c>
      <c r="Q478">
        <f t="shared" si="252"/>
        <v>1</v>
      </c>
      <c r="R478">
        <f t="shared" si="253"/>
        <v>1</v>
      </c>
      <c r="S478">
        <f t="shared" si="254"/>
        <v>2185.1245248837986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2184.2458874051708</v>
      </c>
      <c r="X478">
        <f t="shared" si="234"/>
        <v>2185.1554076472016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$AL$7*INDEX(I_L,MATCH(AB478-$AL$13,cpi_u,0))/INDEX(I_L,MATCH(AB2-$AL$13,cpi_u,0))</f>
        <v>2170.1317005242595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2170.1317005242586</v>
      </c>
      <c r="K479">
        <f t="shared" si="247"/>
        <v>14.11418688091225</v>
      </c>
      <c r="L479">
        <f t="shared" si="248"/>
        <v>0</v>
      </c>
      <c r="M479">
        <f t="shared" si="249"/>
        <v>0</v>
      </c>
      <c r="N479">
        <f t="shared" si="231"/>
        <v>0.16663723579530337</v>
      </c>
      <c r="O479">
        <f t="shared" si="250"/>
        <v>0.99619177203330489</v>
      </c>
      <c r="P479">
        <f t="shared" si="251"/>
        <v>2184.2458874051708</v>
      </c>
      <c r="Q479">
        <f t="shared" si="252"/>
        <v>1</v>
      </c>
      <c r="R479">
        <f t="shared" si="253"/>
        <v>1</v>
      </c>
      <c r="S479">
        <f t="shared" si="254"/>
        <v>2185.1554076472016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2184.2749603192274</v>
      </c>
      <c r="X479">
        <f t="shared" si="234"/>
        <v>2185.1863540240411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$AL$7*INDEX(I_L,MATCH(AB479-$AL$13,cpi_u,0))/INDEX(I_L,MATCH(AB2-$AL$13,cpi_u,0))</f>
        <v>2170.1317005242595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2170.1317005242586</v>
      </c>
      <c r="K480">
        <f t="shared" si="247"/>
        <v>14.143259794968891</v>
      </c>
      <c r="L480">
        <f t="shared" si="248"/>
        <v>0</v>
      </c>
      <c r="M480">
        <f t="shared" si="249"/>
        <v>0</v>
      </c>
      <c r="N480">
        <f t="shared" si="231"/>
        <v>0.16600270418306987</v>
      </c>
      <c r="O480">
        <f t="shared" si="250"/>
        <v>0.99619213791440364</v>
      </c>
      <c r="P480">
        <f t="shared" si="251"/>
        <v>2184.2749603192274</v>
      </c>
      <c r="Q480">
        <f t="shared" si="252"/>
        <v>1</v>
      </c>
      <c r="R480">
        <f t="shared" si="253"/>
        <v>1</v>
      </c>
      <c r="S480">
        <f t="shared" si="254"/>
        <v>2185.1863540240411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2184.304093118727</v>
      </c>
      <c r="X480">
        <f t="shared" si="234"/>
        <v>2185.2173641453496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$AL$7*INDEX(I_L,MATCH(AB480-$AL$13,cpi_u,0))/INDEX(I_L,MATCH(AB2-$AL$13,cpi_u,0))</f>
        <v>2170.1317005242595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2170.1317005242586</v>
      </c>
      <c r="K481">
        <f t="shared" si="247"/>
        <v>14.172392594468382</v>
      </c>
      <c r="L481">
        <f t="shared" si="248"/>
        <v>0</v>
      </c>
      <c r="M481">
        <f t="shared" si="249"/>
        <v>0</v>
      </c>
      <c r="N481">
        <f t="shared" si="231"/>
        <v>0.16537064925483994</v>
      </c>
      <c r="O481">
        <f t="shared" si="250"/>
        <v>0.99619250221651279</v>
      </c>
      <c r="P481">
        <f t="shared" si="251"/>
        <v>2184.304093118727</v>
      </c>
      <c r="Q481">
        <f t="shared" si="252"/>
        <v>1</v>
      </c>
      <c r="R481">
        <f t="shared" si="253"/>
        <v>1</v>
      </c>
      <c r="S481">
        <f t="shared" si="254"/>
        <v>2185.2173641453496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2184.3332859270236</v>
      </c>
      <c r="X481">
        <f t="shared" si="234"/>
        <v>2185.248438142431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$AL$7*INDEX(I_L,MATCH(AB481-$AL$13,cpi_u,0))/INDEX(I_L,MATCH(AB2-$AL$13,cpi_u,0))</f>
        <v>2170.1317005242595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2170.1317005242586</v>
      </c>
      <c r="K482">
        <f t="shared" si="247"/>
        <v>14.201585402764918</v>
      </c>
      <c r="L482">
        <f t="shared" si="248"/>
        <v>0</v>
      </c>
      <c r="M482">
        <f t="shared" si="249"/>
        <v>0</v>
      </c>
      <c r="N482">
        <f t="shared" si="231"/>
        <v>0.16474106085827275</v>
      </c>
      <c r="O482">
        <f t="shared" si="250"/>
        <v>0.9961928649406403</v>
      </c>
      <c r="P482">
        <f t="shared" si="251"/>
        <v>2184.3332859270236</v>
      </c>
      <c r="Q482">
        <f t="shared" si="252"/>
        <v>1</v>
      </c>
      <c r="R482">
        <f t="shared" si="253"/>
        <v>1</v>
      </c>
      <c r="S482">
        <f t="shared" si="254"/>
        <v>2185.248438142431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2238.6158313808319</v>
      </c>
      <c r="X482">
        <f t="shared" si="234"/>
        <v>2239.5328686599651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$AL$7*INDEX(I_L,MATCH(AB482-$AL$13,cpi_u,0))/INDEX(I_L,MATCH(AB2-$AL$13,cpi_u,0))</f>
        <v>2170.1317005242595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1.0249999999999999</v>
      </c>
      <c r="J483">
        <f t="shared" si="246"/>
        <v>2224.3849930373649</v>
      </c>
      <c r="K483">
        <f t="shared" si="247"/>
        <v>14.23083834346683</v>
      </c>
      <c r="L483">
        <f t="shared" si="248"/>
        <v>0</v>
      </c>
      <c r="M483">
        <f t="shared" si="249"/>
        <v>0</v>
      </c>
      <c r="N483">
        <f t="shared" si="231"/>
        <v>0.16411392888554407</v>
      </c>
      <c r="O483">
        <f t="shared" si="250"/>
        <v>0.99619322608788952</v>
      </c>
      <c r="P483">
        <f t="shared" si="251"/>
        <v>2238.6158313808319</v>
      </c>
      <c r="Q483">
        <f t="shared" si="252"/>
        <v>1</v>
      </c>
      <c r="R483">
        <f t="shared" si="253"/>
        <v>1</v>
      </c>
      <c r="S483">
        <f t="shared" si="254"/>
        <v>2239.5328686599651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2238.6451445778021</v>
      </c>
      <c r="X483">
        <f t="shared" si="234"/>
        <v>2239.5640708035835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$AL$7*INDEX(I_L,MATCH(AB483-$AL$13,cpi_u,0))/INDEX(I_L,MATCH(AB2-$AL$13,cpi_u,0))</f>
        <v>2224.3849930373658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2224.3849930373649</v>
      </c>
      <c r="K484">
        <f t="shared" si="247"/>
        <v>14.260151540436953</v>
      </c>
      <c r="L484">
        <f t="shared" si="248"/>
        <v>0</v>
      </c>
      <c r="M484">
        <f t="shared" si="249"/>
        <v>0</v>
      </c>
      <c r="N484">
        <f t="shared" si="231"/>
        <v>0.16348924327315056</v>
      </c>
      <c r="O484">
        <f t="shared" si="250"/>
        <v>0.9961935856594526</v>
      </c>
      <c r="P484">
        <f t="shared" si="251"/>
        <v>2238.6451445778021</v>
      </c>
      <c r="Q484">
        <f t="shared" si="252"/>
        <v>1</v>
      </c>
      <c r="R484">
        <f t="shared" si="253"/>
        <v>1</v>
      </c>
      <c r="S484">
        <f t="shared" si="254"/>
        <v>2239.5640708035835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2238.6745181551582</v>
      </c>
      <c r="X484">
        <f t="shared" si="234"/>
        <v>2239.595337218509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$AL$7*INDEX(I_L,MATCH(AB484-$AL$13,cpi_u,0))/INDEX(I_L,MATCH(AB2-$AL$13,cpi_u,0))</f>
        <v>2224.3849930373658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2224.3849930373649</v>
      </c>
      <c r="K485">
        <f t="shared" si="247"/>
        <v>14.289525117793394</v>
      </c>
      <c r="L485">
        <f t="shared" si="248"/>
        <v>0</v>
      </c>
      <c r="M485">
        <f t="shared" si="249"/>
        <v>0</v>
      </c>
      <c r="N485">
        <f t="shared" si="231"/>
        <v>0.16286699400171462</v>
      </c>
      <c r="O485">
        <f t="shared" si="250"/>
        <v>0.99619394365660907</v>
      </c>
      <c r="P485">
        <f t="shared" si="251"/>
        <v>2238.6745181551582</v>
      </c>
      <c r="Q485">
        <f t="shared" si="252"/>
        <v>1</v>
      </c>
      <c r="R485">
        <f t="shared" si="253"/>
        <v>1</v>
      </c>
      <c r="S485">
        <f t="shared" si="254"/>
        <v>2239.595337218509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2238.7039522372747</v>
      </c>
      <c r="X485">
        <f t="shared" si="234"/>
        <v>2239.6266680371305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$AL$7*INDEX(I_L,MATCH(AB485-$AL$13,cpi_u,0))/INDEX(I_L,MATCH(AB2-$AL$13,cpi_u,0))</f>
        <v>2224.3849930373658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2224.3849930373649</v>
      </c>
      <c r="K486">
        <f t="shared" si="247"/>
        <v>14.318959199909857</v>
      </c>
      <c r="L486">
        <f t="shared" si="248"/>
        <v>0</v>
      </c>
      <c r="M486">
        <f t="shared" si="249"/>
        <v>0</v>
      </c>
      <c r="N486">
        <f t="shared" si="231"/>
        <v>0.16224717109579043</v>
      </c>
      <c r="O486">
        <f t="shared" si="250"/>
        <v>0.99619430008072929</v>
      </c>
      <c r="P486">
        <f t="shared" si="251"/>
        <v>2238.7039522372747</v>
      </c>
      <c r="Q486">
        <f t="shared" si="252"/>
        <v>1</v>
      </c>
      <c r="R486">
        <f t="shared" si="253"/>
        <v>1</v>
      </c>
      <c r="S486">
        <f t="shared" si="254"/>
        <v>2239.6266680371305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2238.733446948781</v>
      </c>
      <c r="X486">
        <f t="shared" si="234"/>
        <v>2239.658063392108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$AL$7*INDEX(I_L,MATCH(AB486-$AL$13,cpi_u,0))/INDEX(I_L,MATCH(AB2-$AL$13,cpi_u,0))</f>
        <v>2224.3849930373658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2224.3849930373649</v>
      </c>
      <c r="K487">
        <f t="shared" si="247"/>
        <v>14.348453911416234</v>
      </c>
      <c r="L487">
        <f t="shared" si="248"/>
        <v>0</v>
      </c>
      <c r="M487">
        <f t="shared" si="249"/>
        <v>0</v>
      </c>
      <c r="N487">
        <f t="shared" si="231"/>
        <v>0.16162976462366965</v>
      </c>
      <c r="O487">
        <f t="shared" si="250"/>
        <v>0.99619465493326687</v>
      </c>
      <c r="P487">
        <f t="shared" si="251"/>
        <v>2238.733446948781</v>
      </c>
      <c r="Q487">
        <f t="shared" si="252"/>
        <v>1</v>
      </c>
      <c r="R487">
        <f t="shared" si="253"/>
        <v>1</v>
      </c>
      <c r="S487">
        <f t="shared" si="254"/>
        <v>2239.658063392108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2238.7630024145642</v>
      </c>
      <c r="X487">
        <f t="shared" si="234"/>
        <v>2239.6895234163767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$AL$7*INDEX(I_L,MATCH(AB487-$AL$13,cpi_u,0))/INDEX(I_L,MATCH(AB2-$AL$13,cpi_u,0))</f>
        <v>2224.3849930373658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2224.3849930373649</v>
      </c>
      <c r="K488">
        <f t="shared" si="247"/>
        <v>14.378009377199138</v>
      </c>
      <c r="L488">
        <f t="shared" si="248"/>
        <v>0</v>
      </c>
      <c r="M488">
        <f t="shared" si="249"/>
        <v>0</v>
      </c>
      <c r="N488">
        <f t="shared" si="231"/>
        <v>0.1610147646971877</v>
      </c>
      <c r="O488">
        <f t="shared" si="250"/>
        <v>0.99619500821575846</v>
      </c>
      <c r="P488">
        <f t="shared" si="251"/>
        <v>2238.7630024145642</v>
      </c>
      <c r="Q488">
        <f t="shared" si="252"/>
        <v>1</v>
      </c>
      <c r="R488">
        <f t="shared" si="253"/>
        <v>1</v>
      </c>
      <c r="S488">
        <f t="shared" si="254"/>
        <v>2239.6895234163767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2238.7926187597673</v>
      </c>
      <c r="X488">
        <f t="shared" si="234"/>
        <v>2239.7210482431442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$AL$7*INDEX(I_L,MATCH(AB488-$AL$13,cpi_u,0))/INDEX(I_L,MATCH(AB2-$AL$13,cpi_u,0))</f>
        <v>2224.3849930373658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2224.3849930373649</v>
      </c>
      <c r="K489">
        <f t="shared" si="247"/>
        <v>14.407625722402431</v>
      </c>
      <c r="L489">
        <f t="shared" si="248"/>
        <v>0</v>
      </c>
      <c r="M489">
        <f t="shared" si="249"/>
        <v>0</v>
      </c>
      <c r="N489">
        <f t="shared" si="231"/>
        <v>0.1604021614715313</v>
      </c>
      <c r="O489">
        <f t="shared" si="250"/>
        <v>0.996195359929827</v>
      </c>
      <c r="P489">
        <f t="shared" si="251"/>
        <v>2238.7926187597673</v>
      </c>
      <c r="Q489">
        <f t="shared" si="252"/>
        <v>1</v>
      </c>
      <c r="R489">
        <f t="shared" si="253"/>
        <v>1</v>
      </c>
      <c r="S489">
        <f t="shared" si="254"/>
        <v>2239.7210482431442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2238.8222961097927</v>
      </c>
      <c r="X489">
        <f t="shared" si="234"/>
        <v>2239.7526380058935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$AL$7*INDEX(I_L,MATCH(AB489-$AL$13,cpi_u,0))/INDEX(I_L,MATCH(AB2-$AL$13,cpi_u,0))</f>
        <v>2224.3849930373658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2224.3849930373649</v>
      </c>
      <c r="K490">
        <f t="shared" si="247"/>
        <v>14.437303072427756</v>
      </c>
      <c r="L490">
        <f t="shared" si="248"/>
        <v>0</v>
      </c>
      <c r="M490">
        <f t="shared" si="249"/>
        <v>0</v>
      </c>
      <c r="N490">
        <f t="shared" si="231"/>
        <v>0.15979194514504563</v>
      </c>
      <c r="O490">
        <f t="shared" si="250"/>
        <v>0.99619571007717389</v>
      </c>
      <c r="P490">
        <f t="shared" si="251"/>
        <v>2238.8222961097927</v>
      </c>
      <c r="Q490">
        <f t="shared" si="252"/>
        <v>1</v>
      </c>
      <c r="R490">
        <f t="shared" si="253"/>
        <v>1</v>
      </c>
      <c r="S490">
        <f t="shared" si="254"/>
        <v>2239.7526380058935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2238.8520345902998</v>
      </c>
      <c r="X490">
        <f t="shared" si="234"/>
        <v>2239.7842928383816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$AL$7*INDEX(I_L,MATCH(AB490-$AL$13,cpi_u,0))/INDEX(I_L,MATCH(AB2-$AL$13,cpi_u,0))</f>
        <v>2224.3849930373658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2224.3849930373649</v>
      </c>
      <c r="K491">
        <f t="shared" si="247"/>
        <v>14.467041552935054</v>
      </c>
      <c r="L491">
        <f t="shared" si="248"/>
        <v>0</v>
      </c>
      <c r="M491">
        <f t="shared" si="249"/>
        <v>0</v>
      </c>
      <c r="N491">
        <f t="shared" si="231"/>
        <v>0.15918410595904237</v>
      </c>
      <c r="O491">
        <f t="shared" si="250"/>
        <v>0.99619605865958061</v>
      </c>
      <c r="P491">
        <f t="shared" si="251"/>
        <v>2238.8520345902998</v>
      </c>
      <c r="Q491">
        <f t="shared" si="252"/>
        <v>1</v>
      </c>
      <c r="R491">
        <f t="shared" si="253"/>
        <v>1</v>
      </c>
      <c r="S491">
        <f t="shared" si="254"/>
        <v>2239.7842928383816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$AL$7*INDEX(I_L,MATCH(AB491-$AL$13,cpi_u,0))/INDEX(I_L,MATCH(AB2-$AL$13,cpi_u,0))</f>
        <v>2224.3849930373658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49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7" max="37" width="30" customWidth="1"/>
    <col min="40" max="40" width="16" customWidth="1"/>
    <col min="43" max="43" width="16" customWidth="1"/>
  </cols>
  <sheetData>
    <row r="1" spans="1:44" x14ac:dyDescent="0.35">
      <c r="A1" s="1" t="s">
        <v>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152</v>
      </c>
      <c r="Z1" s="1" t="s">
        <v>153</v>
      </c>
      <c r="AA1" s="1" t="s">
        <v>154</v>
      </c>
      <c r="AB1" s="1" t="s">
        <v>155</v>
      </c>
      <c r="AC1" s="1" t="s">
        <v>156</v>
      </c>
      <c r="AD1" s="1" t="s">
        <v>157</v>
      </c>
      <c r="AE1" s="1" t="s">
        <v>158</v>
      </c>
      <c r="AF1" s="1" t="s">
        <v>159</v>
      </c>
      <c r="AG1" s="1" t="s">
        <v>160</v>
      </c>
      <c r="AH1" s="1" t="s">
        <v>161</v>
      </c>
      <c r="AI1" s="1" t="s">
        <v>162</v>
      </c>
      <c r="AK1" s="1" t="s">
        <v>163</v>
      </c>
      <c r="AL1" s="1" t="s">
        <v>1</v>
      </c>
      <c r="AN1" s="1" t="s">
        <v>164</v>
      </c>
      <c r="AO1" s="1" t="s">
        <v>1</v>
      </c>
      <c r="AQ1" s="1" t="s">
        <v>165</v>
      </c>
      <c r="AR1" s="1" t="s">
        <v>1</v>
      </c>
    </row>
    <row r="2" spans="1:44" x14ac:dyDescent="0.35">
      <c r="A2">
        <v>0</v>
      </c>
      <c r="G2">
        <f>$AL$6</f>
        <v>47</v>
      </c>
      <c r="J2">
        <f>$AL$7</f>
        <v>800</v>
      </c>
      <c r="N2">
        <f t="shared" ref="N2:N65" si="0">INDEX(P_cur,MATCH(A2,curve_t,0))</f>
        <v>1</v>
      </c>
      <c r="U2">
        <f t="shared" ref="U2:U65" si="1">L3+M3+V3*O3+O3*U3</f>
        <v>5849950.7386285504</v>
      </c>
      <c r="W2">
        <f t="shared" ref="W2:W65" si="2">P3+(1-E3)*(O3*(W3+$AL$14*W3))</f>
        <v>124467.0369920969</v>
      </c>
      <c r="X2">
        <f t="shared" ref="X2:X65" si="3">S3+(1-R3)*(O3*(X3+$AL$14*X3))</f>
        <v>128196.46618645823</v>
      </c>
      <c r="Y2">
        <f t="shared" ref="Y2:Y65" si="4">G2*(X2-W2)</f>
        <v>175283.17213498277</v>
      </c>
      <c r="AB2">
        <f>IF($AL$10=1,$AL$10,$AL$10+12*INT(-$AL$10/12))</f>
        <v>-11</v>
      </c>
      <c r="AF2" t="b">
        <f t="shared" ref="AF2:AF65" si="5">IF(A2&gt;$AL$11,AND(G2=0,U2=0,Y2=0),TRUE)</f>
        <v>1</v>
      </c>
      <c r="AH2" t="b">
        <f t="shared" ref="AH2:AH65" si="6">Y2&gt;=0</f>
        <v>1</v>
      </c>
      <c r="AK2" t="s">
        <v>166</v>
      </c>
      <c r="AL2" t="s">
        <v>207</v>
      </c>
      <c r="AN2" t="s">
        <v>168</v>
      </c>
      <c r="AO2">
        <f>U2</f>
        <v>5849950.7386285504</v>
      </c>
      <c r="AQ2" t="s">
        <v>169</v>
      </c>
      <c r="AR2" t="b">
        <f>AND(AD3:AD491)</f>
        <v>1</v>
      </c>
    </row>
    <row r="3" spans="1:44" x14ac:dyDescent="0.35">
      <c r="A3">
        <v>1</v>
      </c>
      <c r="B3">
        <f t="shared" ref="B3:B66" si="7">MIN(120,INT(($AL$9+A3-1)/12))</f>
        <v>81</v>
      </c>
      <c r="C3">
        <f t="shared" ref="C3:C66" si="8">INT(($AL$8+A3)/12)</f>
        <v>2027</v>
      </c>
      <c r="D3">
        <f t="shared" ref="D3:D66" si="9">IF(B3&gt;=120,1,INDEX(mort_v2_F,MATCH(B3,mort_age,0))*INDEX(cif,MATCH(B3,cif_age,0),MATCH(C3,cif_year,0)))</f>
        <v>2.1368210018526023E-2</v>
      </c>
      <c r="E3">
        <f t="shared" ref="E3:E66" si="10">1-(1-D3)^(1/12)</f>
        <v>1.7983656234442646E-3</v>
      </c>
      <c r="F3">
        <f t="shared" ref="F3:F66" si="11">G2*E3</f>
        <v>8.4523184301880439E-2</v>
      </c>
      <c r="G3">
        <f t="shared" ref="G3:G66" si="12">G2-F3</f>
        <v>46.915476815698121</v>
      </c>
      <c r="H3" t="b">
        <f t="shared" ref="H3:H66" si="13">AND(A3-$AL$10&gt;0,MOD(A3-$AL$10,12)=0)</f>
        <v>1</v>
      </c>
      <c r="I3">
        <f t="shared" ref="I3:I66" si="14">IF($AL$4="CPI",IF(H3,INDEX(I_cur,MATCH(A3-$AL$13,cpi_u,0))/INDEX(I_cur,MATCH(A3-$AL$13-12,cpi_u,0)),1),1)</f>
        <v>1.0343623760385368</v>
      </c>
      <c r="J3">
        <f t="shared" ref="J3:J66" si="15">J2*I3</f>
        <v>827.48990083082936</v>
      </c>
      <c r="K3">
        <f t="shared" ref="K3:K66" si="16">$AL$17*(INDEX(I_cur,MATCH(A3-1,cpi_u,0))/$AL$18)</f>
        <v>5.3</v>
      </c>
      <c r="L3">
        <f t="shared" ref="L3:L66" si="17">G2*J3</f>
        <v>38892.025339048982</v>
      </c>
      <c r="M3">
        <f t="shared" ref="M3:M66" si="18">G2*K3</f>
        <v>249.1</v>
      </c>
      <c r="N3">
        <f t="shared" si="0"/>
        <v>0.99707723955431793</v>
      </c>
      <c r="O3">
        <f t="shared" ref="O3:O66" si="19">N3/N2</f>
        <v>0.99707723955431793</v>
      </c>
      <c r="P3">
        <f t="shared" ref="P3:P66" si="20">J3+K3</f>
        <v>832.78990083082931</v>
      </c>
      <c r="Q3">
        <f t="shared" ref="Q3:Q66" si="21">IF(B3&gt;=120,1,D3*$AL$15)</f>
        <v>1.9874854293852547E-2</v>
      </c>
      <c r="R3">
        <f t="shared" ref="R3:R66" si="22">1-(1-Q3)^(1/12)</f>
        <v>1.6715194335651384E-3</v>
      </c>
      <c r="S3">
        <f t="shared" ref="S3:S66" si="23">J3+K3*$AL$16</f>
        <v>833.13143359665116</v>
      </c>
      <c r="T3">
        <f t="shared" ref="T3:T66" si="24">L3</f>
        <v>38892.025339048982</v>
      </c>
      <c r="U3">
        <f t="shared" si="1"/>
        <v>5827115.1131994473</v>
      </c>
      <c r="V3">
        <f t="shared" ref="V3:V66" si="25">$AL$14*U3</f>
        <v>727.88910082292023</v>
      </c>
      <c r="W3">
        <f t="shared" si="2"/>
        <v>124204.53779230636</v>
      </c>
      <c r="X3">
        <f t="shared" si="3"/>
        <v>127934.56945816368</v>
      </c>
      <c r="Y3">
        <f t="shared" si="4"/>
        <v>174996.21414134864</v>
      </c>
      <c r="Z3">
        <f t="shared" ref="Z3:Z66" si="26">N2*L3</f>
        <v>38892.025339048982</v>
      </c>
      <c r="AA3">
        <f t="shared" ref="AA3:AA66" si="27">N2*M3+N3*V3</f>
        <v>974.86165535019188</v>
      </c>
      <c r="AB3">
        <f t="shared" ref="AB3:AB66" si="28">IF(H3,A3,AB2)</f>
        <v>1</v>
      </c>
      <c r="AC3">
        <f>$AL$7*INDEX(I_cur,MATCH(AB3-$AL$13,cpi_u,0))/INDEX(I_cur,MATCH(AB2-$AL$13,cpi_u,0))</f>
        <v>827.48990083082936</v>
      </c>
      <c r="AD3" t="b">
        <f t="shared" ref="AD3:AD66" si="29">AND(G3&gt;=0,G3&lt;=G2)</f>
        <v>1</v>
      </c>
      <c r="AE3" t="b">
        <f t="shared" ref="AE3:AE66" si="30">AND(D3&gt;=0,D3&lt;=1,E3&gt;=0,E3&lt;=1,Q3&gt;=0,Q3&lt;=1,R3&gt;=0,R3&lt;=1,F3&lt;=G2)</f>
        <v>1</v>
      </c>
      <c r="AF3" t="b">
        <f t="shared" si="5"/>
        <v>1</v>
      </c>
      <c r="AG3" t="b">
        <f t="shared" ref="AG3:AG66" si="31">ABS(U3-((U2-L3-M3)/O3-V3))&lt;=0.000000000001*((ABS(U2)+ABS(L3)+ABS(M3))/O3+ABS(V3))</f>
        <v>1</v>
      </c>
      <c r="AH3" t="b">
        <f t="shared" si="6"/>
        <v>1</v>
      </c>
      <c r="AI3" t="b">
        <f t="shared" ref="AI3:AI66" si="32">ABS(J3-AC3)&lt;=0.000000000001*ABS(AC3)</f>
        <v>1</v>
      </c>
      <c r="AK3" t="s">
        <v>99</v>
      </c>
      <c r="AL3">
        <f>inputs!$C$53</f>
        <v>22</v>
      </c>
      <c r="AN3" t="s">
        <v>170</v>
      </c>
      <c r="AO3">
        <f>Y2</f>
        <v>175283.17213498277</v>
      </c>
      <c r="AQ3" t="s">
        <v>171</v>
      </c>
      <c r="AR3" t="b">
        <f>AND(AE3:AE491)</f>
        <v>1</v>
      </c>
    </row>
    <row r="4" spans="1:44" x14ac:dyDescent="0.35">
      <c r="A4">
        <v>2</v>
      </c>
      <c r="B4">
        <f t="shared" si="7"/>
        <v>81</v>
      </c>
      <c r="C4">
        <f t="shared" si="8"/>
        <v>2027</v>
      </c>
      <c r="D4">
        <f t="shared" si="9"/>
        <v>2.1368210018526023E-2</v>
      </c>
      <c r="E4">
        <f t="shared" si="10"/>
        <v>1.7983656234442646E-3</v>
      </c>
      <c r="F4">
        <f t="shared" si="11"/>
        <v>8.4371180712847896E-2</v>
      </c>
      <c r="G4">
        <f t="shared" si="12"/>
        <v>46.831105634985271</v>
      </c>
      <c r="H4" t="b">
        <f t="shared" si="13"/>
        <v>0</v>
      </c>
      <c r="I4">
        <f t="shared" si="14"/>
        <v>1</v>
      </c>
      <c r="J4">
        <f t="shared" si="15"/>
        <v>827.48990083082936</v>
      </c>
      <c r="K4">
        <f t="shared" si="16"/>
        <v>5.3130712297932092</v>
      </c>
      <c r="L4">
        <f t="shared" si="17"/>
        <v>38822.08325765311</v>
      </c>
      <c r="M4">
        <f t="shared" si="18"/>
        <v>249.26527010151599</v>
      </c>
      <c r="N4">
        <f t="shared" si="0"/>
        <v>0.99414256734411377</v>
      </c>
      <c r="O4">
        <f t="shared" si="19"/>
        <v>0.99705672530293044</v>
      </c>
      <c r="P4">
        <f t="shared" si="20"/>
        <v>832.80297206062255</v>
      </c>
      <c r="Q4">
        <f t="shared" si="21"/>
        <v>1.9874854293852547E-2</v>
      </c>
      <c r="R4">
        <f t="shared" si="22"/>
        <v>1.6715194335651384E-3</v>
      </c>
      <c r="S4">
        <f t="shared" si="23"/>
        <v>833.14534713838088</v>
      </c>
      <c r="T4">
        <f t="shared" si="24"/>
        <v>38822.08325765311</v>
      </c>
      <c r="U4">
        <f t="shared" si="1"/>
        <v>5804404.8042295072</v>
      </c>
      <c r="V4">
        <f t="shared" si="25"/>
        <v>725.05226200055074</v>
      </c>
      <c r="W4">
        <f t="shared" si="2"/>
        <v>123943.36468309468</v>
      </c>
      <c r="X4">
        <f t="shared" si="3"/>
        <v>127674.11094259094</v>
      </c>
      <c r="Y4">
        <f t="shared" si="4"/>
        <v>174714.97217579535</v>
      </c>
      <c r="Z4">
        <f t="shared" si="26"/>
        <v>38708.615608288666</v>
      </c>
      <c r="AA4">
        <f t="shared" si="27"/>
        <v>969.34204463346555</v>
      </c>
      <c r="AB4">
        <f t="shared" si="28"/>
        <v>1</v>
      </c>
      <c r="AC4">
        <f>$AL$7*INDEX(I_cur,MATCH(AB4-$AL$13,cpi_u,0))/INDEX(I_cur,MATCH(AB2-$AL$13,cpi_u,0))</f>
        <v>827.48990083082936</v>
      </c>
      <c r="AD4" t="b">
        <f t="shared" si="29"/>
        <v>1</v>
      </c>
      <c r="AE4" t="b">
        <f t="shared" si="30"/>
        <v>1</v>
      </c>
      <c r="AF4" t="b">
        <f t="shared" si="5"/>
        <v>1</v>
      </c>
      <c r="AG4" t="b">
        <f t="shared" si="31"/>
        <v>1</v>
      </c>
      <c r="AH4" t="b">
        <f t="shared" si="6"/>
        <v>1</v>
      </c>
      <c r="AI4" t="b">
        <f t="shared" si="32"/>
        <v>1</v>
      </c>
      <c r="AK4" t="s">
        <v>100</v>
      </c>
      <c r="AL4" t="str">
        <f>inputs!$C$54</f>
        <v>CPI</v>
      </c>
      <c r="AN4" t="s">
        <v>172</v>
      </c>
      <c r="AO4">
        <f>SUM(Z3:Z491)</f>
        <v>5741560.7882175921</v>
      </c>
      <c r="AQ4" t="s">
        <v>173</v>
      </c>
      <c r="AR4" t="b">
        <f>AND(U491=0,W491=0,X491=0,INDEX(D2:D491,MATCH($AL$11,A2:A491,0))=1,INDEX(G2:G491,MATCH($AL$11,A2:A491,0))=0,AND(AF2:AF491))</f>
        <v>1</v>
      </c>
    </row>
    <row r="5" spans="1:44" x14ac:dyDescent="0.35">
      <c r="A5">
        <v>3</v>
      </c>
      <c r="B5">
        <f t="shared" si="7"/>
        <v>81</v>
      </c>
      <c r="C5">
        <f t="shared" si="8"/>
        <v>2027</v>
      </c>
      <c r="D5">
        <f t="shared" si="9"/>
        <v>2.1368210018526023E-2</v>
      </c>
      <c r="E5">
        <f t="shared" si="10"/>
        <v>1.7983656234442646E-3</v>
      </c>
      <c r="F5">
        <f t="shared" si="11"/>
        <v>8.4219450481844496E-2</v>
      </c>
      <c r="G5">
        <f t="shared" si="12"/>
        <v>46.746886184503424</v>
      </c>
      <c r="H5" t="b">
        <f t="shared" si="13"/>
        <v>0</v>
      </c>
      <c r="I5">
        <f t="shared" si="14"/>
        <v>1</v>
      </c>
      <c r="J5">
        <f t="shared" si="15"/>
        <v>827.48990083082936</v>
      </c>
      <c r="K5">
        <f t="shared" si="16"/>
        <v>5.3261746967653432</v>
      </c>
      <c r="L5">
        <f t="shared" si="17"/>
        <v>38752.266957692053</v>
      </c>
      <c r="M5">
        <f t="shared" si="18"/>
        <v>249.43064985460342</v>
      </c>
      <c r="N5">
        <f t="shared" si="0"/>
        <v>0.9911963928685058</v>
      </c>
      <c r="O5">
        <f t="shared" si="19"/>
        <v>0.99703646682841596</v>
      </c>
      <c r="P5">
        <f t="shared" si="20"/>
        <v>832.81607552759465</v>
      </c>
      <c r="Q5">
        <f t="shared" si="21"/>
        <v>1.9874854293852547E-2</v>
      </c>
      <c r="R5">
        <f t="shared" si="22"/>
        <v>1.6715194335651384E-3</v>
      </c>
      <c r="S5">
        <f t="shared" si="23"/>
        <v>833.15929499465813</v>
      </c>
      <c r="T5">
        <f t="shared" si="24"/>
        <v>38752.266957692053</v>
      </c>
      <c r="U5">
        <f t="shared" si="1"/>
        <v>5781817.6244953852</v>
      </c>
      <c r="V5">
        <f t="shared" si="25"/>
        <v>722.2308037613692</v>
      </c>
      <c r="W5">
        <f t="shared" si="2"/>
        <v>123683.48132697782</v>
      </c>
      <c r="X5">
        <f t="shared" si="3"/>
        <v>127415.05371052808</v>
      </c>
      <c r="Y5">
        <f t="shared" si="4"/>
        <v>174439.38950306005</v>
      </c>
      <c r="Z5">
        <f t="shared" si="26"/>
        <v>38525.278163724448</v>
      </c>
      <c r="AA5">
        <f t="shared" si="27"/>
        <v>963.84219412755692</v>
      </c>
      <c r="AB5">
        <f t="shared" si="28"/>
        <v>1</v>
      </c>
      <c r="AC5">
        <f>$AL$7*INDEX(I_cur,MATCH(AB5-$AL$13,cpi_u,0))/INDEX(I_cur,MATCH(AB2-$AL$13,cpi_u,0))</f>
        <v>827.48990083082936</v>
      </c>
      <c r="AD5" t="b">
        <f t="shared" si="29"/>
        <v>1</v>
      </c>
      <c r="AE5" t="b">
        <f t="shared" si="30"/>
        <v>1</v>
      </c>
      <c r="AF5" t="b">
        <f t="shared" si="5"/>
        <v>1</v>
      </c>
      <c r="AG5" t="b">
        <f t="shared" si="31"/>
        <v>1</v>
      </c>
      <c r="AH5" t="b">
        <f t="shared" si="6"/>
        <v>1</v>
      </c>
      <c r="AI5" t="b">
        <f t="shared" si="32"/>
        <v>1</v>
      </c>
      <c r="AK5" t="s">
        <v>103</v>
      </c>
      <c r="AL5" t="str">
        <f>inputs!$C$55</f>
        <v>F</v>
      </c>
      <c r="AN5" t="s">
        <v>174</v>
      </c>
      <c r="AO5">
        <f>SUM(AA3:AA491)</f>
        <v>108389.95041095601</v>
      </c>
      <c r="AQ5" t="s">
        <v>175</v>
      </c>
      <c r="AR5" t="b">
        <f>AND(AG3:AG491)</f>
        <v>1</v>
      </c>
    </row>
    <row r="6" spans="1:44" x14ac:dyDescent="0.35">
      <c r="A6">
        <v>4</v>
      </c>
      <c r="B6">
        <f t="shared" si="7"/>
        <v>81</v>
      </c>
      <c r="C6">
        <f t="shared" si="8"/>
        <v>2027</v>
      </c>
      <c r="D6">
        <f t="shared" si="9"/>
        <v>2.1368210018526023E-2</v>
      </c>
      <c r="E6">
        <f t="shared" si="10"/>
        <v>1.7983656234442646E-3</v>
      </c>
      <c r="F6">
        <f t="shared" si="11"/>
        <v>8.4067993117272588E-2</v>
      </c>
      <c r="G6">
        <f t="shared" si="12"/>
        <v>46.662818191386151</v>
      </c>
      <c r="H6" t="b">
        <f t="shared" si="13"/>
        <v>0</v>
      </c>
      <c r="I6">
        <f t="shared" si="14"/>
        <v>1</v>
      </c>
      <c r="J6">
        <f t="shared" si="15"/>
        <v>827.48990083082936</v>
      </c>
      <c r="K6">
        <f t="shared" si="16"/>
        <v>5.3393104804219842</v>
      </c>
      <c r="L6">
        <f t="shared" si="17"/>
        <v>38682.576212964806</v>
      </c>
      <c r="M6">
        <f t="shared" si="18"/>
        <v>249.5961393320128</v>
      </c>
      <c r="N6">
        <f t="shared" si="0"/>
        <v>0.98823912006094339</v>
      </c>
      <c r="O6">
        <f t="shared" si="19"/>
        <v>0.99701646128977117</v>
      </c>
      <c r="P6">
        <f t="shared" si="20"/>
        <v>832.82921131125136</v>
      </c>
      <c r="Q6">
        <f t="shared" si="21"/>
        <v>1.9874854293852547E-2</v>
      </c>
      <c r="R6">
        <f t="shared" si="22"/>
        <v>1.6715194335651384E-3</v>
      </c>
      <c r="S6">
        <f t="shared" si="23"/>
        <v>833.17327725011171</v>
      </c>
      <c r="T6">
        <f t="shared" si="24"/>
        <v>38682.576212964806</v>
      </c>
      <c r="U6">
        <f t="shared" si="1"/>
        <v>5759351.4220299497</v>
      </c>
      <c r="V6">
        <f t="shared" si="25"/>
        <v>719.42445729424185</v>
      </c>
      <c r="W6">
        <f t="shared" si="2"/>
        <v>123424.85184688467</v>
      </c>
      <c r="X6">
        <f t="shared" si="3"/>
        <v>127157.36131191791</v>
      </c>
      <c r="Y6">
        <f t="shared" si="4"/>
        <v>174169.41056447368</v>
      </c>
      <c r="Z6">
        <f t="shared" si="26"/>
        <v>38342.030009151778</v>
      </c>
      <c r="AA6">
        <f t="shared" si="27"/>
        <v>958.36218560657937</v>
      </c>
      <c r="AB6">
        <f t="shared" si="28"/>
        <v>1</v>
      </c>
      <c r="AC6">
        <f>$AL$7*INDEX(I_cur,MATCH(AB6-$AL$13,cpi_u,0))/INDEX(I_cur,MATCH(AB2-$AL$13,cpi_u,0))</f>
        <v>827.48990083082936</v>
      </c>
      <c r="AD6" t="b">
        <f t="shared" si="29"/>
        <v>1</v>
      </c>
      <c r="AE6" t="b">
        <f t="shared" si="30"/>
        <v>1</v>
      </c>
      <c r="AF6" t="b">
        <f t="shared" si="5"/>
        <v>1</v>
      </c>
      <c r="AG6" t="b">
        <f t="shared" si="31"/>
        <v>1</v>
      </c>
      <c r="AH6" t="b">
        <f t="shared" si="6"/>
        <v>1</v>
      </c>
      <c r="AI6" t="b">
        <f t="shared" si="32"/>
        <v>1</v>
      </c>
      <c r="AK6" t="s">
        <v>176</v>
      </c>
      <c r="AL6">
        <f>inputs!$C$62</f>
        <v>47</v>
      </c>
      <c r="AN6" t="s">
        <v>177</v>
      </c>
      <c r="AO6">
        <f>J3</f>
        <v>827.48990083082936</v>
      </c>
      <c r="AQ6" t="s">
        <v>178</v>
      </c>
      <c r="AR6" t="b">
        <f>ABS($AO$2-($AO$4+$AO$5))&lt;=0.000000000001*MAX(ABS($AO$2),ABS(($AO$4+$AO$5)))</f>
        <v>1</v>
      </c>
    </row>
    <row r="7" spans="1:44" x14ac:dyDescent="0.35">
      <c r="A7">
        <v>5</v>
      </c>
      <c r="B7">
        <f t="shared" si="7"/>
        <v>81</v>
      </c>
      <c r="C7">
        <f t="shared" si="8"/>
        <v>2027</v>
      </c>
      <c r="D7">
        <f t="shared" si="9"/>
        <v>2.1368210018526023E-2</v>
      </c>
      <c r="E7">
        <f t="shared" si="10"/>
        <v>1.7983656234442646E-3</v>
      </c>
      <c r="F7">
        <f t="shared" si="11"/>
        <v>8.3916808128418535E-2</v>
      </c>
      <c r="G7">
        <f t="shared" si="12"/>
        <v>46.57890138325773</v>
      </c>
      <c r="H7" t="b">
        <f t="shared" si="13"/>
        <v>0</v>
      </c>
      <c r="I7">
        <f t="shared" si="14"/>
        <v>1</v>
      </c>
      <c r="J7">
        <f t="shared" si="15"/>
        <v>827.48990083082936</v>
      </c>
      <c r="K7">
        <f t="shared" si="16"/>
        <v>5.3524786604647927</v>
      </c>
      <c r="L7">
        <f t="shared" si="17"/>
        <v>38613.010797677147</v>
      </c>
      <c r="M7">
        <f t="shared" si="18"/>
        <v>249.76173860654271</v>
      </c>
      <c r="N7">
        <f t="shared" si="0"/>
        <v>0.98527114731828236</v>
      </c>
      <c r="O7">
        <f t="shared" si="19"/>
        <v>0.99699670587572164</v>
      </c>
      <c r="P7">
        <f t="shared" si="20"/>
        <v>832.8423794912942</v>
      </c>
      <c r="Q7">
        <f t="shared" si="21"/>
        <v>1.9874854293852547E-2</v>
      </c>
      <c r="R7">
        <f t="shared" si="22"/>
        <v>1.6715194335651384E-3</v>
      </c>
      <c r="S7">
        <f t="shared" si="23"/>
        <v>833.18729398957919</v>
      </c>
      <c r="T7">
        <f t="shared" si="24"/>
        <v>38613.010797677147</v>
      </c>
      <c r="U7">
        <f t="shared" si="1"/>
        <v>5737004.0794378482</v>
      </c>
      <c r="V7">
        <f t="shared" si="25"/>
        <v>716.63295810653915</v>
      </c>
      <c r="W7">
        <f t="shared" si="2"/>
        <v>123167.44081688349</v>
      </c>
      <c r="X7">
        <f t="shared" si="3"/>
        <v>126900.99776629473</v>
      </c>
      <c r="Y7">
        <f t="shared" si="4"/>
        <v>173904.98095540283</v>
      </c>
      <c r="Z7">
        <f t="shared" si="26"/>
        <v>38158.887813600166</v>
      </c>
      <c r="AA7">
        <f t="shared" si="27"/>
        <v>952.90209762514553</v>
      </c>
      <c r="AB7">
        <f t="shared" si="28"/>
        <v>1</v>
      </c>
      <c r="AC7">
        <f>$AL$7*INDEX(I_cur,MATCH(AB7-$AL$13,cpi_u,0))/INDEX(I_cur,MATCH(AB2-$AL$13,cpi_u,0))</f>
        <v>827.48990083082936</v>
      </c>
      <c r="AD7" t="b">
        <f t="shared" si="29"/>
        <v>1</v>
      </c>
      <c r="AE7" t="b">
        <f t="shared" si="30"/>
        <v>1</v>
      </c>
      <c r="AF7" t="b">
        <f t="shared" si="5"/>
        <v>1</v>
      </c>
      <c r="AG7" t="b">
        <f t="shared" si="31"/>
        <v>1</v>
      </c>
      <c r="AH7" t="b">
        <f t="shared" si="6"/>
        <v>1</v>
      </c>
      <c r="AI7" t="b">
        <f t="shared" si="32"/>
        <v>1</v>
      </c>
      <c r="AK7" t="s">
        <v>179</v>
      </c>
      <c r="AL7">
        <f>inputs!$C$63</f>
        <v>800</v>
      </c>
      <c r="AN7" t="s">
        <v>180</v>
      </c>
      <c r="AO7">
        <f>W2</f>
        <v>124467.0369920969</v>
      </c>
      <c r="AQ7" t="s">
        <v>181</v>
      </c>
      <c r="AR7" t="b">
        <f>AND(AH2:AH491)</f>
        <v>1</v>
      </c>
    </row>
    <row r="8" spans="1:44" x14ac:dyDescent="0.35">
      <c r="A8">
        <v>6</v>
      </c>
      <c r="B8">
        <f t="shared" si="7"/>
        <v>81</v>
      </c>
      <c r="C8">
        <f t="shared" si="8"/>
        <v>2027</v>
      </c>
      <c r="D8">
        <f t="shared" si="9"/>
        <v>2.1368210018526023E-2</v>
      </c>
      <c r="E8">
        <f t="shared" si="10"/>
        <v>1.7983656234442646E-3</v>
      </c>
      <c r="F8">
        <f t="shared" si="11"/>
        <v>8.3765895025451204E-2</v>
      </c>
      <c r="G8">
        <f t="shared" si="12"/>
        <v>46.495135488232279</v>
      </c>
      <c r="H8" t="b">
        <f t="shared" si="13"/>
        <v>0</v>
      </c>
      <c r="I8">
        <f t="shared" si="14"/>
        <v>1</v>
      </c>
      <c r="J8">
        <f t="shared" si="15"/>
        <v>827.48990083082936</v>
      </c>
      <c r="K8">
        <f t="shared" si="16"/>
        <v>5.3656793167919972</v>
      </c>
      <c r="L8">
        <f t="shared" si="17"/>
        <v>38543.57048644092</v>
      </c>
      <c r="M8">
        <f t="shared" si="18"/>
        <v>249.92744775104015</v>
      </c>
      <c r="N8">
        <f t="shared" si="0"/>
        <v>0.98229286753092726</v>
      </c>
      <c r="O8">
        <f t="shared" si="19"/>
        <v>0.99697719780442029</v>
      </c>
      <c r="P8">
        <f t="shared" si="20"/>
        <v>832.85558014762137</v>
      </c>
      <c r="Q8">
        <f t="shared" si="21"/>
        <v>1.9874854293852547E-2</v>
      </c>
      <c r="R8">
        <f t="shared" si="22"/>
        <v>1.6715194335651384E-3</v>
      </c>
      <c r="S8">
        <f t="shared" si="23"/>
        <v>833.20134529810753</v>
      </c>
      <c r="T8">
        <f t="shared" si="24"/>
        <v>38543.57048644092</v>
      </c>
      <c r="U8">
        <f t="shared" si="1"/>
        <v>5714773.5132263601</v>
      </c>
      <c r="V8">
        <f t="shared" si="25"/>
        <v>713.85604594054973</v>
      </c>
      <c r="W8">
        <f t="shared" si="2"/>
        <v>122911.21325311001</v>
      </c>
      <c r="X8">
        <f t="shared" si="3"/>
        <v>126645.92755343011</v>
      </c>
      <c r="Y8">
        <f t="shared" si="4"/>
        <v>173646.04740322192</v>
      </c>
      <c r="Z8">
        <f t="shared" si="26"/>
        <v>37975.86791491873</v>
      </c>
      <c r="AA8">
        <f t="shared" si="27"/>
        <v>947.46200556322935</v>
      </c>
      <c r="AB8">
        <f t="shared" si="28"/>
        <v>1</v>
      </c>
      <c r="AC8">
        <f>$AL$7*INDEX(I_cur,MATCH(AB8-$AL$13,cpi_u,0))/INDEX(I_cur,MATCH(AB2-$AL$13,cpi_u,0))</f>
        <v>827.48990083082936</v>
      </c>
      <c r="AD8" t="b">
        <f t="shared" si="29"/>
        <v>1</v>
      </c>
      <c r="AE8" t="b">
        <f t="shared" si="30"/>
        <v>1</v>
      </c>
      <c r="AF8" t="b">
        <f t="shared" si="5"/>
        <v>1</v>
      </c>
      <c r="AG8" t="b">
        <f t="shared" si="31"/>
        <v>1</v>
      </c>
      <c r="AH8" t="b">
        <f t="shared" si="6"/>
        <v>1</v>
      </c>
      <c r="AI8" t="b">
        <f t="shared" si="32"/>
        <v>1</v>
      </c>
      <c r="AK8" t="s">
        <v>182</v>
      </c>
      <c r="AL8">
        <f>inputs!$B$10</f>
        <v>24323</v>
      </c>
      <c r="AN8" t="s">
        <v>183</v>
      </c>
      <c r="AO8">
        <f>X2</f>
        <v>128196.46618645823</v>
      </c>
      <c r="AQ8" t="s">
        <v>184</v>
      </c>
      <c r="AR8" t="b">
        <f>AND(AI3:AI491)</f>
        <v>1</v>
      </c>
    </row>
    <row r="9" spans="1:44" x14ac:dyDescent="0.35">
      <c r="A9">
        <v>7</v>
      </c>
      <c r="B9">
        <f t="shared" si="7"/>
        <v>81</v>
      </c>
      <c r="C9">
        <f t="shared" si="8"/>
        <v>2027</v>
      </c>
      <c r="D9">
        <f t="shared" si="9"/>
        <v>2.1368210018526023E-2</v>
      </c>
      <c r="E9">
        <f t="shared" si="10"/>
        <v>1.7983656234442646E-3</v>
      </c>
      <c r="F9">
        <f t="shared" si="11"/>
        <v>8.3615253319420393E-2</v>
      </c>
      <c r="G9">
        <f t="shared" si="12"/>
        <v>46.411520234912857</v>
      </c>
      <c r="H9" t="b">
        <f t="shared" si="13"/>
        <v>0</v>
      </c>
      <c r="I9">
        <f t="shared" si="14"/>
        <v>1</v>
      </c>
      <c r="J9">
        <f t="shared" si="15"/>
        <v>827.48990083082936</v>
      </c>
      <c r="K9">
        <f t="shared" si="16"/>
        <v>5.3789125294988764</v>
      </c>
      <c r="L9">
        <f t="shared" si="17"/>
        <v>38474.255054273301</v>
      </c>
      <c r="M9">
        <f t="shared" si="18"/>
        <v>250.09326683840047</v>
      </c>
      <c r="N9">
        <f t="shared" si="0"/>
        <v>0.97930466811399564</v>
      </c>
      <c r="O9">
        <f t="shared" si="19"/>
        <v>0.99695793432314872</v>
      </c>
      <c r="P9">
        <f t="shared" si="20"/>
        <v>832.8688133603282</v>
      </c>
      <c r="Q9">
        <f t="shared" si="21"/>
        <v>1.9874854293852547E-2</v>
      </c>
      <c r="R9">
        <f t="shared" si="22"/>
        <v>1.6715194335651384E-3</v>
      </c>
      <c r="S9">
        <f t="shared" si="23"/>
        <v>833.21543126095332</v>
      </c>
      <c r="T9">
        <f t="shared" si="24"/>
        <v>38474.255054273301</v>
      </c>
      <c r="U9">
        <f t="shared" si="1"/>
        <v>5692657.6731511364</v>
      </c>
      <c r="V9">
        <f t="shared" si="25"/>
        <v>711.09346469175409</v>
      </c>
      <c r="W9">
        <f t="shared" si="2"/>
        <v>122656.13460489191</v>
      </c>
      <c r="X9">
        <f t="shared" si="3"/>
        <v>126392.11560418183</v>
      </c>
      <c r="Y9">
        <f t="shared" si="4"/>
        <v>173392.5577457943</v>
      </c>
      <c r="Z9">
        <f t="shared" si="26"/>
        <v>37792.986323378391</v>
      </c>
      <c r="AA9">
        <f t="shared" si="27"/>
        <v>942.04198167085929</v>
      </c>
      <c r="AB9">
        <f t="shared" si="28"/>
        <v>1</v>
      </c>
      <c r="AC9">
        <f>$AL$7*INDEX(I_cur,MATCH(AB9-$AL$13,cpi_u,0))/INDEX(I_cur,MATCH(AB2-$AL$13,cpi_u,0))</f>
        <v>827.48990083082936</v>
      </c>
      <c r="AD9" t="b">
        <f t="shared" si="29"/>
        <v>1</v>
      </c>
      <c r="AE9" t="b">
        <f t="shared" si="30"/>
        <v>1</v>
      </c>
      <c r="AF9" t="b">
        <f t="shared" si="5"/>
        <v>1</v>
      </c>
      <c r="AG9" t="b">
        <f t="shared" si="31"/>
        <v>1</v>
      </c>
      <c r="AH9" t="b">
        <f t="shared" si="6"/>
        <v>1</v>
      </c>
      <c r="AI9" t="b">
        <f t="shared" si="32"/>
        <v>1</v>
      </c>
      <c r="AK9" t="s">
        <v>186</v>
      </c>
      <c r="AL9">
        <f>inputs!$C$69</f>
        <v>973</v>
      </c>
    </row>
    <row r="10" spans="1:44" x14ac:dyDescent="0.35">
      <c r="A10">
        <v>8</v>
      </c>
      <c r="B10">
        <f t="shared" si="7"/>
        <v>81</v>
      </c>
      <c r="C10">
        <f t="shared" si="8"/>
        <v>2027</v>
      </c>
      <c r="D10">
        <f t="shared" si="9"/>
        <v>2.1368210018526023E-2</v>
      </c>
      <c r="E10">
        <f t="shared" si="10"/>
        <v>1.7983656234442646E-3</v>
      </c>
      <c r="F10">
        <f t="shared" si="11"/>
        <v>8.346488252225516E-2</v>
      </c>
      <c r="G10">
        <f t="shared" si="12"/>
        <v>46.328055352390599</v>
      </c>
      <c r="H10" t="b">
        <f t="shared" si="13"/>
        <v>0</v>
      </c>
      <c r="I10">
        <f t="shared" si="14"/>
        <v>1</v>
      </c>
      <c r="J10">
        <f t="shared" si="15"/>
        <v>827.48990083082936</v>
      </c>
      <c r="K10">
        <f t="shared" si="16"/>
        <v>5.3921783788782438</v>
      </c>
      <c r="L10">
        <f t="shared" si="17"/>
        <v>38405.064276596073</v>
      </c>
      <c r="M10">
        <f t="shared" si="18"/>
        <v>250.25919594156721</v>
      </c>
      <c r="N10">
        <f t="shared" si="0"/>
        <v>0.97630693103945709</v>
      </c>
      <c r="O10">
        <f t="shared" si="19"/>
        <v>0.99693891270802193</v>
      </c>
      <c r="P10">
        <f t="shared" si="20"/>
        <v>832.88207920970763</v>
      </c>
      <c r="Q10">
        <f t="shared" si="21"/>
        <v>1.9874854293852547E-2</v>
      </c>
      <c r="R10">
        <f t="shared" si="22"/>
        <v>1.6715194335651384E-3</v>
      </c>
      <c r="S10">
        <f t="shared" si="23"/>
        <v>833.22955196358362</v>
      </c>
      <c r="T10">
        <f t="shared" si="24"/>
        <v>38405.064276596073</v>
      </c>
      <c r="U10">
        <f t="shared" si="1"/>
        <v>5670654.5415764498</v>
      </c>
      <c r="V10">
        <f t="shared" si="25"/>
        <v>708.34496232891115</v>
      </c>
      <c r="W10">
        <f t="shared" si="2"/>
        <v>122402.17074606466</v>
      </c>
      <c r="X10">
        <f t="shared" si="3"/>
        <v>126139.52729154119</v>
      </c>
      <c r="Y10">
        <f t="shared" si="4"/>
        <v>173144.46091045617</v>
      </c>
      <c r="Z10">
        <f t="shared" si="26"/>
        <v>37610.258725288586</v>
      </c>
      <c r="AA10">
        <f t="shared" si="27"/>
        <v>936.64209511263095</v>
      </c>
      <c r="AB10">
        <f t="shared" si="28"/>
        <v>1</v>
      </c>
      <c r="AC10">
        <f>$AL$7*INDEX(I_cur,MATCH(AB10-$AL$13,cpi_u,0))/INDEX(I_cur,MATCH(AB2-$AL$13,cpi_u,0))</f>
        <v>827.48990083082936</v>
      </c>
      <c r="AD10" t="b">
        <f t="shared" si="29"/>
        <v>1</v>
      </c>
      <c r="AE10" t="b">
        <f t="shared" si="30"/>
        <v>1</v>
      </c>
      <c r="AF10" t="b">
        <f t="shared" si="5"/>
        <v>1</v>
      </c>
      <c r="AG10" t="b">
        <f t="shared" si="31"/>
        <v>1</v>
      </c>
      <c r="AH10" t="b">
        <f t="shared" si="6"/>
        <v>1</v>
      </c>
      <c r="AI10" t="b">
        <f t="shared" si="32"/>
        <v>1</v>
      </c>
      <c r="AK10" t="s">
        <v>187</v>
      </c>
      <c r="AL10">
        <f>inputs!$C$72</f>
        <v>-11</v>
      </c>
    </row>
    <row r="11" spans="1:44" x14ac:dyDescent="0.35">
      <c r="A11">
        <v>9</v>
      </c>
      <c r="B11">
        <f t="shared" si="7"/>
        <v>81</v>
      </c>
      <c r="C11">
        <f t="shared" si="8"/>
        <v>2027</v>
      </c>
      <c r="D11">
        <f t="shared" si="9"/>
        <v>2.1368210018526023E-2</v>
      </c>
      <c r="E11">
        <f t="shared" si="10"/>
        <v>1.7983656234442646E-3</v>
      </c>
      <c r="F11">
        <f t="shared" si="11"/>
        <v>8.3314782146762328E-2</v>
      </c>
      <c r="G11">
        <f t="shared" si="12"/>
        <v>46.244740570243835</v>
      </c>
      <c r="H11" t="b">
        <f t="shared" si="13"/>
        <v>0</v>
      </c>
      <c r="I11">
        <f t="shared" si="14"/>
        <v>1</v>
      </c>
      <c r="J11">
        <f t="shared" si="15"/>
        <v>827.48990083082936</v>
      </c>
      <c r="K11">
        <f t="shared" si="16"/>
        <v>5.4054769454209408</v>
      </c>
      <c r="L11">
        <f t="shared" si="17"/>
        <v>38335.997929234873</v>
      </c>
      <c r="M11">
        <f t="shared" si="18"/>
        <v>250.4252351335326</v>
      </c>
      <c r="N11">
        <f t="shared" si="0"/>
        <v>0.9733000328692033</v>
      </c>
      <c r="O11">
        <f t="shared" si="19"/>
        <v>0.99692013026369442</v>
      </c>
      <c r="P11">
        <f t="shared" si="20"/>
        <v>832.89537777625026</v>
      </c>
      <c r="Q11">
        <f t="shared" si="21"/>
        <v>1.9874854293852547E-2</v>
      </c>
      <c r="R11">
        <f t="shared" si="22"/>
        <v>1.6715194335651384E-3</v>
      </c>
      <c r="S11">
        <f t="shared" si="23"/>
        <v>833.24370749167588</v>
      </c>
      <c r="T11">
        <f t="shared" si="24"/>
        <v>38335.997929234873</v>
      </c>
      <c r="U11">
        <f t="shared" si="1"/>
        <v>5648762.1328495974</v>
      </c>
      <c r="V11">
        <f t="shared" si="25"/>
        <v>705.61029081591141</v>
      </c>
      <c r="W11">
        <f t="shared" si="2"/>
        <v>122149.28796647399</v>
      </c>
      <c r="X11">
        <f t="shared" si="3"/>
        <v>125888.12842187363</v>
      </c>
      <c r="Y11">
        <f t="shared" si="4"/>
        <v>172901.70689348853</v>
      </c>
      <c r="Z11">
        <f t="shared" si="26"/>
        <v>37427.70048662628</v>
      </c>
      <c r="AA11">
        <f t="shared" si="27"/>
        <v>931.26241201202834</v>
      </c>
      <c r="AB11">
        <f t="shared" si="28"/>
        <v>1</v>
      </c>
      <c r="AC11">
        <f>$AL$7*INDEX(I_cur,MATCH(AB11-$AL$13,cpi_u,0))/INDEX(I_cur,MATCH(AB2-$AL$13,cpi_u,0))</f>
        <v>827.48990083082936</v>
      </c>
      <c r="AD11" t="b">
        <f t="shared" si="29"/>
        <v>1</v>
      </c>
      <c r="AE11" t="b">
        <f t="shared" si="30"/>
        <v>1</v>
      </c>
      <c r="AF11" t="b">
        <f t="shared" si="5"/>
        <v>1</v>
      </c>
      <c r="AG11" t="b">
        <f t="shared" si="31"/>
        <v>1</v>
      </c>
      <c r="AH11" t="b">
        <f t="shared" si="6"/>
        <v>1</v>
      </c>
      <c r="AI11" t="b">
        <f t="shared" si="32"/>
        <v>1</v>
      </c>
      <c r="AK11" t="s">
        <v>188</v>
      </c>
      <c r="AL11">
        <f>inputs!$C$74</f>
        <v>468</v>
      </c>
    </row>
    <row r="12" spans="1:44" x14ac:dyDescent="0.35">
      <c r="A12">
        <v>10</v>
      </c>
      <c r="B12">
        <f t="shared" si="7"/>
        <v>81</v>
      </c>
      <c r="C12">
        <f t="shared" si="8"/>
        <v>2027</v>
      </c>
      <c r="D12">
        <f t="shared" si="9"/>
        <v>2.1368210018526023E-2</v>
      </c>
      <c r="E12">
        <f t="shared" si="10"/>
        <v>1.7983656234442646E-3</v>
      </c>
      <c r="F12">
        <f t="shared" si="11"/>
        <v>8.3164951706624829E-2</v>
      </c>
      <c r="G12">
        <f t="shared" si="12"/>
        <v>46.161575618537206</v>
      </c>
      <c r="H12" t="b">
        <f t="shared" si="13"/>
        <v>0</v>
      </c>
      <c r="I12">
        <f t="shared" si="14"/>
        <v>1</v>
      </c>
      <c r="J12">
        <f t="shared" si="15"/>
        <v>827.48990083082936</v>
      </c>
      <c r="K12">
        <f t="shared" si="16"/>
        <v>5.418808309816316</v>
      </c>
      <c r="L12">
        <f t="shared" si="17"/>
        <v>38267.055788418504</v>
      </c>
      <c r="M12">
        <f t="shared" si="18"/>
        <v>250.59138448733702</v>
      </c>
      <c r="N12">
        <f t="shared" si="0"/>
        <v>0.97028434478900594</v>
      </c>
      <c r="O12">
        <f t="shared" si="19"/>
        <v>0.99690158432307108</v>
      </c>
      <c r="P12">
        <f t="shared" si="20"/>
        <v>832.90870914064567</v>
      </c>
      <c r="Q12">
        <f t="shared" si="21"/>
        <v>1.9874854293852547E-2</v>
      </c>
      <c r="R12">
        <f t="shared" si="22"/>
        <v>1.6715194335651384E-3</v>
      </c>
      <c r="S12">
        <f t="shared" si="23"/>
        <v>833.25789793111915</v>
      </c>
      <c r="T12">
        <f t="shared" si="24"/>
        <v>38267.055788418504</v>
      </c>
      <c r="U12">
        <f t="shared" si="1"/>
        <v>5626978.4926890815</v>
      </c>
      <c r="V12">
        <f t="shared" si="25"/>
        <v>702.88920603535314</v>
      </c>
      <c r="W12">
        <f t="shared" si="2"/>
        <v>121897.45296366015</v>
      </c>
      <c r="X12">
        <f t="shared" si="3"/>
        <v>125637.88522634756</v>
      </c>
      <c r="Y12">
        <f t="shared" si="4"/>
        <v>172664.24674006089</v>
      </c>
      <c r="Z12">
        <f t="shared" si="26"/>
        <v>37245.326656675366</v>
      </c>
      <c r="AA12">
        <f t="shared" si="27"/>
        <v>925.90299549554152</v>
      </c>
      <c r="AB12">
        <f t="shared" si="28"/>
        <v>1</v>
      </c>
      <c r="AC12">
        <f>$AL$7*INDEX(I_cur,MATCH(AB12-$AL$13,cpi_u,0))/INDEX(I_cur,MATCH(AB2-$AL$13,cpi_u,0))</f>
        <v>827.48990083082936</v>
      </c>
      <c r="AD12" t="b">
        <f t="shared" si="29"/>
        <v>1</v>
      </c>
      <c r="AE12" t="b">
        <f t="shared" si="30"/>
        <v>1</v>
      </c>
      <c r="AF12" t="b">
        <f t="shared" si="5"/>
        <v>1</v>
      </c>
      <c r="AG12" t="b">
        <f t="shared" si="31"/>
        <v>1</v>
      </c>
      <c r="AH12" t="b">
        <f t="shared" si="6"/>
        <v>1</v>
      </c>
      <c r="AI12" t="b">
        <f t="shared" si="32"/>
        <v>1</v>
      </c>
      <c r="AK12" t="s">
        <v>189</v>
      </c>
      <c r="AL12">
        <f>inputs!$B$20</f>
        <v>489</v>
      </c>
    </row>
    <row r="13" spans="1:44" x14ac:dyDescent="0.35">
      <c r="A13">
        <v>11</v>
      </c>
      <c r="B13">
        <f t="shared" si="7"/>
        <v>81</v>
      </c>
      <c r="C13">
        <f t="shared" si="8"/>
        <v>2027</v>
      </c>
      <c r="D13">
        <f t="shared" si="9"/>
        <v>2.1368210018526023E-2</v>
      </c>
      <c r="E13">
        <f t="shared" si="10"/>
        <v>1.7983656234442646E-3</v>
      </c>
      <c r="F13">
        <f t="shared" si="11"/>
        <v>8.3015390716400225E-2</v>
      </c>
      <c r="G13">
        <f t="shared" si="12"/>
        <v>46.078560227820809</v>
      </c>
      <c r="H13" t="b">
        <f t="shared" si="13"/>
        <v>0</v>
      </c>
      <c r="I13">
        <f t="shared" si="14"/>
        <v>1</v>
      </c>
      <c r="J13">
        <f t="shared" si="15"/>
        <v>827.48990083082936</v>
      </c>
      <c r="K13">
        <f t="shared" si="16"/>
        <v>5.4321725529527232</v>
      </c>
      <c r="L13">
        <f t="shared" si="17"/>
        <v>38198.237630778181</v>
      </c>
      <c r="M13">
        <f t="shared" si="18"/>
        <v>250.75764407606943</v>
      </c>
      <c r="N13">
        <f t="shared" si="0"/>
        <v>0.96726023264332006</v>
      </c>
      <c r="O13">
        <f t="shared" si="19"/>
        <v>0.99688327224702</v>
      </c>
      <c r="P13">
        <f t="shared" si="20"/>
        <v>832.92207338378205</v>
      </c>
      <c r="Q13">
        <f t="shared" si="21"/>
        <v>1.9874854293852547E-2</v>
      </c>
      <c r="R13">
        <f t="shared" si="22"/>
        <v>1.6715194335651384E-3</v>
      </c>
      <c r="S13">
        <f t="shared" si="23"/>
        <v>833.27212336801438</v>
      </c>
      <c r="T13">
        <f t="shared" si="24"/>
        <v>38198.237630778181</v>
      </c>
      <c r="U13">
        <f t="shared" si="1"/>
        <v>5605301.6975862188</v>
      </c>
      <c r="V13">
        <f t="shared" si="25"/>
        <v>700.18146771379429</v>
      </c>
      <c r="W13">
        <f t="shared" si="2"/>
        <v>121646.6328347193</v>
      </c>
      <c r="X13">
        <f t="shared" si="3"/>
        <v>125388.76435254686</v>
      </c>
      <c r="Y13">
        <f t="shared" si="4"/>
        <v>172432.03252464347</v>
      </c>
      <c r="Z13">
        <f t="shared" si="26"/>
        <v>37063.151971674357</v>
      </c>
      <c r="AA13">
        <f t="shared" si="27"/>
        <v>920.56390573656972</v>
      </c>
      <c r="AB13">
        <f t="shared" si="28"/>
        <v>1</v>
      </c>
      <c r="AC13">
        <f>$AL$7*INDEX(I_cur,MATCH(AB13-$AL$13,cpi_u,0))/INDEX(I_cur,MATCH(AB2-$AL$13,cpi_u,0))</f>
        <v>827.48990083082936</v>
      </c>
      <c r="AD13" t="b">
        <f t="shared" si="29"/>
        <v>1</v>
      </c>
      <c r="AE13" t="b">
        <f t="shared" si="30"/>
        <v>1</v>
      </c>
      <c r="AF13" t="b">
        <f t="shared" si="5"/>
        <v>1</v>
      </c>
      <c r="AG13" t="b">
        <f t="shared" si="31"/>
        <v>1</v>
      </c>
      <c r="AH13" t="b">
        <f t="shared" si="6"/>
        <v>1</v>
      </c>
      <c r="AI13" t="b">
        <f t="shared" si="32"/>
        <v>1</v>
      </c>
      <c r="AK13" t="s">
        <v>190</v>
      </c>
      <c r="AL13">
        <f>inputs!$B$15</f>
        <v>3</v>
      </c>
    </row>
    <row r="14" spans="1:44" x14ac:dyDescent="0.35">
      <c r="A14">
        <v>12</v>
      </c>
      <c r="B14">
        <f t="shared" si="7"/>
        <v>82</v>
      </c>
      <c r="C14">
        <f t="shared" si="8"/>
        <v>2027</v>
      </c>
      <c r="D14">
        <f t="shared" si="9"/>
        <v>2.3958622795376625E-2</v>
      </c>
      <c r="E14">
        <f t="shared" si="10"/>
        <v>2.0188176733607621E-3</v>
      </c>
      <c r="F14">
        <f t="shared" si="11"/>
        <v>9.3024211750942956E-2</v>
      </c>
      <c r="G14">
        <f t="shared" si="12"/>
        <v>45.985536016069865</v>
      </c>
      <c r="H14" t="b">
        <f t="shared" si="13"/>
        <v>0</v>
      </c>
      <c r="I14">
        <f t="shared" si="14"/>
        <v>1</v>
      </c>
      <c r="J14">
        <f t="shared" si="15"/>
        <v>827.48990083082936</v>
      </c>
      <c r="K14">
        <f t="shared" si="16"/>
        <v>5.445569755918009</v>
      </c>
      <c r="L14">
        <f t="shared" si="17"/>
        <v>38129.543233346842</v>
      </c>
      <c r="M14">
        <f t="shared" si="18"/>
        <v>250.92401397286744</v>
      </c>
      <c r="N14">
        <f t="shared" si="0"/>
        <v>0.96422805697089198</v>
      </c>
      <c r="O14">
        <f t="shared" si="19"/>
        <v>0.99686519142408891</v>
      </c>
      <c r="P14">
        <f t="shared" si="20"/>
        <v>832.93547058674733</v>
      </c>
      <c r="Q14">
        <f t="shared" si="21"/>
        <v>2.2284231422596768E-2</v>
      </c>
      <c r="R14">
        <f t="shared" si="22"/>
        <v>1.8762606484760136E-3</v>
      </c>
      <c r="S14">
        <f t="shared" si="23"/>
        <v>833.28638388867455</v>
      </c>
      <c r="T14">
        <f t="shared" si="24"/>
        <v>38129.543233346842</v>
      </c>
      <c r="U14">
        <f t="shared" si="1"/>
        <v>5583729.8542198548</v>
      </c>
      <c r="V14">
        <f t="shared" si="25"/>
        <v>697.48683934864187</v>
      </c>
      <c r="W14">
        <f t="shared" si="2"/>
        <v>121423.61137790354</v>
      </c>
      <c r="X14">
        <f t="shared" si="3"/>
        <v>125166.40248485598</v>
      </c>
      <c r="Y14">
        <f t="shared" si="4"/>
        <v>172114.2552493875</v>
      </c>
      <c r="Z14">
        <f t="shared" si="26"/>
        <v>36881.190858470596</v>
      </c>
      <c r="AA14">
        <f t="shared" si="27"/>
        <v>915.24519999910115</v>
      </c>
      <c r="AB14">
        <f t="shared" si="28"/>
        <v>1</v>
      </c>
      <c r="AC14">
        <f>$AL$7*INDEX(I_cur,MATCH(AB14-$AL$13,cpi_u,0))/INDEX(I_cur,MATCH(AB2-$AL$13,cpi_u,0))</f>
        <v>827.48990083082936</v>
      </c>
      <c r="AD14" t="b">
        <f t="shared" si="29"/>
        <v>1</v>
      </c>
      <c r="AE14" t="b">
        <f t="shared" si="30"/>
        <v>1</v>
      </c>
      <c r="AF14" t="b">
        <f t="shared" si="5"/>
        <v>1</v>
      </c>
      <c r="AG14" t="b">
        <f t="shared" si="31"/>
        <v>1</v>
      </c>
      <c r="AH14" t="b">
        <f t="shared" si="6"/>
        <v>1</v>
      </c>
      <c r="AI14" t="b">
        <f t="shared" si="32"/>
        <v>1</v>
      </c>
      <c r="AK14" t="s">
        <v>191</v>
      </c>
      <c r="AL14">
        <f>inputs!$B$32</f>
        <v>1.2491414476678564E-4</v>
      </c>
    </row>
    <row r="15" spans="1:44" x14ac:dyDescent="0.35">
      <c r="A15">
        <v>13</v>
      </c>
      <c r="B15">
        <f t="shared" si="7"/>
        <v>82</v>
      </c>
      <c r="C15">
        <f t="shared" si="8"/>
        <v>2028</v>
      </c>
      <c r="D15">
        <f t="shared" si="9"/>
        <v>2.34861587538518E-2</v>
      </c>
      <c r="E15">
        <f t="shared" si="10"/>
        <v>1.9785695807299497E-3</v>
      </c>
      <c r="F15">
        <f t="shared" si="11"/>
        <v>9.0985582714957353E-2</v>
      </c>
      <c r="G15">
        <f t="shared" si="12"/>
        <v>45.894550433354908</v>
      </c>
      <c r="H15" t="b">
        <f t="shared" si="13"/>
        <v>1</v>
      </c>
      <c r="I15">
        <f t="shared" si="14"/>
        <v>1.030333063965748</v>
      </c>
      <c r="J15">
        <f t="shared" si="15"/>
        <v>852.59020492374134</v>
      </c>
      <c r="K15">
        <f t="shared" si="16"/>
        <v>5.4589999999999996</v>
      </c>
      <c r="L15">
        <f t="shared" si="17"/>
        <v>39206.817575469096</v>
      </c>
      <c r="M15">
        <f t="shared" si="18"/>
        <v>251.03504111172538</v>
      </c>
      <c r="N15">
        <f t="shared" si="0"/>
        <v>0.96118817304113047</v>
      </c>
      <c r="O15">
        <f t="shared" si="19"/>
        <v>0.99684733927022284</v>
      </c>
      <c r="P15">
        <f t="shared" si="20"/>
        <v>858.04920492374129</v>
      </c>
      <c r="Q15">
        <f t="shared" si="21"/>
        <v>2.1844786378943163E-2</v>
      </c>
      <c r="R15">
        <f t="shared" si="22"/>
        <v>1.8388835452038954E-3</v>
      </c>
      <c r="S15">
        <f t="shared" si="23"/>
        <v>858.40098367253779</v>
      </c>
      <c r="T15">
        <f t="shared" si="24"/>
        <v>39206.817575469096</v>
      </c>
      <c r="U15">
        <f t="shared" si="1"/>
        <v>5561111.8289844627</v>
      </c>
      <c r="V15">
        <f t="shared" si="25"/>
        <v>694.66152807004926</v>
      </c>
      <c r="W15">
        <f t="shared" si="2"/>
        <v>121171.50677965455</v>
      </c>
      <c r="X15">
        <f t="shared" si="3"/>
        <v>124915.27154061788</v>
      </c>
      <c r="Y15">
        <f t="shared" si="4"/>
        <v>171818.40063264832</v>
      </c>
      <c r="Z15">
        <f t="shared" si="26"/>
        <v>37804.313530806787</v>
      </c>
      <c r="AA15">
        <f t="shared" si="27"/>
        <v>909.75547497037758</v>
      </c>
      <c r="AB15">
        <f t="shared" si="28"/>
        <v>13</v>
      </c>
      <c r="AC15">
        <f>$AL$7*INDEX(I_cur,MATCH(AB15-$AL$13,cpi_u,0))/INDEX(I_cur,MATCH(AB2-$AL$13,cpi_u,0))</f>
        <v>852.59020492374157</v>
      </c>
      <c r="AD15" t="b">
        <f t="shared" si="29"/>
        <v>1</v>
      </c>
      <c r="AE15" t="b">
        <f t="shared" si="30"/>
        <v>1</v>
      </c>
      <c r="AF15" t="b">
        <f t="shared" si="5"/>
        <v>1</v>
      </c>
      <c r="AG15" t="b">
        <f t="shared" si="31"/>
        <v>1</v>
      </c>
      <c r="AH15" t="b">
        <f t="shared" si="6"/>
        <v>1</v>
      </c>
      <c r="AI15" t="b">
        <f t="shared" si="32"/>
        <v>1</v>
      </c>
      <c r="AK15" t="s">
        <v>192</v>
      </c>
      <c r="AL15">
        <f>inputs!$B$33</f>
        <v>0.93011320445752121</v>
      </c>
    </row>
    <row r="16" spans="1:44" x14ac:dyDescent="0.35">
      <c r="A16">
        <v>14</v>
      </c>
      <c r="B16">
        <f t="shared" si="7"/>
        <v>82</v>
      </c>
      <c r="C16">
        <f t="shared" si="8"/>
        <v>2028</v>
      </c>
      <c r="D16">
        <f t="shared" si="9"/>
        <v>2.34861587538518E-2</v>
      </c>
      <c r="E16">
        <f t="shared" si="10"/>
        <v>1.9785695807299497E-3</v>
      </c>
      <c r="F16">
        <f t="shared" si="11"/>
        <v>9.0805561408712557E-2</v>
      </c>
      <c r="G16">
        <f t="shared" si="12"/>
        <v>45.803744871946193</v>
      </c>
      <c r="H16" t="b">
        <f t="shared" si="13"/>
        <v>0</v>
      </c>
      <c r="I16">
        <f t="shared" si="14"/>
        <v>1</v>
      </c>
      <c r="J16">
        <f t="shared" si="15"/>
        <v>852.59020492374134</v>
      </c>
      <c r="K16">
        <f t="shared" si="16"/>
        <v>5.4724633666870055</v>
      </c>
      <c r="L16">
        <f t="shared" si="17"/>
        <v>39129.244158857044</v>
      </c>
      <c r="M16">
        <f t="shared" si="18"/>
        <v>251.15624597710396</v>
      </c>
      <c r="N16">
        <f t="shared" si="0"/>
        <v>0.95814093089120311</v>
      </c>
      <c r="O16">
        <f t="shared" si="19"/>
        <v>0.99682971322848668</v>
      </c>
      <c r="P16">
        <f t="shared" si="20"/>
        <v>858.06266829042829</v>
      </c>
      <c r="Q16">
        <f t="shared" si="21"/>
        <v>2.1844786378943163E-2</v>
      </c>
      <c r="R16">
        <f t="shared" si="22"/>
        <v>1.8388835452038954E-3</v>
      </c>
      <c r="S16">
        <f t="shared" si="23"/>
        <v>858.41531462051944</v>
      </c>
      <c r="T16">
        <f t="shared" si="24"/>
        <v>39129.244158857044</v>
      </c>
      <c r="U16">
        <f t="shared" si="1"/>
        <v>5538600.7249795077</v>
      </c>
      <c r="V16">
        <f t="shared" si="25"/>
        <v>691.84957276551415</v>
      </c>
      <c r="W16">
        <f t="shared" si="2"/>
        <v>120920.25969631538</v>
      </c>
      <c r="X16">
        <f t="shared" si="3"/>
        <v>124665.10367107629</v>
      </c>
      <c r="Y16">
        <f t="shared" si="4"/>
        <v>171527.87800519355</v>
      </c>
      <c r="Z16">
        <f t="shared" si="26"/>
        <v>37610.566705532125</v>
      </c>
      <c r="AA16">
        <f t="shared" si="27"/>
        <v>904.29780690483221</v>
      </c>
      <c r="AB16">
        <f t="shared" si="28"/>
        <v>13</v>
      </c>
      <c r="AC16">
        <f>$AL$7*INDEX(I_cur,MATCH(AB16-$AL$13,cpi_u,0))/INDEX(I_cur,MATCH(AB2-$AL$13,cpi_u,0))</f>
        <v>852.59020492374157</v>
      </c>
      <c r="AD16" t="b">
        <f t="shared" si="29"/>
        <v>1</v>
      </c>
      <c r="AE16" t="b">
        <f t="shared" si="30"/>
        <v>1</v>
      </c>
      <c r="AF16" t="b">
        <f t="shared" si="5"/>
        <v>1</v>
      </c>
      <c r="AG16" t="b">
        <f t="shared" si="31"/>
        <v>1</v>
      </c>
      <c r="AH16" t="b">
        <f t="shared" si="6"/>
        <v>1</v>
      </c>
      <c r="AI16" t="b">
        <f t="shared" si="32"/>
        <v>1</v>
      </c>
      <c r="AK16" t="s">
        <v>193</v>
      </c>
      <c r="AL16">
        <f>inputs!$B$34</f>
        <v>1.0644401444946738</v>
      </c>
    </row>
    <row r="17" spans="1:38" x14ac:dyDescent="0.35">
      <c r="A17">
        <v>15</v>
      </c>
      <c r="B17">
        <f t="shared" si="7"/>
        <v>82</v>
      </c>
      <c r="C17">
        <f t="shared" si="8"/>
        <v>2028</v>
      </c>
      <c r="D17">
        <f t="shared" si="9"/>
        <v>2.34861587538518E-2</v>
      </c>
      <c r="E17">
        <f t="shared" si="10"/>
        <v>1.9785695807299497E-3</v>
      </c>
      <c r="F17">
        <f t="shared" si="11"/>
        <v>9.0625896287148164E-2</v>
      </c>
      <c r="G17">
        <f t="shared" si="12"/>
        <v>45.713118975659043</v>
      </c>
      <c r="H17" t="b">
        <f t="shared" si="13"/>
        <v>0</v>
      </c>
      <c r="I17">
        <f t="shared" si="14"/>
        <v>1</v>
      </c>
      <c r="J17">
        <f t="shared" si="15"/>
        <v>852.59020492374134</v>
      </c>
      <c r="K17">
        <f t="shared" si="16"/>
        <v>5.4859599376683041</v>
      </c>
      <c r="L17">
        <f t="shared" si="17"/>
        <v>39051.824226647368</v>
      </c>
      <c r="M17">
        <f t="shared" si="18"/>
        <v>251.27750936267685</v>
      </c>
      <c r="N17">
        <f t="shared" si="0"/>
        <v>0.95508667536381919</v>
      </c>
      <c r="O17">
        <f t="shared" si="19"/>
        <v>0.99681231076878951</v>
      </c>
      <c r="P17">
        <f t="shared" si="20"/>
        <v>858.07616486140967</v>
      </c>
      <c r="Q17">
        <f t="shared" si="21"/>
        <v>2.1844786378943163E-2</v>
      </c>
      <c r="R17">
        <f t="shared" si="22"/>
        <v>1.8388835452038954E-3</v>
      </c>
      <c r="S17">
        <f t="shared" si="23"/>
        <v>858.42968091248497</v>
      </c>
      <c r="T17">
        <f t="shared" si="24"/>
        <v>39051.824226647368</v>
      </c>
      <c r="U17">
        <f t="shared" si="1"/>
        <v>5516194.6833713287</v>
      </c>
      <c r="V17">
        <f t="shared" si="25"/>
        <v>689.05074124041948</v>
      </c>
      <c r="W17">
        <f t="shared" si="2"/>
        <v>120669.8384835335</v>
      </c>
      <c r="X17">
        <f t="shared" si="3"/>
        <v>124415.86682649778</v>
      </c>
      <c r="Y17">
        <f t="shared" si="4"/>
        <v>171242.63932811673</v>
      </c>
      <c r="Z17">
        <f t="shared" si="26"/>
        <v>37417.151217519546</v>
      </c>
      <c r="AA17">
        <f t="shared" si="27"/>
        <v>898.86244834106571</v>
      </c>
      <c r="AB17">
        <f t="shared" si="28"/>
        <v>13</v>
      </c>
      <c r="AC17">
        <f>$AL$7*INDEX(I_cur,MATCH(AB17-$AL$13,cpi_u,0))/INDEX(I_cur,MATCH(AB2-$AL$13,cpi_u,0))</f>
        <v>852.59020492374157</v>
      </c>
      <c r="AD17" t="b">
        <f t="shared" si="29"/>
        <v>1</v>
      </c>
      <c r="AE17" t="b">
        <f t="shared" si="30"/>
        <v>1</v>
      </c>
      <c r="AF17" t="b">
        <f t="shared" si="5"/>
        <v>1</v>
      </c>
      <c r="AG17" t="b">
        <f t="shared" si="31"/>
        <v>1</v>
      </c>
      <c r="AH17" t="b">
        <f t="shared" si="6"/>
        <v>1</v>
      </c>
      <c r="AI17" t="b">
        <f t="shared" si="32"/>
        <v>1</v>
      </c>
      <c r="AK17" t="s">
        <v>194</v>
      </c>
      <c r="AL17">
        <f>inputs!$B$24</f>
        <v>5.3</v>
      </c>
    </row>
    <row r="18" spans="1:38" x14ac:dyDescent="0.35">
      <c r="A18">
        <v>16</v>
      </c>
      <c r="B18">
        <f t="shared" si="7"/>
        <v>82</v>
      </c>
      <c r="C18">
        <f t="shared" si="8"/>
        <v>2028</v>
      </c>
      <c r="D18">
        <f t="shared" si="9"/>
        <v>2.34861587538518E-2</v>
      </c>
      <c r="E18">
        <f t="shared" si="10"/>
        <v>1.9785695807299497E-3</v>
      </c>
      <c r="F18">
        <f t="shared" si="11"/>
        <v>9.0446586645528015E-2</v>
      </c>
      <c r="G18">
        <f t="shared" si="12"/>
        <v>45.622672389013516</v>
      </c>
      <c r="H18" t="b">
        <f t="shared" si="13"/>
        <v>0</v>
      </c>
      <c r="I18">
        <f t="shared" si="14"/>
        <v>1</v>
      </c>
      <c r="J18">
        <f t="shared" si="15"/>
        <v>852.59020492374134</v>
      </c>
      <c r="K18">
        <f t="shared" si="16"/>
        <v>5.4994897948346448</v>
      </c>
      <c r="L18">
        <f t="shared" si="17"/>
        <v>38974.557475160509</v>
      </c>
      <c r="M18">
        <f t="shared" si="18"/>
        <v>251.39883129669886</v>
      </c>
      <c r="N18">
        <f t="shared" si="0"/>
        <v>0.95202574614566238</v>
      </c>
      <c r="O18">
        <f t="shared" si="19"/>
        <v>0.99679512938761206</v>
      </c>
      <c r="P18">
        <f t="shared" si="20"/>
        <v>858.08969471857597</v>
      </c>
      <c r="Q18">
        <f t="shared" si="21"/>
        <v>2.1844786378943163E-2</v>
      </c>
      <c r="R18">
        <f t="shared" si="22"/>
        <v>1.8388835452038954E-3</v>
      </c>
      <c r="S18">
        <f t="shared" si="23"/>
        <v>858.44408263560206</v>
      </c>
      <c r="T18">
        <f t="shared" si="24"/>
        <v>38974.557475160509</v>
      </c>
      <c r="U18">
        <f t="shared" si="1"/>
        <v>5493891.8742653318</v>
      </c>
      <c r="V18">
        <f t="shared" si="25"/>
        <v>686.26480491504697</v>
      </c>
      <c r="W18">
        <f t="shared" si="2"/>
        <v>120420.21185037651</v>
      </c>
      <c r="X18">
        <f t="shared" si="3"/>
        <v>124167.52932713501</v>
      </c>
      <c r="Y18">
        <f t="shared" si="4"/>
        <v>170962.63757977783</v>
      </c>
      <c r="Z18">
        <f t="shared" si="26"/>
        <v>37224.080522727141</v>
      </c>
      <c r="AA18">
        <f t="shared" si="27"/>
        <v>893.44943692626885</v>
      </c>
      <c r="AB18">
        <f t="shared" si="28"/>
        <v>13</v>
      </c>
      <c r="AC18">
        <f>$AL$7*INDEX(I_cur,MATCH(AB18-$AL$13,cpi_u,0))/INDEX(I_cur,MATCH(AB2-$AL$13,cpi_u,0))</f>
        <v>852.59020492374157</v>
      </c>
      <c r="AD18" t="b">
        <f t="shared" si="29"/>
        <v>1</v>
      </c>
      <c r="AE18" t="b">
        <f t="shared" si="30"/>
        <v>1</v>
      </c>
      <c r="AF18" t="b">
        <f t="shared" si="5"/>
        <v>1</v>
      </c>
      <c r="AG18" t="b">
        <f t="shared" si="31"/>
        <v>1</v>
      </c>
      <c r="AH18" t="b">
        <f t="shared" si="6"/>
        <v>1</v>
      </c>
      <c r="AI18" t="b">
        <f t="shared" si="32"/>
        <v>1</v>
      </c>
      <c r="AK18" t="s">
        <v>195</v>
      </c>
      <c r="AL18">
        <f>INDEX(I_cur,MATCH(0,cpi_u,0))</f>
        <v>103.3032</v>
      </c>
    </row>
    <row r="19" spans="1:38" x14ac:dyDescent="0.35">
      <c r="A19">
        <v>17</v>
      </c>
      <c r="B19">
        <f t="shared" si="7"/>
        <v>82</v>
      </c>
      <c r="C19">
        <f t="shared" si="8"/>
        <v>2028</v>
      </c>
      <c r="D19">
        <f t="shared" si="9"/>
        <v>2.34861587538518E-2</v>
      </c>
      <c r="E19">
        <f t="shared" si="10"/>
        <v>1.9785695807299497E-3</v>
      </c>
      <c r="F19">
        <f t="shared" si="11"/>
        <v>9.0267631780510324E-2</v>
      </c>
      <c r="G19">
        <f t="shared" si="12"/>
        <v>45.532404757233003</v>
      </c>
      <c r="H19" t="b">
        <f t="shared" si="13"/>
        <v>0</v>
      </c>
      <c r="I19">
        <f t="shared" si="14"/>
        <v>1</v>
      </c>
      <c r="J19">
        <f t="shared" si="15"/>
        <v>852.59020492374134</v>
      </c>
      <c r="K19">
        <f t="shared" si="16"/>
        <v>5.5130530202787371</v>
      </c>
      <c r="L19">
        <f t="shared" si="17"/>
        <v>38897.443601317747</v>
      </c>
      <c r="M19">
        <f t="shared" si="18"/>
        <v>251.5202118074383</v>
      </c>
      <c r="N19">
        <f t="shared" si="0"/>
        <v>0.94895847780643494</v>
      </c>
      <c r="O19">
        <f t="shared" si="19"/>
        <v>0.99677816660773566</v>
      </c>
      <c r="P19">
        <f t="shared" si="20"/>
        <v>858.10325794402013</v>
      </c>
      <c r="Q19">
        <f t="shared" si="21"/>
        <v>2.1844786378943163E-2</v>
      </c>
      <c r="R19">
        <f t="shared" si="22"/>
        <v>1.8388835452038954E-3</v>
      </c>
      <c r="S19">
        <f t="shared" si="23"/>
        <v>858.45851987725359</v>
      </c>
      <c r="T19">
        <f t="shared" si="24"/>
        <v>38897.443601317747</v>
      </c>
      <c r="U19">
        <f t="shared" si="1"/>
        <v>5471690.4961619824</v>
      </c>
      <c r="V19">
        <f t="shared" si="25"/>
        <v>683.49153875662307</v>
      </c>
      <c r="W19">
        <f t="shared" si="2"/>
        <v>120171.34885222116</v>
      </c>
      <c r="X19">
        <f t="shared" si="3"/>
        <v>123920.05985589544</v>
      </c>
      <c r="Y19">
        <f t="shared" si="4"/>
        <v>170687.82673719057</v>
      </c>
      <c r="Z19">
        <f t="shared" si="26"/>
        <v>37031.367767703348</v>
      </c>
      <c r="AA19">
        <f t="shared" si="27"/>
        <v>888.05880752875441</v>
      </c>
      <c r="AB19">
        <f t="shared" si="28"/>
        <v>13</v>
      </c>
      <c r="AC19">
        <f>$AL$7*INDEX(I_cur,MATCH(AB19-$AL$13,cpi_u,0))/INDEX(I_cur,MATCH(AB2-$AL$13,cpi_u,0))</f>
        <v>852.59020492374157</v>
      </c>
      <c r="AD19" t="b">
        <f t="shared" si="29"/>
        <v>1</v>
      </c>
      <c r="AE19" t="b">
        <f t="shared" si="30"/>
        <v>1</v>
      </c>
      <c r="AF19" t="b">
        <f t="shared" si="5"/>
        <v>1</v>
      </c>
      <c r="AG19" t="b">
        <f t="shared" si="31"/>
        <v>1</v>
      </c>
      <c r="AH19" t="b">
        <f t="shared" si="6"/>
        <v>1</v>
      </c>
      <c r="AI19" t="b">
        <f t="shared" si="32"/>
        <v>1</v>
      </c>
      <c r="AK19" t="s">
        <v>196</v>
      </c>
      <c r="AL19" t="s">
        <v>211</v>
      </c>
    </row>
    <row r="20" spans="1:38" x14ac:dyDescent="0.35">
      <c r="A20">
        <v>18</v>
      </c>
      <c r="B20">
        <f t="shared" si="7"/>
        <v>82</v>
      </c>
      <c r="C20">
        <f t="shared" si="8"/>
        <v>2028</v>
      </c>
      <c r="D20">
        <f t="shared" si="9"/>
        <v>2.34861587538518E-2</v>
      </c>
      <c r="E20">
        <f t="shared" si="10"/>
        <v>1.9785695807299497E-3</v>
      </c>
      <c r="F20">
        <f t="shared" si="11"/>
        <v>9.0089030990144869E-2</v>
      </c>
      <c r="G20">
        <f t="shared" si="12"/>
        <v>45.44231572624286</v>
      </c>
      <c r="H20" t="b">
        <f t="shared" si="13"/>
        <v>0</v>
      </c>
      <c r="I20">
        <f t="shared" si="14"/>
        <v>1</v>
      </c>
      <c r="J20">
        <f t="shared" si="15"/>
        <v>852.59020492374134</v>
      </c>
      <c r="K20">
        <f t="shared" si="16"/>
        <v>5.5266496962957579</v>
      </c>
      <c r="L20">
        <f t="shared" si="17"/>
        <v>38820.482302640019</v>
      </c>
      <c r="M20">
        <f t="shared" si="18"/>
        <v>251.64165092317731</v>
      </c>
      <c r="N20">
        <f t="shared" si="0"/>
        <v>0.94588519983848129</v>
      </c>
      <c r="O20">
        <f t="shared" si="19"/>
        <v>0.99676141997797663</v>
      </c>
      <c r="P20">
        <f t="shared" si="20"/>
        <v>858.11685462003709</v>
      </c>
      <c r="Q20">
        <f t="shared" si="21"/>
        <v>2.1844786378943163E-2</v>
      </c>
      <c r="R20">
        <f t="shared" si="22"/>
        <v>1.8388835452038954E-3</v>
      </c>
      <c r="S20">
        <f t="shared" si="23"/>
        <v>858.47299272503778</v>
      </c>
      <c r="T20">
        <f t="shared" si="24"/>
        <v>38820.482302640019</v>
      </c>
      <c r="U20">
        <f t="shared" si="1"/>
        <v>5449588.7754244534</v>
      </c>
      <c r="V20">
        <f t="shared" si="25"/>
        <v>680.7307212128203</v>
      </c>
      <c r="W20">
        <f t="shared" si="2"/>
        <v>119923.21888378861</v>
      </c>
      <c r="X20">
        <f t="shared" si="3"/>
        <v>123673.42745116146</v>
      </c>
      <c r="Y20">
        <f t="shared" si="4"/>
        <v>170418.16175781834</v>
      </c>
      <c r="Z20">
        <f t="shared" si="26"/>
        <v>36839.025793624918</v>
      </c>
      <c r="AA20">
        <f t="shared" si="27"/>
        <v>882.69059228333867</v>
      </c>
      <c r="AB20">
        <f t="shared" si="28"/>
        <v>13</v>
      </c>
      <c r="AC20">
        <f>$AL$7*INDEX(I_cur,MATCH(AB20-$AL$13,cpi_u,0))/INDEX(I_cur,MATCH(AB2-$AL$13,cpi_u,0))</f>
        <v>852.59020492374157</v>
      </c>
      <c r="AD20" t="b">
        <f t="shared" si="29"/>
        <v>1</v>
      </c>
      <c r="AE20" t="b">
        <f t="shared" si="30"/>
        <v>1</v>
      </c>
      <c r="AF20" t="b">
        <f t="shared" si="5"/>
        <v>1</v>
      </c>
      <c r="AG20" t="b">
        <f t="shared" si="31"/>
        <v>1</v>
      </c>
      <c r="AH20" t="b">
        <f t="shared" si="6"/>
        <v>1</v>
      </c>
      <c r="AI20" t="b">
        <f t="shared" si="32"/>
        <v>1</v>
      </c>
      <c r="AK20" t="s">
        <v>198</v>
      </c>
      <c r="AL20" t="s">
        <v>208</v>
      </c>
    </row>
    <row r="21" spans="1:38" x14ac:dyDescent="0.35">
      <c r="A21">
        <v>19</v>
      </c>
      <c r="B21">
        <f t="shared" si="7"/>
        <v>82</v>
      </c>
      <c r="C21">
        <f t="shared" si="8"/>
        <v>2028</v>
      </c>
      <c r="D21">
        <f t="shared" si="9"/>
        <v>2.34861587538518E-2</v>
      </c>
      <c r="E21">
        <f t="shared" si="10"/>
        <v>1.9785695807299497E-3</v>
      </c>
      <c r="F21">
        <f t="shared" si="11"/>
        <v>8.9910783573870334E-2</v>
      </c>
      <c r="G21">
        <f t="shared" si="12"/>
        <v>45.35240494266899</v>
      </c>
      <c r="H21" t="b">
        <f t="shared" si="13"/>
        <v>0</v>
      </c>
      <c r="I21">
        <f t="shared" si="14"/>
        <v>1</v>
      </c>
      <c r="J21">
        <f t="shared" si="15"/>
        <v>852.59020492374134</v>
      </c>
      <c r="K21">
        <f t="shared" si="16"/>
        <v>5.5402799053838425</v>
      </c>
      <c r="L21">
        <f t="shared" si="17"/>
        <v>38743.673277246751</v>
      </c>
      <c r="M21">
        <f t="shared" si="18"/>
        <v>251.76314867221149</v>
      </c>
      <c r="N21">
        <f t="shared" si="0"/>
        <v>0.94280623669695285</v>
      </c>
      <c r="O21">
        <f t="shared" si="19"/>
        <v>0.99674488707291942</v>
      </c>
      <c r="P21">
        <f t="shared" si="20"/>
        <v>858.13048482912518</v>
      </c>
      <c r="Q21">
        <f t="shared" si="21"/>
        <v>2.1844786378943163E-2</v>
      </c>
      <c r="R21">
        <f t="shared" si="22"/>
        <v>1.8388835452038954E-3</v>
      </c>
      <c r="S21">
        <f t="shared" si="23"/>
        <v>858.48750126676907</v>
      </c>
      <c r="T21">
        <f t="shared" si="24"/>
        <v>38743.673277246751</v>
      </c>
      <c r="U21">
        <f t="shared" si="1"/>
        <v>5427584.9657576624</v>
      </c>
      <c r="V21">
        <f t="shared" si="25"/>
        <v>677.98213414668191</v>
      </c>
      <c r="W21">
        <f t="shared" si="2"/>
        <v>119675.79167232246</v>
      </c>
      <c r="X21">
        <f t="shared" si="3"/>
        <v>123427.60149975898</v>
      </c>
      <c r="Y21">
        <f t="shared" si="4"/>
        <v>170153.59856178606</v>
      </c>
      <c r="Z21">
        <f t="shared" si="26"/>
        <v>36647.067140325373</v>
      </c>
      <c r="AA21">
        <f t="shared" si="27"/>
        <v>877.34482063638188</v>
      </c>
      <c r="AB21">
        <f t="shared" si="28"/>
        <v>13</v>
      </c>
      <c r="AC21">
        <f>$AL$7*INDEX(I_cur,MATCH(AB21-$AL$13,cpi_u,0))/INDEX(I_cur,MATCH(AB2-$AL$13,cpi_u,0))</f>
        <v>852.59020492374157</v>
      </c>
      <c r="AD21" t="b">
        <f t="shared" si="29"/>
        <v>1</v>
      </c>
      <c r="AE21" t="b">
        <f t="shared" si="30"/>
        <v>1</v>
      </c>
      <c r="AF21" t="b">
        <f t="shared" si="5"/>
        <v>1</v>
      </c>
      <c r="AG21" t="b">
        <f t="shared" si="31"/>
        <v>1</v>
      </c>
      <c r="AH21" t="b">
        <f t="shared" si="6"/>
        <v>1</v>
      </c>
      <c r="AI21" t="b">
        <f t="shared" si="32"/>
        <v>1</v>
      </c>
      <c r="AK21" t="s">
        <v>200</v>
      </c>
      <c r="AL21" t="s">
        <v>209</v>
      </c>
    </row>
    <row r="22" spans="1:38" x14ac:dyDescent="0.35">
      <c r="A22">
        <v>20</v>
      </c>
      <c r="B22">
        <f t="shared" si="7"/>
        <v>82</v>
      </c>
      <c r="C22">
        <f t="shared" si="8"/>
        <v>2028</v>
      </c>
      <c r="D22">
        <f t="shared" si="9"/>
        <v>2.34861587538518E-2</v>
      </c>
      <c r="E22">
        <f t="shared" si="10"/>
        <v>1.9785695807299497E-3</v>
      </c>
      <c r="F22">
        <f t="shared" si="11"/>
        <v>8.9732888832511487E-2</v>
      </c>
      <c r="G22">
        <f t="shared" si="12"/>
        <v>45.262672053836475</v>
      </c>
      <c r="H22" t="b">
        <f t="shared" si="13"/>
        <v>0</v>
      </c>
      <c r="I22">
        <f t="shared" si="14"/>
        <v>1</v>
      </c>
      <c r="J22">
        <f t="shared" si="15"/>
        <v>852.59020492374134</v>
      </c>
      <c r="K22">
        <f t="shared" si="16"/>
        <v>5.5539437302445922</v>
      </c>
      <c r="L22">
        <f t="shared" si="17"/>
        <v>38667.016223854655</v>
      </c>
      <c r="M22">
        <f t="shared" si="18"/>
        <v>251.8847050828503</v>
      </c>
      <c r="N22">
        <f t="shared" si="0"/>
        <v>0.93972190784048404</v>
      </c>
      <c r="O22">
        <f t="shared" si="19"/>
        <v>0.99672856549265676</v>
      </c>
      <c r="P22">
        <f t="shared" si="20"/>
        <v>858.14414865398589</v>
      </c>
      <c r="Q22">
        <f t="shared" si="21"/>
        <v>2.1844786378943163E-2</v>
      </c>
      <c r="R22">
        <f t="shared" si="22"/>
        <v>1.8388835452038954E-3</v>
      </c>
      <c r="S22">
        <f t="shared" si="23"/>
        <v>858.50204559047813</v>
      </c>
      <c r="T22">
        <f t="shared" si="24"/>
        <v>38667.016223854655</v>
      </c>
      <c r="U22">
        <f t="shared" si="1"/>
        <v>5405677.347698411</v>
      </c>
      <c r="V22">
        <f t="shared" si="25"/>
        <v>675.24556277293311</v>
      </c>
      <c r="W22">
        <f t="shared" si="2"/>
        <v>119429.03727090551</v>
      </c>
      <c r="X22">
        <f t="shared" si="3"/>
        <v>123182.55173007</v>
      </c>
      <c r="Y22">
        <f t="shared" si="4"/>
        <v>169894.09401449581</v>
      </c>
      <c r="Z22">
        <f t="shared" si="26"/>
        <v>36455.504050312426</v>
      </c>
      <c r="AA22">
        <f t="shared" si="27"/>
        <v>872.02151939048599</v>
      </c>
      <c r="AB22">
        <f t="shared" si="28"/>
        <v>13</v>
      </c>
      <c r="AC22">
        <f>$AL$7*INDEX(I_cur,MATCH(AB22-$AL$13,cpi_u,0))/INDEX(I_cur,MATCH(AB2-$AL$13,cpi_u,0))</f>
        <v>852.59020492374157</v>
      </c>
      <c r="AD22" t="b">
        <f t="shared" si="29"/>
        <v>1</v>
      </c>
      <c r="AE22" t="b">
        <f t="shared" si="30"/>
        <v>1</v>
      </c>
      <c r="AF22" t="b">
        <f t="shared" si="5"/>
        <v>1</v>
      </c>
      <c r="AG22" t="b">
        <f t="shared" si="31"/>
        <v>1</v>
      </c>
      <c r="AH22" t="b">
        <f t="shared" si="6"/>
        <v>1</v>
      </c>
      <c r="AI22" t="b">
        <f t="shared" si="32"/>
        <v>1</v>
      </c>
    </row>
    <row r="23" spans="1:38" x14ac:dyDescent="0.35">
      <c r="A23">
        <v>21</v>
      </c>
      <c r="B23">
        <f t="shared" si="7"/>
        <v>82</v>
      </c>
      <c r="C23">
        <f t="shared" si="8"/>
        <v>2028</v>
      </c>
      <c r="D23">
        <f t="shared" si="9"/>
        <v>2.34861587538518E-2</v>
      </c>
      <c r="E23">
        <f t="shared" si="10"/>
        <v>1.9785695807299497E-3</v>
      </c>
      <c r="F23">
        <f t="shared" si="11"/>
        <v>8.9555346068276448E-2</v>
      </c>
      <c r="G23">
        <f t="shared" si="12"/>
        <v>45.173116707768202</v>
      </c>
      <c r="H23" t="b">
        <f t="shared" si="13"/>
        <v>0</v>
      </c>
      <c r="I23">
        <f t="shared" si="14"/>
        <v>1</v>
      </c>
      <c r="J23">
        <f t="shared" si="15"/>
        <v>852.59020492374134</v>
      </c>
      <c r="K23">
        <f t="shared" si="16"/>
        <v>5.5676412537835684</v>
      </c>
      <c r="L23">
        <f t="shared" si="17"/>
        <v>38590.510841776544</v>
      </c>
      <c r="M23">
        <f t="shared" si="18"/>
        <v>252.00632018341659</v>
      </c>
      <c r="N23">
        <f t="shared" si="0"/>
        <v>0.93663252777234507</v>
      </c>
      <c r="O23">
        <f t="shared" si="19"/>
        <v>0.99671245286252985</v>
      </c>
      <c r="P23">
        <f t="shared" si="20"/>
        <v>858.1578461775249</v>
      </c>
      <c r="Q23">
        <f t="shared" si="21"/>
        <v>2.1844786378943163E-2</v>
      </c>
      <c r="R23">
        <f t="shared" si="22"/>
        <v>1.8388835452038954E-3</v>
      </c>
      <c r="S23">
        <f t="shared" si="23"/>
        <v>858.51662578441324</v>
      </c>
      <c r="T23">
        <f t="shared" si="24"/>
        <v>38590.510841776544</v>
      </c>
      <c r="U23">
        <f t="shared" si="1"/>
        <v>5383864.2281163437</v>
      </c>
      <c r="V23">
        <f t="shared" si="25"/>
        <v>672.52079559564356</v>
      </c>
      <c r="W23">
        <f t="shared" si="2"/>
        <v>119182.92605191233</v>
      </c>
      <c r="X23">
        <f t="shared" si="3"/>
        <v>122938.248205286</v>
      </c>
      <c r="Y23">
        <f t="shared" si="4"/>
        <v>169639.60590961596</v>
      </c>
      <c r="Z23">
        <f t="shared" si="26"/>
        <v>36264.348472773141</v>
      </c>
      <c r="AA23">
        <f t="shared" si="27"/>
        <v>866.72071274883626</v>
      </c>
      <c r="AB23">
        <f t="shared" si="28"/>
        <v>13</v>
      </c>
      <c r="AC23">
        <f>$AL$7*INDEX(I_cur,MATCH(AB23-$AL$13,cpi_u,0))/INDEX(I_cur,MATCH(AB2-$AL$13,cpi_u,0))</f>
        <v>852.59020492374157</v>
      </c>
      <c r="AD23" t="b">
        <f t="shared" si="29"/>
        <v>1</v>
      </c>
      <c r="AE23" t="b">
        <f t="shared" si="30"/>
        <v>1</v>
      </c>
      <c r="AF23" t="b">
        <f t="shared" si="5"/>
        <v>1</v>
      </c>
      <c r="AG23" t="b">
        <f t="shared" si="31"/>
        <v>1</v>
      </c>
      <c r="AH23" t="b">
        <f t="shared" si="6"/>
        <v>1</v>
      </c>
      <c r="AI23" t="b">
        <f t="shared" si="32"/>
        <v>1</v>
      </c>
    </row>
    <row r="24" spans="1:38" x14ac:dyDescent="0.35">
      <c r="A24">
        <v>22</v>
      </c>
      <c r="B24">
        <f t="shared" si="7"/>
        <v>82</v>
      </c>
      <c r="C24">
        <f t="shared" si="8"/>
        <v>2028</v>
      </c>
      <c r="D24">
        <f t="shared" si="9"/>
        <v>2.34861587538518E-2</v>
      </c>
      <c r="E24">
        <f t="shared" si="10"/>
        <v>1.9785695807299497E-3</v>
      </c>
      <c r="F24">
        <f t="shared" si="11"/>
        <v>8.937815458475401E-2</v>
      </c>
      <c r="G24">
        <f t="shared" si="12"/>
        <v>45.083738553183444</v>
      </c>
      <c r="H24" t="b">
        <f t="shared" si="13"/>
        <v>0</v>
      </c>
      <c r="I24">
        <f t="shared" si="14"/>
        <v>1</v>
      </c>
      <c r="J24">
        <f t="shared" si="15"/>
        <v>852.59020492374134</v>
      </c>
      <c r="K24">
        <f t="shared" si="16"/>
        <v>5.5813725591108057</v>
      </c>
      <c r="L24">
        <f t="shared" si="17"/>
        <v>38514.156830920176</v>
      </c>
      <c r="M24">
        <f t="shared" si="18"/>
        <v>252.12799400224731</v>
      </c>
      <c r="N24">
        <f t="shared" si="0"/>
        <v>0.93353840608203853</v>
      </c>
      <c r="O24">
        <f t="shared" si="19"/>
        <v>0.99669654683287001</v>
      </c>
      <c r="P24">
        <f t="shared" si="20"/>
        <v>858.17157748285217</v>
      </c>
      <c r="Q24">
        <f t="shared" si="21"/>
        <v>2.1844786378943163E-2</v>
      </c>
      <c r="R24">
        <f t="shared" si="22"/>
        <v>1.8388835452038954E-3</v>
      </c>
      <c r="S24">
        <f t="shared" si="23"/>
        <v>858.53124193703991</v>
      </c>
      <c r="T24">
        <f t="shared" si="24"/>
        <v>38514.156830920176</v>
      </c>
      <c r="U24">
        <f t="shared" si="1"/>
        <v>5362143.9397254856</v>
      </c>
      <c r="V24">
        <f t="shared" si="25"/>
        <v>669.80762434721157</v>
      </c>
      <c r="W24">
        <f t="shared" si="2"/>
        <v>118937.42870059417</v>
      </c>
      <c r="X24">
        <f t="shared" si="3"/>
        <v>122694.66131679896</v>
      </c>
      <c r="Y24">
        <f t="shared" si="4"/>
        <v>169390.09295246986</v>
      </c>
      <c r="Z24">
        <f t="shared" si="26"/>
        <v>36073.612067565293</v>
      </c>
      <c r="AA24">
        <f t="shared" si="27"/>
        <v>861.44242235918819</v>
      </c>
      <c r="AB24">
        <f t="shared" si="28"/>
        <v>13</v>
      </c>
      <c r="AC24">
        <f>$AL$7*INDEX(I_cur,MATCH(AB24-$AL$13,cpi_u,0))/INDEX(I_cur,MATCH(AB2-$AL$13,cpi_u,0))</f>
        <v>852.59020492374157</v>
      </c>
      <c r="AD24" t="b">
        <f t="shared" si="29"/>
        <v>1</v>
      </c>
      <c r="AE24" t="b">
        <f t="shared" si="30"/>
        <v>1</v>
      </c>
      <c r="AF24" t="b">
        <f t="shared" si="5"/>
        <v>1</v>
      </c>
      <c r="AG24" t="b">
        <f t="shared" si="31"/>
        <v>1</v>
      </c>
      <c r="AH24" t="b">
        <f t="shared" si="6"/>
        <v>1</v>
      </c>
      <c r="AI24" t="b">
        <f t="shared" si="32"/>
        <v>1</v>
      </c>
    </row>
    <row r="25" spans="1:38" x14ac:dyDescent="0.35">
      <c r="A25">
        <v>23</v>
      </c>
      <c r="B25">
        <f t="shared" si="7"/>
        <v>82</v>
      </c>
      <c r="C25">
        <f t="shared" si="8"/>
        <v>2028</v>
      </c>
      <c r="D25">
        <f t="shared" si="9"/>
        <v>2.34861587538518E-2</v>
      </c>
      <c r="E25">
        <f t="shared" si="10"/>
        <v>1.9785695807299497E-3</v>
      </c>
      <c r="F25">
        <f t="shared" si="11"/>
        <v>8.9201313686910838E-2</v>
      </c>
      <c r="G25">
        <f t="shared" si="12"/>
        <v>44.99453723949653</v>
      </c>
      <c r="H25" t="b">
        <f t="shared" si="13"/>
        <v>0</v>
      </c>
      <c r="I25">
        <f t="shared" si="14"/>
        <v>1</v>
      </c>
      <c r="J25">
        <f t="shared" si="15"/>
        <v>852.59020492374134</v>
      </c>
      <c r="K25">
        <f t="shared" si="16"/>
        <v>5.5951377295413058</v>
      </c>
      <c r="L25">
        <f t="shared" si="17"/>
        <v>38437.953891787052</v>
      </c>
      <c r="M25">
        <f t="shared" si="18"/>
        <v>252.24972656769265</v>
      </c>
      <c r="N25">
        <f t="shared" si="0"/>
        <v>0.93043984748731279</v>
      </c>
      <c r="O25">
        <f t="shared" si="19"/>
        <v>0.9966808450787471</v>
      </c>
      <c r="P25">
        <f t="shared" si="20"/>
        <v>858.18534265328265</v>
      </c>
      <c r="Q25">
        <f t="shared" si="21"/>
        <v>2.1844786378943163E-2</v>
      </c>
      <c r="R25">
        <f t="shared" si="22"/>
        <v>1.8388835452038954E-3</v>
      </c>
      <c r="S25">
        <f t="shared" si="23"/>
        <v>858.54589413704184</v>
      </c>
      <c r="T25">
        <f t="shared" si="24"/>
        <v>38437.953891787052</v>
      </c>
      <c r="U25">
        <f t="shared" si="1"/>
        <v>5340514.8406060692</v>
      </c>
      <c r="V25">
        <f t="shared" si="25"/>
        <v>667.1058439286337</v>
      </c>
      <c r="W25">
        <f t="shared" si="2"/>
        <v>118692.51620879267</v>
      </c>
      <c r="X25">
        <f t="shared" si="3"/>
        <v>122451.76177772602</v>
      </c>
      <c r="Y25">
        <f t="shared" si="4"/>
        <v>169145.51474378366</v>
      </c>
      <c r="Z25">
        <f t="shared" si="26"/>
        <v>35883.306209193775</v>
      </c>
      <c r="AA25">
        <f t="shared" si="27"/>
        <v>856.18666735748684</v>
      </c>
      <c r="AB25">
        <f t="shared" si="28"/>
        <v>13</v>
      </c>
      <c r="AC25">
        <f>$AL$7*INDEX(I_cur,MATCH(AB25-$AL$13,cpi_u,0))/INDEX(I_cur,MATCH(AB2-$AL$13,cpi_u,0))</f>
        <v>852.59020492374157</v>
      </c>
      <c r="AD25" t="b">
        <f t="shared" si="29"/>
        <v>1</v>
      </c>
      <c r="AE25" t="b">
        <f t="shared" si="30"/>
        <v>1</v>
      </c>
      <c r="AF25" t="b">
        <f t="shared" si="5"/>
        <v>1</v>
      </c>
      <c r="AG25" t="b">
        <f t="shared" si="31"/>
        <v>1</v>
      </c>
      <c r="AH25" t="b">
        <f t="shared" si="6"/>
        <v>1</v>
      </c>
      <c r="AI25" t="b">
        <f t="shared" si="32"/>
        <v>1</v>
      </c>
    </row>
    <row r="26" spans="1:38" x14ac:dyDescent="0.35">
      <c r="A26">
        <v>24</v>
      </c>
      <c r="B26">
        <f t="shared" si="7"/>
        <v>83</v>
      </c>
      <c r="C26">
        <f t="shared" si="8"/>
        <v>2028</v>
      </c>
      <c r="D26">
        <f t="shared" si="9"/>
        <v>2.6331648736169451E-2</v>
      </c>
      <c r="E26">
        <f t="shared" si="10"/>
        <v>2.2212406446031618E-3</v>
      </c>
      <c r="F26">
        <f t="shared" si="11"/>
        <v>9.9943694901480237E-2</v>
      </c>
      <c r="G26">
        <f t="shared" si="12"/>
        <v>44.894593544595047</v>
      </c>
      <c r="H26" t="b">
        <f t="shared" si="13"/>
        <v>0</v>
      </c>
      <c r="I26">
        <f t="shared" si="14"/>
        <v>1</v>
      </c>
      <c r="J26">
        <f t="shared" si="15"/>
        <v>852.59020492374134</v>
      </c>
      <c r="K26">
        <f t="shared" si="16"/>
        <v>5.6089368485955484</v>
      </c>
      <c r="L26">
        <f t="shared" si="17"/>
        <v>38361.90172547126</v>
      </c>
      <c r="M26">
        <f t="shared" si="18"/>
        <v>252.37151790811672</v>
      </c>
      <c r="N26">
        <f t="shared" si="0"/>
        <v>0.92733715187655819</v>
      </c>
      <c r="O26">
        <f t="shared" si="19"/>
        <v>0.99666534529971651</v>
      </c>
      <c r="P26">
        <f t="shared" si="20"/>
        <v>858.19914177233693</v>
      </c>
      <c r="Q26">
        <f t="shared" si="21"/>
        <v>2.4491414184648407E-2</v>
      </c>
      <c r="R26">
        <f t="shared" si="22"/>
        <v>2.0642263405842298E-3</v>
      </c>
      <c r="S26">
        <f t="shared" si="23"/>
        <v>858.56058247332192</v>
      </c>
      <c r="T26">
        <f t="shared" si="24"/>
        <v>38361.90172547126</v>
      </c>
      <c r="U26">
        <f t="shared" si="1"/>
        <v>5318975.3137364257</v>
      </c>
      <c r="V26">
        <f t="shared" si="25"/>
        <v>664.41525235103097</v>
      </c>
      <c r="W26">
        <f t="shared" si="2"/>
        <v>118476.96779909452</v>
      </c>
      <c r="X26">
        <f t="shared" si="3"/>
        <v>122237.11661595159</v>
      </c>
      <c r="Y26">
        <f t="shared" si="4"/>
        <v>168810.35279998789</v>
      </c>
      <c r="Z26">
        <f t="shared" si="26"/>
        <v>35693.441990770763</v>
      </c>
      <c r="AA26">
        <f t="shared" si="27"/>
        <v>850.95346441111951</v>
      </c>
      <c r="AB26">
        <f t="shared" si="28"/>
        <v>13</v>
      </c>
      <c r="AC26">
        <f>$AL$7*INDEX(I_cur,MATCH(AB26-$AL$13,cpi_u,0))/INDEX(I_cur,MATCH(AB2-$AL$13,cpi_u,0))</f>
        <v>852.59020492374157</v>
      </c>
      <c r="AD26" t="b">
        <f t="shared" si="29"/>
        <v>1</v>
      </c>
      <c r="AE26" t="b">
        <f t="shared" si="30"/>
        <v>1</v>
      </c>
      <c r="AF26" t="b">
        <f t="shared" si="5"/>
        <v>1</v>
      </c>
      <c r="AG26" t="b">
        <f t="shared" si="31"/>
        <v>1</v>
      </c>
      <c r="AH26" t="b">
        <f t="shared" si="6"/>
        <v>1</v>
      </c>
      <c r="AI26" t="b">
        <f t="shared" si="32"/>
        <v>1</v>
      </c>
    </row>
    <row r="27" spans="1:38" x14ac:dyDescent="0.35">
      <c r="A27">
        <v>25</v>
      </c>
      <c r="B27">
        <f t="shared" si="7"/>
        <v>83</v>
      </c>
      <c r="C27">
        <f t="shared" si="8"/>
        <v>2029</v>
      </c>
      <c r="D27">
        <f t="shared" si="9"/>
        <v>2.5821012238053286E-2</v>
      </c>
      <c r="E27">
        <f t="shared" si="10"/>
        <v>2.1776443640767473E-3</v>
      </c>
      <c r="F27">
        <f t="shared" si="11"/>
        <v>9.7764458609903723E-2</v>
      </c>
      <c r="G27">
        <f t="shared" si="12"/>
        <v>44.796829085985145</v>
      </c>
      <c r="H27" t="b">
        <f t="shared" si="13"/>
        <v>1</v>
      </c>
      <c r="I27">
        <f t="shared" si="14"/>
        <v>1.03</v>
      </c>
      <c r="J27">
        <f t="shared" si="15"/>
        <v>878.16791107145355</v>
      </c>
      <c r="K27">
        <f t="shared" si="16"/>
        <v>5.6227699999999992</v>
      </c>
      <c r="L27">
        <f t="shared" si="17"/>
        <v>39424.991431458999</v>
      </c>
      <c r="M27">
        <f t="shared" si="18"/>
        <v>252.43197374474266</v>
      </c>
      <c r="N27">
        <f t="shared" si="0"/>
        <v>0.92423061435155884</v>
      </c>
      <c r="O27">
        <f t="shared" si="19"/>
        <v>0.9966500452195699</v>
      </c>
      <c r="P27">
        <f t="shared" si="20"/>
        <v>883.79068107145349</v>
      </c>
      <c r="Q27">
        <f t="shared" si="21"/>
        <v>2.4016464435072615E-2</v>
      </c>
      <c r="R27">
        <f t="shared" si="22"/>
        <v>2.0237462926175898E-3</v>
      </c>
      <c r="S27">
        <f t="shared" si="23"/>
        <v>884.15301318271383</v>
      </c>
      <c r="T27">
        <f t="shared" si="24"/>
        <v>39424.991431458999</v>
      </c>
      <c r="U27">
        <f t="shared" si="1"/>
        <v>5296381.1510717608</v>
      </c>
      <c r="V27">
        <f t="shared" si="25"/>
        <v>661.59292184505273</v>
      </c>
      <c r="W27">
        <f t="shared" si="2"/>
        <v>118231.16187321286</v>
      </c>
      <c r="X27">
        <f t="shared" si="3"/>
        <v>121992.53114662124</v>
      </c>
      <c r="Y27">
        <f t="shared" si="4"/>
        <v>168497.41647015171</v>
      </c>
      <c r="Z27">
        <f t="shared" si="26"/>
        <v>36560.259266806897</v>
      </c>
      <c r="AA27">
        <f t="shared" si="27"/>
        <v>845.55398018252367</v>
      </c>
      <c r="AB27">
        <f t="shared" si="28"/>
        <v>25</v>
      </c>
      <c r="AC27">
        <f>$AL$7*INDEX(I_cur,MATCH(AB27-$AL$13,cpi_u,0))/INDEX(I_cur,MATCH(AB2-$AL$13,cpi_u,0))</f>
        <v>878.16791107145377</v>
      </c>
      <c r="AD27" t="b">
        <f t="shared" si="29"/>
        <v>1</v>
      </c>
      <c r="AE27" t="b">
        <f t="shared" si="30"/>
        <v>1</v>
      </c>
      <c r="AF27" t="b">
        <f t="shared" si="5"/>
        <v>1</v>
      </c>
      <c r="AG27" t="b">
        <f t="shared" si="31"/>
        <v>1</v>
      </c>
      <c r="AH27" t="b">
        <f t="shared" si="6"/>
        <v>1</v>
      </c>
      <c r="AI27" t="b">
        <f t="shared" si="32"/>
        <v>1</v>
      </c>
    </row>
    <row r="28" spans="1:38" x14ac:dyDescent="0.35">
      <c r="A28">
        <v>26</v>
      </c>
      <c r="B28">
        <f t="shared" si="7"/>
        <v>83</v>
      </c>
      <c r="C28">
        <f t="shared" si="8"/>
        <v>2029</v>
      </c>
      <c r="D28">
        <f t="shared" si="9"/>
        <v>2.5821012238053286E-2</v>
      </c>
      <c r="E28">
        <f t="shared" si="10"/>
        <v>2.1776443640767473E-3</v>
      </c>
      <c r="F28">
        <f t="shared" si="11"/>
        <v>9.7551562387604859E-2</v>
      </c>
      <c r="G28">
        <f t="shared" si="12"/>
        <v>44.699277523597537</v>
      </c>
      <c r="H28" t="b">
        <f t="shared" si="13"/>
        <v>0</v>
      </c>
      <c r="I28">
        <f t="shared" si="14"/>
        <v>1</v>
      </c>
      <c r="J28">
        <f t="shared" si="15"/>
        <v>878.16791107145355</v>
      </c>
      <c r="K28">
        <f t="shared" si="16"/>
        <v>5.6366372676876155</v>
      </c>
      <c r="L28">
        <f t="shared" si="17"/>
        <v>39339.137821064505</v>
      </c>
      <c r="M28">
        <f t="shared" si="18"/>
        <v>252.5034763002964</v>
      </c>
      <c r="N28">
        <f t="shared" si="0"/>
        <v>0.92112052527057209</v>
      </c>
      <c r="O28">
        <f t="shared" si="19"/>
        <v>0.99663494258608953</v>
      </c>
      <c r="P28">
        <f t="shared" si="20"/>
        <v>883.80454833914121</v>
      </c>
      <c r="Q28">
        <f t="shared" si="21"/>
        <v>2.4016464435072615E-2</v>
      </c>
      <c r="R28">
        <f t="shared" si="22"/>
        <v>2.0237462926175898E-3</v>
      </c>
      <c r="S28">
        <f t="shared" si="23"/>
        <v>884.16777405913501</v>
      </c>
      <c r="T28">
        <f t="shared" si="24"/>
        <v>39339.137821064505</v>
      </c>
      <c r="U28">
        <f t="shared" si="1"/>
        <v>5273879.8529220112</v>
      </c>
      <c r="V28">
        <f t="shared" si="25"/>
        <v>658.78219143053423</v>
      </c>
      <c r="W28">
        <f t="shared" si="2"/>
        <v>117985.79630594331</v>
      </c>
      <c r="X28">
        <f t="shared" si="3"/>
        <v>121748.48670087918</v>
      </c>
      <c r="Y28">
        <f t="shared" si="4"/>
        <v>168189.54219861317</v>
      </c>
      <c r="Z28">
        <f t="shared" si="26"/>
        <v>36358.435516423095</v>
      </c>
      <c r="AA28">
        <f t="shared" si="27"/>
        <v>840.18924123631939</v>
      </c>
      <c r="AB28">
        <f t="shared" si="28"/>
        <v>25</v>
      </c>
      <c r="AC28">
        <f>$AL$7*INDEX(I_cur,MATCH(AB28-$AL$13,cpi_u,0))/INDEX(I_cur,MATCH(AB2-$AL$13,cpi_u,0))</f>
        <v>878.16791107145377</v>
      </c>
      <c r="AD28" t="b">
        <f t="shared" si="29"/>
        <v>1</v>
      </c>
      <c r="AE28" t="b">
        <f t="shared" si="30"/>
        <v>1</v>
      </c>
      <c r="AF28" t="b">
        <f t="shared" si="5"/>
        <v>1</v>
      </c>
      <c r="AG28" t="b">
        <f t="shared" si="31"/>
        <v>1</v>
      </c>
      <c r="AH28" t="b">
        <f t="shared" si="6"/>
        <v>1</v>
      </c>
      <c r="AI28" t="b">
        <f t="shared" si="32"/>
        <v>1</v>
      </c>
    </row>
    <row r="29" spans="1:38" x14ac:dyDescent="0.35">
      <c r="A29">
        <v>27</v>
      </c>
      <c r="B29">
        <f t="shared" si="7"/>
        <v>83</v>
      </c>
      <c r="C29">
        <f t="shared" si="8"/>
        <v>2029</v>
      </c>
      <c r="D29">
        <f t="shared" si="9"/>
        <v>2.5821012238053286E-2</v>
      </c>
      <c r="E29">
        <f t="shared" si="10"/>
        <v>2.1776443640767473E-3</v>
      </c>
      <c r="F29">
        <f t="shared" si="11"/>
        <v>9.7339129777564606E-2</v>
      </c>
      <c r="G29">
        <f t="shared" si="12"/>
        <v>44.601938393819971</v>
      </c>
      <c r="H29" t="b">
        <f t="shared" si="13"/>
        <v>0</v>
      </c>
      <c r="I29">
        <f t="shared" si="14"/>
        <v>1</v>
      </c>
      <c r="J29">
        <f t="shared" si="15"/>
        <v>878.16791107145355</v>
      </c>
      <c r="K29">
        <f t="shared" si="16"/>
        <v>5.6505387357983539</v>
      </c>
      <c r="L29">
        <f t="shared" si="17"/>
        <v>39253.471169300821</v>
      </c>
      <c r="M29">
        <f t="shared" si="18"/>
        <v>252.5749991092886</v>
      </c>
      <c r="N29">
        <f t="shared" si="0"/>
        <v>0.91800717029170664</v>
      </c>
      <c r="O29">
        <f t="shared" si="19"/>
        <v>0.99662003517080355</v>
      </c>
      <c r="P29">
        <f t="shared" si="20"/>
        <v>883.81844980725191</v>
      </c>
      <c r="Q29">
        <f t="shared" si="21"/>
        <v>2.4016464435072615E-2</v>
      </c>
      <c r="R29">
        <f t="shared" si="22"/>
        <v>2.0237462926175898E-3</v>
      </c>
      <c r="S29">
        <f t="shared" si="23"/>
        <v>884.18257133985946</v>
      </c>
      <c r="T29">
        <f t="shared" si="24"/>
        <v>39253.471169300821</v>
      </c>
      <c r="U29">
        <f t="shared" si="1"/>
        <v>5251469.8243987737</v>
      </c>
      <c r="V29">
        <f t="shared" si="25"/>
        <v>655.98286188335476</v>
      </c>
      <c r="W29">
        <f t="shared" si="2"/>
        <v>117740.84296583875</v>
      </c>
      <c r="X29">
        <f t="shared" si="3"/>
        <v>121504.95491311698</v>
      </c>
      <c r="Y29">
        <f t="shared" si="4"/>
        <v>167886.68917994536</v>
      </c>
      <c r="Z29">
        <f t="shared" si="26"/>
        <v>36157.177982159628</v>
      </c>
      <c r="AA29">
        <f t="shared" si="27"/>
        <v>834.84898664715604</v>
      </c>
      <c r="AB29">
        <f t="shared" si="28"/>
        <v>25</v>
      </c>
      <c r="AC29">
        <f>$AL$7*INDEX(I_cur,MATCH(AB29-$AL$13,cpi_u,0))/INDEX(I_cur,MATCH(AB2-$AL$13,cpi_u,0))</f>
        <v>878.16791107145377</v>
      </c>
      <c r="AD29" t="b">
        <f t="shared" si="29"/>
        <v>1</v>
      </c>
      <c r="AE29" t="b">
        <f t="shared" si="30"/>
        <v>1</v>
      </c>
      <c r="AF29" t="b">
        <f t="shared" si="5"/>
        <v>1</v>
      </c>
      <c r="AG29" t="b">
        <f t="shared" si="31"/>
        <v>1</v>
      </c>
      <c r="AH29" t="b">
        <f t="shared" si="6"/>
        <v>1</v>
      </c>
      <c r="AI29" t="b">
        <f t="shared" si="32"/>
        <v>1</v>
      </c>
    </row>
    <row r="30" spans="1:38" x14ac:dyDescent="0.35">
      <c r="A30">
        <v>28</v>
      </c>
      <c r="B30">
        <f t="shared" si="7"/>
        <v>83</v>
      </c>
      <c r="C30">
        <f t="shared" si="8"/>
        <v>2029</v>
      </c>
      <c r="D30">
        <f t="shared" si="9"/>
        <v>2.5821012238053286E-2</v>
      </c>
      <c r="E30">
        <f t="shared" si="10"/>
        <v>2.1776443640767473E-3</v>
      </c>
      <c r="F30">
        <f t="shared" si="11"/>
        <v>9.7127159770200353E-2</v>
      </c>
      <c r="G30">
        <f t="shared" si="12"/>
        <v>44.504811234049768</v>
      </c>
      <c r="H30" t="b">
        <f t="shared" si="13"/>
        <v>0</v>
      </c>
      <c r="I30">
        <f t="shared" si="14"/>
        <v>1</v>
      </c>
      <c r="J30">
        <f t="shared" si="15"/>
        <v>878.16791107145355</v>
      </c>
      <c r="K30">
        <f t="shared" si="16"/>
        <v>5.6644744886796827</v>
      </c>
      <c r="L30">
        <f t="shared" si="17"/>
        <v>39167.991069038544</v>
      </c>
      <c r="M30">
        <f t="shared" si="18"/>
        <v>252.6465421774561</v>
      </c>
      <c r="N30">
        <f t="shared" si="0"/>
        <v>0.91489083041657404</v>
      </c>
      <c r="O30">
        <f t="shared" si="19"/>
        <v>0.99660532076874486</v>
      </c>
      <c r="P30">
        <f t="shared" si="20"/>
        <v>883.83238556013328</v>
      </c>
      <c r="Q30">
        <f t="shared" si="21"/>
        <v>2.4016464435072615E-2</v>
      </c>
      <c r="R30">
        <f t="shared" si="22"/>
        <v>2.0237462926175898E-3</v>
      </c>
      <c r="S30">
        <f t="shared" si="23"/>
        <v>884.19740511467012</v>
      </c>
      <c r="T30">
        <f t="shared" si="24"/>
        <v>39167.991069038544</v>
      </c>
      <c r="U30">
        <f t="shared" si="1"/>
        <v>5229149.4946237141</v>
      </c>
      <c r="V30">
        <f t="shared" si="25"/>
        <v>653.19473697859064</v>
      </c>
      <c r="W30">
        <f t="shared" si="2"/>
        <v>117496.27398987798</v>
      </c>
      <c r="X30">
        <f t="shared" si="3"/>
        <v>121261.9077012668</v>
      </c>
      <c r="Y30">
        <f t="shared" si="4"/>
        <v>167588.81750193346</v>
      </c>
      <c r="Z30">
        <f t="shared" si="26"/>
        <v>35956.496647298911</v>
      </c>
      <c r="AA30">
        <f t="shared" si="27"/>
        <v>829.53321260638927</v>
      </c>
      <c r="AB30">
        <f t="shared" si="28"/>
        <v>25</v>
      </c>
      <c r="AC30">
        <f>$AL$7*INDEX(I_cur,MATCH(AB30-$AL$13,cpi_u,0))/INDEX(I_cur,MATCH(AB2-$AL$13,cpi_u,0))</f>
        <v>878.16791107145377</v>
      </c>
      <c r="AD30" t="b">
        <f t="shared" si="29"/>
        <v>1</v>
      </c>
      <c r="AE30" t="b">
        <f t="shared" si="30"/>
        <v>1</v>
      </c>
      <c r="AF30" t="b">
        <f t="shared" si="5"/>
        <v>1</v>
      </c>
      <c r="AG30" t="b">
        <f t="shared" si="31"/>
        <v>1</v>
      </c>
      <c r="AH30" t="b">
        <f t="shared" si="6"/>
        <v>1</v>
      </c>
      <c r="AI30" t="b">
        <f t="shared" si="32"/>
        <v>1</v>
      </c>
    </row>
    <row r="31" spans="1:38" x14ac:dyDescent="0.35">
      <c r="A31">
        <v>29</v>
      </c>
      <c r="B31">
        <f t="shared" si="7"/>
        <v>83</v>
      </c>
      <c r="C31">
        <f t="shared" si="8"/>
        <v>2029</v>
      </c>
      <c r="D31">
        <f t="shared" si="9"/>
        <v>2.5821012238053286E-2</v>
      </c>
      <c r="E31">
        <f t="shared" si="10"/>
        <v>2.1776443640767473E-3</v>
      </c>
      <c r="F31">
        <f t="shared" si="11"/>
        <v>9.6915651358127991E-2</v>
      </c>
      <c r="G31">
        <f t="shared" si="12"/>
        <v>44.407895582691637</v>
      </c>
      <c r="H31" t="b">
        <f t="shared" si="13"/>
        <v>0</v>
      </c>
      <c r="I31">
        <f t="shared" si="14"/>
        <v>1</v>
      </c>
      <c r="J31">
        <f t="shared" si="15"/>
        <v>878.16791107145355</v>
      </c>
      <c r="K31">
        <f t="shared" si="16"/>
        <v>5.6784446108870998</v>
      </c>
      <c r="L31">
        <f t="shared" si="17"/>
        <v>39082.697114034847</v>
      </c>
      <c r="M31">
        <f t="shared" si="18"/>
        <v>252.71810551053755</v>
      </c>
      <c r="N31">
        <f t="shared" si="0"/>
        <v>0.91177178203418774</v>
      </c>
      <c r="O31">
        <f t="shared" si="19"/>
        <v>0.99659079719821209</v>
      </c>
      <c r="P31">
        <f t="shared" si="20"/>
        <v>883.84635568234069</v>
      </c>
      <c r="Q31">
        <f t="shared" si="21"/>
        <v>2.4016464435072615E-2</v>
      </c>
      <c r="R31">
        <f t="shared" si="22"/>
        <v>2.0237462926175898E-3</v>
      </c>
      <c r="S31">
        <f t="shared" si="23"/>
        <v>884.21227547357125</v>
      </c>
      <c r="T31">
        <f t="shared" si="24"/>
        <v>39082.697114034847</v>
      </c>
      <c r="U31">
        <f t="shared" si="1"/>
        <v>5206917.3162896903</v>
      </c>
      <c r="V31">
        <f t="shared" si="25"/>
        <v>650.41762343569337</v>
      </c>
      <c r="W31">
        <f t="shared" si="2"/>
        <v>117252.06177793141</v>
      </c>
      <c r="X31">
        <f t="shared" si="3"/>
        <v>121019.31726110139</v>
      </c>
      <c r="Y31">
        <f t="shared" si="4"/>
        <v>167295.88812993508</v>
      </c>
      <c r="Z31">
        <f t="shared" si="26"/>
        <v>35756.401217578779</v>
      </c>
      <c r="AA31">
        <f t="shared" si="27"/>
        <v>824.24191299824247</v>
      </c>
      <c r="AB31">
        <f t="shared" si="28"/>
        <v>25</v>
      </c>
      <c r="AC31">
        <f>$AL$7*INDEX(I_cur,MATCH(AB31-$AL$13,cpi_u,0))/INDEX(I_cur,MATCH(AB2-$AL$13,cpi_u,0))</f>
        <v>878.16791107145377</v>
      </c>
      <c r="AD31" t="b">
        <f t="shared" si="29"/>
        <v>1</v>
      </c>
      <c r="AE31" t="b">
        <f t="shared" si="30"/>
        <v>1</v>
      </c>
      <c r="AF31" t="b">
        <f t="shared" si="5"/>
        <v>1</v>
      </c>
      <c r="AG31" t="b">
        <f t="shared" si="31"/>
        <v>1</v>
      </c>
      <c r="AH31" t="b">
        <f t="shared" si="6"/>
        <v>1</v>
      </c>
      <c r="AI31" t="b">
        <f t="shared" si="32"/>
        <v>1</v>
      </c>
    </row>
    <row r="32" spans="1:38" x14ac:dyDescent="0.35">
      <c r="A32">
        <v>30</v>
      </c>
      <c r="B32">
        <f t="shared" si="7"/>
        <v>83</v>
      </c>
      <c r="C32">
        <f t="shared" si="8"/>
        <v>2029</v>
      </c>
      <c r="D32">
        <f t="shared" si="9"/>
        <v>2.5821012238053286E-2</v>
      </c>
      <c r="E32">
        <f t="shared" si="10"/>
        <v>2.1776443640767473E-3</v>
      </c>
      <c r="F32">
        <f t="shared" si="11"/>
        <v>9.6704603536157133E-2</v>
      </c>
      <c r="G32">
        <f t="shared" si="12"/>
        <v>44.311190979155477</v>
      </c>
      <c r="H32" t="b">
        <f t="shared" si="13"/>
        <v>0</v>
      </c>
      <c r="I32">
        <f t="shared" si="14"/>
        <v>1</v>
      </c>
      <c r="J32">
        <f t="shared" si="15"/>
        <v>878.16791107145355</v>
      </c>
      <c r="K32">
        <f t="shared" si="16"/>
        <v>5.6924491871846303</v>
      </c>
      <c r="L32">
        <f t="shared" si="17"/>
        <v>38997.588898931543</v>
      </c>
      <c r="M32">
        <f t="shared" si="18"/>
        <v>252.78968911427293</v>
      </c>
      <c r="N32">
        <f t="shared" si="0"/>
        <v>0.90865029696508193</v>
      </c>
      <c r="O32">
        <f t="shared" si="19"/>
        <v>0.99657646230053132</v>
      </c>
      <c r="P32">
        <f t="shared" si="20"/>
        <v>883.86036025863814</v>
      </c>
      <c r="Q32">
        <f t="shared" si="21"/>
        <v>2.4016464435072615E-2</v>
      </c>
      <c r="R32">
        <f t="shared" si="22"/>
        <v>2.0237462926175898E-3</v>
      </c>
      <c r="S32">
        <f t="shared" si="23"/>
        <v>884.22718250678895</v>
      </c>
      <c r="T32">
        <f t="shared" si="24"/>
        <v>38997.588898931543</v>
      </c>
      <c r="U32">
        <f t="shared" si="1"/>
        <v>5184771.765230936</v>
      </c>
      <c r="V32">
        <f t="shared" si="25"/>
        <v>647.65133086479989</v>
      </c>
      <c r="W32">
        <f t="shared" si="2"/>
        <v>117008.17898733329</v>
      </c>
      <c r="X32">
        <f t="shared" si="3"/>
        <v>120777.15606064547</v>
      </c>
      <c r="Y32">
        <f t="shared" si="4"/>
        <v>167007.86289159465</v>
      </c>
      <c r="Z32">
        <f t="shared" si="26"/>
        <v>35556.901125415468</v>
      </c>
      <c r="AA32">
        <f t="shared" si="27"/>
        <v>818.97507944371989</v>
      </c>
      <c r="AB32">
        <f t="shared" si="28"/>
        <v>25</v>
      </c>
      <c r="AC32">
        <f>$AL$7*INDEX(I_cur,MATCH(AB32-$AL$13,cpi_u,0))/INDEX(I_cur,MATCH(AB2-$AL$13,cpi_u,0))</f>
        <v>878.16791107145377</v>
      </c>
      <c r="AD32" t="b">
        <f t="shared" si="29"/>
        <v>1</v>
      </c>
      <c r="AE32" t="b">
        <f t="shared" si="30"/>
        <v>1</v>
      </c>
      <c r="AF32" t="b">
        <f t="shared" si="5"/>
        <v>1</v>
      </c>
      <c r="AG32" t="b">
        <f t="shared" si="31"/>
        <v>1</v>
      </c>
      <c r="AH32" t="b">
        <f t="shared" si="6"/>
        <v>1</v>
      </c>
      <c r="AI32" t="b">
        <f t="shared" si="32"/>
        <v>1</v>
      </c>
    </row>
    <row r="33" spans="1:35" x14ac:dyDescent="0.35">
      <c r="A33">
        <v>31</v>
      </c>
      <c r="B33">
        <f t="shared" si="7"/>
        <v>83</v>
      </c>
      <c r="C33">
        <f t="shared" si="8"/>
        <v>2029</v>
      </c>
      <c r="D33">
        <f t="shared" si="9"/>
        <v>2.5821012238053286E-2</v>
      </c>
      <c r="E33">
        <f t="shared" si="10"/>
        <v>2.1776443640767473E-3</v>
      </c>
      <c r="F33">
        <f t="shared" si="11"/>
        <v>9.6494015301286332E-2</v>
      </c>
      <c r="G33">
        <f t="shared" si="12"/>
        <v>44.214696963854188</v>
      </c>
      <c r="H33" t="b">
        <f t="shared" si="13"/>
        <v>0</v>
      </c>
      <c r="I33">
        <f t="shared" si="14"/>
        <v>1</v>
      </c>
      <c r="J33">
        <f t="shared" si="15"/>
        <v>878.16791107145355</v>
      </c>
      <c r="K33">
        <f t="shared" si="16"/>
        <v>5.7064883025453579</v>
      </c>
      <c r="L33">
        <f t="shared" si="17"/>
        <v>38912.6660192532</v>
      </c>
      <c r="M33">
        <f t="shared" si="18"/>
        <v>252.86129299440412</v>
      </c>
      <c r="N33">
        <f t="shared" si="0"/>
        <v>0.90552664250563075</v>
      </c>
      <c r="O33">
        <f t="shared" si="19"/>
        <v>0.99656231393982453</v>
      </c>
      <c r="P33">
        <f t="shared" si="20"/>
        <v>883.87439937399893</v>
      </c>
      <c r="Q33">
        <f t="shared" si="21"/>
        <v>2.4016464435072615E-2</v>
      </c>
      <c r="R33">
        <f t="shared" si="22"/>
        <v>2.0237462926175898E-3</v>
      </c>
      <c r="S33">
        <f t="shared" si="23"/>
        <v>884.24212630477211</v>
      </c>
      <c r="T33">
        <f t="shared" si="24"/>
        <v>38912.6660192532</v>
      </c>
      <c r="U33">
        <f t="shared" si="1"/>
        <v>5162711.3400020702</v>
      </c>
      <c r="V33">
        <f t="shared" si="25"/>
        <v>644.89567171414444</v>
      </c>
      <c r="W33">
        <f t="shared" si="2"/>
        <v>116764.59852755789</v>
      </c>
      <c r="X33">
        <f t="shared" si="3"/>
        <v>120535.39683469491</v>
      </c>
      <c r="Y33">
        <f t="shared" si="4"/>
        <v>166724.70446187796</v>
      </c>
      <c r="Z33">
        <f t="shared" si="26"/>
        <v>35358.005534097472</v>
      </c>
      <c r="AA33">
        <f t="shared" si="27"/>
        <v>813.73270134406255</v>
      </c>
      <c r="AB33">
        <f t="shared" si="28"/>
        <v>25</v>
      </c>
      <c r="AC33">
        <f>$AL$7*INDEX(I_cur,MATCH(AB33-$AL$13,cpi_u,0))/INDEX(I_cur,MATCH(AB2-$AL$13,cpi_u,0))</f>
        <v>878.16791107145377</v>
      </c>
      <c r="AD33" t="b">
        <f t="shared" si="29"/>
        <v>1</v>
      </c>
      <c r="AE33" t="b">
        <f t="shared" si="30"/>
        <v>1</v>
      </c>
      <c r="AF33" t="b">
        <f t="shared" si="5"/>
        <v>1</v>
      </c>
      <c r="AG33" t="b">
        <f t="shared" si="31"/>
        <v>1</v>
      </c>
      <c r="AH33" t="b">
        <f t="shared" si="6"/>
        <v>1</v>
      </c>
      <c r="AI33" t="b">
        <f t="shared" si="32"/>
        <v>1</v>
      </c>
    </row>
    <row r="34" spans="1:35" x14ac:dyDescent="0.35">
      <c r="A34">
        <v>32</v>
      </c>
      <c r="B34">
        <f t="shared" si="7"/>
        <v>83</v>
      </c>
      <c r="C34">
        <f t="shared" si="8"/>
        <v>2029</v>
      </c>
      <c r="D34">
        <f t="shared" si="9"/>
        <v>2.5821012238053286E-2</v>
      </c>
      <c r="E34">
        <f t="shared" si="10"/>
        <v>2.1776443640767473E-3</v>
      </c>
      <c r="F34">
        <f t="shared" si="11"/>
        <v>9.6283885652698339E-2</v>
      </c>
      <c r="G34">
        <f t="shared" si="12"/>
        <v>44.118413078201492</v>
      </c>
      <c r="H34" t="b">
        <f t="shared" si="13"/>
        <v>0</v>
      </c>
      <c r="I34">
        <f t="shared" si="14"/>
        <v>1</v>
      </c>
      <c r="J34">
        <f t="shared" si="15"/>
        <v>878.16791107145355</v>
      </c>
      <c r="K34">
        <f t="shared" si="16"/>
        <v>5.7205620421519292</v>
      </c>
      <c r="L34">
        <f t="shared" si="17"/>
        <v>38827.928071405171</v>
      </c>
      <c r="M34">
        <f t="shared" si="18"/>
        <v>252.93291715667442</v>
      </c>
      <c r="N34">
        <f t="shared" si="0"/>
        <v>0.90240108147253872</v>
      </c>
      <c r="O34">
        <f t="shared" si="19"/>
        <v>0.99654835000277464</v>
      </c>
      <c r="P34">
        <f t="shared" si="20"/>
        <v>883.88847311360553</v>
      </c>
      <c r="Q34">
        <f t="shared" si="21"/>
        <v>2.4016464435072615E-2</v>
      </c>
      <c r="R34">
        <f t="shared" si="22"/>
        <v>2.0237462926175898E-3</v>
      </c>
      <c r="S34">
        <f t="shared" si="23"/>
        <v>884.25710695819248</v>
      </c>
      <c r="T34">
        <f t="shared" si="24"/>
        <v>38827.928071405171</v>
      </c>
      <c r="U34">
        <f t="shared" si="1"/>
        <v>5140734.5614657467</v>
      </c>
      <c r="V34">
        <f t="shared" si="25"/>
        <v>642.15046121855062</v>
      </c>
      <c r="W34">
        <f t="shared" si="2"/>
        <v>116521.29355499719</v>
      </c>
      <c r="X34">
        <f t="shared" si="3"/>
        <v>120294.01257944194</v>
      </c>
      <c r="Y34">
        <f t="shared" si="4"/>
        <v>166446.37634844307</v>
      </c>
      <c r="Z34">
        <f t="shared" si="26"/>
        <v>35159.723341949655</v>
      </c>
      <c r="AA34">
        <f t="shared" si="27"/>
        <v>808.51476592374775</v>
      </c>
      <c r="AB34">
        <f t="shared" si="28"/>
        <v>25</v>
      </c>
      <c r="AC34">
        <f>$AL$7*INDEX(I_cur,MATCH(AB34-$AL$13,cpi_u,0))/INDEX(I_cur,MATCH(AB2-$AL$13,cpi_u,0))</f>
        <v>878.16791107145377</v>
      </c>
      <c r="AD34" t="b">
        <f t="shared" si="29"/>
        <v>1</v>
      </c>
      <c r="AE34" t="b">
        <f t="shared" si="30"/>
        <v>1</v>
      </c>
      <c r="AF34" t="b">
        <f t="shared" si="5"/>
        <v>1</v>
      </c>
      <c r="AG34" t="b">
        <f t="shared" si="31"/>
        <v>1</v>
      </c>
      <c r="AH34" t="b">
        <f t="shared" si="6"/>
        <v>1</v>
      </c>
      <c r="AI34" t="b">
        <f t="shared" si="32"/>
        <v>1</v>
      </c>
    </row>
    <row r="35" spans="1:35" x14ac:dyDescent="0.35">
      <c r="A35">
        <v>33</v>
      </c>
      <c r="B35">
        <f t="shared" si="7"/>
        <v>83</v>
      </c>
      <c r="C35">
        <f t="shared" si="8"/>
        <v>2029</v>
      </c>
      <c r="D35">
        <f t="shared" si="9"/>
        <v>2.5821012238053286E-2</v>
      </c>
      <c r="E35">
        <f t="shared" si="10"/>
        <v>2.1776443640767473E-3</v>
      </c>
      <c r="F35">
        <f t="shared" si="11"/>
        <v>9.6074213591755345E-2</v>
      </c>
      <c r="G35">
        <f t="shared" si="12"/>
        <v>44.022338864609736</v>
      </c>
      <c r="H35" t="b">
        <f t="shared" si="13"/>
        <v>0</v>
      </c>
      <c r="I35">
        <f t="shared" si="14"/>
        <v>1</v>
      </c>
      <c r="J35">
        <f t="shared" si="15"/>
        <v>878.16791107145355</v>
      </c>
      <c r="K35">
        <f t="shared" si="16"/>
        <v>5.7346704913970772</v>
      </c>
      <c r="L35">
        <f t="shared" si="17"/>
        <v>38743.3746526717</v>
      </c>
      <c r="M35">
        <f t="shared" si="18"/>
        <v>253.00456160682899</v>
      </c>
      <c r="N35">
        <f t="shared" si="0"/>
        <v>0.89927387224748401</v>
      </c>
      <c r="O35">
        <f t="shared" si="19"/>
        <v>0.99653456839839805</v>
      </c>
      <c r="P35">
        <f t="shared" si="20"/>
        <v>883.90258156285063</v>
      </c>
      <c r="Q35">
        <f t="shared" si="21"/>
        <v>2.4016464435072615E-2</v>
      </c>
      <c r="R35">
        <f t="shared" si="22"/>
        <v>2.0237462926175898E-3</v>
      </c>
      <c r="S35">
        <f t="shared" si="23"/>
        <v>884.27212455794563</v>
      </c>
      <c r="T35">
        <f t="shared" si="24"/>
        <v>38743.3746526717</v>
      </c>
      <c r="U35">
        <f t="shared" si="1"/>
        <v>5118839.9723887183</v>
      </c>
      <c r="V35">
        <f t="shared" si="25"/>
        <v>639.41551734897337</v>
      </c>
      <c r="W35">
        <f t="shared" si="2"/>
        <v>116278.23746783777</v>
      </c>
      <c r="X35">
        <f t="shared" si="3"/>
        <v>120052.97654720338</v>
      </c>
      <c r="Y35">
        <f t="shared" si="4"/>
        <v>166172.8428773178</v>
      </c>
      <c r="Z35">
        <f t="shared" si="26"/>
        <v>34962.063186466687</v>
      </c>
      <c r="AA35">
        <f t="shared" si="27"/>
        <v>803.32125827302752</v>
      </c>
      <c r="AB35">
        <f t="shared" si="28"/>
        <v>25</v>
      </c>
      <c r="AC35">
        <f>$AL$7*INDEX(I_cur,MATCH(AB35-$AL$13,cpi_u,0))/INDEX(I_cur,MATCH(AB2-$AL$13,cpi_u,0))</f>
        <v>878.16791107145377</v>
      </c>
      <c r="AD35" t="b">
        <f t="shared" si="29"/>
        <v>1</v>
      </c>
      <c r="AE35" t="b">
        <f t="shared" si="30"/>
        <v>1</v>
      </c>
      <c r="AF35" t="b">
        <f t="shared" si="5"/>
        <v>1</v>
      </c>
      <c r="AG35" t="b">
        <f t="shared" si="31"/>
        <v>1</v>
      </c>
      <c r="AH35" t="b">
        <f t="shared" si="6"/>
        <v>1</v>
      </c>
      <c r="AI35" t="b">
        <f t="shared" si="32"/>
        <v>1</v>
      </c>
    </row>
    <row r="36" spans="1:35" x14ac:dyDescent="0.35">
      <c r="A36">
        <v>34</v>
      </c>
      <c r="B36">
        <f t="shared" si="7"/>
        <v>83</v>
      </c>
      <c r="C36">
        <f t="shared" si="8"/>
        <v>2029</v>
      </c>
      <c r="D36">
        <f t="shared" si="9"/>
        <v>2.5821012238053286E-2</v>
      </c>
      <c r="E36">
        <f t="shared" si="10"/>
        <v>2.1776443640767473E-3</v>
      </c>
      <c r="F36">
        <f t="shared" si="11"/>
        <v>9.5864998121994144E-2</v>
      </c>
      <c r="G36">
        <f t="shared" si="12"/>
        <v>43.92647386648774</v>
      </c>
      <c r="H36" t="b">
        <f t="shared" si="13"/>
        <v>0</v>
      </c>
      <c r="I36">
        <f t="shared" si="14"/>
        <v>1</v>
      </c>
      <c r="J36">
        <f t="shared" si="15"/>
        <v>878.16791107145355</v>
      </c>
      <c r="K36">
        <f t="shared" si="16"/>
        <v>5.7488137358841307</v>
      </c>
      <c r="L36">
        <f t="shared" si="17"/>
        <v>38659.005361213996</v>
      </c>
      <c r="M36">
        <f t="shared" si="18"/>
        <v>253.07622635061426</v>
      </c>
      <c r="N36">
        <f t="shared" si="0"/>
        <v>0.89614526882188905</v>
      </c>
      <c r="O36">
        <f t="shared" si="19"/>
        <v>0.99652096705781534</v>
      </c>
      <c r="P36">
        <f t="shared" si="20"/>
        <v>883.91672480733769</v>
      </c>
      <c r="Q36">
        <f t="shared" si="21"/>
        <v>2.4016464435072615E-2</v>
      </c>
      <c r="R36">
        <f t="shared" si="22"/>
        <v>2.0237462926175898E-3</v>
      </c>
      <c r="S36">
        <f t="shared" si="23"/>
        <v>884.287179195151</v>
      </c>
      <c r="T36">
        <f t="shared" si="24"/>
        <v>38659.005361213996</v>
      </c>
      <c r="U36">
        <f t="shared" si="1"/>
        <v>5097026.1370461322</v>
      </c>
      <c r="V36">
        <f t="shared" si="25"/>
        <v>636.6906607630707</v>
      </c>
      <c r="W36">
        <f t="shared" si="2"/>
        <v>116035.40390103422</v>
      </c>
      <c r="X36">
        <f t="shared" si="3"/>
        <v>119812.26224124951</v>
      </c>
      <c r="Y36">
        <f t="shared" si="4"/>
        <v>165904.06917889309</v>
      </c>
      <c r="Z36">
        <f t="shared" si="26"/>
        <v>34765.033448415154</v>
      </c>
      <c r="AA36">
        <f t="shared" si="27"/>
        <v>798.15216139000574</v>
      </c>
      <c r="AB36">
        <f t="shared" si="28"/>
        <v>25</v>
      </c>
      <c r="AC36">
        <f>$AL$7*INDEX(I_cur,MATCH(AB36-$AL$13,cpi_u,0))/INDEX(I_cur,MATCH(AB2-$AL$13,cpi_u,0))</f>
        <v>878.16791107145377</v>
      </c>
      <c r="AD36" t="b">
        <f t="shared" si="29"/>
        <v>1</v>
      </c>
      <c r="AE36" t="b">
        <f t="shared" si="30"/>
        <v>1</v>
      </c>
      <c r="AF36" t="b">
        <f t="shared" si="5"/>
        <v>1</v>
      </c>
      <c r="AG36" t="b">
        <f t="shared" si="31"/>
        <v>1</v>
      </c>
      <c r="AH36" t="b">
        <f t="shared" si="6"/>
        <v>1</v>
      </c>
      <c r="AI36" t="b">
        <f t="shared" si="32"/>
        <v>1</v>
      </c>
    </row>
    <row r="37" spans="1:35" x14ac:dyDescent="0.35">
      <c r="A37">
        <v>35</v>
      </c>
      <c r="B37">
        <f t="shared" si="7"/>
        <v>83</v>
      </c>
      <c r="C37">
        <f t="shared" si="8"/>
        <v>2029</v>
      </c>
      <c r="D37">
        <f t="shared" si="9"/>
        <v>2.5821012238053286E-2</v>
      </c>
      <c r="E37">
        <f t="shared" si="10"/>
        <v>2.1776443640767473E-3</v>
      </c>
      <c r="F37">
        <f t="shared" si="11"/>
        <v>9.5656238249121561E-2</v>
      </c>
      <c r="G37">
        <f t="shared" si="12"/>
        <v>43.83081762823862</v>
      </c>
      <c r="H37" t="b">
        <f t="shared" si="13"/>
        <v>0</v>
      </c>
      <c r="I37">
        <f t="shared" si="14"/>
        <v>1</v>
      </c>
      <c r="J37">
        <f t="shared" si="15"/>
        <v>878.16791107145355</v>
      </c>
      <c r="K37">
        <f t="shared" si="16"/>
        <v>5.7629918614275457</v>
      </c>
      <c r="L37">
        <f t="shared" si="17"/>
        <v>38574.819796068332</v>
      </c>
      <c r="M37">
        <f t="shared" si="18"/>
        <v>253.14791139377863</v>
      </c>
      <c r="N37">
        <f t="shared" si="0"/>
        <v>0.89301552084180025</v>
      </c>
      <c r="O37">
        <f t="shared" si="19"/>
        <v>0.99650754393402829</v>
      </c>
      <c r="P37">
        <f t="shared" si="20"/>
        <v>883.93090293288105</v>
      </c>
      <c r="Q37">
        <f t="shared" si="21"/>
        <v>2.4016464435072615E-2</v>
      </c>
      <c r="R37">
        <f t="shared" si="22"/>
        <v>2.0237462926175898E-3</v>
      </c>
      <c r="S37">
        <f t="shared" si="23"/>
        <v>884.30227096115311</v>
      </c>
      <c r="T37">
        <f t="shared" si="24"/>
        <v>38574.819796068332</v>
      </c>
      <c r="U37">
        <f t="shared" si="1"/>
        <v>5075291.6408338491</v>
      </c>
      <c r="V37">
        <f t="shared" si="25"/>
        <v>633.97571475677648</v>
      </c>
      <c r="W37">
        <f t="shared" si="2"/>
        <v>115792.76672137686</v>
      </c>
      <c r="X37">
        <f t="shared" si="3"/>
        <v>119571.84341073132</v>
      </c>
      <c r="Y37">
        <f t="shared" si="4"/>
        <v>165640.02117422328</v>
      </c>
      <c r="Z37">
        <f t="shared" si="26"/>
        <v>34568.642255903585</v>
      </c>
      <c r="AA37">
        <f t="shared" si="27"/>
        <v>793.00745622225281</v>
      </c>
      <c r="AB37">
        <f t="shared" si="28"/>
        <v>25</v>
      </c>
      <c r="AC37">
        <f>$AL$7*INDEX(I_cur,MATCH(AB37-$AL$13,cpi_u,0))/INDEX(I_cur,MATCH(AB2-$AL$13,cpi_u,0))</f>
        <v>878.16791107145377</v>
      </c>
      <c r="AD37" t="b">
        <f t="shared" si="29"/>
        <v>1</v>
      </c>
      <c r="AE37" t="b">
        <f t="shared" si="30"/>
        <v>1</v>
      </c>
      <c r="AF37" t="b">
        <f t="shared" si="5"/>
        <v>1</v>
      </c>
      <c r="AG37" t="b">
        <f t="shared" si="31"/>
        <v>1</v>
      </c>
      <c r="AH37" t="b">
        <f t="shared" si="6"/>
        <v>1</v>
      </c>
      <c r="AI37" t="b">
        <f t="shared" si="32"/>
        <v>1</v>
      </c>
    </row>
    <row r="38" spans="1:35" x14ac:dyDescent="0.35">
      <c r="A38">
        <v>36</v>
      </c>
      <c r="B38">
        <f t="shared" si="7"/>
        <v>84</v>
      </c>
      <c r="C38">
        <f t="shared" si="8"/>
        <v>2029</v>
      </c>
      <c r="D38">
        <f t="shared" si="9"/>
        <v>2.8946555431810468E-2</v>
      </c>
      <c r="E38">
        <f t="shared" si="10"/>
        <v>2.4448208335409172E-3</v>
      </c>
      <c r="F38">
        <f t="shared" si="11"/>
        <v>0.10715849608865027</v>
      </c>
      <c r="G38">
        <f t="shared" si="12"/>
        <v>43.723659132149969</v>
      </c>
      <c r="H38" t="b">
        <f t="shared" si="13"/>
        <v>0</v>
      </c>
      <c r="I38">
        <f t="shared" si="14"/>
        <v>1</v>
      </c>
      <c r="J38">
        <f t="shared" si="15"/>
        <v>878.16791107145355</v>
      </c>
      <c r="K38">
        <f t="shared" si="16"/>
        <v>5.7772049540534161</v>
      </c>
      <c r="L38">
        <f t="shared" si="17"/>
        <v>38490.817557144153</v>
      </c>
      <c r="M38">
        <f t="shared" si="18"/>
        <v>253.21961674207196</v>
      </c>
      <c r="N38">
        <f t="shared" si="0"/>
        <v>0.88988487365285185</v>
      </c>
      <c r="O38">
        <f t="shared" si="19"/>
        <v>0.99649429700169456</v>
      </c>
      <c r="P38">
        <f t="shared" si="20"/>
        <v>883.94511602550699</v>
      </c>
      <c r="Q38">
        <f t="shared" si="21"/>
        <v>2.6923573430688501E-2</v>
      </c>
      <c r="R38">
        <f t="shared" si="22"/>
        <v>2.2718032510886665E-3</v>
      </c>
      <c r="S38">
        <f t="shared" si="23"/>
        <v>884.31739994752149</v>
      </c>
      <c r="T38">
        <f t="shared" si="24"/>
        <v>38490.817557144153</v>
      </c>
      <c r="U38">
        <f t="shared" si="1"/>
        <v>5053635.0898886127</v>
      </c>
      <c r="V38">
        <f t="shared" si="25"/>
        <v>631.27050521685396</v>
      </c>
      <c r="W38">
        <f t="shared" si="2"/>
        <v>115581.24800613215</v>
      </c>
      <c r="X38">
        <f t="shared" si="3"/>
        <v>119361.3625036771</v>
      </c>
      <c r="Y38">
        <f t="shared" si="4"/>
        <v>165280.4377711534</v>
      </c>
      <c r="Z38">
        <f t="shared" si="26"/>
        <v>34372.897488419796</v>
      </c>
      <c r="AA38">
        <f t="shared" si="27"/>
        <v>787.88712170795452</v>
      </c>
      <c r="AB38">
        <f t="shared" si="28"/>
        <v>25</v>
      </c>
      <c r="AC38">
        <f>$AL$7*INDEX(I_cur,MATCH(AB38-$AL$13,cpi_u,0))/INDEX(I_cur,MATCH(AB2-$AL$13,cpi_u,0))</f>
        <v>878.16791107145377</v>
      </c>
      <c r="AD38" t="b">
        <f t="shared" si="29"/>
        <v>1</v>
      </c>
      <c r="AE38" t="b">
        <f t="shared" si="30"/>
        <v>1</v>
      </c>
      <c r="AF38" t="b">
        <f t="shared" si="5"/>
        <v>1</v>
      </c>
      <c r="AG38" t="b">
        <f t="shared" si="31"/>
        <v>1</v>
      </c>
      <c r="AH38" t="b">
        <f t="shared" si="6"/>
        <v>1</v>
      </c>
      <c r="AI38" t="b">
        <f t="shared" si="32"/>
        <v>1</v>
      </c>
    </row>
    <row r="39" spans="1:35" x14ac:dyDescent="0.35">
      <c r="A39">
        <v>37</v>
      </c>
      <c r="B39">
        <f t="shared" si="7"/>
        <v>84</v>
      </c>
      <c r="C39">
        <f t="shared" si="8"/>
        <v>2030</v>
      </c>
      <c r="D39">
        <f t="shared" si="9"/>
        <v>2.8397728740823344E-2</v>
      </c>
      <c r="E39">
        <f t="shared" si="10"/>
        <v>2.3978492396470319E-3</v>
      </c>
      <c r="F39">
        <f t="shared" si="11"/>
        <v>0.10484274280461181</v>
      </c>
      <c r="G39">
        <f t="shared" si="12"/>
        <v>43.618816389345355</v>
      </c>
      <c r="H39" t="b">
        <f t="shared" si="13"/>
        <v>1</v>
      </c>
      <c r="I39">
        <f t="shared" si="14"/>
        <v>1.03</v>
      </c>
      <c r="J39">
        <f t="shared" si="15"/>
        <v>904.51294840359719</v>
      </c>
      <c r="K39">
        <f t="shared" si="16"/>
        <v>5.7914531</v>
      </c>
      <c r="L39">
        <f t="shared" si="17"/>
        <v>39548.615836614837</v>
      </c>
      <c r="M39">
        <f t="shared" si="18"/>
        <v>253.22352122423325</v>
      </c>
      <c r="N39">
        <f t="shared" si="0"/>
        <v>0.88675356834529939</v>
      </c>
      <c r="O39">
        <f t="shared" si="19"/>
        <v>0.99648122425690988</v>
      </c>
      <c r="P39">
        <f t="shared" si="20"/>
        <v>910.30440150359721</v>
      </c>
      <c r="Q39">
        <f t="shared" si="21"/>
        <v>2.6413102478442651E-2</v>
      </c>
      <c r="R39">
        <f t="shared" si="22"/>
        <v>2.2281968059919555E-3</v>
      </c>
      <c r="S39">
        <f t="shared" si="23"/>
        <v>910.67760357819532</v>
      </c>
      <c r="T39">
        <f t="shared" si="24"/>
        <v>39548.615836614837</v>
      </c>
      <c r="U39">
        <f t="shared" si="1"/>
        <v>5030909.6729850518</v>
      </c>
      <c r="V39">
        <f t="shared" si="25"/>
        <v>628.43177919987693</v>
      </c>
      <c r="W39">
        <f t="shared" si="2"/>
        <v>115338.06025543452</v>
      </c>
      <c r="X39">
        <f t="shared" si="3"/>
        <v>119119.53331044813</v>
      </c>
      <c r="Y39">
        <f t="shared" si="4"/>
        <v>164943.37886789511</v>
      </c>
      <c r="Z39">
        <f t="shared" si="26"/>
        <v>35193.715006911174</v>
      </c>
      <c r="AA39">
        <f t="shared" si="27"/>
        <v>782.60390385763321</v>
      </c>
      <c r="AB39">
        <f t="shared" si="28"/>
        <v>37</v>
      </c>
      <c r="AC39">
        <f>$AL$7*INDEX(I_cur,MATCH(AB39-$AL$13,cpi_u,0))/INDEX(I_cur,MATCH(AB2-$AL$13,cpi_u,0))</f>
        <v>904.51294840359753</v>
      </c>
      <c r="AD39" t="b">
        <f t="shared" si="29"/>
        <v>1</v>
      </c>
      <c r="AE39" t="b">
        <f t="shared" si="30"/>
        <v>1</v>
      </c>
      <c r="AF39" t="b">
        <f t="shared" si="5"/>
        <v>1</v>
      </c>
      <c r="AG39" t="b">
        <f t="shared" si="31"/>
        <v>1</v>
      </c>
      <c r="AH39" t="b">
        <f t="shared" si="6"/>
        <v>1</v>
      </c>
      <c r="AI39" t="b">
        <f t="shared" si="32"/>
        <v>1</v>
      </c>
    </row>
    <row r="40" spans="1:35" x14ac:dyDescent="0.35">
      <c r="A40">
        <v>38</v>
      </c>
      <c r="B40">
        <f t="shared" si="7"/>
        <v>84</v>
      </c>
      <c r="C40">
        <f t="shared" si="8"/>
        <v>2030</v>
      </c>
      <c r="D40">
        <f t="shared" si="9"/>
        <v>2.8397728740823344E-2</v>
      </c>
      <c r="E40">
        <f t="shared" si="10"/>
        <v>2.3978492396470319E-3</v>
      </c>
      <c r="F40">
        <f t="shared" si="11"/>
        <v>0.10459134571349525</v>
      </c>
      <c r="G40">
        <f t="shared" si="12"/>
        <v>43.514225043631861</v>
      </c>
      <c r="H40" t="b">
        <f t="shared" si="13"/>
        <v>0</v>
      </c>
      <c r="I40">
        <f t="shared" si="14"/>
        <v>1</v>
      </c>
      <c r="J40">
        <f t="shared" si="15"/>
        <v>904.51294840359719</v>
      </c>
      <c r="K40">
        <f t="shared" si="16"/>
        <v>5.8057363857182445</v>
      </c>
      <c r="L40">
        <f t="shared" si="17"/>
        <v>39453.784218201916</v>
      </c>
      <c r="M40">
        <f t="shared" si="18"/>
        <v>253.23934941358561</v>
      </c>
      <c r="N40">
        <f t="shared" si="0"/>
        <v>0.88362184179909697</v>
      </c>
      <c r="O40">
        <f t="shared" si="19"/>
        <v>0.99646832371698679</v>
      </c>
      <c r="P40">
        <f t="shared" si="20"/>
        <v>910.3186847893154</v>
      </c>
      <c r="Q40">
        <f t="shared" si="21"/>
        <v>2.6413102478442651E-2</v>
      </c>
      <c r="R40">
        <f t="shared" si="22"/>
        <v>2.2281968059919555E-3</v>
      </c>
      <c r="S40">
        <f t="shared" si="23"/>
        <v>910.69280728090905</v>
      </c>
      <c r="T40">
        <f t="shared" si="24"/>
        <v>39453.784218201916</v>
      </c>
      <c r="U40">
        <f t="shared" si="1"/>
        <v>5008266.832669789</v>
      </c>
      <c r="V40">
        <f t="shared" si="25"/>
        <v>625.60336816680501</v>
      </c>
      <c r="W40">
        <f t="shared" si="2"/>
        <v>115094.93338438134</v>
      </c>
      <c r="X40">
        <f t="shared" si="3"/>
        <v>118877.86230921825</v>
      </c>
      <c r="Y40">
        <f t="shared" si="4"/>
        <v>164611.22055941791</v>
      </c>
      <c r="Z40">
        <f t="shared" si="26"/>
        <v>34985.78394021601</v>
      </c>
      <c r="AA40">
        <f t="shared" si="27"/>
        <v>777.35769715320998</v>
      </c>
      <c r="AB40">
        <f t="shared" si="28"/>
        <v>37</v>
      </c>
      <c r="AC40">
        <f>$AL$7*INDEX(I_cur,MATCH(AB40-$AL$13,cpi_u,0))/INDEX(I_cur,MATCH(AB2-$AL$13,cpi_u,0))</f>
        <v>904.51294840359753</v>
      </c>
      <c r="AD40" t="b">
        <f t="shared" si="29"/>
        <v>1</v>
      </c>
      <c r="AE40" t="b">
        <f t="shared" si="30"/>
        <v>1</v>
      </c>
      <c r="AF40" t="b">
        <f t="shared" si="5"/>
        <v>1</v>
      </c>
      <c r="AG40" t="b">
        <f t="shared" si="31"/>
        <v>1</v>
      </c>
      <c r="AH40" t="b">
        <f t="shared" si="6"/>
        <v>1</v>
      </c>
      <c r="AI40" t="b">
        <f t="shared" si="32"/>
        <v>1</v>
      </c>
    </row>
    <row r="41" spans="1:35" x14ac:dyDescent="0.35">
      <c r="A41">
        <v>39</v>
      </c>
      <c r="B41">
        <f t="shared" si="7"/>
        <v>84</v>
      </c>
      <c r="C41">
        <f t="shared" si="8"/>
        <v>2030</v>
      </c>
      <c r="D41">
        <f t="shared" si="9"/>
        <v>2.8397728740823344E-2</v>
      </c>
      <c r="E41">
        <f t="shared" si="10"/>
        <v>2.3978492396470319E-3</v>
      </c>
      <c r="F41">
        <f t="shared" si="11"/>
        <v>0.10434055143470249</v>
      </c>
      <c r="G41">
        <f t="shared" si="12"/>
        <v>43.409884492197158</v>
      </c>
      <c r="H41" t="b">
        <f t="shared" si="13"/>
        <v>0</v>
      </c>
      <c r="I41">
        <f t="shared" si="14"/>
        <v>1</v>
      </c>
      <c r="J41">
        <f t="shared" si="15"/>
        <v>904.51294840359719</v>
      </c>
      <c r="K41">
        <f t="shared" si="16"/>
        <v>5.8200548978723035</v>
      </c>
      <c r="L41">
        <f t="shared" si="17"/>
        <v>39359.179991713099</v>
      </c>
      <c r="M41">
        <f t="shared" si="18"/>
        <v>253.25517859230726</v>
      </c>
      <c r="N41">
        <f t="shared" si="0"/>
        <v>0.88048992672900561</v>
      </c>
      <c r="O41">
        <f t="shared" si="19"/>
        <v>0.99645559342024115</v>
      </c>
      <c r="P41">
        <f t="shared" si="20"/>
        <v>910.33300330146949</v>
      </c>
      <c r="Q41">
        <f t="shared" si="21"/>
        <v>2.6413102478442651E-2</v>
      </c>
      <c r="R41">
        <f t="shared" si="22"/>
        <v>2.2281968059919555E-3</v>
      </c>
      <c r="S41">
        <f t="shared" si="23"/>
        <v>910.70804848005537</v>
      </c>
      <c r="T41">
        <f t="shared" si="24"/>
        <v>39359.179991713099</v>
      </c>
      <c r="U41">
        <f t="shared" si="1"/>
        <v>4985705.1860699542</v>
      </c>
      <c r="V41">
        <f t="shared" si="25"/>
        <v>622.78509937725619</v>
      </c>
      <c r="W41">
        <f t="shared" si="2"/>
        <v>114851.84179575791</v>
      </c>
      <c r="X41">
        <f t="shared" si="3"/>
        <v>118636.32383322838</v>
      </c>
      <c r="Y41">
        <f t="shared" si="4"/>
        <v>164283.92810938816</v>
      </c>
      <c r="Z41">
        <f t="shared" si="26"/>
        <v>34778.631115979697</v>
      </c>
      <c r="AA41">
        <f t="shared" si="27"/>
        <v>772.13781387149061</v>
      </c>
      <c r="AB41">
        <f t="shared" si="28"/>
        <v>37</v>
      </c>
      <c r="AC41">
        <f>$AL$7*INDEX(I_cur,MATCH(AB41-$AL$13,cpi_u,0))/INDEX(I_cur,MATCH(AB2-$AL$13,cpi_u,0))</f>
        <v>904.51294840359753</v>
      </c>
      <c r="AD41" t="b">
        <f t="shared" si="29"/>
        <v>1</v>
      </c>
      <c r="AE41" t="b">
        <f t="shared" si="30"/>
        <v>1</v>
      </c>
      <c r="AF41" t="b">
        <f t="shared" si="5"/>
        <v>1</v>
      </c>
      <c r="AG41" t="b">
        <f t="shared" si="31"/>
        <v>1</v>
      </c>
      <c r="AH41" t="b">
        <f t="shared" si="6"/>
        <v>1</v>
      </c>
      <c r="AI41" t="b">
        <f t="shared" si="32"/>
        <v>1</v>
      </c>
    </row>
    <row r="42" spans="1:35" x14ac:dyDescent="0.35">
      <c r="A42">
        <v>40</v>
      </c>
      <c r="B42">
        <f t="shared" si="7"/>
        <v>84</v>
      </c>
      <c r="C42">
        <f t="shared" si="8"/>
        <v>2030</v>
      </c>
      <c r="D42">
        <f t="shared" si="9"/>
        <v>2.8397728740823344E-2</v>
      </c>
      <c r="E42">
        <f t="shared" si="10"/>
        <v>2.3978492396470319E-3</v>
      </c>
      <c r="F42">
        <f t="shared" si="11"/>
        <v>0.10409035852278044</v>
      </c>
      <c r="G42">
        <f t="shared" si="12"/>
        <v>43.305794133674375</v>
      </c>
      <c r="H42" t="b">
        <f t="shared" si="13"/>
        <v>0</v>
      </c>
      <c r="I42">
        <f t="shared" si="14"/>
        <v>1</v>
      </c>
      <c r="J42">
        <f t="shared" si="15"/>
        <v>904.51294840359719</v>
      </c>
      <c r="K42">
        <f t="shared" si="16"/>
        <v>5.8344087233400739</v>
      </c>
      <c r="L42">
        <f t="shared" si="17"/>
        <v>39264.802611896841</v>
      </c>
      <c r="M42">
        <f t="shared" si="18"/>
        <v>253.27100876046009</v>
      </c>
      <c r="N42">
        <f t="shared" si="0"/>
        <v>0.87735805172970938</v>
      </c>
      <c r="O42">
        <f t="shared" si="19"/>
        <v>0.99644303142577562</v>
      </c>
      <c r="P42">
        <f t="shared" si="20"/>
        <v>910.34735712693725</v>
      </c>
      <c r="Q42">
        <f t="shared" si="21"/>
        <v>2.6413102478442651E-2</v>
      </c>
      <c r="R42">
        <f t="shared" si="22"/>
        <v>2.2281968059919555E-3</v>
      </c>
      <c r="S42">
        <f t="shared" si="23"/>
        <v>910.72332726811032</v>
      </c>
      <c r="T42">
        <f t="shared" si="24"/>
        <v>39264.802611896841</v>
      </c>
      <c r="U42">
        <f t="shared" si="1"/>
        <v>4963223.3704402074</v>
      </c>
      <c r="V42">
        <f t="shared" si="25"/>
        <v>619.97680260506183</v>
      </c>
      <c r="W42">
        <f t="shared" si="2"/>
        <v>114608.76009154688</v>
      </c>
      <c r="X42">
        <f t="shared" si="3"/>
        <v>118394.89242919924</v>
      </c>
      <c r="Y42">
        <f t="shared" si="4"/>
        <v>163961.46757722064</v>
      </c>
      <c r="Z42">
        <f t="shared" si="26"/>
        <v>34572.263174777916</v>
      </c>
      <c r="AA42">
        <f t="shared" si="27"/>
        <v>766.9442115972704</v>
      </c>
      <c r="AB42">
        <f t="shared" si="28"/>
        <v>37</v>
      </c>
      <c r="AC42">
        <f>$AL$7*INDEX(I_cur,MATCH(AB42-$AL$13,cpi_u,0))/INDEX(I_cur,MATCH(AB2-$AL$13,cpi_u,0))</f>
        <v>904.51294840359753</v>
      </c>
      <c r="AD42" t="b">
        <f t="shared" si="29"/>
        <v>1</v>
      </c>
      <c r="AE42" t="b">
        <f t="shared" si="30"/>
        <v>1</v>
      </c>
      <c r="AF42" t="b">
        <f t="shared" si="5"/>
        <v>1</v>
      </c>
      <c r="AG42" t="b">
        <f t="shared" si="31"/>
        <v>1</v>
      </c>
      <c r="AH42" t="b">
        <f t="shared" si="6"/>
        <v>1</v>
      </c>
      <c r="AI42" t="b">
        <f t="shared" si="32"/>
        <v>1</v>
      </c>
    </row>
    <row r="43" spans="1:35" x14ac:dyDescent="0.35">
      <c r="A43">
        <v>41</v>
      </c>
      <c r="B43">
        <f t="shared" si="7"/>
        <v>84</v>
      </c>
      <c r="C43">
        <f t="shared" si="8"/>
        <v>2030</v>
      </c>
      <c r="D43">
        <f t="shared" si="9"/>
        <v>2.8397728740823344E-2</v>
      </c>
      <c r="E43">
        <f t="shared" si="10"/>
        <v>2.3978492396470319E-3</v>
      </c>
      <c r="F43">
        <f t="shared" si="11"/>
        <v>0.10384076553574199</v>
      </c>
      <c r="G43">
        <f t="shared" si="12"/>
        <v>43.201953368138632</v>
      </c>
      <c r="H43" t="b">
        <f t="shared" si="13"/>
        <v>0</v>
      </c>
      <c r="I43">
        <f t="shared" si="14"/>
        <v>1</v>
      </c>
      <c r="J43">
        <f t="shared" si="15"/>
        <v>904.51294840359719</v>
      </c>
      <c r="K43">
        <f t="shared" si="16"/>
        <v>5.8487979492137132</v>
      </c>
      <c r="L43">
        <f t="shared" si="17"/>
        <v>39170.651534809011</v>
      </c>
      <c r="M43">
        <f t="shared" si="18"/>
        <v>253.28683991810593</v>
      </c>
      <c r="N43">
        <f t="shared" si="0"/>
        <v>0.87422644132092631</v>
      </c>
      <c r="O43">
        <f t="shared" si="19"/>
        <v>0.99643063581327018</v>
      </c>
      <c r="P43">
        <f t="shared" si="20"/>
        <v>910.36174635281088</v>
      </c>
      <c r="Q43">
        <f t="shared" si="21"/>
        <v>2.6413102478442651E-2</v>
      </c>
      <c r="R43">
        <f t="shared" si="22"/>
        <v>2.2281968059919555E-3</v>
      </c>
      <c r="S43">
        <f t="shared" si="23"/>
        <v>910.73864373777837</v>
      </c>
      <c r="T43">
        <f t="shared" si="24"/>
        <v>39170.651534809011</v>
      </c>
      <c r="U43">
        <f t="shared" si="1"/>
        <v>4940820.042803403</v>
      </c>
      <c r="V43">
        <f t="shared" si="25"/>
        <v>617.17831009338033</v>
      </c>
      <c r="W43">
        <f t="shared" si="2"/>
        <v>114365.66306854186</v>
      </c>
      <c r="X43">
        <f t="shared" si="3"/>
        <v>118153.54285282535</v>
      </c>
      <c r="Y43">
        <f t="shared" si="4"/>
        <v>163643.80580473036</v>
      </c>
      <c r="Z43">
        <f t="shared" si="26"/>
        <v>34366.686515563386</v>
      </c>
      <c r="AA43">
        <f t="shared" si="27"/>
        <v>761.7768460927233</v>
      </c>
      <c r="AB43">
        <f t="shared" si="28"/>
        <v>37</v>
      </c>
      <c r="AC43">
        <f>$AL$7*INDEX(I_cur,MATCH(AB43-$AL$13,cpi_u,0))/INDEX(I_cur,MATCH(AB2-$AL$13,cpi_u,0))</f>
        <v>904.51294840359753</v>
      </c>
      <c r="AD43" t="b">
        <f t="shared" si="29"/>
        <v>1</v>
      </c>
      <c r="AE43" t="b">
        <f t="shared" si="30"/>
        <v>1</v>
      </c>
      <c r="AF43" t="b">
        <f t="shared" si="5"/>
        <v>1</v>
      </c>
      <c r="AG43" t="b">
        <f t="shared" si="31"/>
        <v>1</v>
      </c>
      <c r="AH43" t="b">
        <f t="shared" si="6"/>
        <v>1</v>
      </c>
      <c r="AI43" t="b">
        <f t="shared" si="32"/>
        <v>1</v>
      </c>
    </row>
    <row r="44" spans="1:35" x14ac:dyDescent="0.35">
      <c r="A44">
        <v>42</v>
      </c>
      <c r="B44">
        <f t="shared" si="7"/>
        <v>84</v>
      </c>
      <c r="C44">
        <f t="shared" si="8"/>
        <v>2030</v>
      </c>
      <c r="D44">
        <f t="shared" si="9"/>
        <v>2.8397728740823344E-2</v>
      </c>
      <c r="E44">
        <f t="shared" si="10"/>
        <v>2.3978492396470319E-3</v>
      </c>
      <c r="F44">
        <f t="shared" si="11"/>
        <v>0.10359177103505775</v>
      </c>
      <c r="G44">
        <f t="shared" si="12"/>
        <v>43.098361597103576</v>
      </c>
      <c r="H44" t="b">
        <f t="shared" si="13"/>
        <v>0</v>
      </c>
      <c r="I44">
        <f t="shared" si="14"/>
        <v>1</v>
      </c>
      <c r="J44">
        <f t="shared" si="15"/>
        <v>904.51294840359719</v>
      </c>
      <c r="K44">
        <f t="shared" si="16"/>
        <v>5.8632226628001689</v>
      </c>
      <c r="L44">
        <f t="shared" si="17"/>
        <v>39076.726217809788</v>
      </c>
      <c r="M44">
        <f t="shared" si="18"/>
        <v>253.30267206530652</v>
      </c>
      <c r="N44">
        <f t="shared" si="0"/>
        <v>0.87109531599249279</v>
      </c>
      <c r="O44">
        <f t="shared" si="19"/>
        <v>0.99641840468277021</v>
      </c>
      <c r="P44">
        <f t="shared" si="20"/>
        <v>910.37617106639732</v>
      </c>
      <c r="Q44">
        <f t="shared" si="21"/>
        <v>2.6413102478442651E-2</v>
      </c>
      <c r="R44">
        <f t="shared" si="22"/>
        <v>2.2281968059919555E-3</v>
      </c>
      <c r="S44">
        <f t="shared" si="23"/>
        <v>910.7539979819926</v>
      </c>
      <c r="T44">
        <f t="shared" si="24"/>
        <v>39076.726217809788</v>
      </c>
      <c r="U44">
        <f t="shared" si="1"/>
        <v>4918493.8795984108</v>
      </c>
      <c r="V44">
        <f t="shared" si="25"/>
        <v>614.38945651070503</v>
      </c>
      <c r="W44">
        <f t="shared" si="2"/>
        <v>114122.52571403909</v>
      </c>
      <c r="X44">
        <f t="shared" si="3"/>
        <v>117912.2500643504</v>
      </c>
      <c r="Y44">
        <f t="shared" si="4"/>
        <v>163330.91040306541</v>
      </c>
      <c r="Z44">
        <f t="shared" si="26"/>
        <v>34161.907299867991</v>
      </c>
      <c r="AA44">
        <f t="shared" si="27"/>
        <v>756.63567133838296</v>
      </c>
      <c r="AB44">
        <f t="shared" si="28"/>
        <v>37</v>
      </c>
      <c r="AC44">
        <f>$AL$7*INDEX(I_cur,MATCH(AB44-$AL$13,cpi_u,0))/INDEX(I_cur,MATCH(AB2-$AL$13,cpi_u,0))</f>
        <v>904.51294840359753</v>
      </c>
      <c r="AD44" t="b">
        <f t="shared" si="29"/>
        <v>1</v>
      </c>
      <c r="AE44" t="b">
        <f t="shared" si="30"/>
        <v>1</v>
      </c>
      <c r="AF44" t="b">
        <f t="shared" si="5"/>
        <v>1</v>
      </c>
      <c r="AG44" t="b">
        <f t="shared" si="31"/>
        <v>1</v>
      </c>
      <c r="AH44" t="b">
        <f t="shared" si="6"/>
        <v>1</v>
      </c>
      <c r="AI44" t="b">
        <f t="shared" si="32"/>
        <v>1</v>
      </c>
    </row>
    <row r="45" spans="1:35" x14ac:dyDescent="0.35">
      <c r="A45">
        <v>43</v>
      </c>
      <c r="B45">
        <f t="shared" si="7"/>
        <v>84</v>
      </c>
      <c r="C45">
        <f t="shared" si="8"/>
        <v>2030</v>
      </c>
      <c r="D45">
        <f t="shared" si="9"/>
        <v>2.8397728740823344E-2</v>
      </c>
      <c r="E45">
        <f t="shared" si="10"/>
        <v>2.3978492396470319E-3</v>
      </c>
      <c r="F45">
        <f t="shared" si="11"/>
        <v>0.10334337358564764</v>
      </c>
      <c r="G45">
        <f t="shared" si="12"/>
        <v>42.995018223517931</v>
      </c>
      <c r="H45" t="b">
        <f t="shared" si="13"/>
        <v>0</v>
      </c>
      <c r="I45">
        <f t="shared" si="14"/>
        <v>1</v>
      </c>
      <c r="J45">
        <f t="shared" si="15"/>
        <v>904.51294840359719</v>
      </c>
      <c r="K45">
        <f t="shared" si="16"/>
        <v>5.8776829516217184</v>
      </c>
      <c r="L45">
        <f t="shared" si="17"/>
        <v>38983.02611956052</v>
      </c>
      <c r="M45">
        <f t="shared" si="18"/>
        <v>253.31850520212387</v>
      </c>
      <c r="N45">
        <f t="shared" si="0"/>
        <v>0.86796489224940876</v>
      </c>
      <c r="O45">
        <f t="shared" si="19"/>
        <v>0.99640633615448004</v>
      </c>
      <c r="P45">
        <f t="shared" si="20"/>
        <v>910.39063135521894</v>
      </c>
      <c r="Q45">
        <f t="shared" si="21"/>
        <v>2.6413102478442651E-2</v>
      </c>
      <c r="R45">
        <f t="shared" si="22"/>
        <v>2.2281968059919555E-3</v>
      </c>
      <c r="S45">
        <f t="shared" si="23"/>
        <v>910.76939009391526</v>
      </c>
      <c r="T45">
        <f t="shared" si="24"/>
        <v>38983.02611956052</v>
      </c>
      <c r="U45">
        <f t="shared" si="1"/>
        <v>4896243.5763349021</v>
      </c>
      <c r="V45">
        <f t="shared" si="25"/>
        <v>611.61007890774226</v>
      </c>
      <c r="W45">
        <f t="shared" si="2"/>
        <v>113879.32320160512</v>
      </c>
      <c r="X45">
        <f t="shared" si="3"/>
        <v>117670.98922422228</v>
      </c>
      <c r="Y45">
        <f t="shared" si="4"/>
        <v>163022.7497399188</v>
      </c>
      <c r="Z45">
        <f t="shared" si="26"/>
        <v>33957.931455962171</v>
      </c>
      <c r="AA45">
        <f t="shared" si="27"/>
        <v>751.52063957360099</v>
      </c>
      <c r="AB45">
        <f t="shared" si="28"/>
        <v>37</v>
      </c>
      <c r="AC45">
        <f>$AL$7*INDEX(I_cur,MATCH(AB45-$AL$13,cpi_u,0))/INDEX(I_cur,MATCH(AB2-$AL$13,cpi_u,0))</f>
        <v>904.51294840359753</v>
      </c>
      <c r="AD45" t="b">
        <f t="shared" si="29"/>
        <v>1</v>
      </c>
      <c r="AE45" t="b">
        <f t="shared" si="30"/>
        <v>1</v>
      </c>
      <c r="AF45" t="b">
        <f t="shared" si="5"/>
        <v>1</v>
      </c>
      <c r="AG45" t="b">
        <f t="shared" si="31"/>
        <v>1</v>
      </c>
      <c r="AH45" t="b">
        <f t="shared" si="6"/>
        <v>1</v>
      </c>
      <c r="AI45" t="b">
        <f t="shared" si="32"/>
        <v>1</v>
      </c>
    </row>
    <row r="46" spans="1:35" x14ac:dyDescent="0.35">
      <c r="A46">
        <v>44</v>
      </c>
      <c r="B46">
        <f t="shared" si="7"/>
        <v>84</v>
      </c>
      <c r="C46">
        <f t="shared" si="8"/>
        <v>2030</v>
      </c>
      <c r="D46">
        <f t="shared" si="9"/>
        <v>2.8397728740823344E-2</v>
      </c>
      <c r="E46">
        <f t="shared" si="10"/>
        <v>2.3978492396470319E-3</v>
      </c>
      <c r="F46">
        <f t="shared" si="11"/>
        <v>0.10309557175587275</v>
      </c>
      <c r="G46">
        <f t="shared" si="12"/>
        <v>42.891922651762059</v>
      </c>
      <c r="H46" t="b">
        <f t="shared" si="13"/>
        <v>0</v>
      </c>
      <c r="I46">
        <f t="shared" si="14"/>
        <v>1</v>
      </c>
      <c r="J46">
        <f t="shared" si="15"/>
        <v>904.51294840359719</v>
      </c>
      <c r="K46">
        <f t="shared" si="16"/>
        <v>5.8921789034164878</v>
      </c>
      <c r="L46">
        <f t="shared" si="17"/>
        <v>38889.550700020598</v>
      </c>
      <c r="M46">
        <f t="shared" si="18"/>
        <v>253.33433932861979</v>
      </c>
      <c r="N46">
        <f t="shared" si="0"/>
        <v>0.86483538265682625</v>
      </c>
      <c r="O46">
        <f t="shared" si="19"/>
        <v>0.99639442836855752</v>
      </c>
      <c r="P46">
        <f t="shared" si="20"/>
        <v>910.40512730701369</v>
      </c>
      <c r="Q46">
        <f t="shared" si="21"/>
        <v>2.6413102478442651E-2</v>
      </c>
      <c r="R46">
        <f t="shared" si="22"/>
        <v>2.2281968059919555E-3</v>
      </c>
      <c r="S46">
        <f t="shared" si="23"/>
        <v>910.78482016693829</v>
      </c>
      <c r="T46">
        <f t="shared" si="24"/>
        <v>38889.550700020598</v>
      </c>
      <c r="U46">
        <f t="shared" si="1"/>
        <v>4874067.8472549589</v>
      </c>
      <c r="V46">
        <f t="shared" si="25"/>
        <v>608.84001667514121</v>
      </c>
      <c r="W46">
        <f t="shared" si="2"/>
        <v>113636.0308869186</v>
      </c>
      <c r="X46">
        <f t="shared" si="3"/>
        <v>117429.73568882544</v>
      </c>
      <c r="Y46">
        <f t="shared" si="4"/>
        <v>162719.29292700675</v>
      </c>
      <c r="Z46">
        <f t="shared" si="26"/>
        <v>33754.764682971298</v>
      </c>
      <c r="AA46">
        <f t="shared" si="27"/>
        <v>746.43170133647482</v>
      </c>
      <c r="AB46">
        <f t="shared" si="28"/>
        <v>37</v>
      </c>
      <c r="AC46">
        <f>$AL$7*INDEX(I_cur,MATCH(AB46-$AL$13,cpi_u,0))/INDEX(I_cur,MATCH(AB2-$AL$13,cpi_u,0))</f>
        <v>904.51294840359753</v>
      </c>
      <c r="AD46" t="b">
        <f t="shared" si="29"/>
        <v>1</v>
      </c>
      <c r="AE46" t="b">
        <f t="shared" si="30"/>
        <v>1</v>
      </c>
      <c r="AF46" t="b">
        <f t="shared" si="5"/>
        <v>1</v>
      </c>
      <c r="AG46" t="b">
        <f t="shared" si="31"/>
        <v>1</v>
      </c>
      <c r="AH46" t="b">
        <f t="shared" si="6"/>
        <v>1</v>
      </c>
      <c r="AI46" t="b">
        <f t="shared" si="32"/>
        <v>1</v>
      </c>
    </row>
    <row r="47" spans="1:35" x14ac:dyDescent="0.35">
      <c r="A47">
        <v>45</v>
      </c>
      <c r="B47">
        <f t="shared" si="7"/>
        <v>84</v>
      </c>
      <c r="C47">
        <f t="shared" si="8"/>
        <v>2030</v>
      </c>
      <c r="D47">
        <f t="shared" si="9"/>
        <v>2.8397728740823344E-2</v>
      </c>
      <c r="E47">
        <f t="shared" si="10"/>
        <v>2.3978492396470319E-3</v>
      </c>
      <c r="F47">
        <f t="shared" si="11"/>
        <v>0.10284836411752696</v>
      </c>
      <c r="G47">
        <f t="shared" si="12"/>
        <v>42.789074287644532</v>
      </c>
      <c r="H47" t="b">
        <f t="shared" si="13"/>
        <v>0</v>
      </c>
      <c r="I47">
        <f t="shared" si="14"/>
        <v>1</v>
      </c>
      <c r="J47">
        <f t="shared" si="15"/>
        <v>904.51294840359719</v>
      </c>
      <c r="K47">
        <f t="shared" si="16"/>
        <v>5.9067106061389891</v>
      </c>
      <c r="L47">
        <f t="shared" si="17"/>
        <v>38796.299420444338</v>
      </c>
      <c r="M47">
        <f t="shared" si="18"/>
        <v>253.35017444485609</v>
      </c>
      <c r="N47">
        <f t="shared" si="0"/>
        <v>0.86170699588496591</v>
      </c>
      <c r="O47">
        <f t="shared" si="19"/>
        <v>0.99638267948490988</v>
      </c>
      <c r="P47">
        <f t="shared" si="20"/>
        <v>910.41965900973616</v>
      </c>
      <c r="Q47">
        <f t="shared" si="21"/>
        <v>2.6413102478442651E-2</v>
      </c>
      <c r="R47">
        <f t="shared" si="22"/>
        <v>2.2281968059919555E-3</v>
      </c>
      <c r="S47">
        <f t="shared" si="23"/>
        <v>910.80028829468404</v>
      </c>
      <c r="T47">
        <f t="shared" si="24"/>
        <v>38796.299420444338</v>
      </c>
      <c r="U47">
        <f t="shared" si="1"/>
        <v>4851965.4250013363</v>
      </c>
      <c r="V47">
        <f t="shared" si="25"/>
        <v>606.07911150205553</v>
      </c>
      <c r="W47">
        <f t="shared" si="2"/>
        <v>113392.62430368477</v>
      </c>
      <c r="X47">
        <f t="shared" si="3"/>
        <v>117188.46500628926</v>
      </c>
      <c r="Y47">
        <f t="shared" si="4"/>
        <v>162420.50980780824</v>
      </c>
      <c r="Z47">
        <f t="shared" si="26"/>
        <v>33552.412454948782</v>
      </c>
      <c r="AA47">
        <f t="shared" si="27"/>
        <v>741.36880550325645</v>
      </c>
      <c r="AB47">
        <f t="shared" si="28"/>
        <v>37</v>
      </c>
      <c r="AC47">
        <f>$AL$7*INDEX(I_cur,MATCH(AB47-$AL$13,cpi_u,0))/INDEX(I_cur,MATCH(AB2-$AL$13,cpi_u,0))</f>
        <v>904.51294840359753</v>
      </c>
      <c r="AD47" t="b">
        <f t="shared" si="29"/>
        <v>1</v>
      </c>
      <c r="AE47" t="b">
        <f t="shared" si="30"/>
        <v>1</v>
      </c>
      <c r="AF47" t="b">
        <f t="shared" si="5"/>
        <v>1</v>
      </c>
      <c r="AG47" t="b">
        <f t="shared" si="31"/>
        <v>1</v>
      </c>
      <c r="AH47" t="b">
        <f t="shared" si="6"/>
        <v>1</v>
      </c>
      <c r="AI47" t="b">
        <f t="shared" si="32"/>
        <v>1</v>
      </c>
    </row>
    <row r="48" spans="1:35" x14ac:dyDescent="0.35">
      <c r="A48">
        <v>46</v>
      </c>
      <c r="B48">
        <f t="shared" si="7"/>
        <v>84</v>
      </c>
      <c r="C48">
        <f t="shared" si="8"/>
        <v>2030</v>
      </c>
      <c r="D48">
        <f t="shared" si="9"/>
        <v>2.8397728740823344E-2</v>
      </c>
      <c r="E48">
        <f t="shared" si="10"/>
        <v>2.3978492396470319E-3</v>
      </c>
      <c r="F48">
        <f t="shared" si="11"/>
        <v>0.10260174924582881</v>
      </c>
      <c r="G48">
        <f t="shared" si="12"/>
        <v>42.686472538398704</v>
      </c>
      <c r="H48" t="b">
        <f t="shared" si="13"/>
        <v>0</v>
      </c>
      <c r="I48">
        <f t="shared" si="14"/>
        <v>1</v>
      </c>
      <c r="J48">
        <f t="shared" si="15"/>
        <v>904.51294840359719</v>
      </c>
      <c r="K48">
        <f t="shared" si="16"/>
        <v>5.9212781479606553</v>
      </c>
      <c r="L48">
        <f t="shared" si="17"/>
        <v>38703.271743377903</v>
      </c>
      <c r="M48">
        <f t="shared" si="18"/>
        <v>253.36601055089471</v>
      </c>
      <c r="N48">
        <f t="shared" si="0"/>
        <v>0.85857993675394739</v>
      </c>
      <c r="O48">
        <f t="shared" si="19"/>
        <v>0.99637108768299243</v>
      </c>
      <c r="P48">
        <f t="shared" si="20"/>
        <v>910.4342265515578</v>
      </c>
      <c r="Q48">
        <f t="shared" si="21"/>
        <v>2.6413102478442651E-2</v>
      </c>
      <c r="R48">
        <f t="shared" si="22"/>
        <v>2.2281968059919555E-3</v>
      </c>
      <c r="S48">
        <f t="shared" si="23"/>
        <v>910.81579457100554</v>
      </c>
      <c r="T48">
        <f t="shared" si="24"/>
        <v>38703.271743377903</v>
      </c>
      <c r="U48">
        <f t="shared" si="1"/>
        <v>4829935.0602922468</v>
      </c>
      <c r="V48">
        <f t="shared" si="25"/>
        <v>603.32720733551923</v>
      </c>
      <c r="W48">
        <f t="shared" si="2"/>
        <v>113149.07915962058</v>
      </c>
      <c r="X48">
        <f t="shared" si="3"/>
        <v>116947.15291237042</v>
      </c>
      <c r="Y48">
        <f t="shared" si="4"/>
        <v>162126.37094556904</v>
      </c>
      <c r="Z48">
        <f t="shared" si="26"/>
        <v>33350.880024905659</v>
      </c>
      <c r="AA48">
        <f t="shared" si="27"/>
        <v>736.33189932723587</v>
      </c>
      <c r="AB48">
        <f t="shared" si="28"/>
        <v>37</v>
      </c>
      <c r="AC48">
        <f>$AL$7*INDEX(I_cur,MATCH(AB48-$AL$13,cpi_u,0))/INDEX(I_cur,MATCH(AB2-$AL$13,cpi_u,0))</f>
        <v>904.51294840359753</v>
      </c>
      <c r="AD48" t="b">
        <f t="shared" si="29"/>
        <v>1</v>
      </c>
      <c r="AE48" t="b">
        <f t="shared" si="30"/>
        <v>1</v>
      </c>
      <c r="AF48" t="b">
        <f t="shared" si="5"/>
        <v>1</v>
      </c>
      <c r="AG48" t="b">
        <f t="shared" si="31"/>
        <v>1</v>
      </c>
      <c r="AH48" t="b">
        <f t="shared" si="6"/>
        <v>1</v>
      </c>
      <c r="AI48" t="b">
        <f t="shared" si="32"/>
        <v>1</v>
      </c>
    </row>
    <row r="49" spans="1:35" x14ac:dyDescent="0.35">
      <c r="A49">
        <v>47</v>
      </c>
      <c r="B49">
        <f t="shared" si="7"/>
        <v>84</v>
      </c>
      <c r="C49">
        <f t="shared" si="8"/>
        <v>2030</v>
      </c>
      <c r="D49">
        <f t="shared" si="9"/>
        <v>2.8397728740823344E-2</v>
      </c>
      <c r="E49">
        <f t="shared" si="10"/>
        <v>2.3978492396470319E-3</v>
      </c>
      <c r="F49">
        <f t="shared" si="11"/>
        <v>0.10235572571941323</v>
      </c>
      <c r="G49">
        <f t="shared" si="12"/>
        <v>42.584116812679291</v>
      </c>
      <c r="H49" t="b">
        <f t="shared" si="13"/>
        <v>0</v>
      </c>
      <c r="I49">
        <f t="shared" si="14"/>
        <v>1</v>
      </c>
      <c r="J49">
        <f t="shared" si="15"/>
        <v>904.51294840359719</v>
      </c>
      <c r="K49">
        <f t="shared" si="16"/>
        <v>5.9358816172703719</v>
      </c>
      <c r="L49">
        <f t="shared" si="17"/>
        <v>38610.467132656195</v>
      </c>
      <c r="M49">
        <f t="shared" si="18"/>
        <v>253.38184764679741</v>
      </c>
      <c r="N49">
        <f t="shared" si="0"/>
        <v>0.85545440627852021</v>
      </c>
      <c r="O49">
        <f t="shared" si="19"/>
        <v>0.99635965116160996</v>
      </c>
      <c r="P49">
        <f t="shared" si="20"/>
        <v>910.4488300208676</v>
      </c>
      <c r="Q49">
        <f t="shared" si="21"/>
        <v>2.6413102478442651E-2</v>
      </c>
      <c r="R49">
        <f t="shared" si="22"/>
        <v>2.2281968059919555E-3</v>
      </c>
      <c r="S49">
        <f t="shared" si="23"/>
        <v>910.83133908998775</v>
      </c>
      <c r="T49">
        <f t="shared" si="24"/>
        <v>38610.467132656195</v>
      </c>
      <c r="U49">
        <f t="shared" si="1"/>
        <v>4807975.5216024909</v>
      </c>
      <c r="V49">
        <f t="shared" si="25"/>
        <v>600.58415034061522</v>
      </c>
      <c r="W49">
        <f t="shared" si="2"/>
        <v>112905.37133250886</v>
      </c>
      <c r="X49">
        <f t="shared" si="3"/>
        <v>116705.77532640738</v>
      </c>
      <c r="Y49">
        <f t="shared" si="4"/>
        <v>161836.84761154759</v>
      </c>
      <c r="Z49">
        <f t="shared" si="26"/>
        <v>33150.172428796322</v>
      </c>
      <c r="AA49">
        <f t="shared" si="27"/>
        <v>731.32092847710612</v>
      </c>
      <c r="AB49">
        <f t="shared" si="28"/>
        <v>37</v>
      </c>
      <c r="AC49">
        <f>$AL$7*INDEX(I_cur,MATCH(AB49-$AL$13,cpi_u,0))/INDEX(I_cur,MATCH(AB2-$AL$13,cpi_u,0))</f>
        <v>904.51294840359753</v>
      </c>
      <c r="AD49" t="b">
        <f t="shared" si="29"/>
        <v>1</v>
      </c>
      <c r="AE49" t="b">
        <f t="shared" si="30"/>
        <v>1</v>
      </c>
      <c r="AF49" t="b">
        <f t="shared" si="5"/>
        <v>1</v>
      </c>
      <c r="AG49" t="b">
        <f t="shared" si="31"/>
        <v>1</v>
      </c>
      <c r="AH49" t="b">
        <f t="shared" si="6"/>
        <v>1</v>
      </c>
      <c r="AI49" t="b">
        <f t="shared" si="32"/>
        <v>1</v>
      </c>
    </row>
    <row r="50" spans="1:35" x14ac:dyDescent="0.35">
      <c r="A50">
        <v>48</v>
      </c>
      <c r="B50">
        <f t="shared" si="7"/>
        <v>85</v>
      </c>
      <c r="C50">
        <f t="shared" si="8"/>
        <v>2030</v>
      </c>
      <c r="D50">
        <f t="shared" si="9"/>
        <v>3.1830938348074711E-2</v>
      </c>
      <c r="E50">
        <f t="shared" si="10"/>
        <v>2.6920828689934728E-3</v>
      </c>
      <c r="F50">
        <f t="shared" si="11"/>
        <v>0.11463997136263085</v>
      </c>
      <c r="G50">
        <f t="shared" si="12"/>
        <v>42.469476841316663</v>
      </c>
      <c r="H50" t="b">
        <f t="shared" si="13"/>
        <v>0</v>
      </c>
      <c r="I50">
        <f t="shared" si="14"/>
        <v>1</v>
      </c>
      <c r="J50">
        <f t="shared" si="15"/>
        <v>904.51294840359719</v>
      </c>
      <c r="K50">
        <f t="shared" si="16"/>
        <v>5.9505211026750189</v>
      </c>
      <c r="L50">
        <f t="shared" si="17"/>
        <v>38517.885053399739</v>
      </c>
      <c r="M50">
        <f t="shared" si="18"/>
        <v>253.39768573262617</v>
      </c>
      <c r="N50">
        <f t="shared" si="0"/>
        <v>0.85233060171267883</v>
      </c>
      <c r="O50">
        <f t="shared" si="19"/>
        <v>0.99634836813871719</v>
      </c>
      <c r="P50">
        <f t="shared" si="20"/>
        <v>910.46346950627219</v>
      </c>
      <c r="Q50">
        <f t="shared" si="21"/>
        <v>2.9606376067817568E-2</v>
      </c>
      <c r="R50">
        <f t="shared" si="22"/>
        <v>2.5013241232429984E-3</v>
      </c>
      <c r="S50">
        <f t="shared" si="23"/>
        <v>910.8469219459472</v>
      </c>
      <c r="T50">
        <f t="shared" si="24"/>
        <v>38517.885053399739</v>
      </c>
      <c r="U50">
        <f t="shared" si="1"/>
        <v>4786085.5948508177</v>
      </c>
      <c r="V50">
        <f t="shared" si="25"/>
        <v>597.84978886142244</v>
      </c>
      <c r="W50">
        <f t="shared" si="2"/>
        <v>112694.71514173792</v>
      </c>
      <c r="X50">
        <f t="shared" si="3"/>
        <v>116496.19769703977</v>
      </c>
      <c r="Y50">
        <f t="shared" si="4"/>
        <v>161446.97534506102</v>
      </c>
      <c r="Z50">
        <f t="shared" si="26"/>
        <v>32950.294489460364</v>
      </c>
      <c r="AA50">
        <f t="shared" si="27"/>
        <v>726.33583707480898</v>
      </c>
      <c r="AB50">
        <f t="shared" si="28"/>
        <v>37</v>
      </c>
      <c r="AC50">
        <f>$AL$7*INDEX(I_cur,MATCH(AB50-$AL$13,cpi_u,0))/INDEX(I_cur,MATCH(AB2-$AL$13,cpi_u,0))</f>
        <v>904.51294840359753</v>
      </c>
      <c r="AD50" t="b">
        <f t="shared" si="29"/>
        <v>1</v>
      </c>
      <c r="AE50" t="b">
        <f t="shared" si="30"/>
        <v>1</v>
      </c>
      <c r="AF50" t="b">
        <f t="shared" si="5"/>
        <v>1</v>
      </c>
      <c r="AG50" t="b">
        <f t="shared" si="31"/>
        <v>1</v>
      </c>
      <c r="AH50" t="b">
        <f t="shared" si="6"/>
        <v>1</v>
      </c>
      <c r="AI50" t="b">
        <f t="shared" si="32"/>
        <v>1</v>
      </c>
    </row>
    <row r="51" spans="1:35" x14ac:dyDescent="0.35">
      <c r="A51">
        <v>49</v>
      </c>
      <c r="B51">
        <f t="shared" si="7"/>
        <v>85</v>
      </c>
      <c r="C51">
        <f t="shared" si="8"/>
        <v>2031</v>
      </c>
      <c r="D51">
        <f t="shared" si="9"/>
        <v>3.1244055422282084E-2</v>
      </c>
      <c r="E51">
        <f t="shared" si="10"/>
        <v>2.6417180051528932E-3</v>
      </c>
      <c r="F51">
        <f t="shared" si="11"/>
        <v>0.11219238164113005</v>
      </c>
      <c r="G51">
        <f t="shared" si="12"/>
        <v>42.357284459675533</v>
      </c>
      <c r="H51" t="b">
        <f t="shared" si="13"/>
        <v>1</v>
      </c>
      <c r="I51">
        <f t="shared" si="14"/>
        <v>1.03</v>
      </c>
      <c r="J51">
        <f t="shared" si="15"/>
        <v>931.64833685570511</v>
      </c>
      <c r="K51">
        <f t="shared" si="16"/>
        <v>5.9651966929999993</v>
      </c>
      <c r="L51">
        <f t="shared" si="17"/>
        <v>39566.617466344556</v>
      </c>
      <c r="M51">
        <f t="shared" si="18"/>
        <v>253.33878280726222</v>
      </c>
      <c r="N51">
        <f t="shared" si="0"/>
        <v>0.84920871659415331</v>
      </c>
      <c r="O51">
        <f t="shared" si="19"/>
        <v>0.9963372368512261</v>
      </c>
      <c r="P51">
        <f t="shared" si="20"/>
        <v>937.61353354870516</v>
      </c>
      <c r="Q51">
        <f t="shared" si="21"/>
        <v>2.906050850906718E-2</v>
      </c>
      <c r="R51">
        <f t="shared" si="22"/>
        <v>2.4545766128203361E-3</v>
      </c>
      <c r="S51">
        <f t="shared" si="23"/>
        <v>937.99793168554118</v>
      </c>
      <c r="T51">
        <f t="shared" si="24"/>
        <v>39566.617466344556</v>
      </c>
      <c r="U51">
        <f t="shared" si="1"/>
        <v>4763119.0137346284</v>
      </c>
      <c r="V51">
        <f t="shared" si="25"/>
        <v>594.98093802307665</v>
      </c>
      <c r="W51">
        <f t="shared" si="2"/>
        <v>112451.00044761259</v>
      </c>
      <c r="X51">
        <f t="shared" si="3"/>
        <v>116253.88604975255</v>
      </c>
      <c r="Y51">
        <f t="shared" si="4"/>
        <v>161079.90721744657</v>
      </c>
      <c r="Z51">
        <f t="shared" si="26"/>
        <v>33723.838872824846</v>
      </c>
      <c r="AA51">
        <f t="shared" si="27"/>
        <v>721.19139596383388</v>
      </c>
      <c r="AB51">
        <f t="shared" si="28"/>
        <v>49</v>
      </c>
      <c r="AC51">
        <f>$AL$7*INDEX(I_cur,MATCH(AB51-$AL$13,cpi_u,0))/INDEX(I_cur,MATCH(AB2-$AL$13,cpi_u,0))</f>
        <v>931.64833685570545</v>
      </c>
      <c r="AD51" t="b">
        <f t="shared" si="29"/>
        <v>1</v>
      </c>
      <c r="AE51" t="b">
        <f t="shared" si="30"/>
        <v>1</v>
      </c>
      <c r="AF51" t="b">
        <f t="shared" si="5"/>
        <v>1</v>
      </c>
      <c r="AG51" t="b">
        <f t="shared" si="31"/>
        <v>1</v>
      </c>
      <c r="AH51" t="b">
        <f t="shared" si="6"/>
        <v>1</v>
      </c>
      <c r="AI51" t="b">
        <f t="shared" si="32"/>
        <v>1</v>
      </c>
    </row>
    <row r="52" spans="1:35" x14ac:dyDescent="0.35">
      <c r="A52">
        <v>50</v>
      </c>
      <c r="B52">
        <f t="shared" si="7"/>
        <v>85</v>
      </c>
      <c r="C52">
        <f t="shared" si="8"/>
        <v>2031</v>
      </c>
      <c r="D52">
        <f t="shared" si="9"/>
        <v>3.1244055422282084E-2</v>
      </c>
      <c r="E52">
        <f t="shared" si="10"/>
        <v>2.6417180051528932E-3</v>
      </c>
      <c r="F52">
        <f t="shared" si="11"/>
        <v>0.11189600100650769</v>
      </c>
      <c r="G52">
        <f t="shared" si="12"/>
        <v>42.245388458669026</v>
      </c>
      <c r="H52" t="b">
        <f t="shared" si="13"/>
        <v>0</v>
      </c>
      <c r="I52">
        <f t="shared" si="14"/>
        <v>1</v>
      </c>
      <c r="J52">
        <f t="shared" si="15"/>
        <v>931.64833685570511</v>
      </c>
      <c r="K52">
        <f t="shared" si="16"/>
        <v>5.9799084772897917</v>
      </c>
      <c r="L52">
        <f t="shared" si="17"/>
        <v>39462.093620580716</v>
      </c>
      <c r="M52">
        <f t="shared" si="18"/>
        <v>253.29268441538886</v>
      </c>
      <c r="N52">
        <f t="shared" si="0"/>
        <v>0.84608894078875885</v>
      </c>
      <c r="O52">
        <f t="shared" si="19"/>
        <v>0.99632625555481025</v>
      </c>
      <c r="P52">
        <f t="shared" si="20"/>
        <v>937.62824533299488</v>
      </c>
      <c r="Q52">
        <f t="shared" si="21"/>
        <v>2.906050850906718E-2</v>
      </c>
      <c r="R52">
        <f t="shared" si="22"/>
        <v>2.4545766128203361E-3</v>
      </c>
      <c r="S52">
        <f t="shared" si="23"/>
        <v>938.01359149933637</v>
      </c>
      <c r="T52">
        <f t="shared" si="24"/>
        <v>39462.093620580716</v>
      </c>
      <c r="U52">
        <f t="shared" si="1"/>
        <v>4740228.0677305097</v>
      </c>
      <c r="V52">
        <f t="shared" si="25"/>
        <v>592.12153508006941</v>
      </c>
      <c r="W52">
        <f t="shared" si="2"/>
        <v>112206.99443604675</v>
      </c>
      <c r="X52">
        <f t="shared" si="3"/>
        <v>116011.37851659014</v>
      </c>
      <c r="Y52">
        <f t="shared" si="4"/>
        <v>160717.68332853177</v>
      </c>
      <c r="Z52">
        <f t="shared" si="26"/>
        <v>33511.553877651677</v>
      </c>
      <c r="AA52">
        <f t="shared" si="27"/>
        <v>716.08583788919009</v>
      </c>
      <c r="AB52">
        <f t="shared" si="28"/>
        <v>49</v>
      </c>
      <c r="AC52">
        <f>$AL$7*INDEX(I_cur,MATCH(AB52-$AL$13,cpi_u,0))/INDEX(I_cur,MATCH(AB2-$AL$13,cpi_u,0))</f>
        <v>931.64833685570545</v>
      </c>
      <c r="AD52" t="b">
        <f t="shared" si="29"/>
        <v>1</v>
      </c>
      <c r="AE52" t="b">
        <f t="shared" si="30"/>
        <v>1</v>
      </c>
      <c r="AF52" t="b">
        <f t="shared" si="5"/>
        <v>1</v>
      </c>
      <c r="AG52" t="b">
        <f t="shared" si="31"/>
        <v>1</v>
      </c>
      <c r="AH52" t="b">
        <f t="shared" si="6"/>
        <v>1</v>
      </c>
      <c r="AI52" t="b">
        <f t="shared" si="32"/>
        <v>1</v>
      </c>
    </row>
    <row r="53" spans="1:35" x14ac:dyDescent="0.35">
      <c r="A53">
        <v>51</v>
      </c>
      <c r="B53">
        <f t="shared" si="7"/>
        <v>85</v>
      </c>
      <c r="C53">
        <f t="shared" si="8"/>
        <v>2031</v>
      </c>
      <c r="D53">
        <f t="shared" si="9"/>
        <v>3.1244055422282084E-2</v>
      </c>
      <c r="E53">
        <f t="shared" si="10"/>
        <v>2.6417180051528932E-3</v>
      </c>
      <c r="F53">
        <f t="shared" si="11"/>
        <v>0.1116004033259442</v>
      </c>
      <c r="G53">
        <f t="shared" si="12"/>
        <v>42.133788055343082</v>
      </c>
      <c r="H53" t="b">
        <f t="shared" si="13"/>
        <v>0</v>
      </c>
      <c r="I53">
        <f t="shared" si="14"/>
        <v>1</v>
      </c>
      <c r="J53">
        <f t="shared" si="15"/>
        <v>931.64833685570511</v>
      </c>
      <c r="K53">
        <f t="shared" si="16"/>
        <v>5.994656544808473</v>
      </c>
      <c r="L53">
        <f t="shared" si="17"/>
        <v>39357.845897342195</v>
      </c>
      <c r="M53">
        <f t="shared" si="18"/>
        <v>253.2465944117366</v>
      </c>
      <c r="N53">
        <f t="shared" si="0"/>
        <v>0.84297146053459449</v>
      </c>
      <c r="O53">
        <f t="shared" si="19"/>
        <v>0.99631542252371463</v>
      </c>
      <c r="P53">
        <f t="shared" si="20"/>
        <v>937.64299340051355</v>
      </c>
      <c r="Q53">
        <f t="shared" si="21"/>
        <v>2.906050850906718E-2</v>
      </c>
      <c r="R53">
        <f t="shared" si="22"/>
        <v>2.4545766128203361E-3</v>
      </c>
      <c r="S53">
        <f t="shared" si="23"/>
        <v>938.02928993445698</v>
      </c>
      <c r="T53">
        <f t="shared" si="24"/>
        <v>39357.845897342195</v>
      </c>
      <c r="U53">
        <f t="shared" si="1"/>
        <v>4717411.5433455175</v>
      </c>
      <c r="V53">
        <f t="shared" si="25"/>
        <v>589.27142844996763</v>
      </c>
      <c r="W53">
        <f t="shared" si="2"/>
        <v>111962.67321488298</v>
      </c>
      <c r="X53">
        <f t="shared" si="3"/>
        <v>115768.65130132837</v>
      </c>
      <c r="Y53">
        <f t="shared" si="4"/>
        <v>160360.27403757043</v>
      </c>
      <c r="Z53">
        <f t="shared" si="26"/>
        <v>33300.238147009455</v>
      </c>
      <c r="AA53">
        <f t="shared" si="27"/>
        <v>711.00813951596263</v>
      </c>
      <c r="AB53">
        <f t="shared" si="28"/>
        <v>49</v>
      </c>
      <c r="AC53">
        <f>$AL$7*INDEX(I_cur,MATCH(AB53-$AL$13,cpi_u,0))/INDEX(I_cur,MATCH(AB2-$AL$13,cpi_u,0))</f>
        <v>931.64833685570545</v>
      </c>
      <c r="AD53" t="b">
        <f t="shared" si="29"/>
        <v>1</v>
      </c>
      <c r="AE53" t="b">
        <f t="shared" si="30"/>
        <v>1</v>
      </c>
      <c r="AF53" t="b">
        <f t="shared" si="5"/>
        <v>1</v>
      </c>
      <c r="AG53" t="b">
        <f t="shared" si="31"/>
        <v>1</v>
      </c>
      <c r="AH53" t="b">
        <f t="shared" si="6"/>
        <v>1</v>
      </c>
      <c r="AI53" t="b">
        <f t="shared" si="32"/>
        <v>1</v>
      </c>
    </row>
    <row r="54" spans="1:35" x14ac:dyDescent="0.35">
      <c r="A54">
        <v>52</v>
      </c>
      <c r="B54">
        <f t="shared" si="7"/>
        <v>85</v>
      </c>
      <c r="C54">
        <f t="shared" si="8"/>
        <v>2031</v>
      </c>
      <c r="D54">
        <f t="shared" si="9"/>
        <v>3.1244055422282084E-2</v>
      </c>
      <c r="E54">
        <f t="shared" si="10"/>
        <v>2.6417180051528932E-3</v>
      </c>
      <c r="F54">
        <f t="shared" si="11"/>
        <v>0.11130558653109572</v>
      </c>
      <c r="G54">
        <f t="shared" si="12"/>
        <v>42.022482468811987</v>
      </c>
      <c r="H54" t="b">
        <f t="shared" si="13"/>
        <v>0</v>
      </c>
      <c r="I54">
        <f t="shared" si="14"/>
        <v>1</v>
      </c>
      <c r="J54">
        <f t="shared" si="15"/>
        <v>931.64833685570511</v>
      </c>
      <c r="K54">
        <f t="shared" si="16"/>
        <v>6.0094409850402766</v>
      </c>
      <c r="L54">
        <f t="shared" si="17"/>
        <v>39253.873567191156</v>
      </c>
      <c r="M54">
        <f t="shared" si="18"/>
        <v>253.20051279477917</v>
      </c>
      <c r="N54">
        <f t="shared" si="0"/>
        <v>0.83985645848607771</v>
      </c>
      <c r="O54">
        <f t="shared" si="19"/>
        <v>0.99630473605056413</v>
      </c>
      <c r="P54">
        <f t="shared" si="20"/>
        <v>937.65777784074544</v>
      </c>
      <c r="Q54">
        <f t="shared" si="21"/>
        <v>2.906050850906718E-2</v>
      </c>
      <c r="R54">
        <f t="shared" si="22"/>
        <v>2.4545766128203361E-3</v>
      </c>
      <c r="S54">
        <f t="shared" si="23"/>
        <v>938.0450270861536</v>
      </c>
      <c r="T54">
        <f t="shared" si="24"/>
        <v>39253.873567191156</v>
      </c>
      <c r="U54">
        <f t="shared" si="1"/>
        <v>4694668.244129315</v>
      </c>
      <c r="V54">
        <f t="shared" si="25"/>
        <v>586.43046867920066</v>
      </c>
      <c r="W54">
        <f t="shared" si="2"/>
        <v>111718.01303298959</v>
      </c>
      <c r="X54">
        <f t="shared" si="3"/>
        <v>115525.68076278368</v>
      </c>
      <c r="Y54">
        <f t="shared" si="4"/>
        <v>160007.65042233333</v>
      </c>
      <c r="Z54">
        <f t="shared" si="26"/>
        <v>33089.895132575439</v>
      </c>
      <c r="AA54">
        <f t="shared" si="27"/>
        <v>705.9582226519675</v>
      </c>
      <c r="AB54">
        <f t="shared" si="28"/>
        <v>49</v>
      </c>
      <c r="AC54">
        <f>$AL$7*INDEX(I_cur,MATCH(AB54-$AL$13,cpi_u,0))/INDEX(I_cur,MATCH(AB2-$AL$13,cpi_u,0))</f>
        <v>931.64833685570545</v>
      </c>
      <c r="AD54" t="b">
        <f t="shared" si="29"/>
        <v>1</v>
      </c>
      <c r="AE54" t="b">
        <f t="shared" si="30"/>
        <v>1</v>
      </c>
      <c r="AF54" t="b">
        <f t="shared" si="5"/>
        <v>1</v>
      </c>
      <c r="AG54" t="b">
        <f t="shared" si="31"/>
        <v>1</v>
      </c>
      <c r="AH54" t="b">
        <f t="shared" si="6"/>
        <v>1</v>
      </c>
      <c r="AI54" t="b">
        <f t="shared" si="32"/>
        <v>1</v>
      </c>
    </row>
    <row r="55" spans="1:35" x14ac:dyDescent="0.35">
      <c r="A55">
        <v>53</v>
      </c>
      <c r="B55">
        <f t="shared" si="7"/>
        <v>85</v>
      </c>
      <c r="C55">
        <f t="shared" si="8"/>
        <v>2031</v>
      </c>
      <c r="D55">
        <f t="shared" si="9"/>
        <v>3.1244055422282084E-2</v>
      </c>
      <c r="E55">
        <f t="shared" si="10"/>
        <v>2.6417180051528932E-3</v>
      </c>
      <c r="F55">
        <f t="shared" si="11"/>
        <v>0.11101154855908243</v>
      </c>
      <c r="G55">
        <f t="shared" si="12"/>
        <v>41.911470920252903</v>
      </c>
      <c r="H55" t="b">
        <f t="shared" si="13"/>
        <v>0</v>
      </c>
      <c r="I55">
        <f t="shared" si="14"/>
        <v>1</v>
      </c>
      <c r="J55">
        <f t="shared" si="15"/>
        <v>931.64833685570511</v>
      </c>
      <c r="K55">
        <f t="shared" si="16"/>
        <v>6.0242618876901233</v>
      </c>
      <c r="L55">
        <f t="shared" si="17"/>
        <v>39150.175902616713</v>
      </c>
      <c r="M55">
        <f t="shared" si="18"/>
        <v>253.1544395629904</v>
      </c>
      <c r="N55">
        <f t="shared" si="0"/>
        <v>0.83674411375780755</v>
      </c>
      <c r="O55">
        <f t="shared" si="19"/>
        <v>0.99629419444617895</v>
      </c>
      <c r="P55">
        <f t="shared" si="20"/>
        <v>937.67259874339527</v>
      </c>
      <c r="Q55">
        <f t="shared" si="21"/>
        <v>2.906050850906718E-2</v>
      </c>
      <c r="R55">
        <f t="shared" si="22"/>
        <v>2.4545766128203361E-3</v>
      </c>
      <c r="S55">
        <f t="shared" si="23"/>
        <v>938.06080304991178</v>
      </c>
      <c r="T55">
        <f t="shared" si="24"/>
        <v>39150.175902616713</v>
      </c>
      <c r="U55">
        <f t="shared" si="1"/>
        <v>4671996.990375693</v>
      </c>
      <c r="V55">
        <f t="shared" si="25"/>
        <v>583.5985084057761</v>
      </c>
      <c r="W55">
        <f t="shared" si="2"/>
        <v>111472.99027670347</v>
      </c>
      <c r="X55">
        <f t="shared" si="3"/>
        <v>115282.44341117609</v>
      </c>
      <c r="Y55">
        <f t="shared" si="4"/>
        <v>159659.78426751579</v>
      </c>
      <c r="Z55">
        <f t="shared" si="26"/>
        <v>32880.528082678655</v>
      </c>
      <c r="AA55">
        <f t="shared" si="27"/>
        <v>700.93600776777043</v>
      </c>
      <c r="AB55">
        <f t="shared" si="28"/>
        <v>49</v>
      </c>
      <c r="AC55">
        <f>$AL$7*INDEX(I_cur,MATCH(AB55-$AL$13,cpi_u,0))/INDEX(I_cur,MATCH(AB2-$AL$13,cpi_u,0))</f>
        <v>931.64833685570545</v>
      </c>
      <c r="AD55" t="b">
        <f t="shared" si="29"/>
        <v>1</v>
      </c>
      <c r="AE55" t="b">
        <f t="shared" si="30"/>
        <v>1</v>
      </c>
      <c r="AF55" t="b">
        <f t="shared" si="5"/>
        <v>1</v>
      </c>
      <c r="AG55" t="b">
        <f t="shared" si="31"/>
        <v>1</v>
      </c>
      <c r="AH55" t="b">
        <f t="shared" si="6"/>
        <v>1</v>
      </c>
      <c r="AI55" t="b">
        <f t="shared" si="32"/>
        <v>1</v>
      </c>
    </row>
    <row r="56" spans="1:35" x14ac:dyDescent="0.35">
      <c r="A56">
        <v>54</v>
      </c>
      <c r="B56">
        <f t="shared" si="7"/>
        <v>85</v>
      </c>
      <c r="C56">
        <f t="shared" si="8"/>
        <v>2031</v>
      </c>
      <c r="D56">
        <f t="shared" si="9"/>
        <v>3.1244055422282084E-2</v>
      </c>
      <c r="E56">
        <f t="shared" si="10"/>
        <v>2.6417180051528932E-3</v>
      </c>
      <c r="F56">
        <f t="shared" si="11"/>
        <v>0.11071828735247399</v>
      </c>
      <c r="G56">
        <f t="shared" si="12"/>
        <v>41.800752632900426</v>
      </c>
      <c r="H56" t="b">
        <f t="shared" si="13"/>
        <v>0</v>
      </c>
      <c r="I56">
        <f t="shared" si="14"/>
        <v>1</v>
      </c>
      <c r="J56">
        <f t="shared" si="15"/>
        <v>931.64833685570511</v>
      </c>
      <c r="K56">
        <f t="shared" si="16"/>
        <v>6.0391193426841738</v>
      </c>
      <c r="L56">
        <f t="shared" si="17"/>
        <v>39046.752178029863</v>
      </c>
      <c r="M56">
        <f t="shared" si="18"/>
        <v>253.10837471484459</v>
      </c>
      <c r="N56">
        <f t="shared" si="0"/>
        <v>0.83363460196823957</v>
      </c>
      <c r="O56">
        <f t="shared" si="19"/>
        <v>0.99628379603938511</v>
      </c>
      <c r="P56">
        <f t="shared" si="20"/>
        <v>937.68745619838933</v>
      </c>
      <c r="Q56">
        <f t="shared" si="21"/>
        <v>2.906050850906718E-2</v>
      </c>
      <c r="R56">
        <f t="shared" si="22"/>
        <v>2.4545766128203361E-3</v>
      </c>
      <c r="S56">
        <f t="shared" si="23"/>
        <v>938.07661792145245</v>
      </c>
      <c r="T56">
        <f t="shared" si="24"/>
        <v>39046.752178029863</v>
      </c>
      <c r="U56">
        <f t="shared" si="1"/>
        <v>4649396.6188298408</v>
      </c>
      <c r="V56">
        <f t="shared" si="25"/>
        <v>580.7754023227144</v>
      </c>
      <c r="W56">
        <f t="shared" si="2"/>
        <v>111227.58146632998</v>
      </c>
      <c r="X56">
        <f t="shared" si="3"/>
        <v>115038.91590455262</v>
      </c>
      <c r="Y56">
        <f t="shared" si="4"/>
        <v>159316.64805339888</v>
      </c>
      <c r="Z56">
        <f t="shared" si="26"/>
        <v>32672.140046326338</v>
      </c>
      <c r="AA56">
        <f t="shared" si="27"/>
        <v>695.9414140336919</v>
      </c>
      <c r="AB56">
        <f t="shared" si="28"/>
        <v>49</v>
      </c>
      <c r="AC56">
        <f>$AL$7*INDEX(I_cur,MATCH(AB56-$AL$13,cpi_u,0))/INDEX(I_cur,MATCH(AB2-$AL$13,cpi_u,0))</f>
        <v>931.64833685570545</v>
      </c>
      <c r="AD56" t="b">
        <f t="shared" si="29"/>
        <v>1</v>
      </c>
      <c r="AE56" t="b">
        <f t="shared" si="30"/>
        <v>1</v>
      </c>
      <c r="AF56" t="b">
        <f t="shared" si="5"/>
        <v>1</v>
      </c>
      <c r="AG56" t="b">
        <f t="shared" si="31"/>
        <v>1</v>
      </c>
      <c r="AH56" t="b">
        <f t="shared" si="6"/>
        <v>1</v>
      </c>
      <c r="AI56" t="b">
        <f t="shared" si="32"/>
        <v>1</v>
      </c>
    </row>
    <row r="57" spans="1:35" x14ac:dyDescent="0.35">
      <c r="A57">
        <v>55</v>
      </c>
      <c r="B57">
        <f t="shared" si="7"/>
        <v>85</v>
      </c>
      <c r="C57">
        <f t="shared" si="8"/>
        <v>2031</v>
      </c>
      <c r="D57">
        <f t="shared" si="9"/>
        <v>3.1244055422282084E-2</v>
      </c>
      <c r="E57">
        <f t="shared" si="10"/>
        <v>2.6417180051528932E-3</v>
      </c>
      <c r="F57">
        <f t="shared" si="11"/>
        <v>0.11042580085927527</v>
      </c>
      <c r="G57">
        <f t="shared" si="12"/>
        <v>41.690326832041151</v>
      </c>
      <c r="H57" t="b">
        <f t="shared" si="13"/>
        <v>0</v>
      </c>
      <c r="I57">
        <f t="shared" si="14"/>
        <v>1</v>
      </c>
      <c r="J57">
        <f t="shared" si="15"/>
        <v>931.64833685570511</v>
      </c>
      <c r="K57">
        <f t="shared" si="16"/>
        <v>6.0540134401703707</v>
      </c>
      <c r="L57">
        <f t="shared" si="17"/>
        <v>38943.60166975842</v>
      </c>
      <c r="M57">
        <f t="shared" si="18"/>
        <v>253.06231824881618</v>
      </c>
      <c r="N57">
        <f t="shared" si="0"/>
        <v>0.83052809528316895</v>
      </c>
      <c r="O57">
        <f t="shared" si="19"/>
        <v>0.99627353917683348</v>
      </c>
      <c r="P57">
        <f t="shared" si="20"/>
        <v>937.70235029587548</v>
      </c>
      <c r="Q57">
        <f t="shared" si="21"/>
        <v>2.906050850906718E-2</v>
      </c>
      <c r="R57">
        <f t="shared" si="22"/>
        <v>2.4545766128203361E-3</v>
      </c>
      <c r="S57">
        <f t="shared" si="23"/>
        <v>938.09247179673275</v>
      </c>
      <c r="T57">
        <f t="shared" si="24"/>
        <v>38943.60166975842</v>
      </c>
      <c r="U57">
        <f t="shared" si="1"/>
        <v>4626865.9824012015</v>
      </c>
      <c r="V57">
        <f t="shared" si="25"/>
        <v>577.9610071421796</v>
      </c>
      <c r="W57">
        <f t="shared" si="2"/>
        <v>110981.76325269816</v>
      </c>
      <c r="X57">
        <f t="shared" si="3"/>
        <v>114795.07504526855</v>
      </c>
      <c r="Y57">
        <f t="shared" si="4"/>
        <v>158978.21494473604</v>
      </c>
      <c r="Z57">
        <f t="shared" si="26"/>
        <v>32464.733877178729</v>
      </c>
      <c r="AA57">
        <f t="shared" si="27"/>
        <v>690.97435935624821</v>
      </c>
      <c r="AB57">
        <f t="shared" si="28"/>
        <v>49</v>
      </c>
      <c r="AC57">
        <f>$AL$7*INDEX(I_cur,MATCH(AB57-$AL$13,cpi_u,0))/INDEX(I_cur,MATCH(AB2-$AL$13,cpi_u,0))</f>
        <v>931.64833685570545</v>
      </c>
      <c r="AD57" t="b">
        <f t="shared" si="29"/>
        <v>1</v>
      </c>
      <c r="AE57" t="b">
        <f t="shared" si="30"/>
        <v>1</v>
      </c>
      <c r="AF57" t="b">
        <f t="shared" si="5"/>
        <v>1</v>
      </c>
      <c r="AG57" t="b">
        <f t="shared" si="31"/>
        <v>1</v>
      </c>
      <c r="AH57" t="b">
        <f t="shared" si="6"/>
        <v>1</v>
      </c>
      <c r="AI57" t="b">
        <f t="shared" si="32"/>
        <v>1</v>
      </c>
    </row>
    <row r="58" spans="1:35" x14ac:dyDescent="0.35">
      <c r="A58">
        <v>56</v>
      </c>
      <c r="B58">
        <f t="shared" si="7"/>
        <v>85</v>
      </c>
      <c r="C58">
        <f t="shared" si="8"/>
        <v>2031</v>
      </c>
      <c r="D58">
        <f t="shared" si="9"/>
        <v>3.1244055422282084E-2</v>
      </c>
      <c r="E58">
        <f t="shared" si="10"/>
        <v>2.6417180051528932E-3</v>
      </c>
      <c r="F58">
        <f t="shared" si="11"/>
        <v>0.11013408703291189</v>
      </c>
      <c r="G58">
        <f t="shared" si="12"/>
        <v>41.58019274500824</v>
      </c>
      <c r="H58" t="b">
        <f t="shared" si="13"/>
        <v>0</v>
      </c>
      <c r="I58">
        <f t="shared" si="14"/>
        <v>1</v>
      </c>
      <c r="J58">
        <f t="shared" si="15"/>
        <v>931.64833685570511</v>
      </c>
      <c r="K58">
        <f t="shared" si="16"/>
        <v>6.0689442705189824</v>
      </c>
      <c r="L58">
        <f t="shared" si="17"/>
        <v>38840.723656041919</v>
      </c>
      <c r="M58">
        <f t="shared" si="18"/>
        <v>253.01627016337994</v>
      </c>
      <c r="N58">
        <f t="shared" si="0"/>
        <v>0.82742476245900642</v>
      </c>
      <c r="O58">
        <f t="shared" si="19"/>
        <v>0.99626342222281539</v>
      </c>
      <c r="P58">
        <f t="shared" si="20"/>
        <v>937.71728112622407</v>
      </c>
      <c r="Q58">
        <f t="shared" si="21"/>
        <v>2.906050850906718E-2</v>
      </c>
      <c r="R58">
        <f t="shared" si="22"/>
        <v>2.4545766128203361E-3</v>
      </c>
      <c r="S58">
        <f t="shared" si="23"/>
        <v>938.10836477194641</v>
      </c>
      <c r="T58">
        <f t="shared" si="24"/>
        <v>38840.723656041919</v>
      </c>
      <c r="U58">
        <f t="shared" si="1"/>
        <v>4604403.9498818154</v>
      </c>
      <c r="V58">
        <f t="shared" si="25"/>
        <v>575.15518156029668</v>
      </c>
      <c r="W58">
        <f t="shared" si="2"/>
        <v>110735.51241377014</v>
      </c>
      <c r="X58">
        <f t="shared" si="3"/>
        <v>114550.89777652585</v>
      </c>
      <c r="Y58">
        <f t="shared" si="4"/>
        <v>158644.45877986564</v>
      </c>
      <c r="Z58">
        <f t="shared" si="26"/>
        <v>32258.312237472419</v>
      </c>
      <c r="AA58">
        <f t="shared" si="27"/>
        <v>686.03476041403883</v>
      </c>
      <c r="AB58">
        <f t="shared" si="28"/>
        <v>49</v>
      </c>
      <c r="AC58">
        <f>$AL$7*INDEX(I_cur,MATCH(AB58-$AL$13,cpi_u,0))/INDEX(I_cur,MATCH(AB2-$AL$13,cpi_u,0))</f>
        <v>931.64833685570545</v>
      </c>
      <c r="AD58" t="b">
        <f t="shared" si="29"/>
        <v>1</v>
      </c>
      <c r="AE58" t="b">
        <f t="shared" si="30"/>
        <v>1</v>
      </c>
      <c r="AF58" t="b">
        <f t="shared" si="5"/>
        <v>1</v>
      </c>
      <c r="AG58" t="b">
        <f t="shared" si="31"/>
        <v>1</v>
      </c>
      <c r="AH58" t="b">
        <f t="shared" si="6"/>
        <v>1</v>
      </c>
      <c r="AI58" t="b">
        <f t="shared" si="32"/>
        <v>1</v>
      </c>
    </row>
    <row r="59" spans="1:35" x14ac:dyDescent="0.35">
      <c r="A59">
        <v>57</v>
      </c>
      <c r="B59">
        <f t="shared" si="7"/>
        <v>85</v>
      </c>
      <c r="C59">
        <f t="shared" si="8"/>
        <v>2031</v>
      </c>
      <c r="D59">
        <f t="shared" si="9"/>
        <v>3.1244055422282084E-2</v>
      </c>
      <c r="E59">
        <f t="shared" si="10"/>
        <v>2.6417180051528932E-3</v>
      </c>
      <c r="F59">
        <f t="shared" si="11"/>
        <v>0.10984314383221597</v>
      </c>
      <c r="G59">
        <f t="shared" si="12"/>
        <v>41.470349601176025</v>
      </c>
      <c r="H59" t="b">
        <f t="shared" si="13"/>
        <v>0</v>
      </c>
      <c r="I59">
        <f t="shared" si="14"/>
        <v>1</v>
      </c>
      <c r="J59">
        <f t="shared" si="15"/>
        <v>931.64833685570511</v>
      </c>
      <c r="K59">
        <f t="shared" si="16"/>
        <v>6.0839119243231581</v>
      </c>
      <c r="L59">
        <f t="shared" si="17"/>
        <v>38738.11741702658</v>
      </c>
      <c r="M59">
        <f t="shared" si="18"/>
        <v>252.9702304570109</v>
      </c>
      <c r="N59">
        <f t="shared" si="0"/>
        <v>0.82432476888584238</v>
      </c>
      <c r="O59">
        <f t="shared" si="19"/>
        <v>0.99625344355908418</v>
      </c>
      <c r="P59">
        <f t="shared" si="20"/>
        <v>937.73224878002827</v>
      </c>
      <c r="Q59">
        <f t="shared" si="21"/>
        <v>2.906050850906718E-2</v>
      </c>
      <c r="R59">
        <f t="shared" si="22"/>
        <v>2.4545766128203361E-3</v>
      </c>
      <c r="S59">
        <f t="shared" si="23"/>
        <v>938.12429694352454</v>
      </c>
      <c r="T59">
        <f t="shared" si="24"/>
        <v>38738.11741702658</v>
      </c>
      <c r="U59">
        <f t="shared" si="1"/>
        <v>4582009.4056700096</v>
      </c>
      <c r="V59">
        <f t="shared" si="25"/>
        <v>572.35778622263706</v>
      </c>
      <c r="W59">
        <f t="shared" si="2"/>
        <v>110488.80585130326</v>
      </c>
      <c r="X59">
        <f t="shared" si="3"/>
        <v>114306.3611789672</v>
      </c>
      <c r="Y59">
        <f t="shared" si="4"/>
        <v>158315.35406005569</v>
      </c>
      <c r="Z59">
        <f t="shared" si="26"/>
        <v>32052.877601892316</v>
      </c>
      <c r="AA59">
        <f t="shared" si="27"/>
        <v>681.12253269308007</v>
      </c>
      <c r="AB59">
        <f t="shared" si="28"/>
        <v>49</v>
      </c>
      <c r="AC59">
        <f>$AL$7*INDEX(I_cur,MATCH(AB59-$AL$13,cpi_u,0))/INDEX(I_cur,MATCH(AB2-$AL$13,cpi_u,0))</f>
        <v>931.64833685570545</v>
      </c>
      <c r="AD59" t="b">
        <f t="shared" si="29"/>
        <v>1</v>
      </c>
      <c r="AE59" t="b">
        <f t="shared" si="30"/>
        <v>1</v>
      </c>
      <c r="AF59" t="b">
        <f t="shared" si="5"/>
        <v>1</v>
      </c>
      <c r="AG59" t="b">
        <f t="shared" si="31"/>
        <v>1</v>
      </c>
      <c r="AH59" t="b">
        <f t="shared" si="6"/>
        <v>1</v>
      </c>
      <c r="AI59" t="b">
        <f t="shared" si="32"/>
        <v>1</v>
      </c>
    </row>
    <row r="60" spans="1:35" x14ac:dyDescent="0.35">
      <c r="A60">
        <v>58</v>
      </c>
      <c r="B60">
        <f t="shared" si="7"/>
        <v>85</v>
      </c>
      <c r="C60">
        <f t="shared" si="8"/>
        <v>2031</v>
      </c>
      <c r="D60">
        <f t="shared" si="9"/>
        <v>3.1244055422282084E-2</v>
      </c>
      <c r="E60">
        <f t="shared" si="10"/>
        <v>2.6417180051528932E-3</v>
      </c>
      <c r="F60">
        <f t="shared" si="11"/>
        <v>0.10955296922141181</v>
      </c>
      <c r="G60">
        <f t="shared" si="12"/>
        <v>41.360796631954614</v>
      </c>
      <c r="H60" t="b">
        <f t="shared" si="13"/>
        <v>0</v>
      </c>
      <c r="I60">
        <f t="shared" si="14"/>
        <v>1</v>
      </c>
      <c r="J60">
        <f t="shared" si="15"/>
        <v>931.64833685570511</v>
      </c>
      <c r="K60">
        <f t="shared" si="16"/>
        <v>6.0989164923994741</v>
      </c>
      <c r="L60">
        <f t="shared" si="17"/>
        <v>38635.7822347603</v>
      </c>
      <c r="M60">
        <f t="shared" si="18"/>
        <v>252.9241991281844</v>
      </c>
      <c r="N60">
        <f t="shared" si="0"/>
        <v>0.82122827663028664</v>
      </c>
      <c r="O60">
        <f t="shared" si="19"/>
        <v>0.99624360158467518</v>
      </c>
      <c r="P60">
        <f t="shared" si="20"/>
        <v>937.74725334810455</v>
      </c>
      <c r="Q60">
        <f t="shared" si="21"/>
        <v>2.906050850906718E-2</v>
      </c>
      <c r="R60">
        <f t="shared" si="22"/>
        <v>2.4545766128203361E-3</v>
      </c>
      <c r="S60">
        <f t="shared" si="23"/>
        <v>938.14026840813574</v>
      </c>
      <c r="T60">
        <f t="shared" si="24"/>
        <v>38635.7822347603</v>
      </c>
      <c r="U60">
        <f t="shared" si="1"/>
        <v>4559681.2494993368</v>
      </c>
      <c r="V60">
        <f t="shared" si="25"/>
        <v>569.56868369035817</v>
      </c>
      <c r="W60">
        <f t="shared" si="2"/>
        <v>110241.62058756404</v>
      </c>
      <c r="X60">
        <f t="shared" si="3"/>
        <v>114061.4424673243</v>
      </c>
      <c r="Y60">
        <f t="shared" si="4"/>
        <v>157990.87593905471</v>
      </c>
      <c r="Z60">
        <f t="shared" si="26"/>
        <v>31848.432261392518</v>
      </c>
      <c r="AA60">
        <f t="shared" si="27"/>
        <v>676.23759052159107</v>
      </c>
      <c r="AB60">
        <f t="shared" si="28"/>
        <v>49</v>
      </c>
      <c r="AC60">
        <f>$AL$7*INDEX(I_cur,MATCH(AB60-$AL$13,cpi_u,0))/INDEX(I_cur,MATCH(AB2-$AL$13,cpi_u,0))</f>
        <v>931.64833685570545</v>
      </c>
      <c r="AD60" t="b">
        <f t="shared" si="29"/>
        <v>1</v>
      </c>
      <c r="AE60" t="b">
        <f t="shared" si="30"/>
        <v>1</v>
      </c>
      <c r="AF60" t="b">
        <f t="shared" si="5"/>
        <v>1</v>
      </c>
      <c r="AG60" t="b">
        <f t="shared" si="31"/>
        <v>1</v>
      </c>
      <c r="AH60" t="b">
        <f t="shared" si="6"/>
        <v>1</v>
      </c>
      <c r="AI60" t="b">
        <f t="shared" si="32"/>
        <v>1</v>
      </c>
    </row>
    <row r="61" spans="1:35" x14ac:dyDescent="0.35">
      <c r="A61">
        <v>59</v>
      </c>
      <c r="B61">
        <f t="shared" si="7"/>
        <v>85</v>
      </c>
      <c r="C61">
        <f t="shared" si="8"/>
        <v>2031</v>
      </c>
      <c r="D61">
        <f t="shared" si="9"/>
        <v>3.1244055422282084E-2</v>
      </c>
      <c r="E61">
        <f t="shared" si="10"/>
        <v>2.6417180051528932E-3</v>
      </c>
      <c r="F61">
        <f t="shared" si="11"/>
        <v>0.10926356117010165</v>
      </c>
      <c r="G61">
        <f t="shared" si="12"/>
        <v>41.251533070784511</v>
      </c>
      <c r="H61" t="b">
        <f t="shared" si="13"/>
        <v>0</v>
      </c>
      <c r="I61">
        <f t="shared" si="14"/>
        <v>1</v>
      </c>
      <c r="J61">
        <f t="shared" si="15"/>
        <v>931.64833685570511</v>
      </c>
      <c r="K61">
        <f t="shared" si="16"/>
        <v>6.1139580657884833</v>
      </c>
      <c r="L61">
        <f t="shared" si="17"/>
        <v>38533.717393187566</v>
      </c>
      <c r="M61">
        <f t="shared" si="18"/>
        <v>252.87817617537604</v>
      </c>
      <c r="N61">
        <f t="shared" si="0"/>
        <v>0.8181354444780774</v>
      </c>
      <c r="O61">
        <f t="shared" si="19"/>
        <v>0.9962338947157301</v>
      </c>
      <c r="P61">
        <f t="shared" si="20"/>
        <v>937.76229492149355</v>
      </c>
      <c r="Q61">
        <f t="shared" si="21"/>
        <v>2.906050850906718E-2</v>
      </c>
      <c r="R61">
        <f t="shared" si="22"/>
        <v>2.4545766128203361E-3</v>
      </c>
      <c r="S61">
        <f t="shared" si="23"/>
        <v>938.15627926268735</v>
      </c>
      <c r="T61">
        <f t="shared" si="24"/>
        <v>38533.717393187566</v>
      </c>
      <c r="U61">
        <f t="shared" si="1"/>
        <v>4537418.3961726334</v>
      </c>
      <c r="V61">
        <f t="shared" si="25"/>
        <v>566.78773840698466</v>
      </c>
      <c r="W61">
        <f t="shared" si="2"/>
        <v>109993.93376209235</v>
      </c>
      <c r="X61">
        <f t="shared" si="3"/>
        <v>113816.11898711933</v>
      </c>
      <c r="Y61">
        <f t="shared" si="4"/>
        <v>157671.00021286472</v>
      </c>
      <c r="Z61">
        <f t="shared" si="26"/>
        <v>31644.978326965927</v>
      </c>
      <c r="AA61">
        <f t="shared" si="27"/>
        <v>671.37984710423666</v>
      </c>
      <c r="AB61">
        <f t="shared" si="28"/>
        <v>49</v>
      </c>
      <c r="AC61">
        <f>$AL$7*INDEX(I_cur,MATCH(AB61-$AL$13,cpi_u,0))/INDEX(I_cur,MATCH(AB2-$AL$13,cpi_u,0))</f>
        <v>931.64833685570545</v>
      </c>
      <c r="AD61" t="b">
        <f t="shared" si="29"/>
        <v>1</v>
      </c>
      <c r="AE61" t="b">
        <f t="shared" si="30"/>
        <v>1</v>
      </c>
      <c r="AF61" t="b">
        <f t="shared" si="5"/>
        <v>1</v>
      </c>
      <c r="AG61" t="b">
        <f t="shared" si="31"/>
        <v>1</v>
      </c>
      <c r="AH61" t="b">
        <f t="shared" si="6"/>
        <v>1</v>
      </c>
      <c r="AI61" t="b">
        <f t="shared" si="32"/>
        <v>1</v>
      </c>
    </row>
    <row r="62" spans="1:35" x14ac:dyDescent="0.35">
      <c r="A62">
        <v>60</v>
      </c>
      <c r="B62">
        <f t="shared" si="7"/>
        <v>86</v>
      </c>
      <c r="C62">
        <f t="shared" si="8"/>
        <v>2031</v>
      </c>
      <c r="D62">
        <f t="shared" si="9"/>
        <v>3.51820619913134E-2</v>
      </c>
      <c r="E62">
        <f t="shared" si="10"/>
        <v>2.9802054049705706E-3</v>
      </c>
      <c r="F62">
        <f t="shared" si="11"/>
        <v>0.12293804182087424</v>
      </c>
      <c r="G62">
        <f t="shared" si="12"/>
        <v>41.128595028963638</v>
      </c>
      <c r="H62" t="b">
        <f t="shared" si="13"/>
        <v>0</v>
      </c>
      <c r="I62">
        <f t="shared" si="14"/>
        <v>1</v>
      </c>
      <c r="J62">
        <f t="shared" si="15"/>
        <v>931.64833685570511</v>
      </c>
      <c r="K62">
        <f t="shared" si="16"/>
        <v>6.1290367357552684</v>
      </c>
      <c r="L62">
        <f t="shared" si="17"/>
        <v>38431.922178144509</v>
      </c>
      <c r="M62">
        <f t="shared" si="18"/>
        <v>252.8321615970616</v>
      </c>
      <c r="N62">
        <f t="shared" si="0"/>
        <v>0.81504642797645077</v>
      </c>
      <c r="O62">
        <f t="shared" si="19"/>
        <v>0.99622432138532113</v>
      </c>
      <c r="P62">
        <f t="shared" si="20"/>
        <v>937.77737359146033</v>
      </c>
      <c r="Q62">
        <f t="shared" si="21"/>
        <v>3.2723300418163667E-2</v>
      </c>
      <c r="R62">
        <f t="shared" si="22"/>
        <v>2.768716862503684E-3</v>
      </c>
      <c r="S62">
        <f t="shared" si="23"/>
        <v>938.17232960432557</v>
      </c>
      <c r="T62">
        <f t="shared" si="24"/>
        <v>38431.922178144509</v>
      </c>
      <c r="U62">
        <f t="shared" si="1"/>
        <v>4515219.7753010867</v>
      </c>
      <c r="V62">
        <f t="shared" si="25"/>
        <v>564.01481666581333</v>
      </c>
      <c r="W62">
        <f t="shared" si="2"/>
        <v>109782.98121103755</v>
      </c>
      <c r="X62">
        <f t="shared" si="3"/>
        <v>113606.14428907429</v>
      </c>
      <c r="Y62">
        <f t="shared" si="4"/>
        <v>157241.32596625923</v>
      </c>
      <c r="Z62">
        <f t="shared" si="26"/>
        <v>31442.517733363136</v>
      </c>
      <c r="AA62">
        <f t="shared" si="27"/>
        <v>666.54921455582894</v>
      </c>
      <c r="AB62">
        <f t="shared" si="28"/>
        <v>49</v>
      </c>
      <c r="AC62">
        <f>$AL$7*INDEX(I_cur,MATCH(AB62-$AL$13,cpi_u,0))/INDEX(I_cur,MATCH(AB2-$AL$13,cpi_u,0))</f>
        <v>931.64833685570545</v>
      </c>
      <c r="AD62" t="b">
        <f t="shared" si="29"/>
        <v>1</v>
      </c>
      <c r="AE62" t="b">
        <f t="shared" si="30"/>
        <v>1</v>
      </c>
      <c r="AF62" t="b">
        <f t="shared" si="5"/>
        <v>1</v>
      </c>
      <c r="AG62" t="b">
        <f t="shared" si="31"/>
        <v>1</v>
      </c>
      <c r="AH62" t="b">
        <f t="shared" si="6"/>
        <v>1</v>
      </c>
      <c r="AI62" t="b">
        <f t="shared" si="32"/>
        <v>1</v>
      </c>
    </row>
    <row r="63" spans="1:35" x14ac:dyDescent="0.35">
      <c r="A63">
        <v>61</v>
      </c>
      <c r="B63">
        <f t="shared" si="7"/>
        <v>86</v>
      </c>
      <c r="C63">
        <f t="shared" si="8"/>
        <v>2032</v>
      </c>
      <c r="D63">
        <f t="shared" si="9"/>
        <v>3.4579519924825372E-2</v>
      </c>
      <c r="E63">
        <f t="shared" si="10"/>
        <v>2.9283325370986768E-3</v>
      </c>
      <c r="F63">
        <f t="shared" si="11"/>
        <v>0.12043820302846911</v>
      </c>
      <c r="G63">
        <f t="shared" si="12"/>
        <v>41.008156825935167</v>
      </c>
      <c r="H63" t="b">
        <f t="shared" si="13"/>
        <v>1</v>
      </c>
      <c r="I63">
        <f t="shared" si="14"/>
        <v>1.03</v>
      </c>
      <c r="J63">
        <f t="shared" si="15"/>
        <v>959.5977869613763</v>
      </c>
      <c r="K63">
        <f t="shared" si="16"/>
        <v>6.1441525937899986</v>
      </c>
      <c r="L63">
        <f t="shared" si="17"/>
        <v>39466.90877062417</v>
      </c>
      <c r="M63">
        <f t="shared" si="18"/>
        <v>252.70036382614538</v>
      </c>
      <c r="N63">
        <f t="shared" si="0"/>
        <v>0.81196137947626223</v>
      </c>
      <c r="O63">
        <f t="shared" si="19"/>
        <v>0.99621488004327818</v>
      </c>
      <c r="P63">
        <f t="shared" si="20"/>
        <v>965.74193955516625</v>
      </c>
      <c r="Q63">
        <f t="shared" si="21"/>
        <v>3.2162868085882028E-2</v>
      </c>
      <c r="R63">
        <f t="shared" si="22"/>
        <v>2.7205806625556495E-3</v>
      </c>
      <c r="S63">
        <f t="shared" si="23"/>
        <v>966.13786963610744</v>
      </c>
      <c r="T63">
        <f t="shared" si="24"/>
        <v>39466.90877062417</v>
      </c>
      <c r="U63">
        <f t="shared" si="1"/>
        <v>4491943.7285673879</v>
      </c>
      <c r="V63">
        <f t="shared" si="25"/>
        <v>561.10730919452158</v>
      </c>
      <c r="W63">
        <f t="shared" si="2"/>
        <v>109537.81091976578</v>
      </c>
      <c r="X63">
        <f t="shared" si="3"/>
        <v>113362.27147305671</v>
      </c>
      <c r="Y63">
        <f t="shared" si="4"/>
        <v>156834.07814395739</v>
      </c>
      <c r="Z63">
        <f t="shared" si="26"/>
        <v>32167.363016769687</v>
      </c>
      <c r="AA63">
        <f t="shared" si="27"/>
        <v>661.55999369264669</v>
      </c>
      <c r="AB63">
        <f t="shared" si="28"/>
        <v>61</v>
      </c>
      <c r="AC63">
        <f>$AL$7*INDEX(I_cur,MATCH(AB63-$AL$13,cpi_u,0))/INDEX(I_cur,MATCH(AB2-$AL$13,cpi_u,0))</f>
        <v>959.59778696137664</v>
      </c>
      <c r="AD63" t="b">
        <f t="shared" si="29"/>
        <v>1</v>
      </c>
      <c r="AE63" t="b">
        <f t="shared" si="30"/>
        <v>1</v>
      </c>
      <c r="AF63" t="b">
        <f t="shared" si="5"/>
        <v>1</v>
      </c>
      <c r="AG63" t="b">
        <f t="shared" si="31"/>
        <v>1</v>
      </c>
      <c r="AH63" t="b">
        <f t="shared" si="6"/>
        <v>1</v>
      </c>
      <c r="AI63" t="b">
        <f t="shared" si="32"/>
        <v>1</v>
      </c>
    </row>
    <row r="64" spans="1:35" x14ac:dyDescent="0.35">
      <c r="A64">
        <v>62</v>
      </c>
      <c r="B64">
        <f t="shared" si="7"/>
        <v>86</v>
      </c>
      <c r="C64">
        <f t="shared" si="8"/>
        <v>2032</v>
      </c>
      <c r="D64">
        <f t="shared" si="9"/>
        <v>3.4579519924825372E-2</v>
      </c>
      <c r="E64">
        <f t="shared" si="10"/>
        <v>2.9283325370986768E-3</v>
      </c>
      <c r="F64">
        <f t="shared" si="11"/>
        <v>0.12008551991983114</v>
      </c>
      <c r="G64">
        <f t="shared" si="12"/>
        <v>40.888071306015334</v>
      </c>
      <c r="H64" t="b">
        <f t="shared" si="13"/>
        <v>0</v>
      </c>
      <c r="I64">
        <f t="shared" si="14"/>
        <v>1</v>
      </c>
      <c r="J64">
        <f t="shared" si="15"/>
        <v>959.5977869613763</v>
      </c>
      <c r="K64">
        <f t="shared" si="16"/>
        <v>6.1593057316084856</v>
      </c>
      <c r="L64">
        <f t="shared" si="17"/>
        <v>39351.336537532443</v>
      </c>
      <c r="M64">
        <f t="shared" si="18"/>
        <v>252.5817753806821</v>
      </c>
      <c r="N64">
        <f t="shared" si="0"/>
        <v>0.8088804481738554</v>
      </c>
      <c r="O64">
        <f t="shared" si="19"/>
        <v>0.9962055691560181</v>
      </c>
      <c r="P64">
        <f t="shared" si="20"/>
        <v>965.75709269298477</v>
      </c>
      <c r="Q64">
        <f t="shared" si="21"/>
        <v>3.2162868085882028E-2</v>
      </c>
      <c r="R64">
        <f t="shared" si="22"/>
        <v>2.7205806625556495E-3</v>
      </c>
      <c r="S64">
        <f t="shared" si="23"/>
        <v>966.15399924431654</v>
      </c>
      <c r="T64">
        <f t="shared" si="24"/>
        <v>39351.336537532443</v>
      </c>
      <c r="U64">
        <f t="shared" si="1"/>
        <v>4468740.0445572715</v>
      </c>
      <c r="V64">
        <f t="shared" si="25"/>
        <v>558.20884085095918</v>
      </c>
      <c r="W64">
        <f t="shared" si="2"/>
        <v>109292.02336574493</v>
      </c>
      <c r="X64">
        <f t="shared" si="3"/>
        <v>113117.87590351346</v>
      </c>
      <c r="Y64">
        <f t="shared" si="4"/>
        <v>156431.73137057933</v>
      </c>
      <c r="Z64">
        <f t="shared" si="26"/>
        <v>31951.765499249483</v>
      </c>
      <c r="AA64">
        <f t="shared" si="27"/>
        <v>656.6108641307942</v>
      </c>
      <c r="AB64">
        <f t="shared" si="28"/>
        <v>61</v>
      </c>
      <c r="AC64">
        <f>$AL$7*INDEX(I_cur,MATCH(AB64-$AL$13,cpi_u,0))/INDEX(I_cur,MATCH(AB2-$AL$13,cpi_u,0))</f>
        <v>959.59778696137664</v>
      </c>
      <c r="AD64" t="b">
        <f t="shared" si="29"/>
        <v>1</v>
      </c>
      <c r="AE64" t="b">
        <f t="shared" si="30"/>
        <v>1</v>
      </c>
      <c r="AF64" t="b">
        <f t="shared" si="5"/>
        <v>1</v>
      </c>
      <c r="AG64" t="b">
        <f t="shared" si="31"/>
        <v>1</v>
      </c>
      <c r="AH64" t="b">
        <f t="shared" si="6"/>
        <v>1</v>
      </c>
      <c r="AI64" t="b">
        <f t="shared" si="32"/>
        <v>1</v>
      </c>
    </row>
    <row r="65" spans="1:35" x14ac:dyDescent="0.35">
      <c r="A65">
        <v>63</v>
      </c>
      <c r="B65">
        <f t="shared" si="7"/>
        <v>86</v>
      </c>
      <c r="C65">
        <f t="shared" si="8"/>
        <v>2032</v>
      </c>
      <c r="D65">
        <f t="shared" si="9"/>
        <v>3.4579519924825372E-2</v>
      </c>
      <c r="E65">
        <f t="shared" si="10"/>
        <v>2.9283325370986768E-3</v>
      </c>
      <c r="F65">
        <f t="shared" si="11"/>
        <v>0.11973386958461549</v>
      </c>
      <c r="G65">
        <f t="shared" si="12"/>
        <v>40.76833743643072</v>
      </c>
      <c r="H65" t="b">
        <f t="shared" si="13"/>
        <v>0</v>
      </c>
      <c r="I65">
        <f t="shared" si="14"/>
        <v>1</v>
      </c>
      <c r="J65">
        <f t="shared" si="15"/>
        <v>959.5977869613763</v>
      </c>
      <c r="K65">
        <f t="shared" si="16"/>
        <v>6.1744962411527275</v>
      </c>
      <c r="L65">
        <f t="shared" si="17"/>
        <v>39236.102738371264</v>
      </c>
      <c r="M65">
        <f t="shared" si="18"/>
        <v>252.46324258697638</v>
      </c>
      <c r="N65">
        <f t="shared" si="0"/>
        <v>0.80580378015266696</v>
      </c>
      <c r="O65">
        <f t="shared" si="19"/>
        <v>0.99619638720637349</v>
      </c>
      <c r="P65">
        <f t="shared" si="20"/>
        <v>965.77228320252902</v>
      </c>
      <c r="Q65">
        <f t="shared" si="21"/>
        <v>3.2162868085882028E-2</v>
      </c>
      <c r="R65">
        <f t="shared" si="22"/>
        <v>2.7205806625556495E-3</v>
      </c>
      <c r="S65">
        <f t="shared" si="23"/>
        <v>966.17016863249069</v>
      </c>
      <c r="T65">
        <f t="shared" si="24"/>
        <v>39236.102738371264</v>
      </c>
      <c r="U65">
        <f t="shared" si="1"/>
        <v>4445607.6416204069</v>
      </c>
      <c r="V65">
        <f t="shared" si="25"/>
        <v>555.31927652169998</v>
      </c>
      <c r="W65">
        <f t="shared" si="2"/>
        <v>109045.59570407694</v>
      </c>
      <c r="X65">
        <f t="shared" si="3"/>
        <v>112872.93500100535</v>
      </c>
      <c r="Y65">
        <f t="shared" si="4"/>
        <v>156034.25994088865</v>
      </c>
      <c r="Z65">
        <f t="shared" si="26"/>
        <v>31737.316367609183</v>
      </c>
      <c r="AA65">
        <f t="shared" si="27"/>
        <v>651.69095302400819</v>
      </c>
      <c r="AB65">
        <f t="shared" si="28"/>
        <v>61</v>
      </c>
      <c r="AC65">
        <f>$AL$7*INDEX(I_cur,MATCH(AB65-$AL$13,cpi_u,0))/INDEX(I_cur,MATCH(AB2-$AL$13,cpi_u,0))</f>
        <v>959.59778696137664</v>
      </c>
      <c r="AD65" t="b">
        <f t="shared" si="29"/>
        <v>1</v>
      </c>
      <c r="AE65" t="b">
        <f t="shared" si="30"/>
        <v>1</v>
      </c>
      <c r="AF65" t="b">
        <f t="shared" si="5"/>
        <v>1</v>
      </c>
      <c r="AG65" t="b">
        <f t="shared" si="31"/>
        <v>1</v>
      </c>
      <c r="AH65" t="b">
        <f t="shared" si="6"/>
        <v>1</v>
      </c>
      <c r="AI65" t="b">
        <f t="shared" si="32"/>
        <v>1</v>
      </c>
    </row>
    <row r="66" spans="1:35" x14ac:dyDescent="0.35">
      <c r="A66">
        <v>64</v>
      </c>
      <c r="B66">
        <f t="shared" si="7"/>
        <v>86</v>
      </c>
      <c r="C66">
        <f t="shared" si="8"/>
        <v>2032</v>
      </c>
      <c r="D66">
        <f t="shared" si="9"/>
        <v>3.4579519924825372E-2</v>
      </c>
      <c r="E66">
        <f t="shared" si="10"/>
        <v>2.9283325370986768E-3</v>
      </c>
      <c r="F66">
        <f t="shared" si="11"/>
        <v>0.11938324899851814</v>
      </c>
      <c r="G66">
        <f t="shared" si="12"/>
        <v>40.648954187432203</v>
      </c>
      <c r="H66" t="b">
        <f t="shared" si="13"/>
        <v>0</v>
      </c>
      <c r="I66">
        <f t="shared" si="14"/>
        <v>1</v>
      </c>
      <c r="J66">
        <f t="shared" si="15"/>
        <v>959.5977869613763</v>
      </c>
      <c r="K66">
        <f t="shared" si="16"/>
        <v>6.189724214591485</v>
      </c>
      <c r="L66">
        <f t="shared" si="17"/>
        <v>39121.206382093551</v>
      </c>
      <c r="M66">
        <f t="shared" si="18"/>
        <v>252.34476541891178</v>
      </c>
      <c r="N66">
        <f t="shared" ref="N66:N129" si="33">INDEX(P_cur,MATCH(A66,curve_t,0))</f>
        <v>0.80273151842456525</v>
      </c>
      <c r="O66">
        <f t="shared" si="19"/>
        <v>0.99618733269342619</v>
      </c>
      <c r="P66">
        <f t="shared" si="20"/>
        <v>965.78751117596778</v>
      </c>
      <c r="Q66">
        <f t="shared" si="21"/>
        <v>3.2162868085882028E-2</v>
      </c>
      <c r="R66">
        <f t="shared" si="22"/>
        <v>2.7205806625556495E-3</v>
      </c>
      <c r="S66">
        <f t="shared" si="23"/>
        <v>966.18637789873821</v>
      </c>
      <c r="T66">
        <f t="shared" si="24"/>
        <v>39121.206382093551</v>
      </c>
      <c r="U66">
        <f t="shared" ref="U66:U129" si="34">L67+M67+V67*O67+O67*U67</f>
        <v>4422545.4527135165</v>
      </c>
      <c r="V66">
        <f t="shared" si="25"/>
        <v>552.43848291794575</v>
      </c>
      <c r="W66">
        <f t="shared" ref="W66:W129" si="35">P67+(1-E67)*(O67*(W67+$AL$14*W67))</f>
        <v>108798.5051797686</v>
      </c>
      <c r="X66">
        <f t="shared" ref="X66:X129" si="36">S67+(1-R67)*(O67*(X67+$AL$14*X67))</f>
        <v>112627.42629030462</v>
      </c>
      <c r="Y66">
        <f t="shared" ref="Y66:Y129" si="37">G66*(X66-W66)</f>
        <v>155641.63880947052</v>
      </c>
      <c r="Z66">
        <f t="shared" si="26"/>
        <v>31524.015986823622</v>
      </c>
      <c r="AA66">
        <f t="shared" si="27"/>
        <v>646.80014810518298</v>
      </c>
      <c r="AB66">
        <f t="shared" si="28"/>
        <v>61</v>
      </c>
      <c r="AC66">
        <f>$AL$7*INDEX(I_cur,MATCH(AB66-$AL$13,cpi_u,0))/INDEX(I_cur,MATCH(AB2-$AL$13,cpi_u,0))</f>
        <v>959.59778696137664</v>
      </c>
      <c r="AD66" t="b">
        <f t="shared" si="29"/>
        <v>1</v>
      </c>
      <c r="AE66" t="b">
        <f t="shared" si="30"/>
        <v>1</v>
      </c>
      <c r="AF66" t="b">
        <f t="shared" ref="AF66:AF129" si="38">IF(A66&gt;$AL$11,AND(G66=0,U66=0,Y66=0),TRUE)</f>
        <v>1</v>
      </c>
      <c r="AG66" t="b">
        <f t="shared" si="31"/>
        <v>1</v>
      </c>
      <c r="AH66" t="b">
        <f t="shared" ref="AH66:AH129" si="39">Y66&gt;=0</f>
        <v>1</v>
      </c>
      <c r="AI66" t="b">
        <f t="shared" si="32"/>
        <v>1</v>
      </c>
    </row>
    <row r="67" spans="1:35" x14ac:dyDescent="0.35">
      <c r="A67">
        <v>65</v>
      </c>
      <c r="B67">
        <f t="shared" ref="B67:B130" si="40">MIN(120,INT(($AL$9+A67-1)/12))</f>
        <v>86</v>
      </c>
      <c r="C67">
        <f t="shared" ref="C67:C130" si="41">INT(($AL$8+A67)/12)</f>
        <v>2032</v>
      </c>
      <c r="D67">
        <f t="shared" ref="D67:D130" si="42">IF(B67&gt;=120,1,INDEX(mort_v2_F,MATCH(B67,mort_age,0))*INDEX(cif,MATCH(B67,cif_age,0),MATCH(C67,cif_year,0)))</f>
        <v>3.4579519924825372E-2</v>
      </c>
      <c r="E67">
        <f t="shared" ref="E67:E130" si="43">1-(1-D67)^(1/12)</f>
        <v>2.9283325370986768E-3</v>
      </c>
      <c r="F67">
        <f t="shared" ref="F67:F130" si="44">G66*E67</f>
        <v>0.11903365514609122</v>
      </c>
      <c r="G67">
        <f t="shared" ref="G67:G130" si="45">G66-F67</f>
        <v>40.529920532286113</v>
      </c>
      <c r="H67" t="b">
        <f t="shared" ref="H67:H130" si="46">AND(A67-$AL$10&gt;0,MOD(A67-$AL$10,12)=0)</f>
        <v>0</v>
      </c>
      <c r="I67">
        <f t="shared" ref="I67:I130" si="47">IF($AL$4="CPI",IF(H67,INDEX(I_cur,MATCH(A67-$AL$13,cpi_u,0))/INDEX(I_cur,MATCH(A67-$AL$13-12,cpi_u,0)),1),1)</f>
        <v>1</v>
      </c>
      <c r="J67">
        <f t="shared" ref="J67:J130" si="48">J66*I67</f>
        <v>959.5977869613763</v>
      </c>
      <c r="K67">
        <f t="shared" ref="K67:K130" si="49">$AL$17*(INDEX(I_cur,MATCH(A67-1,cpi_u,0))/$AL$18)</f>
        <v>6.2049897443208275</v>
      </c>
      <c r="L67">
        <f t="shared" ref="L67:L130" si="50">G66*J67</f>
        <v>39006.646480554315</v>
      </c>
      <c r="M67">
        <f t="shared" ref="M67:M130" si="51">G66*K67</f>
        <v>252.22634385038398</v>
      </c>
      <c r="N67">
        <f t="shared" si="33"/>
        <v>0.799663802970913</v>
      </c>
      <c r="O67">
        <f t="shared" ref="O67:O130" si="52">N67/N66</f>
        <v>0.99617840413233938</v>
      </c>
      <c r="P67">
        <f t="shared" ref="P67:P130" si="53">J67+K67</f>
        <v>965.80277670569717</v>
      </c>
      <c r="Q67">
        <f t="shared" ref="Q67:Q130" si="54">IF(B67&gt;=120,1,D67*$AL$15)</f>
        <v>3.2162868085882028E-2</v>
      </c>
      <c r="R67">
        <f t="shared" ref="R67:R130" si="55">1-(1-Q67)^(1/12)</f>
        <v>2.7205806625556495E-3</v>
      </c>
      <c r="S67">
        <f t="shared" ref="S67:S130" si="56">J67+K67*$AL$16</f>
        <v>966.20262714140915</v>
      </c>
      <c r="T67">
        <f t="shared" ref="T67:T130" si="57">L67</f>
        <v>39006.646480554315</v>
      </c>
      <c r="U67">
        <f t="shared" si="34"/>
        <v>4399552.4251484815</v>
      </c>
      <c r="V67">
        <f t="shared" ref="V67:V130" si="58">$AL$14*U67</f>
        <v>549.5663285440603</v>
      </c>
      <c r="W67">
        <f t="shared" si="35"/>
        <v>108550.72912476608</v>
      </c>
      <c r="X67">
        <f t="shared" si="36"/>
        <v>112381.32739738742</v>
      </c>
      <c r="Y67">
        <f t="shared" si="37"/>
        <v>155253.84358045537</v>
      </c>
      <c r="Z67">
        <f t="shared" ref="Z67:Z130" si="59">N66*L67</f>
        <v>31311.864557985587</v>
      </c>
      <c r="AA67">
        <f t="shared" ref="AA67:AA130" si="60">N66*M67+N67*V67</f>
        <v>641.93833625400066</v>
      </c>
      <c r="AB67">
        <f t="shared" ref="AB67:AB130" si="61">IF(H67,A67,AB66)</f>
        <v>61</v>
      </c>
      <c r="AC67">
        <f>$AL$7*INDEX(I_cur,MATCH(AB67-$AL$13,cpi_u,0))/INDEX(I_cur,MATCH(AB2-$AL$13,cpi_u,0))</f>
        <v>959.59778696137664</v>
      </c>
      <c r="AD67" t="b">
        <f t="shared" ref="AD67:AD130" si="62">AND(G67&gt;=0,G67&lt;=G66)</f>
        <v>1</v>
      </c>
      <c r="AE67" t="b">
        <f t="shared" ref="AE67:AE130" si="63">AND(D67&gt;=0,D67&lt;=1,E67&gt;=0,E67&lt;=1,Q67&gt;=0,Q67&lt;=1,R67&gt;=0,R67&lt;=1,F67&lt;=G66)</f>
        <v>1</v>
      </c>
      <c r="AF67" t="b">
        <f t="shared" si="38"/>
        <v>1</v>
      </c>
      <c r="AG67" t="b">
        <f t="shared" ref="AG67:AG130" si="64">ABS(U67-((U66-L67-M67)/O67-V67))&lt;=0.000000000001*((ABS(U66)+ABS(L67)+ABS(M67))/O67+ABS(V67))</f>
        <v>1</v>
      </c>
      <c r="AH67" t="b">
        <f t="shared" si="39"/>
        <v>1</v>
      </c>
      <c r="AI67" t="b">
        <f t="shared" ref="AI67:AI130" si="65">ABS(J67-AC67)&lt;=0.000000000001*ABS(AC67)</f>
        <v>1</v>
      </c>
    </row>
    <row r="68" spans="1:35" x14ac:dyDescent="0.35">
      <c r="A68">
        <v>66</v>
      </c>
      <c r="B68">
        <f t="shared" si="40"/>
        <v>86</v>
      </c>
      <c r="C68">
        <f t="shared" si="41"/>
        <v>2032</v>
      </c>
      <c r="D68">
        <f t="shared" si="42"/>
        <v>3.4579519924825372E-2</v>
      </c>
      <c r="E68">
        <f t="shared" si="43"/>
        <v>2.9283325370986768E-3</v>
      </c>
      <c r="F68">
        <f t="shared" si="44"/>
        <v>0.11868508502071715</v>
      </c>
      <c r="G68">
        <f t="shared" si="45"/>
        <v>40.411235447265398</v>
      </c>
      <c r="H68" t="b">
        <f t="shared" si="46"/>
        <v>0</v>
      </c>
      <c r="I68">
        <f t="shared" si="47"/>
        <v>1</v>
      </c>
      <c r="J68">
        <f t="shared" si="48"/>
        <v>959.5977869613763</v>
      </c>
      <c r="K68">
        <f t="shared" si="49"/>
        <v>6.2202929229646999</v>
      </c>
      <c r="L68">
        <f t="shared" si="50"/>
        <v>38892.422048502202</v>
      </c>
      <c r="M68">
        <f t="shared" si="51"/>
        <v>252.10797785530099</v>
      </c>
      <c r="N68">
        <f t="shared" si="33"/>
        <v>0.79660077078335023</v>
      </c>
      <c r="O68">
        <f t="shared" si="52"/>
        <v>0.99616960005419408</v>
      </c>
      <c r="P68">
        <f t="shared" si="53"/>
        <v>965.81807988434105</v>
      </c>
      <c r="Q68">
        <f t="shared" si="54"/>
        <v>3.2162868085882028E-2</v>
      </c>
      <c r="R68">
        <f t="shared" si="55"/>
        <v>2.7205806625556495E-3</v>
      </c>
      <c r="S68">
        <f t="shared" si="56"/>
        <v>966.21891645909602</v>
      </c>
      <c r="T68">
        <f t="shared" si="57"/>
        <v>38892.422048502202</v>
      </c>
      <c r="U68">
        <f t="shared" si="34"/>
        <v>4376627.52034513</v>
      </c>
      <c r="V68">
        <f t="shared" si="58"/>
        <v>546.70268366668961</v>
      </c>
      <c r="W68">
        <f t="shared" si="35"/>
        <v>108302.24495503011</v>
      </c>
      <c r="X68">
        <f t="shared" si="36"/>
        <v>112134.61604646969</v>
      </c>
      <c r="Y68">
        <f t="shared" si="37"/>
        <v>154870.85049745825</v>
      </c>
      <c r="Z68">
        <f t="shared" si="59"/>
        <v>31100.862122055056</v>
      </c>
      <c r="AA68">
        <f t="shared" si="60"/>
        <v>637.10540352928774</v>
      </c>
      <c r="AB68">
        <f t="shared" si="61"/>
        <v>61</v>
      </c>
      <c r="AC68">
        <f>$AL$7*INDEX(I_cur,MATCH(AB68-$AL$13,cpi_u,0))/INDEX(I_cur,MATCH(AB2-$AL$13,cpi_u,0))</f>
        <v>959.59778696137664</v>
      </c>
      <c r="AD68" t="b">
        <f t="shared" si="62"/>
        <v>1</v>
      </c>
      <c r="AE68" t="b">
        <f t="shared" si="63"/>
        <v>1</v>
      </c>
      <c r="AF68" t="b">
        <f t="shared" si="38"/>
        <v>1</v>
      </c>
      <c r="AG68" t="b">
        <f t="shared" si="64"/>
        <v>1</v>
      </c>
      <c r="AH68" t="b">
        <f t="shared" si="39"/>
        <v>1</v>
      </c>
      <c r="AI68" t="b">
        <f t="shared" si="65"/>
        <v>1</v>
      </c>
    </row>
    <row r="69" spans="1:35" x14ac:dyDescent="0.35">
      <c r="A69">
        <v>67</v>
      </c>
      <c r="B69">
        <f t="shared" si="40"/>
        <v>86</v>
      </c>
      <c r="C69">
        <f t="shared" si="41"/>
        <v>2032</v>
      </c>
      <c r="D69">
        <f t="shared" si="42"/>
        <v>3.4579519924825372E-2</v>
      </c>
      <c r="E69">
        <f t="shared" si="43"/>
        <v>2.9283325370986768E-3</v>
      </c>
      <c r="F69">
        <f t="shared" si="44"/>
        <v>0.11833753562458266</v>
      </c>
      <c r="G69">
        <f t="shared" si="45"/>
        <v>40.292897911640814</v>
      </c>
      <c r="H69" t="b">
        <f t="shared" si="46"/>
        <v>0</v>
      </c>
      <c r="I69">
        <f t="shared" si="47"/>
        <v>1</v>
      </c>
      <c r="J69">
        <f t="shared" si="48"/>
        <v>959.5977869613763</v>
      </c>
      <c r="K69">
        <f t="shared" si="49"/>
        <v>6.2356338433754823</v>
      </c>
      <c r="L69">
        <f t="shared" si="50"/>
        <v>38778.532103571</v>
      </c>
      <c r="M69">
        <f t="shared" si="51"/>
        <v>251.98966740758306</v>
      </c>
      <c r="N69">
        <f t="shared" si="33"/>
        <v>0.79354255590429157</v>
      </c>
      <c r="O69">
        <f t="shared" si="52"/>
        <v>0.99616091900582604</v>
      </c>
      <c r="P69">
        <f t="shared" si="53"/>
        <v>965.83342080475177</v>
      </c>
      <c r="Q69">
        <f t="shared" si="54"/>
        <v>3.2162868085882028E-2</v>
      </c>
      <c r="R69">
        <f t="shared" si="55"/>
        <v>2.7205806625556495E-3</v>
      </c>
      <c r="S69">
        <f t="shared" si="56"/>
        <v>966.23524595063475</v>
      </c>
      <c r="T69">
        <f t="shared" si="57"/>
        <v>38778.532103571</v>
      </c>
      <c r="U69">
        <f t="shared" si="34"/>
        <v>4353769.7135886103</v>
      </c>
      <c r="V69">
        <f t="shared" si="58"/>
        <v>543.84742028445453</v>
      </c>
      <c r="W69">
        <f t="shared" si="35"/>
        <v>108053.03016765114</v>
      </c>
      <c r="X69">
        <f t="shared" si="36"/>
        <v>111887.27005708544</v>
      </c>
      <c r="Y69">
        <f t="shared" si="37"/>
        <v>154492.63643371686</v>
      </c>
      <c r="Z69">
        <f t="shared" si="59"/>
        <v>30891.00856355155</v>
      </c>
      <c r="AA69">
        <f t="shared" si="60"/>
        <v>632.30123520080224</v>
      </c>
      <c r="AB69">
        <f t="shared" si="61"/>
        <v>61</v>
      </c>
      <c r="AC69">
        <f>$AL$7*INDEX(I_cur,MATCH(AB69-$AL$13,cpi_u,0))/INDEX(I_cur,MATCH(AB2-$AL$13,cpi_u,0))</f>
        <v>959.59778696137664</v>
      </c>
      <c r="AD69" t="b">
        <f t="shared" si="62"/>
        <v>1</v>
      </c>
      <c r="AE69" t="b">
        <f t="shared" si="63"/>
        <v>1</v>
      </c>
      <c r="AF69" t="b">
        <f t="shared" si="38"/>
        <v>1</v>
      </c>
      <c r="AG69" t="b">
        <f t="shared" si="64"/>
        <v>1</v>
      </c>
      <c r="AH69" t="b">
        <f t="shared" si="39"/>
        <v>1</v>
      </c>
      <c r="AI69" t="b">
        <f t="shared" si="65"/>
        <v>1</v>
      </c>
    </row>
    <row r="70" spans="1:35" x14ac:dyDescent="0.35">
      <c r="A70">
        <v>68</v>
      </c>
      <c r="B70">
        <f t="shared" si="40"/>
        <v>86</v>
      </c>
      <c r="C70">
        <f t="shared" si="41"/>
        <v>2032</v>
      </c>
      <c r="D70">
        <f t="shared" si="42"/>
        <v>3.4579519924825372E-2</v>
      </c>
      <c r="E70">
        <f t="shared" si="43"/>
        <v>2.9283325370986768E-3</v>
      </c>
      <c r="F70">
        <f t="shared" si="44"/>
        <v>0.11799100396865313</v>
      </c>
      <c r="G70">
        <f t="shared" si="45"/>
        <v>40.17490690767216</v>
      </c>
      <c r="H70" t="b">
        <f t="shared" si="46"/>
        <v>0</v>
      </c>
      <c r="I70">
        <f t="shared" si="47"/>
        <v>1</v>
      </c>
      <c r="J70">
        <f t="shared" si="48"/>
        <v>959.5977869613763</v>
      </c>
      <c r="K70">
        <f t="shared" si="49"/>
        <v>6.2510125986345519</v>
      </c>
      <c r="L70">
        <f t="shared" si="50"/>
        <v>38664.975666271188</v>
      </c>
      <c r="M70">
        <f t="shared" si="51"/>
        <v>251.87141248116257</v>
      </c>
      <c r="N70">
        <f t="shared" si="33"/>
        <v>0.79048928946713071</v>
      </c>
      <c r="O70">
        <f t="shared" si="52"/>
        <v>0.99615235954966341</v>
      </c>
      <c r="P70">
        <f t="shared" si="53"/>
        <v>965.84879956001089</v>
      </c>
      <c r="Q70">
        <f t="shared" si="54"/>
        <v>3.2162868085882028E-2</v>
      </c>
      <c r="R70">
        <f t="shared" si="55"/>
        <v>2.7205806625556495E-3</v>
      </c>
      <c r="S70">
        <f t="shared" si="56"/>
        <v>966.25161571510489</v>
      </c>
      <c r="T70">
        <f t="shared" si="57"/>
        <v>38664.975666271188</v>
      </c>
      <c r="U70">
        <f t="shared" si="34"/>
        <v>4330977.993791258</v>
      </c>
      <c r="V70">
        <f t="shared" si="58"/>
        <v>541.00041209820404</v>
      </c>
      <c r="W70">
        <f t="shared" si="35"/>
        <v>107803.06233800326</v>
      </c>
      <c r="X70">
        <f t="shared" si="36"/>
        <v>111639.26734120632</v>
      </c>
      <c r="Y70">
        <f t="shared" si="37"/>
        <v>154119.17888242882</v>
      </c>
      <c r="Z70">
        <f t="shared" si="59"/>
        <v>30682.303614190077</v>
      </c>
      <c r="AA70">
        <f t="shared" si="60"/>
        <v>627.52571578046002</v>
      </c>
      <c r="AB70">
        <f t="shared" si="61"/>
        <v>61</v>
      </c>
      <c r="AC70">
        <f>$AL$7*INDEX(I_cur,MATCH(AB70-$AL$13,cpi_u,0))/INDEX(I_cur,MATCH(AB2-$AL$13,cpi_u,0))</f>
        <v>959.59778696137664</v>
      </c>
      <c r="AD70" t="b">
        <f t="shared" si="62"/>
        <v>1</v>
      </c>
      <c r="AE70" t="b">
        <f t="shared" si="63"/>
        <v>1</v>
      </c>
      <c r="AF70" t="b">
        <f t="shared" si="38"/>
        <v>1</v>
      </c>
      <c r="AG70" t="b">
        <f t="shared" si="64"/>
        <v>1</v>
      </c>
      <c r="AH70" t="b">
        <f t="shared" si="39"/>
        <v>1</v>
      </c>
      <c r="AI70" t="b">
        <f t="shared" si="65"/>
        <v>1</v>
      </c>
    </row>
    <row r="71" spans="1:35" x14ac:dyDescent="0.35">
      <c r="A71">
        <v>69</v>
      </c>
      <c r="B71">
        <f t="shared" si="40"/>
        <v>86</v>
      </c>
      <c r="C71">
        <f t="shared" si="41"/>
        <v>2032</v>
      </c>
      <c r="D71">
        <f t="shared" si="42"/>
        <v>3.4579519924825372E-2</v>
      </c>
      <c r="E71">
        <f t="shared" si="43"/>
        <v>2.9283325370986768E-3</v>
      </c>
      <c r="F71">
        <f t="shared" si="44"/>
        <v>0.11764548707264677</v>
      </c>
      <c r="G71">
        <f t="shared" si="45"/>
        <v>40.057261420599509</v>
      </c>
      <c r="H71" t="b">
        <f t="shared" si="46"/>
        <v>0</v>
      </c>
      <c r="I71">
        <f t="shared" si="47"/>
        <v>1</v>
      </c>
      <c r="J71">
        <f t="shared" si="48"/>
        <v>959.5977869613763</v>
      </c>
      <c r="K71">
        <f t="shared" si="49"/>
        <v>6.2664292820528535</v>
      </c>
      <c r="L71">
        <f t="shared" si="50"/>
        <v>38551.751759981511</v>
      </c>
      <c r="M71">
        <f t="shared" si="51"/>
        <v>251.75321304998428</v>
      </c>
      <c r="N71">
        <f t="shared" si="33"/>
        <v>0.78744109973614984</v>
      </c>
      <c r="O71">
        <f t="shared" si="52"/>
        <v>0.99614392026356779</v>
      </c>
      <c r="P71">
        <f t="shared" si="53"/>
        <v>965.86421624342915</v>
      </c>
      <c r="Q71">
        <f t="shared" si="54"/>
        <v>3.2162868085882028E-2</v>
      </c>
      <c r="R71">
        <f t="shared" si="55"/>
        <v>2.7205806625556495E-3</v>
      </c>
      <c r="S71">
        <f t="shared" si="56"/>
        <v>966.26802585183032</v>
      </c>
      <c r="T71">
        <f t="shared" si="57"/>
        <v>38551.751759981511</v>
      </c>
      <c r="U71">
        <f t="shared" si="34"/>
        <v>4308251.3632588517</v>
      </c>
      <c r="V71">
        <f t="shared" si="58"/>
        <v>538.16153448181774</v>
      </c>
      <c r="W71">
        <f t="shared" si="35"/>
        <v>107552.31911693614</v>
      </c>
      <c r="X71">
        <f t="shared" si="36"/>
        <v>111390.58590040152</v>
      </c>
      <c r="Y71">
        <f t="shared" si="37"/>
        <v>153750.4559472765</v>
      </c>
      <c r="Z71">
        <f t="shared" si="59"/>
        <v>30474.746856460992</v>
      </c>
      <c r="AA71">
        <f t="shared" si="60"/>
        <v>622.77872905300569</v>
      </c>
      <c r="AB71">
        <f t="shared" si="61"/>
        <v>61</v>
      </c>
      <c r="AC71">
        <f>$AL$7*INDEX(I_cur,MATCH(AB71-$AL$13,cpi_u,0))/INDEX(I_cur,MATCH(AB2-$AL$13,cpi_u,0))</f>
        <v>959.59778696137664</v>
      </c>
      <c r="AD71" t="b">
        <f t="shared" si="62"/>
        <v>1</v>
      </c>
      <c r="AE71" t="b">
        <f t="shared" si="63"/>
        <v>1</v>
      </c>
      <c r="AF71" t="b">
        <f t="shared" si="38"/>
        <v>1</v>
      </c>
      <c r="AG71" t="b">
        <f t="shared" si="64"/>
        <v>1</v>
      </c>
      <c r="AH71" t="b">
        <f t="shared" si="39"/>
        <v>1</v>
      </c>
      <c r="AI71" t="b">
        <f t="shared" si="65"/>
        <v>1</v>
      </c>
    </row>
    <row r="72" spans="1:35" x14ac:dyDescent="0.35">
      <c r="A72">
        <v>70</v>
      </c>
      <c r="B72">
        <f t="shared" si="40"/>
        <v>86</v>
      </c>
      <c r="C72">
        <f t="shared" si="41"/>
        <v>2032</v>
      </c>
      <c r="D72">
        <f t="shared" si="42"/>
        <v>3.4579519924825372E-2</v>
      </c>
      <c r="E72">
        <f t="shared" si="43"/>
        <v>2.9283325370986768E-3</v>
      </c>
      <c r="F72">
        <f t="shared" si="44"/>
        <v>0.11730098196500911</v>
      </c>
      <c r="G72">
        <f t="shared" si="45"/>
        <v>39.9399604386345</v>
      </c>
      <c r="H72" t="b">
        <f t="shared" si="46"/>
        <v>0</v>
      </c>
      <c r="I72">
        <f t="shared" si="47"/>
        <v>1</v>
      </c>
      <c r="J72">
        <f t="shared" si="48"/>
        <v>959.5977869613763</v>
      </c>
      <c r="K72">
        <f t="shared" si="49"/>
        <v>6.281883987171458</v>
      </c>
      <c r="L72">
        <f t="shared" si="50"/>
        <v>38438.859410940604</v>
      </c>
      <c r="M72">
        <f t="shared" si="51"/>
        <v>251.63506908800508</v>
      </c>
      <c r="N72">
        <f t="shared" si="33"/>
        <v>0.7843981121461272</v>
      </c>
      <c r="O72">
        <f t="shared" si="52"/>
        <v>0.99613559974067611</v>
      </c>
      <c r="P72">
        <f t="shared" si="53"/>
        <v>965.87967094854775</v>
      </c>
      <c r="Q72">
        <f t="shared" si="54"/>
        <v>3.2162868085882028E-2</v>
      </c>
      <c r="R72">
        <f t="shared" si="55"/>
        <v>2.7205806625556495E-3</v>
      </c>
      <c r="S72">
        <f t="shared" si="56"/>
        <v>966.28447646037989</v>
      </c>
      <c r="T72">
        <f t="shared" si="57"/>
        <v>38438.859410940604</v>
      </c>
      <c r="U72">
        <f t="shared" si="34"/>
        <v>4285588.8374611679</v>
      </c>
      <c r="V72">
        <f t="shared" si="58"/>
        <v>535.33066445354495</v>
      </c>
      <c r="W72">
        <f t="shared" si="35"/>
        <v>107300.7782280039</v>
      </c>
      <c r="X72">
        <f t="shared" si="36"/>
        <v>111141.20382303729</v>
      </c>
      <c r="Y72">
        <f t="shared" si="37"/>
        <v>153386.44633315297</v>
      </c>
      <c r="Z72">
        <f t="shared" si="59"/>
        <v>30268.337727154321</v>
      </c>
      <c r="AA72">
        <f t="shared" si="60"/>
        <v>618.06015810613326</v>
      </c>
      <c r="AB72">
        <f t="shared" si="61"/>
        <v>61</v>
      </c>
      <c r="AC72">
        <f>$AL$7*INDEX(I_cur,MATCH(AB72-$AL$13,cpi_u,0))/INDEX(I_cur,MATCH(AB2-$AL$13,cpi_u,0))</f>
        <v>959.59778696137664</v>
      </c>
      <c r="AD72" t="b">
        <f t="shared" si="62"/>
        <v>1</v>
      </c>
      <c r="AE72" t="b">
        <f t="shared" si="63"/>
        <v>1</v>
      </c>
      <c r="AF72" t="b">
        <f t="shared" si="38"/>
        <v>1</v>
      </c>
      <c r="AG72" t="b">
        <f t="shared" si="64"/>
        <v>1</v>
      </c>
      <c r="AH72" t="b">
        <f t="shared" si="39"/>
        <v>1</v>
      </c>
      <c r="AI72" t="b">
        <f t="shared" si="65"/>
        <v>1</v>
      </c>
    </row>
    <row r="73" spans="1:35" x14ac:dyDescent="0.35">
      <c r="A73">
        <v>71</v>
      </c>
      <c r="B73">
        <f t="shared" si="40"/>
        <v>86</v>
      </c>
      <c r="C73">
        <f t="shared" si="41"/>
        <v>2032</v>
      </c>
      <c r="D73">
        <f t="shared" si="42"/>
        <v>3.4579519924825372E-2</v>
      </c>
      <c r="E73">
        <f t="shared" si="43"/>
        <v>2.9283325370986768E-3</v>
      </c>
      <c r="F73">
        <f t="shared" si="44"/>
        <v>0.11695748568288734</v>
      </c>
      <c r="G73">
        <f t="shared" si="45"/>
        <v>39.823002952951612</v>
      </c>
      <c r="H73" t="b">
        <f t="shared" si="46"/>
        <v>0</v>
      </c>
      <c r="I73">
        <f t="shared" si="47"/>
        <v>1</v>
      </c>
      <c r="J73">
        <f t="shared" si="48"/>
        <v>959.5977869613763</v>
      </c>
      <c r="K73">
        <f t="shared" si="49"/>
        <v>6.2973768077621379</v>
      </c>
      <c r="L73">
        <f t="shared" si="50"/>
        <v>38326.297648238586</v>
      </c>
      <c r="M73">
        <f t="shared" si="51"/>
        <v>251.5169805691942</v>
      </c>
      <c r="N73">
        <f t="shared" si="33"/>
        <v>0.78136044934163884</v>
      </c>
      <c r="O73">
        <f t="shared" si="52"/>
        <v>0.9961273965892431</v>
      </c>
      <c r="P73">
        <f t="shared" si="53"/>
        <v>965.89516376913843</v>
      </c>
      <c r="Q73">
        <f t="shared" si="54"/>
        <v>3.2162868085882028E-2</v>
      </c>
      <c r="R73">
        <f t="shared" si="55"/>
        <v>2.7205806625556495E-3</v>
      </c>
      <c r="S73">
        <f t="shared" si="56"/>
        <v>966.30096764056805</v>
      </c>
      <c r="T73">
        <f t="shared" si="57"/>
        <v>38326.297648238586</v>
      </c>
      <c r="U73">
        <f t="shared" si="34"/>
        <v>4262989.4448067518</v>
      </c>
      <c r="V73">
        <f t="shared" si="58"/>
        <v>532.50768064786973</v>
      </c>
      <c r="W73">
        <f t="shared" si="35"/>
        <v>107048.41746473034</v>
      </c>
      <c r="X73">
        <f t="shared" si="36"/>
        <v>110891.09928151473</v>
      </c>
      <c r="Y73">
        <f t="shared" si="37"/>
        <v>153027.12933705817</v>
      </c>
      <c r="Z73">
        <f t="shared" si="59"/>
        <v>30063.075520828901</v>
      </c>
      <c r="AA73">
        <f t="shared" si="60"/>
        <v>613.36988536006356</v>
      </c>
      <c r="AB73">
        <f t="shared" si="61"/>
        <v>61</v>
      </c>
      <c r="AC73">
        <f>$AL$7*INDEX(I_cur,MATCH(AB73-$AL$13,cpi_u,0))/INDEX(I_cur,MATCH(AB2-$AL$13,cpi_u,0))</f>
        <v>959.59778696137664</v>
      </c>
      <c r="AD73" t="b">
        <f t="shared" si="62"/>
        <v>1</v>
      </c>
      <c r="AE73" t="b">
        <f t="shared" si="63"/>
        <v>1</v>
      </c>
      <c r="AF73" t="b">
        <f t="shared" si="38"/>
        <v>1</v>
      </c>
      <c r="AG73" t="b">
        <f t="shared" si="64"/>
        <v>1</v>
      </c>
      <c r="AH73" t="b">
        <f t="shared" si="39"/>
        <v>1</v>
      </c>
      <c r="AI73" t="b">
        <f t="shared" si="65"/>
        <v>1</v>
      </c>
    </row>
    <row r="74" spans="1:35" x14ac:dyDescent="0.35">
      <c r="A74">
        <v>72</v>
      </c>
      <c r="B74">
        <f t="shared" si="40"/>
        <v>87</v>
      </c>
      <c r="C74">
        <f t="shared" si="41"/>
        <v>2032</v>
      </c>
      <c r="D74">
        <f t="shared" si="42"/>
        <v>3.8957887402864121E-2</v>
      </c>
      <c r="E74">
        <f t="shared" si="43"/>
        <v>3.3059440706820764E-3</v>
      </c>
      <c r="F74">
        <f t="shared" si="44"/>
        <v>0.1316526204890652</v>
      </c>
      <c r="G74">
        <f t="shared" si="45"/>
        <v>39.691350332462548</v>
      </c>
      <c r="H74" t="b">
        <f t="shared" si="46"/>
        <v>0</v>
      </c>
      <c r="I74">
        <f t="shared" si="47"/>
        <v>1</v>
      </c>
      <c r="J74">
        <f t="shared" si="48"/>
        <v>959.5977869613763</v>
      </c>
      <c r="K74">
        <f t="shared" si="49"/>
        <v>6.3129078378279271</v>
      </c>
      <c r="L74">
        <f t="shared" si="50"/>
        <v>38214.065503808721</v>
      </c>
      <c r="M74">
        <f t="shared" si="51"/>
        <v>251.39894746753291</v>
      </c>
      <c r="N74">
        <f t="shared" si="33"/>
        <v>0.77832823121605144</v>
      </c>
      <c r="O74">
        <f t="shared" si="52"/>
        <v>0.9961193094324875</v>
      </c>
      <c r="P74">
        <f t="shared" si="53"/>
        <v>965.91069479920418</v>
      </c>
      <c r="Q74">
        <f t="shared" si="54"/>
        <v>3.6235245491173247E-2</v>
      </c>
      <c r="R74">
        <f t="shared" si="55"/>
        <v>3.0709453666283304E-3</v>
      </c>
      <c r="S74">
        <f t="shared" si="56"/>
        <v>966.31749949245545</v>
      </c>
      <c r="T74">
        <f t="shared" si="57"/>
        <v>38214.065503808721</v>
      </c>
      <c r="U74">
        <f t="shared" si="34"/>
        <v>4240452.2264217967</v>
      </c>
      <c r="V74">
        <f t="shared" si="58"/>
        <v>529.69246328789075</v>
      </c>
      <c r="W74">
        <f t="shared" si="35"/>
        <v>106835.67555406748</v>
      </c>
      <c r="X74">
        <f t="shared" si="36"/>
        <v>110679.13437835607</v>
      </c>
      <c r="Y74">
        <f t="shared" si="37"/>
        <v>152552.07068323324</v>
      </c>
      <c r="Z74">
        <f t="shared" si="59"/>
        <v>29858.959393226804</v>
      </c>
      <c r="AA74">
        <f t="shared" si="60"/>
        <v>608.70779259658389</v>
      </c>
      <c r="AB74">
        <f t="shared" si="61"/>
        <v>61</v>
      </c>
      <c r="AC74">
        <f>$AL$7*INDEX(I_cur,MATCH(AB74-$AL$13,cpi_u,0))/INDEX(I_cur,MATCH(AB2-$AL$13,cpi_u,0))</f>
        <v>959.59778696137664</v>
      </c>
      <c r="AD74" t="b">
        <f t="shared" si="62"/>
        <v>1</v>
      </c>
      <c r="AE74" t="b">
        <f t="shared" si="63"/>
        <v>1</v>
      </c>
      <c r="AF74" t="b">
        <f t="shared" si="38"/>
        <v>1</v>
      </c>
      <c r="AG74" t="b">
        <f t="shared" si="64"/>
        <v>1</v>
      </c>
      <c r="AH74" t="b">
        <f t="shared" si="39"/>
        <v>1</v>
      </c>
      <c r="AI74" t="b">
        <f t="shared" si="65"/>
        <v>1</v>
      </c>
    </row>
    <row r="75" spans="1:35" x14ac:dyDescent="0.35">
      <c r="A75">
        <v>73</v>
      </c>
      <c r="B75">
        <f t="shared" si="40"/>
        <v>87</v>
      </c>
      <c r="C75">
        <f t="shared" si="41"/>
        <v>2033</v>
      </c>
      <c r="D75">
        <f t="shared" si="42"/>
        <v>3.8342045014588391E-2</v>
      </c>
      <c r="E75">
        <f t="shared" si="43"/>
        <v>3.2527356631432136E-3</v>
      </c>
      <c r="F75">
        <f t="shared" si="44"/>
        <v>0.12910547074471218</v>
      </c>
      <c r="G75">
        <f t="shared" si="45"/>
        <v>39.562244861717836</v>
      </c>
      <c r="H75" t="b">
        <f t="shared" si="46"/>
        <v>1</v>
      </c>
      <c r="I75">
        <f t="shared" si="47"/>
        <v>1.03</v>
      </c>
      <c r="J75">
        <f t="shared" si="48"/>
        <v>988.38572057021759</v>
      </c>
      <c r="K75">
        <f t="shared" si="49"/>
        <v>6.3284771716036996</v>
      </c>
      <c r="L75">
        <f t="shared" si="50"/>
        <v>39230.363898755939</v>
      </c>
      <c r="M75">
        <f t="shared" si="51"/>
        <v>251.18580448911416</v>
      </c>
      <c r="N75">
        <f t="shared" si="33"/>
        <v>0.77530157495020047</v>
      </c>
      <c r="O75">
        <f t="shared" si="52"/>
        <v>0.99611133690843756</v>
      </c>
      <c r="P75">
        <f t="shared" si="53"/>
        <v>994.71419774182129</v>
      </c>
      <c r="Q75">
        <f t="shared" si="54"/>
        <v>3.5662442353973332E-2</v>
      </c>
      <c r="R75">
        <f t="shared" si="55"/>
        <v>3.0215826468957818E-3</v>
      </c>
      <c r="S75">
        <f t="shared" si="56"/>
        <v>995.12200572519066</v>
      </c>
      <c r="T75">
        <f t="shared" si="57"/>
        <v>39230.363898755939</v>
      </c>
      <c r="U75">
        <f t="shared" si="34"/>
        <v>4216843.8667084714</v>
      </c>
      <c r="V75">
        <f t="shared" si="58"/>
        <v>526.74344522495414</v>
      </c>
      <c r="W75">
        <f t="shared" si="35"/>
        <v>106587.57816821651</v>
      </c>
      <c r="X75">
        <f t="shared" si="36"/>
        <v>110432.12857682741</v>
      </c>
      <c r="Y75">
        <f t="shared" si="37"/>
        <v>152099.04464868177</v>
      </c>
      <c r="Z75">
        <f t="shared" si="59"/>
        <v>30534.099743280749</v>
      </c>
      <c r="AA75">
        <f t="shared" si="60"/>
        <v>603.89002559219477</v>
      </c>
      <c r="AB75">
        <f t="shared" si="61"/>
        <v>73</v>
      </c>
      <c r="AC75">
        <f>$AL$7*INDEX(I_cur,MATCH(AB75-$AL$13,cpi_u,0))/INDEX(I_cur,MATCH(AB2-$AL$13,cpi_u,0))</f>
        <v>988.38572057021793</v>
      </c>
      <c r="AD75" t="b">
        <f t="shared" si="62"/>
        <v>1</v>
      </c>
      <c r="AE75" t="b">
        <f t="shared" si="63"/>
        <v>1</v>
      </c>
      <c r="AF75" t="b">
        <f t="shared" si="38"/>
        <v>1</v>
      </c>
      <c r="AG75" t="b">
        <f t="shared" si="64"/>
        <v>1</v>
      </c>
      <c r="AH75" t="b">
        <f t="shared" si="39"/>
        <v>1</v>
      </c>
      <c r="AI75" t="b">
        <f t="shared" si="65"/>
        <v>1</v>
      </c>
    </row>
    <row r="76" spans="1:35" x14ac:dyDescent="0.35">
      <c r="A76">
        <v>74</v>
      </c>
      <c r="B76">
        <f t="shared" si="40"/>
        <v>87</v>
      </c>
      <c r="C76">
        <f t="shared" si="41"/>
        <v>2033</v>
      </c>
      <c r="D76">
        <f t="shared" si="42"/>
        <v>3.8342045014588391E-2</v>
      </c>
      <c r="E76">
        <f t="shared" si="43"/>
        <v>3.2527356631432136E-3</v>
      </c>
      <c r="F76">
        <f t="shared" si="44"/>
        <v>0.12868552477571396</v>
      </c>
      <c r="G76">
        <f t="shared" si="45"/>
        <v>39.433559336942125</v>
      </c>
      <c r="H76" t="b">
        <f t="shared" si="46"/>
        <v>0</v>
      </c>
      <c r="I76">
        <f t="shared" si="47"/>
        <v>1</v>
      </c>
      <c r="J76">
        <f t="shared" si="48"/>
        <v>988.38572057021759</v>
      </c>
      <c r="K76">
        <f t="shared" si="49"/>
        <v>6.3440849035567402</v>
      </c>
      <c r="L76">
        <f t="shared" si="50"/>
        <v>39102.75789502437</v>
      </c>
      <c r="M76">
        <f t="shared" si="51"/>
        <v>250.98624037803933</v>
      </c>
      <c r="N76">
        <f t="shared" si="33"/>
        <v>0.77228059505075164</v>
      </c>
      <c r="O76">
        <f t="shared" si="52"/>
        <v>0.99610347766977914</v>
      </c>
      <c r="P76">
        <f t="shared" si="53"/>
        <v>994.72980547377438</v>
      </c>
      <c r="Q76">
        <f t="shared" si="54"/>
        <v>3.5662442353973332E-2</v>
      </c>
      <c r="R76">
        <f t="shared" si="55"/>
        <v>3.0215826468957818E-3</v>
      </c>
      <c r="S76">
        <f t="shared" si="56"/>
        <v>995.13861922164597</v>
      </c>
      <c r="T76">
        <f t="shared" si="57"/>
        <v>39102.75789502437</v>
      </c>
      <c r="U76">
        <f t="shared" si="34"/>
        <v>4193307.6771441223</v>
      </c>
      <c r="V76">
        <f t="shared" si="58"/>
        <v>523.80344223445456</v>
      </c>
      <c r="W76">
        <f t="shared" si="35"/>
        <v>106338.55395385905</v>
      </c>
      <c r="X76">
        <f t="shared" si="36"/>
        <v>110184.29065371801</v>
      </c>
      <c r="Y76">
        <f t="shared" si="37"/>
        <v>151651.08634814416</v>
      </c>
      <c r="Z76">
        <f t="shared" si="59"/>
        <v>30316.42978090878</v>
      </c>
      <c r="AA76">
        <f t="shared" si="60"/>
        <v>599.11326151438004</v>
      </c>
      <c r="AB76">
        <f t="shared" si="61"/>
        <v>73</v>
      </c>
      <c r="AC76">
        <f>$AL$7*INDEX(I_cur,MATCH(AB76-$AL$13,cpi_u,0))/INDEX(I_cur,MATCH(AB2-$AL$13,cpi_u,0))</f>
        <v>988.38572057021793</v>
      </c>
      <c r="AD76" t="b">
        <f t="shared" si="62"/>
        <v>1</v>
      </c>
      <c r="AE76" t="b">
        <f t="shared" si="63"/>
        <v>1</v>
      </c>
      <c r="AF76" t="b">
        <f t="shared" si="38"/>
        <v>1</v>
      </c>
      <c r="AG76" t="b">
        <f t="shared" si="64"/>
        <v>1</v>
      </c>
      <c r="AH76" t="b">
        <f t="shared" si="39"/>
        <v>1</v>
      </c>
      <c r="AI76" t="b">
        <f t="shared" si="65"/>
        <v>1</v>
      </c>
    </row>
    <row r="77" spans="1:35" x14ac:dyDescent="0.35">
      <c r="A77">
        <v>75</v>
      </c>
      <c r="B77">
        <f t="shared" si="40"/>
        <v>87</v>
      </c>
      <c r="C77">
        <f t="shared" si="41"/>
        <v>2033</v>
      </c>
      <c r="D77">
        <f t="shared" si="42"/>
        <v>3.8342045014588391E-2</v>
      </c>
      <c r="E77">
        <f t="shared" si="43"/>
        <v>3.2527356631432136E-3</v>
      </c>
      <c r="F77">
        <f t="shared" si="44"/>
        <v>0.12826694477994571</v>
      </c>
      <c r="G77">
        <f t="shared" si="45"/>
        <v>39.30529239216218</v>
      </c>
      <c r="H77" t="b">
        <f t="shared" si="46"/>
        <v>0</v>
      </c>
      <c r="I77">
        <f t="shared" si="47"/>
        <v>1</v>
      </c>
      <c r="J77">
        <f t="shared" si="48"/>
        <v>988.38572057021759</v>
      </c>
      <c r="K77">
        <f t="shared" si="49"/>
        <v>6.3597311283873106</v>
      </c>
      <c r="L77">
        <f t="shared" si="50"/>
        <v>38975.56695989197</v>
      </c>
      <c r="M77">
        <f t="shared" si="51"/>
        <v>250.78683481825891</v>
      </c>
      <c r="N77">
        <f t="shared" si="33"/>
        <v>0.7692654033882419</v>
      </c>
      <c r="O77">
        <f t="shared" si="52"/>
        <v>0.99609573038370647</v>
      </c>
      <c r="P77">
        <f t="shared" si="53"/>
        <v>994.74545169860494</v>
      </c>
      <c r="Q77">
        <f t="shared" si="54"/>
        <v>3.5662442353973332E-2</v>
      </c>
      <c r="R77">
        <f t="shared" si="55"/>
        <v>3.0215826468957818E-3</v>
      </c>
      <c r="S77">
        <f t="shared" si="56"/>
        <v>995.15527369146548</v>
      </c>
      <c r="T77">
        <f t="shared" si="57"/>
        <v>38975.56695989197</v>
      </c>
      <c r="U77">
        <f t="shared" si="34"/>
        <v>4169842.674703476</v>
      </c>
      <c r="V77">
        <f t="shared" si="58"/>
        <v>520.87233152263059</v>
      </c>
      <c r="W77">
        <f t="shared" si="35"/>
        <v>106088.58046645597</v>
      </c>
      <c r="X77">
        <f t="shared" si="36"/>
        <v>109935.59861222343</v>
      </c>
      <c r="Y77">
        <f t="shared" si="37"/>
        <v>151208.17305734369</v>
      </c>
      <c r="Z77">
        <f t="shared" si="59"/>
        <v>30100.074044225785</v>
      </c>
      <c r="AA77">
        <f t="shared" si="60"/>
        <v>594.36687024687001</v>
      </c>
      <c r="AB77">
        <f t="shared" si="61"/>
        <v>73</v>
      </c>
      <c r="AC77">
        <f>$AL$7*INDEX(I_cur,MATCH(AB77-$AL$13,cpi_u,0))/INDEX(I_cur,MATCH(AB2-$AL$13,cpi_u,0))</f>
        <v>988.38572057021793</v>
      </c>
      <c r="AD77" t="b">
        <f t="shared" si="62"/>
        <v>1</v>
      </c>
      <c r="AE77" t="b">
        <f t="shared" si="63"/>
        <v>1</v>
      </c>
      <c r="AF77" t="b">
        <f t="shared" si="38"/>
        <v>1</v>
      </c>
      <c r="AG77" t="b">
        <f t="shared" si="64"/>
        <v>1</v>
      </c>
      <c r="AH77" t="b">
        <f t="shared" si="39"/>
        <v>1</v>
      </c>
      <c r="AI77" t="b">
        <f t="shared" si="65"/>
        <v>1</v>
      </c>
    </row>
    <row r="78" spans="1:35" x14ac:dyDescent="0.35">
      <c r="A78">
        <v>76</v>
      </c>
      <c r="B78">
        <f t="shared" si="40"/>
        <v>87</v>
      </c>
      <c r="C78">
        <f t="shared" si="41"/>
        <v>2033</v>
      </c>
      <c r="D78">
        <f t="shared" si="42"/>
        <v>3.8342045014588391E-2</v>
      </c>
      <c r="E78">
        <f t="shared" si="43"/>
        <v>3.2527356631432136E-3</v>
      </c>
      <c r="F78">
        <f t="shared" si="44"/>
        <v>0.12784972631425756</v>
      </c>
      <c r="G78">
        <f t="shared" si="45"/>
        <v>39.17744266584792</v>
      </c>
      <c r="H78" t="b">
        <f t="shared" si="46"/>
        <v>0</v>
      </c>
      <c r="I78">
        <f t="shared" si="47"/>
        <v>1</v>
      </c>
      <c r="J78">
        <f t="shared" si="48"/>
        <v>988.38572057021759</v>
      </c>
      <c r="K78">
        <f t="shared" si="49"/>
        <v>6.3754159410292299</v>
      </c>
      <c r="L78">
        <f t="shared" si="50"/>
        <v>38848.789743250309</v>
      </c>
      <c r="M78">
        <f t="shared" si="51"/>
        <v>250.58758768380568</v>
      </c>
      <c r="N78">
        <f t="shared" si="33"/>
        <v>0.76625610923479659</v>
      </c>
      <c r="O78">
        <f t="shared" si="52"/>
        <v>0.9960880937317721</v>
      </c>
      <c r="P78">
        <f t="shared" si="53"/>
        <v>994.76113651124683</v>
      </c>
      <c r="Q78">
        <f t="shared" si="54"/>
        <v>3.5662442353973332E-2</v>
      </c>
      <c r="R78">
        <f t="shared" si="55"/>
        <v>3.0215826468957818E-3</v>
      </c>
      <c r="S78">
        <f t="shared" si="56"/>
        <v>995.17196923570043</v>
      </c>
      <c r="T78">
        <f t="shared" si="57"/>
        <v>38848.789743250309</v>
      </c>
      <c r="U78">
        <f t="shared" si="34"/>
        <v>4146447.8890404999</v>
      </c>
      <c r="V78">
        <f t="shared" si="58"/>
        <v>517.94999187953772</v>
      </c>
      <c r="W78">
        <f t="shared" si="35"/>
        <v>105837.63530474326</v>
      </c>
      <c r="X78">
        <f t="shared" si="36"/>
        <v>109686.0305139954</v>
      </c>
      <c r="Y78">
        <f t="shared" si="37"/>
        <v>150770.28266599937</v>
      </c>
      <c r="Z78">
        <f t="shared" si="59"/>
        <v>29885.029912986443</v>
      </c>
      <c r="AA78">
        <f t="shared" si="60"/>
        <v>589.6507072794783</v>
      </c>
      <c r="AB78">
        <f t="shared" si="61"/>
        <v>73</v>
      </c>
      <c r="AC78">
        <f>$AL$7*INDEX(I_cur,MATCH(AB78-$AL$13,cpi_u,0))/INDEX(I_cur,MATCH(AB2-$AL$13,cpi_u,0))</f>
        <v>988.38572057021793</v>
      </c>
      <c r="AD78" t="b">
        <f t="shared" si="62"/>
        <v>1</v>
      </c>
      <c r="AE78" t="b">
        <f t="shared" si="63"/>
        <v>1</v>
      </c>
      <c r="AF78" t="b">
        <f t="shared" si="38"/>
        <v>1</v>
      </c>
      <c r="AG78" t="b">
        <f t="shared" si="64"/>
        <v>1</v>
      </c>
      <c r="AH78" t="b">
        <f t="shared" si="39"/>
        <v>1</v>
      </c>
      <c r="AI78" t="b">
        <f t="shared" si="65"/>
        <v>1</v>
      </c>
    </row>
    <row r="79" spans="1:35" x14ac:dyDescent="0.35">
      <c r="A79">
        <v>77</v>
      </c>
      <c r="B79">
        <f t="shared" si="40"/>
        <v>87</v>
      </c>
      <c r="C79">
        <f t="shared" si="41"/>
        <v>2033</v>
      </c>
      <c r="D79">
        <f t="shared" si="42"/>
        <v>3.8342045014588391E-2</v>
      </c>
      <c r="E79">
        <f t="shared" si="43"/>
        <v>3.2527356631432136E-3</v>
      </c>
      <c r="F79">
        <f t="shared" si="44"/>
        <v>0.12743386494995207</v>
      </c>
      <c r="G79">
        <f t="shared" si="45"/>
        <v>39.05000880089797</v>
      </c>
      <c r="H79" t="b">
        <f t="shared" si="46"/>
        <v>0</v>
      </c>
      <c r="I79">
        <f t="shared" si="47"/>
        <v>1</v>
      </c>
      <c r="J79">
        <f t="shared" si="48"/>
        <v>988.38572057021759</v>
      </c>
      <c r="K79">
        <f t="shared" si="49"/>
        <v>6.3911394366504535</v>
      </c>
      <c r="L79">
        <f t="shared" si="50"/>
        <v>38722.42489938248</v>
      </c>
      <c r="M79">
        <f t="shared" si="51"/>
        <v>250.3884988488127</v>
      </c>
      <c r="N79">
        <f t="shared" si="33"/>
        <v>0.76325281930151945</v>
      </c>
      <c r="O79">
        <f t="shared" si="52"/>
        <v>0.99608056640973952</v>
      </c>
      <c r="P79">
        <f t="shared" si="53"/>
        <v>994.77686000686799</v>
      </c>
      <c r="Q79">
        <f t="shared" si="54"/>
        <v>3.5662442353973332E-2</v>
      </c>
      <c r="R79">
        <f t="shared" si="55"/>
        <v>3.0215826468957818E-3</v>
      </c>
      <c r="S79">
        <f t="shared" si="56"/>
        <v>995.18870595565136</v>
      </c>
      <c r="T79">
        <f t="shared" si="57"/>
        <v>38722.42489938248</v>
      </c>
      <c r="U79">
        <f t="shared" si="34"/>
        <v>4123122.3622726509</v>
      </c>
      <c r="V79">
        <f t="shared" si="58"/>
        <v>515.0363036520971</v>
      </c>
      <c r="W79">
        <f t="shared" si="35"/>
        <v>105585.69610816168</v>
      </c>
      <c r="X79">
        <f t="shared" si="36"/>
        <v>109435.56447656782</v>
      </c>
      <c r="Y79">
        <f t="shared" si="37"/>
        <v>150337.39366855848</v>
      </c>
      <c r="Z79">
        <f t="shared" si="59"/>
        <v>29671.294643537429</v>
      </c>
      <c r="AA79">
        <f t="shared" si="60"/>
        <v>584.96462773012922</v>
      </c>
      <c r="AB79">
        <f t="shared" si="61"/>
        <v>73</v>
      </c>
      <c r="AC79">
        <f>$AL$7*INDEX(I_cur,MATCH(AB79-$AL$13,cpi_u,0))/INDEX(I_cur,MATCH(AB2-$AL$13,cpi_u,0))</f>
        <v>988.38572057021793</v>
      </c>
      <c r="AD79" t="b">
        <f t="shared" si="62"/>
        <v>1</v>
      </c>
      <c r="AE79" t="b">
        <f t="shared" si="63"/>
        <v>1</v>
      </c>
      <c r="AF79" t="b">
        <f t="shared" si="38"/>
        <v>1</v>
      </c>
      <c r="AG79" t="b">
        <f t="shared" si="64"/>
        <v>1</v>
      </c>
      <c r="AH79" t="b">
        <f t="shared" si="39"/>
        <v>1</v>
      </c>
      <c r="AI79" t="b">
        <f t="shared" si="65"/>
        <v>1</v>
      </c>
    </row>
    <row r="80" spans="1:35" x14ac:dyDescent="0.35">
      <c r="A80">
        <v>78</v>
      </c>
      <c r="B80">
        <f t="shared" si="40"/>
        <v>87</v>
      </c>
      <c r="C80">
        <f t="shared" si="41"/>
        <v>2033</v>
      </c>
      <c r="D80">
        <f t="shared" si="42"/>
        <v>3.8342045014588391E-2</v>
      </c>
      <c r="E80">
        <f t="shared" si="43"/>
        <v>3.2527356631432136E-3</v>
      </c>
      <c r="F80">
        <f t="shared" si="44"/>
        <v>0.12701935627273719</v>
      </c>
      <c r="G80">
        <f t="shared" si="45"/>
        <v>38.92298944462523</v>
      </c>
      <c r="H80" t="b">
        <f t="shared" si="46"/>
        <v>0</v>
      </c>
      <c r="I80">
        <f t="shared" si="47"/>
        <v>1</v>
      </c>
      <c r="J80">
        <f t="shared" si="48"/>
        <v>988.38572057021759</v>
      </c>
      <c r="K80">
        <f t="shared" si="49"/>
        <v>6.4069017106536421</v>
      </c>
      <c r="L80">
        <f t="shared" si="50"/>
        <v>38596.471086948877</v>
      </c>
      <c r="M80">
        <f t="shared" si="51"/>
        <v>250.18956818751298</v>
      </c>
      <c r="N80">
        <f t="shared" si="33"/>
        <v>0.76025563777555383</v>
      </c>
      <c r="O80">
        <f t="shared" si="52"/>
        <v>0.99607314712743744</v>
      </c>
      <c r="P80">
        <f t="shared" si="53"/>
        <v>994.79262228087123</v>
      </c>
      <c r="Q80">
        <f t="shared" si="54"/>
        <v>3.5662442353973332E-2</v>
      </c>
      <c r="R80">
        <f t="shared" si="55"/>
        <v>3.0215826468957818E-3</v>
      </c>
      <c r="S80">
        <f t="shared" si="56"/>
        <v>995.20548395286892</v>
      </c>
      <c r="T80">
        <f t="shared" si="57"/>
        <v>38596.471086948877</v>
      </c>
      <c r="U80">
        <f t="shared" si="34"/>
        <v>4099865.1487690322</v>
      </c>
      <c r="V80">
        <f t="shared" si="58"/>
        <v>512.13114871763401</v>
      </c>
      <c r="W80">
        <f t="shared" si="35"/>
        <v>105332.74055431454</v>
      </c>
      <c r="X80">
        <f t="shared" si="36"/>
        <v>109184.17867081364</v>
      </c>
      <c r="Y80">
        <f t="shared" si="37"/>
        <v>149909.48515512142</v>
      </c>
      <c r="Z80">
        <f t="shared" si="59"/>
        <v>29458.865372203312</v>
      </c>
      <c r="AA80">
        <f t="shared" si="60"/>
        <v>580.30848637200086</v>
      </c>
      <c r="AB80">
        <f t="shared" si="61"/>
        <v>73</v>
      </c>
      <c r="AC80">
        <f>$AL$7*INDEX(I_cur,MATCH(AB80-$AL$13,cpi_u,0))/INDEX(I_cur,MATCH(AB2-$AL$13,cpi_u,0))</f>
        <v>988.38572057021793</v>
      </c>
      <c r="AD80" t="b">
        <f t="shared" si="62"/>
        <v>1</v>
      </c>
      <c r="AE80" t="b">
        <f t="shared" si="63"/>
        <v>1</v>
      </c>
      <c r="AF80" t="b">
        <f t="shared" si="38"/>
        <v>1</v>
      </c>
      <c r="AG80" t="b">
        <f t="shared" si="64"/>
        <v>1</v>
      </c>
      <c r="AH80" t="b">
        <f t="shared" si="39"/>
        <v>1</v>
      </c>
      <c r="AI80" t="b">
        <f t="shared" si="65"/>
        <v>1</v>
      </c>
    </row>
    <row r="81" spans="1:35" x14ac:dyDescent="0.35">
      <c r="A81">
        <v>79</v>
      </c>
      <c r="B81">
        <f t="shared" si="40"/>
        <v>87</v>
      </c>
      <c r="C81">
        <f t="shared" si="41"/>
        <v>2033</v>
      </c>
      <c r="D81">
        <f t="shared" si="42"/>
        <v>3.8342045014588391E-2</v>
      </c>
      <c r="E81">
        <f t="shared" si="43"/>
        <v>3.2527356631432136E-3</v>
      </c>
      <c r="F81">
        <f t="shared" si="44"/>
        <v>0.12660619588267935</v>
      </c>
      <c r="G81">
        <f t="shared" si="45"/>
        <v>38.796383248742551</v>
      </c>
      <c r="H81" t="b">
        <f t="shared" si="46"/>
        <v>0</v>
      </c>
      <c r="I81">
        <f t="shared" si="47"/>
        <v>1</v>
      </c>
      <c r="J81">
        <f t="shared" si="48"/>
        <v>988.38572057021759</v>
      </c>
      <c r="K81">
        <f t="shared" si="49"/>
        <v>6.4227028586767467</v>
      </c>
      <c r="L81">
        <f t="shared" si="50"/>
        <v>38470.926968972883</v>
      </c>
      <c r="M81">
        <f t="shared" si="51"/>
        <v>249.99079557423931</v>
      </c>
      <c r="N81">
        <f t="shared" si="33"/>
        <v>0.75726466635681255</v>
      </c>
      <c r="O81">
        <f t="shared" si="52"/>
        <v>0.99606583460861586</v>
      </c>
      <c r="P81">
        <f t="shared" si="53"/>
        <v>994.80842342889434</v>
      </c>
      <c r="Q81">
        <f t="shared" si="54"/>
        <v>3.5662442353973332E-2</v>
      </c>
      <c r="R81">
        <f t="shared" si="55"/>
        <v>3.0215826468957818E-3</v>
      </c>
      <c r="S81">
        <f t="shared" si="56"/>
        <v>995.22230332915387</v>
      </c>
      <c r="T81">
        <f t="shared" si="57"/>
        <v>38470.926968972883</v>
      </c>
      <c r="U81">
        <f t="shared" si="34"/>
        <v>4076675.3149423772</v>
      </c>
      <c r="V81">
        <f t="shared" si="58"/>
        <v>509.23441045789355</v>
      </c>
      <c r="W81">
        <f t="shared" si="35"/>
        <v>105078.74635645344</v>
      </c>
      <c r="X81">
        <f t="shared" si="36"/>
        <v>108931.85131843174</v>
      </c>
      <c r="Y81">
        <f t="shared" si="37"/>
        <v>149486.53680254176</v>
      </c>
      <c r="Z81">
        <f t="shared" si="59"/>
        <v>29247.739118613234</v>
      </c>
      <c r="AA81">
        <f t="shared" si="60"/>
        <v>575.68213766011627</v>
      </c>
      <c r="AB81">
        <f t="shared" si="61"/>
        <v>73</v>
      </c>
      <c r="AC81">
        <f>$AL$7*INDEX(I_cur,MATCH(AB81-$AL$13,cpi_u,0))/INDEX(I_cur,MATCH(AB2-$AL$13,cpi_u,0))</f>
        <v>988.38572057021793</v>
      </c>
      <c r="AD81" t="b">
        <f t="shared" si="62"/>
        <v>1</v>
      </c>
      <c r="AE81" t="b">
        <f t="shared" si="63"/>
        <v>1</v>
      </c>
      <c r="AF81" t="b">
        <f t="shared" si="38"/>
        <v>1</v>
      </c>
      <c r="AG81" t="b">
        <f t="shared" si="64"/>
        <v>1</v>
      </c>
      <c r="AH81" t="b">
        <f t="shared" si="39"/>
        <v>1</v>
      </c>
      <c r="AI81" t="b">
        <f t="shared" si="65"/>
        <v>1</v>
      </c>
    </row>
    <row r="82" spans="1:35" x14ac:dyDescent="0.35">
      <c r="A82">
        <v>80</v>
      </c>
      <c r="B82">
        <f t="shared" si="40"/>
        <v>87</v>
      </c>
      <c r="C82">
        <f t="shared" si="41"/>
        <v>2033</v>
      </c>
      <c r="D82">
        <f t="shared" si="42"/>
        <v>3.8342045014588391E-2</v>
      </c>
      <c r="E82">
        <f t="shared" si="43"/>
        <v>3.2527356631432136E-3</v>
      </c>
      <c r="F82">
        <f t="shared" si="44"/>
        <v>0.12619437939415687</v>
      </c>
      <c r="G82">
        <f t="shared" si="45"/>
        <v>38.670188869348394</v>
      </c>
      <c r="H82" t="b">
        <f t="shared" si="46"/>
        <v>0</v>
      </c>
      <c r="I82">
        <f t="shared" si="47"/>
        <v>1</v>
      </c>
      <c r="J82">
        <f t="shared" si="48"/>
        <v>988.38572057021759</v>
      </c>
      <c r="K82">
        <f t="shared" si="49"/>
        <v>6.4385429765935891</v>
      </c>
      <c r="L82">
        <f t="shared" si="50"/>
        <v>38345.791212826727</v>
      </c>
      <c r="M82">
        <f t="shared" si="51"/>
        <v>249.79218088342452</v>
      </c>
      <c r="N82">
        <f t="shared" si="33"/>
        <v>0.75428000429437325</v>
      </c>
      <c r="O82">
        <f t="shared" si="52"/>
        <v>0.99605862759080199</v>
      </c>
      <c r="P82">
        <f t="shared" si="53"/>
        <v>994.82426354681115</v>
      </c>
      <c r="Q82">
        <f t="shared" si="54"/>
        <v>3.5662442353973332E-2</v>
      </c>
      <c r="R82">
        <f t="shared" si="55"/>
        <v>3.0215826468957818E-3</v>
      </c>
      <c r="S82">
        <f t="shared" si="56"/>
        <v>995.23916418655801</v>
      </c>
      <c r="T82">
        <f t="shared" si="57"/>
        <v>38345.791212826727</v>
      </c>
      <c r="U82">
        <f t="shared" si="34"/>
        <v>4053551.9390447862</v>
      </c>
      <c r="V82">
        <f t="shared" si="58"/>
        <v>506.34597373352506</v>
      </c>
      <c r="W82">
        <f t="shared" si="35"/>
        <v>104823.69126099101</v>
      </c>
      <c r="X82">
        <f t="shared" si="36"/>
        <v>108678.56068946334</v>
      </c>
      <c r="Y82">
        <f t="shared" si="37"/>
        <v>149068.52886570216</v>
      </c>
      <c r="Z82">
        <f t="shared" si="59"/>
        <v>29037.912788969224</v>
      </c>
      <c r="AA82">
        <f t="shared" si="60"/>
        <v>571.08543575738895</v>
      </c>
      <c r="AB82">
        <f t="shared" si="61"/>
        <v>73</v>
      </c>
      <c r="AC82">
        <f>$AL$7*INDEX(I_cur,MATCH(AB82-$AL$13,cpi_u,0))/INDEX(I_cur,MATCH(AB2-$AL$13,cpi_u,0))</f>
        <v>988.38572057021793</v>
      </c>
      <c r="AD82" t="b">
        <f t="shared" si="62"/>
        <v>1</v>
      </c>
      <c r="AE82" t="b">
        <f t="shared" si="63"/>
        <v>1</v>
      </c>
      <c r="AF82" t="b">
        <f t="shared" si="38"/>
        <v>1</v>
      </c>
      <c r="AG82" t="b">
        <f t="shared" si="64"/>
        <v>1</v>
      </c>
      <c r="AH82" t="b">
        <f t="shared" si="39"/>
        <v>1</v>
      </c>
      <c r="AI82" t="b">
        <f t="shared" si="65"/>
        <v>1</v>
      </c>
    </row>
    <row r="83" spans="1:35" x14ac:dyDescent="0.35">
      <c r="A83">
        <v>81</v>
      </c>
      <c r="B83">
        <f t="shared" si="40"/>
        <v>87</v>
      </c>
      <c r="C83">
        <f t="shared" si="41"/>
        <v>2033</v>
      </c>
      <c r="D83">
        <f t="shared" si="42"/>
        <v>3.8342045014588391E-2</v>
      </c>
      <c r="E83">
        <f t="shared" si="43"/>
        <v>3.2527356631432136E-3</v>
      </c>
      <c r="F83">
        <f t="shared" si="44"/>
        <v>0.12578390243581328</v>
      </c>
      <c r="G83">
        <f t="shared" si="45"/>
        <v>38.54440496691258</v>
      </c>
      <c r="H83" t="b">
        <f t="shared" si="46"/>
        <v>0</v>
      </c>
      <c r="I83">
        <f t="shared" si="47"/>
        <v>1</v>
      </c>
      <c r="J83">
        <f t="shared" si="48"/>
        <v>988.38572057021759</v>
      </c>
      <c r="K83">
        <f t="shared" si="49"/>
        <v>6.4544221605144401</v>
      </c>
      <c r="L83">
        <f t="shared" si="50"/>
        <v>38221.062490217322</v>
      </c>
      <c r="M83">
        <f t="shared" si="51"/>
        <v>249.5937239896011</v>
      </c>
      <c r="N83">
        <f t="shared" si="33"/>
        <v>0.75130174842253838</v>
      </c>
      <c r="O83">
        <f t="shared" si="52"/>
        <v>0.99605152482515957</v>
      </c>
      <c r="P83">
        <f t="shared" si="53"/>
        <v>994.84014273073205</v>
      </c>
      <c r="Q83">
        <f t="shared" si="54"/>
        <v>3.5662442353973332E-2</v>
      </c>
      <c r="R83">
        <f t="shared" si="55"/>
        <v>3.0215826468957818E-3</v>
      </c>
      <c r="S83">
        <f t="shared" si="56"/>
        <v>995.25606662738517</v>
      </c>
      <c r="T83">
        <f t="shared" si="57"/>
        <v>38221.062490217322</v>
      </c>
      <c r="U83">
        <f t="shared" si="34"/>
        <v>4030494.1109671304</v>
      </c>
      <c r="V83">
        <f t="shared" si="58"/>
        <v>503.4657248590251</v>
      </c>
      <c r="W83">
        <f t="shared" si="35"/>
        <v>104567.55304503992</v>
      </c>
      <c r="X83">
        <f t="shared" si="36"/>
        <v>108424.28509983682</v>
      </c>
      <c r="Y83">
        <f t="shared" si="37"/>
        <v>148655.44216896457</v>
      </c>
      <c r="Z83">
        <f t="shared" si="59"/>
        <v>28829.383179256631</v>
      </c>
      <c r="AA83">
        <f t="shared" si="60"/>
        <v>566.51823456013108</v>
      </c>
      <c r="AB83">
        <f t="shared" si="61"/>
        <v>73</v>
      </c>
      <c r="AC83">
        <f>$AL$7*INDEX(I_cur,MATCH(AB83-$AL$13,cpi_u,0))/INDEX(I_cur,MATCH(AB2-$AL$13,cpi_u,0))</f>
        <v>988.38572057021793</v>
      </c>
      <c r="AD83" t="b">
        <f t="shared" si="62"/>
        <v>1</v>
      </c>
      <c r="AE83" t="b">
        <f t="shared" si="63"/>
        <v>1</v>
      </c>
      <c r="AF83" t="b">
        <f t="shared" si="38"/>
        <v>1</v>
      </c>
      <c r="AG83" t="b">
        <f t="shared" si="64"/>
        <v>1</v>
      </c>
      <c r="AH83" t="b">
        <f t="shared" si="39"/>
        <v>1</v>
      </c>
      <c r="AI83" t="b">
        <f t="shared" si="65"/>
        <v>1</v>
      </c>
    </row>
    <row r="84" spans="1:35" x14ac:dyDescent="0.35">
      <c r="A84">
        <v>82</v>
      </c>
      <c r="B84">
        <f t="shared" si="40"/>
        <v>87</v>
      </c>
      <c r="C84">
        <f t="shared" si="41"/>
        <v>2033</v>
      </c>
      <c r="D84">
        <f t="shared" si="42"/>
        <v>3.8342045014588391E-2</v>
      </c>
      <c r="E84">
        <f t="shared" si="43"/>
        <v>3.2527356631432136E-3</v>
      </c>
      <c r="F84">
        <f t="shared" si="44"/>
        <v>0.12537476065051098</v>
      </c>
      <c r="G84">
        <f t="shared" si="45"/>
        <v>38.419030206262072</v>
      </c>
      <c r="H84" t="b">
        <f t="shared" si="46"/>
        <v>0</v>
      </c>
      <c r="I84">
        <f t="shared" si="47"/>
        <v>1</v>
      </c>
      <c r="J84">
        <f t="shared" si="48"/>
        <v>988.38572057021759</v>
      </c>
      <c r="K84">
        <f t="shared" si="49"/>
        <v>6.4703405067866022</v>
      </c>
      <c r="L84">
        <f t="shared" si="50"/>
        <v>38096.739477172167</v>
      </c>
      <c r="M84">
        <f t="shared" si="51"/>
        <v>249.39542476740118</v>
      </c>
      <c r="N84">
        <f t="shared" si="33"/>
        <v>0.74832999319655724</v>
      </c>
      <c r="O84">
        <f t="shared" si="52"/>
        <v>0.99604452507634811</v>
      </c>
      <c r="P84">
        <f t="shared" si="53"/>
        <v>994.85606107700414</v>
      </c>
      <c r="Q84">
        <f t="shared" si="54"/>
        <v>3.5662442353973332E-2</v>
      </c>
      <c r="R84">
        <f t="shared" si="55"/>
        <v>3.0215826468957818E-3</v>
      </c>
      <c r="S84">
        <f t="shared" si="56"/>
        <v>995.2730107541912</v>
      </c>
      <c r="T84">
        <f t="shared" si="57"/>
        <v>38096.739477172167</v>
      </c>
      <c r="U84">
        <f t="shared" si="34"/>
        <v>4007500.9320420567</v>
      </c>
      <c r="V84">
        <f t="shared" si="58"/>
        <v>500.59355157812985</v>
      </c>
      <c r="W84">
        <f t="shared" si="35"/>
        <v>104310.30951397777</v>
      </c>
      <c r="X84">
        <f t="shared" si="36"/>
        <v>108169.00290894062</v>
      </c>
      <c r="Y84">
        <f t="shared" si="37"/>
        <v>148247.25809778145</v>
      </c>
      <c r="Z84">
        <f t="shared" si="59"/>
        <v>28622.146978397388</v>
      </c>
      <c r="AA84">
        <f t="shared" si="60"/>
        <v>561.98038772303244</v>
      </c>
      <c r="AB84">
        <f t="shared" si="61"/>
        <v>73</v>
      </c>
      <c r="AC84">
        <f>$AL$7*INDEX(I_cur,MATCH(AB84-$AL$13,cpi_u,0))/INDEX(I_cur,MATCH(AB2-$AL$13,cpi_u,0))</f>
        <v>988.38572057021793</v>
      </c>
      <c r="AD84" t="b">
        <f t="shared" si="62"/>
        <v>1</v>
      </c>
      <c r="AE84" t="b">
        <f t="shared" si="63"/>
        <v>1</v>
      </c>
      <c r="AF84" t="b">
        <f t="shared" si="38"/>
        <v>1</v>
      </c>
      <c r="AG84" t="b">
        <f t="shared" si="64"/>
        <v>1</v>
      </c>
      <c r="AH84" t="b">
        <f t="shared" si="39"/>
        <v>1</v>
      </c>
      <c r="AI84" t="b">
        <f t="shared" si="65"/>
        <v>1</v>
      </c>
    </row>
    <row r="85" spans="1:35" x14ac:dyDescent="0.35">
      <c r="A85">
        <v>83</v>
      </c>
      <c r="B85">
        <f t="shared" si="40"/>
        <v>87</v>
      </c>
      <c r="C85">
        <f t="shared" si="41"/>
        <v>2033</v>
      </c>
      <c r="D85">
        <f t="shared" si="42"/>
        <v>3.8342045014588391E-2</v>
      </c>
      <c r="E85">
        <f t="shared" si="43"/>
        <v>3.2527356631432136E-3</v>
      </c>
      <c r="F85">
        <f t="shared" si="44"/>
        <v>0.12496694969528502</v>
      </c>
      <c r="G85">
        <f t="shared" si="45"/>
        <v>38.294063256566787</v>
      </c>
      <c r="H85" t="b">
        <f t="shared" si="46"/>
        <v>0</v>
      </c>
      <c r="I85">
        <f t="shared" si="47"/>
        <v>1</v>
      </c>
      <c r="J85">
        <f t="shared" si="48"/>
        <v>988.38572057021759</v>
      </c>
      <c r="K85">
        <f t="shared" si="49"/>
        <v>6.4862981119950023</v>
      </c>
      <c r="L85">
        <f t="shared" si="50"/>
        <v>37972.820854025296</v>
      </c>
      <c r="M85">
        <f t="shared" si="51"/>
        <v>249.19728309155664</v>
      </c>
      <c r="N85">
        <f t="shared" si="33"/>
        <v>0.74536483072800874</v>
      </c>
      <c r="O85">
        <f t="shared" si="52"/>
        <v>0.99603762712238419</v>
      </c>
      <c r="P85">
        <f t="shared" si="53"/>
        <v>994.87201868221257</v>
      </c>
      <c r="Q85">
        <f t="shared" si="54"/>
        <v>3.5662442353973332E-2</v>
      </c>
      <c r="R85">
        <f t="shared" si="55"/>
        <v>3.0215826468957818E-3</v>
      </c>
      <c r="S85">
        <f t="shared" si="56"/>
        <v>995.28999666978507</v>
      </c>
      <c r="T85">
        <f t="shared" si="57"/>
        <v>37972.820854025296</v>
      </c>
      <c r="U85">
        <f t="shared" si="34"/>
        <v>3984571.5148505135</v>
      </c>
      <c r="V85">
        <f t="shared" si="58"/>
        <v>497.7293430396474</v>
      </c>
      <c r="W85">
        <f t="shared" si="35"/>
        <v>104051.93849903687</v>
      </c>
      <c r="X85">
        <f t="shared" si="36"/>
        <v>107912.69251722336</v>
      </c>
      <c r="Y85">
        <f t="shared" si="37"/>
        <v>147843.95859047782</v>
      </c>
      <c r="Z85">
        <f t="shared" si="59"/>
        <v>28416.200771346837</v>
      </c>
      <c r="AA85">
        <f t="shared" si="60"/>
        <v>557.47174868361492</v>
      </c>
      <c r="AB85">
        <f t="shared" si="61"/>
        <v>73</v>
      </c>
      <c r="AC85">
        <f>$AL$7*INDEX(I_cur,MATCH(AB85-$AL$13,cpi_u,0))/INDEX(I_cur,MATCH(AB2-$AL$13,cpi_u,0))</f>
        <v>988.38572057021793</v>
      </c>
      <c r="AD85" t="b">
        <f t="shared" si="62"/>
        <v>1</v>
      </c>
      <c r="AE85" t="b">
        <f t="shared" si="63"/>
        <v>1</v>
      </c>
      <c r="AF85" t="b">
        <f t="shared" si="38"/>
        <v>1</v>
      </c>
      <c r="AG85" t="b">
        <f t="shared" si="64"/>
        <v>1</v>
      </c>
      <c r="AH85" t="b">
        <f t="shared" si="39"/>
        <v>1</v>
      </c>
      <c r="AI85" t="b">
        <f t="shared" si="65"/>
        <v>1</v>
      </c>
    </row>
    <row r="86" spans="1:35" x14ac:dyDescent="0.35">
      <c r="A86">
        <v>84</v>
      </c>
      <c r="B86">
        <f t="shared" si="40"/>
        <v>88</v>
      </c>
      <c r="C86">
        <f t="shared" si="41"/>
        <v>2033</v>
      </c>
      <c r="D86">
        <f t="shared" si="42"/>
        <v>4.3215916566998983E-2</v>
      </c>
      <c r="E86">
        <f t="shared" si="43"/>
        <v>3.6746926586491702E-3</v>
      </c>
      <c r="F86">
        <f t="shared" si="44"/>
        <v>0.1407189131187529</v>
      </c>
      <c r="G86">
        <f t="shared" si="45"/>
        <v>38.153344343448033</v>
      </c>
      <c r="H86" t="b">
        <f t="shared" si="46"/>
        <v>0</v>
      </c>
      <c r="I86">
        <f t="shared" si="47"/>
        <v>1</v>
      </c>
      <c r="J86">
        <f t="shared" si="48"/>
        <v>988.38572057021759</v>
      </c>
      <c r="K86">
        <f t="shared" si="49"/>
        <v>6.5022950729627658</v>
      </c>
      <c r="L86">
        <f t="shared" si="50"/>
        <v>37849.305305403257</v>
      </c>
      <c r="M86">
        <f t="shared" si="51"/>
        <v>248.9992988368987</v>
      </c>
      <c r="N86">
        <f t="shared" si="33"/>
        <v>0.74240635081984419</v>
      </c>
      <c r="O86">
        <f t="shared" si="52"/>
        <v>0.9960308297545043</v>
      </c>
      <c r="P86">
        <f t="shared" si="53"/>
        <v>994.88801564318032</v>
      </c>
      <c r="Q86">
        <f t="shared" si="54"/>
        <v>4.0195694641700301E-2</v>
      </c>
      <c r="R86">
        <f t="shared" si="55"/>
        <v>3.412984472913716E-3</v>
      </c>
      <c r="S86">
        <f t="shared" si="56"/>
        <v>995.30702447722911</v>
      </c>
      <c r="T86">
        <f t="shared" si="57"/>
        <v>37849.305305403257</v>
      </c>
      <c r="U86">
        <f t="shared" si="34"/>
        <v>3961704.9830317278</v>
      </c>
      <c r="V86">
        <f t="shared" si="58"/>
        <v>494.87298977372132</v>
      </c>
      <c r="W86">
        <f t="shared" si="35"/>
        <v>103836.37532189392</v>
      </c>
      <c r="X86">
        <f t="shared" si="36"/>
        <v>107697.61316119324</v>
      </c>
      <c r="Y86">
        <f t="shared" si="37"/>
        <v>147319.13687473792</v>
      </c>
      <c r="Z86">
        <f t="shared" si="59"/>
        <v>28211.541042134621</v>
      </c>
      <c r="AA86">
        <f t="shared" si="60"/>
        <v>552.99217068617236</v>
      </c>
      <c r="AB86">
        <f t="shared" si="61"/>
        <v>73</v>
      </c>
      <c r="AC86">
        <f>$AL$7*INDEX(I_cur,MATCH(AB86-$AL$13,cpi_u,0))/INDEX(I_cur,MATCH(AB2-$AL$13,cpi_u,0))</f>
        <v>988.38572057021793</v>
      </c>
      <c r="AD86" t="b">
        <f t="shared" si="62"/>
        <v>1</v>
      </c>
      <c r="AE86" t="b">
        <f t="shared" si="63"/>
        <v>1</v>
      </c>
      <c r="AF86" t="b">
        <f t="shared" si="38"/>
        <v>1</v>
      </c>
      <c r="AG86" t="b">
        <f t="shared" si="64"/>
        <v>1</v>
      </c>
      <c r="AH86" t="b">
        <f t="shared" si="39"/>
        <v>1</v>
      </c>
      <c r="AI86" t="b">
        <f t="shared" si="65"/>
        <v>1</v>
      </c>
    </row>
    <row r="87" spans="1:35" x14ac:dyDescent="0.35">
      <c r="A87">
        <v>85</v>
      </c>
      <c r="B87">
        <f t="shared" si="40"/>
        <v>88</v>
      </c>
      <c r="C87">
        <f t="shared" si="41"/>
        <v>2034</v>
      </c>
      <c r="D87">
        <f t="shared" si="42"/>
        <v>4.2589182058577736E-2</v>
      </c>
      <c r="E87">
        <f t="shared" si="43"/>
        <v>3.6203226716284842E-3</v>
      </c>
      <c r="F87">
        <f t="shared" si="44"/>
        <v>0.1381274175250333</v>
      </c>
      <c r="G87">
        <f t="shared" si="45"/>
        <v>38.015216925922999</v>
      </c>
      <c r="H87" t="b">
        <f t="shared" si="46"/>
        <v>1</v>
      </c>
      <c r="I87">
        <f t="shared" si="47"/>
        <v>1.03</v>
      </c>
      <c r="J87">
        <f t="shared" si="48"/>
        <v>1018.0372921873242</v>
      </c>
      <c r="K87">
        <f t="shared" si="49"/>
        <v>6.5183314867518103</v>
      </c>
      <c r="L87">
        <f t="shared" si="50"/>
        <v>38841.527363294401</v>
      </c>
      <c r="M87">
        <f t="shared" si="51"/>
        <v>248.6961457587814</v>
      </c>
      <c r="N87">
        <f t="shared" si="33"/>
        <v>0.73945464100108793</v>
      </c>
      <c r="O87">
        <f t="shared" si="52"/>
        <v>0.99602413177702931</v>
      </c>
      <c r="P87">
        <f t="shared" si="53"/>
        <v>1024.5556236740761</v>
      </c>
      <c r="Q87">
        <f t="shared" si="54"/>
        <v>3.9612760599728507E-2</v>
      </c>
      <c r="R87">
        <f t="shared" si="55"/>
        <v>3.3625590163314234E-3</v>
      </c>
      <c r="S87">
        <f t="shared" si="56"/>
        <v>1024.9756658969463</v>
      </c>
      <c r="T87">
        <f t="shared" si="57"/>
        <v>38841.527363294401</v>
      </c>
      <c r="U87">
        <f t="shared" si="34"/>
        <v>3937780.9287172919</v>
      </c>
      <c r="V87">
        <f t="shared" si="58"/>
        <v>491.88453698967942</v>
      </c>
      <c r="W87">
        <f t="shared" si="35"/>
        <v>103584.33404156312</v>
      </c>
      <c r="X87">
        <f t="shared" si="36"/>
        <v>107446.36511047663</v>
      </c>
      <c r="Y87">
        <f t="shared" si="37"/>
        <v>146815.94885940128</v>
      </c>
      <c r="Z87">
        <f t="shared" si="59"/>
        <v>28836.196590052521</v>
      </c>
      <c r="AA87">
        <f t="shared" si="60"/>
        <v>548.35990174942674</v>
      </c>
      <c r="AB87">
        <f t="shared" si="61"/>
        <v>85</v>
      </c>
      <c r="AC87">
        <f>$AL$7*INDEX(I_cur,MATCH(AB87-$AL$13,cpi_u,0))/INDEX(I_cur,MATCH(AB2-$AL$13,cpi_u,0))</f>
        <v>1018.0372921873244</v>
      </c>
      <c r="AD87" t="b">
        <f t="shared" si="62"/>
        <v>1</v>
      </c>
      <c r="AE87" t="b">
        <f t="shared" si="63"/>
        <v>1</v>
      </c>
      <c r="AF87" t="b">
        <f t="shared" si="38"/>
        <v>1</v>
      </c>
      <c r="AG87" t="b">
        <f t="shared" si="64"/>
        <v>1</v>
      </c>
      <c r="AH87" t="b">
        <f t="shared" si="39"/>
        <v>1</v>
      </c>
      <c r="AI87" t="b">
        <f t="shared" si="65"/>
        <v>1</v>
      </c>
    </row>
    <row r="88" spans="1:35" x14ac:dyDescent="0.35">
      <c r="A88">
        <v>86</v>
      </c>
      <c r="B88">
        <f t="shared" si="40"/>
        <v>88</v>
      </c>
      <c r="C88">
        <f t="shared" si="41"/>
        <v>2034</v>
      </c>
      <c r="D88">
        <f t="shared" si="42"/>
        <v>4.2589182058577736E-2</v>
      </c>
      <c r="E88">
        <f t="shared" si="43"/>
        <v>3.6203226716284842E-3</v>
      </c>
      <c r="F88">
        <f t="shared" si="44"/>
        <v>0.13762735170379392</v>
      </c>
      <c r="G88">
        <f t="shared" si="45"/>
        <v>37.877589574219208</v>
      </c>
      <c r="H88" t="b">
        <f t="shared" si="46"/>
        <v>0</v>
      </c>
      <c r="I88">
        <f t="shared" si="47"/>
        <v>1</v>
      </c>
      <c r="J88">
        <f t="shared" si="48"/>
        <v>1018.0372921873242</v>
      </c>
      <c r="K88">
        <f t="shared" si="49"/>
        <v>6.5344074506634433</v>
      </c>
      <c r="L88">
        <f t="shared" si="50"/>
        <v>38700.908501180384</v>
      </c>
      <c r="M88">
        <f t="shared" si="51"/>
        <v>248.40691671933828</v>
      </c>
      <c r="N88">
        <f t="shared" si="33"/>
        <v>0.73650978656119448</v>
      </c>
      <c r="O88">
        <f t="shared" si="52"/>
        <v>0.99601753200722809</v>
      </c>
      <c r="P88">
        <f t="shared" si="53"/>
        <v>1024.5716996379876</v>
      </c>
      <c r="Q88">
        <f t="shared" si="54"/>
        <v>3.9612760599728507E-2</v>
      </c>
      <c r="R88">
        <f t="shared" si="55"/>
        <v>3.3625590163314234E-3</v>
      </c>
      <c r="S88">
        <f t="shared" si="56"/>
        <v>1024.9927777982955</v>
      </c>
      <c r="T88">
        <f t="shared" si="57"/>
        <v>38700.908501180384</v>
      </c>
      <c r="U88">
        <f t="shared" si="34"/>
        <v>3913931.7628823901</v>
      </c>
      <c r="V88">
        <f t="shared" si="58"/>
        <v>488.9054388360114</v>
      </c>
      <c r="W88">
        <f t="shared" si="35"/>
        <v>103331.06744327649</v>
      </c>
      <c r="X88">
        <f t="shared" si="36"/>
        <v>107193.9877282935</v>
      </c>
      <c r="Y88">
        <f t="shared" si="37"/>
        <v>146318.10911380025</v>
      </c>
      <c r="Z88">
        <f t="shared" si="59"/>
        <v>28617.566402156292</v>
      </c>
      <c r="AA88">
        <f t="shared" si="60"/>
        <v>543.76928783060328</v>
      </c>
      <c r="AB88">
        <f t="shared" si="61"/>
        <v>85</v>
      </c>
      <c r="AC88">
        <f>$AL$7*INDEX(I_cur,MATCH(AB88-$AL$13,cpi_u,0))/INDEX(I_cur,MATCH(AB2-$AL$13,cpi_u,0))</f>
        <v>1018.0372921873244</v>
      </c>
      <c r="AD88" t="b">
        <f t="shared" si="62"/>
        <v>1</v>
      </c>
      <c r="AE88" t="b">
        <f t="shared" si="63"/>
        <v>1</v>
      </c>
      <c r="AF88" t="b">
        <f t="shared" si="38"/>
        <v>1</v>
      </c>
      <c r="AG88" t="b">
        <f t="shared" si="64"/>
        <v>1</v>
      </c>
      <c r="AH88" t="b">
        <f t="shared" si="39"/>
        <v>1</v>
      </c>
      <c r="AI88" t="b">
        <f t="shared" si="65"/>
        <v>1</v>
      </c>
    </row>
    <row r="89" spans="1:35" x14ac:dyDescent="0.35">
      <c r="A89">
        <v>87</v>
      </c>
      <c r="B89">
        <f t="shared" si="40"/>
        <v>88</v>
      </c>
      <c r="C89">
        <f t="shared" si="41"/>
        <v>2034</v>
      </c>
      <c r="D89">
        <f t="shared" si="42"/>
        <v>4.2589182058577736E-2</v>
      </c>
      <c r="E89">
        <f t="shared" si="43"/>
        <v>3.6203226716284842E-3</v>
      </c>
      <c r="F89">
        <f t="shared" si="44"/>
        <v>0.1371290962821845</v>
      </c>
      <c r="G89">
        <f t="shared" si="45"/>
        <v>37.74046047793702</v>
      </c>
      <c r="H89" t="b">
        <f t="shared" si="46"/>
        <v>0</v>
      </c>
      <c r="I89">
        <f t="shared" si="47"/>
        <v>1</v>
      </c>
      <c r="J89">
        <f t="shared" si="48"/>
        <v>1018.0372921873242</v>
      </c>
      <c r="K89">
        <f t="shared" si="49"/>
        <v>6.5505230622389297</v>
      </c>
      <c r="L89">
        <f t="shared" si="50"/>
        <v>38560.798724720946</v>
      </c>
      <c r="M89">
        <f t="shared" si="51"/>
        <v>248.11802404794375</v>
      </c>
      <c r="N89">
        <f t="shared" si="33"/>
        <v>0.73357187058406315</v>
      </c>
      <c r="O89">
        <f t="shared" si="52"/>
        <v>0.99601102927518637</v>
      </c>
      <c r="P89">
        <f t="shared" si="53"/>
        <v>1024.5878152495632</v>
      </c>
      <c r="Q89">
        <f t="shared" si="54"/>
        <v>3.9612760599728507E-2</v>
      </c>
      <c r="R89">
        <f t="shared" si="55"/>
        <v>3.3625590163314234E-3</v>
      </c>
      <c r="S89">
        <f t="shared" si="56"/>
        <v>1025.0099319022095</v>
      </c>
      <c r="T89">
        <f t="shared" si="57"/>
        <v>38560.798724720946</v>
      </c>
      <c r="U89">
        <f t="shared" si="34"/>
        <v>3890156.5696066287</v>
      </c>
      <c r="V89">
        <f t="shared" si="58"/>
        <v>485.93558090130466</v>
      </c>
      <c r="W89">
        <f t="shared" si="35"/>
        <v>103076.55286508244</v>
      </c>
      <c r="X89">
        <f t="shared" si="36"/>
        <v>106940.45900225958</v>
      </c>
      <c r="Y89">
        <f t="shared" si="37"/>
        <v>145825.59686059211</v>
      </c>
      <c r="Z89">
        <f t="shared" si="59"/>
        <v>28400.405638373402</v>
      </c>
      <c r="AA89">
        <f t="shared" si="60"/>
        <v>539.21002599865983</v>
      </c>
      <c r="AB89">
        <f t="shared" si="61"/>
        <v>85</v>
      </c>
      <c r="AC89">
        <f>$AL$7*INDEX(I_cur,MATCH(AB89-$AL$13,cpi_u,0))/INDEX(I_cur,MATCH(AB2-$AL$13,cpi_u,0))</f>
        <v>1018.0372921873244</v>
      </c>
      <c r="AD89" t="b">
        <f t="shared" si="62"/>
        <v>1</v>
      </c>
      <c r="AE89" t="b">
        <f t="shared" si="63"/>
        <v>1</v>
      </c>
      <c r="AF89" t="b">
        <f t="shared" si="38"/>
        <v>1</v>
      </c>
      <c r="AG89" t="b">
        <f t="shared" si="64"/>
        <v>1</v>
      </c>
      <c r="AH89" t="b">
        <f t="shared" si="39"/>
        <v>1</v>
      </c>
      <c r="AI89" t="b">
        <f t="shared" si="65"/>
        <v>1</v>
      </c>
    </row>
    <row r="90" spans="1:35" x14ac:dyDescent="0.35">
      <c r="A90">
        <v>88</v>
      </c>
      <c r="B90">
        <f t="shared" si="40"/>
        <v>88</v>
      </c>
      <c r="C90">
        <f t="shared" si="41"/>
        <v>2034</v>
      </c>
      <c r="D90">
        <f t="shared" si="42"/>
        <v>4.2589182058577736E-2</v>
      </c>
      <c r="E90">
        <f t="shared" si="43"/>
        <v>3.6203226716284842E-3</v>
      </c>
      <c r="F90">
        <f t="shared" si="44"/>
        <v>0.13663264470597417</v>
      </c>
      <c r="G90">
        <f t="shared" si="45"/>
        <v>37.603827833231044</v>
      </c>
      <c r="H90" t="b">
        <f t="shared" si="46"/>
        <v>0</v>
      </c>
      <c r="I90">
        <f t="shared" si="47"/>
        <v>1</v>
      </c>
      <c r="J90">
        <f t="shared" si="48"/>
        <v>1018.0372921873242</v>
      </c>
      <c r="K90">
        <f t="shared" si="49"/>
        <v>6.5666784192601071</v>
      </c>
      <c r="L90">
        <f t="shared" si="50"/>
        <v>38421.19619086173</v>
      </c>
      <c r="M90">
        <f t="shared" si="51"/>
        <v>247.82946735340801</v>
      </c>
      <c r="N90">
        <f t="shared" si="33"/>
        <v>0.73064097398170758</v>
      </c>
      <c r="O90">
        <f t="shared" si="52"/>
        <v>0.99600462242367338</v>
      </c>
      <c r="P90">
        <f t="shared" si="53"/>
        <v>1024.6039706065842</v>
      </c>
      <c r="Q90">
        <f t="shared" si="54"/>
        <v>3.9612760599728507E-2</v>
      </c>
      <c r="R90">
        <f t="shared" si="55"/>
        <v>3.3625590163314234E-3</v>
      </c>
      <c r="S90">
        <f t="shared" si="56"/>
        <v>1025.0271283127715</v>
      </c>
      <c r="T90">
        <f t="shared" si="57"/>
        <v>38421.19619086173</v>
      </c>
      <c r="U90">
        <f t="shared" si="34"/>
        <v>3866454.4441511789</v>
      </c>
      <c r="V90">
        <f t="shared" si="58"/>
        <v>482.97485017088206</v>
      </c>
      <c r="W90">
        <f t="shared" si="35"/>
        <v>102820.76764361576</v>
      </c>
      <c r="X90">
        <f t="shared" si="36"/>
        <v>106685.75693529547</v>
      </c>
      <c r="Y90">
        <f t="shared" si="37"/>
        <v>145338.39190160544</v>
      </c>
      <c r="Z90">
        <f t="shared" si="59"/>
        <v>28184.70875980772</v>
      </c>
      <c r="AA90">
        <f t="shared" si="60"/>
        <v>534.68194088981409</v>
      </c>
      <c r="AB90">
        <f t="shared" si="61"/>
        <v>85</v>
      </c>
      <c r="AC90">
        <f>$AL$7*INDEX(I_cur,MATCH(AB90-$AL$13,cpi_u,0))/INDEX(I_cur,MATCH(AB2-$AL$13,cpi_u,0))</f>
        <v>1018.0372921873244</v>
      </c>
      <c r="AD90" t="b">
        <f t="shared" si="62"/>
        <v>1</v>
      </c>
      <c r="AE90" t="b">
        <f t="shared" si="63"/>
        <v>1</v>
      </c>
      <c r="AF90" t="b">
        <f t="shared" si="38"/>
        <v>1</v>
      </c>
      <c r="AG90" t="b">
        <f t="shared" si="64"/>
        <v>1</v>
      </c>
      <c r="AH90" t="b">
        <f t="shared" si="39"/>
        <v>1</v>
      </c>
      <c r="AI90" t="b">
        <f t="shared" si="65"/>
        <v>1</v>
      </c>
    </row>
    <row r="91" spans="1:35" x14ac:dyDescent="0.35">
      <c r="A91">
        <v>89</v>
      </c>
      <c r="B91">
        <f t="shared" si="40"/>
        <v>88</v>
      </c>
      <c r="C91">
        <f t="shared" si="41"/>
        <v>2034</v>
      </c>
      <c r="D91">
        <f t="shared" si="42"/>
        <v>4.2589182058577736E-2</v>
      </c>
      <c r="E91">
        <f t="shared" si="43"/>
        <v>3.6203226716284842E-3</v>
      </c>
      <c r="F91">
        <f t="shared" si="44"/>
        <v>0.13613799044466057</v>
      </c>
      <c r="G91">
        <f t="shared" si="45"/>
        <v>37.467689842786385</v>
      </c>
      <c r="H91" t="b">
        <f t="shared" si="46"/>
        <v>0</v>
      </c>
      <c r="I91">
        <f t="shared" si="47"/>
        <v>1</v>
      </c>
      <c r="J91">
        <f t="shared" si="48"/>
        <v>1018.0372921873242</v>
      </c>
      <c r="K91">
        <f t="shared" si="49"/>
        <v>6.5828736197499662</v>
      </c>
      <c r="L91">
        <f t="shared" si="50"/>
        <v>38282.099063220863</v>
      </c>
      <c r="M91">
        <f t="shared" si="51"/>
        <v>247.54124624499616</v>
      </c>
      <c r="N91">
        <f t="shared" si="33"/>
        <v>0.72771717552758042</v>
      </c>
      <c r="O91">
        <f t="shared" si="52"/>
        <v>0.99599831030801134</v>
      </c>
      <c r="P91">
        <f t="shared" si="53"/>
        <v>1024.620165807074</v>
      </c>
      <c r="Q91">
        <f t="shared" si="54"/>
        <v>3.9612760599728507E-2</v>
      </c>
      <c r="R91">
        <f t="shared" si="55"/>
        <v>3.3625590163314234E-3</v>
      </c>
      <c r="S91">
        <f t="shared" si="56"/>
        <v>1025.044367134321</v>
      </c>
      <c r="T91">
        <f t="shared" si="57"/>
        <v>38282.099063220863</v>
      </c>
      <c r="U91">
        <f t="shared" si="34"/>
        <v>3842824.4927711845</v>
      </c>
      <c r="V91">
        <f t="shared" si="58"/>
        <v>480.02313500336936</v>
      </c>
      <c r="W91">
        <f t="shared" si="35"/>
        <v>102563.68911175455</v>
      </c>
      <c r="X91">
        <f t="shared" si="36"/>
        <v>106429.85954332285</v>
      </c>
      <c r="Y91">
        <f t="shared" si="37"/>
        <v>144856.47460935271</v>
      </c>
      <c r="Z91">
        <f t="shared" si="59"/>
        <v>27970.470145615905</v>
      </c>
      <c r="AA91">
        <f t="shared" si="60"/>
        <v>530.18485724963614</v>
      </c>
      <c r="AB91">
        <f t="shared" si="61"/>
        <v>85</v>
      </c>
      <c r="AC91">
        <f>$AL$7*INDEX(I_cur,MATCH(AB91-$AL$13,cpi_u,0))/INDEX(I_cur,MATCH(AB2-$AL$13,cpi_u,0))</f>
        <v>1018.0372921873244</v>
      </c>
      <c r="AD91" t="b">
        <f t="shared" si="62"/>
        <v>1</v>
      </c>
      <c r="AE91" t="b">
        <f t="shared" si="63"/>
        <v>1</v>
      </c>
      <c r="AF91" t="b">
        <f t="shared" si="38"/>
        <v>1</v>
      </c>
      <c r="AG91" t="b">
        <f t="shared" si="64"/>
        <v>1</v>
      </c>
      <c r="AH91" t="b">
        <f t="shared" si="39"/>
        <v>1</v>
      </c>
      <c r="AI91" t="b">
        <f t="shared" si="65"/>
        <v>1</v>
      </c>
    </row>
    <row r="92" spans="1:35" x14ac:dyDescent="0.35">
      <c r="A92">
        <v>90</v>
      </c>
      <c r="B92">
        <f t="shared" si="40"/>
        <v>88</v>
      </c>
      <c r="C92">
        <f t="shared" si="41"/>
        <v>2034</v>
      </c>
      <c r="D92">
        <f t="shared" si="42"/>
        <v>4.2589182058577736E-2</v>
      </c>
      <c r="E92">
        <f t="shared" si="43"/>
        <v>3.6203226716284842E-3</v>
      </c>
      <c r="F92">
        <f t="shared" si="44"/>
        <v>0.13564512699138381</v>
      </c>
      <c r="G92">
        <f t="shared" si="45"/>
        <v>37.332044715795</v>
      </c>
      <c r="H92" t="b">
        <f t="shared" si="46"/>
        <v>0</v>
      </c>
      <c r="I92">
        <f t="shared" si="47"/>
        <v>1</v>
      </c>
      <c r="J92">
        <f t="shared" si="48"/>
        <v>1018.0372921873242</v>
      </c>
      <c r="K92">
        <f t="shared" si="49"/>
        <v>6.5991087619732509</v>
      </c>
      <c r="L92">
        <f t="shared" si="50"/>
        <v>38143.505512064759</v>
      </c>
      <c r="M92">
        <f t="shared" si="51"/>
        <v>247.2533603324278</v>
      </c>
      <c r="N92">
        <f t="shared" si="33"/>
        <v>0.72480055188955328</v>
      </c>
      <c r="O92">
        <f t="shared" si="52"/>
        <v>0.99599209179594717</v>
      </c>
      <c r="P92">
        <f t="shared" si="53"/>
        <v>1024.6364009492975</v>
      </c>
      <c r="Q92">
        <f t="shared" si="54"/>
        <v>3.9612760599728507E-2</v>
      </c>
      <c r="R92">
        <f t="shared" si="55"/>
        <v>3.3625590163314234E-3</v>
      </c>
      <c r="S92">
        <f t="shared" si="56"/>
        <v>1025.0616484714551</v>
      </c>
      <c r="T92">
        <f t="shared" si="57"/>
        <v>38143.505512064759</v>
      </c>
      <c r="U92">
        <f t="shared" si="34"/>
        <v>3819265.8325314904</v>
      </c>
      <c r="V92">
        <f t="shared" si="58"/>
        <v>477.08032510767669</v>
      </c>
      <c r="W92">
        <f t="shared" si="35"/>
        <v>102305.29459629572</v>
      </c>
      <c r="X92">
        <f t="shared" si="36"/>
        <v>106172.74485298143</v>
      </c>
      <c r="Y92">
        <f t="shared" si="37"/>
        <v>144379.82591870383</v>
      </c>
      <c r="Z92">
        <f t="shared" si="59"/>
        <v>27757.684095960463</v>
      </c>
      <c r="AA92">
        <f t="shared" si="60"/>
        <v>525.71859995450905</v>
      </c>
      <c r="AB92">
        <f t="shared" si="61"/>
        <v>85</v>
      </c>
      <c r="AC92">
        <f>$AL$7*INDEX(I_cur,MATCH(AB92-$AL$13,cpi_u,0))/INDEX(I_cur,MATCH(AB2-$AL$13,cpi_u,0))</f>
        <v>1018.0372921873244</v>
      </c>
      <c r="AD92" t="b">
        <f t="shared" si="62"/>
        <v>1</v>
      </c>
      <c r="AE92" t="b">
        <f t="shared" si="63"/>
        <v>1</v>
      </c>
      <c r="AF92" t="b">
        <f t="shared" si="38"/>
        <v>1</v>
      </c>
      <c r="AG92" t="b">
        <f t="shared" si="64"/>
        <v>1</v>
      </c>
      <c r="AH92" t="b">
        <f t="shared" si="39"/>
        <v>1</v>
      </c>
      <c r="AI92" t="b">
        <f t="shared" si="65"/>
        <v>1</v>
      </c>
    </row>
    <row r="93" spans="1:35" x14ac:dyDescent="0.35">
      <c r="A93">
        <v>91</v>
      </c>
      <c r="B93">
        <f t="shared" si="40"/>
        <v>88</v>
      </c>
      <c r="C93">
        <f t="shared" si="41"/>
        <v>2034</v>
      </c>
      <c r="D93">
        <f t="shared" si="42"/>
        <v>4.2589182058577736E-2</v>
      </c>
      <c r="E93">
        <f t="shared" si="43"/>
        <v>3.6203226716284842E-3</v>
      </c>
      <c r="F93">
        <f t="shared" si="44"/>
        <v>0.13515404786284099</v>
      </c>
      <c r="G93">
        <f t="shared" si="45"/>
        <v>37.196890667932159</v>
      </c>
      <c r="H93" t="b">
        <f t="shared" si="46"/>
        <v>0</v>
      </c>
      <c r="I93">
        <f t="shared" si="47"/>
        <v>1</v>
      </c>
      <c r="J93">
        <f t="shared" si="48"/>
        <v>1018.0372921873242</v>
      </c>
      <c r="K93">
        <f t="shared" si="49"/>
        <v>6.615383944437049</v>
      </c>
      <c r="L93">
        <f t="shared" si="50"/>
        <v>38005.413714284048</v>
      </c>
      <c r="M93">
        <f t="shared" si="51"/>
        <v>246.96580922587623</v>
      </c>
      <c r="N93">
        <f t="shared" si="33"/>
        <v>0.72189117766255018</v>
      </c>
      <c r="O93">
        <f t="shared" si="52"/>
        <v>0.99598596576752274</v>
      </c>
      <c r="P93">
        <f t="shared" si="53"/>
        <v>1024.6526761317612</v>
      </c>
      <c r="Q93">
        <f t="shared" si="54"/>
        <v>3.9612760599728507E-2</v>
      </c>
      <c r="R93">
        <f t="shared" si="55"/>
        <v>3.3625590163314234E-3</v>
      </c>
      <c r="S93">
        <f t="shared" si="56"/>
        <v>1025.0789724290285</v>
      </c>
      <c r="T93">
        <f t="shared" si="57"/>
        <v>38005.413714284048</v>
      </c>
      <c r="U93">
        <f t="shared" si="34"/>
        <v>3795777.591125634</v>
      </c>
      <c r="V93">
        <f t="shared" si="58"/>
        <v>474.14631152038834</v>
      </c>
      <c r="W93">
        <f t="shared" si="35"/>
        <v>102045.56141564855</v>
      </c>
      <c r="X93">
        <f t="shared" si="36"/>
        <v>105914.3908993665</v>
      </c>
      <c r="Y93">
        <f t="shared" si="37"/>
        <v>143908.4273187287</v>
      </c>
      <c r="Z93">
        <f t="shared" si="59"/>
        <v>27546.344834903874</v>
      </c>
      <c r="AA93">
        <f t="shared" si="60"/>
        <v>521.28299403257279</v>
      </c>
      <c r="AB93">
        <f t="shared" si="61"/>
        <v>85</v>
      </c>
      <c r="AC93">
        <f>$AL$7*INDEX(I_cur,MATCH(AB93-$AL$13,cpi_u,0))/INDEX(I_cur,MATCH(AB2-$AL$13,cpi_u,0))</f>
        <v>1018.0372921873244</v>
      </c>
      <c r="AD93" t="b">
        <f t="shared" si="62"/>
        <v>1</v>
      </c>
      <c r="AE93" t="b">
        <f t="shared" si="63"/>
        <v>1</v>
      </c>
      <c r="AF93" t="b">
        <f t="shared" si="38"/>
        <v>1</v>
      </c>
      <c r="AG93" t="b">
        <f t="shared" si="64"/>
        <v>1</v>
      </c>
      <c r="AH93" t="b">
        <f t="shared" si="39"/>
        <v>1</v>
      </c>
      <c r="AI93" t="b">
        <f t="shared" si="65"/>
        <v>1</v>
      </c>
    </row>
    <row r="94" spans="1:35" x14ac:dyDescent="0.35">
      <c r="A94">
        <v>92</v>
      </c>
      <c r="B94">
        <f t="shared" si="40"/>
        <v>88</v>
      </c>
      <c r="C94">
        <f t="shared" si="41"/>
        <v>2034</v>
      </c>
      <c r="D94">
        <f t="shared" si="42"/>
        <v>4.2589182058577736E-2</v>
      </c>
      <c r="E94">
        <f t="shared" si="43"/>
        <v>3.6203226716284842E-3</v>
      </c>
      <c r="F94">
        <f t="shared" si="44"/>
        <v>0.13466474659920077</v>
      </c>
      <c r="G94">
        <f t="shared" si="45"/>
        <v>37.06222592133296</v>
      </c>
      <c r="H94" t="b">
        <f t="shared" si="46"/>
        <v>0</v>
      </c>
      <c r="I94">
        <f t="shared" si="47"/>
        <v>1</v>
      </c>
      <c r="J94">
        <f t="shared" si="48"/>
        <v>1018.0372921873242</v>
      </c>
      <c r="K94">
        <f t="shared" si="49"/>
        <v>6.631699265891398</v>
      </c>
      <c r="L94">
        <f t="shared" si="50"/>
        <v>37867.821853369605</v>
      </c>
      <c r="M94">
        <f t="shared" si="51"/>
        <v>246.67859253596831</v>
      </c>
      <c r="N94">
        <f t="shared" si="33"/>
        <v>0.71898912540083715</v>
      </c>
      <c r="O94">
        <f t="shared" si="52"/>
        <v>0.99597993111495042</v>
      </c>
      <c r="P94">
        <f t="shared" si="53"/>
        <v>1024.6689914532155</v>
      </c>
      <c r="Q94">
        <f t="shared" si="54"/>
        <v>3.9612760599728507E-2</v>
      </c>
      <c r="R94">
        <f t="shared" si="55"/>
        <v>3.3625590163314234E-3</v>
      </c>
      <c r="S94">
        <f t="shared" si="56"/>
        <v>1025.0963391121547</v>
      </c>
      <c r="T94">
        <f t="shared" si="57"/>
        <v>37867.821853369605</v>
      </c>
      <c r="U94">
        <f t="shared" si="34"/>
        <v>3772358.9066980272</v>
      </c>
      <c r="V94">
        <f t="shared" si="58"/>
        <v>471.22098658355054</v>
      </c>
      <c r="W94">
        <f t="shared" si="35"/>
        <v>101784.46687754567</v>
      </c>
      <c r="X94">
        <f t="shared" si="36"/>
        <v>105654.7757237859</v>
      </c>
      <c r="Y94">
        <f t="shared" si="37"/>
        <v>143442.26084468918</v>
      </c>
      <c r="Z94">
        <f t="shared" si="59"/>
        <v>27336.446513244638</v>
      </c>
      <c r="AA94">
        <f t="shared" si="60"/>
        <v>516.8778646841572</v>
      </c>
      <c r="AB94">
        <f t="shared" si="61"/>
        <v>85</v>
      </c>
      <c r="AC94">
        <f>$AL$7*INDEX(I_cur,MATCH(AB94-$AL$13,cpi_u,0))/INDEX(I_cur,MATCH(AB2-$AL$13,cpi_u,0))</f>
        <v>1018.0372921873244</v>
      </c>
      <c r="AD94" t="b">
        <f t="shared" si="62"/>
        <v>1</v>
      </c>
      <c r="AE94" t="b">
        <f t="shared" si="63"/>
        <v>1</v>
      </c>
      <c r="AF94" t="b">
        <f t="shared" si="38"/>
        <v>1</v>
      </c>
      <c r="AG94" t="b">
        <f t="shared" si="64"/>
        <v>1</v>
      </c>
      <c r="AH94" t="b">
        <f t="shared" si="39"/>
        <v>1</v>
      </c>
      <c r="AI94" t="b">
        <f t="shared" si="65"/>
        <v>1</v>
      </c>
    </row>
    <row r="95" spans="1:35" x14ac:dyDescent="0.35">
      <c r="A95">
        <v>93</v>
      </c>
      <c r="B95">
        <f t="shared" si="40"/>
        <v>88</v>
      </c>
      <c r="C95">
        <f t="shared" si="41"/>
        <v>2034</v>
      </c>
      <c r="D95">
        <f t="shared" si="42"/>
        <v>4.2589182058577736E-2</v>
      </c>
      <c r="E95">
        <f t="shared" si="43"/>
        <v>3.6203226716284842E-3</v>
      </c>
      <c r="F95">
        <f t="shared" si="44"/>
        <v>0.13417721676401861</v>
      </c>
      <c r="G95">
        <f t="shared" si="45"/>
        <v>36.928048704568944</v>
      </c>
      <c r="H95" t="b">
        <f t="shared" si="46"/>
        <v>0</v>
      </c>
      <c r="I95">
        <f t="shared" si="47"/>
        <v>1</v>
      </c>
      <c r="J95">
        <f t="shared" si="48"/>
        <v>1018.0372921873242</v>
      </c>
      <c r="K95">
        <f t="shared" si="49"/>
        <v>6.6480548253298721</v>
      </c>
      <c r="L95">
        <f t="shared" si="50"/>
        <v>37730.728119388659</v>
      </c>
      <c r="M95">
        <f t="shared" si="51"/>
        <v>246.39170987378344</v>
      </c>
      <c r="N95">
        <f t="shared" si="33"/>
        <v>0.71609446564996393</v>
      </c>
      <c r="O95">
        <f t="shared" si="52"/>
        <v>0.9959739867424845</v>
      </c>
      <c r="P95">
        <f t="shared" si="53"/>
        <v>1024.6853470126541</v>
      </c>
      <c r="Q95">
        <f t="shared" si="54"/>
        <v>3.9612760599728507E-2</v>
      </c>
      <c r="R95">
        <f t="shared" si="55"/>
        <v>3.3625590163314234E-3</v>
      </c>
      <c r="S95">
        <f t="shared" si="56"/>
        <v>1025.1137486262069</v>
      </c>
      <c r="T95">
        <f t="shared" si="57"/>
        <v>37730.728119388659</v>
      </c>
      <c r="U95">
        <f t="shared" si="34"/>
        <v>3749008.9276692769</v>
      </c>
      <c r="V95">
        <f t="shared" si="58"/>
        <v>468.30424392285187</v>
      </c>
      <c r="W95">
        <f t="shared" si="35"/>
        <v>101521.98827677107</v>
      </c>
      <c r="X95">
        <f t="shared" si="36"/>
        <v>105393.87737153667</v>
      </c>
      <c r="Y95">
        <f t="shared" si="37"/>
        <v>142981.30907019356</v>
      </c>
      <c r="Z95">
        <f t="shared" si="59"/>
        <v>27127.983211296025</v>
      </c>
      <c r="AA95">
        <f t="shared" si="60"/>
        <v>512.50303730171333</v>
      </c>
      <c r="AB95">
        <f t="shared" si="61"/>
        <v>85</v>
      </c>
      <c r="AC95">
        <f>$AL$7*INDEX(I_cur,MATCH(AB95-$AL$13,cpi_u,0))/INDEX(I_cur,MATCH(AB2-$AL$13,cpi_u,0))</f>
        <v>1018.0372921873244</v>
      </c>
      <c r="AD95" t="b">
        <f t="shared" si="62"/>
        <v>1</v>
      </c>
      <c r="AE95" t="b">
        <f t="shared" si="63"/>
        <v>1</v>
      </c>
      <c r="AF95" t="b">
        <f t="shared" si="38"/>
        <v>1</v>
      </c>
      <c r="AG95" t="b">
        <f t="shared" si="64"/>
        <v>1</v>
      </c>
      <c r="AH95" t="b">
        <f t="shared" si="39"/>
        <v>1</v>
      </c>
      <c r="AI95" t="b">
        <f t="shared" si="65"/>
        <v>1</v>
      </c>
    </row>
    <row r="96" spans="1:35" x14ac:dyDescent="0.35">
      <c r="A96">
        <v>94</v>
      </c>
      <c r="B96">
        <f t="shared" si="40"/>
        <v>88</v>
      </c>
      <c r="C96">
        <f t="shared" si="41"/>
        <v>2034</v>
      </c>
      <c r="D96">
        <f t="shared" si="42"/>
        <v>4.2589182058577736E-2</v>
      </c>
      <c r="E96">
        <f t="shared" si="43"/>
        <v>3.6203226716284842E-3</v>
      </c>
      <c r="F96">
        <f t="shared" si="44"/>
        <v>0.13369145194415183</v>
      </c>
      <c r="G96">
        <f t="shared" si="45"/>
        <v>36.794357252624792</v>
      </c>
      <c r="H96" t="b">
        <f t="shared" si="46"/>
        <v>0</v>
      </c>
      <c r="I96">
        <f t="shared" si="47"/>
        <v>1</v>
      </c>
      <c r="J96">
        <f t="shared" si="48"/>
        <v>1018.0372921873242</v>
      </c>
      <c r="K96">
        <f t="shared" si="49"/>
        <v>6.6644507219902014</v>
      </c>
      <c r="L96">
        <f t="shared" si="50"/>
        <v>37594.130708960991</v>
      </c>
      <c r="M96">
        <f t="shared" si="51"/>
        <v>246.10516085085382</v>
      </c>
      <c r="N96">
        <f t="shared" si="33"/>
        <v>0.71320726697836312</v>
      </c>
      <c r="O96">
        <f t="shared" si="52"/>
        <v>0.99596813156630082</v>
      </c>
      <c r="P96">
        <f t="shared" si="53"/>
        <v>1024.7017429093144</v>
      </c>
      <c r="Q96">
        <f t="shared" si="54"/>
        <v>3.9612760599728507E-2</v>
      </c>
      <c r="R96">
        <f t="shared" si="55"/>
        <v>3.3625590163314234E-3</v>
      </c>
      <c r="S96">
        <f t="shared" si="56"/>
        <v>1025.131201076817</v>
      </c>
      <c r="T96">
        <f t="shared" si="57"/>
        <v>37594.130708960991</v>
      </c>
      <c r="U96">
        <f t="shared" si="34"/>
        <v>3725726.8125645593</v>
      </c>
      <c r="V96">
        <f t="shared" si="58"/>
        <v>465.39597842618417</v>
      </c>
      <c r="W96">
        <f t="shared" si="35"/>
        <v>101258.10289290432</v>
      </c>
      <c r="X96">
        <f t="shared" si="36"/>
        <v>105131.67388969992</v>
      </c>
      <c r="Y96">
        <f t="shared" si="37"/>
        <v>142525.55509950293</v>
      </c>
      <c r="Z96">
        <f t="shared" si="59"/>
        <v>26920.94894160832</v>
      </c>
      <c r="AA96">
        <f t="shared" si="60"/>
        <v>508.15833748925064</v>
      </c>
      <c r="AB96">
        <f t="shared" si="61"/>
        <v>85</v>
      </c>
      <c r="AC96">
        <f>$AL$7*INDEX(I_cur,MATCH(AB96-$AL$13,cpi_u,0))/INDEX(I_cur,MATCH(AB2-$AL$13,cpi_u,0))</f>
        <v>1018.0372921873244</v>
      </c>
      <c r="AD96" t="b">
        <f t="shared" si="62"/>
        <v>1</v>
      </c>
      <c r="AE96" t="b">
        <f t="shared" si="63"/>
        <v>1</v>
      </c>
      <c r="AF96" t="b">
        <f t="shared" si="38"/>
        <v>1</v>
      </c>
      <c r="AG96" t="b">
        <f t="shared" si="64"/>
        <v>1</v>
      </c>
      <c r="AH96" t="b">
        <f t="shared" si="39"/>
        <v>1</v>
      </c>
      <c r="AI96" t="b">
        <f t="shared" si="65"/>
        <v>1</v>
      </c>
    </row>
    <row r="97" spans="1:35" x14ac:dyDescent="0.35">
      <c r="A97">
        <v>95</v>
      </c>
      <c r="B97">
        <f t="shared" si="40"/>
        <v>88</v>
      </c>
      <c r="C97">
        <f t="shared" si="41"/>
        <v>2034</v>
      </c>
      <c r="D97">
        <f t="shared" si="42"/>
        <v>4.2589182058577736E-2</v>
      </c>
      <c r="E97">
        <f t="shared" si="43"/>
        <v>3.6203226716284842E-3</v>
      </c>
      <c r="F97">
        <f t="shared" si="44"/>
        <v>0.13320744574967547</v>
      </c>
      <c r="G97">
        <f t="shared" si="45"/>
        <v>36.661149806875116</v>
      </c>
      <c r="H97" t="b">
        <f t="shared" si="46"/>
        <v>0</v>
      </c>
      <c r="I97">
        <f t="shared" si="47"/>
        <v>1</v>
      </c>
      <c r="J97">
        <f t="shared" si="48"/>
        <v>1018.0372921873242</v>
      </c>
      <c r="K97">
        <f t="shared" si="49"/>
        <v>6.6808870553548516</v>
      </c>
      <c r="L97">
        <f t="shared" si="50"/>
        <v>37458.027825235178</v>
      </c>
      <c r="M97">
        <f t="shared" si="51"/>
        <v>245.81894507916289</v>
      </c>
      <c r="N97">
        <f t="shared" si="33"/>
        <v>0.71032759600860151</v>
      </c>
      <c r="O97">
        <f t="shared" si="52"/>
        <v>0.99596236451436915</v>
      </c>
      <c r="P97">
        <f t="shared" si="53"/>
        <v>1024.7181792426791</v>
      </c>
      <c r="Q97">
        <f t="shared" si="54"/>
        <v>3.9612760599728507E-2</v>
      </c>
      <c r="R97">
        <f t="shared" si="55"/>
        <v>3.3625590163314234E-3</v>
      </c>
      <c r="S97">
        <f t="shared" si="56"/>
        <v>1025.1486965698787</v>
      </c>
      <c r="T97">
        <f t="shared" si="57"/>
        <v>37458.027825235178</v>
      </c>
      <c r="U97">
        <f t="shared" si="34"/>
        <v>3702511.7298450186</v>
      </c>
      <c r="V97">
        <f t="shared" si="58"/>
        <v>462.49608622258256</v>
      </c>
      <c r="W97">
        <f t="shared" si="35"/>
        <v>100992.78798808115</v>
      </c>
      <c r="X97">
        <f t="shared" si="36"/>
        <v>104868.14332495438</v>
      </c>
      <c r="Y97">
        <f t="shared" si="37"/>
        <v>142074.98255998228</v>
      </c>
      <c r="Z97">
        <f t="shared" si="59"/>
        <v>26715.337651635462</v>
      </c>
      <c r="AA97">
        <f t="shared" si="60"/>
        <v>503.84359108128808</v>
      </c>
      <c r="AB97">
        <f t="shared" si="61"/>
        <v>85</v>
      </c>
      <c r="AC97">
        <f>$AL$7*INDEX(I_cur,MATCH(AB97-$AL$13,cpi_u,0))/INDEX(I_cur,MATCH(AB2-$AL$13,cpi_u,0))</f>
        <v>1018.0372921873244</v>
      </c>
      <c r="AD97" t="b">
        <f t="shared" si="62"/>
        <v>1</v>
      </c>
      <c r="AE97" t="b">
        <f t="shared" si="63"/>
        <v>1</v>
      </c>
      <c r="AF97" t="b">
        <f t="shared" si="38"/>
        <v>1</v>
      </c>
      <c r="AG97" t="b">
        <f t="shared" si="64"/>
        <v>1</v>
      </c>
      <c r="AH97" t="b">
        <f t="shared" si="39"/>
        <v>1</v>
      </c>
      <c r="AI97" t="b">
        <f t="shared" si="65"/>
        <v>1</v>
      </c>
    </row>
    <row r="98" spans="1:35" x14ac:dyDescent="0.35">
      <c r="A98">
        <v>96</v>
      </c>
      <c r="B98">
        <f t="shared" si="40"/>
        <v>89</v>
      </c>
      <c r="C98">
        <f t="shared" si="41"/>
        <v>2034</v>
      </c>
      <c r="D98">
        <f t="shared" si="42"/>
        <v>4.8020545061693821E-2</v>
      </c>
      <c r="E98">
        <f t="shared" si="43"/>
        <v>4.0925878900884838E-3</v>
      </c>
      <c r="F98">
        <f t="shared" si="44"/>
        <v>0.15003897773633684</v>
      </c>
      <c r="G98">
        <f t="shared" si="45"/>
        <v>36.511110829138779</v>
      </c>
      <c r="H98" t="b">
        <f t="shared" si="46"/>
        <v>0</v>
      </c>
      <c r="I98">
        <f t="shared" si="47"/>
        <v>1</v>
      </c>
      <c r="J98">
        <f t="shared" si="48"/>
        <v>1018.0372921873242</v>
      </c>
      <c r="K98">
        <f t="shared" si="49"/>
        <v>6.6973639251516479</v>
      </c>
      <c r="L98">
        <f t="shared" si="50"/>
        <v>37322.417677864985</v>
      </c>
      <c r="M98">
        <f t="shared" si="51"/>
        <v>245.5330621711457</v>
      </c>
      <c r="N98">
        <f t="shared" si="33"/>
        <v>0.70745551744829005</v>
      </c>
      <c r="O98">
        <f t="shared" si="52"/>
        <v>0.9959566845263369</v>
      </c>
      <c r="P98">
        <f t="shared" si="53"/>
        <v>1024.7346561124757</v>
      </c>
      <c r="Q98">
        <f t="shared" si="54"/>
        <v>4.4664543047128837E-2</v>
      </c>
      <c r="R98">
        <f t="shared" si="55"/>
        <v>3.8004878257094088E-3</v>
      </c>
      <c r="S98">
        <f t="shared" si="56"/>
        <v>1025.1662352115461</v>
      </c>
      <c r="T98">
        <f t="shared" si="57"/>
        <v>37322.417677864985</v>
      </c>
      <c r="U98">
        <f t="shared" si="34"/>
        <v>3679362.8577420949</v>
      </c>
      <c r="V98">
        <f t="shared" si="58"/>
        <v>459.60446466153019</v>
      </c>
      <c r="W98">
        <f t="shared" si="35"/>
        <v>100773.78568295085</v>
      </c>
      <c r="X98">
        <f t="shared" si="36"/>
        <v>104649.24726403962</v>
      </c>
      <c r="Y98">
        <f t="shared" si="37"/>
        <v>141497.40730120122</v>
      </c>
      <c r="Z98">
        <f t="shared" si="59"/>
        <v>26511.143226346765</v>
      </c>
      <c r="AA98">
        <f t="shared" si="60"/>
        <v>499.55862416132754</v>
      </c>
      <c r="AB98">
        <f t="shared" si="61"/>
        <v>85</v>
      </c>
      <c r="AC98">
        <f>$AL$7*INDEX(I_cur,MATCH(AB98-$AL$13,cpi_u,0))/INDEX(I_cur,MATCH(AB2-$AL$13,cpi_u,0))</f>
        <v>1018.0372921873244</v>
      </c>
      <c r="AD98" t="b">
        <f t="shared" si="62"/>
        <v>1</v>
      </c>
      <c r="AE98" t="b">
        <f t="shared" si="63"/>
        <v>1</v>
      </c>
      <c r="AF98" t="b">
        <f t="shared" si="38"/>
        <v>1</v>
      </c>
      <c r="AG98" t="b">
        <f t="shared" si="64"/>
        <v>1</v>
      </c>
      <c r="AH98" t="b">
        <f t="shared" si="39"/>
        <v>1</v>
      </c>
      <c r="AI98" t="b">
        <f t="shared" si="65"/>
        <v>1</v>
      </c>
    </row>
    <row r="99" spans="1:35" x14ac:dyDescent="0.35">
      <c r="A99">
        <v>97</v>
      </c>
      <c r="B99">
        <f t="shared" si="40"/>
        <v>89</v>
      </c>
      <c r="C99">
        <f t="shared" si="41"/>
        <v>2035</v>
      </c>
      <c r="D99">
        <f t="shared" si="42"/>
        <v>4.7385334093672245E-2</v>
      </c>
      <c r="E99">
        <f t="shared" si="43"/>
        <v>4.0372279833691405E-3</v>
      </c>
      <c r="F99">
        <f t="shared" si="44"/>
        <v>0.14740367834329113</v>
      </c>
      <c r="G99">
        <f t="shared" si="45"/>
        <v>36.363707150795491</v>
      </c>
      <c r="H99" t="b">
        <f t="shared" si="46"/>
        <v>1</v>
      </c>
      <c r="I99">
        <f t="shared" si="47"/>
        <v>1.03</v>
      </c>
      <c r="J99">
        <f t="shared" si="48"/>
        <v>1048.5784109529438</v>
      </c>
      <c r="K99">
        <f t="shared" si="49"/>
        <v>6.7138814313543644</v>
      </c>
      <c r="L99">
        <f t="shared" si="50"/>
        <v>38284.762575345158</v>
      </c>
      <c r="M99">
        <f t="shared" si="51"/>
        <v>245.13126903387609</v>
      </c>
      <c r="N99">
        <f t="shared" si="33"/>
        <v>0.70459109412064702</v>
      </c>
      <c r="O99">
        <f t="shared" si="52"/>
        <v>0.9959510905534037</v>
      </c>
      <c r="P99">
        <f t="shared" si="53"/>
        <v>1055.2922923842982</v>
      </c>
      <c r="Q99">
        <f t="shared" si="54"/>
        <v>4.4073724938155721E-2</v>
      </c>
      <c r="R99">
        <f t="shared" si="55"/>
        <v>3.7491615314126925E-3</v>
      </c>
      <c r="S99">
        <f t="shared" si="56"/>
        <v>1055.7249358738547</v>
      </c>
      <c r="T99">
        <f t="shared" si="57"/>
        <v>38284.762575345158</v>
      </c>
      <c r="U99">
        <f t="shared" si="34"/>
        <v>3655177.7127346718</v>
      </c>
      <c r="V99">
        <f t="shared" si="58"/>
        <v>456.5833979568672</v>
      </c>
      <c r="W99">
        <f t="shared" si="35"/>
        <v>100517.19142872686</v>
      </c>
      <c r="X99">
        <f t="shared" si="36"/>
        <v>104393.06347843554</v>
      </c>
      <c r="Y99">
        <f t="shared" si="37"/>
        <v>140941.07616955976</v>
      </c>
      <c r="Z99">
        <f t="shared" si="59"/>
        <v>27084.766518125736</v>
      </c>
      <c r="AA99">
        <f t="shared" si="60"/>
        <v>495.12406470086864</v>
      </c>
      <c r="AB99">
        <f t="shared" si="61"/>
        <v>97</v>
      </c>
      <c r="AC99">
        <f>$AL$7*INDEX(I_cur,MATCH(AB99-$AL$13,cpi_u,0))/INDEX(I_cur,MATCH(AB2-$AL$13,cpi_u,0))</f>
        <v>1048.5784109529443</v>
      </c>
      <c r="AD99" t="b">
        <f t="shared" si="62"/>
        <v>1</v>
      </c>
      <c r="AE99" t="b">
        <f t="shared" si="63"/>
        <v>1</v>
      </c>
      <c r="AF99" t="b">
        <f t="shared" si="38"/>
        <v>1</v>
      </c>
      <c r="AG99" t="b">
        <f t="shared" si="64"/>
        <v>1</v>
      </c>
      <c r="AH99" t="b">
        <f t="shared" si="39"/>
        <v>1</v>
      </c>
      <c r="AI99" t="b">
        <f t="shared" si="65"/>
        <v>1</v>
      </c>
    </row>
    <row r="100" spans="1:35" x14ac:dyDescent="0.35">
      <c r="A100">
        <v>98</v>
      </c>
      <c r="B100">
        <f t="shared" si="40"/>
        <v>89</v>
      </c>
      <c r="C100">
        <f t="shared" si="41"/>
        <v>2035</v>
      </c>
      <c r="D100">
        <f t="shared" si="42"/>
        <v>4.7385334093672245E-2</v>
      </c>
      <c r="E100">
        <f t="shared" si="43"/>
        <v>4.0372279833691405E-3</v>
      </c>
      <c r="F100">
        <f t="shared" si="44"/>
        <v>0.14680857608823208</v>
      </c>
      <c r="G100">
        <f t="shared" si="45"/>
        <v>36.216898574707258</v>
      </c>
      <c r="H100" t="b">
        <f t="shared" si="46"/>
        <v>0</v>
      </c>
      <c r="I100">
        <f t="shared" si="47"/>
        <v>1</v>
      </c>
      <c r="J100">
        <f t="shared" si="48"/>
        <v>1048.5784109529438</v>
      </c>
      <c r="K100">
        <f t="shared" si="49"/>
        <v>6.730439674183347</v>
      </c>
      <c r="L100">
        <f t="shared" si="50"/>
        <v>38130.198260539335</v>
      </c>
      <c r="M100">
        <f t="shared" si="51"/>
        <v>244.74373730809864</v>
      </c>
      <c r="N100">
        <f t="shared" si="33"/>
        <v>0.70173438699471991</v>
      </c>
      <c r="O100">
        <f t="shared" si="52"/>
        <v>0.99594558155820523</v>
      </c>
      <c r="P100">
        <f t="shared" si="53"/>
        <v>1055.3088506271272</v>
      </c>
      <c r="Q100">
        <f t="shared" si="54"/>
        <v>4.4073724938155721E-2</v>
      </c>
      <c r="R100">
        <f t="shared" si="55"/>
        <v>3.7491615314126925E-3</v>
      </c>
      <c r="S100">
        <f t="shared" si="56"/>
        <v>1055.7425611322442</v>
      </c>
      <c r="T100">
        <f t="shared" si="57"/>
        <v>38130.198260539335</v>
      </c>
      <c r="U100">
        <f t="shared" si="34"/>
        <v>3631072.9263760191</v>
      </c>
      <c r="V100">
        <f t="shared" si="58"/>
        <v>453.57236918409001</v>
      </c>
      <c r="W100">
        <f t="shared" si="35"/>
        <v>100259.07985704354</v>
      </c>
      <c r="X100">
        <f t="shared" si="36"/>
        <v>104135.46070337354</v>
      </c>
      <c r="Y100">
        <f t="shared" si="37"/>
        <v>140390.49194847126</v>
      </c>
      <c r="Z100">
        <f t="shared" si="59"/>
        <v>26866.198111430604</v>
      </c>
      <c r="AA100">
        <f t="shared" si="60"/>
        <v>490.73158609622965</v>
      </c>
      <c r="AB100">
        <f t="shared" si="61"/>
        <v>97</v>
      </c>
      <c r="AC100">
        <f>$AL$7*INDEX(I_cur,MATCH(AB100-$AL$13,cpi_u,0))/INDEX(I_cur,MATCH(AB2-$AL$13,cpi_u,0))</f>
        <v>1048.5784109529443</v>
      </c>
      <c r="AD100" t="b">
        <f t="shared" si="62"/>
        <v>1</v>
      </c>
      <c r="AE100" t="b">
        <f t="shared" si="63"/>
        <v>1</v>
      </c>
      <c r="AF100" t="b">
        <f t="shared" si="38"/>
        <v>1</v>
      </c>
      <c r="AG100" t="b">
        <f t="shared" si="64"/>
        <v>1</v>
      </c>
      <c r="AH100" t="b">
        <f t="shared" si="39"/>
        <v>1</v>
      </c>
      <c r="AI100" t="b">
        <f t="shared" si="65"/>
        <v>1</v>
      </c>
    </row>
    <row r="101" spans="1:35" x14ac:dyDescent="0.35">
      <c r="A101">
        <v>99</v>
      </c>
      <c r="B101">
        <f t="shared" si="40"/>
        <v>89</v>
      </c>
      <c r="C101">
        <f t="shared" si="41"/>
        <v>2035</v>
      </c>
      <c r="D101">
        <f t="shared" si="42"/>
        <v>4.7385334093672245E-2</v>
      </c>
      <c r="E101">
        <f t="shared" si="43"/>
        <v>4.0372279833691405E-3</v>
      </c>
      <c r="F101">
        <f t="shared" si="44"/>
        <v>0.14621587639665007</v>
      </c>
      <c r="G101">
        <f t="shared" si="45"/>
        <v>36.070682698310605</v>
      </c>
      <c r="H101" t="b">
        <f t="shared" si="46"/>
        <v>0</v>
      </c>
      <c r="I101">
        <f t="shared" si="47"/>
        <v>1</v>
      </c>
      <c r="J101">
        <f t="shared" si="48"/>
        <v>1048.5784109529438</v>
      </c>
      <c r="K101">
        <f t="shared" si="49"/>
        <v>6.7470387541060974</v>
      </c>
      <c r="L101">
        <f t="shared" si="50"/>
        <v>37976.257957110472</v>
      </c>
      <c r="M101">
        <f t="shared" si="51"/>
        <v>244.35681823707975</v>
      </c>
      <c r="N101">
        <f t="shared" si="33"/>
        <v>0.69888545521526313</v>
      </c>
      <c r="O101">
        <f t="shared" si="52"/>
        <v>0.99594015651469248</v>
      </c>
      <c r="P101">
        <f t="shared" si="53"/>
        <v>1055.32544970705</v>
      </c>
      <c r="Q101">
        <f t="shared" si="54"/>
        <v>4.4073724938155721E-2</v>
      </c>
      <c r="R101">
        <f t="shared" si="55"/>
        <v>3.7491615314126925E-3</v>
      </c>
      <c r="S101">
        <f t="shared" si="56"/>
        <v>1055.7602298592758</v>
      </c>
      <c r="T101">
        <f t="shared" si="57"/>
        <v>37976.257957110472</v>
      </c>
      <c r="U101">
        <f t="shared" si="34"/>
        <v>3607047.6183556956</v>
      </c>
      <c r="V101">
        <f t="shared" si="58"/>
        <v>450.57126837997271</v>
      </c>
      <c r="W101">
        <f t="shared" si="35"/>
        <v>99999.427472012787</v>
      </c>
      <c r="X101">
        <f t="shared" si="36"/>
        <v>103876.41632139756</v>
      </c>
      <c r="Y101">
        <f t="shared" si="37"/>
        <v>139845.63461104632</v>
      </c>
      <c r="Z101">
        <f t="shared" si="59"/>
        <v>26649.246097886273</v>
      </c>
      <c r="AA101">
        <f t="shared" si="60"/>
        <v>486.37128806223313</v>
      </c>
      <c r="AB101">
        <f t="shared" si="61"/>
        <v>97</v>
      </c>
      <c r="AC101">
        <f>$AL$7*INDEX(I_cur,MATCH(AB101-$AL$13,cpi_u,0))/INDEX(I_cur,MATCH(AB2-$AL$13,cpi_u,0))</f>
        <v>1048.5784109529443</v>
      </c>
      <c r="AD101" t="b">
        <f t="shared" si="62"/>
        <v>1</v>
      </c>
      <c r="AE101" t="b">
        <f t="shared" si="63"/>
        <v>1</v>
      </c>
      <c r="AF101" t="b">
        <f t="shared" si="38"/>
        <v>1</v>
      </c>
      <c r="AG101" t="b">
        <f t="shared" si="64"/>
        <v>1</v>
      </c>
      <c r="AH101" t="b">
        <f t="shared" si="39"/>
        <v>1</v>
      </c>
      <c r="AI101" t="b">
        <f t="shared" si="65"/>
        <v>1</v>
      </c>
    </row>
    <row r="102" spans="1:35" x14ac:dyDescent="0.35">
      <c r="A102">
        <v>100</v>
      </c>
      <c r="B102">
        <f t="shared" si="40"/>
        <v>89</v>
      </c>
      <c r="C102">
        <f t="shared" si="41"/>
        <v>2035</v>
      </c>
      <c r="D102">
        <f t="shared" si="42"/>
        <v>4.7385334093672245E-2</v>
      </c>
      <c r="E102">
        <f t="shared" si="43"/>
        <v>4.0372279833691405E-3</v>
      </c>
      <c r="F102">
        <f t="shared" si="44"/>
        <v>0.14562556956884867</v>
      </c>
      <c r="G102">
        <f t="shared" si="45"/>
        <v>35.925057128741756</v>
      </c>
      <c r="H102" t="b">
        <f t="shared" si="46"/>
        <v>0</v>
      </c>
      <c r="I102">
        <f t="shared" si="47"/>
        <v>1</v>
      </c>
      <c r="J102">
        <f t="shared" si="48"/>
        <v>1048.5784109529438</v>
      </c>
      <c r="K102">
        <f t="shared" si="49"/>
        <v>6.7636787718379106</v>
      </c>
      <c r="L102">
        <f t="shared" si="50"/>
        <v>37822.93914578238</v>
      </c>
      <c r="M102">
        <f t="shared" si="51"/>
        <v>243.97051085226445</v>
      </c>
      <c r="N102">
        <f t="shared" si="33"/>
        <v>0.69604435613227689</v>
      </c>
      <c r="O102">
        <f t="shared" si="52"/>
        <v>0.9959348144080189</v>
      </c>
      <c r="P102">
        <f t="shared" si="53"/>
        <v>1055.3420897247818</v>
      </c>
      <c r="Q102">
        <f t="shared" si="54"/>
        <v>4.4073724938155721E-2</v>
      </c>
      <c r="R102">
        <f t="shared" si="55"/>
        <v>3.7491615314126925E-3</v>
      </c>
      <c r="S102">
        <f t="shared" si="56"/>
        <v>1055.7779421621544</v>
      </c>
      <c r="T102">
        <f t="shared" si="57"/>
        <v>37822.93914578238</v>
      </c>
      <c r="U102">
        <f t="shared" si="34"/>
        <v>3583100.9184361761</v>
      </c>
      <c r="V102">
        <f t="shared" si="58"/>
        <v>447.57998683953912</v>
      </c>
      <c r="W102">
        <f t="shared" si="35"/>
        <v>99738.210731181476</v>
      </c>
      <c r="X102">
        <f t="shared" si="36"/>
        <v>103615.90768754139</v>
      </c>
      <c r="Y102">
        <f t="shared" si="37"/>
        <v>139306.48468517789</v>
      </c>
      <c r="Z102">
        <f t="shared" si="59"/>
        <v>26433.902042479316</v>
      </c>
      <c r="AA102">
        <f t="shared" si="60"/>
        <v>482.04296529350512</v>
      </c>
      <c r="AB102">
        <f t="shared" si="61"/>
        <v>97</v>
      </c>
      <c r="AC102">
        <f>$AL$7*INDEX(I_cur,MATCH(AB102-$AL$13,cpi_u,0))/INDEX(I_cur,MATCH(AB2-$AL$13,cpi_u,0))</f>
        <v>1048.5784109529443</v>
      </c>
      <c r="AD102" t="b">
        <f t="shared" si="62"/>
        <v>1</v>
      </c>
      <c r="AE102" t="b">
        <f t="shared" si="63"/>
        <v>1</v>
      </c>
      <c r="AF102" t="b">
        <f t="shared" si="38"/>
        <v>1</v>
      </c>
      <c r="AG102" t="b">
        <f t="shared" si="64"/>
        <v>1</v>
      </c>
      <c r="AH102" t="b">
        <f t="shared" si="39"/>
        <v>1</v>
      </c>
      <c r="AI102" t="b">
        <f t="shared" si="65"/>
        <v>1</v>
      </c>
    </row>
    <row r="103" spans="1:35" x14ac:dyDescent="0.35">
      <c r="A103">
        <v>101</v>
      </c>
      <c r="B103">
        <f t="shared" si="40"/>
        <v>89</v>
      </c>
      <c r="C103">
        <f t="shared" si="41"/>
        <v>2035</v>
      </c>
      <c r="D103">
        <f t="shared" si="42"/>
        <v>4.7385334093672245E-2</v>
      </c>
      <c r="E103">
        <f t="shared" si="43"/>
        <v>4.0372279833691405E-3</v>
      </c>
      <c r="F103">
        <f t="shared" si="44"/>
        <v>0.14503764594429125</v>
      </c>
      <c r="G103">
        <f t="shared" si="45"/>
        <v>35.780019482797464</v>
      </c>
      <c r="H103" t="b">
        <f t="shared" si="46"/>
        <v>0</v>
      </c>
      <c r="I103">
        <f t="shared" si="47"/>
        <v>1</v>
      </c>
      <c r="J103">
        <f t="shared" si="48"/>
        <v>1048.5784109529438</v>
      </c>
      <c r="K103">
        <f t="shared" si="49"/>
        <v>6.7803598283424664</v>
      </c>
      <c r="L103">
        <f t="shared" si="50"/>
        <v>37670.239317449756</v>
      </c>
      <c r="M103">
        <f t="shared" si="51"/>
        <v>243.58481418662876</v>
      </c>
      <c r="N103">
        <f t="shared" si="33"/>
        <v>0.69321114533020212</v>
      </c>
      <c r="O103">
        <f t="shared" si="52"/>
        <v>0.99592955423441953</v>
      </c>
      <c r="P103">
        <f t="shared" si="53"/>
        <v>1055.3587707812862</v>
      </c>
      <c r="Q103">
        <f t="shared" si="54"/>
        <v>4.4073724938155721E-2</v>
      </c>
      <c r="R103">
        <f t="shared" si="55"/>
        <v>3.7491615314126925E-3</v>
      </c>
      <c r="S103">
        <f t="shared" si="56"/>
        <v>1055.7956981483505</v>
      </c>
      <c r="T103">
        <f t="shared" si="57"/>
        <v>37670.239317449756</v>
      </c>
      <c r="U103">
        <f t="shared" si="34"/>
        <v>3559231.9662870802</v>
      </c>
      <c r="V103">
        <f t="shared" si="58"/>
        <v>444.59841709535544</v>
      </c>
      <c r="W103">
        <f t="shared" si="35"/>
        <v>99475.40604326145</v>
      </c>
      <c r="X103">
        <f t="shared" si="36"/>
        <v>103353.91212714864</v>
      </c>
      <c r="Y103">
        <f t="shared" si="37"/>
        <v>138773.02324563204</v>
      </c>
      <c r="Z103">
        <f t="shared" si="59"/>
        <v>26220.157471063096</v>
      </c>
      <c r="AA103">
        <f t="shared" si="60"/>
        <v>477.74641308079856</v>
      </c>
      <c r="AB103">
        <f t="shared" si="61"/>
        <v>97</v>
      </c>
      <c r="AC103">
        <f>$AL$7*INDEX(I_cur,MATCH(AB103-$AL$13,cpi_u,0))/INDEX(I_cur,MATCH(AB2-$AL$13,cpi_u,0))</f>
        <v>1048.5784109529443</v>
      </c>
      <c r="AD103" t="b">
        <f t="shared" si="62"/>
        <v>1</v>
      </c>
      <c r="AE103" t="b">
        <f t="shared" si="63"/>
        <v>1</v>
      </c>
      <c r="AF103" t="b">
        <f t="shared" si="38"/>
        <v>1</v>
      </c>
      <c r="AG103" t="b">
        <f t="shared" si="64"/>
        <v>1</v>
      </c>
      <c r="AH103" t="b">
        <f t="shared" si="39"/>
        <v>1</v>
      </c>
      <c r="AI103" t="b">
        <f t="shared" si="65"/>
        <v>1</v>
      </c>
    </row>
    <row r="104" spans="1:35" x14ac:dyDescent="0.35">
      <c r="A104">
        <v>102</v>
      </c>
      <c r="B104">
        <f t="shared" si="40"/>
        <v>89</v>
      </c>
      <c r="C104">
        <f t="shared" si="41"/>
        <v>2035</v>
      </c>
      <c r="D104">
        <f t="shared" si="42"/>
        <v>4.7385334093672245E-2</v>
      </c>
      <c r="E104">
        <f t="shared" si="43"/>
        <v>4.0372279833691405E-3</v>
      </c>
      <c r="F104">
        <f t="shared" si="44"/>
        <v>0.14445209590144295</v>
      </c>
      <c r="G104">
        <f t="shared" si="45"/>
        <v>35.635567386896021</v>
      </c>
      <c r="H104" t="b">
        <f t="shared" si="46"/>
        <v>0</v>
      </c>
      <c r="I104">
        <f t="shared" si="47"/>
        <v>1</v>
      </c>
      <c r="J104">
        <f t="shared" si="48"/>
        <v>1048.5784109529438</v>
      </c>
      <c r="K104">
        <f t="shared" si="49"/>
        <v>6.7970820248324477</v>
      </c>
      <c r="L104">
        <f t="shared" si="50"/>
        <v>37518.155973137138</v>
      </c>
      <c r="M104">
        <f t="shared" si="51"/>
        <v>243.1997272746774</v>
      </c>
      <c r="N104">
        <f t="shared" si="33"/>
        <v>0.69038587665677875</v>
      </c>
      <c r="O104">
        <f t="shared" si="52"/>
        <v>0.99592437500110076</v>
      </c>
      <c r="P104">
        <f t="shared" si="53"/>
        <v>1055.3754929777763</v>
      </c>
      <c r="Q104">
        <f t="shared" si="54"/>
        <v>4.4073724938155721E-2</v>
      </c>
      <c r="R104">
        <f t="shared" si="55"/>
        <v>3.7491615314126925E-3</v>
      </c>
      <c r="S104">
        <f t="shared" si="56"/>
        <v>1055.8134979255985</v>
      </c>
      <c r="T104">
        <f t="shared" si="57"/>
        <v>37518.155973137138</v>
      </c>
      <c r="U104">
        <f t="shared" si="34"/>
        <v>3535439.9113222742</v>
      </c>
      <c r="V104">
        <f t="shared" si="58"/>
        <v>441.62645289718233</v>
      </c>
      <c r="W104">
        <f t="shared" si="35"/>
        <v>99210.989765869017</v>
      </c>
      <c r="X104">
        <f t="shared" si="36"/>
        <v>103090.40693370467</v>
      </c>
      <c r="Y104">
        <f t="shared" si="37"/>
        <v>138245.23190628865</v>
      </c>
      <c r="Z104">
        <f t="shared" si="59"/>
        <v>26008.00387281556</v>
      </c>
      <c r="AA104">
        <f t="shared" si="60"/>
        <v>473.48142732631675</v>
      </c>
      <c r="AB104">
        <f t="shared" si="61"/>
        <v>97</v>
      </c>
      <c r="AC104">
        <f>$AL$7*INDEX(I_cur,MATCH(AB104-$AL$13,cpi_u,0))/INDEX(I_cur,MATCH(AB2-$AL$13,cpi_u,0))</f>
        <v>1048.5784109529443</v>
      </c>
      <c r="AD104" t="b">
        <f t="shared" si="62"/>
        <v>1</v>
      </c>
      <c r="AE104" t="b">
        <f t="shared" si="63"/>
        <v>1</v>
      </c>
      <c r="AF104" t="b">
        <f t="shared" si="38"/>
        <v>1</v>
      </c>
      <c r="AG104" t="b">
        <f t="shared" si="64"/>
        <v>1</v>
      </c>
      <c r="AH104" t="b">
        <f t="shared" si="39"/>
        <v>1</v>
      </c>
      <c r="AI104" t="b">
        <f t="shared" si="65"/>
        <v>1</v>
      </c>
    </row>
    <row r="105" spans="1:35" x14ac:dyDescent="0.35">
      <c r="A105">
        <v>103</v>
      </c>
      <c r="B105">
        <f t="shared" si="40"/>
        <v>89</v>
      </c>
      <c r="C105">
        <f t="shared" si="41"/>
        <v>2035</v>
      </c>
      <c r="D105">
        <f t="shared" si="42"/>
        <v>4.7385334093672245E-2</v>
      </c>
      <c r="E105">
        <f t="shared" si="43"/>
        <v>4.0372279833691405E-3</v>
      </c>
      <c r="F105">
        <f t="shared" si="44"/>
        <v>0.14386890985761333</v>
      </c>
      <c r="G105">
        <f t="shared" si="45"/>
        <v>35.491698477038405</v>
      </c>
      <c r="H105" t="b">
        <f t="shared" si="46"/>
        <v>0</v>
      </c>
      <c r="I105">
        <f t="shared" si="47"/>
        <v>1</v>
      </c>
      <c r="J105">
        <f t="shared" si="48"/>
        <v>1048.5784109529438</v>
      </c>
      <c r="K105">
        <f t="shared" si="49"/>
        <v>6.8138454627701615</v>
      </c>
      <c r="L105">
        <f t="shared" si="50"/>
        <v>37366.686623957976</v>
      </c>
      <c r="M105">
        <f t="shared" si="51"/>
        <v>242.81524915244179</v>
      </c>
      <c r="N105">
        <f t="shared" si="33"/>
        <v>0.68756860225156402</v>
      </c>
      <c r="O105">
        <f t="shared" si="52"/>
        <v>0.9959192757261236</v>
      </c>
      <c r="P105">
        <f t="shared" si="53"/>
        <v>1055.392256415714</v>
      </c>
      <c r="Q105">
        <f t="shared" si="54"/>
        <v>4.4073724938155721E-2</v>
      </c>
      <c r="R105">
        <f t="shared" si="55"/>
        <v>3.7491615314126925E-3</v>
      </c>
      <c r="S105">
        <f t="shared" si="56"/>
        <v>1055.8313416018993</v>
      </c>
      <c r="T105">
        <f t="shared" si="57"/>
        <v>37366.686623957976</v>
      </c>
      <c r="U105">
        <f t="shared" si="34"/>
        <v>3511723.9125398137</v>
      </c>
      <c r="V105">
        <f t="shared" si="58"/>
        <v>438.66398919198116</v>
      </c>
      <c r="W105">
        <f t="shared" si="35"/>
        <v>98944.938203274491</v>
      </c>
      <c r="X105">
        <f t="shared" si="36"/>
        <v>102825.36936668122</v>
      </c>
      <c r="Y105">
        <f t="shared" si="37"/>
        <v>137723.09281253492</v>
      </c>
      <c r="Z105">
        <f t="shared" si="59"/>
        <v>25797.432702640355</v>
      </c>
      <c r="AA105">
        <f t="shared" si="60"/>
        <v>469.24780455856836</v>
      </c>
      <c r="AB105">
        <f t="shared" si="61"/>
        <v>97</v>
      </c>
      <c r="AC105">
        <f>$AL$7*INDEX(I_cur,MATCH(AB105-$AL$13,cpi_u,0))/INDEX(I_cur,MATCH(AB2-$AL$13,cpi_u,0))</f>
        <v>1048.5784109529443</v>
      </c>
      <c r="AD105" t="b">
        <f t="shared" si="62"/>
        <v>1</v>
      </c>
      <c r="AE105" t="b">
        <f t="shared" si="63"/>
        <v>1</v>
      </c>
      <c r="AF105" t="b">
        <f t="shared" si="38"/>
        <v>1</v>
      </c>
      <c r="AG105" t="b">
        <f t="shared" si="64"/>
        <v>1</v>
      </c>
      <c r="AH105" t="b">
        <f t="shared" si="39"/>
        <v>1</v>
      </c>
      <c r="AI105" t="b">
        <f t="shared" si="65"/>
        <v>1</v>
      </c>
    </row>
    <row r="106" spans="1:35" x14ac:dyDescent="0.35">
      <c r="A106">
        <v>104</v>
      </c>
      <c r="B106">
        <f t="shared" si="40"/>
        <v>89</v>
      </c>
      <c r="C106">
        <f t="shared" si="41"/>
        <v>2035</v>
      </c>
      <c r="D106">
        <f t="shared" si="42"/>
        <v>4.7385334093672245E-2</v>
      </c>
      <c r="E106">
        <f t="shared" si="43"/>
        <v>4.0372279833691405E-3</v>
      </c>
      <c r="F106">
        <f t="shared" si="44"/>
        <v>0.14328807826879936</v>
      </c>
      <c r="G106">
        <f t="shared" si="45"/>
        <v>35.348410398769609</v>
      </c>
      <c r="H106" t="b">
        <f t="shared" si="46"/>
        <v>0</v>
      </c>
      <c r="I106">
        <f t="shared" si="47"/>
        <v>1</v>
      </c>
      <c r="J106">
        <f t="shared" si="48"/>
        <v>1048.5784109529438</v>
      </c>
      <c r="K106">
        <f t="shared" si="49"/>
        <v>6.8306502438681376</v>
      </c>
      <c r="L106">
        <f t="shared" si="50"/>
        <v>37215.828791073945</v>
      </c>
      <c r="M106">
        <f t="shared" si="51"/>
        <v>242.43137885747677</v>
      </c>
      <c r="N106">
        <f t="shared" si="33"/>
        <v>0.68475937257411579</v>
      </c>
      <c r="O106">
        <f t="shared" si="52"/>
        <v>0.99591425543829526</v>
      </c>
      <c r="P106">
        <f t="shared" si="53"/>
        <v>1055.409061196812</v>
      </c>
      <c r="Q106">
        <f t="shared" si="54"/>
        <v>4.4073724938155721E-2</v>
      </c>
      <c r="R106">
        <f t="shared" si="55"/>
        <v>3.7491615314126925E-3</v>
      </c>
      <c r="S106">
        <f t="shared" si="56"/>
        <v>1055.8492292855194</v>
      </c>
      <c r="T106">
        <f t="shared" si="57"/>
        <v>37215.828791073945</v>
      </c>
      <c r="U106">
        <f t="shared" si="34"/>
        <v>3488083.1383646554</v>
      </c>
      <c r="V106">
        <f t="shared" si="58"/>
        <v>435.71092210426656</v>
      </c>
      <c r="W106">
        <f t="shared" si="35"/>
        <v>98677.227604160391</v>
      </c>
      <c r="X106">
        <f t="shared" si="36"/>
        <v>102558.77664939201</v>
      </c>
      <c r="Y106">
        <f t="shared" si="37"/>
        <v>137206.58863379949</v>
      </c>
      <c r="Z106">
        <f t="shared" si="59"/>
        <v>25588.435383512227</v>
      </c>
      <c r="AA106">
        <f t="shared" si="60"/>
        <v>465.04534194676171</v>
      </c>
      <c r="AB106">
        <f t="shared" si="61"/>
        <v>97</v>
      </c>
      <c r="AC106">
        <f>$AL$7*INDEX(I_cur,MATCH(AB106-$AL$13,cpi_u,0))/INDEX(I_cur,MATCH(AB2-$AL$13,cpi_u,0))</f>
        <v>1048.5784109529443</v>
      </c>
      <c r="AD106" t="b">
        <f t="shared" si="62"/>
        <v>1</v>
      </c>
      <c r="AE106" t="b">
        <f t="shared" si="63"/>
        <v>1</v>
      </c>
      <c r="AF106" t="b">
        <f t="shared" si="38"/>
        <v>1</v>
      </c>
      <c r="AG106" t="b">
        <f t="shared" si="64"/>
        <v>1</v>
      </c>
      <c r="AH106" t="b">
        <f t="shared" si="39"/>
        <v>1</v>
      </c>
      <c r="AI106" t="b">
        <f t="shared" si="65"/>
        <v>1</v>
      </c>
    </row>
    <row r="107" spans="1:35" x14ac:dyDescent="0.35">
      <c r="A107">
        <v>105</v>
      </c>
      <c r="B107">
        <f t="shared" si="40"/>
        <v>89</v>
      </c>
      <c r="C107">
        <f t="shared" si="41"/>
        <v>2035</v>
      </c>
      <c r="D107">
        <f t="shared" si="42"/>
        <v>4.7385334093672245E-2</v>
      </c>
      <c r="E107">
        <f t="shared" si="43"/>
        <v>4.0372279833691405E-3</v>
      </c>
      <c r="F107">
        <f t="shared" si="44"/>
        <v>0.14270959162952937</v>
      </c>
      <c r="G107">
        <f t="shared" si="45"/>
        <v>35.205700807140076</v>
      </c>
      <c r="H107" t="b">
        <f t="shared" si="46"/>
        <v>0</v>
      </c>
      <c r="I107">
        <f t="shared" si="47"/>
        <v>1</v>
      </c>
      <c r="J107">
        <f t="shared" si="48"/>
        <v>1048.5784109529438</v>
      </c>
      <c r="K107">
        <f t="shared" si="49"/>
        <v>6.8474964700897694</v>
      </c>
      <c r="L107">
        <f t="shared" si="50"/>
        <v>37065.580005654352</v>
      </c>
      <c r="M107">
        <f t="shared" si="51"/>
        <v>242.0481154288594</v>
      </c>
      <c r="N107">
        <f t="shared" si="33"/>
        <v>0.68195823643183684</v>
      </c>
      <c r="O107">
        <f t="shared" si="52"/>
        <v>0.99590931317705222</v>
      </c>
      <c r="P107">
        <f t="shared" si="53"/>
        <v>1055.4259074230336</v>
      </c>
      <c r="Q107">
        <f t="shared" si="54"/>
        <v>4.4073724938155721E-2</v>
      </c>
      <c r="R107">
        <f t="shared" si="55"/>
        <v>3.7491615314126925E-3</v>
      </c>
      <c r="S107">
        <f t="shared" si="56"/>
        <v>1055.8671610849929</v>
      </c>
      <c r="T107">
        <f t="shared" si="57"/>
        <v>37065.580005654352</v>
      </c>
      <c r="U107">
        <f t="shared" si="34"/>
        <v>3464516.7664941079</v>
      </c>
      <c r="V107">
        <f t="shared" si="58"/>
        <v>432.76714891680109</v>
      </c>
      <c r="W107">
        <f t="shared" si="35"/>
        <v>98407.83415938908</v>
      </c>
      <c r="X107">
        <f t="shared" si="36"/>
        <v>102290.60596686056</v>
      </c>
      <c r="Y107">
        <f t="shared" si="37"/>
        <v>136695.70255623938</v>
      </c>
      <c r="Z107">
        <f t="shared" si="59"/>
        <v>25381.003308767566</v>
      </c>
      <c r="AA107">
        <f t="shared" si="60"/>
        <v>460.8738373147487</v>
      </c>
      <c r="AB107">
        <f t="shared" si="61"/>
        <v>97</v>
      </c>
      <c r="AC107">
        <f>$AL$7*INDEX(I_cur,MATCH(AB107-$AL$13,cpi_u,0))/INDEX(I_cur,MATCH(AB2-$AL$13,cpi_u,0))</f>
        <v>1048.5784109529443</v>
      </c>
      <c r="AD107" t="b">
        <f t="shared" si="62"/>
        <v>1</v>
      </c>
      <c r="AE107" t="b">
        <f t="shared" si="63"/>
        <v>1</v>
      </c>
      <c r="AF107" t="b">
        <f t="shared" si="38"/>
        <v>1</v>
      </c>
      <c r="AG107" t="b">
        <f t="shared" si="64"/>
        <v>1</v>
      </c>
      <c r="AH107" t="b">
        <f t="shared" si="39"/>
        <v>1</v>
      </c>
      <c r="AI107" t="b">
        <f t="shared" si="65"/>
        <v>1</v>
      </c>
    </row>
    <row r="108" spans="1:35" x14ac:dyDescent="0.35">
      <c r="A108">
        <v>106</v>
      </c>
      <c r="B108">
        <f t="shared" si="40"/>
        <v>89</v>
      </c>
      <c r="C108">
        <f t="shared" si="41"/>
        <v>2035</v>
      </c>
      <c r="D108">
        <f t="shared" si="42"/>
        <v>4.7385334093672245E-2</v>
      </c>
      <c r="E108">
        <f t="shared" si="43"/>
        <v>4.0372279833691405E-3</v>
      </c>
      <c r="F108">
        <f t="shared" si="44"/>
        <v>0.14213344047270746</v>
      </c>
      <c r="G108">
        <f t="shared" si="45"/>
        <v>35.063567366667371</v>
      </c>
      <c r="H108" t="b">
        <f t="shared" si="46"/>
        <v>0</v>
      </c>
      <c r="I108">
        <f t="shared" si="47"/>
        <v>1</v>
      </c>
      <c r="J108">
        <f t="shared" si="48"/>
        <v>1048.5784109529438</v>
      </c>
      <c r="K108">
        <f t="shared" si="49"/>
        <v>6.8643842436499067</v>
      </c>
      <c r="L108">
        <f t="shared" si="50"/>
        <v>36915.937808835712</v>
      </c>
      <c r="M108">
        <f t="shared" si="51"/>
        <v>241.66545790718513</v>
      </c>
      <c r="N108">
        <f t="shared" si="33"/>
        <v>0.67916524100748965</v>
      </c>
      <c r="O108">
        <f t="shared" si="52"/>
        <v>0.99590444799235689</v>
      </c>
      <c r="P108">
        <f t="shared" si="53"/>
        <v>1055.4427951965938</v>
      </c>
      <c r="Q108">
        <f t="shared" si="54"/>
        <v>4.4073724938155721E-2</v>
      </c>
      <c r="R108">
        <f t="shared" si="55"/>
        <v>3.7491615314126925E-3</v>
      </c>
      <c r="S108">
        <f t="shared" si="56"/>
        <v>1055.8851371091216</v>
      </c>
      <c r="T108">
        <f t="shared" si="57"/>
        <v>36915.937808835712</v>
      </c>
      <c r="U108">
        <f t="shared" si="34"/>
        <v>3441023.9837459293</v>
      </c>
      <c r="V108">
        <f t="shared" si="58"/>
        <v>429.83256805162046</v>
      </c>
      <c r="W108">
        <f t="shared" si="35"/>
        <v>98136.733999778007</v>
      </c>
      <c r="X108">
        <f t="shared" si="36"/>
        <v>102020.83446369793</v>
      </c>
      <c r="Y108">
        <f t="shared" si="37"/>
        <v>136190.41827556022</v>
      </c>
      <c r="Z108">
        <f t="shared" si="59"/>
        <v>25175.127844340968</v>
      </c>
      <c r="AA108">
        <f t="shared" si="60"/>
        <v>456.73308915452327</v>
      </c>
      <c r="AB108">
        <f t="shared" si="61"/>
        <v>97</v>
      </c>
      <c r="AC108">
        <f>$AL$7*INDEX(I_cur,MATCH(AB108-$AL$13,cpi_u,0))/INDEX(I_cur,MATCH(AB2-$AL$13,cpi_u,0))</f>
        <v>1048.5784109529443</v>
      </c>
      <c r="AD108" t="b">
        <f t="shared" si="62"/>
        <v>1</v>
      </c>
      <c r="AE108" t="b">
        <f t="shared" si="63"/>
        <v>1</v>
      </c>
      <c r="AF108" t="b">
        <f t="shared" si="38"/>
        <v>1</v>
      </c>
      <c r="AG108" t="b">
        <f t="shared" si="64"/>
        <v>1</v>
      </c>
      <c r="AH108" t="b">
        <f t="shared" si="39"/>
        <v>1</v>
      </c>
      <c r="AI108" t="b">
        <f t="shared" si="65"/>
        <v>1</v>
      </c>
    </row>
    <row r="109" spans="1:35" x14ac:dyDescent="0.35">
      <c r="A109">
        <v>107</v>
      </c>
      <c r="B109">
        <f t="shared" si="40"/>
        <v>89</v>
      </c>
      <c r="C109">
        <f t="shared" si="41"/>
        <v>2035</v>
      </c>
      <c r="D109">
        <f t="shared" si="42"/>
        <v>4.7385334093672245E-2</v>
      </c>
      <c r="E109">
        <f t="shared" si="43"/>
        <v>4.0372279833691405E-3</v>
      </c>
      <c r="F109">
        <f t="shared" si="44"/>
        <v>0.14155961536945852</v>
      </c>
      <c r="G109">
        <f t="shared" si="45"/>
        <v>34.922007751297912</v>
      </c>
      <c r="H109" t="b">
        <f t="shared" si="46"/>
        <v>0</v>
      </c>
      <c r="I109">
        <f t="shared" si="47"/>
        <v>1</v>
      </c>
      <c r="J109">
        <f t="shared" si="48"/>
        <v>1048.5784109529438</v>
      </c>
      <c r="K109">
        <f t="shared" si="49"/>
        <v>6.8813136670154984</v>
      </c>
      <c r="L109">
        <f t="shared" si="50"/>
        <v>36766.899751681573</v>
      </c>
      <c r="M109">
        <f t="shared" si="51"/>
        <v>241.28340533456682</v>
      </c>
      <c r="N109">
        <f t="shared" si="33"/>
        <v>0.67638043188637453</v>
      </c>
      <c r="O109">
        <f t="shared" si="52"/>
        <v>0.9958996589445831</v>
      </c>
      <c r="P109">
        <f t="shared" si="53"/>
        <v>1055.4597246199594</v>
      </c>
      <c r="Q109">
        <f t="shared" si="54"/>
        <v>4.4073724938155721E-2</v>
      </c>
      <c r="R109">
        <f t="shared" si="55"/>
        <v>3.7491615314126925E-3</v>
      </c>
      <c r="S109">
        <f t="shared" si="56"/>
        <v>1055.903157466975</v>
      </c>
      <c r="T109">
        <f t="shared" si="57"/>
        <v>36766.899751681573</v>
      </c>
      <c r="U109">
        <f t="shared" si="34"/>
        <v>3417603.9859090643</v>
      </c>
      <c r="V109">
        <f t="shared" si="58"/>
        <v>426.90707905138851</v>
      </c>
      <c r="W109">
        <f t="shared" si="35"/>
        <v>97863.903193883481</v>
      </c>
      <c r="X109">
        <f t="shared" si="36"/>
        <v>101749.43924199151</v>
      </c>
      <c r="Y109">
        <f t="shared" si="37"/>
        <v>135690.719989976</v>
      </c>
      <c r="Z109">
        <f t="shared" si="59"/>
        <v>24970.800330949027</v>
      </c>
      <c r="AA109">
        <f t="shared" si="60"/>
        <v>452.62289663928766</v>
      </c>
      <c r="AB109">
        <f t="shared" si="61"/>
        <v>97</v>
      </c>
      <c r="AC109">
        <f>$AL$7*INDEX(I_cur,MATCH(AB109-$AL$13,cpi_u,0))/INDEX(I_cur,MATCH(AB2-$AL$13,cpi_u,0))</f>
        <v>1048.5784109529443</v>
      </c>
      <c r="AD109" t="b">
        <f t="shared" si="62"/>
        <v>1</v>
      </c>
      <c r="AE109" t="b">
        <f t="shared" si="63"/>
        <v>1</v>
      </c>
      <c r="AF109" t="b">
        <f t="shared" si="38"/>
        <v>1</v>
      </c>
      <c r="AG109" t="b">
        <f t="shared" si="64"/>
        <v>1</v>
      </c>
      <c r="AH109" t="b">
        <f t="shared" si="39"/>
        <v>1</v>
      </c>
      <c r="AI109" t="b">
        <f t="shared" si="65"/>
        <v>1</v>
      </c>
    </row>
    <row r="110" spans="1:35" x14ac:dyDescent="0.35">
      <c r="A110">
        <v>108</v>
      </c>
      <c r="B110">
        <f t="shared" si="40"/>
        <v>90</v>
      </c>
      <c r="C110">
        <f t="shared" si="41"/>
        <v>2035</v>
      </c>
      <c r="D110">
        <f t="shared" si="42"/>
        <v>5.3443666898865309E-2</v>
      </c>
      <c r="E110">
        <f t="shared" si="43"/>
        <v>4.5666072651027179E-3</v>
      </c>
      <c r="F110">
        <f t="shared" si="44"/>
        <v>0.15947509430905046</v>
      </c>
      <c r="G110">
        <f t="shared" si="45"/>
        <v>34.76253265698886</v>
      </c>
      <c r="H110" t="b">
        <f t="shared" si="46"/>
        <v>0</v>
      </c>
      <c r="I110">
        <f t="shared" si="47"/>
        <v>1</v>
      </c>
      <c r="J110">
        <f t="shared" si="48"/>
        <v>1048.5784109529438</v>
      </c>
      <c r="K110">
        <f t="shared" si="49"/>
        <v>6.8982848429061976</v>
      </c>
      <c r="L110">
        <f t="shared" si="50"/>
        <v>36618.463395142353</v>
      </c>
      <c r="M110">
        <f t="shared" si="51"/>
        <v>240.90195675463113</v>
      </c>
      <c r="N110">
        <f t="shared" si="33"/>
        <v>0.67360385308317905</v>
      </c>
      <c r="O110">
        <f t="shared" si="52"/>
        <v>0.99589494510441146</v>
      </c>
      <c r="P110">
        <f t="shared" si="53"/>
        <v>1055.47669579585</v>
      </c>
      <c r="Q110">
        <f t="shared" si="54"/>
        <v>4.970866027726397E-2</v>
      </c>
      <c r="R110">
        <f t="shared" si="55"/>
        <v>4.2398752426233699E-3</v>
      </c>
      <c r="S110">
        <f t="shared" si="56"/>
        <v>1055.9212222678923</v>
      </c>
      <c r="T110">
        <f t="shared" si="57"/>
        <v>36618.463395142353</v>
      </c>
      <c r="U110">
        <f t="shared" si="34"/>
        <v>3394255.9775969377</v>
      </c>
      <c r="V110">
        <f t="shared" si="58"/>
        <v>423.99058256107139</v>
      </c>
      <c r="W110">
        <f t="shared" si="35"/>
        <v>97641.216509998441</v>
      </c>
      <c r="X110">
        <f t="shared" si="36"/>
        <v>101526.40524595306</v>
      </c>
      <c r="Y110">
        <f t="shared" si="37"/>
        <v>135059.00031218788</v>
      </c>
      <c r="Z110">
        <f t="shared" si="59"/>
        <v>24768.012086221781</v>
      </c>
      <c r="AA110">
        <f t="shared" si="60"/>
        <v>448.54305963608954</v>
      </c>
      <c r="AB110">
        <f t="shared" si="61"/>
        <v>97</v>
      </c>
      <c r="AC110">
        <f>$AL$7*INDEX(I_cur,MATCH(AB110-$AL$13,cpi_u,0))/INDEX(I_cur,MATCH(AB2-$AL$13,cpi_u,0))</f>
        <v>1048.5784109529443</v>
      </c>
      <c r="AD110" t="b">
        <f t="shared" si="62"/>
        <v>1</v>
      </c>
      <c r="AE110" t="b">
        <f t="shared" si="63"/>
        <v>1</v>
      </c>
      <c r="AF110" t="b">
        <f t="shared" si="38"/>
        <v>1</v>
      </c>
      <c r="AG110" t="b">
        <f t="shared" si="64"/>
        <v>1</v>
      </c>
      <c r="AH110" t="b">
        <f t="shared" si="39"/>
        <v>1</v>
      </c>
      <c r="AI110" t="b">
        <f t="shared" si="65"/>
        <v>1</v>
      </c>
    </row>
    <row r="111" spans="1:35" x14ac:dyDescent="0.35">
      <c r="A111">
        <v>109</v>
      </c>
      <c r="B111">
        <f t="shared" si="40"/>
        <v>90</v>
      </c>
      <c r="C111">
        <f t="shared" si="41"/>
        <v>2036</v>
      </c>
      <c r="D111">
        <f t="shared" si="42"/>
        <v>5.2802342896078922E-2</v>
      </c>
      <c r="E111">
        <f t="shared" si="43"/>
        <v>4.5104213884304967E-3</v>
      </c>
      <c r="F111">
        <f t="shared" si="44"/>
        <v>0.15679367081209616</v>
      </c>
      <c r="G111">
        <f t="shared" si="45"/>
        <v>34.60573898617676</v>
      </c>
      <c r="H111" t="b">
        <f t="shared" si="46"/>
        <v>1</v>
      </c>
      <c r="I111">
        <f t="shared" si="47"/>
        <v>1.03</v>
      </c>
      <c r="J111">
        <f t="shared" si="48"/>
        <v>1080.0357632815321</v>
      </c>
      <c r="K111">
        <f t="shared" si="49"/>
        <v>6.9152978742949953</v>
      </c>
      <c r="L111">
        <f t="shared" si="50"/>
        <v>37544.778491790152</v>
      </c>
      <c r="M111">
        <f t="shared" si="51"/>
        <v>240.39326818798543</v>
      </c>
      <c r="N111">
        <f t="shared" si="33"/>
        <v>0.67083554706849757</v>
      </c>
      <c r="O111">
        <f t="shared" si="52"/>
        <v>0.99589030555272129</v>
      </c>
      <c r="P111">
        <f t="shared" si="53"/>
        <v>1086.9510611558271</v>
      </c>
      <c r="Q111">
        <f t="shared" si="54"/>
        <v>4.9112156353936794E-2</v>
      </c>
      <c r="R111">
        <f t="shared" si="55"/>
        <v>4.1878031412428962E-3</v>
      </c>
      <c r="S111">
        <f t="shared" si="56"/>
        <v>1087.3966839500704</v>
      </c>
      <c r="T111">
        <f t="shared" si="57"/>
        <v>37544.778491790152</v>
      </c>
      <c r="U111">
        <f t="shared" si="34"/>
        <v>3369900.8503356148</v>
      </c>
      <c r="V111">
        <f t="shared" si="58"/>
        <v>420.94828266853699</v>
      </c>
      <c r="W111">
        <f t="shared" si="35"/>
        <v>97379.826267594588</v>
      </c>
      <c r="X111">
        <f t="shared" si="36"/>
        <v>101264.96686455701</v>
      </c>
      <c r="Y111">
        <f t="shared" si="37"/>
        <v>134448.16142308037</v>
      </c>
      <c r="Z111">
        <f t="shared" si="59"/>
        <v>25290.307455224312</v>
      </c>
      <c r="AA111">
        <f t="shared" si="60"/>
        <v>444.31690319817756</v>
      </c>
      <c r="AB111">
        <f t="shared" si="61"/>
        <v>109</v>
      </c>
      <c r="AC111">
        <f>$AL$7*INDEX(I_cur,MATCH(AB111-$AL$13,cpi_u,0))/INDEX(I_cur,MATCH(AB2-$AL$13,cpi_u,0))</f>
        <v>1080.0357632815326</v>
      </c>
      <c r="AD111" t="b">
        <f t="shared" si="62"/>
        <v>1</v>
      </c>
      <c r="AE111" t="b">
        <f t="shared" si="63"/>
        <v>1</v>
      </c>
      <c r="AF111" t="b">
        <f t="shared" si="38"/>
        <v>1</v>
      </c>
      <c r="AG111" t="b">
        <f t="shared" si="64"/>
        <v>1</v>
      </c>
      <c r="AH111" t="b">
        <f t="shared" si="39"/>
        <v>1</v>
      </c>
      <c r="AI111" t="b">
        <f t="shared" si="65"/>
        <v>1</v>
      </c>
    </row>
    <row r="112" spans="1:35" x14ac:dyDescent="0.35">
      <c r="A112">
        <v>110</v>
      </c>
      <c r="B112">
        <f t="shared" si="40"/>
        <v>90</v>
      </c>
      <c r="C112">
        <f t="shared" si="41"/>
        <v>2036</v>
      </c>
      <c r="D112">
        <f t="shared" si="42"/>
        <v>5.2802342896078922E-2</v>
      </c>
      <c r="E112">
        <f t="shared" si="43"/>
        <v>4.5104213884304967E-3</v>
      </c>
      <c r="F112">
        <f t="shared" si="44"/>
        <v>0.15608646528569475</v>
      </c>
      <c r="G112">
        <f t="shared" si="45"/>
        <v>34.449652520891064</v>
      </c>
      <c r="H112" t="b">
        <f t="shared" si="46"/>
        <v>0</v>
      </c>
      <c r="I112">
        <f t="shared" si="47"/>
        <v>1</v>
      </c>
      <c r="J112">
        <f t="shared" si="48"/>
        <v>1080.0357632815321</v>
      </c>
      <c r="K112">
        <f t="shared" si="49"/>
        <v>6.9323528644088475</v>
      </c>
      <c r="L112">
        <f t="shared" si="50"/>
        <v>37375.435719856891</v>
      </c>
      <c r="M112">
        <f t="shared" si="51"/>
        <v>239.8991937858074</v>
      </c>
      <c r="N112">
        <f t="shared" si="33"/>
        <v>0.66807555479502323</v>
      </c>
      <c r="O112">
        <f t="shared" si="52"/>
        <v>0.99588573938048552</v>
      </c>
      <c r="P112">
        <f t="shared" si="53"/>
        <v>1086.9681161459409</v>
      </c>
      <c r="Q112">
        <f t="shared" si="54"/>
        <v>4.9112156353936794E-2</v>
      </c>
      <c r="R112">
        <f t="shared" si="55"/>
        <v>4.1878031412428962E-3</v>
      </c>
      <c r="S112">
        <f t="shared" si="56"/>
        <v>1087.4148379662115</v>
      </c>
      <c r="T112">
        <f t="shared" si="57"/>
        <v>37375.435719856891</v>
      </c>
      <c r="U112">
        <f t="shared" si="34"/>
        <v>3345634.1285580928</v>
      </c>
      <c r="V112">
        <f t="shared" si="58"/>
        <v>417.91702587140429</v>
      </c>
      <c r="W112">
        <f t="shared" si="35"/>
        <v>97116.629159879783</v>
      </c>
      <c r="X112">
        <f t="shared" si="36"/>
        <v>101001.82334113112</v>
      </c>
      <c r="Y112">
        <f t="shared" si="37"/>
        <v>133843.58952029652</v>
      </c>
      <c r="Z112">
        <f t="shared" si="59"/>
        <v>25072.770868053663</v>
      </c>
      <c r="AA112">
        <f t="shared" si="60"/>
        <v>440.13305582191811</v>
      </c>
      <c r="AB112">
        <f t="shared" si="61"/>
        <v>109</v>
      </c>
      <c r="AC112">
        <f>$AL$7*INDEX(I_cur,MATCH(AB112-$AL$13,cpi_u,0))/INDEX(I_cur,MATCH(AB2-$AL$13,cpi_u,0))</f>
        <v>1080.0357632815326</v>
      </c>
      <c r="AD112" t="b">
        <f t="shared" si="62"/>
        <v>1</v>
      </c>
      <c r="AE112" t="b">
        <f t="shared" si="63"/>
        <v>1</v>
      </c>
      <c r="AF112" t="b">
        <f t="shared" si="38"/>
        <v>1</v>
      </c>
      <c r="AG112" t="b">
        <f t="shared" si="64"/>
        <v>1</v>
      </c>
      <c r="AH112" t="b">
        <f t="shared" si="39"/>
        <v>1</v>
      </c>
      <c r="AI112" t="b">
        <f t="shared" si="65"/>
        <v>1</v>
      </c>
    </row>
    <row r="113" spans="1:35" x14ac:dyDescent="0.35">
      <c r="A113">
        <v>111</v>
      </c>
      <c r="B113">
        <f t="shared" si="40"/>
        <v>90</v>
      </c>
      <c r="C113">
        <f t="shared" si="41"/>
        <v>2036</v>
      </c>
      <c r="D113">
        <f t="shared" si="42"/>
        <v>5.2802342896078922E-2</v>
      </c>
      <c r="E113">
        <f t="shared" si="43"/>
        <v>4.5104213884304967E-3</v>
      </c>
      <c r="F113">
        <f t="shared" si="44"/>
        <v>0.15538244955422564</v>
      </c>
      <c r="G113">
        <f t="shared" si="45"/>
        <v>34.29427007133684</v>
      </c>
      <c r="H113" t="b">
        <f t="shared" si="46"/>
        <v>0</v>
      </c>
      <c r="I113">
        <f t="shared" si="47"/>
        <v>1</v>
      </c>
      <c r="J113">
        <f t="shared" si="48"/>
        <v>1080.0357632815321</v>
      </c>
      <c r="K113">
        <f t="shared" si="49"/>
        <v>6.9494499167292805</v>
      </c>
      <c r="L113">
        <f t="shared" si="50"/>
        <v>37206.856755184141</v>
      </c>
      <c r="M113">
        <f t="shared" si="51"/>
        <v>239.40613484265904</v>
      </c>
      <c r="N113">
        <f t="shared" si="33"/>
        <v>0.66532391572341365</v>
      </c>
      <c r="O113">
        <f t="shared" si="52"/>
        <v>0.99588124568866487</v>
      </c>
      <c r="P113">
        <f t="shared" si="53"/>
        <v>1086.9852131982614</v>
      </c>
      <c r="Q113">
        <f t="shared" si="54"/>
        <v>4.9112156353936794E-2</v>
      </c>
      <c r="R113">
        <f t="shared" si="55"/>
        <v>4.1878031412428962E-3</v>
      </c>
      <c r="S113">
        <f t="shared" si="56"/>
        <v>1087.433036755054</v>
      </c>
      <c r="T113">
        <f t="shared" si="57"/>
        <v>37206.856755184141</v>
      </c>
      <c r="U113">
        <f t="shared" si="34"/>
        <v>3321454.9346551206</v>
      </c>
      <c r="V113">
        <f t="shared" si="58"/>
        <v>414.89670254386425</v>
      </c>
      <c r="W113">
        <f t="shared" si="35"/>
        <v>96851.600216188774</v>
      </c>
      <c r="X113">
        <f t="shared" si="36"/>
        <v>100736.95084785561</v>
      </c>
      <c r="Y113">
        <f t="shared" si="37"/>
        <v>133245.26388422164</v>
      </c>
      <c r="Z113">
        <f t="shared" si="59"/>
        <v>24856.991468898603</v>
      </c>
      <c r="AA113">
        <f t="shared" si="60"/>
        <v>435.98208511355773</v>
      </c>
      <c r="AB113">
        <f t="shared" si="61"/>
        <v>109</v>
      </c>
      <c r="AC113">
        <f>$AL$7*INDEX(I_cur,MATCH(AB113-$AL$13,cpi_u,0))/INDEX(I_cur,MATCH(AB2-$AL$13,cpi_u,0))</f>
        <v>1080.0357632815326</v>
      </c>
      <c r="AD113" t="b">
        <f t="shared" si="62"/>
        <v>1</v>
      </c>
      <c r="AE113" t="b">
        <f t="shared" si="63"/>
        <v>1</v>
      </c>
      <c r="AF113" t="b">
        <f t="shared" si="38"/>
        <v>1</v>
      </c>
      <c r="AG113" t="b">
        <f t="shared" si="64"/>
        <v>1</v>
      </c>
      <c r="AH113" t="b">
        <f t="shared" si="39"/>
        <v>1</v>
      </c>
      <c r="AI113" t="b">
        <f t="shared" si="65"/>
        <v>1</v>
      </c>
    </row>
    <row r="114" spans="1:35" x14ac:dyDescent="0.35">
      <c r="A114">
        <v>112</v>
      </c>
      <c r="B114">
        <f t="shared" si="40"/>
        <v>90</v>
      </c>
      <c r="C114">
        <f t="shared" si="41"/>
        <v>2036</v>
      </c>
      <c r="D114">
        <f t="shared" si="42"/>
        <v>5.2802342896078922E-2</v>
      </c>
      <c r="E114">
        <f t="shared" si="43"/>
        <v>4.5104213884304967E-3</v>
      </c>
      <c r="F114">
        <f t="shared" si="44"/>
        <v>0.15468160923036953</v>
      </c>
      <c r="G114">
        <f t="shared" si="45"/>
        <v>34.139588462106467</v>
      </c>
      <c r="H114" t="b">
        <f t="shared" si="46"/>
        <v>0</v>
      </c>
      <c r="I114">
        <f t="shared" si="47"/>
        <v>1</v>
      </c>
      <c r="J114">
        <f t="shared" si="48"/>
        <v>1080.0357632815321</v>
      </c>
      <c r="K114">
        <f t="shared" si="49"/>
        <v>6.9665891349930478</v>
      </c>
      <c r="L114">
        <f t="shared" si="50"/>
        <v>37039.038152679284</v>
      </c>
      <c r="M114">
        <f t="shared" si="51"/>
        <v>238.91408927149249</v>
      </c>
      <c r="N114">
        <f t="shared" si="33"/>
        <v>0.6625806678478342</v>
      </c>
      <c r="O114">
        <f t="shared" si="52"/>
        <v>0.99587682358810647</v>
      </c>
      <c r="P114">
        <f t="shared" si="53"/>
        <v>1087.0023524165251</v>
      </c>
      <c r="Q114">
        <f t="shared" si="54"/>
        <v>4.9112156353936794E-2</v>
      </c>
      <c r="R114">
        <f t="shared" si="55"/>
        <v>4.1878031412428962E-3</v>
      </c>
      <c r="S114">
        <f t="shared" si="56"/>
        <v>1087.4512804270191</v>
      </c>
      <c r="T114">
        <f t="shared" si="57"/>
        <v>37039.038152679284</v>
      </c>
      <c r="U114">
        <f t="shared" si="34"/>
        <v>3297362.4003631892</v>
      </c>
      <c r="V114">
        <f t="shared" si="58"/>
        <v>411.88720422752323</v>
      </c>
      <c r="W114">
        <f t="shared" si="35"/>
        <v>96584.714371209484</v>
      </c>
      <c r="X114">
        <f t="shared" si="36"/>
        <v>100470.32548465759</v>
      </c>
      <c r="Y114">
        <f t="shared" si="37"/>
        <v>132653.16433690552</v>
      </c>
      <c r="Z114">
        <f t="shared" si="59"/>
        <v>24642.957898369496</v>
      </c>
      <c r="AA114">
        <f t="shared" si="60"/>
        <v>431.86375625065222</v>
      </c>
      <c r="AB114">
        <f t="shared" si="61"/>
        <v>109</v>
      </c>
      <c r="AC114">
        <f>$AL$7*INDEX(I_cur,MATCH(AB114-$AL$13,cpi_u,0))/INDEX(I_cur,MATCH(AB2-$AL$13,cpi_u,0))</f>
        <v>1080.0357632815326</v>
      </c>
      <c r="AD114" t="b">
        <f t="shared" si="62"/>
        <v>1</v>
      </c>
      <c r="AE114" t="b">
        <f t="shared" si="63"/>
        <v>1</v>
      </c>
      <c r="AF114" t="b">
        <f t="shared" si="38"/>
        <v>1</v>
      </c>
      <c r="AG114" t="b">
        <f t="shared" si="64"/>
        <v>1</v>
      </c>
      <c r="AH114" t="b">
        <f t="shared" si="39"/>
        <v>1</v>
      </c>
      <c r="AI114" t="b">
        <f t="shared" si="65"/>
        <v>1</v>
      </c>
    </row>
    <row r="115" spans="1:35" x14ac:dyDescent="0.35">
      <c r="A115">
        <v>113</v>
      </c>
      <c r="B115">
        <f t="shared" si="40"/>
        <v>90</v>
      </c>
      <c r="C115">
        <f t="shared" si="41"/>
        <v>2036</v>
      </c>
      <c r="D115">
        <f t="shared" si="42"/>
        <v>5.2802342896078922E-2</v>
      </c>
      <c r="E115">
        <f t="shared" si="43"/>
        <v>4.5104213884304967E-3</v>
      </c>
      <c r="F115">
        <f t="shared" si="44"/>
        <v>0.15398392999170002</v>
      </c>
      <c r="G115">
        <f t="shared" si="45"/>
        <v>33.985604532114763</v>
      </c>
      <c r="H115" t="b">
        <f t="shared" si="46"/>
        <v>0</v>
      </c>
      <c r="I115">
        <f t="shared" si="47"/>
        <v>1</v>
      </c>
      <c r="J115">
        <f t="shared" si="48"/>
        <v>1080.0357632815321</v>
      </c>
      <c r="K115">
        <f t="shared" si="49"/>
        <v>6.9837706231927399</v>
      </c>
      <c r="L115">
        <f t="shared" si="50"/>
        <v>36871.976482788545</v>
      </c>
      <c r="M115">
        <f t="shared" si="51"/>
        <v>238.42305498954894</v>
      </c>
      <c r="N115">
        <f t="shared" si="33"/>
        <v>0.65984584772117771</v>
      </c>
      <c r="O115">
        <f t="shared" si="52"/>
        <v>0.99587247219943853</v>
      </c>
      <c r="P115">
        <f t="shared" si="53"/>
        <v>1087.0195339047248</v>
      </c>
      <c r="Q115">
        <f t="shared" si="54"/>
        <v>4.9112156353936794E-2</v>
      </c>
      <c r="R115">
        <f t="shared" si="55"/>
        <v>4.1878031412428962E-3</v>
      </c>
      <c r="S115">
        <f t="shared" si="56"/>
        <v>1087.4695690928011</v>
      </c>
      <c r="T115">
        <f t="shared" si="57"/>
        <v>36871.976482788545</v>
      </c>
      <c r="U115">
        <f t="shared" si="34"/>
        <v>3273355.6666152137</v>
      </c>
      <c r="V115">
        <f t="shared" si="58"/>
        <v>408.8884236127509</v>
      </c>
      <c r="W115">
        <f t="shared" si="35"/>
        <v>96315.946462628097</v>
      </c>
      <c r="X115">
        <f t="shared" si="36"/>
        <v>100201.92327701027</v>
      </c>
      <c r="Y115">
        <f t="shared" si="37"/>
        <v>132067.27123455959</v>
      </c>
      <c r="Z115">
        <f t="shared" si="59"/>
        <v>24430.658802835671</v>
      </c>
      <c r="AA115">
        <f t="shared" si="60"/>
        <v>427.77783550742788</v>
      </c>
      <c r="AB115">
        <f t="shared" si="61"/>
        <v>109</v>
      </c>
      <c r="AC115">
        <f>$AL$7*INDEX(I_cur,MATCH(AB115-$AL$13,cpi_u,0))/INDEX(I_cur,MATCH(AB2-$AL$13,cpi_u,0))</f>
        <v>1080.0357632815326</v>
      </c>
      <c r="AD115" t="b">
        <f t="shared" si="62"/>
        <v>1</v>
      </c>
      <c r="AE115" t="b">
        <f t="shared" si="63"/>
        <v>1</v>
      </c>
      <c r="AF115" t="b">
        <f t="shared" si="38"/>
        <v>1</v>
      </c>
      <c r="AG115" t="b">
        <f t="shared" si="64"/>
        <v>1</v>
      </c>
      <c r="AH115" t="b">
        <f t="shared" si="39"/>
        <v>1</v>
      </c>
      <c r="AI115" t="b">
        <f t="shared" si="65"/>
        <v>1</v>
      </c>
    </row>
    <row r="116" spans="1:35" x14ac:dyDescent="0.35">
      <c r="A116">
        <v>114</v>
      </c>
      <c r="B116">
        <f t="shared" si="40"/>
        <v>90</v>
      </c>
      <c r="C116">
        <f t="shared" si="41"/>
        <v>2036</v>
      </c>
      <c r="D116">
        <f t="shared" si="42"/>
        <v>5.2802342896078922E-2</v>
      </c>
      <c r="E116">
        <f t="shared" si="43"/>
        <v>4.5104213884304967E-3</v>
      </c>
      <c r="F116">
        <f t="shared" si="44"/>
        <v>0.15328939758039084</v>
      </c>
      <c r="G116">
        <f t="shared" si="45"/>
        <v>33.832315134534369</v>
      </c>
      <c r="H116" t="b">
        <f t="shared" si="46"/>
        <v>0</v>
      </c>
      <c r="I116">
        <f t="shared" si="47"/>
        <v>1</v>
      </c>
      <c r="J116">
        <f t="shared" si="48"/>
        <v>1080.0357632815321</v>
      </c>
      <c r="K116">
        <f t="shared" si="49"/>
        <v>7.0009944855774222</v>
      </c>
      <c r="L116">
        <f t="shared" si="50"/>
        <v>36705.668331426867</v>
      </c>
      <c r="M116">
        <f t="shared" si="51"/>
        <v>237.93302991835051</v>
      </c>
      <c r="N116">
        <f t="shared" si="33"/>
        <v>0.65711949047996532</v>
      </c>
      <c r="O116">
        <f t="shared" si="52"/>
        <v>0.99586819065297139</v>
      </c>
      <c r="P116">
        <f t="shared" si="53"/>
        <v>1087.0367577671095</v>
      </c>
      <c r="Q116">
        <f t="shared" si="54"/>
        <v>4.9112156353936794E-2</v>
      </c>
      <c r="R116">
        <f t="shared" si="55"/>
        <v>4.1878031412428962E-3</v>
      </c>
      <c r="S116">
        <f t="shared" si="56"/>
        <v>1087.4879028633666</v>
      </c>
      <c r="T116">
        <f t="shared" si="57"/>
        <v>36705.668331426867</v>
      </c>
      <c r="U116">
        <f t="shared" si="34"/>
        <v>3249433.8833937715</v>
      </c>
      <c r="V116">
        <f t="shared" si="58"/>
        <v>405.90025452034803</v>
      </c>
      <c r="W116">
        <f t="shared" si="35"/>
        <v>96045.271228775906</v>
      </c>
      <c r="X116">
        <f t="shared" si="36"/>
        <v>99931.720173736743</v>
      </c>
      <c r="Y116">
        <f t="shared" si="37"/>
        <v>131487.56546019367</v>
      </c>
      <c r="Z116">
        <f t="shared" si="59"/>
        <v>24220.082836322748</v>
      </c>
      <c r="AA116">
        <f t="shared" si="60"/>
        <v>423.72409026344167</v>
      </c>
      <c r="AB116">
        <f t="shared" si="61"/>
        <v>109</v>
      </c>
      <c r="AC116">
        <f>$AL$7*INDEX(I_cur,MATCH(AB116-$AL$13,cpi_u,0))/INDEX(I_cur,MATCH(AB2-$AL$13,cpi_u,0))</f>
        <v>1080.0357632815326</v>
      </c>
      <c r="AD116" t="b">
        <f t="shared" si="62"/>
        <v>1</v>
      </c>
      <c r="AE116" t="b">
        <f t="shared" si="63"/>
        <v>1</v>
      </c>
      <c r="AF116" t="b">
        <f t="shared" si="38"/>
        <v>1</v>
      </c>
      <c r="AG116" t="b">
        <f t="shared" si="64"/>
        <v>1</v>
      </c>
      <c r="AH116" t="b">
        <f t="shared" si="39"/>
        <v>1</v>
      </c>
      <c r="AI116" t="b">
        <f t="shared" si="65"/>
        <v>1</v>
      </c>
    </row>
    <row r="117" spans="1:35" x14ac:dyDescent="0.35">
      <c r="A117">
        <v>115</v>
      </c>
      <c r="B117">
        <f t="shared" si="40"/>
        <v>90</v>
      </c>
      <c r="C117">
        <f t="shared" si="41"/>
        <v>2036</v>
      </c>
      <c r="D117">
        <f t="shared" si="42"/>
        <v>5.2802342896078922E-2</v>
      </c>
      <c r="E117">
        <f t="shared" si="43"/>
        <v>4.5104213884304967E-3</v>
      </c>
      <c r="F117">
        <f t="shared" si="44"/>
        <v>0.1525979978029246</v>
      </c>
      <c r="G117">
        <f t="shared" si="45"/>
        <v>33.679717136731448</v>
      </c>
      <c r="H117" t="b">
        <f t="shared" si="46"/>
        <v>0</v>
      </c>
      <c r="I117">
        <f t="shared" si="47"/>
        <v>1</v>
      </c>
      <c r="J117">
        <f t="shared" si="48"/>
        <v>1080.0357632815321</v>
      </c>
      <c r="K117">
        <f t="shared" si="49"/>
        <v>7.0182608266532664</v>
      </c>
      <c r="L117">
        <f t="shared" si="50"/>
        <v>36540.110299908156</v>
      </c>
      <c r="M117">
        <f t="shared" si="51"/>
        <v>237.44401198369098</v>
      </c>
      <c r="N117">
        <f t="shared" si="33"/>
        <v>0.65440162986892925</v>
      </c>
      <c r="O117">
        <f t="shared" si="52"/>
        <v>0.9958639780885955</v>
      </c>
      <c r="P117">
        <f t="shared" si="53"/>
        <v>1087.0540241081853</v>
      </c>
      <c r="Q117">
        <f t="shared" si="54"/>
        <v>4.9112156353936794E-2</v>
      </c>
      <c r="R117">
        <f t="shared" si="55"/>
        <v>4.1878031412428962E-3</v>
      </c>
      <c r="S117">
        <f t="shared" si="56"/>
        <v>1087.5062818499562</v>
      </c>
      <c r="T117">
        <f t="shared" si="57"/>
        <v>36540.110299908156</v>
      </c>
      <c r="U117">
        <f t="shared" si="34"/>
        <v>3225596.2095868592</v>
      </c>
      <c r="V117">
        <f t="shared" si="58"/>
        <v>402.92259188352796</v>
      </c>
      <c r="W117">
        <f t="shared" si="35"/>
        <v>95772.663306277973</v>
      </c>
      <c r="X117">
        <f t="shared" si="36"/>
        <v>99659.69204481873</v>
      </c>
      <c r="Y117">
        <f t="shared" si="37"/>
        <v>130914.02841639877</v>
      </c>
      <c r="Z117">
        <f t="shared" si="59"/>
        <v>24011.21866235738</v>
      </c>
      <c r="AA117">
        <f t="shared" si="60"/>
        <v>419.70228901183589</v>
      </c>
      <c r="AB117">
        <f t="shared" si="61"/>
        <v>109</v>
      </c>
      <c r="AC117">
        <f>$AL$7*INDEX(I_cur,MATCH(AB117-$AL$13,cpi_u,0))/INDEX(I_cur,MATCH(AB2-$AL$13,cpi_u,0))</f>
        <v>1080.0357632815326</v>
      </c>
      <c r="AD117" t="b">
        <f t="shared" si="62"/>
        <v>1</v>
      </c>
      <c r="AE117" t="b">
        <f t="shared" si="63"/>
        <v>1</v>
      </c>
      <c r="AF117" t="b">
        <f t="shared" si="38"/>
        <v>1</v>
      </c>
      <c r="AG117" t="b">
        <f t="shared" si="64"/>
        <v>1</v>
      </c>
      <c r="AH117" t="b">
        <f t="shared" si="39"/>
        <v>1</v>
      </c>
      <c r="AI117" t="b">
        <f t="shared" si="65"/>
        <v>1</v>
      </c>
    </row>
    <row r="118" spans="1:35" x14ac:dyDescent="0.35">
      <c r="A118">
        <v>116</v>
      </c>
      <c r="B118">
        <f t="shared" si="40"/>
        <v>90</v>
      </c>
      <c r="C118">
        <f t="shared" si="41"/>
        <v>2036</v>
      </c>
      <c r="D118">
        <f t="shared" si="42"/>
        <v>5.2802342896078922E-2</v>
      </c>
      <c r="E118">
        <f t="shared" si="43"/>
        <v>4.5104213884304967E-3</v>
      </c>
      <c r="F118">
        <f t="shared" si="44"/>
        <v>0.15190971652980265</v>
      </c>
      <c r="G118">
        <f t="shared" si="45"/>
        <v>33.527807420201647</v>
      </c>
      <c r="H118" t="b">
        <f t="shared" si="46"/>
        <v>0</v>
      </c>
      <c r="I118">
        <f t="shared" si="47"/>
        <v>1</v>
      </c>
      <c r="J118">
        <f t="shared" si="48"/>
        <v>1080.0357632815321</v>
      </c>
      <c r="K118">
        <f t="shared" si="49"/>
        <v>7.0355697511841822</v>
      </c>
      <c r="L118">
        <f t="shared" si="50"/>
        <v>36375.299004875844</v>
      </c>
      <c r="M118">
        <f t="shared" si="51"/>
        <v>236.95599911562729</v>
      </c>
      <c r="N118">
        <f t="shared" si="33"/>
        <v>0.65169229826527919</v>
      </c>
      <c r="O118">
        <f t="shared" si="52"/>
        <v>0.9958598336556822</v>
      </c>
      <c r="P118">
        <f t="shared" si="53"/>
        <v>1087.0713330327162</v>
      </c>
      <c r="Q118">
        <f t="shared" si="54"/>
        <v>4.9112156353936794E-2</v>
      </c>
      <c r="R118">
        <f t="shared" si="55"/>
        <v>4.1878031412428962E-3</v>
      </c>
      <c r="S118">
        <f t="shared" si="56"/>
        <v>1087.524706164085</v>
      </c>
      <c r="T118">
        <f t="shared" si="57"/>
        <v>36375.299004875844</v>
      </c>
      <c r="U118">
        <f t="shared" si="34"/>
        <v>3201841.8128461163</v>
      </c>
      <c r="V118">
        <f t="shared" si="58"/>
        <v>399.95533173020715</v>
      </c>
      <c r="W118">
        <f t="shared" si="35"/>
        <v>95498.097227702994</v>
      </c>
      <c r="X118">
        <f t="shared" si="36"/>
        <v>99385.814679209507</v>
      </c>
      <c r="Y118">
        <f t="shared" si="37"/>
        <v>130346.64201826749</v>
      </c>
      <c r="Z118">
        <f t="shared" si="59"/>
        <v>23804.054955760392</v>
      </c>
      <c r="AA118">
        <f t="shared" si="60"/>
        <v>415.71220136719785</v>
      </c>
      <c r="AB118">
        <f t="shared" si="61"/>
        <v>109</v>
      </c>
      <c r="AC118">
        <f>$AL$7*INDEX(I_cur,MATCH(AB118-$AL$13,cpi_u,0))/INDEX(I_cur,MATCH(AB2-$AL$13,cpi_u,0))</f>
        <v>1080.0357632815326</v>
      </c>
      <c r="AD118" t="b">
        <f t="shared" si="62"/>
        <v>1</v>
      </c>
      <c r="AE118" t="b">
        <f t="shared" si="63"/>
        <v>1</v>
      </c>
      <c r="AF118" t="b">
        <f t="shared" si="38"/>
        <v>1</v>
      </c>
      <c r="AG118" t="b">
        <f t="shared" si="64"/>
        <v>1</v>
      </c>
      <c r="AH118" t="b">
        <f t="shared" si="39"/>
        <v>1</v>
      </c>
      <c r="AI118" t="b">
        <f t="shared" si="65"/>
        <v>1</v>
      </c>
    </row>
    <row r="119" spans="1:35" x14ac:dyDescent="0.35">
      <c r="A119">
        <v>117</v>
      </c>
      <c r="B119">
        <f t="shared" si="40"/>
        <v>90</v>
      </c>
      <c r="C119">
        <f t="shared" si="41"/>
        <v>2036</v>
      </c>
      <c r="D119">
        <f t="shared" si="42"/>
        <v>5.2802342896078922E-2</v>
      </c>
      <c r="E119">
        <f t="shared" si="43"/>
        <v>4.5104213884304967E-3</v>
      </c>
      <c r="F119">
        <f t="shared" si="44"/>
        <v>0.15122453969525623</v>
      </c>
      <c r="G119">
        <f t="shared" si="45"/>
        <v>33.37658288050639</v>
      </c>
      <c r="H119" t="b">
        <f t="shared" si="46"/>
        <v>0</v>
      </c>
      <c r="I119">
        <f t="shared" si="47"/>
        <v>1</v>
      </c>
      <c r="J119">
        <f t="shared" si="48"/>
        <v>1080.0357632815321</v>
      </c>
      <c r="K119">
        <f t="shared" si="49"/>
        <v>7.0529213641924624</v>
      </c>
      <c r="L119">
        <f t="shared" si="50"/>
        <v>36211.231078233701</v>
      </c>
      <c r="M119">
        <f t="shared" si="51"/>
        <v>236.46898924847076</v>
      </c>
      <c r="N119">
        <f t="shared" si="33"/>
        <v>0.64899152670265547</v>
      </c>
      <c r="O119">
        <f t="shared" si="52"/>
        <v>0.99585575651298497</v>
      </c>
      <c r="P119">
        <f t="shared" si="53"/>
        <v>1087.0886846457247</v>
      </c>
      <c r="Q119">
        <f t="shared" si="54"/>
        <v>4.9112156353936794E-2</v>
      </c>
      <c r="R119">
        <f t="shared" si="55"/>
        <v>4.1878031412428962E-3</v>
      </c>
      <c r="S119">
        <f t="shared" si="56"/>
        <v>1087.5431759175426</v>
      </c>
      <c r="T119">
        <f t="shared" si="57"/>
        <v>36211.231078233701</v>
      </c>
      <c r="U119">
        <f t="shared" si="34"/>
        <v>3178169.8694474678</v>
      </c>
      <c r="V119">
        <f t="shared" si="58"/>
        <v>396.99837116559723</v>
      </c>
      <c r="W119">
        <f t="shared" si="35"/>
        <v>95221.547419214126</v>
      </c>
      <c r="X119">
        <f t="shared" si="36"/>
        <v>99110.063782650817</v>
      </c>
      <c r="Y119">
        <f t="shared" si="37"/>
        <v>129785.38868645002</v>
      </c>
      <c r="Z119">
        <f t="shared" si="59"/>
        <v>23598.580404389224</v>
      </c>
      <c r="AA119">
        <f t="shared" si="60"/>
        <v>411.75359807303192</v>
      </c>
      <c r="AB119">
        <f t="shared" si="61"/>
        <v>109</v>
      </c>
      <c r="AC119">
        <f>$AL$7*INDEX(I_cur,MATCH(AB119-$AL$13,cpi_u,0))/INDEX(I_cur,MATCH(AB2-$AL$13,cpi_u,0))</f>
        <v>1080.0357632815326</v>
      </c>
      <c r="AD119" t="b">
        <f t="shared" si="62"/>
        <v>1</v>
      </c>
      <c r="AE119" t="b">
        <f t="shared" si="63"/>
        <v>1</v>
      </c>
      <c r="AF119" t="b">
        <f t="shared" si="38"/>
        <v>1</v>
      </c>
      <c r="AG119" t="b">
        <f t="shared" si="64"/>
        <v>1</v>
      </c>
      <c r="AH119" t="b">
        <f t="shared" si="39"/>
        <v>1</v>
      </c>
      <c r="AI119" t="b">
        <f t="shared" si="65"/>
        <v>1</v>
      </c>
    </row>
    <row r="120" spans="1:35" x14ac:dyDescent="0.35">
      <c r="A120">
        <v>118</v>
      </c>
      <c r="B120">
        <f t="shared" si="40"/>
        <v>90</v>
      </c>
      <c r="C120">
        <f t="shared" si="41"/>
        <v>2036</v>
      </c>
      <c r="D120">
        <f t="shared" si="42"/>
        <v>5.2802342896078922E-2</v>
      </c>
      <c r="E120">
        <f t="shared" si="43"/>
        <v>4.5104213884304967E-3</v>
      </c>
      <c r="F120">
        <f t="shared" si="44"/>
        <v>0.15054245329695917</v>
      </c>
      <c r="G120">
        <f t="shared" si="45"/>
        <v>33.226040427209433</v>
      </c>
      <c r="H120" t="b">
        <f t="shared" si="46"/>
        <v>0</v>
      </c>
      <c r="I120">
        <f t="shared" si="47"/>
        <v>1</v>
      </c>
      <c r="J120">
        <f t="shared" si="48"/>
        <v>1080.0357632815321</v>
      </c>
      <c r="K120">
        <f t="shared" si="49"/>
        <v>7.0703157709594047</v>
      </c>
      <c r="L120">
        <f t="shared" si="50"/>
        <v>36047.903167077035</v>
      </c>
      <c r="M120">
        <f t="shared" si="51"/>
        <v>235.98298032077801</v>
      </c>
      <c r="N120">
        <f t="shared" si="33"/>
        <v>0.64629934489477103</v>
      </c>
      <c r="O120">
        <f t="shared" si="52"/>
        <v>0.99585174582854319</v>
      </c>
      <c r="P120">
        <f t="shared" si="53"/>
        <v>1087.1060790524916</v>
      </c>
      <c r="Q120">
        <f t="shared" si="54"/>
        <v>4.9112156353936794E-2</v>
      </c>
      <c r="R120">
        <f t="shared" si="55"/>
        <v>4.1878031412428962E-3</v>
      </c>
      <c r="S120">
        <f t="shared" si="56"/>
        <v>1087.5616912223952</v>
      </c>
      <c r="T120">
        <f t="shared" si="57"/>
        <v>36047.903167077035</v>
      </c>
      <c r="U120">
        <f t="shared" si="34"/>
        <v>3154579.5641541379</v>
      </c>
      <c r="V120">
        <f t="shared" si="58"/>
        <v>394.05160835509355</v>
      </c>
      <c r="W120">
        <f t="shared" si="35"/>
        <v>94942.98819822041</v>
      </c>
      <c r="X120">
        <f t="shared" si="36"/>
        <v>98832.414975493302</v>
      </c>
      <c r="Y120">
        <f t="shared" si="37"/>
        <v>129230.25134034004</v>
      </c>
      <c r="Z120">
        <f t="shared" si="59"/>
        <v>23394.783710830816</v>
      </c>
      <c r="AA120">
        <f t="shared" si="60"/>
        <v>407.8262510088523</v>
      </c>
      <c r="AB120">
        <f t="shared" si="61"/>
        <v>109</v>
      </c>
      <c r="AC120">
        <f>$AL$7*INDEX(I_cur,MATCH(AB120-$AL$13,cpi_u,0))/INDEX(I_cur,MATCH(AB2-$AL$13,cpi_u,0))</f>
        <v>1080.0357632815326</v>
      </c>
      <c r="AD120" t="b">
        <f t="shared" si="62"/>
        <v>1</v>
      </c>
      <c r="AE120" t="b">
        <f t="shared" si="63"/>
        <v>1</v>
      </c>
      <c r="AF120" t="b">
        <f t="shared" si="38"/>
        <v>1</v>
      </c>
      <c r="AG120" t="b">
        <f t="shared" si="64"/>
        <v>1</v>
      </c>
      <c r="AH120" t="b">
        <f t="shared" si="39"/>
        <v>1</v>
      </c>
      <c r="AI120" t="b">
        <f t="shared" si="65"/>
        <v>1</v>
      </c>
    </row>
    <row r="121" spans="1:35" x14ac:dyDescent="0.35">
      <c r="A121">
        <v>119</v>
      </c>
      <c r="B121">
        <f t="shared" si="40"/>
        <v>90</v>
      </c>
      <c r="C121">
        <f t="shared" si="41"/>
        <v>2036</v>
      </c>
      <c r="D121">
        <f t="shared" si="42"/>
        <v>5.2802342896078922E-2</v>
      </c>
      <c r="E121">
        <f t="shared" si="43"/>
        <v>4.5104213884304967E-3</v>
      </c>
      <c r="F121">
        <f t="shared" si="44"/>
        <v>0.14986344339574179</v>
      </c>
      <c r="G121">
        <f t="shared" si="45"/>
        <v>33.076176983813689</v>
      </c>
      <c r="H121" t="b">
        <f t="shared" si="46"/>
        <v>0</v>
      </c>
      <c r="I121">
        <f t="shared" si="47"/>
        <v>1</v>
      </c>
      <c r="J121">
        <f t="shared" si="48"/>
        <v>1080.0357632815321</v>
      </c>
      <c r="K121">
        <f t="shared" si="49"/>
        <v>7.0877530770259627</v>
      </c>
      <c r="L121">
        <f t="shared" si="50"/>
        <v>35885.311933624187</v>
      </c>
      <c r="M121">
        <f t="shared" si="51"/>
        <v>235.49797027534268</v>
      </c>
      <c r="N121">
        <f t="shared" si="33"/>
        <v>0.64361578125874364</v>
      </c>
      <c r="O121">
        <f t="shared" si="52"/>
        <v>0.99584780077958401</v>
      </c>
      <c r="P121">
        <f t="shared" si="53"/>
        <v>1087.1235163585582</v>
      </c>
      <c r="Q121">
        <f t="shared" si="54"/>
        <v>4.9112156353936794E-2</v>
      </c>
      <c r="R121">
        <f t="shared" si="55"/>
        <v>4.1878031412428962E-3</v>
      </c>
      <c r="S121">
        <f t="shared" si="56"/>
        <v>1087.5802521909843</v>
      </c>
      <c r="T121">
        <f t="shared" si="57"/>
        <v>35885.311933624187</v>
      </c>
      <c r="U121">
        <f t="shared" si="34"/>
        <v>3131070.0900819963</v>
      </c>
      <c r="V121">
        <f t="shared" si="58"/>
        <v>391.11494250745505</v>
      </c>
      <c r="W121">
        <f t="shared" si="35"/>
        <v>94662.393771028408</v>
      </c>
      <c r="X121">
        <f t="shared" si="36"/>
        <v>98552.843790520332</v>
      </c>
      <c r="Y121">
        <f t="shared" si="37"/>
        <v>128681.21339139629</v>
      </c>
      <c r="Z121">
        <f t="shared" si="59"/>
        <v>23192.65359404582</v>
      </c>
      <c r="AA121">
        <f t="shared" si="60"/>
        <v>403.92993319690652</v>
      </c>
      <c r="AB121">
        <f t="shared" si="61"/>
        <v>109</v>
      </c>
      <c r="AC121">
        <f>$AL$7*INDEX(I_cur,MATCH(AB121-$AL$13,cpi_u,0))/INDEX(I_cur,MATCH(AB2-$AL$13,cpi_u,0))</f>
        <v>1080.0357632815326</v>
      </c>
      <c r="AD121" t="b">
        <f t="shared" si="62"/>
        <v>1</v>
      </c>
      <c r="AE121" t="b">
        <f t="shared" si="63"/>
        <v>1</v>
      </c>
      <c r="AF121" t="b">
        <f t="shared" si="38"/>
        <v>1</v>
      </c>
      <c r="AG121" t="b">
        <f t="shared" si="64"/>
        <v>1</v>
      </c>
      <c r="AH121" t="b">
        <f t="shared" si="39"/>
        <v>1</v>
      </c>
      <c r="AI121" t="b">
        <f t="shared" si="65"/>
        <v>1</v>
      </c>
    </row>
    <row r="122" spans="1:35" x14ac:dyDescent="0.35">
      <c r="A122">
        <v>120</v>
      </c>
      <c r="B122">
        <f t="shared" si="40"/>
        <v>91</v>
      </c>
      <c r="C122">
        <f t="shared" si="41"/>
        <v>2036</v>
      </c>
      <c r="D122">
        <f t="shared" si="42"/>
        <v>5.9565264611844096E-2</v>
      </c>
      <c r="E122">
        <f t="shared" si="43"/>
        <v>5.1046787992213849E-3</v>
      </c>
      <c r="F122">
        <f t="shared" si="44"/>
        <v>0.16884325940856806</v>
      </c>
      <c r="G122">
        <f t="shared" si="45"/>
        <v>32.90733372440512</v>
      </c>
      <c r="H122" t="b">
        <f t="shared" si="46"/>
        <v>0</v>
      </c>
      <c r="I122">
        <f t="shared" si="47"/>
        <v>1</v>
      </c>
      <c r="J122">
        <f t="shared" si="48"/>
        <v>1080.0357632815321</v>
      </c>
      <c r="K122">
        <f t="shared" si="49"/>
        <v>7.1052333881933833</v>
      </c>
      <c r="L122">
        <f t="shared" si="50"/>
        <v>35723.454055148264</v>
      </c>
      <c r="M122">
        <f t="shared" si="51"/>
        <v>235.01395705918654</v>
      </c>
      <c r="N122">
        <f t="shared" si="33"/>
        <v>0.64094086293812125</v>
      </c>
      <c r="O122">
        <f t="shared" si="52"/>
        <v>0.9958439205524281</v>
      </c>
      <c r="P122">
        <f t="shared" si="53"/>
        <v>1087.1409966697256</v>
      </c>
      <c r="Q122">
        <f t="shared" si="54"/>
        <v>5.5402439142482503E-2</v>
      </c>
      <c r="R122">
        <f t="shared" si="55"/>
        <v>4.7384300270162383E-3</v>
      </c>
      <c r="S122">
        <f t="shared" si="56"/>
        <v>1087.598858935929</v>
      </c>
      <c r="T122">
        <f t="shared" si="57"/>
        <v>35723.454055148264</v>
      </c>
      <c r="U122">
        <f t="shared" si="34"/>
        <v>3107640.6485671862</v>
      </c>
      <c r="V122">
        <f t="shared" si="58"/>
        <v>388.1882738582691</v>
      </c>
      <c r="W122">
        <f t="shared" si="35"/>
        <v>94436.111858629971</v>
      </c>
      <c r="X122">
        <f t="shared" si="36"/>
        <v>98325.694125909882</v>
      </c>
      <c r="Y122">
        <f t="shared" si="37"/>
        <v>127995.78171790835</v>
      </c>
      <c r="Z122">
        <f t="shared" si="59"/>
        <v>22992.178790965085</v>
      </c>
      <c r="AA122">
        <f t="shared" si="60"/>
        <v>400.06441880853589</v>
      </c>
      <c r="AB122">
        <f t="shared" si="61"/>
        <v>109</v>
      </c>
      <c r="AC122">
        <f>$AL$7*INDEX(I_cur,MATCH(AB122-$AL$13,cpi_u,0))/INDEX(I_cur,MATCH(AB2-$AL$13,cpi_u,0))</f>
        <v>1080.0357632815326</v>
      </c>
      <c r="AD122" t="b">
        <f t="shared" si="62"/>
        <v>1</v>
      </c>
      <c r="AE122" t="b">
        <f t="shared" si="63"/>
        <v>1</v>
      </c>
      <c r="AF122" t="b">
        <f t="shared" si="38"/>
        <v>1</v>
      </c>
      <c r="AG122" t="b">
        <f t="shared" si="64"/>
        <v>1</v>
      </c>
      <c r="AH122" t="b">
        <f t="shared" si="39"/>
        <v>1</v>
      </c>
      <c r="AI122" t="b">
        <f t="shared" si="65"/>
        <v>1</v>
      </c>
    </row>
    <row r="123" spans="1:35" x14ac:dyDescent="0.35">
      <c r="A123">
        <v>121</v>
      </c>
      <c r="B123">
        <f t="shared" si="40"/>
        <v>91</v>
      </c>
      <c r="C123">
        <f t="shared" si="41"/>
        <v>2037</v>
      </c>
      <c r="D123">
        <f t="shared" si="42"/>
        <v>5.8920059622095067E-2</v>
      </c>
      <c r="E123">
        <f t="shared" si="43"/>
        <v>5.0478159426736724E-3</v>
      </c>
      <c r="F123">
        <f t="shared" si="44"/>
        <v>0.16611016380493515</v>
      </c>
      <c r="G123">
        <f t="shared" si="45"/>
        <v>32.741223560600183</v>
      </c>
      <c r="H123" t="b">
        <f t="shared" si="46"/>
        <v>1</v>
      </c>
      <c r="I123">
        <f t="shared" si="47"/>
        <v>1.03</v>
      </c>
      <c r="J123">
        <f t="shared" si="48"/>
        <v>1112.4368361799782</v>
      </c>
      <c r="K123">
        <f t="shared" si="49"/>
        <v>7.1227568105238452</v>
      </c>
      <c r="L123">
        <f t="shared" si="50"/>
        <v>36607.330215495931</v>
      </c>
      <c r="M123">
        <f t="shared" si="51"/>
        <v>234.39093540168759</v>
      </c>
      <c r="N123">
        <f t="shared" si="33"/>
        <v>0.63827461582560252</v>
      </c>
      <c r="O123">
        <f t="shared" si="52"/>
        <v>0.99584010434239367</v>
      </c>
      <c r="P123">
        <f t="shared" si="53"/>
        <v>1119.5595929905021</v>
      </c>
      <c r="Q123">
        <f t="shared" si="54"/>
        <v>5.4802325461935052E-2</v>
      </c>
      <c r="R123">
        <f t="shared" si="55"/>
        <v>4.6857536048536819E-3</v>
      </c>
      <c r="S123">
        <f t="shared" si="56"/>
        <v>1120.0185844685725</v>
      </c>
      <c r="T123">
        <f t="shared" si="57"/>
        <v>36607.330215495931</v>
      </c>
      <c r="U123">
        <f t="shared" si="34"/>
        <v>3083241.3514129748</v>
      </c>
      <c r="V123">
        <f t="shared" si="58"/>
        <v>385.14045652134013</v>
      </c>
      <c r="W123">
        <f t="shared" si="35"/>
        <v>94170.010039675428</v>
      </c>
      <c r="X123">
        <f t="shared" si="36"/>
        <v>98059.018992680358</v>
      </c>
      <c r="Y123">
        <f t="shared" si="37"/>
        <v>127330.91155951006</v>
      </c>
      <c r="Z123">
        <f t="shared" si="59"/>
        <v>23463.133818180722</v>
      </c>
      <c r="AA123">
        <f t="shared" si="60"/>
        <v>396.05610532628657</v>
      </c>
      <c r="AB123">
        <f t="shared" si="61"/>
        <v>121</v>
      </c>
      <c r="AC123">
        <f>$AL$7*INDEX(I_cur,MATCH(AB123-$AL$13,cpi_u,0))/INDEX(I_cur,MATCH(AB2-$AL$13,cpi_u,0))</f>
        <v>1112.4368361799786</v>
      </c>
      <c r="AD123" t="b">
        <f t="shared" si="62"/>
        <v>1</v>
      </c>
      <c r="AE123" t="b">
        <f t="shared" si="63"/>
        <v>1</v>
      </c>
      <c r="AF123" t="b">
        <f t="shared" si="38"/>
        <v>1</v>
      </c>
      <c r="AG123" t="b">
        <f t="shared" si="64"/>
        <v>1</v>
      </c>
      <c r="AH123" t="b">
        <f t="shared" si="39"/>
        <v>1</v>
      </c>
      <c r="AI123" t="b">
        <f t="shared" si="65"/>
        <v>1</v>
      </c>
    </row>
    <row r="124" spans="1:35" x14ac:dyDescent="0.35">
      <c r="A124">
        <v>122</v>
      </c>
      <c r="B124">
        <f t="shared" si="40"/>
        <v>91</v>
      </c>
      <c r="C124">
        <f t="shared" si="41"/>
        <v>2037</v>
      </c>
      <c r="D124">
        <f t="shared" si="42"/>
        <v>5.8920059622095067E-2</v>
      </c>
      <c r="E124">
        <f t="shared" si="43"/>
        <v>5.0478159426736724E-3</v>
      </c>
      <c r="F124">
        <f t="shared" si="44"/>
        <v>0.16527167027184048</v>
      </c>
      <c r="G124">
        <f t="shared" si="45"/>
        <v>32.575951890328341</v>
      </c>
      <c r="H124" t="b">
        <f t="shared" si="46"/>
        <v>0</v>
      </c>
      <c r="I124">
        <f t="shared" si="47"/>
        <v>1</v>
      </c>
      <c r="J124">
        <f t="shared" si="48"/>
        <v>1112.4368361799782</v>
      </c>
      <c r="K124">
        <f t="shared" si="49"/>
        <v>7.1403234503411124</v>
      </c>
      <c r="L124">
        <f t="shared" si="50"/>
        <v>36422.543150415426</v>
      </c>
      <c r="M124">
        <f t="shared" si="51"/>
        <v>233.78292638261442</v>
      </c>
      <c r="N124">
        <f t="shared" si="33"/>
        <v>0.63561706458545553</v>
      </c>
      <c r="O124">
        <f t="shared" si="52"/>
        <v>0.99583635135370463</v>
      </c>
      <c r="P124">
        <f t="shared" si="53"/>
        <v>1119.5771596303193</v>
      </c>
      <c r="Q124">
        <f t="shared" si="54"/>
        <v>5.4802325461935052E-2</v>
      </c>
      <c r="R124">
        <f t="shared" si="55"/>
        <v>4.6857536048536819E-3</v>
      </c>
      <c r="S124">
        <f t="shared" si="56"/>
        <v>1120.037283105198</v>
      </c>
      <c r="T124">
        <f t="shared" si="57"/>
        <v>36422.543150415426</v>
      </c>
      <c r="U124">
        <f t="shared" si="34"/>
        <v>3058940.866301938</v>
      </c>
      <c r="V124">
        <f t="shared" si="58"/>
        <v>382.10498220627693</v>
      </c>
      <c r="W124">
        <f t="shared" si="35"/>
        <v>93901.810654691144</v>
      </c>
      <c r="X124">
        <f t="shared" si="36"/>
        <v>97790.352463903851</v>
      </c>
      <c r="Y124">
        <f t="shared" si="37"/>
        <v>126672.95090044348</v>
      </c>
      <c r="Z124">
        <f t="shared" si="59"/>
        <v>23247.584736722838</v>
      </c>
      <c r="AA124">
        <f t="shared" si="60"/>
        <v>392.09015467687982</v>
      </c>
      <c r="AB124">
        <f t="shared" si="61"/>
        <v>121</v>
      </c>
      <c r="AC124">
        <f>$AL$7*INDEX(I_cur,MATCH(AB124-$AL$13,cpi_u,0))/INDEX(I_cur,MATCH(AB2-$AL$13,cpi_u,0))</f>
        <v>1112.4368361799786</v>
      </c>
      <c r="AD124" t="b">
        <f t="shared" si="62"/>
        <v>1</v>
      </c>
      <c r="AE124" t="b">
        <f t="shared" si="63"/>
        <v>1</v>
      </c>
      <c r="AF124" t="b">
        <f t="shared" si="38"/>
        <v>1</v>
      </c>
      <c r="AG124" t="b">
        <f t="shared" si="64"/>
        <v>1</v>
      </c>
      <c r="AH124" t="b">
        <f t="shared" si="39"/>
        <v>1</v>
      </c>
      <c r="AI124" t="b">
        <f t="shared" si="65"/>
        <v>1</v>
      </c>
    </row>
    <row r="125" spans="1:35" x14ac:dyDescent="0.35">
      <c r="A125">
        <v>123</v>
      </c>
      <c r="B125">
        <f t="shared" si="40"/>
        <v>91</v>
      </c>
      <c r="C125">
        <f t="shared" si="41"/>
        <v>2037</v>
      </c>
      <c r="D125">
        <f t="shared" si="42"/>
        <v>5.8920059622095067E-2</v>
      </c>
      <c r="E125">
        <f t="shared" si="43"/>
        <v>5.0478159426736724E-3</v>
      </c>
      <c r="F125">
        <f t="shared" si="44"/>
        <v>0.16443740929976997</v>
      </c>
      <c r="G125">
        <f t="shared" si="45"/>
        <v>32.411514481028568</v>
      </c>
      <c r="H125" t="b">
        <f t="shared" si="46"/>
        <v>0</v>
      </c>
      <c r="I125">
        <f t="shared" si="47"/>
        <v>1</v>
      </c>
      <c r="J125">
        <f t="shared" si="48"/>
        <v>1112.4368361799782</v>
      </c>
      <c r="K125">
        <f t="shared" si="49"/>
        <v>7.1579334142311595</v>
      </c>
      <c r="L125">
        <f t="shared" si="50"/>
        <v>36238.688856428038</v>
      </c>
      <c r="M125">
        <f t="shared" si="51"/>
        <v>233.17649453616792</v>
      </c>
      <c r="N125">
        <f t="shared" si="33"/>
        <v>0.63296823267563562</v>
      </c>
      <c r="O125">
        <f t="shared" si="52"/>
        <v>0.99583266079939581</v>
      </c>
      <c r="P125">
        <f t="shared" si="53"/>
        <v>1119.5947695942093</v>
      </c>
      <c r="Q125">
        <f t="shared" si="54"/>
        <v>5.4802325461935052E-2</v>
      </c>
      <c r="R125">
        <f t="shared" si="55"/>
        <v>4.6857536048536819E-3</v>
      </c>
      <c r="S125">
        <f t="shared" si="56"/>
        <v>1120.0560278577057</v>
      </c>
      <c r="T125">
        <f t="shared" si="57"/>
        <v>36238.688856428038</v>
      </c>
      <c r="U125">
        <f t="shared" si="34"/>
        <v>3034738.282785398</v>
      </c>
      <c r="V125">
        <f t="shared" si="58"/>
        <v>379.08173718516167</v>
      </c>
      <c r="W125">
        <f t="shared" si="35"/>
        <v>93631.486568198554</v>
      </c>
      <c r="X125">
        <f t="shared" si="36"/>
        <v>97519.668856867938</v>
      </c>
      <c r="Y125">
        <f t="shared" si="37"/>
        <v>126021.87655408656</v>
      </c>
      <c r="Z125">
        <f t="shared" si="59"/>
        <v>23033.929035348447</v>
      </c>
      <c r="AA125">
        <f t="shared" si="60"/>
        <v>388.15765621310715</v>
      </c>
      <c r="AB125">
        <f t="shared" si="61"/>
        <v>121</v>
      </c>
      <c r="AC125">
        <f>$AL$7*INDEX(I_cur,MATCH(AB125-$AL$13,cpi_u,0))/INDEX(I_cur,MATCH(AB2-$AL$13,cpi_u,0))</f>
        <v>1112.4368361799786</v>
      </c>
      <c r="AD125" t="b">
        <f t="shared" si="62"/>
        <v>1</v>
      </c>
      <c r="AE125" t="b">
        <f t="shared" si="63"/>
        <v>1</v>
      </c>
      <c r="AF125" t="b">
        <f t="shared" si="38"/>
        <v>1</v>
      </c>
      <c r="AG125" t="b">
        <f t="shared" si="64"/>
        <v>1</v>
      </c>
      <c r="AH125" t="b">
        <f t="shared" si="39"/>
        <v>1</v>
      </c>
      <c r="AI125" t="b">
        <f t="shared" si="65"/>
        <v>1</v>
      </c>
    </row>
    <row r="126" spans="1:35" x14ac:dyDescent="0.35">
      <c r="A126">
        <v>124</v>
      </c>
      <c r="B126">
        <f t="shared" si="40"/>
        <v>91</v>
      </c>
      <c r="C126">
        <f t="shared" si="41"/>
        <v>2037</v>
      </c>
      <c r="D126">
        <f t="shared" si="42"/>
        <v>5.8920059622095067E-2</v>
      </c>
      <c r="E126">
        <f t="shared" si="43"/>
        <v>5.0478159426736724E-3</v>
      </c>
      <c r="F126">
        <f t="shared" si="44"/>
        <v>0.16360735952353461</v>
      </c>
      <c r="G126">
        <f t="shared" si="45"/>
        <v>32.247907121505037</v>
      </c>
      <c r="H126" t="b">
        <f t="shared" si="46"/>
        <v>0</v>
      </c>
      <c r="I126">
        <f t="shared" si="47"/>
        <v>1</v>
      </c>
      <c r="J126">
        <f t="shared" si="48"/>
        <v>1112.4368361799782</v>
      </c>
      <c r="K126">
        <f t="shared" si="49"/>
        <v>7.1755868090428399</v>
      </c>
      <c r="L126">
        <f t="shared" si="50"/>
        <v>36055.762625076968</v>
      </c>
      <c r="M126">
        <f t="shared" si="51"/>
        <v>232.57163577116958</v>
      </c>
      <c r="N126">
        <f t="shared" si="33"/>
        <v>0.63032814236960599</v>
      </c>
      <c r="O126">
        <f t="shared" si="52"/>
        <v>0.99582903190122252</v>
      </c>
      <c r="P126">
        <f t="shared" si="53"/>
        <v>1119.6124229890211</v>
      </c>
      <c r="Q126">
        <f t="shared" si="54"/>
        <v>5.4802325461935052E-2</v>
      </c>
      <c r="R126">
        <f t="shared" si="55"/>
        <v>4.6857536048536819E-3</v>
      </c>
      <c r="S126">
        <f t="shared" si="56"/>
        <v>1120.0748188398297</v>
      </c>
      <c r="T126">
        <f t="shared" si="57"/>
        <v>36055.762625076968</v>
      </c>
      <c r="U126">
        <f t="shared" si="34"/>
        <v>3010632.6994407084</v>
      </c>
      <c r="V126">
        <f t="shared" si="58"/>
        <v>376.07060885755527</v>
      </c>
      <c r="W126">
        <f t="shared" si="35"/>
        <v>93359.010496312825</v>
      </c>
      <c r="X126">
        <f t="shared" si="36"/>
        <v>97246.942367480733</v>
      </c>
      <c r="Y126">
        <f t="shared" si="37"/>
        <v>125377.66587616198</v>
      </c>
      <c r="Z126">
        <f t="shared" si="59"/>
        <v>22822.152346567203</v>
      </c>
      <c r="AA126">
        <f t="shared" si="60"/>
        <v>384.25834554554831</v>
      </c>
      <c r="AB126">
        <f t="shared" si="61"/>
        <v>121</v>
      </c>
      <c r="AC126">
        <f>$AL$7*INDEX(I_cur,MATCH(AB126-$AL$13,cpi_u,0))/INDEX(I_cur,MATCH(AB2-$AL$13,cpi_u,0))</f>
        <v>1112.4368361799786</v>
      </c>
      <c r="AD126" t="b">
        <f t="shared" si="62"/>
        <v>1</v>
      </c>
      <c r="AE126" t="b">
        <f t="shared" si="63"/>
        <v>1</v>
      </c>
      <c r="AF126" t="b">
        <f t="shared" si="38"/>
        <v>1</v>
      </c>
      <c r="AG126" t="b">
        <f t="shared" si="64"/>
        <v>1</v>
      </c>
      <c r="AH126" t="b">
        <f t="shared" si="39"/>
        <v>1</v>
      </c>
      <c r="AI126" t="b">
        <f t="shared" si="65"/>
        <v>1</v>
      </c>
    </row>
    <row r="127" spans="1:35" x14ac:dyDescent="0.35">
      <c r="A127">
        <v>125</v>
      </c>
      <c r="B127">
        <f t="shared" si="40"/>
        <v>91</v>
      </c>
      <c r="C127">
        <f t="shared" si="41"/>
        <v>2037</v>
      </c>
      <c r="D127">
        <f t="shared" si="42"/>
        <v>5.8920059622095067E-2</v>
      </c>
      <c r="E127">
        <f t="shared" si="43"/>
        <v>5.0478159426736724E-3</v>
      </c>
      <c r="F127">
        <f t="shared" si="44"/>
        <v>0.16278149968579297</v>
      </c>
      <c r="G127">
        <f t="shared" si="45"/>
        <v>32.085125621819245</v>
      </c>
      <c r="H127" t="b">
        <f t="shared" si="46"/>
        <v>0</v>
      </c>
      <c r="I127">
        <f t="shared" si="47"/>
        <v>1</v>
      </c>
      <c r="J127">
        <f t="shared" si="48"/>
        <v>1112.4368361799782</v>
      </c>
      <c r="K127">
        <f t="shared" si="49"/>
        <v>7.1932837418885223</v>
      </c>
      <c r="L127">
        <f t="shared" si="50"/>
        <v>35873.759771672849</v>
      </c>
      <c r="M127">
        <f t="shared" si="51"/>
        <v>231.96834600705327</v>
      </c>
      <c r="N127">
        <f t="shared" si="33"/>
        <v>0.62769681477786465</v>
      </c>
      <c r="O127">
        <f t="shared" si="52"/>
        <v>0.99582546388957138</v>
      </c>
      <c r="P127">
        <f t="shared" si="53"/>
        <v>1119.6301199218667</v>
      </c>
      <c r="Q127">
        <f t="shared" si="54"/>
        <v>5.4802325461935052E-2</v>
      </c>
      <c r="R127">
        <f t="shared" si="55"/>
        <v>4.6857536048536819E-3</v>
      </c>
      <c r="S127">
        <f t="shared" si="56"/>
        <v>1120.0936561655851</v>
      </c>
      <c r="T127">
        <f t="shared" si="57"/>
        <v>35873.759771672849</v>
      </c>
      <c r="U127">
        <f t="shared" si="34"/>
        <v>2986623.2237334042</v>
      </c>
      <c r="V127">
        <f t="shared" si="58"/>
        <v>373.07148573327845</v>
      </c>
      <c r="W127">
        <f t="shared" si="35"/>
        <v>93084.355004126119</v>
      </c>
      <c r="X127">
        <f t="shared" si="36"/>
        <v>96972.147067892933</v>
      </c>
      <c r="Y127">
        <f t="shared" si="37"/>
        <v>124740.29675747012</v>
      </c>
      <c r="Z127">
        <f t="shared" si="59"/>
        <v>22612.240356692047</v>
      </c>
      <c r="AA127">
        <f t="shared" si="60"/>
        <v>380.3919599064003</v>
      </c>
      <c r="AB127">
        <f t="shared" si="61"/>
        <v>121</v>
      </c>
      <c r="AC127">
        <f>$AL$7*INDEX(I_cur,MATCH(AB127-$AL$13,cpi_u,0))/INDEX(I_cur,MATCH(AB2-$AL$13,cpi_u,0))</f>
        <v>1112.4368361799786</v>
      </c>
      <c r="AD127" t="b">
        <f t="shared" si="62"/>
        <v>1</v>
      </c>
      <c r="AE127" t="b">
        <f t="shared" si="63"/>
        <v>1</v>
      </c>
      <c r="AF127" t="b">
        <f t="shared" si="38"/>
        <v>1</v>
      </c>
      <c r="AG127" t="b">
        <f t="shared" si="64"/>
        <v>1</v>
      </c>
      <c r="AH127" t="b">
        <f t="shared" si="39"/>
        <v>1</v>
      </c>
      <c r="AI127" t="b">
        <f t="shared" si="65"/>
        <v>1</v>
      </c>
    </row>
    <row r="128" spans="1:35" x14ac:dyDescent="0.35">
      <c r="A128">
        <v>126</v>
      </c>
      <c r="B128">
        <f t="shared" si="40"/>
        <v>91</v>
      </c>
      <c r="C128">
        <f t="shared" si="41"/>
        <v>2037</v>
      </c>
      <c r="D128">
        <f t="shared" si="42"/>
        <v>5.8920059622095067E-2</v>
      </c>
      <c r="E128">
        <f t="shared" si="43"/>
        <v>5.0478159426736724E-3</v>
      </c>
      <c r="F128">
        <f t="shared" si="44"/>
        <v>0.16195980863650672</v>
      </c>
      <c r="G128">
        <f t="shared" si="45"/>
        <v>31.923165813182738</v>
      </c>
      <c r="H128" t="b">
        <f t="shared" si="46"/>
        <v>0</v>
      </c>
      <c r="I128">
        <f t="shared" si="47"/>
        <v>1</v>
      </c>
      <c r="J128">
        <f t="shared" si="48"/>
        <v>1112.4368361799782</v>
      </c>
      <c r="K128">
        <f t="shared" si="49"/>
        <v>7.2110243201447446</v>
      </c>
      <c r="L128">
        <f t="shared" si="50"/>
        <v>35692.675635173757</v>
      </c>
      <c r="M128">
        <f t="shared" si="51"/>
        <v>231.36662117383784</v>
      </c>
      <c r="N128">
        <f t="shared" si="33"/>
        <v>0.62507426986917525</v>
      </c>
      <c r="O128">
        <f t="shared" si="52"/>
        <v>0.99582195600336521</v>
      </c>
      <c r="P128">
        <f t="shared" si="53"/>
        <v>1119.647860500123</v>
      </c>
      <c r="Q128">
        <f t="shared" si="54"/>
        <v>5.4802325461935052E-2</v>
      </c>
      <c r="R128">
        <f t="shared" si="55"/>
        <v>4.6857536048536819E-3</v>
      </c>
      <c r="S128">
        <f t="shared" si="56"/>
        <v>1120.1125399492676</v>
      </c>
      <c r="T128">
        <f t="shared" si="57"/>
        <v>35692.675635173757</v>
      </c>
      <c r="U128">
        <f t="shared" si="34"/>
        <v>2962708.9718816974</v>
      </c>
      <c r="V128">
        <f t="shared" si="58"/>
        <v>370.08425741548501</v>
      </c>
      <c r="W128">
        <f t="shared" si="35"/>
        <v>92807.492503085072</v>
      </c>
      <c r="X128">
        <f t="shared" si="36"/>
        <v>96695.256904117734</v>
      </c>
      <c r="Y128">
        <f t="shared" si="37"/>
        <v>124109.74761675474</v>
      </c>
      <c r="Z128">
        <f t="shared" si="59"/>
        <v>22404.178807098066</v>
      </c>
      <c r="AA128">
        <f t="shared" si="60"/>
        <v>376.55823815079509</v>
      </c>
      <c r="AB128">
        <f t="shared" si="61"/>
        <v>121</v>
      </c>
      <c r="AC128">
        <f>$AL$7*INDEX(I_cur,MATCH(AB128-$AL$13,cpi_u,0))/INDEX(I_cur,MATCH(AB2-$AL$13,cpi_u,0))</f>
        <v>1112.4368361799786</v>
      </c>
      <c r="AD128" t="b">
        <f t="shared" si="62"/>
        <v>1</v>
      </c>
      <c r="AE128" t="b">
        <f t="shared" si="63"/>
        <v>1</v>
      </c>
      <c r="AF128" t="b">
        <f t="shared" si="38"/>
        <v>1</v>
      </c>
      <c r="AG128" t="b">
        <f t="shared" si="64"/>
        <v>1</v>
      </c>
      <c r="AH128" t="b">
        <f t="shared" si="39"/>
        <v>1</v>
      </c>
      <c r="AI128" t="b">
        <f t="shared" si="65"/>
        <v>1</v>
      </c>
    </row>
    <row r="129" spans="1:35" x14ac:dyDescent="0.35">
      <c r="A129">
        <v>127</v>
      </c>
      <c r="B129">
        <f t="shared" si="40"/>
        <v>91</v>
      </c>
      <c r="C129">
        <f t="shared" si="41"/>
        <v>2037</v>
      </c>
      <c r="D129">
        <f t="shared" si="42"/>
        <v>5.8920059622095067E-2</v>
      </c>
      <c r="E129">
        <f t="shared" si="43"/>
        <v>5.0478159426736724E-3</v>
      </c>
      <c r="F129">
        <f t="shared" si="44"/>
        <v>0.16114226533239898</v>
      </c>
      <c r="G129">
        <f t="shared" si="45"/>
        <v>31.76202354785034</v>
      </c>
      <c r="H129" t="b">
        <f t="shared" si="46"/>
        <v>0</v>
      </c>
      <c r="I129">
        <f t="shared" si="47"/>
        <v>1</v>
      </c>
      <c r="J129">
        <f t="shared" si="48"/>
        <v>1112.4368361799782</v>
      </c>
      <c r="K129">
        <f t="shared" si="49"/>
        <v>7.228808651452864</v>
      </c>
      <c r="L129">
        <f t="shared" si="50"/>
        <v>35512.505578065844</v>
      </c>
      <c r="M129">
        <f t="shared" si="51"/>
        <v>230.76645721209968</v>
      </c>
      <c r="N129">
        <f t="shared" si="33"/>
        <v>0.62246052649151096</v>
      </c>
      <c r="O129">
        <f t="shared" si="52"/>
        <v>0.9958185074899798</v>
      </c>
      <c r="P129">
        <f t="shared" si="53"/>
        <v>1119.6656448314311</v>
      </c>
      <c r="Q129">
        <f t="shared" si="54"/>
        <v>5.4802325461935052E-2</v>
      </c>
      <c r="R129">
        <f t="shared" si="55"/>
        <v>4.6857536048536819E-3</v>
      </c>
      <c r="S129">
        <f t="shared" si="56"/>
        <v>1120.131470305455</v>
      </c>
      <c r="T129">
        <f t="shared" si="57"/>
        <v>35512.505578065844</v>
      </c>
      <c r="U129">
        <f t="shared" si="34"/>
        <v>2938889.0687232404</v>
      </c>
      <c r="V129">
        <f t="shared" si="58"/>
        <v>367.10881458401866</v>
      </c>
      <c r="W129">
        <f t="shared" si="35"/>
        <v>92528.395248360888</v>
      </c>
      <c r="X129">
        <f t="shared" si="36"/>
        <v>96416.245693647477</v>
      </c>
      <c r="Y129">
        <f t="shared" si="37"/>
        <v>123485.99739371307</v>
      </c>
      <c r="Z129">
        <f t="shared" si="59"/>
        <v>22197.953495434522</v>
      </c>
      <c r="AA129">
        <f t="shared" si="60"/>
        <v>372.75692075779222</v>
      </c>
      <c r="AB129">
        <f t="shared" si="61"/>
        <v>121</v>
      </c>
      <c r="AC129">
        <f>$AL$7*INDEX(I_cur,MATCH(AB129-$AL$13,cpi_u,0))/INDEX(I_cur,MATCH(AB2-$AL$13,cpi_u,0))</f>
        <v>1112.4368361799786</v>
      </c>
      <c r="AD129" t="b">
        <f t="shared" si="62"/>
        <v>1</v>
      </c>
      <c r="AE129" t="b">
        <f t="shared" si="63"/>
        <v>1</v>
      </c>
      <c r="AF129" t="b">
        <f t="shared" si="38"/>
        <v>1</v>
      </c>
      <c r="AG129" t="b">
        <f t="shared" si="64"/>
        <v>1</v>
      </c>
      <c r="AH129" t="b">
        <f t="shared" si="39"/>
        <v>1</v>
      </c>
      <c r="AI129" t="b">
        <f t="shared" si="65"/>
        <v>1</v>
      </c>
    </row>
    <row r="130" spans="1:35" x14ac:dyDescent="0.35">
      <c r="A130">
        <v>128</v>
      </c>
      <c r="B130">
        <f t="shared" si="40"/>
        <v>91</v>
      </c>
      <c r="C130">
        <f t="shared" si="41"/>
        <v>2037</v>
      </c>
      <c r="D130">
        <f t="shared" si="42"/>
        <v>5.8920059622095067E-2</v>
      </c>
      <c r="E130">
        <f t="shared" si="43"/>
        <v>5.0478159426736724E-3</v>
      </c>
      <c r="F130">
        <f t="shared" si="44"/>
        <v>0.16032884883641554</v>
      </c>
      <c r="G130">
        <f t="shared" si="45"/>
        <v>31.601694699013926</v>
      </c>
      <c r="H130" t="b">
        <f t="shared" si="46"/>
        <v>0</v>
      </c>
      <c r="I130">
        <f t="shared" si="47"/>
        <v>1</v>
      </c>
      <c r="J130">
        <f t="shared" si="48"/>
        <v>1112.4368361799782</v>
      </c>
      <c r="K130">
        <f t="shared" si="49"/>
        <v>7.2466368437197088</v>
      </c>
      <c r="L130">
        <f t="shared" si="50"/>
        <v>35333.244986244601</v>
      </c>
      <c r="M130">
        <f t="shared" si="51"/>
        <v>230.16785007294527</v>
      </c>
      <c r="N130">
        <f t="shared" ref="N130:N193" si="66">INDEX(P_cur,MATCH(A130,curve_t,0))</f>
        <v>0.61985560239270909</v>
      </c>
      <c r="O130">
        <f t="shared" si="52"/>
        <v>0.9958151176051524</v>
      </c>
      <c r="P130">
        <f t="shared" si="53"/>
        <v>1119.6834730236978</v>
      </c>
      <c r="Q130">
        <f t="shared" si="54"/>
        <v>5.4802325461935052E-2</v>
      </c>
      <c r="R130">
        <f t="shared" si="55"/>
        <v>4.6857536048536819E-3</v>
      </c>
      <c r="S130">
        <f t="shared" si="56"/>
        <v>1120.1504473490077</v>
      </c>
      <c r="T130">
        <f t="shared" si="57"/>
        <v>35333.244986244601</v>
      </c>
      <c r="U130">
        <f t="shared" ref="U130:U193" si="67">L131+M131+V131*O131+O131*U131</f>
        <v>2915162.6475841408</v>
      </c>
      <c r="V130">
        <f t="shared" si="58"/>
        <v>364.14504897905147</v>
      </c>
      <c r="W130">
        <f t="shared" ref="W130:W193" si="68">P131+(1-E131)*(O131*(W131+$AL$14*W131))</f>
        <v>92247.035336212677</v>
      </c>
      <c r="X130">
        <f t="shared" ref="X130:X193" si="69">S131+(1-R131)*(O131*(X131+$AL$14*X131))</f>
        <v>96135.087123067162</v>
      </c>
      <c r="Y130">
        <f t="shared" ref="Y130:Y193" si="70">G130*(X130-W130)</f>
        <v>122869.025542131</v>
      </c>
      <c r="Z130">
        <f t="shared" si="59"/>
        <v>21993.550276791353</v>
      </c>
      <c r="AA130">
        <f t="shared" si="60"/>
        <v>368.98774983105716</v>
      </c>
      <c r="AB130">
        <f t="shared" si="61"/>
        <v>121</v>
      </c>
      <c r="AC130">
        <f>$AL$7*INDEX(I_cur,MATCH(AB130-$AL$13,cpi_u,0))/INDEX(I_cur,MATCH(AB2-$AL$13,cpi_u,0))</f>
        <v>1112.4368361799786</v>
      </c>
      <c r="AD130" t="b">
        <f t="shared" si="62"/>
        <v>1</v>
      </c>
      <c r="AE130" t="b">
        <f t="shared" si="63"/>
        <v>1</v>
      </c>
      <c r="AF130" t="b">
        <f t="shared" ref="AF130:AF193" si="71">IF(A130&gt;$AL$11,AND(G130=0,U130=0,Y130=0),TRUE)</f>
        <v>1</v>
      </c>
      <c r="AG130" t="b">
        <f t="shared" si="64"/>
        <v>1</v>
      </c>
      <c r="AH130" t="b">
        <f t="shared" ref="AH130:AH193" si="72">Y130&gt;=0</f>
        <v>1</v>
      </c>
      <c r="AI130" t="b">
        <f t="shared" si="65"/>
        <v>1</v>
      </c>
    </row>
    <row r="131" spans="1:35" x14ac:dyDescent="0.35">
      <c r="A131">
        <v>129</v>
      </c>
      <c r="B131">
        <f t="shared" ref="B131:B194" si="73">MIN(120,INT(($AL$9+A131-1)/12))</f>
        <v>91</v>
      </c>
      <c r="C131">
        <f t="shared" ref="C131:C194" si="74">INT(($AL$8+A131)/12)</f>
        <v>2037</v>
      </c>
      <c r="D131">
        <f t="shared" ref="D131:D194" si="75">IF(B131&gt;=120,1,INDEX(mort_v2_F,MATCH(B131,mort_age,0))*INDEX(cif,MATCH(B131,cif_age,0),MATCH(C131,cif_year,0)))</f>
        <v>5.8920059622095067E-2</v>
      </c>
      <c r="E131">
        <f t="shared" ref="E131:E194" si="76">1-(1-D131)^(1/12)</f>
        <v>5.0478159426736724E-3</v>
      </c>
      <c r="F131">
        <f t="shared" ref="F131:F194" si="77">G130*E131</f>
        <v>0.15951953831718857</v>
      </c>
      <c r="G131">
        <f t="shared" ref="G131:G194" si="78">G130-F131</f>
        <v>31.442175160696738</v>
      </c>
      <c r="H131" t="b">
        <f t="shared" ref="H131:H194" si="79">AND(A131-$AL$10&gt;0,MOD(A131-$AL$10,12)=0)</f>
        <v>0</v>
      </c>
      <c r="I131">
        <f t="shared" ref="I131:I194" si="80">IF($AL$4="CPI",IF(H131,INDEX(I_cur,MATCH(A131-$AL$13,cpi_u,0))/INDEX(I_cur,MATCH(A131-$AL$13-12,cpi_u,0)),1),1)</f>
        <v>1</v>
      </c>
      <c r="J131">
        <f t="shared" ref="J131:J194" si="81">J130*I131</f>
        <v>1112.4368361799782</v>
      </c>
      <c r="K131">
        <f t="shared" ref="K131:K194" si="82">$AL$17*(INDEX(I_cur,MATCH(A131-1,cpi_u,0))/$AL$18)</f>
        <v>7.2645090051182359</v>
      </c>
      <c r="L131">
        <f t="shared" ref="L131:L194" si="83">G130*J131</f>
        <v>35154.889268896637</v>
      </c>
      <c r="M131">
        <f t="shared" ref="M131:M194" si="84">G130*K131</f>
        <v>229.57079571798388</v>
      </c>
      <c r="N131">
        <f t="shared" si="66"/>
        <v>0.61725951424084025</v>
      </c>
      <c r="O131">
        <f t="shared" ref="O131:O194" si="85">N131/N130</f>
        <v>0.99581178561289485</v>
      </c>
      <c r="P131">
        <f t="shared" ref="P131:P194" si="86">J131+K131</f>
        <v>1119.7013451850964</v>
      </c>
      <c r="Q131">
        <f t="shared" ref="Q131:Q194" si="87">IF(B131&gt;=120,1,D131*$AL$15)</f>
        <v>5.4802325461935052E-2</v>
      </c>
      <c r="R131">
        <f t="shared" ref="R131:R194" si="88">1-(1-Q131)^(1/12)</f>
        <v>4.6857536048536819E-3</v>
      </c>
      <c r="S131">
        <f t="shared" ref="S131:S194" si="89">J131+K131*$AL$16</f>
        <v>1120.169471195069</v>
      </c>
      <c r="T131">
        <f t="shared" ref="T131:T194" si="90">L131</f>
        <v>35154.889268896637</v>
      </c>
      <c r="U131">
        <f t="shared" si="67"/>
        <v>2891528.8501501749</v>
      </c>
      <c r="V131">
        <f t="shared" ref="V131:V194" si="91">$AL$14*U131</f>
        <v>361.19285338499617</v>
      </c>
      <c r="W131">
        <f t="shared" si="68"/>
        <v>91963.384701343355</v>
      </c>
      <c r="X131">
        <f t="shared" si="69"/>
        <v>95851.754745664628</v>
      </c>
      <c r="Y131">
        <f t="shared" si="70"/>
        <v>122258.81202315559</v>
      </c>
      <c r="Z131">
        <f t="shared" ref="Z131:Z194" si="92">N130*L131</f>
        <v>21790.955064820908</v>
      </c>
      <c r="AA131">
        <f t="shared" ref="AA131:AA194" si="93">N130*M131+N131*V131</f>
        <v>365.25046909923026</v>
      </c>
      <c r="AB131">
        <f t="shared" ref="AB131:AB194" si="94">IF(H131,A131,AB130)</f>
        <v>121</v>
      </c>
      <c r="AC131">
        <f>$AL$7*INDEX(I_cur,MATCH(AB131-$AL$13,cpi_u,0))/INDEX(I_cur,MATCH(AB2-$AL$13,cpi_u,0))</f>
        <v>1112.4368361799786</v>
      </c>
      <c r="AD131" t="b">
        <f t="shared" ref="AD131:AD194" si="95">AND(G131&gt;=0,G131&lt;=G130)</f>
        <v>1</v>
      </c>
      <c r="AE131" t="b">
        <f t="shared" ref="AE131:AE194" si="96">AND(D131&gt;=0,D131&lt;=1,E131&gt;=0,E131&lt;=1,Q131&gt;=0,Q131&lt;=1,R131&gt;=0,R131&lt;=1,F131&lt;=G130)</f>
        <v>1</v>
      </c>
      <c r="AF131" t="b">
        <f t="shared" si="71"/>
        <v>1</v>
      </c>
      <c r="AG131" t="b">
        <f t="shared" ref="AG131:AG194" si="97">ABS(U131-((U130-L131-M131)/O131-V131))&lt;=0.000000000001*((ABS(U130)+ABS(L131)+ABS(M131))/O131+ABS(V131))</f>
        <v>1</v>
      </c>
      <c r="AH131" t="b">
        <f t="shared" si="72"/>
        <v>1</v>
      </c>
      <c r="AI131" t="b">
        <f t="shared" ref="AI131:AI194" si="98">ABS(J131-AC131)&lt;=0.000000000001*ABS(AC131)</f>
        <v>1</v>
      </c>
    </row>
    <row r="132" spans="1:35" x14ac:dyDescent="0.35">
      <c r="A132">
        <v>130</v>
      </c>
      <c r="B132">
        <f t="shared" si="73"/>
        <v>91</v>
      </c>
      <c r="C132">
        <f t="shared" si="74"/>
        <v>2037</v>
      </c>
      <c r="D132">
        <f t="shared" si="75"/>
        <v>5.8920059622095067E-2</v>
      </c>
      <c r="E132">
        <f t="shared" si="76"/>
        <v>5.0478159426736724E-3</v>
      </c>
      <c r="F132">
        <f t="shared" si="77"/>
        <v>0.15871431304850314</v>
      </c>
      <c r="G132">
        <f t="shared" si="78"/>
        <v>31.283460847648236</v>
      </c>
      <c r="H132" t="b">
        <f t="shared" si="79"/>
        <v>0</v>
      </c>
      <c r="I132">
        <f t="shared" si="80"/>
        <v>1</v>
      </c>
      <c r="J132">
        <f t="shared" si="81"/>
        <v>1112.4368361799782</v>
      </c>
      <c r="K132">
        <f t="shared" si="82"/>
        <v>7.2824252440881869</v>
      </c>
      <c r="L132">
        <f t="shared" si="83"/>
        <v>34977.433858382174</v>
      </c>
      <c r="M132">
        <f t="shared" si="84"/>
        <v>228.97529011930047</v>
      </c>
      <c r="N132">
        <f t="shared" si="66"/>
        <v>0.61467227764429599</v>
      </c>
      <c r="O132">
        <f t="shared" si="85"/>
        <v>0.99580851078540888</v>
      </c>
      <c r="P132">
        <f t="shared" si="86"/>
        <v>1119.7192614240664</v>
      </c>
      <c r="Q132">
        <f t="shared" si="87"/>
        <v>5.4802325461935052E-2</v>
      </c>
      <c r="R132">
        <f t="shared" si="88"/>
        <v>4.6857536048536819E-3</v>
      </c>
      <c r="S132">
        <f t="shared" si="89"/>
        <v>1120.1885419590672</v>
      </c>
      <c r="T132">
        <f t="shared" si="90"/>
        <v>34977.433858382174</v>
      </c>
      <c r="U132">
        <f t="shared" si="67"/>
        <v>2867986.8263401571</v>
      </c>
      <c r="V132">
        <f t="shared" si="91"/>
        <v>358.25212161468846</v>
      </c>
      <c r="W132">
        <f t="shared" si="68"/>
        <v>91677.415114247575</v>
      </c>
      <c r="X132">
        <f t="shared" si="69"/>
        <v>95566.22197903652</v>
      </c>
      <c r="Y132">
        <f t="shared" si="70"/>
        <v>121655.33729869065</v>
      </c>
      <c r="Z132">
        <f t="shared" si="92"/>
        <v>21590.1538328161</v>
      </c>
      <c r="AA132">
        <f t="shared" si="93"/>
        <v>361.54482391599674</v>
      </c>
      <c r="AB132">
        <f t="shared" si="94"/>
        <v>121</v>
      </c>
      <c r="AC132">
        <f>$AL$7*INDEX(I_cur,MATCH(AB132-$AL$13,cpi_u,0))/INDEX(I_cur,MATCH(AB2-$AL$13,cpi_u,0))</f>
        <v>1112.4368361799786</v>
      </c>
      <c r="AD132" t="b">
        <f t="shared" si="95"/>
        <v>1</v>
      </c>
      <c r="AE132" t="b">
        <f t="shared" si="96"/>
        <v>1</v>
      </c>
      <c r="AF132" t="b">
        <f t="shared" si="71"/>
        <v>1</v>
      </c>
      <c r="AG132" t="b">
        <f t="shared" si="97"/>
        <v>1</v>
      </c>
      <c r="AH132" t="b">
        <f t="shared" si="72"/>
        <v>1</v>
      </c>
      <c r="AI132" t="b">
        <f t="shared" si="98"/>
        <v>1</v>
      </c>
    </row>
    <row r="133" spans="1:35" x14ac:dyDescent="0.35">
      <c r="A133">
        <v>131</v>
      </c>
      <c r="B133">
        <f t="shared" si="73"/>
        <v>91</v>
      </c>
      <c r="C133">
        <f t="shared" si="74"/>
        <v>2037</v>
      </c>
      <c r="D133">
        <f t="shared" si="75"/>
        <v>5.8920059622095067E-2</v>
      </c>
      <c r="E133">
        <f t="shared" si="76"/>
        <v>5.0478159426736724E-3</v>
      </c>
      <c r="F133">
        <f t="shared" si="77"/>
        <v>0.15791315240876641</v>
      </c>
      <c r="G133">
        <f t="shared" si="78"/>
        <v>31.125547695239469</v>
      </c>
      <c r="H133" t="b">
        <f t="shared" si="79"/>
        <v>0</v>
      </c>
      <c r="I133">
        <f t="shared" si="80"/>
        <v>1</v>
      </c>
      <c r="J133">
        <f t="shared" si="81"/>
        <v>1112.4368361799782</v>
      </c>
      <c r="K133">
        <f t="shared" si="82"/>
        <v>7.3003856693367437</v>
      </c>
      <c r="L133">
        <f t="shared" si="83"/>
        <v>34800.874210118025</v>
      </c>
      <c r="M133">
        <f t="shared" si="84"/>
        <v>228.38132925942827</v>
      </c>
      <c r="N133">
        <f t="shared" si="66"/>
        <v>0.6120939071715954</v>
      </c>
      <c r="O133">
        <f t="shared" si="85"/>
        <v>0.99580529240299875</v>
      </c>
      <c r="P133">
        <f t="shared" si="86"/>
        <v>1119.7372218493149</v>
      </c>
      <c r="Q133">
        <f t="shared" si="87"/>
        <v>5.4802325461935052E-2</v>
      </c>
      <c r="R133">
        <f t="shared" si="88"/>
        <v>4.6857536048536819E-3</v>
      </c>
      <c r="S133">
        <f t="shared" si="89"/>
        <v>1120.2076597567138</v>
      </c>
      <c r="T133">
        <f t="shared" si="90"/>
        <v>34800.874210118025</v>
      </c>
      <c r="U133">
        <f t="shared" si="67"/>
        <v>2844535.7341814307</v>
      </c>
      <c r="V133">
        <f t="shared" si="91"/>
        <v>355.32274849383413</v>
      </c>
      <c r="W133">
        <f t="shared" si="68"/>
        <v>91389.098178551663</v>
      </c>
      <c r="X133">
        <f t="shared" si="69"/>
        <v>95278.462102690464</v>
      </c>
      <c r="Y133">
        <f t="shared" si="70"/>
        <v>121058.58232492598</v>
      </c>
      <c r="Z133">
        <f t="shared" si="92"/>
        <v>21391.132614745886</v>
      </c>
      <c r="AA133">
        <f t="shared" si="93"/>
        <v>357.87056125986572</v>
      </c>
      <c r="AB133">
        <f t="shared" si="94"/>
        <v>121</v>
      </c>
      <c r="AC133">
        <f>$AL$7*INDEX(I_cur,MATCH(AB133-$AL$13,cpi_u,0))/INDEX(I_cur,MATCH(AB2-$AL$13,cpi_u,0))</f>
        <v>1112.4368361799786</v>
      </c>
      <c r="AD133" t="b">
        <f t="shared" si="95"/>
        <v>1</v>
      </c>
      <c r="AE133" t="b">
        <f t="shared" si="96"/>
        <v>1</v>
      </c>
      <c r="AF133" t="b">
        <f t="shared" si="71"/>
        <v>1</v>
      </c>
      <c r="AG133" t="b">
        <f t="shared" si="97"/>
        <v>1</v>
      </c>
      <c r="AH133" t="b">
        <f t="shared" si="72"/>
        <v>1</v>
      </c>
      <c r="AI133" t="b">
        <f t="shared" si="98"/>
        <v>1</v>
      </c>
    </row>
    <row r="134" spans="1:35" x14ac:dyDescent="0.35">
      <c r="A134">
        <v>132</v>
      </c>
      <c r="B134">
        <f t="shared" si="73"/>
        <v>92</v>
      </c>
      <c r="C134">
        <f t="shared" si="74"/>
        <v>2037</v>
      </c>
      <c r="D134">
        <f t="shared" si="75"/>
        <v>6.6473963083921034E-2</v>
      </c>
      <c r="E134">
        <f t="shared" si="76"/>
        <v>5.7158043326253072E-3</v>
      </c>
      <c r="F134">
        <f t="shared" si="77"/>
        <v>0.17790754037178541</v>
      </c>
      <c r="G134">
        <f t="shared" si="78"/>
        <v>30.947640154867685</v>
      </c>
      <c r="H134" t="b">
        <f t="shared" si="79"/>
        <v>0</v>
      </c>
      <c r="I134">
        <f t="shared" si="80"/>
        <v>1</v>
      </c>
      <c r="J134">
        <f t="shared" si="81"/>
        <v>1112.4368361799782</v>
      </c>
      <c r="K134">
        <f t="shared" si="82"/>
        <v>7.3183903898391875</v>
      </c>
      <c r="L134">
        <f t="shared" si="83"/>
        <v>34625.205802461205</v>
      </c>
      <c r="M134">
        <f t="shared" si="84"/>
        <v>227.78890913132179</v>
      </c>
      <c r="N134">
        <f t="shared" si="66"/>
        <v>0.60952441637091359</v>
      </c>
      <c r="O134">
        <f t="shared" si="85"/>
        <v>0.99580212975398652</v>
      </c>
      <c r="P134">
        <f t="shared" si="86"/>
        <v>1119.7552265698173</v>
      </c>
      <c r="Q134">
        <f t="shared" si="87"/>
        <v>6.1828310816976761E-2</v>
      </c>
      <c r="R134">
        <f t="shared" si="88"/>
        <v>5.3044074505185224E-3</v>
      </c>
      <c r="S134">
        <f t="shared" si="89"/>
        <v>1120.226824704007</v>
      </c>
      <c r="T134">
        <f t="shared" si="90"/>
        <v>34625.205802461205</v>
      </c>
      <c r="U134">
        <f t="shared" si="67"/>
        <v>2821174.7396874414</v>
      </c>
      <c r="V134">
        <f t="shared" si="91"/>
        <v>352.40462984571582</v>
      </c>
      <c r="W134">
        <f t="shared" si="68"/>
        <v>91159.607826954336</v>
      </c>
      <c r="X134">
        <f t="shared" si="69"/>
        <v>95047.526600059995</v>
      </c>
      <c r="Y134">
        <f t="shared" si="70"/>
        <v>120321.9111414286</v>
      </c>
      <c r="Z134">
        <f t="shared" si="92"/>
        <v>21193.877506249075</v>
      </c>
      <c r="AA134">
        <f t="shared" si="93"/>
        <v>354.22742973366405</v>
      </c>
      <c r="AB134">
        <f t="shared" si="94"/>
        <v>121</v>
      </c>
      <c r="AC134">
        <f>$AL$7*INDEX(I_cur,MATCH(AB134-$AL$13,cpi_u,0))/INDEX(I_cur,MATCH(AB2-$AL$13,cpi_u,0))</f>
        <v>1112.4368361799786</v>
      </c>
      <c r="AD134" t="b">
        <f t="shared" si="95"/>
        <v>1</v>
      </c>
      <c r="AE134" t="b">
        <f t="shared" si="96"/>
        <v>1</v>
      </c>
      <c r="AF134" t="b">
        <f t="shared" si="71"/>
        <v>1</v>
      </c>
      <c r="AG134" t="b">
        <f t="shared" si="97"/>
        <v>1</v>
      </c>
      <c r="AH134" t="b">
        <f t="shared" si="72"/>
        <v>1</v>
      </c>
      <c r="AI134" t="b">
        <f t="shared" si="98"/>
        <v>1</v>
      </c>
    </row>
    <row r="135" spans="1:35" x14ac:dyDescent="0.35">
      <c r="A135">
        <v>133</v>
      </c>
      <c r="B135">
        <f t="shared" si="73"/>
        <v>92</v>
      </c>
      <c r="C135">
        <f t="shared" si="74"/>
        <v>2038</v>
      </c>
      <c r="D135">
        <f t="shared" si="75"/>
        <v>6.5826878937676914E-2</v>
      </c>
      <c r="E135">
        <f t="shared" si="76"/>
        <v>5.6583892916932665E-3</v>
      </c>
      <c r="F135">
        <f t="shared" si="77"/>
        <v>0.17511379565547985</v>
      </c>
      <c r="G135">
        <f t="shared" si="78"/>
        <v>30.772526359212204</v>
      </c>
      <c r="H135" t="b">
        <f t="shared" si="79"/>
        <v>1</v>
      </c>
      <c r="I135">
        <f t="shared" si="80"/>
        <v>1.03</v>
      </c>
      <c r="J135">
        <f t="shared" si="81"/>
        <v>1145.8099412653776</v>
      </c>
      <c r="K135">
        <f t="shared" si="82"/>
        <v>7.3364395148395607</v>
      </c>
      <c r="L135">
        <f t="shared" si="83"/>
        <v>35460.11374815098</v>
      </c>
      <c r="M135">
        <f t="shared" si="84"/>
        <v>227.04549012320678</v>
      </c>
      <c r="N135">
        <f t="shared" si="66"/>
        <v>0.60696381778933783</v>
      </c>
      <c r="O135">
        <f t="shared" si="85"/>
        <v>0.99579902213463167</v>
      </c>
      <c r="P135">
        <f t="shared" si="86"/>
        <v>1153.1463807802172</v>
      </c>
      <c r="Q135">
        <f t="shared" si="87"/>
        <v>6.1226449308159986E-2</v>
      </c>
      <c r="R135">
        <f t="shared" si="88"/>
        <v>5.2512461581101233E-3</v>
      </c>
      <c r="S135">
        <f t="shared" si="89"/>
        <v>1153.6191420026298</v>
      </c>
      <c r="T135">
        <f t="shared" si="90"/>
        <v>35460.11374815098</v>
      </c>
      <c r="U135">
        <f t="shared" si="67"/>
        <v>2796889.3473484404</v>
      </c>
      <c r="V135">
        <f t="shared" si="91"/>
        <v>349.3710408313637</v>
      </c>
      <c r="W135">
        <f t="shared" si="68"/>
        <v>90889.168952199194</v>
      </c>
      <c r="X135">
        <f t="shared" si="69"/>
        <v>94775.932802649724</v>
      </c>
      <c r="Y135">
        <f t="shared" si="70"/>
        <v>119605.54304002206</v>
      </c>
      <c r="Z135">
        <f t="shared" si="92"/>
        <v>21613.805136787934</v>
      </c>
      <c r="AA135">
        <f t="shared" si="93"/>
        <v>350.44535062503473</v>
      </c>
      <c r="AB135">
        <f t="shared" si="94"/>
        <v>133</v>
      </c>
      <c r="AC135">
        <f>$AL$7*INDEX(I_cur,MATCH(AB135-$AL$13,cpi_u,0))/INDEX(I_cur,MATCH(AB2-$AL$13,cpi_u,0))</f>
        <v>1145.809941265378</v>
      </c>
      <c r="AD135" t="b">
        <f t="shared" si="95"/>
        <v>1</v>
      </c>
      <c r="AE135" t="b">
        <f t="shared" si="96"/>
        <v>1</v>
      </c>
      <c r="AF135" t="b">
        <f t="shared" si="71"/>
        <v>1</v>
      </c>
      <c r="AG135" t="b">
        <f t="shared" si="97"/>
        <v>1</v>
      </c>
      <c r="AH135" t="b">
        <f t="shared" si="72"/>
        <v>1</v>
      </c>
      <c r="AI135" t="b">
        <f t="shared" si="98"/>
        <v>1</v>
      </c>
    </row>
    <row r="136" spans="1:35" x14ac:dyDescent="0.35">
      <c r="A136">
        <v>134</v>
      </c>
      <c r="B136">
        <f t="shared" si="73"/>
        <v>92</v>
      </c>
      <c r="C136">
        <f t="shared" si="74"/>
        <v>2038</v>
      </c>
      <c r="D136">
        <f t="shared" si="75"/>
        <v>6.5826878937676914E-2</v>
      </c>
      <c r="E136">
        <f t="shared" si="76"/>
        <v>5.6583892916932665E-3</v>
      </c>
      <c r="F136">
        <f t="shared" si="77"/>
        <v>0.17412293362931511</v>
      </c>
      <c r="G136">
        <f t="shared" si="78"/>
        <v>30.598403425582887</v>
      </c>
      <c r="H136" t="b">
        <f t="shared" si="79"/>
        <v>0</v>
      </c>
      <c r="I136">
        <f t="shared" si="80"/>
        <v>1</v>
      </c>
      <c r="J136">
        <f t="shared" si="81"/>
        <v>1145.8099412653776</v>
      </c>
      <c r="K136">
        <f t="shared" si="82"/>
        <v>7.3545331538513459</v>
      </c>
      <c r="L136">
        <f t="shared" si="83"/>
        <v>35259.46662023622</v>
      </c>
      <c r="M136">
        <f t="shared" si="84"/>
        <v>226.3175653365906</v>
      </c>
      <c r="N136">
        <f t="shared" si="66"/>
        <v>0.6044121229918471</v>
      </c>
      <c r="O136">
        <f t="shared" si="85"/>
        <v>0.99579596884904209</v>
      </c>
      <c r="P136">
        <f t="shared" si="86"/>
        <v>1153.164474419229</v>
      </c>
      <c r="Q136">
        <f t="shared" si="87"/>
        <v>6.1226449308159986E-2</v>
      </c>
      <c r="R136">
        <f t="shared" si="88"/>
        <v>5.2512461581101233E-3</v>
      </c>
      <c r="S136">
        <f t="shared" si="89"/>
        <v>1153.638401598354</v>
      </c>
      <c r="T136">
        <f t="shared" si="90"/>
        <v>35259.46662023622</v>
      </c>
      <c r="U136">
        <f t="shared" si="67"/>
        <v>2772715.2491609273</v>
      </c>
      <c r="V136">
        <f t="shared" si="91"/>
        <v>346.3513540307622</v>
      </c>
      <c r="W136">
        <f t="shared" si="68"/>
        <v>90616.337414608366</v>
      </c>
      <c r="X136">
        <f t="shared" si="69"/>
        <v>94502.058012192007</v>
      </c>
      <c r="Y136">
        <f t="shared" si="70"/>
        <v>118896.84644396124</v>
      </c>
      <c r="Z136">
        <f t="shared" si="92"/>
        <v>21401.220473034296</v>
      </c>
      <c r="AA136">
        <f t="shared" si="93"/>
        <v>346.70553068031876</v>
      </c>
      <c r="AB136">
        <f t="shared" si="94"/>
        <v>133</v>
      </c>
      <c r="AC136">
        <f>$AL$7*INDEX(I_cur,MATCH(AB136-$AL$13,cpi_u,0))/INDEX(I_cur,MATCH(AB2-$AL$13,cpi_u,0))</f>
        <v>1145.809941265378</v>
      </c>
      <c r="AD136" t="b">
        <f t="shared" si="95"/>
        <v>1</v>
      </c>
      <c r="AE136" t="b">
        <f t="shared" si="96"/>
        <v>1</v>
      </c>
      <c r="AF136" t="b">
        <f t="shared" si="71"/>
        <v>1</v>
      </c>
      <c r="AG136" t="b">
        <f t="shared" si="97"/>
        <v>1</v>
      </c>
      <c r="AH136" t="b">
        <f t="shared" si="72"/>
        <v>1</v>
      </c>
      <c r="AI136" t="b">
        <f t="shared" si="98"/>
        <v>1</v>
      </c>
    </row>
    <row r="137" spans="1:35" x14ac:dyDescent="0.35">
      <c r="A137">
        <v>135</v>
      </c>
      <c r="B137">
        <f t="shared" si="73"/>
        <v>92</v>
      </c>
      <c r="C137">
        <f t="shared" si="74"/>
        <v>2038</v>
      </c>
      <c r="D137">
        <f t="shared" si="75"/>
        <v>6.5826878937676914E-2</v>
      </c>
      <c r="E137">
        <f t="shared" si="76"/>
        <v>5.6583892916932665E-3</v>
      </c>
      <c r="F137">
        <f t="shared" si="77"/>
        <v>0.17313767828622878</v>
      </c>
      <c r="G137">
        <f t="shared" si="78"/>
        <v>30.42526574729666</v>
      </c>
      <c r="H137" t="b">
        <f t="shared" si="79"/>
        <v>0</v>
      </c>
      <c r="I137">
        <f t="shared" si="80"/>
        <v>1</v>
      </c>
      <c r="J137">
        <f t="shared" si="81"/>
        <v>1145.8099412653776</v>
      </c>
      <c r="K137">
        <f t="shared" si="82"/>
        <v>7.3726714166580942</v>
      </c>
      <c r="L137">
        <f t="shared" si="83"/>
        <v>35059.954831881456</v>
      </c>
      <c r="M137">
        <f t="shared" si="84"/>
        <v>225.59197433116807</v>
      </c>
      <c r="N137">
        <f t="shared" si="66"/>
        <v>0.60186934258002611</v>
      </c>
      <c r="O137">
        <f t="shared" si="85"/>
        <v>0.99579296920909821</v>
      </c>
      <c r="P137">
        <f t="shared" si="86"/>
        <v>1153.1826126820356</v>
      </c>
      <c r="Q137">
        <f t="shared" si="87"/>
        <v>6.1226449308159986E-2</v>
      </c>
      <c r="R137">
        <f t="shared" si="88"/>
        <v>5.2512461581101233E-3</v>
      </c>
      <c r="S137">
        <f t="shared" si="89"/>
        <v>1153.6577086934369</v>
      </c>
      <c r="T137">
        <f t="shared" si="90"/>
        <v>35059.954831881456</v>
      </c>
      <c r="U137">
        <f t="shared" si="67"/>
        <v>2748651.4627099326</v>
      </c>
      <c r="V137">
        <f t="shared" si="91"/>
        <v>343.3454467263856</v>
      </c>
      <c r="W137">
        <f t="shared" si="68"/>
        <v>90341.083149098064</v>
      </c>
      <c r="X137">
        <f t="shared" si="69"/>
        <v>94225.873983648242</v>
      </c>
      <c r="Y137">
        <f t="shared" si="70"/>
        <v>118195.79351385155</v>
      </c>
      <c r="Z137">
        <f t="shared" si="92"/>
        <v>21190.661731935739</v>
      </c>
      <c r="AA137">
        <f t="shared" si="93"/>
        <v>342.99962243447862</v>
      </c>
      <c r="AB137">
        <f t="shared" si="94"/>
        <v>133</v>
      </c>
      <c r="AC137">
        <f>$AL$7*INDEX(I_cur,MATCH(AB137-$AL$13,cpi_u,0))/INDEX(I_cur,MATCH(AB2-$AL$13,cpi_u,0))</f>
        <v>1145.809941265378</v>
      </c>
      <c r="AD137" t="b">
        <f t="shared" si="95"/>
        <v>1</v>
      </c>
      <c r="AE137" t="b">
        <f t="shared" si="96"/>
        <v>1</v>
      </c>
      <c r="AF137" t="b">
        <f t="shared" si="71"/>
        <v>1</v>
      </c>
      <c r="AG137" t="b">
        <f t="shared" si="97"/>
        <v>1</v>
      </c>
      <c r="AH137" t="b">
        <f t="shared" si="72"/>
        <v>1</v>
      </c>
      <c r="AI137" t="b">
        <f t="shared" si="98"/>
        <v>1</v>
      </c>
    </row>
    <row r="138" spans="1:35" x14ac:dyDescent="0.35">
      <c r="A138">
        <v>136</v>
      </c>
      <c r="B138">
        <f t="shared" si="73"/>
        <v>92</v>
      </c>
      <c r="C138">
        <f t="shared" si="74"/>
        <v>2038</v>
      </c>
      <c r="D138">
        <f t="shared" si="75"/>
        <v>6.5826878937676914E-2</v>
      </c>
      <c r="E138">
        <f t="shared" si="76"/>
        <v>5.6583892916932665E-3</v>
      </c>
      <c r="F138">
        <f t="shared" si="77"/>
        <v>0.17215799790142536</v>
      </c>
      <c r="G138">
        <f t="shared" si="78"/>
        <v>30.253107749395234</v>
      </c>
      <c r="H138" t="b">
        <f t="shared" si="79"/>
        <v>0</v>
      </c>
      <c r="I138">
        <f t="shared" si="80"/>
        <v>1</v>
      </c>
      <c r="J138">
        <f t="shared" si="81"/>
        <v>1145.8099412653776</v>
      </c>
      <c r="K138">
        <f t="shared" si="82"/>
        <v>7.3908544133141252</v>
      </c>
      <c r="L138">
        <f t="shared" si="83"/>
        <v>34861.571958893488</v>
      </c>
      <c r="M138">
        <f t="shared" si="84"/>
        <v>224.86870962466261</v>
      </c>
      <c r="N138">
        <f t="shared" si="66"/>
        <v>0.59933548621050936</v>
      </c>
      <c r="O138">
        <f t="shared" si="85"/>
        <v>0.99579002253436788</v>
      </c>
      <c r="P138">
        <f t="shared" si="86"/>
        <v>1153.2007956786917</v>
      </c>
      <c r="Q138">
        <f t="shared" si="87"/>
        <v>6.1226449308159986E-2</v>
      </c>
      <c r="R138">
        <f t="shared" si="88"/>
        <v>5.2512461581101233E-3</v>
      </c>
      <c r="S138">
        <f t="shared" si="89"/>
        <v>1153.6770634050247</v>
      </c>
      <c r="T138">
        <f t="shared" si="90"/>
        <v>34861.571958893488</v>
      </c>
      <c r="U138">
        <f t="shared" si="67"/>
        <v>2724697.0147561575</v>
      </c>
      <c r="V138">
        <f t="shared" si="91"/>
        <v>340.35319734687931</v>
      </c>
      <c r="W138">
        <f t="shared" si="68"/>
        <v>90063.375879478859</v>
      </c>
      <c r="X138">
        <f t="shared" si="69"/>
        <v>93947.35229423696</v>
      </c>
      <c r="Y138">
        <f t="shared" si="70"/>
        <v>117502.35697178662</v>
      </c>
      <c r="Z138">
        <f t="shared" si="92"/>
        <v>20982.111396205495</v>
      </c>
      <c r="AA138">
        <f t="shared" si="93"/>
        <v>339.32733144380785</v>
      </c>
      <c r="AB138">
        <f t="shared" si="94"/>
        <v>133</v>
      </c>
      <c r="AC138">
        <f>$AL$7*INDEX(I_cur,MATCH(AB138-$AL$13,cpi_u,0))/INDEX(I_cur,MATCH(AB2-$AL$13,cpi_u,0))</f>
        <v>1145.809941265378</v>
      </c>
      <c r="AD138" t="b">
        <f t="shared" si="95"/>
        <v>1</v>
      </c>
      <c r="AE138" t="b">
        <f t="shared" si="96"/>
        <v>1</v>
      </c>
      <c r="AF138" t="b">
        <f t="shared" si="71"/>
        <v>1</v>
      </c>
      <c r="AG138" t="b">
        <f t="shared" si="97"/>
        <v>1</v>
      </c>
      <c r="AH138" t="b">
        <f t="shared" si="72"/>
        <v>1</v>
      </c>
      <c r="AI138" t="b">
        <f t="shared" si="98"/>
        <v>1</v>
      </c>
    </row>
    <row r="139" spans="1:35" x14ac:dyDescent="0.35">
      <c r="A139">
        <v>137</v>
      </c>
      <c r="B139">
        <f t="shared" si="73"/>
        <v>92</v>
      </c>
      <c r="C139">
        <f t="shared" si="74"/>
        <v>2038</v>
      </c>
      <c r="D139">
        <f t="shared" si="75"/>
        <v>6.5826878937676914E-2</v>
      </c>
      <c r="E139">
        <f t="shared" si="76"/>
        <v>5.6583892916932665E-3</v>
      </c>
      <c r="F139">
        <f t="shared" si="77"/>
        <v>0.17118386092962057</v>
      </c>
      <c r="G139">
        <f t="shared" si="78"/>
        <v>30.081923888465614</v>
      </c>
      <c r="H139" t="b">
        <f t="shared" si="79"/>
        <v>0</v>
      </c>
      <c r="I139">
        <f t="shared" si="80"/>
        <v>1</v>
      </c>
      <c r="J139">
        <f t="shared" si="81"/>
        <v>1145.8099412653776</v>
      </c>
      <c r="K139">
        <f t="shared" si="82"/>
        <v>7.4090822541451775</v>
      </c>
      <c r="L139">
        <f t="shared" si="83"/>
        <v>34664.311613429694</v>
      </c>
      <c r="M139">
        <f t="shared" si="84"/>
        <v>224.14776375878617</v>
      </c>
      <c r="N139">
        <f t="shared" si="66"/>
        <v>0.59681056261316201</v>
      </c>
      <c r="O139">
        <f t="shared" si="85"/>
        <v>0.99578712815202719</v>
      </c>
      <c r="P139">
        <f t="shared" si="86"/>
        <v>1153.2190235195228</v>
      </c>
      <c r="Q139">
        <f t="shared" si="87"/>
        <v>6.1226449308159986E-2</v>
      </c>
      <c r="R139">
        <f t="shared" si="88"/>
        <v>5.2512461581101233E-3</v>
      </c>
      <c r="S139">
        <f t="shared" si="89"/>
        <v>1153.6964658505528</v>
      </c>
      <c r="T139">
        <f t="shared" si="90"/>
        <v>34664.311613429694</v>
      </c>
      <c r="U139">
        <f t="shared" si="67"/>
        <v>2700850.9411043399</v>
      </c>
      <c r="V139">
        <f t="shared" si="91"/>
        <v>337.37448545061676</v>
      </c>
      <c r="W139">
        <f t="shared" si="68"/>
        <v>89783.185115362052</v>
      </c>
      <c r="X139">
        <f t="shared" si="69"/>
        <v>93666.464340694467</v>
      </c>
      <c r="Y139">
        <f t="shared" si="70"/>
        <v>116816.51009410941</v>
      </c>
      <c r="Z139">
        <f t="shared" si="92"/>
        <v>20775.552054987493</v>
      </c>
      <c r="AA139">
        <f t="shared" si="93"/>
        <v>335.68836544847909</v>
      </c>
      <c r="AB139">
        <f t="shared" si="94"/>
        <v>133</v>
      </c>
      <c r="AC139">
        <f>$AL$7*INDEX(I_cur,MATCH(AB139-$AL$13,cpi_u,0))/INDEX(I_cur,MATCH(AB2-$AL$13,cpi_u,0))</f>
        <v>1145.809941265378</v>
      </c>
      <c r="AD139" t="b">
        <f t="shared" si="95"/>
        <v>1</v>
      </c>
      <c r="AE139" t="b">
        <f t="shared" si="96"/>
        <v>1</v>
      </c>
      <c r="AF139" t="b">
        <f t="shared" si="71"/>
        <v>1</v>
      </c>
      <c r="AG139" t="b">
        <f t="shared" si="97"/>
        <v>1</v>
      </c>
      <c r="AH139" t="b">
        <f t="shared" si="72"/>
        <v>1</v>
      </c>
      <c r="AI139" t="b">
        <f t="shared" si="98"/>
        <v>1</v>
      </c>
    </row>
    <row r="140" spans="1:35" x14ac:dyDescent="0.35">
      <c r="A140">
        <v>138</v>
      </c>
      <c r="B140">
        <f t="shared" si="73"/>
        <v>92</v>
      </c>
      <c r="C140">
        <f t="shared" si="74"/>
        <v>2038</v>
      </c>
      <c r="D140">
        <f t="shared" si="75"/>
        <v>6.5826878937676914E-2</v>
      </c>
      <c r="E140">
        <f t="shared" si="76"/>
        <v>5.6583892916932665E-3</v>
      </c>
      <c r="F140">
        <f t="shared" si="77"/>
        <v>0.17021523600402569</v>
      </c>
      <c r="G140">
        <f t="shared" si="78"/>
        <v>29.911708652461588</v>
      </c>
      <c r="H140" t="b">
        <f t="shared" si="79"/>
        <v>0</v>
      </c>
      <c r="I140">
        <f t="shared" si="80"/>
        <v>1</v>
      </c>
      <c r="J140">
        <f t="shared" si="81"/>
        <v>1145.8099412653776</v>
      </c>
      <c r="K140">
        <f t="shared" si="82"/>
        <v>7.427355049749087</v>
      </c>
      <c r="L140">
        <f t="shared" si="83"/>
        <v>34468.167443792343</v>
      </c>
      <c r="M140">
        <f t="shared" si="84"/>
        <v>223.42912929916275</v>
      </c>
      <c r="N140">
        <f t="shared" si="66"/>
        <v>0.5942945796089979</v>
      </c>
      <c r="O140">
        <f t="shared" si="85"/>
        <v>0.99578428539678021</v>
      </c>
      <c r="P140">
        <f t="shared" si="86"/>
        <v>1153.2372963151267</v>
      </c>
      <c r="Q140">
        <f t="shared" si="87"/>
        <v>6.1226449308159986E-2</v>
      </c>
      <c r="R140">
        <f t="shared" si="88"/>
        <v>5.2512461581101233E-3</v>
      </c>
      <c r="S140">
        <f t="shared" si="89"/>
        <v>1153.7159161477457</v>
      </c>
      <c r="T140">
        <f t="shared" si="90"/>
        <v>34468.167443792343</v>
      </c>
      <c r="U140">
        <f t="shared" si="67"/>
        <v>2677112.2864737986</v>
      </c>
      <c r="V140">
        <f t="shared" si="91"/>
        <v>334.40919170952856</v>
      </c>
      <c r="W140">
        <f t="shared" si="68"/>
        <v>89500.480149049778</v>
      </c>
      <c r="X140">
        <f t="shared" si="69"/>
        <v>93383.181336524489</v>
      </c>
      <c r="Y140">
        <f t="shared" si="70"/>
        <v>116138.2267043102</v>
      </c>
      <c r="Z140">
        <f t="shared" si="92"/>
        <v>20570.966404374383</v>
      </c>
      <c r="AA140">
        <f t="shared" si="93"/>
        <v>332.08243436560133</v>
      </c>
      <c r="AB140">
        <f t="shared" si="94"/>
        <v>133</v>
      </c>
      <c r="AC140">
        <f>$AL$7*INDEX(I_cur,MATCH(AB140-$AL$13,cpi_u,0))/INDEX(I_cur,MATCH(AB2-$AL$13,cpi_u,0))</f>
        <v>1145.809941265378</v>
      </c>
      <c r="AD140" t="b">
        <f t="shared" si="95"/>
        <v>1</v>
      </c>
      <c r="AE140" t="b">
        <f t="shared" si="96"/>
        <v>1</v>
      </c>
      <c r="AF140" t="b">
        <f t="shared" si="71"/>
        <v>1</v>
      </c>
      <c r="AG140" t="b">
        <f t="shared" si="97"/>
        <v>1</v>
      </c>
      <c r="AH140" t="b">
        <f t="shared" si="72"/>
        <v>1</v>
      </c>
      <c r="AI140" t="b">
        <f t="shared" si="98"/>
        <v>1</v>
      </c>
    </row>
    <row r="141" spans="1:35" x14ac:dyDescent="0.35">
      <c r="A141">
        <v>139</v>
      </c>
      <c r="B141">
        <f t="shared" si="73"/>
        <v>92</v>
      </c>
      <c r="C141">
        <f t="shared" si="74"/>
        <v>2038</v>
      </c>
      <c r="D141">
        <f t="shared" si="75"/>
        <v>6.5826878937676914E-2</v>
      </c>
      <c r="E141">
        <f t="shared" si="76"/>
        <v>5.6583892916932665E-3</v>
      </c>
      <c r="F141">
        <f t="shared" si="77"/>
        <v>0.16925209193533747</v>
      </c>
      <c r="G141">
        <f t="shared" si="78"/>
        <v>29.74245656052625</v>
      </c>
      <c r="H141" t="b">
        <f t="shared" si="79"/>
        <v>0</v>
      </c>
      <c r="I141">
        <f t="shared" si="80"/>
        <v>1</v>
      </c>
      <c r="J141">
        <f t="shared" si="81"/>
        <v>1145.8099412653776</v>
      </c>
      <c r="K141">
        <f t="shared" si="82"/>
        <v>7.4456729109964508</v>
      </c>
      <c r="L141">
        <f t="shared" si="83"/>
        <v>34273.133134224096</v>
      </c>
      <c r="M141">
        <f t="shared" si="84"/>
        <v>222.71279883525139</v>
      </c>
      <c r="N141">
        <f t="shared" si="66"/>
        <v>0.5917875441278394</v>
      </c>
      <c r="O141">
        <f t="shared" si="85"/>
        <v>0.9957814936107815</v>
      </c>
      <c r="P141">
        <f t="shared" si="86"/>
        <v>1153.2556141763741</v>
      </c>
      <c r="Q141">
        <f t="shared" si="87"/>
        <v>6.1226449308159986E-2</v>
      </c>
      <c r="R141">
        <f t="shared" si="88"/>
        <v>5.2512461581101233E-3</v>
      </c>
      <c r="S141">
        <f t="shared" si="89"/>
        <v>1153.7354144146186</v>
      </c>
      <c r="T141">
        <f t="shared" si="90"/>
        <v>34273.133134224096</v>
      </c>
      <c r="U141">
        <f t="shared" si="67"/>
        <v>2653480.1043711067</v>
      </c>
      <c r="V141">
        <f t="shared" si="91"/>
        <v>331.45719789319787</v>
      </c>
      <c r="W141">
        <f t="shared" si="68"/>
        <v>89215.230052408195</v>
      </c>
      <c r="X141">
        <f t="shared" si="69"/>
        <v>93097.474309236335</v>
      </c>
      <c r="Y141">
        <f t="shared" si="70"/>
        <v>115467.48116606347</v>
      </c>
      <c r="Z141">
        <f t="shared" si="92"/>
        <v>20368.337247886924</v>
      </c>
      <c r="AA141">
        <f t="shared" si="93"/>
        <v>328.50925028204983</v>
      </c>
      <c r="AB141">
        <f t="shared" si="94"/>
        <v>133</v>
      </c>
      <c r="AC141">
        <f>$AL$7*INDEX(I_cur,MATCH(AB141-$AL$13,cpi_u,0))/INDEX(I_cur,MATCH(AB2-$AL$13,cpi_u,0))</f>
        <v>1145.809941265378</v>
      </c>
      <c r="AD141" t="b">
        <f t="shared" si="95"/>
        <v>1</v>
      </c>
      <c r="AE141" t="b">
        <f t="shared" si="96"/>
        <v>1</v>
      </c>
      <c r="AF141" t="b">
        <f t="shared" si="71"/>
        <v>1</v>
      </c>
      <c r="AG141" t="b">
        <f t="shared" si="97"/>
        <v>1</v>
      </c>
      <c r="AH141" t="b">
        <f t="shared" si="72"/>
        <v>1</v>
      </c>
      <c r="AI141" t="b">
        <f t="shared" si="98"/>
        <v>1</v>
      </c>
    </row>
    <row r="142" spans="1:35" x14ac:dyDescent="0.35">
      <c r="A142">
        <v>140</v>
      </c>
      <c r="B142">
        <f t="shared" si="73"/>
        <v>92</v>
      </c>
      <c r="C142">
        <f t="shared" si="74"/>
        <v>2038</v>
      </c>
      <c r="D142">
        <f t="shared" si="75"/>
        <v>6.5826878937676914E-2</v>
      </c>
      <c r="E142">
        <f t="shared" si="76"/>
        <v>5.6583892916932665E-3</v>
      </c>
      <c r="F142">
        <f t="shared" si="77"/>
        <v>0.16829439771073387</v>
      </c>
      <c r="G142">
        <f t="shared" si="78"/>
        <v>29.574162162815515</v>
      </c>
      <c r="H142" t="b">
        <f t="shared" si="79"/>
        <v>0</v>
      </c>
      <c r="I142">
        <f t="shared" si="80"/>
        <v>1</v>
      </c>
      <c r="J142">
        <f t="shared" si="81"/>
        <v>1145.8099412653776</v>
      </c>
      <c r="K142">
        <f t="shared" si="82"/>
        <v>7.4640359490313006</v>
      </c>
      <c r="L142">
        <f t="shared" si="83"/>
        <v>34079.202404704629</v>
      </c>
      <c r="M142">
        <f t="shared" si="84"/>
        <v>221.99876498026978</v>
      </c>
      <c r="N142">
        <f t="shared" si="66"/>
        <v>0.5892894622257201</v>
      </c>
      <c r="O142">
        <f t="shared" si="85"/>
        <v>0.99577875214355704</v>
      </c>
      <c r="P142">
        <f t="shared" si="86"/>
        <v>1153.2739772144089</v>
      </c>
      <c r="Q142">
        <f t="shared" si="87"/>
        <v>6.1226449308159986E-2</v>
      </c>
      <c r="R142">
        <f t="shared" si="88"/>
        <v>5.2512461581101233E-3</v>
      </c>
      <c r="S142">
        <f t="shared" si="89"/>
        <v>1153.754960769478</v>
      </c>
      <c r="T142">
        <f t="shared" si="90"/>
        <v>34079.202404704629</v>
      </c>
      <c r="U142">
        <f t="shared" si="67"/>
        <v>2629953.456964863</v>
      </c>
      <c r="V142">
        <f t="shared" si="91"/>
        <v>328.51838685321724</v>
      </c>
      <c r="W142">
        <f t="shared" si="68"/>
        <v>88927.403673723762</v>
      </c>
      <c r="X142">
        <f t="shared" si="69"/>
        <v>92809.314097571172</v>
      </c>
      <c r="Y142">
        <f t="shared" si="70"/>
        <v>114804.24837638722</v>
      </c>
      <c r="Z142">
        <f t="shared" si="92"/>
        <v>20167.64749691571</v>
      </c>
      <c r="AA142">
        <f t="shared" si="93"/>
        <v>324.96852744708076</v>
      </c>
      <c r="AB142">
        <f t="shared" si="94"/>
        <v>133</v>
      </c>
      <c r="AC142">
        <f>$AL$7*INDEX(I_cur,MATCH(AB142-$AL$13,cpi_u,0))/INDEX(I_cur,MATCH(AB2-$AL$13,cpi_u,0))</f>
        <v>1145.809941265378</v>
      </c>
      <c r="AD142" t="b">
        <f t="shared" si="95"/>
        <v>1</v>
      </c>
      <c r="AE142" t="b">
        <f t="shared" si="96"/>
        <v>1</v>
      </c>
      <c r="AF142" t="b">
        <f t="shared" si="71"/>
        <v>1</v>
      </c>
      <c r="AG142" t="b">
        <f t="shared" si="97"/>
        <v>1</v>
      </c>
      <c r="AH142" t="b">
        <f t="shared" si="72"/>
        <v>1</v>
      </c>
      <c r="AI142" t="b">
        <f t="shared" si="98"/>
        <v>1</v>
      </c>
    </row>
    <row r="143" spans="1:35" x14ac:dyDescent="0.35">
      <c r="A143">
        <v>141</v>
      </c>
      <c r="B143">
        <f t="shared" si="73"/>
        <v>92</v>
      </c>
      <c r="C143">
        <f t="shared" si="74"/>
        <v>2038</v>
      </c>
      <c r="D143">
        <f t="shared" si="75"/>
        <v>6.5826878937676914E-2</v>
      </c>
      <c r="E143">
        <f t="shared" si="76"/>
        <v>5.6583892916932665E-3</v>
      </c>
      <c r="F143">
        <f t="shared" si="77"/>
        <v>0.1673421224928755</v>
      </c>
      <c r="G143">
        <f t="shared" si="78"/>
        <v>29.406820040322639</v>
      </c>
      <c r="H143" t="b">
        <f t="shared" si="79"/>
        <v>0</v>
      </c>
      <c r="I143">
        <f t="shared" si="80"/>
        <v>1</v>
      </c>
      <c r="J143">
        <f t="shared" si="81"/>
        <v>1145.8099412653776</v>
      </c>
      <c r="K143">
        <f t="shared" si="82"/>
        <v>7.4824442752717832</v>
      </c>
      <c r="L143">
        <f t="shared" si="83"/>
        <v>33886.3690107484</v>
      </c>
      <c r="M143">
        <f t="shared" si="84"/>
        <v>221.28702037111833</v>
      </c>
      <c r="N143">
        <f t="shared" si="66"/>
        <v>0.58680033910203244</v>
      </c>
      <c r="O143">
        <f t="shared" si="85"/>
        <v>0.99577606035192556</v>
      </c>
      <c r="P143">
        <f t="shared" si="86"/>
        <v>1153.2923855406493</v>
      </c>
      <c r="Q143">
        <f t="shared" si="87"/>
        <v>6.1226449308159986E-2</v>
      </c>
      <c r="R143">
        <f t="shared" si="88"/>
        <v>5.2512461581101233E-3</v>
      </c>
      <c r="S143">
        <f t="shared" si="89"/>
        <v>1153.7745553309212</v>
      </c>
      <c r="T143">
        <f t="shared" si="90"/>
        <v>33886.3690107484</v>
      </c>
      <c r="U143">
        <f t="shared" si="67"/>
        <v>2606531.414962519</v>
      </c>
      <c r="V143">
        <f t="shared" si="91"/>
        <v>325.59264250780268</v>
      </c>
      <c r="W143">
        <f t="shared" si="68"/>
        <v>88636.969634541994</v>
      </c>
      <c r="X143">
        <f t="shared" si="69"/>
        <v>92518.671348716452</v>
      </c>
      <c r="Y143">
        <f t="shared" si="70"/>
        <v>114148.50375894019</v>
      </c>
      <c r="Z143">
        <f t="shared" si="92"/>
        <v>19968.880171126231</v>
      </c>
      <c r="AA143">
        <f t="shared" si="93"/>
        <v>321.45998226473375</v>
      </c>
      <c r="AB143">
        <f t="shared" si="94"/>
        <v>133</v>
      </c>
      <c r="AC143">
        <f>$AL$7*INDEX(I_cur,MATCH(AB143-$AL$13,cpi_u,0))/INDEX(I_cur,MATCH(AB2-$AL$13,cpi_u,0))</f>
        <v>1145.809941265378</v>
      </c>
      <c r="AD143" t="b">
        <f t="shared" si="95"/>
        <v>1</v>
      </c>
      <c r="AE143" t="b">
        <f t="shared" si="96"/>
        <v>1</v>
      </c>
      <c r="AF143" t="b">
        <f t="shared" si="71"/>
        <v>1</v>
      </c>
      <c r="AG143" t="b">
        <f t="shared" si="97"/>
        <v>1</v>
      </c>
      <c r="AH143" t="b">
        <f t="shared" si="72"/>
        <v>1</v>
      </c>
      <c r="AI143" t="b">
        <f t="shared" si="98"/>
        <v>1</v>
      </c>
    </row>
    <row r="144" spans="1:35" x14ac:dyDescent="0.35">
      <c r="A144">
        <v>142</v>
      </c>
      <c r="B144">
        <f t="shared" si="73"/>
        <v>92</v>
      </c>
      <c r="C144">
        <f t="shared" si="74"/>
        <v>2038</v>
      </c>
      <c r="D144">
        <f t="shared" si="75"/>
        <v>6.5826878937676914E-2</v>
      </c>
      <c r="E144">
        <f t="shared" si="76"/>
        <v>5.6583892916932665E-3</v>
      </c>
      <c r="F144">
        <f t="shared" si="77"/>
        <v>0.16639523561891256</v>
      </c>
      <c r="G144">
        <f t="shared" si="78"/>
        <v>29.240424804703725</v>
      </c>
      <c r="H144" t="b">
        <f t="shared" si="79"/>
        <v>0</v>
      </c>
      <c r="I144">
        <f t="shared" si="80"/>
        <v>1</v>
      </c>
      <c r="J144">
        <f t="shared" si="81"/>
        <v>1145.8099412653776</v>
      </c>
      <c r="K144">
        <f t="shared" si="82"/>
        <v>7.5008980014108335</v>
      </c>
      <c r="L144">
        <f t="shared" si="83"/>
        <v>33694.626743203611</v>
      </c>
      <c r="M144">
        <f t="shared" si="84"/>
        <v>220.57755766830414</v>
      </c>
      <c r="N144">
        <f t="shared" si="66"/>
        <v>0.58432017911642631</v>
      </c>
      <c r="O144">
        <f t="shared" si="85"/>
        <v>0.99577341759992599</v>
      </c>
      <c r="P144">
        <f t="shared" si="86"/>
        <v>1153.3108392667884</v>
      </c>
      <c r="Q144">
        <f t="shared" si="87"/>
        <v>6.1226449308159986E-2</v>
      </c>
      <c r="R144">
        <f t="shared" si="88"/>
        <v>5.2512461581101233E-3</v>
      </c>
      <c r="S144">
        <f t="shared" si="89"/>
        <v>1153.794198217839</v>
      </c>
      <c r="T144">
        <f t="shared" si="90"/>
        <v>33694.626743203611</v>
      </c>
      <c r="U144">
        <f t="shared" si="67"/>
        <v>2583213.0574892201</v>
      </c>
      <c r="V144">
        <f t="shared" si="91"/>
        <v>322.67984982665939</v>
      </c>
      <c r="W144">
        <f t="shared" si="68"/>
        <v>88343.89632648819</v>
      </c>
      <c r="X144">
        <f t="shared" si="69"/>
        <v>92225.516515507567</v>
      </c>
      <c r="Y144">
        <f t="shared" si="70"/>
        <v>113500.22325744096</v>
      </c>
      <c r="Z144">
        <f t="shared" si="92"/>
        <v>19772.018398828292</v>
      </c>
      <c r="AA144">
        <f t="shared" si="93"/>
        <v>317.98333328603417</v>
      </c>
      <c r="AB144">
        <f t="shared" si="94"/>
        <v>133</v>
      </c>
      <c r="AC144">
        <f>$AL$7*INDEX(I_cur,MATCH(AB144-$AL$13,cpi_u,0))/INDEX(I_cur,MATCH(AB2-$AL$13,cpi_u,0))</f>
        <v>1145.809941265378</v>
      </c>
      <c r="AD144" t="b">
        <f t="shared" si="95"/>
        <v>1</v>
      </c>
      <c r="AE144" t="b">
        <f t="shared" si="96"/>
        <v>1</v>
      </c>
      <c r="AF144" t="b">
        <f t="shared" si="71"/>
        <v>1</v>
      </c>
      <c r="AG144" t="b">
        <f t="shared" si="97"/>
        <v>1</v>
      </c>
      <c r="AH144" t="b">
        <f t="shared" si="72"/>
        <v>1</v>
      </c>
      <c r="AI144" t="b">
        <f t="shared" si="98"/>
        <v>1</v>
      </c>
    </row>
    <row r="145" spans="1:35" x14ac:dyDescent="0.35">
      <c r="A145">
        <v>143</v>
      </c>
      <c r="B145">
        <f t="shared" si="73"/>
        <v>92</v>
      </c>
      <c r="C145">
        <f t="shared" si="74"/>
        <v>2038</v>
      </c>
      <c r="D145">
        <f t="shared" si="75"/>
        <v>6.5826878937676914E-2</v>
      </c>
      <c r="E145">
        <f t="shared" si="76"/>
        <v>5.6583892916932665E-3</v>
      </c>
      <c r="F145">
        <f t="shared" si="77"/>
        <v>0.16545370659949774</v>
      </c>
      <c r="G145">
        <f t="shared" si="78"/>
        <v>29.074971098104228</v>
      </c>
      <c r="H145" t="b">
        <f t="shared" si="79"/>
        <v>0</v>
      </c>
      <c r="I145">
        <f t="shared" si="80"/>
        <v>1</v>
      </c>
      <c r="J145">
        <f t="shared" si="81"/>
        <v>1145.8099412653776</v>
      </c>
      <c r="K145">
        <f t="shared" si="82"/>
        <v>7.5193972394168451</v>
      </c>
      <c r="L145">
        <f t="shared" si="83"/>
        <v>33503.969428052267</v>
      </c>
      <c r="M145">
        <f t="shared" si="84"/>
        <v>219.87036955586504</v>
      </c>
      <c r="N145">
        <f t="shared" si="66"/>
        <v>0.58184898580545719</v>
      </c>
      <c r="O145">
        <f t="shared" si="85"/>
        <v>0.99577082325873822</v>
      </c>
      <c r="P145">
        <f t="shared" si="86"/>
        <v>1153.3293385047944</v>
      </c>
      <c r="Q145">
        <f t="shared" si="87"/>
        <v>6.1226449308159986E-2</v>
      </c>
      <c r="R145">
        <f t="shared" si="88"/>
        <v>5.2512461581101233E-3</v>
      </c>
      <c r="S145">
        <f t="shared" si="89"/>
        <v>1153.8138895494153</v>
      </c>
      <c r="T145">
        <f t="shared" si="90"/>
        <v>33503.969428052267</v>
      </c>
      <c r="U145">
        <f t="shared" si="67"/>
        <v>2559997.471968628</v>
      </c>
      <c r="V145">
        <f t="shared" si="91"/>
        <v>319.77989481609444</v>
      </c>
      <c r="W145">
        <f t="shared" si="68"/>
        <v>88048.151908070067</v>
      </c>
      <c r="X145">
        <f t="shared" si="69"/>
        <v>91929.819853616937</v>
      </c>
      <c r="Y145">
        <f t="shared" si="70"/>
        <v>112859.38332921284</v>
      </c>
      <c r="Z145">
        <f t="shared" si="92"/>
        <v>19577.045417310772</v>
      </c>
      <c r="AA145">
        <f t="shared" si="93"/>
        <v>314.53830120099826</v>
      </c>
      <c r="AB145">
        <f t="shared" si="94"/>
        <v>133</v>
      </c>
      <c r="AC145">
        <f>$AL$7*INDEX(I_cur,MATCH(AB145-$AL$13,cpi_u,0))/INDEX(I_cur,MATCH(AB2-$AL$13,cpi_u,0))</f>
        <v>1145.809941265378</v>
      </c>
      <c r="AD145" t="b">
        <f t="shared" si="95"/>
        <v>1</v>
      </c>
      <c r="AE145" t="b">
        <f t="shared" si="96"/>
        <v>1</v>
      </c>
      <c r="AF145" t="b">
        <f t="shared" si="71"/>
        <v>1</v>
      </c>
      <c r="AG145" t="b">
        <f t="shared" si="97"/>
        <v>1</v>
      </c>
      <c r="AH145" t="b">
        <f t="shared" si="72"/>
        <v>1</v>
      </c>
      <c r="AI145" t="b">
        <f t="shared" si="98"/>
        <v>1</v>
      </c>
    </row>
    <row r="146" spans="1:35" x14ac:dyDescent="0.35">
      <c r="A146">
        <v>144</v>
      </c>
      <c r="B146">
        <f t="shared" si="73"/>
        <v>93</v>
      </c>
      <c r="C146">
        <f t="shared" si="74"/>
        <v>2038</v>
      </c>
      <c r="D146">
        <f t="shared" si="75"/>
        <v>7.4267521074518006E-2</v>
      </c>
      <c r="E146">
        <f t="shared" si="76"/>
        <v>6.4101985966228403E-3</v>
      </c>
      <c r="F146">
        <f t="shared" si="77"/>
        <v>0.18637633892991737</v>
      </c>
      <c r="G146">
        <f t="shared" si="78"/>
        <v>28.88859475917431</v>
      </c>
      <c r="H146" t="b">
        <f t="shared" si="79"/>
        <v>0</v>
      </c>
      <c r="I146">
        <f t="shared" si="80"/>
        <v>1</v>
      </c>
      <c r="J146">
        <f t="shared" si="81"/>
        <v>1145.8099412653776</v>
      </c>
      <c r="K146">
        <f t="shared" si="82"/>
        <v>7.5379421015343615</v>
      </c>
      <c r="L146">
        <f t="shared" si="83"/>
        <v>33314.390926211359</v>
      </c>
      <c r="M146">
        <f t="shared" si="84"/>
        <v>219.1654487412946</v>
      </c>
      <c r="N146">
        <f t="shared" si="66"/>
        <v>0.57938676189898786</v>
      </c>
      <c r="O146">
        <f t="shared" si="85"/>
        <v>0.99576827670660828</v>
      </c>
      <c r="P146">
        <f t="shared" si="86"/>
        <v>1153.3478833669119</v>
      </c>
      <c r="Q146">
        <f t="shared" si="87"/>
        <v>6.9077202013736433E-2</v>
      </c>
      <c r="R146">
        <f t="shared" si="88"/>
        <v>5.9471559806609786E-3</v>
      </c>
      <c r="S146">
        <f t="shared" si="89"/>
        <v>1153.8336294451274</v>
      </c>
      <c r="T146">
        <f t="shared" si="90"/>
        <v>33314.390926211359</v>
      </c>
      <c r="U146">
        <f t="shared" si="67"/>
        <v>2536883.7540056938</v>
      </c>
      <c r="V146">
        <f t="shared" si="91"/>
        <v>316.89266450437384</v>
      </c>
      <c r="W146">
        <f t="shared" si="68"/>
        <v>87816.1009614371</v>
      </c>
      <c r="X146">
        <f t="shared" si="69"/>
        <v>91695.700218335172</v>
      </c>
      <c r="Y146">
        <f t="shared" si="70"/>
        <v>112076.17076052222</v>
      </c>
      <c r="Z146">
        <f t="shared" si="92"/>
        <v>19383.944573142606</v>
      </c>
      <c r="AA146">
        <f t="shared" si="93"/>
        <v>311.12460883045168</v>
      </c>
      <c r="AB146">
        <f t="shared" si="94"/>
        <v>133</v>
      </c>
      <c r="AC146">
        <f>$AL$7*INDEX(I_cur,MATCH(AB146-$AL$13,cpi_u,0))/INDEX(I_cur,MATCH(AB2-$AL$13,cpi_u,0))</f>
        <v>1145.809941265378</v>
      </c>
      <c r="AD146" t="b">
        <f t="shared" si="95"/>
        <v>1</v>
      </c>
      <c r="AE146" t="b">
        <f t="shared" si="96"/>
        <v>1</v>
      </c>
      <c r="AF146" t="b">
        <f t="shared" si="71"/>
        <v>1</v>
      </c>
      <c r="AG146" t="b">
        <f t="shared" si="97"/>
        <v>1</v>
      </c>
      <c r="AH146" t="b">
        <f t="shared" si="72"/>
        <v>1</v>
      </c>
      <c r="AI146" t="b">
        <f t="shared" si="98"/>
        <v>1</v>
      </c>
    </row>
    <row r="147" spans="1:35" x14ac:dyDescent="0.35">
      <c r="A147">
        <v>145</v>
      </c>
      <c r="B147">
        <f t="shared" si="73"/>
        <v>93</v>
      </c>
      <c r="C147">
        <f t="shared" si="74"/>
        <v>2039</v>
      </c>
      <c r="D147">
        <f t="shared" si="75"/>
        <v>7.3620212787584599E-2</v>
      </c>
      <c r="E147">
        <f t="shared" si="76"/>
        <v>6.3523207452607089E-3</v>
      </c>
      <c r="F147">
        <f t="shared" si="77"/>
        <v>0.18350961979013278</v>
      </c>
      <c r="G147">
        <f t="shared" si="78"/>
        <v>28.705085139384177</v>
      </c>
      <c r="H147" t="b">
        <f t="shared" si="79"/>
        <v>1</v>
      </c>
      <c r="I147">
        <f t="shared" si="80"/>
        <v>1.0299999999999998</v>
      </c>
      <c r="J147">
        <f t="shared" si="81"/>
        <v>1180.1842395033386</v>
      </c>
      <c r="K147">
        <f t="shared" si="82"/>
        <v>7.5565327002847464</v>
      </c>
      <c r="L147">
        <f t="shared" si="83"/>
        <v>34093.864236176269</v>
      </c>
      <c r="M147">
        <f t="shared" si="84"/>
        <v>218.29761096297523</v>
      </c>
      <c r="N147">
        <f t="shared" si="66"/>
        <v>0.57693350933634857</v>
      </c>
      <c r="O147">
        <f t="shared" si="85"/>
        <v>0.9957657773287768</v>
      </c>
      <c r="P147">
        <f t="shared" si="86"/>
        <v>1187.7407722036235</v>
      </c>
      <c r="Q147">
        <f t="shared" si="87"/>
        <v>6.8475132028704894E-2</v>
      </c>
      <c r="R147">
        <f t="shared" si="88"/>
        <v>5.893596934348766E-3</v>
      </c>
      <c r="S147">
        <f t="shared" si="89"/>
        <v>1188.2277162627086</v>
      </c>
      <c r="T147">
        <f t="shared" si="90"/>
        <v>34093.864236176269</v>
      </c>
      <c r="U147">
        <f t="shared" si="67"/>
        <v>2512899.1993729938</v>
      </c>
      <c r="V147">
        <f t="shared" si="91"/>
        <v>313.8966543748179</v>
      </c>
      <c r="W147">
        <f t="shared" si="68"/>
        <v>87541.952485806294</v>
      </c>
      <c r="X147">
        <f t="shared" si="69"/>
        <v>91419.769825554453</v>
      </c>
      <c r="Y147">
        <f t="shared" si="70"/>
        <v>111313.07689245115</v>
      </c>
      <c r="Z147">
        <f t="shared" si="92"/>
        <v>19753.533600421877</v>
      </c>
      <c r="AA147">
        <f t="shared" si="93"/>
        <v>307.57624432352577</v>
      </c>
      <c r="AB147">
        <f t="shared" si="94"/>
        <v>145</v>
      </c>
      <c r="AC147">
        <f>$AL$7*INDEX(I_cur,MATCH(AB147-$AL$13,cpi_u,0))/INDEX(I_cur,MATCH(AB2-$AL$13,cpi_u,0))</f>
        <v>1180.1842395033393</v>
      </c>
      <c r="AD147" t="b">
        <f t="shared" si="95"/>
        <v>1</v>
      </c>
      <c r="AE147" t="b">
        <f t="shared" si="96"/>
        <v>1</v>
      </c>
      <c r="AF147" t="b">
        <f t="shared" si="71"/>
        <v>1</v>
      </c>
      <c r="AG147" t="b">
        <f t="shared" si="97"/>
        <v>1</v>
      </c>
      <c r="AH147" t="b">
        <f t="shared" si="72"/>
        <v>1</v>
      </c>
      <c r="AI147" t="b">
        <f t="shared" si="98"/>
        <v>1</v>
      </c>
    </row>
    <row r="148" spans="1:35" x14ac:dyDescent="0.35">
      <c r="A148">
        <v>146</v>
      </c>
      <c r="B148">
        <f t="shared" si="73"/>
        <v>93</v>
      </c>
      <c r="C148">
        <f t="shared" si="74"/>
        <v>2039</v>
      </c>
      <c r="D148">
        <f t="shared" si="75"/>
        <v>7.3620212787584599E-2</v>
      </c>
      <c r="E148">
        <f t="shared" si="76"/>
        <v>6.3523207452607089E-3</v>
      </c>
      <c r="F148">
        <f t="shared" si="77"/>
        <v>0.18234390782538501</v>
      </c>
      <c r="G148">
        <f t="shared" si="78"/>
        <v>28.522741231558793</v>
      </c>
      <c r="H148" t="b">
        <f t="shared" si="79"/>
        <v>0</v>
      </c>
      <c r="I148">
        <f t="shared" si="80"/>
        <v>1</v>
      </c>
      <c r="J148">
        <f t="shared" si="81"/>
        <v>1180.1842395033386</v>
      </c>
      <c r="K148">
        <f t="shared" si="82"/>
        <v>7.5751691484668866</v>
      </c>
      <c r="L148">
        <f t="shared" si="83"/>
        <v>33877.289075102701</v>
      </c>
      <c r="M148">
        <f t="shared" si="84"/>
        <v>217.44587535197832</v>
      </c>
      <c r="N148">
        <f t="shared" si="66"/>
        <v>0.57448922928225554</v>
      </c>
      <c r="O148">
        <f t="shared" si="85"/>
        <v>0.99576332451740457</v>
      </c>
      <c r="P148">
        <f t="shared" si="86"/>
        <v>1187.7594086518054</v>
      </c>
      <c r="Q148">
        <f t="shared" si="87"/>
        <v>6.8475132028704894E-2</v>
      </c>
      <c r="R148">
        <f t="shared" si="88"/>
        <v>5.893596934348766E-3</v>
      </c>
      <c r="S148">
        <f t="shared" si="89"/>
        <v>1188.2475536463044</v>
      </c>
      <c r="T148">
        <f t="shared" si="90"/>
        <v>33877.289075102701</v>
      </c>
      <c r="U148">
        <f t="shared" si="67"/>
        <v>2489040.1206103107</v>
      </c>
      <c r="V148">
        <f t="shared" si="91"/>
        <v>310.91631795625392</v>
      </c>
      <c r="W148">
        <f t="shared" si="68"/>
        <v>87265.108931967901</v>
      </c>
      <c r="X148">
        <f t="shared" si="69"/>
        <v>91141.262574869354</v>
      </c>
      <c r="Y148">
        <f t="shared" si="70"/>
        <v>110558.52733024207</v>
      </c>
      <c r="Z148">
        <f t="shared" si="92"/>
        <v>19544.943272900942</v>
      </c>
      <c r="AA148">
        <f t="shared" si="93"/>
        <v>304.06988783149609</v>
      </c>
      <c r="AB148">
        <f t="shared" si="94"/>
        <v>145</v>
      </c>
      <c r="AC148">
        <f>$AL$7*INDEX(I_cur,MATCH(AB148-$AL$13,cpi_u,0))/INDEX(I_cur,MATCH(AB2-$AL$13,cpi_u,0))</f>
        <v>1180.1842395033393</v>
      </c>
      <c r="AD148" t="b">
        <f t="shared" si="95"/>
        <v>1</v>
      </c>
      <c r="AE148" t="b">
        <f t="shared" si="96"/>
        <v>1</v>
      </c>
      <c r="AF148" t="b">
        <f t="shared" si="71"/>
        <v>1</v>
      </c>
      <c r="AG148" t="b">
        <f t="shared" si="97"/>
        <v>1</v>
      </c>
      <c r="AH148" t="b">
        <f t="shared" si="72"/>
        <v>1</v>
      </c>
      <c r="AI148" t="b">
        <f t="shared" si="98"/>
        <v>1</v>
      </c>
    </row>
    <row r="149" spans="1:35" x14ac:dyDescent="0.35">
      <c r="A149">
        <v>147</v>
      </c>
      <c r="B149">
        <f t="shared" si="73"/>
        <v>93</v>
      </c>
      <c r="C149">
        <f t="shared" si="74"/>
        <v>2039</v>
      </c>
      <c r="D149">
        <f t="shared" si="75"/>
        <v>7.3620212787584599E-2</v>
      </c>
      <c r="E149">
        <f t="shared" si="76"/>
        <v>6.3523207452607089E-3</v>
      </c>
      <c r="F149">
        <f t="shared" si="77"/>
        <v>0.18118560083693391</v>
      </c>
      <c r="G149">
        <f t="shared" si="78"/>
        <v>28.34155563072186</v>
      </c>
      <c r="H149" t="b">
        <f t="shared" si="79"/>
        <v>0</v>
      </c>
      <c r="I149">
        <f t="shared" si="80"/>
        <v>1</v>
      </c>
      <c r="J149">
        <f t="shared" si="81"/>
        <v>1180.1842395033386</v>
      </c>
      <c r="K149">
        <f t="shared" si="82"/>
        <v>7.5938515591578364</v>
      </c>
      <c r="L149">
        <f t="shared" si="83"/>
        <v>33662.089668917732</v>
      </c>
      <c r="M149">
        <f t="shared" si="84"/>
        <v>216.59746297272824</v>
      </c>
      <c r="N149">
        <f t="shared" si="66"/>
        <v>0.57205392214248929</v>
      </c>
      <c r="O149">
        <f t="shared" si="85"/>
        <v>0.9957609176714961</v>
      </c>
      <c r="P149">
        <f t="shared" si="86"/>
        <v>1187.7780910624965</v>
      </c>
      <c r="Q149">
        <f t="shared" si="87"/>
        <v>6.8475132028704894E-2</v>
      </c>
      <c r="R149">
        <f t="shared" si="88"/>
        <v>5.893596934348766E-3</v>
      </c>
      <c r="S149">
        <f t="shared" si="89"/>
        <v>1188.2674399542398</v>
      </c>
      <c r="T149">
        <f t="shared" si="90"/>
        <v>33662.089668917732</v>
      </c>
      <c r="U149">
        <f t="shared" si="67"/>
        <v>2465305.420032551</v>
      </c>
      <c r="V149">
        <f t="shared" si="91"/>
        <v>307.95151813228733</v>
      </c>
      <c r="W149">
        <f t="shared" si="68"/>
        <v>86985.536438239607</v>
      </c>
      <c r="X149">
        <f t="shared" si="69"/>
        <v>90860.146863547576</v>
      </c>
      <c r="Y149">
        <f t="shared" si="70"/>
        <v>109812.48691624067</v>
      </c>
      <c r="Z149">
        <f t="shared" si="92"/>
        <v>19338.507949926723</v>
      </c>
      <c r="AA149">
        <f t="shared" si="93"/>
        <v>300.59778334500339</v>
      </c>
      <c r="AB149">
        <f t="shared" si="94"/>
        <v>145</v>
      </c>
      <c r="AC149">
        <f>$AL$7*INDEX(I_cur,MATCH(AB149-$AL$13,cpi_u,0))/INDEX(I_cur,MATCH(AB2-$AL$13,cpi_u,0))</f>
        <v>1180.1842395033393</v>
      </c>
      <c r="AD149" t="b">
        <f t="shared" si="95"/>
        <v>1</v>
      </c>
      <c r="AE149" t="b">
        <f t="shared" si="96"/>
        <v>1</v>
      </c>
      <c r="AF149" t="b">
        <f t="shared" si="71"/>
        <v>1</v>
      </c>
      <c r="AG149" t="b">
        <f t="shared" si="97"/>
        <v>1</v>
      </c>
      <c r="AH149" t="b">
        <f t="shared" si="72"/>
        <v>1</v>
      </c>
      <c r="AI149" t="b">
        <f t="shared" si="98"/>
        <v>1</v>
      </c>
    </row>
    <row r="150" spans="1:35" x14ac:dyDescent="0.35">
      <c r="A150">
        <v>148</v>
      </c>
      <c r="B150">
        <f t="shared" si="73"/>
        <v>93</v>
      </c>
      <c r="C150">
        <f t="shared" si="74"/>
        <v>2039</v>
      </c>
      <c r="D150">
        <f t="shared" si="75"/>
        <v>7.3620212787584599E-2</v>
      </c>
      <c r="E150">
        <f t="shared" si="76"/>
        <v>6.3523207452607089E-3</v>
      </c>
      <c r="F150">
        <f t="shared" si="77"/>
        <v>0.18003465178599493</v>
      </c>
      <c r="G150">
        <f t="shared" si="78"/>
        <v>28.161520978935865</v>
      </c>
      <c r="H150" t="b">
        <f t="shared" si="79"/>
        <v>0</v>
      </c>
      <c r="I150">
        <f t="shared" si="80"/>
        <v>1</v>
      </c>
      <c r="J150">
        <f t="shared" si="81"/>
        <v>1180.1842395033386</v>
      </c>
      <c r="K150">
        <f t="shared" si="82"/>
        <v>7.6125800457135488</v>
      </c>
      <c r="L150">
        <f t="shared" si="83"/>
        <v>33448.257278385041</v>
      </c>
      <c r="M150">
        <f t="shared" si="84"/>
        <v>215.7523608589137</v>
      </c>
      <c r="N150">
        <f t="shared" si="66"/>
        <v>0.56962758757934151</v>
      </c>
      <c r="O150">
        <f t="shared" si="85"/>
        <v>0.99575855619683451</v>
      </c>
      <c r="P150">
        <f t="shared" si="86"/>
        <v>1187.7968195490521</v>
      </c>
      <c r="Q150">
        <f t="shared" si="87"/>
        <v>6.8475132028704894E-2</v>
      </c>
      <c r="R150">
        <f t="shared" si="88"/>
        <v>5.893596934348766E-3</v>
      </c>
      <c r="S150">
        <f t="shared" si="89"/>
        <v>1188.2873753071751</v>
      </c>
      <c r="T150">
        <f t="shared" si="90"/>
        <v>33448.257278385041</v>
      </c>
      <c r="U150">
        <f t="shared" si="67"/>
        <v>2441694.0098509407</v>
      </c>
      <c r="V150">
        <f t="shared" si="91"/>
        <v>305.00211902271371</v>
      </c>
      <c r="W150">
        <f t="shared" si="68"/>
        <v>86703.200856135183</v>
      </c>
      <c r="X150">
        <f t="shared" si="69"/>
        <v>90576.390844020818</v>
      </c>
      <c r="Y150">
        <f t="shared" si="70"/>
        <v>109074.92109924565</v>
      </c>
      <c r="Z150">
        <f t="shared" si="92"/>
        <v>19134.206764931227</v>
      </c>
      <c r="AA150">
        <f t="shared" si="93"/>
        <v>297.15960550633883</v>
      </c>
      <c r="AB150">
        <f t="shared" si="94"/>
        <v>145</v>
      </c>
      <c r="AC150">
        <f>$AL$7*INDEX(I_cur,MATCH(AB150-$AL$13,cpi_u,0))/INDEX(I_cur,MATCH(AB2-$AL$13,cpi_u,0))</f>
        <v>1180.1842395033393</v>
      </c>
      <c r="AD150" t="b">
        <f t="shared" si="95"/>
        <v>1</v>
      </c>
      <c r="AE150" t="b">
        <f t="shared" si="96"/>
        <v>1</v>
      </c>
      <c r="AF150" t="b">
        <f t="shared" si="71"/>
        <v>1</v>
      </c>
      <c r="AG150" t="b">
        <f t="shared" si="97"/>
        <v>1</v>
      </c>
      <c r="AH150" t="b">
        <f t="shared" si="72"/>
        <v>1</v>
      </c>
      <c r="AI150" t="b">
        <f t="shared" si="98"/>
        <v>1</v>
      </c>
    </row>
    <row r="151" spans="1:35" x14ac:dyDescent="0.35">
      <c r="A151">
        <v>149</v>
      </c>
      <c r="B151">
        <f t="shared" si="73"/>
        <v>93</v>
      </c>
      <c r="C151">
        <f t="shared" si="74"/>
        <v>2039</v>
      </c>
      <c r="D151">
        <f t="shared" si="75"/>
        <v>7.3620212787584599E-2</v>
      </c>
      <c r="E151">
        <f t="shared" si="76"/>
        <v>6.3523207452607089E-3</v>
      </c>
      <c r="F151">
        <f t="shared" si="77"/>
        <v>0.17889101393258897</v>
      </c>
      <c r="G151">
        <f t="shared" si="78"/>
        <v>27.982629965003277</v>
      </c>
      <c r="H151" t="b">
        <f t="shared" si="79"/>
        <v>0</v>
      </c>
      <c r="I151">
        <f t="shared" si="80"/>
        <v>1</v>
      </c>
      <c r="J151">
        <f t="shared" si="81"/>
        <v>1180.1842395033386</v>
      </c>
      <c r="K151">
        <f t="shared" si="82"/>
        <v>7.631354721769533</v>
      </c>
      <c r="L151">
        <f t="shared" si="83"/>
        <v>33235.783219782737</v>
      </c>
      <c r="M151">
        <f t="shared" si="84"/>
        <v>214.91055609481398</v>
      </c>
      <c r="N151">
        <f t="shared" si="66"/>
        <v>0.56721022452682512</v>
      </c>
      <c r="O151">
        <f t="shared" si="85"/>
        <v>0.99575623950590408</v>
      </c>
      <c r="P151">
        <f t="shared" si="86"/>
        <v>1187.8155942251083</v>
      </c>
      <c r="Q151">
        <f t="shared" si="87"/>
        <v>6.8475132028704894E-2</v>
      </c>
      <c r="R151">
        <f t="shared" si="88"/>
        <v>5.893596934348766E-3</v>
      </c>
      <c r="S151">
        <f t="shared" si="89"/>
        <v>1188.3073598260692</v>
      </c>
      <c r="T151">
        <f t="shared" si="90"/>
        <v>33235.783219782737</v>
      </c>
      <c r="U151">
        <f t="shared" si="67"/>
        <v>2418204.8120412547</v>
      </c>
      <c r="V151">
        <f t="shared" si="91"/>
        <v>302.06798596705897</v>
      </c>
      <c r="W151">
        <f t="shared" si="68"/>
        <v>86418.067746512912</v>
      </c>
      <c r="X151">
        <f t="shared" si="69"/>
        <v>90289.96242054904</v>
      </c>
      <c r="Y151">
        <f t="shared" si="70"/>
        <v>108345.79592701995</v>
      </c>
      <c r="Z151">
        <f t="shared" si="92"/>
        <v>18932.019016794799</v>
      </c>
      <c r="AA151">
        <f t="shared" si="93"/>
        <v>293.75503175636504</v>
      </c>
      <c r="AB151">
        <f t="shared" si="94"/>
        <v>145</v>
      </c>
      <c r="AC151">
        <f>$AL$7*INDEX(I_cur,MATCH(AB151-$AL$13,cpi_u,0))/INDEX(I_cur,MATCH(AB2-$AL$13,cpi_u,0))</f>
        <v>1180.1842395033393</v>
      </c>
      <c r="AD151" t="b">
        <f t="shared" si="95"/>
        <v>1</v>
      </c>
      <c r="AE151" t="b">
        <f t="shared" si="96"/>
        <v>1</v>
      </c>
      <c r="AF151" t="b">
        <f t="shared" si="71"/>
        <v>1</v>
      </c>
      <c r="AG151" t="b">
        <f t="shared" si="97"/>
        <v>1</v>
      </c>
      <c r="AH151" t="b">
        <f t="shared" si="72"/>
        <v>1</v>
      </c>
      <c r="AI151" t="b">
        <f t="shared" si="98"/>
        <v>1</v>
      </c>
    </row>
    <row r="152" spans="1:35" x14ac:dyDescent="0.35">
      <c r="A152">
        <v>150</v>
      </c>
      <c r="B152">
        <f t="shared" si="73"/>
        <v>93</v>
      </c>
      <c r="C152">
        <f t="shared" si="74"/>
        <v>2039</v>
      </c>
      <c r="D152">
        <f t="shared" si="75"/>
        <v>7.3620212787584599E-2</v>
      </c>
      <c r="E152">
        <f t="shared" si="76"/>
        <v>6.3523207452607089E-3</v>
      </c>
      <c r="F152">
        <f t="shared" si="77"/>
        <v>0.17775464083364426</v>
      </c>
      <c r="G152">
        <f t="shared" si="78"/>
        <v>27.804875324169632</v>
      </c>
      <c r="H152" t="b">
        <f t="shared" si="79"/>
        <v>0</v>
      </c>
      <c r="I152">
        <f t="shared" si="80"/>
        <v>1</v>
      </c>
      <c r="J152">
        <f t="shared" si="81"/>
        <v>1180.1842395033386</v>
      </c>
      <c r="K152">
        <f t="shared" si="82"/>
        <v>7.6501757012415608</v>
      </c>
      <c r="L152">
        <f t="shared" si="83"/>
        <v>33024.658864550729</v>
      </c>
      <c r="M152">
        <f t="shared" si="84"/>
        <v>214.07203581510205</v>
      </c>
      <c r="N152">
        <f t="shared" si="66"/>
        <v>0.5648018312056563</v>
      </c>
      <c r="O152">
        <f t="shared" si="85"/>
        <v>0.99575396701782315</v>
      </c>
      <c r="P152">
        <f t="shared" si="86"/>
        <v>1187.8344152045802</v>
      </c>
      <c r="Q152">
        <f t="shared" si="87"/>
        <v>6.8475132028704894E-2</v>
      </c>
      <c r="R152">
        <f t="shared" si="88"/>
        <v>5.893596934348766E-3</v>
      </c>
      <c r="S152">
        <f t="shared" si="89"/>
        <v>1188.3273936321777</v>
      </c>
      <c r="T152">
        <f t="shared" si="90"/>
        <v>33024.658864550729</v>
      </c>
      <c r="U152">
        <f t="shared" si="67"/>
        <v>2394836.7582141464</v>
      </c>
      <c r="V152">
        <f t="shared" si="91"/>
        <v>299.14898550838149</v>
      </c>
      <c r="W152">
        <f t="shared" si="68"/>
        <v>86130.102375694303</v>
      </c>
      <c r="X152">
        <f t="shared" si="69"/>
        <v>90000.829245862813</v>
      </c>
      <c r="Y152">
        <f t="shared" si="70"/>
        <v>107625.07803894875</v>
      </c>
      <c r="Z152">
        <f t="shared" si="92"/>
        <v>18731.924169483624</v>
      </c>
      <c r="AA152">
        <f t="shared" si="93"/>
        <v>290.38374231804676</v>
      </c>
      <c r="AB152">
        <f t="shared" si="94"/>
        <v>145</v>
      </c>
      <c r="AC152">
        <f>$AL$7*INDEX(I_cur,MATCH(AB152-$AL$13,cpi_u,0))/INDEX(I_cur,MATCH(AB2-$AL$13,cpi_u,0))</f>
        <v>1180.1842395033393</v>
      </c>
      <c r="AD152" t="b">
        <f t="shared" si="95"/>
        <v>1</v>
      </c>
      <c r="AE152" t="b">
        <f t="shared" si="96"/>
        <v>1</v>
      </c>
      <c r="AF152" t="b">
        <f t="shared" si="71"/>
        <v>1</v>
      </c>
      <c r="AG152" t="b">
        <f t="shared" si="97"/>
        <v>1</v>
      </c>
      <c r="AH152" t="b">
        <f t="shared" si="72"/>
        <v>1</v>
      </c>
      <c r="AI152" t="b">
        <f t="shared" si="98"/>
        <v>1</v>
      </c>
    </row>
    <row r="153" spans="1:35" x14ac:dyDescent="0.35">
      <c r="A153">
        <v>151</v>
      </c>
      <c r="B153">
        <f t="shared" si="73"/>
        <v>93</v>
      </c>
      <c r="C153">
        <f t="shared" si="74"/>
        <v>2039</v>
      </c>
      <c r="D153">
        <f t="shared" si="75"/>
        <v>7.3620212787584599E-2</v>
      </c>
      <c r="E153">
        <f t="shared" si="76"/>
        <v>6.3523207452607089E-3</v>
      </c>
      <c r="F153">
        <f t="shared" si="77"/>
        <v>0.17662548634111033</v>
      </c>
      <c r="G153">
        <f t="shared" si="78"/>
        <v>27.628249837828523</v>
      </c>
      <c r="H153" t="b">
        <f t="shared" si="79"/>
        <v>0</v>
      </c>
      <c r="I153">
        <f t="shared" si="80"/>
        <v>1</v>
      </c>
      <c r="J153">
        <f t="shared" si="81"/>
        <v>1180.1842395033386</v>
      </c>
      <c r="K153">
        <f t="shared" si="82"/>
        <v>7.6690430983263429</v>
      </c>
      <c r="L153">
        <f t="shared" si="83"/>
        <v>32814.875638940284</v>
      </c>
      <c r="M153">
        <f t="shared" si="84"/>
        <v>213.23678720464756</v>
      </c>
      <c r="N153">
        <f t="shared" si="66"/>
        <v>0.5624024051380081</v>
      </c>
      <c r="O153">
        <f t="shared" si="85"/>
        <v>0.99575173815827356</v>
      </c>
      <c r="P153">
        <f t="shared" si="86"/>
        <v>1187.8532826016649</v>
      </c>
      <c r="Q153">
        <f t="shared" si="87"/>
        <v>6.8475132028704894E-2</v>
      </c>
      <c r="R153">
        <f t="shared" si="88"/>
        <v>5.893596934348766E-3</v>
      </c>
      <c r="S153">
        <f t="shared" si="89"/>
        <v>1188.3474768470569</v>
      </c>
      <c r="T153">
        <f t="shared" si="90"/>
        <v>32814.875638940284</v>
      </c>
      <c r="U153">
        <f t="shared" si="67"/>
        <v>2371588.7894875375</v>
      </c>
      <c r="V153">
        <f t="shared" si="91"/>
        <v>296.24498537733217</v>
      </c>
      <c r="W153">
        <f t="shared" si="68"/>
        <v>85839.269711553177</v>
      </c>
      <c r="X153">
        <f t="shared" si="69"/>
        <v>89708.958717783433</v>
      </c>
      <c r="Y153">
        <f t="shared" si="70"/>
        <v>106912.73465882787</v>
      </c>
      <c r="Z153">
        <f t="shared" si="92"/>
        <v>18533.901851659353</v>
      </c>
      <c r="AA153">
        <f t="shared" si="93"/>
        <v>287.04542017988143</v>
      </c>
      <c r="AB153">
        <f t="shared" si="94"/>
        <v>145</v>
      </c>
      <c r="AC153">
        <f>$AL$7*INDEX(I_cur,MATCH(AB153-$AL$13,cpi_u,0))/INDEX(I_cur,MATCH(AB2-$AL$13,cpi_u,0))</f>
        <v>1180.1842395033393</v>
      </c>
      <c r="AD153" t="b">
        <f t="shared" si="95"/>
        <v>1</v>
      </c>
      <c r="AE153" t="b">
        <f t="shared" si="96"/>
        <v>1</v>
      </c>
      <c r="AF153" t="b">
        <f t="shared" si="71"/>
        <v>1</v>
      </c>
      <c r="AG153" t="b">
        <f t="shared" si="97"/>
        <v>1</v>
      </c>
      <c r="AH153" t="b">
        <f t="shared" si="72"/>
        <v>1</v>
      </c>
      <c r="AI153" t="b">
        <f t="shared" si="98"/>
        <v>1</v>
      </c>
    </row>
    <row r="154" spans="1:35" x14ac:dyDescent="0.35">
      <c r="A154">
        <v>152</v>
      </c>
      <c r="B154">
        <f t="shared" si="73"/>
        <v>93</v>
      </c>
      <c r="C154">
        <f t="shared" si="74"/>
        <v>2039</v>
      </c>
      <c r="D154">
        <f t="shared" si="75"/>
        <v>7.3620212787584599E-2</v>
      </c>
      <c r="E154">
        <f t="shared" si="76"/>
        <v>6.3523207452607089E-3</v>
      </c>
      <c r="F154">
        <f t="shared" si="77"/>
        <v>0.17550350460008393</v>
      </c>
      <c r="G154">
        <f t="shared" si="78"/>
        <v>27.45274633322844</v>
      </c>
      <c r="H154" t="b">
        <f t="shared" si="79"/>
        <v>0</v>
      </c>
      <c r="I154">
        <f t="shared" si="80"/>
        <v>1</v>
      </c>
      <c r="J154">
        <f t="shared" si="81"/>
        <v>1180.1842395033386</v>
      </c>
      <c r="K154">
        <f t="shared" si="82"/>
        <v>7.6879570275022404</v>
      </c>
      <c r="L154">
        <f t="shared" si="83"/>
        <v>32606.425023665895</v>
      </c>
      <c r="M154">
        <f t="shared" si="84"/>
        <v>212.40479749832144</v>
      </c>
      <c r="N154">
        <f t="shared" si="66"/>
        <v>0.56001194316203906</v>
      </c>
      <c r="O154">
        <f t="shared" si="85"/>
        <v>0.9957495523594313</v>
      </c>
      <c r="P154">
        <f t="shared" si="86"/>
        <v>1187.8721965308409</v>
      </c>
      <c r="Q154">
        <f t="shared" si="87"/>
        <v>6.8475132028704894E-2</v>
      </c>
      <c r="R154">
        <f t="shared" si="88"/>
        <v>5.893596934348766E-3</v>
      </c>
      <c r="S154">
        <f t="shared" si="89"/>
        <v>1188.3676095925618</v>
      </c>
      <c r="T154">
        <f t="shared" si="90"/>
        <v>32606.425023665895</v>
      </c>
      <c r="U154">
        <f t="shared" si="67"/>
        <v>2348459.8563610362</v>
      </c>
      <c r="V154">
        <f t="shared" si="91"/>
        <v>293.35585447646707</v>
      </c>
      <c r="W154">
        <f t="shared" si="68"/>
        <v>85545.534419574353</v>
      </c>
      <c r="X154">
        <f t="shared" si="69"/>
        <v>89414.317975820464</v>
      </c>
      <c r="Y154">
        <f t="shared" si="70"/>
        <v>106208.73358778992</v>
      </c>
      <c r="Z154">
        <f t="shared" si="92"/>
        <v>18337.931856261832</v>
      </c>
      <c r="AA154">
        <f t="shared" si="93"/>
        <v>283.73975107923422</v>
      </c>
      <c r="AB154">
        <f t="shared" si="94"/>
        <v>145</v>
      </c>
      <c r="AC154">
        <f>$AL$7*INDEX(I_cur,MATCH(AB154-$AL$13,cpi_u,0))/INDEX(I_cur,MATCH(AB2-$AL$13,cpi_u,0))</f>
        <v>1180.1842395033393</v>
      </c>
      <c r="AD154" t="b">
        <f t="shared" si="95"/>
        <v>1</v>
      </c>
      <c r="AE154" t="b">
        <f t="shared" si="96"/>
        <v>1</v>
      </c>
      <c r="AF154" t="b">
        <f t="shared" si="71"/>
        <v>1</v>
      </c>
      <c r="AG154" t="b">
        <f t="shared" si="97"/>
        <v>1</v>
      </c>
      <c r="AH154" t="b">
        <f t="shared" si="72"/>
        <v>1</v>
      </c>
      <c r="AI154" t="b">
        <f t="shared" si="98"/>
        <v>1</v>
      </c>
    </row>
    <row r="155" spans="1:35" x14ac:dyDescent="0.35">
      <c r="A155">
        <v>153</v>
      </c>
      <c r="B155">
        <f t="shared" si="73"/>
        <v>93</v>
      </c>
      <c r="C155">
        <f t="shared" si="74"/>
        <v>2039</v>
      </c>
      <c r="D155">
        <f t="shared" si="75"/>
        <v>7.3620212787584599E-2</v>
      </c>
      <c r="E155">
        <f t="shared" si="76"/>
        <v>6.3523207452607089E-3</v>
      </c>
      <c r="F155">
        <f t="shared" si="77"/>
        <v>0.17438865004694687</v>
      </c>
      <c r="G155">
        <f t="shared" si="78"/>
        <v>27.278357683181493</v>
      </c>
      <c r="H155" t="b">
        <f t="shared" si="79"/>
        <v>0</v>
      </c>
      <c r="I155">
        <f t="shared" si="80"/>
        <v>1</v>
      </c>
      <c r="J155">
        <f t="shared" si="81"/>
        <v>1180.1842395033386</v>
      </c>
      <c r="K155">
        <f t="shared" si="82"/>
        <v>7.7069176035299378</v>
      </c>
      <c r="L155">
        <f t="shared" si="83"/>
        <v>32399.298553559274</v>
      </c>
      <c r="M155">
        <f t="shared" si="84"/>
        <v>211.57605398080022</v>
      </c>
      <c r="N155">
        <f t="shared" si="66"/>
        <v>0.55763044144619933</v>
      </c>
      <c r="O155">
        <f t="shared" si="85"/>
        <v>0.99574740905989811</v>
      </c>
      <c r="P155">
        <f t="shared" si="86"/>
        <v>1187.8911571068686</v>
      </c>
      <c r="Q155">
        <f t="shared" si="87"/>
        <v>6.8475132028704894E-2</v>
      </c>
      <c r="R155">
        <f t="shared" si="88"/>
        <v>5.893596934348766E-3</v>
      </c>
      <c r="S155">
        <f t="shared" si="89"/>
        <v>1188.3877919908487</v>
      </c>
      <c r="T155">
        <f t="shared" si="90"/>
        <v>32399.298553559274</v>
      </c>
      <c r="U155">
        <f t="shared" si="67"/>
        <v>2325448.918592344</v>
      </c>
      <c r="V155">
        <f t="shared" si="91"/>
        <v>290.4814628648092</v>
      </c>
      <c r="W155">
        <f t="shared" si="68"/>
        <v>85248.860858881671</v>
      </c>
      <c r="X155">
        <f t="shared" si="69"/>
        <v>89116.873897746205</v>
      </c>
      <c r="Y155">
        <f t="shared" si="70"/>
        <v>105513.04319735656</v>
      </c>
      <c r="Z155">
        <f t="shared" si="92"/>
        <v>18143.99414006577</v>
      </c>
      <c r="AA155">
        <f t="shared" si="93"/>
        <v>280.46642348558572</v>
      </c>
      <c r="AB155">
        <f t="shared" si="94"/>
        <v>145</v>
      </c>
      <c r="AC155">
        <f>$AL$7*INDEX(I_cur,MATCH(AB155-$AL$13,cpi_u,0))/INDEX(I_cur,MATCH(AB2-$AL$13,cpi_u,0))</f>
        <v>1180.1842395033393</v>
      </c>
      <c r="AD155" t="b">
        <f t="shared" si="95"/>
        <v>1</v>
      </c>
      <c r="AE155" t="b">
        <f t="shared" si="96"/>
        <v>1</v>
      </c>
      <c r="AF155" t="b">
        <f t="shared" si="71"/>
        <v>1</v>
      </c>
      <c r="AG155" t="b">
        <f t="shared" si="97"/>
        <v>1</v>
      </c>
      <c r="AH155" t="b">
        <f t="shared" si="72"/>
        <v>1</v>
      </c>
      <c r="AI155" t="b">
        <f t="shared" si="98"/>
        <v>1</v>
      </c>
    </row>
    <row r="156" spans="1:35" x14ac:dyDescent="0.35">
      <c r="A156">
        <v>154</v>
      </c>
      <c r="B156">
        <f t="shared" si="73"/>
        <v>93</v>
      </c>
      <c r="C156">
        <f t="shared" si="74"/>
        <v>2039</v>
      </c>
      <c r="D156">
        <f t="shared" si="75"/>
        <v>7.3620212787584599E-2</v>
      </c>
      <c r="E156">
        <f t="shared" si="76"/>
        <v>6.3523207452607089E-3</v>
      </c>
      <c r="F156">
        <f t="shared" si="77"/>
        <v>0.17328087740751566</v>
      </c>
      <c r="G156">
        <f t="shared" si="78"/>
        <v>27.105076805773976</v>
      </c>
      <c r="H156" t="b">
        <f t="shared" si="79"/>
        <v>0</v>
      </c>
      <c r="I156">
        <f t="shared" si="80"/>
        <v>1</v>
      </c>
      <c r="J156">
        <f t="shared" si="81"/>
        <v>1180.1842395033386</v>
      </c>
      <c r="K156">
        <f t="shared" si="82"/>
        <v>7.7259249414531581</v>
      </c>
      <c r="L156">
        <f t="shared" si="83"/>
        <v>32193.487817225607</v>
      </c>
      <c r="M156">
        <f t="shared" si="84"/>
        <v>210.75054398637229</v>
      </c>
      <c r="N156">
        <f t="shared" si="66"/>
        <v>0.55525789550331661</v>
      </c>
      <c r="O156">
        <f t="shared" si="85"/>
        <v>0.99574530770463399</v>
      </c>
      <c r="P156">
        <f t="shared" si="86"/>
        <v>1187.9101644447917</v>
      </c>
      <c r="Q156">
        <f t="shared" si="87"/>
        <v>6.8475132028704894E-2</v>
      </c>
      <c r="R156">
        <f t="shared" si="88"/>
        <v>5.893596934348766E-3</v>
      </c>
      <c r="S156">
        <f t="shared" si="89"/>
        <v>1188.408024164374</v>
      </c>
      <c r="T156">
        <f t="shared" si="90"/>
        <v>32193.487817225607</v>
      </c>
      <c r="U156">
        <f t="shared" si="67"/>
        <v>2302554.945075613</v>
      </c>
      <c r="V156">
        <f t="shared" si="91"/>
        <v>287.62168174265327</v>
      </c>
      <c r="W156">
        <f t="shared" si="68"/>
        <v>84949.21307823481</v>
      </c>
      <c r="X156">
        <f t="shared" si="69"/>
        <v>88816.59309614684</v>
      </c>
      <c r="Y156">
        <f t="shared" si="70"/>
        <v>104825.6324226211</v>
      </c>
      <c r="Z156">
        <f t="shared" si="92"/>
        <v>17952.068823212354</v>
      </c>
      <c r="AA156">
        <f t="shared" si="93"/>
        <v>277.22512858369777</v>
      </c>
      <c r="AB156">
        <f t="shared" si="94"/>
        <v>145</v>
      </c>
      <c r="AC156">
        <f>$AL$7*INDEX(I_cur,MATCH(AB156-$AL$13,cpi_u,0))/INDEX(I_cur,MATCH(AB2-$AL$13,cpi_u,0))</f>
        <v>1180.1842395033393</v>
      </c>
      <c r="AD156" t="b">
        <f t="shared" si="95"/>
        <v>1</v>
      </c>
      <c r="AE156" t="b">
        <f t="shared" si="96"/>
        <v>1</v>
      </c>
      <c r="AF156" t="b">
        <f t="shared" si="71"/>
        <v>1</v>
      </c>
      <c r="AG156" t="b">
        <f t="shared" si="97"/>
        <v>1</v>
      </c>
      <c r="AH156" t="b">
        <f t="shared" si="72"/>
        <v>1</v>
      </c>
      <c r="AI156" t="b">
        <f t="shared" si="98"/>
        <v>1</v>
      </c>
    </row>
    <row r="157" spans="1:35" x14ac:dyDescent="0.35">
      <c r="A157">
        <v>155</v>
      </c>
      <c r="B157">
        <f t="shared" si="73"/>
        <v>93</v>
      </c>
      <c r="C157">
        <f t="shared" si="74"/>
        <v>2039</v>
      </c>
      <c r="D157">
        <f t="shared" si="75"/>
        <v>7.3620212787584599E-2</v>
      </c>
      <c r="E157">
        <f t="shared" si="76"/>
        <v>6.3523207452607089E-3</v>
      </c>
      <c r="F157">
        <f t="shared" si="77"/>
        <v>0.1721801416952029</v>
      </c>
      <c r="G157">
        <f t="shared" si="78"/>
        <v>26.932896664078772</v>
      </c>
      <c r="H157" t="b">
        <f t="shared" si="79"/>
        <v>0</v>
      </c>
      <c r="I157">
        <f t="shared" si="80"/>
        <v>1</v>
      </c>
      <c r="J157">
        <f t="shared" si="81"/>
        <v>1180.1842395033386</v>
      </c>
      <c r="K157">
        <f t="shared" si="82"/>
        <v>7.744979156599352</v>
      </c>
      <c r="L157">
        <f t="shared" si="83"/>
        <v>31988.984456701943</v>
      </c>
      <c r="M157">
        <f t="shared" si="84"/>
        <v>209.92825489874397</v>
      </c>
      <c r="N157">
        <f t="shared" si="66"/>
        <v>0.55289430020446528</v>
      </c>
      <c r="O157">
        <f t="shared" si="85"/>
        <v>0.99574324774489009</v>
      </c>
      <c r="P157">
        <f t="shared" si="86"/>
        <v>1187.929218659938</v>
      </c>
      <c r="Q157">
        <f t="shared" si="87"/>
        <v>6.8475132028704894E-2</v>
      </c>
      <c r="R157">
        <f t="shared" si="88"/>
        <v>5.893596934348766E-3</v>
      </c>
      <c r="S157">
        <f t="shared" si="89"/>
        <v>1188.4283062358975</v>
      </c>
      <c r="T157">
        <f t="shared" si="90"/>
        <v>31988.984456701943</v>
      </c>
      <c r="U157">
        <f t="shared" si="67"/>
        <v>2279776.9137217207</v>
      </c>
      <c r="V157">
        <f t="shared" si="91"/>
        <v>284.77638343661079</v>
      </c>
      <c r="W157">
        <f t="shared" si="68"/>
        <v>84646.554811994254</v>
      </c>
      <c r="X157">
        <f t="shared" si="69"/>
        <v>88513.441914949668</v>
      </c>
      <c r="Y157">
        <f t="shared" si="70"/>
        <v>104146.47075555709</v>
      </c>
      <c r="Z157">
        <f t="shared" si="92"/>
        <v>17762.136188716628</v>
      </c>
      <c r="AA157">
        <f t="shared" si="93"/>
        <v>274.01556025670379</v>
      </c>
      <c r="AB157">
        <f t="shared" si="94"/>
        <v>145</v>
      </c>
      <c r="AC157">
        <f>$AL$7*INDEX(I_cur,MATCH(AB157-$AL$13,cpi_u,0))/INDEX(I_cur,MATCH(AB2-$AL$13,cpi_u,0))</f>
        <v>1180.1842395033393</v>
      </c>
      <c r="AD157" t="b">
        <f t="shared" si="95"/>
        <v>1</v>
      </c>
      <c r="AE157" t="b">
        <f t="shared" si="96"/>
        <v>1</v>
      </c>
      <c r="AF157" t="b">
        <f t="shared" si="71"/>
        <v>1</v>
      </c>
      <c r="AG157" t="b">
        <f t="shared" si="97"/>
        <v>1</v>
      </c>
      <c r="AH157" t="b">
        <f t="shared" si="72"/>
        <v>1</v>
      </c>
      <c r="AI157" t="b">
        <f t="shared" si="98"/>
        <v>1</v>
      </c>
    </row>
    <row r="158" spans="1:35" x14ac:dyDescent="0.35">
      <c r="A158">
        <v>156</v>
      </c>
      <c r="B158">
        <f t="shared" si="73"/>
        <v>94</v>
      </c>
      <c r="C158">
        <f t="shared" si="74"/>
        <v>2039</v>
      </c>
      <c r="D158">
        <f t="shared" si="75"/>
        <v>8.3053229778603702E-2</v>
      </c>
      <c r="E158">
        <f t="shared" si="76"/>
        <v>7.1994469317112619E-3</v>
      </c>
      <c r="F158">
        <f t="shared" si="77"/>
        <v>0.19390196025029841</v>
      </c>
      <c r="G158">
        <f t="shared" si="78"/>
        <v>26.738994703828475</v>
      </c>
      <c r="H158" t="b">
        <f t="shared" si="79"/>
        <v>0</v>
      </c>
      <c r="I158">
        <f t="shared" si="80"/>
        <v>1</v>
      </c>
      <c r="J158">
        <f t="shared" si="81"/>
        <v>1180.1842395033386</v>
      </c>
      <c r="K158">
        <f t="shared" si="82"/>
        <v>7.7640803645803924</v>
      </c>
      <c r="L158">
        <f t="shared" si="83"/>
        <v>31785.780167117813</v>
      </c>
      <c r="M158">
        <f t="shared" si="84"/>
        <v>209.10917415084674</v>
      </c>
      <c r="N158">
        <f t="shared" si="66"/>
        <v>0.55053964979262038</v>
      </c>
      <c r="O158">
        <f t="shared" si="85"/>
        <v>0.99574122863814274</v>
      </c>
      <c r="P158">
        <f t="shared" si="86"/>
        <v>1187.9483198679191</v>
      </c>
      <c r="Q158">
        <f t="shared" si="87"/>
        <v>7.7248905689923916E-2</v>
      </c>
      <c r="R158">
        <f t="shared" si="88"/>
        <v>6.6772533367768228E-3</v>
      </c>
      <c r="S158">
        <f t="shared" si="89"/>
        <v>1188.4486383284809</v>
      </c>
      <c r="T158">
        <f t="shared" si="90"/>
        <v>31785.780167117813</v>
      </c>
      <c r="U158">
        <f t="shared" si="67"/>
        <v>2257113.8113404275</v>
      </c>
      <c r="V158">
        <f t="shared" si="91"/>
        <v>281.94544138488948</v>
      </c>
      <c r="W158">
        <f t="shared" si="68"/>
        <v>84412.814929697255</v>
      </c>
      <c r="X158">
        <f t="shared" si="69"/>
        <v>88276.975372063156</v>
      </c>
      <c r="Y158">
        <f t="shared" si="70"/>
        <v>103323.76560316532</v>
      </c>
      <c r="Z158">
        <f t="shared" si="92"/>
        <v>17574.176681951576</v>
      </c>
      <c r="AA158">
        <f t="shared" si="93"/>
        <v>270.83741506912889</v>
      </c>
      <c r="AB158">
        <f t="shared" si="94"/>
        <v>145</v>
      </c>
      <c r="AC158">
        <f>$AL$7*INDEX(I_cur,MATCH(AB158-$AL$13,cpi_u,0))/INDEX(I_cur,MATCH(AB2-$AL$13,cpi_u,0))</f>
        <v>1180.1842395033393</v>
      </c>
      <c r="AD158" t="b">
        <f t="shared" si="95"/>
        <v>1</v>
      </c>
      <c r="AE158" t="b">
        <f t="shared" si="96"/>
        <v>1</v>
      </c>
      <c r="AF158" t="b">
        <f t="shared" si="71"/>
        <v>1</v>
      </c>
      <c r="AG158" t="b">
        <f t="shared" si="97"/>
        <v>1</v>
      </c>
      <c r="AH158" t="b">
        <f t="shared" si="72"/>
        <v>1</v>
      </c>
      <c r="AI158" t="b">
        <f t="shared" si="98"/>
        <v>1</v>
      </c>
    </row>
    <row r="159" spans="1:35" x14ac:dyDescent="0.35">
      <c r="A159">
        <v>157</v>
      </c>
      <c r="B159">
        <f t="shared" si="73"/>
        <v>94</v>
      </c>
      <c r="C159">
        <f t="shared" si="74"/>
        <v>2040</v>
      </c>
      <c r="D159">
        <f t="shared" si="75"/>
        <v>8.2406876323174699E-2</v>
      </c>
      <c r="E159">
        <f t="shared" si="76"/>
        <v>7.1411472151045041E-3</v>
      </c>
      <c r="F159">
        <f t="shared" si="77"/>
        <v>0.19094709756393879</v>
      </c>
      <c r="G159">
        <f t="shared" si="78"/>
        <v>26.548047606264536</v>
      </c>
      <c r="H159" t="b">
        <f t="shared" si="79"/>
        <v>1</v>
      </c>
      <c r="I159">
        <f t="shared" si="80"/>
        <v>1.0300000000000002</v>
      </c>
      <c r="J159">
        <f t="shared" si="81"/>
        <v>1215.5897666884391</v>
      </c>
      <c r="K159">
        <f t="shared" si="82"/>
        <v>7.7832286812932887</v>
      </c>
      <c r="L159">
        <f t="shared" si="83"/>
        <v>32503.648333510264</v>
      </c>
      <c r="M159">
        <f t="shared" si="84"/>
        <v>208.11571048778714</v>
      </c>
      <c r="N159">
        <f t="shared" si="66"/>
        <v>0.54819393789609905</v>
      </c>
      <c r="O159">
        <f t="shared" si="85"/>
        <v>0.99573924984802653</v>
      </c>
      <c r="P159">
        <f t="shared" si="86"/>
        <v>1223.3729953697325</v>
      </c>
      <c r="Q159">
        <f t="shared" si="87"/>
        <v>7.6647723806282653E-2</v>
      </c>
      <c r="R159">
        <f t="shared" si="88"/>
        <v>6.6233394302896986E-3</v>
      </c>
      <c r="S159">
        <f t="shared" si="89"/>
        <v>1223.87454775059</v>
      </c>
      <c r="T159">
        <f t="shared" si="90"/>
        <v>32503.648333510264</v>
      </c>
      <c r="U159">
        <f t="shared" si="67"/>
        <v>2233641.2098455969</v>
      </c>
      <c r="V159">
        <f t="shared" si="91"/>
        <v>279.01338144371113</v>
      </c>
      <c r="W159">
        <f t="shared" si="68"/>
        <v>84135.799474705098</v>
      </c>
      <c r="X159">
        <f t="shared" si="69"/>
        <v>87997.517558303225</v>
      </c>
      <c r="Y159">
        <f t="shared" si="70"/>
        <v>102521.07552533573</v>
      </c>
      <c r="Z159">
        <f t="shared" si="92"/>
        <v>17894.54717051323</v>
      </c>
      <c r="AA159">
        <f t="shared" si="93"/>
        <v>267.52939466762308</v>
      </c>
      <c r="AB159">
        <f t="shared" si="94"/>
        <v>157</v>
      </c>
      <c r="AC159">
        <f>$AL$7*INDEX(I_cur,MATCH(AB159-$AL$13,cpi_u,0))/INDEX(I_cur,MATCH(AB2-$AL$13,cpi_u,0))</f>
        <v>1215.5897666884398</v>
      </c>
      <c r="AD159" t="b">
        <f t="shared" si="95"/>
        <v>1</v>
      </c>
      <c r="AE159" t="b">
        <f t="shared" si="96"/>
        <v>1</v>
      </c>
      <c r="AF159" t="b">
        <f t="shared" si="71"/>
        <v>1</v>
      </c>
      <c r="AG159" t="b">
        <f t="shared" si="97"/>
        <v>1</v>
      </c>
      <c r="AH159" t="b">
        <f t="shared" si="72"/>
        <v>1</v>
      </c>
      <c r="AI159" t="b">
        <f t="shared" si="98"/>
        <v>1</v>
      </c>
    </row>
    <row r="160" spans="1:35" x14ac:dyDescent="0.35">
      <c r="A160">
        <v>158</v>
      </c>
      <c r="B160">
        <f t="shared" si="73"/>
        <v>94</v>
      </c>
      <c r="C160">
        <f t="shared" si="74"/>
        <v>2040</v>
      </c>
      <c r="D160">
        <f t="shared" si="75"/>
        <v>8.2406876323174699E-2</v>
      </c>
      <c r="E160">
        <f t="shared" si="76"/>
        <v>7.1411472151045041E-3</v>
      </c>
      <c r="F160">
        <f t="shared" si="77"/>
        <v>0.1895835162299378</v>
      </c>
      <c r="G160">
        <f t="shared" si="78"/>
        <v>26.358464090034598</v>
      </c>
      <c r="H160" t="b">
        <f t="shared" si="79"/>
        <v>0</v>
      </c>
      <c r="I160">
        <f t="shared" si="80"/>
        <v>1</v>
      </c>
      <c r="J160">
        <f t="shared" si="81"/>
        <v>1215.5897666884391</v>
      </c>
      <c r="K160">
        <f t="shared" si="82"/>
        <v>7.8024242229208953</v>
      </c>
      <c r="L160">
        <f t="shared" si="83"/>
        <v>32271.53499573268</v>
      </c>
      <c r="M160">
        <f t="shared" si="84"/>
        <v>207.13912971437551</v>
      </c>
      <c r="N160">
        <f t="shared" si="66"/>
        <v>0.54585715754179309</v>
      </c>
      <c r="O160">
        <f t="shared" si="85"/>
        <v>0.9957373108442712</v>
      </c>
      <c r="P160">
        <f t="shared" si="86"/>
        <v>1223.3921909113601</v>
      </c>
      <c r="Q160">
        <f t="shared" si="87"/>
        <v>7.6647723806282653E-2</v>
      </c>
      <c r="R160">
        <f t="shared" si="88"/>
        <v>6.6233394302896986E-3</v>
      </c>
      <c r="S160">
        <f t="shared" si="89"/>
        <v>1223.8949802556938</v>
      </c>
      <c r="T160">
        <f t="shared" si="90"/>
        <v>32271.53499573268</v>
      </c>
      <c r="U160">
        <f t="shared" si="67"/>
        <v>2210309.4759601336</v>
      </c>
      <c r="V160">
        <f t="shared" si="91"/>
        <v>276.09891785948224</v>
      </c>
      <c r="W160">
        <f t="shared" si="68"/>
        <v>83855.7765888867</v>
      </c>
      <c r="X160">
        <f t="shared" si="69"/>
        <v>87715.178132148954</v>
      </c>
      <c r="Y160">
        <f t="shared" si="70"/>
        <v>101727.89698710224</v>
      </c>
      <c r="Z160">
        <f t="shared" si="92"/>
        <v>17691.059851262467</v>
      </c>
      <c r="AA160">
        <f t="shared" si="93"/>
        <v>264.26298571363634</v>
      </c>
      <c r="AB160">
        <f t="shared" si="94"/>
        <v>157</v>
      </c>
      <c r="AC160">
        <f>$AL$7*INDEX(I_cur,MATCH(AB160-$AL$13,cpi_u,0))/INDEX(I_cur,MATCH(AB2-$AL$13,cpi_u,0))</f>
        <v>1215.5897666884398</v>
      </c>
      <c r="AD160" t="b">
        <f t="shared" si="95"/>
        <v>1</v>
      </c>
      <c r="AE160" t="b">
        <f t="shared" si="96"/>
        <v>1</v>
      </c>
      <c r="AF160" t="b">
        <f t="shared" si="71"/>
        <v>1</v>
      </c>
      <c r="AG160" t="b">
        <f t="shared" si="97"/>
        <v>1</v>
      </c>
      <c r="AH160" t="b">
        <f t="shared" si="72"/>
        <v>1</v>
      </c>
      <c r="AI160" t="b">
        <f t="shared" si="98"/>
        <v>1</v>
      </c>
    </row>
    <row r="161" spans="1:35" x14ac:dyDescent="0.35">
      <c r="A161">
        <v>159</v>
      </c>
      <c r="B161">
        <f t="shared" si="73"/>
        <v>94</v>
      </c>
      <c r="C161">
        <f t="shared" si="74"/>
        <v>2040</v>
      </c>
      <c r="D161">
        <f t="shared" si="75"/>
        <v>8.2406876323174699E-2</v>
      </c>
      <c r="E161">
        <f t="shared" si="76"/>
        <v>7.1411472151045041E-3</v>
      </c>
      <c r="F161">
        <f t="shared" si="77"/>
        <v>0.18822967243098265</v>
      </c>
      <c r="G161">
        <f t="shared" si="78"/>
        <v>26.170234417603616</v>
      </c>
      <c r="H161" t="b">
        <f t="shared" si="79"/>
        <v>0</v>
      </c>
      <c r="I161">
        <f t="shared" si="80"/>
        <v>1</v>
      </c>
      <c r="J161">
        <f t="shared" si="81"/>
        <v>1215.5897666884391</v>
      </c>
      <c r="K161">
        <f t="shared" si="82"/>
        <v>7.8216671059325726</v>
      </c>
      <c r="L161">
        <f t="shared" si="83"/>
        <v>32041.079213470759</v>
      </c>
      <c r="M161">
        <f t="shared" si="84"/>
        <v>206.16713153592855</v>
      </c>
      <c r="N161">
        <f t="shared" si="66"/>
        <v>0.54352930116819342</v>
      </c>
      <c r="O161">
        <f t="shared" si="85"/>
        <v>0.99573541110263553</v>
      </c>
      <c r="P161">
        <f t="shared" si="86"/>
        <v>1223.4114337943718</v>
      </c>
      <c r="Q161">
        <f t="shared" si="87"/>
        <v>7.6647723806282653E-2</v>
      </c>
      <c r="R161">
        <f t="shared" si="88"/>
        <v>6.6233394302896986E-3</v>
      </c>
      <c r="S161">
        <f t="shared" si="89"/>
        <v>1223.9154631528672</v>
      </c>
      <c r="T161">
        <f t="shared" si="90"/>
        <v>32041.079213470759</v>
      </c>
      <c r="U161">
        <f t="shared" si="67"/>
        <v>2187117.3491802574</v>
      </c>
      <c r="V161">
        <f t="shared" si="91"/>
        <v>273.20189317745115</v>
      </c>
      <c r="W161">
        <f t="shared" si="68"/>
        <v>83572.707614306884</v>
      </c>
      <c r="X161">
        <f t="shared" si="69"/>
        <v>87429.921222454359</v>
      </c>
      <c r="Y161">
        <f t="shared" si="70"/>
        <v>100944.18432399006</v>
      </c>
      <c r="Z161">
        <f t="shared" si="92"/>
        <v>17489.85242403658</v>
      </c>
      <c r="AA161">
        <f t="shared" si="93"/>
        <v>261.0310384753144</v>
      </c>
      <c r="AB161">
        <f t="shared" si="94"/>
        <v>157</v>
      </c>
      <c r="AC161">
        <f>$AL$7*INDEX(I_cur,MATCH(AB161-$AL$13,cpi_u,0))/INDEX(I_cur,MATCH(AB2-$AL$13,cpi_u,0))</f>
        <v>1215.5897666884398</v>
      </c>
      <c r="AD161" t="b">
        <f t="shared" si="95"/>
        <v>1</v>
      </c>
      <c r="AE161" t="b">
        <f t="shared" si="96"/>
        <v>1</v>
      </c>
      <c r="AF161" t="b">
        <f t="shared" si="71"/>
        <v>1</v>
      </c>
      <c r="AG161" t="b">
        <f t="shared" si="97"/>
        <v>1</v>
      </c>
      <c r="AH161" t="b">
        <f t="shared" si="72"/>
        <v>1</v>
      </c>
      <c r="AI161" t="b">
        <f t="shared" si="98"/>
        <v>1</v>
      </c>
    </row>
    <row r="162" spans="1:35" x14ac:dyDescent="0.35">
      <c r="A162">
        <v>160</v>
      </c>
      <c r="B162">
        <f t="shared" si="73"/>
        <v>94</v>
      </c>
      <c r="C162">
        <f t="shared" si="74"/>
        <v>2040</v>
      </c>
      <c r="D162">
        <f t="shared" si="75"/>
        <v>8.2406876323174699E-2</v>
      </c>
      <c r="E162">
        <f t="shared" si="76"/>
        <v>7.1411472151045041E-3</v>
      </c>
      <c r="F162">
        <f t="shared" si="77"/>
        <v>0.18688549662990211</v>
      </c>
      <c r="G162">
        <f t="shared" si="78"/>
        <v>25.983348920973715</v>
      </c>
      <c r="H162" t="b">
        <f t="shared" si="79"/>
        <v>0</v>
      </c>
      <c r="I162">
        <f t="shared" si="80"/>
        <v>1</v>
      </c>
      <c r="J162">
        <f t="shared" si="81"/>
        <v>1215.5897666884391</v>
      </c>
      <c r="K162">
        <f t="shared" si="82"/>
        <v>7.8409574470849561</v>
      </c>
      <c r="L162">
        <f t="shared" si="83"/>
        <v>31812.269149876538</v>
      </c>
      <c r="M162">
        <f t="shared" si="84"/>
        <v>205.19969444866811</v>
      </c>
      <c r="N162">
        <f t="shared" si="66"/>
        <v>0.54121036063821093</v>
      </c>
      <c r="O162">
        <f t="shared" si="85"/>
        <v>0.99573355010484543</v>
      </c>
      <c r="P162">
        <f t="shared" si="86"/>
        <v>1223.4307241355241</v>
      </c>
      <c r="Q162">
        <f t="shared" si="87"/>
        <v>7.6647723806282653E-2</v>
      </c>
      <c r="R162">
        <f t="shared" si="88"/>
        <v>6.6233394302896986E-3</v>
      </c>
      <c r="S162">
        <f t="shared" si="89"/>
        <v>1223.9359965663907</v>
      </c>
      <c r="T162">
        <f t="shared" si="90"/>
        <v>31812.269149876538</v>
      </c>
      <c r="U162">
        <f t="shared" si="67"/>
        <v>2164063.5803359197</v>
      </c>
      <c r="V162">
        <f t="shared" si="91"/>
        <v>270.32215135860952</v>
      </c>
      <c r="W162">
        <f t="shared" si="68"/>
        <v>83286.553512318496</v>
      </c>
      <c r="X162">
        <f t="shared" si="69"/>
        <v>87141.710630984948</v>
      </c>
      <c r="Y162">
        <f t="shared" si="70"/>
        <v>100169.89255948608</v>
      </c>
      <c r="Z162">
        <f t="shared" si="92"/>
        <v>17290.900419606874</v>
      </c>
      <c r="AA162">
        <f t="shared" si="93"/>
        <v>257.83319554890147</v>
      </c>
      <c r="AB162">
        <f t="shared" si="94"/>
        <v>157</v>
      </c>
      <c r="AC162">
        <f>$AL$7*INDEX(I_cur,MATCH(AB162-$AL$13,cpi_u,0))/INDEX(I_cur,MATCH(AB2-$AL$13,cpi_u,0))</f>
        <v>1215.5897666884398</v>
      </c>
      <c r="AD162" t="b">
        <f t="shared" si="95"/>
        <v>1</v>
      </c>
      <c r="AE162" t="b">
        <f t="shared" si="96"/>
        <v>1</v>
      </c>
      <c r="AF162" t="b">
        <f t="shared" si="71"/>
        <v>1</v>
      </c>
      <c r="AG162" t="b">
        <f t="shared" si="97"/>
        <v>1</v>
      </c>
      <c r="AH162" t="b">
        <f t="shared" si="72"/>
        <v>1</v>
      </c>
      <c r="AI162" t="b">
        <f t="shared" si="98"/>
        <v>1</v>
      </c>
    </row>
    <row r="163" spans="1:35" x14ac:dyDescent="0.35">
      <c r="A163">
        <v>161</v>
      </c>
      <c r="B163">
        <f t="shared" si="73"/>
        <v>94</v>
      </c>
      <c r="C163">
        <f t="shared" si="74"/>
        <v>2040</v>
      </c>
      <c r="D163">
        <f t="shared" si="75"/>
        <v>8.2406876323174699E-2</v>
      </c>
      <c r="E163">
        <f t="shared" si="76"/>
        <v>7.1411472151045041E-3</v>
      </c>
      <c r="F163">
        <f t="shared" si="77"/>
        <v>0.18555091978610005</v>
      </c>
      <c r="G163">
        <f t="shared" si="78"/>
        <v>25.797798001187616</v>
      </c>
      <c r="H163" t="b">
        <f t="shared" si="79"/>
        <v>0</v>
      </c>
      <c r="I163">
        <f t="shared" si="80"/>
        <v>1</v>
      </c>
      <c r="J163">
        <f t="shared" si="81"/>
        <v>1215.5897666884391</v>
      </c>
      <c r="K163">
        <f t="shared" si="82"/>
        <v>7.8602953634226207</v>
      </c>
      <c r="L163">
        <f t="shared" si="83"/>
        <v>31585.093052630742</v>
      </c>
      <c r="M163">
        <f t="shared" si="84"/>
        <v>204.23679704972184</v>
      </c>
      <c r="N163">
        <f t="shared" si="66"/>
        <v>0.5389003272517936</v>
      </c>
      <c r="O163">
        <f t="shared" si="85"/>
        <v>0.99573172733852822</v>
      </c>
      <c r="P163">
        <f t="shared" si="86"/>
        <v>1223.4500620518618</v>
      </c>
      <c r="Q163">
        <f t="shared" si="87"/>
        <v>7.6647723806282653E-2</v>
      </c>
      <c r="R163">
        <f t="shared" si="88"/>
        <v>6.6233394302896986E-3</v>
      </c>
      <c r="S163">
        <f t="shared" si="89"/>
        <v>1223.9565806208516</v>
      </c>
      <c r="T163">
        <f t="shared" si="90"/>
        <v>31585.093052630742</v>
      </c>
      <c r="U163">
        <f t="shared" si="67"/>
        <v>2141146.931450414</v>
      </c>
      <c r="V163">
        <f t="shared" si="91"/>
        <v>267.45953776215589</v>
      </c>
      <c r="W163">
        <f t="shared" si="68"/>
        <v>82997.274858569159</v>
      </c>
      <c r="X163">
        <f t="shared" si="69"/>
        <v>86850.50982817082</v>
      </c>
      <c r="Y163">
        <f t="shared" si="70"/>
        <v>99404.977396895949</v>
      </c>
      <c r="Z163">
        <f t="shared" si="92"/>
        <v>17094.179601805736</v>
      </c>
      <c r="AA163">
        <f t="shared" si="93"/>
        <v>254.66910301351231</v>
      </c>
      <c r="AB163">
        <f t="shared" si="94"/>
        <v>157</v>
      </c>
      <c r="AC163">
        <f>$AL$7*INDEX(I_cur,MATCH(AB163-$AL$13,cpi_u,0))/INDEX(I_cur,MATCH(AB2-$AL$13,cpi_u,0))</f>
        <v>1215.5897666884398</v>
      </c>
      <c r="AD163" t="b">
        <f t="shared" si="95"/>
        <v>1</v>
      </c>
      <c r="AE163" t="b">
        <f t="shared" si="96"/>
        <v>1</v>
      </c>
      <c r="AF163" t="b">
        <f t="shared" si="71"/>
        <v>1</v>
      </c>
      <c r="AG163" t="b">
        <f t="shared" si="97"/>
        <v>1</v>
      </c>
      <c r="AH163" t="b">
        <f t="shared" si="72"/>
        <v>1</v>
      </c>
      <c r="AI163" t="b">
        <f t="shared" si="98"/>
        <v>1</v>
      </c>
    </row>
    <row r="164" spans="1:35" x14ac:dyDescent="0.35">
      <c r="A164">
        <v>162</v>
      </c>
      <c r="B164">
        <f t="shared" si="73"/>
        <v>94</v>
      </c>
      <c r="C164">
        <f t="shared" si="74"/>
        <v>2040</v>
      </c>
      <c r="D164">
        <f t="shared" si="75"/>
        <v>8.2406876323174699E-2</v>
      </c>
      <c r="E164">
        <f t="shared" si="76"/>
        <v>7.1411472151045041E-3</v>
      </c>
      <c r="F164">
        <f t="shared" si="77"/>
        <v>0.18422587335200949</v>
      </c>
      <c r="G164">
        <f t="shared" si="78"/>
        <v>25.613572127835607</v>
      </c>
      <c r="H164" t="b">
        <f t="shared" si="79"/>
        <v>0</v>
      </c>
      <c r="I164">
        <f t="shared" si="80"/>
        <v>1</v>
      </c>
      <c r="J164">
        <f t="shared" si="81"/>
        <v>1215.5897666884391</v>
      </c>
      <c r="K164">
        <f t="shared" si="82"/>
        <v>7.8796809722788064</v>
      </c>
      <c r="L164">
        <f t="shared" si="83"/>
        <v>31359.539253339135</v>
      </c>
      <c r="M164">
        <f t="shared" si="84"/>
        <v>203.27841803665027</v>
      </c>
      <c r="N164">
        <f t="shared" si="66"/>
        <v>0.53659919175834536</v>
      </c>
      <c r="O164">
        <f t="shared" si="85"/>
        <v>0.99572994229715306</v>
      </c>
      <c r="P164">
        <f t="shared" si="86"/>
        <v>1223.4694476607178</v>
      </c>
      <c r="Q164">
        <f t="shared" si="87"/>
        <v>7.6647723806282653E-2</v>
      </c>
      <c r="R164">
        <f t="shared" si="88"/>
        <v>6.6233394302896986E-3</v>
      </c>
      <c r="S164">
        <f t="shared" si="89"/>
        <v>1223.9772154411435</v>
      </c>
      <c r="T164">
        <f t="shared" si="90"/>
        <v>31359.539253339135</v>
      </c>
      <c r="U164">
        <f t="shared" si="67"/>
        <v>2118366.1756021082</v>
      </c>
      <c r="V164">
        <f t="shared" si="91"/>
        <v>264.61389912822381</v>
      </c>
      <c r="W164">
        <f t="shared" si="68"/>
        <v>82704.831837960228</v>
      </c>
      <c r="X164">
        <f t="shared" si="69"/>
        <v>86556.281948823002</v>
      </c>
      <c r="Y164">
        <f t="shared" si="70"/>
        <v>98649.395211344105</v>
      </c>
      <c r="Z164">
        <f t="shared" si="92"/>
        <v>16899.665966089928</v>
      </c>
      <c r="AA164">
        <f t="shared" si="93"/>
        <v>251.53841040340694</v>
      </c>
      <c r="AB164">
        <f t="shared" si="94"/>
        <v>157</v>
      </c>
      <c r="AC164">
        <f>$AL$7*INDEX(I_cur,MATCH(AB164-$AL$13,cpi_u,0))/INDEX(I_cur,MATCH(AB2-$AL$13,cpi_u,0))</f>
        <v>1215.5897666884398</v>
      </c>
      <c r="AD164" t="b">
        <f t="shared" si="95"/>
        <v>1</v>
      </c>
      <c r="AE164" t="b">
        <f t="shared" si="96"/>
        <v>1</v>
      </c>
      <c r="AF164" t="b">
        <f t="shared" si="71"/>
        <v>1</v>
      </c>
      <c r="AG164" t="b">
        <f t="shared" si="97"/>
        <v>1</v>
      </c>
      <c r="AH164" t="b">
        <f t="shared" si="72"/>
        <v>1</v>
      </c>
      <c r="AI164" t="b">
        <f t="shared" si="98"/>
        <v>1</v>
      </c>
    </row>
    <row r="165" spans="1:35" x14ac:dyDescent="0.35">
      <c r="A165">
        <v>163</v>
      </c>
      <c r="B165">
        <f t="shared" si="73"/>
        <v>94</v>
      </c>
      <c r="C165">
        <f t="shared" si="74"/>
        <v>2040</v>
      </c>
      <c r="D165">
        <f t="shared" si="75"/>
        <v>8.2406876323174699E-2</v>
      </c>
      <c r="E165">
        <f t="shared" si="76"/>
        <v>7.1411472151045041E-3</v>
      </c>
      <c r="F165">
        <f t="shared" si="77"/>
        <v>0.18291028926957159</v>
      </c>
      <c r="G165">
        <f t="shared" si="78"/>
        <v>25.430661838566035</v>
      </c>
      <c r="H165" t="b">
        <f t="shared" si="79"/>
        <v>0</v>
      </c>
      <c r="I165">
        <f t="shared" si="80"/>
        <v>1</v>
      </c>
      <c r="J165">
        <f t="shared" si="81"/>
        <v>1215.5897666884391</v>
      </c>
      <c r="K165">
        <f t="shared" si="82"/>
        <v>7.899114391276135</v>
      </c>
      <c r="L165">
        <f t="shared" si="83"/>
        <v>31135.596166933192</v>
      </c>
      <c r="M165">
        <f t="shared" si="84"/>
        <v>202.32453620697552</v>
      </c>
      <c r="N165">
        <f t="shared" si="66"/>
        <v>0.53430694436894743</v>
      </c>
      <c r="O165">
        <f t="shared" si="85"/>
        <v>0.99572819447996819</v>
      </c>
      <c r="P165">
        <f t="shared" si="86"/>
        <v>1223.4888810797152</v>
      </c>
      <c r="Q165">
        <f t="shared" si="87"/>
        <v>7.6647723806282653E-2</v>
      </c>
      <c r="R165">
        <f t="shared" si="88"/>
        <v>6.6233394302896986E-3</v>
      </c>
      <c r="S165">
        <f t="shared" si="89"/>
        <v>1223.997901152469</v>
      </c>
      <c r="T165">
        <f t="shared" si="90"/>
        <v>31135.596166933192</v>
      </c>
      <c r="U165">
        <f t="shared" si="67"/>
        <v>2095720.0967882739</v>
      </c>
      <c r="V165">
        <f t="shared" si="91"/>
        <v>261.78508356087247</v>
      </c>
      <c r="W165">
        <f t="shared" si="68"/>
        <v>82409.184239557595</v>
      </c>
      <c r="X165">
        <f t="shared" si="69"/>
        <v>86258.989787813072</v>
      </c>
      <c r="Y165">
        <f t="shared" si="70"/>
        <v>97903.10304192036</v>
      </c>
      <c r="Z165">
        <f t="shared" si="92"/>
        <v>16707.335738090587</v>
      </c>
      <c r="AA165">
        <f t="shared" si="93"/>
        <v>248.44077068032448</v>
      </c>
      <c r="AB165">
        <f t="shared" si="94"/>
        <v>157</v>
      </c>
      <c r="AC165">
        <f>$AL$7*INDEX(I_cur,MATCH(AB165-$AL$13,cpi_u,0))/INDEX(I_cur,MATCH(AB2-$AL$13,cpi_u,0))</f>
        <v>1215.5897666884398</v>
      </c>
      <c r="AD165" t="b">
        <f t="shared" si="95"/>
        <v>1</v>
      </c>
      <c r="AE165" t="b">
        <f t="shared" si="96"/>
        <v>1</v>
      </c>
      <c r="AF165" t="b">
        <f t="shared" si="71"/>
        <v>1</v>
      </c>
      <c r="AG165" t="b">
        <f t="shared" si="97"/>
        <v>1</v>
      </c>
      <c r="AH165" t="b">
        <f t="shared" si="72"/>
        <v>1</v>
      </c>
      <c r="AI165" t="b">
        <f t="shared" si="98"/>
        <v>1</v>
      </c>
    </row>
    <row r="166" spans="1:35" x14ac:dyDescent="0.35">
      <c r="A166">
        <v>164</v>
      </c>
      <c r="B166">
        <f t="shared" si="73"/>
        <v>94</v>
      </c>
      <c r="C166">
        <f t="shared" si="74"/>
        <v>2040</v>
      </c>
      <c r="D166">
        <f t="shared" si="75"/>
        <v>8.2406876323174699E-2</v>
      </c>
      <c r="E166">
        <f t="shared" si="76"/>
        <v>7.1411472151045041E-3</v>
      </c>
      <c r="F166">
        <f t="shared" si="77"/>
        <v>0.18160409996674023</v>
      </c>
      <c r="G166">
        <f t="shared" si="78"/>
        <v>25.249057738599294</v>
      </c>
      <c r="H166" t="b">
        <f t="shared" si="79"/>
        <v>0</v>
      </c>
      <c r="I166">
        <f t="shared" si="80"/>
        <v>1</v>
      </c>
      <c r="J166">
        <f t="shared" si="81"/>
        <v>1215.5897666884391</v>
      </c>
      <c r="K166">
        <f t="shared" si="82"/>
        <v>7.9185957383273067</v>
      </c>
      <c r="L166">
        <f t="shared" si="83"/>
        <v>30913.252291075078</v>
      </c>
      <c r="M166">
        <f t="shared" si="84"/>
        <v>201.37513045771186</v>
      </c>
      <c r="N166">
        <f t="shared" si="66"/>
        <v>0.53202357476838447</v>
      </c>
      <c r="O166">
        <f t="shared" si="85"/>
        <v>0.99572648339193914</v>
      </c>
      <c r="P166">
        <f t="shared" si="86"/>
        <v>1223.5083624267663</v>
      </c>
      <c r="Q166">
        <f t="shared" si="87"/>
        <v>7.6647723806282653E-2</v>
      </c>
      <c r="R166">
        <f t="shared" si="88"/>
        <v>6.6233394302896986E-3</v>
      </c>
      <c r="S166">
        <f t="shared" si="89"/>
        <v>1224.0186378803392</v>
      </c>
      <c r="T166">
        <f t="shared" si="90"/>
        <v>30913.252291075078</v>
      </c>
      <c r="U166">
        <f t="shared" si="67"/>
        <v>2073207.48979097</v>
      </c>
      <c r="V166">
        <f t="shared" si="91"/>
        <v>258.97294051133349</v>
      </c>
      <c r="W166">
        <f t="shared" si="68"/>
        <v>82110.291451453697</v>
      </c>
      <c r="X166">
        <f t="shared" si="69"/>
        <v>85958.595795715257</v>
      </c>
      <c r="Y166">
        <f t="shared" si="70"/>
        <v>97166.058583962615</v>
      </c>
      <c r="Z166">
        <f t="shared" si="92"/>
        <v>16517.165372150688</v>
      </c>
      <c r="AA166">
        <f t="shared" si="93"/>
        <v>245.37584020587798</v>
      </c>
      <c r="AB166">
        <f t="shared" si="94"/>
        <v>157</v>
      </c>
      <c r="AC166">
        <f>$AL$7*INDEX(I_cur,MATCH(AB166-$AL$13,cpi_u,0))/INDEX(I_cur,MATCH(AB2-$AL$13,cpi_u,0))</f>
        <v>1215.5897666884398</v>
      </c>
      <c r="AD166" t="b">
        <f t="shared" si="95"/>
        <v>1</v>
      </c>
      <c r="AE166" t="b">
        <f t="shared" si="96"/>
        <v>1</v>
      </c>
      <c r="AF166" t="b">
        <f t="shared" si="71"/>
        <v>1</v>
      </c>
      <c r="AG166" t="b">
        <f t="shared" si="97"/>
        <v>1</v>
      </c>
      <c r="AH166" t="b">
        <f t="shared" si="72"/>
        <v>1</v>
      </c>
      <c r="AI166" t="b">
        <f t="shared" si="98"/>
        <v>1</v>
      </c>
    </row>
    <row r="167" spans="1:35" x14ac:dyDescent="0.35">
      <c r="A167">
        <v>165</v>
      </c>
      <c r="B167">
        <f t="shared" si="73"/>
        <v>94</v>
      </c>
      <c r="C167">
        <f t="shared" si="74"/>
        <v>2040</v>
      </c>
      <c r="D167">
        <f t="shared" si="75"/>
        <v>8.2406876323174699E-2</v>
      </c>
      <c r="E167">
        <f t="shared" si="76"/>
        <v>7.1411472151045041E-3</v>
      </c>
      <c r="F167">
        <f t="shared" si="77"/>
        <v>0.18030723835401119</v>
      </c>
      <c r="G167">
        <f t="shared" si="78"/>
        <v>25.068750500245283</v>
      </c>
      <c r="H167" t="b">
        <f t="shared" si="79"/>
        <v>0</v>
      </c>
      <c r="I167">
        <f t="shared" si="80"/>
        <v>1</v>
      </c>
      <c r="J167">
        <f t="shared" si="81"/>
        <v>1215.5897666884391</v>
      </c>
      <c r="K167">
        <f t="shared" si="82"/>
        <v>7.9381251316358368</v>
      </c>
      <c r="L167">
        <f t="shared" si="83"/>
        <v>30692.496205566844</v>
      </c>
      <c r="M167">
        <f t="shared" si="84"/>
        <v>200.43017978489937</v>
      </c>
      <c r="N167">
        <f t="shared" si="66"/>
        <v>0.52974907212697797</v>
      </c>
      <c r="O167">
        <f t="shared" si="85"/>
        <v>0.99572480854368772</v>
      </c>
      <c r="P167">
        <f t="shared" si="86"/>
        <v>1223.527891820075</v>
      </c>
      <c r="Q167">
        <f t="shared" si="87"/>
        <v>7.6647723806282653E-2</v>
      </c>
      <c r="R167">
        <f t="shared" si="88"/>
        <v>6.6233394302896986E-3</v>
      </c>
      <c r="S167">
        <f t="shared" si="89"/>
        <v>1224.0394257505743</v>
      </c>
      <c r="T167">
        <f t="shared" si="90"/>
        <v>30692.496205566844</v>
      </c>
      <c r="U167">
        <f t="shared" si="67"/>
        <v>2050827.1600449472</v>
      </c>
      <c r="V167">
        <f t="shared" si="91"/>
        <v>256.17732076151037</v>
      </c>
      <c r="W167">
        <f t="shared" si="68"/>
        <v>81808.112455580165</v>
      </c>
      <c r="X167">
        <f t="shared" si="69"/>
        <v>85655.062074410613</v>
      </c>
      <c r="Y167">
        <f t="shared" si="70"/>
        <v>96438.220181474186</v>
      </c>
      <c r="Z167">
        <f t="shared" si="92"/>
        <v>16329.131549850748</v>
      </c>
      <c r="AA167">
        <f t="shared" si="93"/>
        <v>242.34327871401746</v>
      </c>
      <c r="AB167">
        <f t="shared" si="94"/>
        <v>157</v>
      </c>
      <c r="AC167">
        <f>$AL$7*INDEX(I_cur,MATCH(AB167-$AL$13,cpi_u,0))/INDEX(I_cur,MATCH(AB2-$AL$13,cpi_u,0))</f>
        <v>1215.5897666884398</v>
      </c>
      <c r="AD167" t="b">
        <f t="shared" si="95"/>
        <v>1</v>
      </c>
      <c r="AE167" t="b">
        <f t="shared" si="96"/>
        <v>1</v>
      </c>
      <c r="AF167" t="b">
        <f t="shared" si="71"/>
        <v>1</v>
      </c>
      <c r="AG167" t="b">
        <f t="shared" si="97"/>
        <v>1</v>
      </c>
      <c r="AH167" t="b">
        <f t="shared" si="72"/>
        <v>1</v>
      </c>
      <c r="AI167" t="b">
        <f t="shared" si="98"/>
        <v>1</v>
      </c>
    </row>
    <row r="168" spans="1:35" x14ac:dyDescent="0.35">
      <c r="A168">
        <v>166</v>
      </c>
      <c r="B168">
        <f t="shared" si="73"/>
        <v>94</v>
      </c>
      <c r="C168">
        <f t="shared" si="74"/>
        <v>2040</v>
      </c>
      <c r="D168">
        <f t="shared" si="75"/>
        <v>8.2406876323174699E-2</v>
      </c>
      <c r="E168">
        <f t="shared" si="76"/>
        <v>7.1411472151045041E-3</v>
      </c>
      <c r="F168">
        <f t="shared" si="77"/>
        <v>0.17901963782097624</v>
      </c>
      <c r="G168">
        <f t="shared" si="78"/>
        <v>24.889730862424308</v>
      </c>
      <c r="H168" t="b">
        <f t="shared" si="79"/>
        <v>0</v>
      </c>
      <c r="I168">
        <f t="shared" si="80"/>
        <v>1</v>
      </c>
      <c r="J168">
        <f t="shared" si="81"/>
        <v>1215.5897666884391</v>
      </c>
      <c r="K168">
        <f t="shared" si="82"/>
        <v>7.9577026896967533</v>
      </c>
      <c r="L168">
        <f t="shared" si="83"/>
        <v>30473.316571763855</v>
      </c>
      <c r="M168">
        <f t="shared" si="84"/>
        <v>199.48966328313873</v>
      </c>
      <c r="N168">
        <f t="shared" si="66"/>
        <v>0.52748342511223123</v>
      </c>
      <c r="O168">
        <f t="shared" si="85"/>
        <v>0.9957231694514348</v>
      </c>
      <c r="P168">
        <f t="shared" si="86"/>
        <v>1223.5474693781359</v>
      </c>
      <c r="Q168">
        <f t="shared" si="87"/>
        <v>7.6647723806282653E-2</v>
      </c>
      <c r="R168">
        <f t="shared" si="88"/>
        <v>6.6233394302896986E-3</v>
      </c>
      <c r="S168">
        <f t="shared" si="89"/>
        <v>1224.0602648893055</v>
      </c>
      <c r="T168">
        <f t="shared" si="90"/>
        <v>30473.316571763855</v>
      </c>
      <c r="U168">
        <f t="shared" si="67"/>
        <v>2028577.9235075286</v>
      </c>
      <c r="V168">
        <f t="shared" si="91"/>
        <v>253.39807640772483</v>
      </c>
      <c r="W168">
        <f t="shared" si="68"/>
        <v>81502.605822469792</v>
      </c>
      <c r="X168">
        <f t="shared" si="69"/>
        <v>85348.350372652436</v>
      </c>
      <c r="Y168">
        <f t="shared" si="70"/>
        <v>95719.54681968104</v>
      </c>
      <c r="Z168">
        <f t="shared" si="92"/>
        <v>16143.211178523563</v>
      </c>
      <c r="AA168">
        <f t="shared" si="93"/>
        <v>239.34274928356359</v>
      </c>
      <c r="AB168">
        <f t="shared" si="94"/>
        <v>157</v>
      </c>
      <c r="AC168">
        <f>$AL$7*INDEX(I_cur,MATCH(AB168-$AL$13,cpi_u,0))/INDEX(I_cur,MATCH(AB2-$AL$13,cpi_u,0))</f>
        <v>1215.5897666884398</v>
      </c>
      <c r="AD168" t="b">
        <f t="shared" si="95"/>
        <v>1</v>
      </c>
      <c r="AE168" t="b">
        <f t="shared" si="96"/>
        <v>1</v>
      </c>
      <c r="AF168" t="b">
        <f t="shared" si="71"/>
        <v>1</v>
      </c>
      <c r="AG168" t="b">
        <f t="shared" si="97"/>
        <v>1</v>
      </c>
      <c r="AH168" t="b">
        <f t="shared" si="72"/>
        <v>1</v>
      </c>
      <c r="AI168" t="b">
        <f t="shared" si="98"/>
        <v>1</v>
      </c>
    </row>
    <row r="169" spans="1:35" x14ac:dyDescent="0.35">
      <c r="A169">
        <v>167</v>
      </c>
      <c r="B169">
        <f t="shared" si="73"/>
        <v>94</v>
      </c>
      <c r="C169">
        <f t="shared" si="74"/>
        <v>2040</v>
      </c>
      <c r="D169">
        <f t="shared" si="75"/>
        <v>8.2406876323174699E-2</v>
      </c>
      <c r="E169">
        <f t="shared" si="76"/>
        <v>7.1411472151045041E-3</v>
      </c>
      <c r="F169">
        <f t="shared" si="77"/>
        <v>0.17774123223290197</v>
      </c>
      <c r="G169">
        <f t="shared" si="78"/>
        <v>24.711989630191407</v>
      </c>
      <c r="H169" t="b">
        <f t="shared" si="79"/>
        <v>0</v>
      </c>
      <c r="I169">
        <f t="shared" si="80"/>
        <v>1</v>
      </c>
      <c r="J169">
        <f t="shared" si="81"/>
        <v>1215.5897666884391</v>
      </c>
      <c r="K169">
        <f t="shared" si="82"/>
        <v>7.9773285312973305</v>
      </c>
      <c r="L169">
        <f t="shared" si="83"/>
        <v>30255.702131992406</v>
      </c>
      <c r="M169">
        <f t="shared" si="84"/>
        <v>198.55356014512915</v>
      </c>
      <c r="N169">
        <f t="shared" si="66"/>
        <v>0.52522662190028535</v>
      </c>
      <c r="O169">
        <f t="shared" si="85"/>
        <v>0.99572156563693792</v>
      </c>
      <c r="P169">
        <f t="shared" si="86"/>
        <v>1223.5670952197365</v>
      </c>
      <c r="Q169">
        <f t="shared" si="87"/>
        <v>7.6647723806282653E-2</v>
      </c>
      <c r="R169">
        <f t="shared" si="88"/>
        <v>6.6233394302896986E-3</v>
      </c>
      <c r="S169">
        <f t="shared" si="89"/>
        <v>1224.0811554229747</v>
      </c>
      <c r="T169">
        <f t="shared" si="90"/>
        <v>30255.702131992406</v>
      </c>
      <c r="U169">
        <f t="shared" si="67"/>
        <v>2006458.6065304449</v>
      </c>
      <c r="V169">
        <f t="shared" si="91"/>
        <v>250.63506084470697</v>
      </c>
      <c r="W169">
        <f t="shared" si="68"/>
        <v>81193.729705968013</v>
      </c>
      <c r="X169">
        <f t="shared" si="69"/>
        <v>85038.422081592857</v>
      </c>
      <c r="Y169">
        <f t="shared" si="70"/>
        <v>95009.998117717099</v>
      </c>
      <c r="Z169">
        <f t="shared" si="92"/>
        <v>15959.381389758792</v>
      </c>
      <c r="AA169">
        <f t="shared" si="93"/>
        <v>236.37391831081806</v>
      </c>
      <c r="AB169">
        <f t="shared" si="94"/>
        <v>157</v>
      </c>
      <c r="AC169">
        <f>$AL$7*INDEX(I_cur,MATCH(AB169-$AL$13,cpi_u,0))/INDEX(I_cur,MATCH(AB2-$AL$13,cpi_u,0))</f>
        <v>1215.5897666884398</v>
      </c>
      <c r="AD169" t="b">
        <f t="shared" si="95"/>
        <v>1</v>
      </c>
      <c r="AE169" t="b">
        <f t="shared" si="96"/>
        <v>1</v>
      </c>
      <c r="AF169" t="b">
        <f t="shared" si="71"/>
        <v>1</v>
      </c>
      <c r="AG169" t="b">
        <f t="shared" si="97"/>
        <v>1</v>
      </c>
      <c r="AH169" t="b">
        <f t="shared" si="72"/>
        <v>1</v>
      </c>
      <c r="AI169" t="b">
        <f t="shared" si="98"/>
        <v>1</v>
      </c>
    </row>
    <row r="170" spans="1:35" x14ac:dyDescent="0.35">
      <c r="A170">
        <v>168</v>
      </c>
      <c r="B170">
        <f t="shared" si="73"/>
        <v>95</v>
      </c>
      <c r="C170">
        <f t="shared" si="74"/>
        <v>2040</v>
      </c>
      <c r="D170">
        <f t="shared" si="75"/>
        <v>9.294818334623442E-2</v>
      </c>
      <c r="E170">
        <f t="shared" si="76"/>
        <v>8.096685562189565E-3</v>
      </c>
      <c r="F170">
        <f t="shared" si="77"/>
        <v>0.20008520965174903</v>
      </c>
      <c r="G170">
        <f t="shared" si="78"/>
        <v>24.511904420539658</v>
      </c>
      <c r="H170" t="b">
        <f t="shared" si="79"/>
        <v>0</v>
      </c>
      <c r="I170">
        <f t="shared" si="80"/>
        <v>1</v>
      </c>
      <c r="J170">
        <f t="shared" si="81"/>
        <v>1215.5897666884391</v>
      </c>
      <c r="K170">
        <f t="shared" si="82"/>
        <v>7.9970027755178039</v>
      </c>
      <c r="L170">
        <f t="shared" si="83"/>
        <v>30039.6417089715</v>
      </c>
      <c r="M170">
        <f t="shared" si="84"/>
        <v>197.62184966120788</v>
      </c>
      <c r="N170">
        <f t="shared" si="66"/>
        <v>0.52297865018719059</v>
      </c>
      <c r="O170">
        <f t="shared" si="85"/>
        <v>0.99571999662743382</v>
      </c>
      <c r="P170">
        <f t="shared" si="86"/>
        <v>1223.5867694639569</v>
      </c>
      <c r="Q170">
        <f t="shared" si="87"/>
        <v>8.6452332660671302E-2</v>
      </c>
      <c r="R170">
        <f t="shared" si="88"/>
        <v>7.5066601886465412E-3</v>
      </c>
      <c r="S170">
        <f t="shared" si="89"/>
        <v>1224.1020974783355</v>
      </c>
      <c r="T170">
        <f t="shared" si="90"/>
        <v>30039.6417089715</v>
      </c>
      <c r="U170">
        <f t="shared" si="67"/>
        <v>1984468.045733579</v>
      </c>
      <c r="V170">
        <f t="shared" si="91"/>
        <v>247.88812874982446</v>
      </c>
      <c r="W170">
        <f t="shared" si="68"/>
        <v>80959.358019962805</v>
      </c>
      <c r="X170">
        <f t="shared" si="69"/>
        <v>84800.643836215371</v>
      </c>
      <c r="Y170">
        <f t="shared" si="70"/>
        <v>94157.230779957565</v>
      </c>
      <c r="Z170">
        <f t="shared" si="92"/>
        <v>15777.619537898016</v>
      </c>
      <c r="AA170">
        <f t="shared" si="93"/>
        <v>233.43645548225396</v>
      </c>
      <c r="AB170">
        <f t="shared" si="94"/>
        <v>157</v>
      </c>
      <c r="AC170">
        <f>$AL$7*INDEX(I_cur,MATCH(AB170-$AL$13,cpi_u,0))/INDEX(I_cur,MATCH(AB2-$AL$13,cpi_u,0))</f>
        <v>1215.5897666884398</v>
      </c>
      <c r="AD170" t="b">
        <f t="shared" si="95"/>
        <v>1</v>
      </c>
      <c r="AE170" t="b">
        <f t="shared" si="96"/>
        <v>1</v>
      </c>
      <c r="AF170" t="b">
        <f t="shared" si="71"/>
        <v>1</v>
      </c>
      <c r="AG170" t="b">
        <f t="shared" si="97"/>
        <v>1</v>
      </c>
      <c r="AH170" t="b">
        <f t="shared" si="72"/>
        <v>1</v>
      </c>
      <c r="AI170" t="b">
        <f t="shared" si="98"/>
        <v>1</v>
      </c>
    </row>
    <row r="171" spans="1:35" x14ac:dyDescent="0.35">
      <c r="A171">
        <v>169</v>
      </c>
      <c r="B171">
        <f t="shared" si="73"/>
        <v>95</v>
      </c>
      <c r="C171">
        <f t="shared" si="74"/>
        <v>2041</v>
      </c>
      <c r="D171">
        <f t="shared" si="75"/>
        <v>9.230335532426992E-2</v>
      </c>
      <c r="E171">
        <f t="shared" si="76"/>
        <v>8.0379422494332164E-3</v>
      </c>
      <c r="F171">
        <f t="shared" si="77"/>
        <v>0.19702527215592452</v>
      </c>
      <c r="G171">
        <f t="shared" si="78"/>
        <v>24.314879148383731</v>
      </c>
      <c r="H171" t="b">
        <f t="shared" si="79"/>
        <v>1</v>
      </c>
      <c r="I171">
        <f t="shared" si="80"/>
        <v>1.0299999999999998</v>
      </c>
      <c r="J171">
        <f t="shared" si="81"/>
        <v>1252.057459689092</v>
      </c>
      <c r="K171">
        <f t="shared" si="82"/>
        <v>8.0167255417320895</v>
      </c>
      <c r="L171">
        <f t="shared" si="83"/>
        <v>30690.312780922708</v>
      </c>
      <c r="M171">
        <f t="shared" si="84"/>
        <v>196.50521024463598</v>
      </c>
      <c r="N171">
        <f t="shared" si="66"/>
        <v>0.52073949719999557</v>
      </c>
      <c r="O171">
        <f t="shared" si="85"/>
        <v>0.99571846195558167</v>
      </c>
      <c r="P171">
        <f t="shared" si="86"/>
        <v>1260.074185230824</v>
      </c>
      <c r="Q171">
        <f t="shared" si="87"/>
        <v>8.5852569602837894E-2</v>
      </c>
      <c r="R171">
        <f t="shared" si="88"/>
        <v>7.4523771428581798E-3</v>
      </c>
      <c r="S171">
        <f t="shared" si="89"/>
        <v>1260.5907841831074</v>
      </c>
      <c r="T171">
        <f t="shared" si="90"/>
        <v>30690.312780922708</v>
      </c>
      <c r="U171">
        <f t="shared" si="67"/>
        <v>1961736.4776553027</v>
      </c>
      <c r="V171">
        <f t="shared" si="91"/>
        <v>245.04863436411864</v>
      </c>
      <c r="W171">
        <f t="shared" si="68"/>
        <v>80680.494675035385</v>
      </c>
      <c r="X171">
        <f t="shared" si="69"/>
        <v>84518.65698333038</v>
      </c>
      <c r="Y171">
        <f t="shared" si="70"/>
        <v>93324.452678074362</v>
      </c>
      <c r="Z171">
        <f t="shared" si="92"/>
        <v>16050.378351989641</v>
      </c>
      <c r="AA171">
        <f t="shared" si="93"/>
        <v>230.3745322568065</v>
      </c>
      <c r="AB171">
        <f t="shared" si="94"/>
        <v>169</v>
      </c>
      <c r="AC171">
        <f>$AL$7*INDEX(I_cur,MATCH(AB171-$AL$13,cpi_u,0))/INDEX(I_cur,MATCH(AB2-$AL$13,cpi_u,0))</f>
        <v>1252.0574596890926</v>
      </c>
      <c r="AD171" t="b">
        <f t="shared" si="95"/>
        <v>1</v>
      </c>
      <c r="AE171" t="b">
        <f t="shared" si="96"/>
        <v>1</v>
      </c>
      <c r="AF171" t="b">
        <f t="shared" si="71"/>
        <v>1</v>
      </c>
      <c r="AG171" t="b">
        <f t="shared" si="97"/>
        <v>1</v>
      </c>
      <c r="AH171" t="b">
        <f t="shared" si="72"/>
        <v>1</v>
      </c>
      <c r="AI171" t="b">
        <f t="shared" si="98"/>
        <v>1</v>
      </c>
    </row>
    <row r="172" spans="1:35" x14ac:dyDescent="0.35">
      <c r="A172">
        <v>170</v>
      </c>
      <c r="B172">
        <f t="shared" si="73"/>
        <v>95</v>
      </c>
      <c r="C172">
        <f t="shared" si="74"/>
        <v>2041</v>
      </c>
      <c r="D172">
        <f t="shared" si="75"/>
        <v>9.230335532426992E-2</v>
      </c>
      <c r="E172">
        <f t="shared" si="76"/>
        <v>8.0379422494332164E-3</v>
      </c>
      <c r="F172">
        <f t="shared" si="77"/>
        <v>0.19544159439665634</v>
      </c>
      <c r="G172">
        <f t="shared" si="78"/>
        <v>24.119437553987076</v>
      </c>
      <c r="H172" t="b">
        <f t="shared" si="79"/>
        <v>0</v>
      </c>
      <c r="I172">
        <f t="shared" si="80"/>
        <v>1</v>
      </c>
      <c r="J172">
        <f t="shared" si="81"/>
        <v>1252.057459689092</v>
      </c>
      <c r="K172">
        <f t="shared" si="82"/>
        <v>8.0364969496085195</v>
      </c>
      <c r="L172">
        <f t="shared" si="83"/>
        <v>30443.625819172605</v>
      </c>
      <c r="M172">
        <f t="shared" si="84"/>
        <v>195.40645210608565</v>
      </c>
      <c r="N172">
        <f t="shared" si="66"/>
        <v>0.51850914970765483</v>
      </c>
      <c r="O172">
        <f t="shared" si="85"/>
        <v>0.99571696115940256</v>
      </c>
      <c r="P172">
        <f t="shared" si="86"/>
        <v>1260.0939566387005</v>
      </c>
      <c r="Q172">
        <f t="shared" si="87"/>
        <v>8.5852569602837894E-2</v>
      </c>
      <c r="R172">
        <f t="shared" si="88"/>
        <v>7.4523771428581798E-3</v>
      </c>
      <c r="S172">
        <f t="shared" si="89"/>
        <v>1260.6118296633642</v>
      </c>
      <c r="T172">
        <f t="shared" si="90"/>
        <v>30443.625819172605</v>
      </c>
      <c r="U172">
        <f t="shared" si="67"/>
        <v>1939161.7592594819</v>
      </c>
      <c r="V172">
        <f t="shared" si="91"/>
        <v>242.22873272235364</v>
      </c>
      <c r="W172">
        <f t="shared" si="68"/>
        <v>80398.299293630407</v>
      </c>
      <c r="X172">
        <f t="shared" si="69"/>
        <v>84233.472552138119</v>
      </c>
      <c r="Y172">
        <f t="shared" si="70"/>
        <v>92502.22191729788</v>
      </c>
      <c r="Z172">
        <f t="shared" si="92"/>
        <v>15853.198402020746</v>
      </c>
      <c r="AA172">
        <f t="shared" si="93"/>
        <v>227.35367185798845</v>
      </c>
      <c r="AB172">
        <f t="shared" si="94"/>
        <v>169</v>
      </c>
      <c r="AC172">
        <f>$AL$7*INDEX(I_cur,MATCH(AB172-$AL$13,cpi_u,0))/INDEX(I_cur,MATCH(AB2-$AL$13,cpi_u,0))</f>
        <v>1252.0574596890926</v>
      </c>
      <c r="AD172" t="b">
        <f t="shared" si="95"/>
        <v>1</v>
      </c>
      <c r="AE172" t="b">
        <f t="shared" si="96"/>
        <v>1</v>
      </c>
      <c r="AF172" t="b">
        <f t="shared" si="71"/>
        <v>1</v>
      </c>
      <c r="AG172" t="b">
        <f t="shared" si="97"/>
        <v>1</v>
      </c>
      <c r="AH172" t="b">
        <f t="shared" si="72"/>
        <v>1</v>
      </c>
      <c r="AI172" t="b">
        <f t="shared" si="98"/>
        <v>1</v>
      </c>
    </row>
    <row r="173" spans="1:35" x14ac:dyDescent="0.35">
      <c r="A173">
        <v>171</v>
      </c>
      <c r="B173">
        <f t="shared" si="73"/>
        <v>95</v>
      </c>
      <c r="C173">
        <f t="shared" si="74"/>
        <v>2041</v>
      </c>
      <c r="D173">
        <f t="shared" si="75"/>
        <v>9.230335532426992E-2</v>
      </c>
      <c r="E173">
        <f t="shared" si="76"/>
        <v>8.0379422494332164E-3</v>
      </c>
      <c r="F173">
        <f t="shared" si="77"/>
        <v>0.19387064614775887</v>
      </c>
      <c r="G173">
        <f t="shared" si="78"/>
        <v>23.925566907839318</v>
      </c>
      <c r="H173" t="b">
        <f t="shared" si="79"/>
        <v>0</v>
      </c>
      <c r="I173">
        <f t="shared" si="80"/>
        <v>1</v>
      </c>
      <c r="J173">
        <f t="shared" si="81"/>
        <v>1252.057459689092</v>
      </c>
      <c r="K173">
        <f t="shared" si="82"/>
        <v>8.0563171191105489</v>
      </c>
      <c r="L173">
        <f t="shared" si="83"/>
        <v>30198.921712974745</v>
      </c>
      <c r="M173">
        <f t="shared" si="84"/>
        <v>194.31383766950395</v>
      </c>
      <c r="N173">
        <f t="shared" si="66"/>
        <v>0.51628759403175906</v>
      </c>
      <c r="O173">
        <f t="shared" si="85"/>
        <v>0.99571549378222479</v>
      </c>
      <c r="P173">
        <f t="shared" si="86"/>
        <v>1260.1137768082026</v>
      </c>
      <c r="Q173">
        <f t="shared" si="87"/>
        <v>8.5852569602837894E-2</v>
      </c>
      <c r="R173">
        <f t="shared" si="88"/>
        <v>7.4523771428581798E-3</v>
      </c>
      <c r="S173">
        <f t="shared" si="89"/>
        <v>1260.632927047453</v>
      </c>
      <c r="T173">
        <f t="shared" si="90"/>
        <v>30198.921712974745</v>
      </c>
      <c r="U173">
        <f t="shared" si="67"/>
        <v>1916742.4161006303</v>
      </c>
      <c r="V173">
        <f t="shared" si="91"/>
        <v>239.42823964543263</v>
      </c>
      <c r="W173">
        <f t="shared" si="68"/>
        <v>80112.727254650803</v>
      </c>
      <c r="X173">
        <f t="shared" si="69"/>
        <v>83945.049346217507</v>
      </c>
      <c r="Y173">
        <f t="shared" si="70"/>
        <v>91690.478614169901</v>
      </c>
      <c r="Z173">
        <f t="shared" si="92"/>
        <v>15658.41721948257</v>
      </c>
      <c r="AA173">
        <f t="shared" si="93"/>
        <v>224.36733253624561</v>
      </c>
      <c r="AB173">
        <f t="shared" si="94"/>
        <v>169</v>
      </c>
      <c r="AC173">
        <f>$AL$7*INDEX(I_cur,MATCH(AB173-$AL$13,cpi_u,0))/INDEX(I_cur,MATCH(AB2-$AL$13,cpi_u,0))</f>
        <v>1252.0574596890926</v>
      </c>
      <c r="AD173" t="b">
        <f t="shared" si="95"/>
        <v>1</v>
      </c>
      <c r="AE173" t="b">
        <f t="shared" si="96"/>
        <v>1</v>
      </c>
      <c r="AF173" t="b">
        <f t="shared" si="71"/>
        <v>1</v>
      </c>
      <c r="AG173" t="b">
        <f t="shared" si="97"/>
        <v>1</v>
      </c>
      <c r="AH173" t="b">
        <f t="shared" si="72"/>
        <v>1</v>
      </c>
      <c r="AI173" t="b">
        <f t="shared" si="98"/>
        <v>1</v>
      </c>
    </row>
    <row r="174" spans="1:35" x14ac:dyDescent="0.35">
      <c r="A174">
        <v>172</v>
      </c>
      <c r="B174">
        <f t="shared" si="73"/>
        <v>95</v>
      </c>
      <c r="C174">
        <f t="shared" si="74"/>
        <v>2041</v>
      </c>
      <c r="D174">
        <f t="shared" si="75"/>
        <v>9.230335532426992E-2</v>
      </c>
      <c r="E174">
        <f t="shared" si="76"/>
        <v>8.0379422494332164E-3</v>
      </c>
      <c r="F174">
        <f t="shared" si="77"/>
        <v>0.19231232509016288</v>
      </c>
      <c r="G174">
        <f t="shared" si="78"/>
        <v>23.733254582749154</v>
      </c>
      <c r="H174" t="b">
        <f t="shared" si="79"/>
        <v>0</v>
      </c>
      <c r="I174">
        <f t="shared" si="80"/>
        <v>1</v>
      </c>
      <c r="J174">
        <f t="shared" si="81"/>
        <v>1252.057459689092</v>
      </c>
      <c r="K174">
        <f t="shared" si="82"/>
        <v>8.076186170497504</v>
      </c>
      <c r="L174">
        <f t="shared" si="83"/>
        <v>29956.184524250701</v>
      </c>
      <c r="M174">
        <f t="shared" si="84"/>
        <v>193.22733258240464</v>
      </c>
      <c r="N174">
        <f t="shared" si="66"/>
        <v>0.51407481605709038</v>
      </c>
      <c r="O174">
        <f t="shared" si="85"/>
        <v>0.99571405937262836</v>
      </c>
      <c r="P174">
        <f t="shared" si="86"/>
        <v>1260.1336458595895</v>
      </c>
      <c r="Q174">
        <f t="shared" si="87"/>
        <v>8.5852569602837894E-2</v>
      </c>
      <c r="R174">
        <f t="shared" si="88"/>
        <v>7.4523771428581798E-3</v>
      </c>
      <c r="S174">
        <f t="shared" si="89"/>
        <v>1260.6540764633821</v>
      </c>
      <c r="T174">
        <f t="shared" si="90"/>
        <v>29956.184524250701</v>
      </c>
      <c r="U174">
        <f t="shared" si="67"/>
        <v>1894476.9874139868</v>
      </c>
      <c r="V174">
        <f t="shared" si="91"/>
        <v>236.64697266317469</v>
      </c>
      <c r="W174">
        <f t="shared" si="68"/>
        <v>79823.733437343792</v>
      </c>
      <c r="X174">
        <f t="shared" si="69"/>
        <v>83653.34573889841</v>
      </c>
      <c r="Y174">
        <f t="shared" si="70"/>
        <v>90889.163706023683</v>
      </c>
      <c r="Z174">
        <f t="shared" si="92"/>
        <v>15466.00643439681</v>
      </c>
      <c r="AA174">
        <f t="shared" si="93"/>
        <v>221.41512358243307</v>
      </c>
      <c r="AB174">
        <f t="shared" si="94"/>
        <v>169</v>
      </c>
      <c r="AC174">
        <f>$AL$7*INDEX(I_cur,MATCH(AB174-$AL$13,cpi_u,0))/INDEX(I_cur,MATCH(AB2-$AL$13,cpi_u,0))</f>
        <v>1252.0574596890926</v>
      </c>
      <c r="AD174" t="b">
        <f t="shared" si="95"/>
        <v>1</v>
      </c>
      <c r="AE174" t="b">
        <f t="shared" si="96"/>
        <v>1</v>
      </c>
      <c r="AF174" t="b">
        <f t="shared" si="71"/>
        <v>1</v>
      </c>
      <c r="AG174" t="b">
        <f t="shared" si="97"/>
        <v>1</v>
      </c>
      <c r="AH174" t="b">
        <f t="shared" si="72"/>
        <v>1</v>
      </c>
      <c r="AI174" t="b">
        <f t="shared" si="98"/>
        <v>1</v>
      </c>
    </row>
    <row r="175" spans="1:35" x14ac:dyDescent="0.35">
      <c r="A175">
        <v>173</v>
      </c>
      <c r="B175">
        <f t="shared" si="73"/>
        <v>95</v>
      </c>
      <c r="C175">
        <f t="shared" si="74"/>
        <v>2041</v>
      </c>
      <c r="D175">
        <f t="shared" si="75"/>
        <v>9.230335532426992E-2</v>
      </c>
      <c r="E175">
        <f t="shared" si="76"/>
        <v>8.0379422494332164E-3</v>
      </c>
      <c r="F175">
        <f t="shared" si="77"/>
        <v>0.19076652972723393</v>
      </c>
      <c r="G175">
        <f t="shared" si="78"/>
        <v>23.54248805302192</v>
      </c>
      <c r="H175" t="b">
        <f t="shared" si="79"/>
        <v>0</v>
      </c>
      <c r="I175">
        <f t="shared" si="80"/>
        <v>1</v>
      </c>
      <c r="J175">
        <f t="shared" si="81"/>
        <v>1252.057459689092</v>
      </c>
      <c r="K175">
        <f t="shared" si="82"/>
        <v>8.0961042243253001</v>
      </c>
      <c r="L175">
        <f t="shared" si="83"/>
        <v>29715.398443031405</v>
      </c>
      <c r="M175">
        <f t="shared" si="84"/>
        <v>192.14690268438321</v>
      </c>
      <c r="N175">
        <f t="shared" si="66"/>
        <v>0.51187080124200235</v>
      </c>
      <c r="O175">
        <f t="shared" si="85"/>
        <v>0.99571265748438598</v>
      </c>
      <c r="P175">
        <f t="shared" si="86"/>
        <v>1260.1535639134172</v>
      </c>
      <c r="Q175">
        <f t="shared" si="87"/>
        <v>8.5852569602837894E-2</v>
      </c>
      <c r="R175">
        <f t="shared" si="88"/>
        <v>7.4523771428581798E-3</v>
      </c>
      <c r="S175">
        <f t="shared" si="89"/>
        <v>1260.6752780394768</v>
      </c>
      <c r="T175">
        <f t="shared" si="90"/>
        <v>29715.398443031405</v>
      </c>
      <c r="U175">
        <f t="shared" si="67"/>
        <v>1872364.0259544945</v>
      </c>
      <c r="V175">
        <f t="shared" si="91"/>
        <v>233.88475099420131</v>
      </c>
      <c r="W175">
        <f t="shared" si="68"/>
        <v>79531.272214627155</v>
      </c>
      <c r="X175">
        <f t="shared" si="69"/>
        <v>83358.319667667092</v>
      </c>
      <c r="Y175">
        <f t="shared" si="70"/>
        <v>90098.218941540676</v>
      </c>
      <c r="Z175">
        <f t="shared" si="92"/>
        <v>15275.93798866452</v>
      </c>
      <c r="AA175">
        <f t="shared" si="93"/>
        <v>218.49665854310197</v>
      </c>
      <c r="AB175">
        <f t="shared" si="94"/>
        <v>169</v>
      </c>
      <c r="AC175">
        <f>$AL$7*INDEX(I_cur,MATCH(AB175-$AL$13,cpi_u,0))/INDEX(I_cur,MATCH(AB2-$AL$13,cpi_u,0))</f>
        <v>1252.0574596890926</v>
      </c>
      <c r="AD175" t="b">
        <f t="shared" si="95"/>
        <v>1</v>
      </c>
      <c r="AE175" t="b">
        <f t="shared" si="96"/>
        <v>1</v>
      </c>
      <c r="AF175" t="b">
        <f t="shared" si="71"/>
        <v>1</v>
      </c>
      <c r="AG175" t="b">
        <f t="shared" si="97"/>
        <v>1</v>
      </c>
      <c r="AH175" t="b">
        <f t="shared" si="72"/>
        <v>1</v>
      </c>
      <c r="AI175" t="b">
        <f t="shared" si="98"/>
        <v>1</v>
      </c>
    </row>
    <row r="176" spans="1:35" x14ac:dyDescent="0.35">
      <c r="A176">
        <v>174</v>
      </c>
      <c r="B176">
        <f t="shared" si="73"/>
        <v>95</v>
      </c>
      <c r="C176">
        <f t="shared" si="74"/>
        <v>2041</v>
      </c>
      <c r="D176">
        <f t="shared" si="75"/>
        <v>9.230335532426992E-2</v>
      </c>
      <c r="E176">
        <f t="shared" si="76"/>
        <v>8.0379422494332164E-3</v>
      </c>
      <c r="F176">
        <f t="shared" si="77"/>
        <v>0.18923315937816163</v>
      </c>
      <c r="G176">
        <f t="shared" si="78"/>
        <v>23.353254893643758</v>
      </c>
      <c r="H176" t="b">
        <f t="shared" si="79"/>
        <v>0</v>
      </c>
      <c r="I176">
        <f t="shared" si="80"/>
        <v>1</v>
      </c>
      <c r="J176">
        <f t="shared" si="81"/>
        <v>1252.057459689092</v>
      </c>
      <c r="K176">
        <f t="shared" si="82"/>
        <v>8.1160714014471704</v>
      </c>
      <c r="L176">
        <f t="shared" si="83"/>
        <v>29476.547786427422</v>
      </c>
      <c r="M176">
        <f t="shared" si="84"/>
        <v>191.07251400604287</v>
      </c>
      <c r="N176">
        <f t="shared" si="66"/>
        <v>0.50967553462862969</v>
      </c>
      <c r="O176">
        <f t="shared" si="85"/>
        <v>0.9957112876764096</v>
      </c>
      <c r="P176">
        <f t="shared" si="86"/>
        <v>1260.1735310905392</v>
      </c>
      <c r="Q176">
        <f t="shared" si="87"/>
        <v>8.5852569602837894E-2</v>
      </c>
      <c r="R176">
        <f t="shared" si="88"/>
        <v>7.4523771428581798E-3</v>
      </c>
      <c r="S176">
        <f t="shared" si="89"/>
        <v>1260.6965319043775</v>
      </c>
      <c r="T176">
        <f t="shared" si="90"/>
        <v>29476.547786427422</v>
      </c>
      <c r="U176">
        <f t="shared" si="67"/>
        <v>1850402.0978380821</v>
      </c>
      <c r="V176">
        <f t="shared" si="91"/>
        <v>231.14139552611005</v>
      </c>
      <c r="W176">
        <f t="shared" si="68"/>
        <v>79235.297446340992</v>
      </c>
      <c r="X176">
        <f t="shared" si="69"/>
        <v>83059.92862851391</v>
      </c>
      <c r="Y176">
        <f t="shared" si="70"/>
        <v>89317.586871462205</v>
      </c>
      <c r="Z176">
        <f t="shared" si="92"/>
        <v>15088.184133286775</v>
      </c>
      <c r="AA176">
        <f t="shared" si="93"/>
        <v>215.61155517917456</v>
      </c>
      <c r="AB176">
        <f t="shared" si="94"/>
        <v>169</v>
      </c>
      <c r="AC176">
        <f>$AL$7*INDEX(I_cur,MATCH(AB176-$AL$13,cpi_u,0))/INDEX(I_cur,MATCH(AB2-$AL$13,cpi_u,0))</f>
        <v>1252.0574596890926</v>
      </c>
      <c r="AD176" t="b">
        <f t="shared" si="95"/>
        <v>1</v>
      </c>
      <c r="AE176" t="b">
        <f t="shared" si="96"/>
        <v>1</v>
      </c>
      <c r="AF176" t="b">
        <f t="shared" si="71"/>
        <v>1</v>
      </c>
      <c r="AG176" t="b">
        <f t="shared" si="97"/>
        <v>1</v>
      </c>
      <c r="AH176" t="b">
        <f t="shared" si="72"/>
        <v>1</v>
      </c>
      <c r="AI176" t="b">
        <f t="shared" si="98"/>
        <v>1</v>
      </c>
    </row>
    <row r="177" spans="1:35" x14ac:dyDescent="0.35">
      <c r="A177">
        <v>175</v>
      </c>
      <c r="B177">
        <f t="shared" si="73"/>
        <v>95</v>
      </c>
      <c r="C177">
        <f t="shared" si="74"/>
        <v>2041</v>
      </c>
      <c r="D177">
        <f t="shared" si="75"/>
        <v>9.230335532426992E-2</v>
      </c>
      <c r="E177">
        <f t="shared" si="76"/>
        <v>8.0379422494332164E-3</v>
      </c>
      <c r="F177">
        <f t="shared" si="77"/>
        <v>0.18771211417140218</v>
      </c>
      <c r="G177">
        <f t="shared" si="78"/>
        <v>23.165542779472357</v>
      </c>
      <c r="H177" t="b">
        <f t="shared" si="79"/>
        <v>0</v>
      </c>
      <c r="I177">
        <f t="shared" si="80"/>
        <v>1</v>
      </c>
      <c r="J177">
        <f t="shared" si="81"/>
        <v>1252.057459689092</v>
      </c>
      <c r="K177">
        <f t="shared" si="82"/>
        <v>8.1360878230144191</v>
      </c>
      <c r="L177">
        <f t="shared" si="83"/>
        <v>29239.61699760746</v>
      </c>
      <c r="M177">
        <f t="shared" si="84"/>
        <v>190.00413276792688</v>
      </c>
      <c r="N177">
        <f t="shared" si="66"/>
        <v>0.50748900085292992</v>
      </c>
      <c r="O177">
        <f t="shared" si="85"/>
        <v>0.99570994951269742</v>
      </c>
      <c r="P177">
        <f t="shared" si="86"/>
        <v>1260.1935475121063</v>
      </c>
      <c r="Q177">
        <f t="shared" si="87"/>
        <v>8.5852569602837894E-2</v>
      </c>
      <c r="R177">
        <f t="shared" si="88"/>
        <v>7.4523771428581798E-3</v>
      </c>
      <c r="S177">
        <f t="shared" si="89"/>
        <v>1260.7178381870428</v>
      </c>
      <c r="T177">
        <f t="shared" si="90"/>
        <v>29239.61699760746</v>
      </c>
      <c r="U177">
        <f t="shared" si="67"/>
        <v>1828589.7823852077</v>
      </c>
      <c r="V177">
        <f t="shared" si="91"/>
        <v>228.41672879593088</v>
      </c>
      <c r="W177">
        <f t="shared" si="68"/>
        <v>78935.76247242403</v>
      </c>
      <c r="X177">
        <f t="shared" si="69"/>
        <v>82758.129670222785</v>
      </c>
      <c r="Y177">
        <f t="shared" si="70"/>
        <v>88547.210839458916</v>
      </c>
      <c r="Z177">
        <f t="shared" si="92"/>
        <v>14902.717425591951</v>
      </c>
      <c r="AA177">
        <f t="shared" si="93"/>
        <v>212.75943542488389</v>
      </c>
      <c r="AB177">
        <f t="shared" si="94"/>
        <v>169</v>
      </c>
      <c r="AC177">
        <f>$AL$7*INDEX(I_cur,MATCH(AB177-$AL$13,cpi_u,0))/INDEX(I_cur,MATCH(AB2-$AL$13,cpi_u,0))</f>
        <v>1252.0574596890926</v>
      </c>
      <c r="AD177" t="b">
        <f t="shared" si="95"/>
        <v>1</v>
      </c>
      <c r="AE177" t="b">
        <f t="shared" si="96"/>
        <v>1</v>
      </c>
      <c r="AF177" t="b">
        <f t="shared" si="71"/>
        <v>1</v>
      </c>
      <c r="AG177" t="b">
        <f t="shared" si="97"/>
        <v>1</v>
      </c>
      <c r="AH177" t="b">
        <f t="shared" si="72"/>
        <v>1</v>
      </c>
      <c r="AI177" t="b">
        <f t="shared" si="98"/>
        <v>1</v>
      </c>
    </row>
    <row r="178" spans="1:35" x14ac:dyDescent="0.35">
      <c r="A178">
        <v>176</v>
      </c>
      <c r="B178">
        <f t="shared" si="73"/>
        <v>95</v>
      </c>
      <c r="C178">
        <f t="shared" si="74"/>
        <v>2041</v>
      </c>
      <c r="D178">
        <f t="shared" si="75"/>
        <v>9.230335532426992E-2</v>
      </c>
      <c r="E178">
        <f t="shared" si="76"/>
        <v>8.0379422494332164E-3</v>
      </c>
      <c r="F178">
        <f t="shared" si="77"/>
        <v>0.18620329503817346</v>
      </c>
      <c r="G178">
        <f t="shared" si="78"/>
        <v>22.979339484434185</v>
      </c>
      <c r="H178" t="b">
        <f t="shared" si="79"/>
        <v>0</v>
      </c>
      <c r="I178">
        <f t="shared" si="80"/>
        <v>1</v>
      </c>
      <c r="J178">
        <f t="shared" si="81"/>
        <v>1252.057459689092</v>
      </c>
      <c r="K178">
        <f t="shared" si="82"/>
        <v>8.1561536104771264</v>
      </c>
      <c r="L178">
        <f t="shared" si="83"/>
        <v>29004.590644785145</v>
      </c>
      <c r="M178">
        <f t="shared" si="84"/>
        <v>188.94172537945579</v>
      </c>
      <c r="N178">
        <f t="shared" si="66"/>
        <v>0.50531118415455711</v>
      </c>
      <c r="O178">
        <f t="shared" si="85"/>
        <v>0.99570864256227709</v>
      </c>
      <c r="P178">
        <f t="shared" si="86"/>
        <v>1260.213613299569</v>
      </c>
      <c r="Q178">
        <f t="shared" si="87"/>
        <v>8.5852569602837894E-2</v>
      </c>
      <c r="R178">
        <f t="shared" si="88"/>
        <v>7.4523771428581798E-3</v>
      </c>
      <c r="S178">
        <f t="shared" si="89"/>
        <v>1260.7391970167489</v>
      </c>
      <c r="T178">
        <f t="shared" si="90"/>
        <v>29004.590644785145</v>
      </c>
      <c r="U178">
        <f t="shared" si="67"/>
        <v>1806925.6719666335</v>
      </c>
      <c r="V178">
        <f t="shared" si="91"/>
        <v>225.71057497086147</v>
      </c>
      <c r="W178">
        <f t="shared" si="68"/>
        <v>78632.620106013681</v>
      </c>
      <c r="X178">
        <f t="shared" si="69"/>
        <v>82452.879388601868</v>
      </c>
      <c r="Y178">
        <f t="shared" si="70"/>
        <v>87787.03497315495</v>
      </c>
      <c r="Z178">
        <f t="shared" si="92"/>
        <v>14719.510726470251</v>
      </c>
      <c r="AA178">
        <f t="shared" si="93"/>
        <v>209.93992534698066</v>
      </c>
      <c r="AB178">
        <f t="shared" si="94"/>
        <v>169</v>
      </c>
      <c r="AC178">
        <f>$AL$7*INDEX(I_cur,MATCH(AB178-$AL$13,cpi_u,0))/INDEX(I_cur,MATCH(AB2-$AL$13,cpi_u,0))</f>
        <v>1252.0574596890926</v>
      </c>
      <c r="AD178" t="b">
        <f t="shared" si="95"/>
        <v>1</v>
      </c>
      <c r="AE178" t="b">
        <f t="shared" si="96"/>
        <v>1</v>
      </c>
      <c r="AF178" t="b">
        <f t="shared" si="71"/>
        <v>1</v>
      </c>
      <c r="AG178" t="b">
        <f t="shared" si="97"/>
        <v>1</v>
      </c>
      <c r="AH178" t="b">
        <f t="shared" si="72"/>
        <v>1</v>
      </c>
      <c r="AI178" t="b">
        <f t="shared" si="98"/>
        <v>1</v>
      </c>
    </row>
    <row r="179" spans="1:35" x14ac:dyDescent="0.35">
      <c r="A179">
        <v>177</v>
      </c>
      <c r="B179">
        <f t="shared" si="73"/>
        <v>95</v>
      </c>
      <c r="C179">
        <f t="shared" si="74"/>
        <v>2041</v>
      </c>
      <c r="D179">
        <f t="shared" si="75"/>
        <v>9.230335532426992E-2</v>
      </c>
      <c r="E179">
        <f t="shared" si="76"/>
        <v>8.0379422494332164E-3</v>
      </c>
      <c r="F179">
        <f t="shared" si="77"/>
        <v>0.18470660370600245</v>
      </c>
      <c r="G179">
        <f t="shared" si="78"/>
        <v>22.794632880728184</v>
      </c>
      <c r="H179" t="b">
        <f t="shared" si="79"/>
        <v>0</v>
      </c>
      <c r="I179">
        <f t="shared" si="80"/>
        <v>1</v>
      </c>
      <c r="J179">
        <f t="shared" si="81"/>
        <v>1252.057459689092</v>
      </c>
      <c r="K179">
        <f t="shared" si="82"/>
        <v>8.1762688855849106</v>
      </c>
      <c r="L179">
        <f t="shared" si="83"/>
        <v>28771.453420213915</v>
      </c>
      <c r="M179">
        <f t="shared" si="84"/>
        <v>187.88525843787204</v>
      </c>
      <c r="N179">
        <f t="shared" si="66"/>
        <v>0.50314206838657138</v>
      </c>
      <c r="O179">
        <f t="shared" si="85"/>
        <v>0.9957073663991528</v>
      </c>
      <c r="P179">
        <f t="shared" si="86"/>
        <v>1260.2337285746769</v>
      </c>
      <c r="Q179">
        <f t="shared" si="87"/>
        <v>8.5852569602837894E-2</v>
      </c>
      <c r="R179">
        <f t="shared" si="88"/>
        <v>7.4523771428581798E-3</v>
      </c>
      <c r="S179">
        <f t="shared" si="89"/>
        <v>1260.7606085230914</v>
      </c>
      <c r="T179">
        <f t="shared" si="90"/>
        <v>28771.453420213915</v>
      </c>
      <c r="U179">
        <f t="shared" si="67"/>
        <v>1785408.3718513881</v>
      </c>
      <c r="V179">
        <f t="shared" si="91"/>
        <v>223.02275982927534</v>
      </c>
      <c r="W179">
        <f t="shared" si="68"/>
        <v>78325.822626468755</v>
      </c>
      <c r="X179">
        <f t="shared" si="69"/>
        <v>82144.133920654218</v>
      </c>
      <c r="Y179">
        <f t="shared" si="70"/>
        <v>87037.004175295748</v>
      </c>
      <c r="Z179">
        <f t="shared" si="92"/>
        <v>14538.537197615975</v>
      </c>
      <c r="AA179">
        <f t="shared" si="93"/>
        <v>207.15265510420926</v>
      </c>
      <c r="AB179">
        <f t="shared" si="94"/>
        <v>169</v>
      </c>
      <c r="AC179">
        <f>$AL$7*INDEX(I_cur,MATCH(AB179-$AL$13,cpi_u,0))/INDEX(I_cur,MATCH(AB2-$AL$13,cpi_u,0))</f>
        <v>1252.0574596890926</v>
      </c>
      <c r="AD179" t="b">
        <f t="shared" si="95"/>
        <v>1</v>
      </c>
      <c r="AE179" t="b">
        <f t="shared" si="96"/>
        <v>1</v>
      </c>
      <c r="AF179" t="b">
        <f t="shared" si="71"/>
        <v>1</v>
      </c>
      <c r="AG179" t="b">
        <f t="shared" si="97"/>
        <v>1</v>
      </c>
      <c r="AH179" t="b">
        <f t="shared" si="72"/>
        <v>1</v>
      </c>
      <c r="AI179" t="b">
        <f t="shared" si="98"/>
        <v>1</v>
      </c>
    </row>
    <row r="180" spans="1:35" x14ac:dyDescent="0.35">
      <c r="A180">
        <v>178</v>
      </c>
      <c r="B180">
        <f t="shared" si="73"/>
        <v>95</v>
      </c>
      <c r="C180">
        <f t="shared" si="74"/>
        <v>2041</v>
      </c>
      <c r="D180">
        <f t="shared" si="75"/>
        <v>9.230335532426992E-2</v>
      </c>
      <c r="E180">
        <f t="shared" si="76"/>
        <v>8.0379422494332164E-3</v>
      </c>
      <c r="F180">
        <f t="shared" si="77"/>
        <v>0.18322194269232467</v>
      </c>
      <c r="G180">
        <f t="shared" si="78"/>
        <v>22.61141093803586</v>
      </c>
      <c r="H180" t="b">
        <f t="shared" si="79"/>
        <v>0</v>
      </c>
      <c r="I180">
        <f t="shared" si="80"/>
        <v>1</v>
      </c>
      <c r="J180">
        <f t="shared" si="81"/>
        <v>1252.057459689092</v>
      </c>
      <c r="K180">
        <f t="shared" si="82"/>
        <v>8.1964337703876566</v>
      </c>
      <c r="L180">
        <f t="shared" si="83"/>
        <v>28540.190139189977</v>
      </c>
      <c r="M180">
        <f t="shared" si="84"/>
        <v>186.83469872718936</v>
      </c>
      <c r="N180">
        <f t="shared" si="66"/>
        <v>0.50098163702498666</v>
      </c>
      <c r="O180">
        <f t="shared" si="85"/>
        <v>0.99570612060225339</v>
      </c>
      <c r="P180">
        <f t="shared" si="86"/>
        <v>1260.2538934594795</v>
      </c>
      <c r="Q180">
        <f t="shared" si="87"/>
        <v>8.5852569602837894E-2</v>
      </c>
      <c r="R180">
        <f t="shared" si="88"/>
        <v>7.4523771428581798E-3</v>
      </c>
      <c r="S180">
        <f t="shared" si="89"/>
        <v>1260.7820728359843</v>
      </c>
      <c r="T180">
        <f t="shared" si="90"/>
        <v>28540.190139189977</v>
      </c>
      <c r="U180">
        <f t="shared" si="67"/>
        <v>1764036.5000568787</v>
      </c>
      <c r="V180">
        <f t="shared" si="91"/>
        <v>220.35311074199882</v>
      </c>
      <c r="W180">
        <f t="shared" si="68"/>
        <v>78015.321772313589</v>
      </c>
      <c r="X180">
        <f t="shared" si="69"/>
        <v>81831.848938687981</v>
      </c>
      <c r="Y180">
        <f t="shared" si="70"/>
        <v>86297.064115068919</v>
      </c>
      <c r="Z180">
        <f t="shared" si="92"/>
        <v>14359.770298778074</v>
      </c>
      <c r="AA180">
        <f t="shared" si="93"/>
        <v>204.39725890705472</v>
      </c>
      <c r="AB180">
        <f t="shared" si="94"/>
        <v>169</v>
      </c>
      <c r="AC180">
        <f>$AL$7*INDEX(I_cur,MATCH(AB180-$AL$13,cpi_u,0))/INDEX(I_cur,MATCH(AB2-$AL$13,cpi_u,0))</f>
        <v>1252.0574596890926</v>
      </c>
      <c r="AD180" t="b">
        <f t="shared" si="95"/>
        <v>1</v>
      </c>
      <c r="AE180" t="b">
        <f t="shared" si="96"/>
        <v>1</v>
      </c>
      <c r="AF180" t="b">
        <f t="shared" si="71"/>
        <v>1</v>
      </c>
      <c r="AG180" t="b">
        <f t="shared" si="97"/>
        <v>1</v>
      </c>
      <c r="AH180" t="b">
        <f t="shared" si="72"/>
        <v>1</v>
      </c>
      <c r="AI180" t="b">
        <f t="shared" si="98"/>
        <v>1</v>
      </c>
    </row>
    <row r="181" spans="1:35" x14ac:dyDescent="0.35">
      <c r="A181">
        <v>179</v>
      </c>
      <c r="B181">
        <f t="shared" si="73"/>
        <v>95</v>
      </c>
      <c r="C181">
        <f t="shared" si="74"/>
        <v>2041</v>
      </c>
      <c r="D181">
        <f t="shared" si="75"/>
        <v>9.230335532426992E-2</v>
      </c>
      <c r="E181">
        <f t="shared" si="76"/>
        <v>8.0379422494332164E-3</v>
      </c>
      <c r="F181">
        <f t="shared" si="77"/>
        <v>0.18174921529813479</v>
      </c>
      <c r="G181">
        <f t="shared" si="78"/>
        <v>22.429661722737727</v>
      </c>
      <c r="H181" t="b">
        <f t="shared" si="79"/>
        <v>0</v>
      </c>
      <c r="I181">
        <f t="shared" si="80"/>
        <v>1</v>
      </c>
      <c r="J181">
        <f t="shared" si="81"/>
        <v>1252.057459689092</v>
      </c>
      <c r="K181">
        <f t="shared" si="82"/>
        <v>8.2166483872362512</v>
      </c>
      <c r="L181">
        <f t="shared" si="83"/>
        <v>28310.785739063325</v>
      </c>
      <c r="M181">
        <f t="shared" si="84"/>
        <v>185.79001321714847</v>
      </c>
      <c r="N181">
        <f t="shared" si="66"/>
        <v>0.49882987317815869</v>
      </c>
      <c r="O181">
        <f t="shared" si="85"/>
        <v>0.99570490475537998</v>
      </c>
      <c r="P181">
        <f t="shared" si="86"/>
        <v>1260.2741080763283</v>
      </c>
      <c r="Q181">
        <f t="shared" si="87"/>
        <v>8.5852569602837894E-2</v>
      </c>
      <c r="R181">
        <f t="shared" si="88"/>
        <v>7.4523771428581798E-3</v>
      </c>
      <c r="S181">
        <f t="shared" si="89"/>
        <v>1260.8035900856637</v>
      </c>
      <c r="T181">
        <f t="shared" si="90"/>
        <v>28310.785739063325</v>
      </c>
      <c r="U181">
        <f t="shared" si="67"/>
        <v>1742808.6872011155</v>
      </c>
      <c r="V181">
        <f t="shared" si="91"/>
        <v>217.70145665385178</v>
      </c>
      <c r="W181">
        <f t="shared" si="68"/>
        <v>77701.068734102679</v>
      </c>
      <c r="X181">
        <f t="shared" si="69"/>
        <v>81515.979644365056</v>
      </c>
      <c r="Y181">
        <f t="shared" si="70"/>
        <v>85567.16121956658</v>
      </c>
      <c r="Z181">
        <f t="shared" si="92"/>
        <v>14183.183785019592</v>
      </c>
      <c r="AA181">
        <f t="shared" si="93"/>
        <v>201.67337497776225</v>
      </c>
      <c r="AB181">
        <f t="shared" si="94"/>
        <v>169</v>
      </c>
      <c r="AC181">
        <f>$AL$7*INDEX(I_cur,MATCH(AB181-$AL$13,cpi_u,0))/INDEX(I_cur,MATCH(AB2-$AL$13,cpi_u,0))</f>
        <v>1252.0574596890926</v>
      </c>
      <c r="AD181" t="b">
        <f t="shared" si="95"/>
        <v>1</v>
      </c>
      <c r="AE181" t="b">
        <f t="shared" si="96"/>
        <v>1</v>
      </c>
      <c r="AF181" t="b">
        <f t="shared" si="71"/>
        <v>1</v>
      </c>
      <c r="AG181" t="b">
        <f t="shared" si="97"/>
        <v>1</v>
      </c>
      <c r="AH181" t="b">
        <f t="shared" si="72"/>
        <v>1</v>
      </c>
      <c r="AI181" t="b">
        <f t="shared" si="98"/>
        <v>1</v>
      </c>
    </row>
    <row r="182" spans="1:35" x14ac:dyDescent="0.35">
      <c r="A182">
        <v>180</v>
      </c>
      <c r="B182">
        <f t="shared" si="73"/>
        <v>96</v>
      </c>
      <c r="C182">
        <f t="shared" si="74"/>
        <v>2041</v>
      </c>
      <c r="D182">
        <f t="shared" si="75"/>
        <v>0.10407938249634688</v>
      </c>
      <c r="E182">
        <f t="shared" si="76"/>
        <v>9.1168097707933216E-3</v>
      </c>
      <c r="F182">
        <f t="shared" si="77"/>
        <v>0.20448695914944429</v>
      </c>
      <c r="G182">
        <f t="shared" si="78"/>
        <v>22.225174763588281</v>
      </c>
      <c r="H182" t="b">
        <f t="shared" si="79"/>
        <v>0</v>
      </c>
      <c r="I182">
        <f t="shared" si="80"/>
        <v>1</v>
      </c>
      <c r="J182">
        <f t="shared" si="81"/>
        <v>1252.057459689092</v>
      </c>
      <c r="K182">
        <f t="shared" si="82"/>
        <v>8.236912858783338</v>
      </c>
      <c r="L182">
        <f t="shared" si="83"/>
        <v>28083.225278256661</v>
      </c>
      <c r="M182">
        <f t="shared" si="84"/>
        <v>184.75116906217883</v>
      </c>
      <c r="N182">
        <f t="shared" si="66"/>
        <v>0.49668675959601327</v>
      </c>
      <c r="O182">
        <f t="shared" si="85"/>
        <v>0.99570371844715078</v>
      </c>
      <c r="P182">
        <f t="shared" si="86"/>
        <v>1260.2943725478754</v>
      </c>
      <c r="Q182">
        <f t="shared" si="87"/>
        <v>9.6805607971637245E-2</v>
      </c>
      <c r="R182">
        <f t="shared" si="88"/>
        <v>8.4488953602585015E-3</v>
      </c>
      <c r="S182">
        <f t="shared" si="89"/>
        <v>1260.8251604026852</v>
      </c>
      <c r="T182">
        <f t="shared" si="90"/>
        <v>28083.225278256661</v>
      </c>
      <c r="U182">
        <f t="shared" si="67"/>
        <v>1721723.5763570226</v>
      </c>
      <c r="V182">
        <f t="shared" si="91"/>
        <v>215.06762806544904</v>
      </c>
      <c r="W182">
        <f t="shared" si="68"/>
        <v>77467.268296928727</v>
      </c>
      <c r="X182">
        <f t="shared" si="69"/>
        <v>81278.083992103057</v>
      </c>
      <c r="Y182">
        <f t="shared" si="70"/>
        <v>84696.044817074639</v>
      </c>
      <c r="Z182">
        <f t="shared" si="92"/>
        <v>14008.751703986431</v>
      </c>
      <c r="AA182">
        <f t="shared" si="93"/>
        <v>198.98064551063169</v>
      </c>
      <c r="AB182">
        <f t="shared" si="94"/>
        <v>169</v>
      </c>
      <c r="AC182">
        <f>$AL$7*INDEX(I_cur,MATCH(AB182-$AL$13,cpi_u,0))/INDEX(I_cur,MATCH(AB2-$AL$13,cpi_u,0))</f>
        <v>1252.0574596890926</v>
      </c>
      <c r="AD182" t="b">
        <f t="shared" si="95"/>
        <v>1</v>
      </c>
      <c r="AE182" t="b">
        <f t="shared" si="96"/>
        <v>1</v>
      </c>
      <c r="AF182" t="b">
        <f t="shared" si="71"/>
        <v>1</v>
      </c>
      <c r="AG182" t="b">
        <f t="shared" si="97"/>
        <v>1</v>
      </c>
      <c r="AH182" t="b">
        <f t="shared" si="72"/>
        <v>1</v>
      </c>
      <c r="AI182" t="b">
        <f t="shared" si="98"/>
        <v>1</v>
      </c>
    </row>
    <row r="183" spans="1:35" x14ac:dyDescent="0.35">
      <c r="A183">
        <v>181</v>
      </c>
      <c r="B183">
        <f t="shared" si="73"/>
        <v>96</v>
      </c>
      <c r="C183">
        <f t="shared" si="74"/>
        <v>2042</v>
      </c>
      <c r="D183">
        <f t="shared" si="75"/>
        <v>0.10343592212200146</v>
      </c>
      <c r="E183">
        <f t="shared" si="76"/>
        <v>9.0575239861516721E-3</v>
      </c>
      <c r="F183">
        <f t="shared" si="77"/>
        <v>0.20130505351761369</v>
      </c>
      <c r="G183">
        <f t="shared" si="78"/>
        <v>22.023869710070667</v>
      </c>
      <c r="H183" t="b">
        <f t="shared" si="79"/>
        <v>1</v>
      </c>
      <c r="I183">
        <f t="shared" si="80"/>
        <v>1.03</v>
      </c>
      <c r="J183">
        <f t="shared" si="81"/>
        <v>1289.6191834797648</v>
      </c>
      <c r="K183">
        <f t="shared" si="82"/>
        <v>8.257227307984051</v>
      </c>
      <c r="L183">
        <f t="shared" si="83"/>
        <v>28662.011731313796</v>
      </c>
      <c r="M183">
        <f t="shared" si="84"/>
        <v>183.51831998261915</v>
      </c>
      <c r="N183">
        <f t="shared" si="66"/>
        <v>0.49455227867912133</v>
      </c>
      <c r="O183">
        <f t="shared" si="85"/>
        <v>0.99570256127095469</v>
      </c>
      <c r="P183">
        <f t="shared" si="86"/>
        <v>1297.8764107877489</v>
      </c>
      <c r="Q183">
        <f t="shared" si="87"/>
        <v>9.6207116980913387E-2</v>
      </c>
      <c r="R183">
        <f t="shared" si="88"/>
        <v>8.3941586895933673E-3</v>
      </c>
      <c r="S183">
        <f t="shared" si="89"/>
        <v>1298.4085077086008</v>
      </c>
      <c r="T183">
        <f t="shared" si="90"/>
        <v>28662.011731313796</v>
      </c>
      <c r="U183">
        <f t="shared" si="67"/>
        <v>1699972.1343926112</v>
      </c>
      <c r="V183">
        <f t="shared" si="91"/>
        <v>212.3505652950202</v>
      </c>
      <c r="W183">
        <f t="shared" si="68"/>
        <v>77187.713002828008</v>
      </c>
      <c r="X183">
        <f t="shared" si="69"/>
        <v>80994.71672372827</v>
      </c>
      <c r="Y183">
        <f t="shared" si="70"/>
        <v>83844.953934861609</v>
      </c>
      <c r="Z183">
        <f t="shared" si="92"/>
        <v>14236.041730329167</v>
      </c>
      <c r="AA183">
        <f t="shared" si="93"/>
        <v>196.16957562412318</v>
      </c>
      <c r="AB183">
        <f t="shared" si="94"/>
        <v>181</v>
      </c>
      <c r="AC183">
        <f>$AL$7*INDEX(I_cur,MATCH(AB183-$AL$13,cpi_u,0))/INDEX(I_cur,MATCH(AB2-$AL$13,cpi_u,0))</f>
        <v>1289.6191834797655</v>
      </c>
      <c r="AD183" t="b">
        <f t="shared" si="95"/>
        <v>1</v>
      </c>
      <c r="AE183" t="b">
        <f t="shared" si="96"/>
        <v>1</v>
      </c>
      <c r="AF183" t="b">
        <f t="shared" si="71"/>
        <v>1</v>
      </c>
      <c r="AG183" t="b">
        <f t="shared" si="97"/>
        <v>1</v>
      </c>
      <c r="AH183" t="b">
        <f t="shared" si="72"/>
        <v>1</v>
      </c>
      <c r="AI183" t="b">
        <f t="shared" si="98"/>
        <v>1</v>
      </c>
    </row>
    <row r="184" spans="1:35" x14ac:dyDescent="0.35">
      <c r="A184">
        <v>182</v>
      </c>
      <c r="B184">
        <f t="shared" si="73"/>
        <v>96</v>
      </c>
      <c r="C184">
        <f t="shared" si="74"/>
        <v>2042</v>
      </c>
      <c r="D184">
        <f t="shared" si="75"/>
        <v>0.10343592212200146</v>
      </c>
      <c r="E184">
        <f t="shared" si="76"/>
        <v>9.0575239861516721E-3</v>
      </c>
      <c r="F184">
        <f t="shared" si="77"/>
        <v>0.19948172816684434</v>
      </c>
      <c r="G184">
        <f t="shared" si="78"/>
        <v>21.824387981903822</v>
      </c>
      <c r="H184" t="b">
        <f t="shared" si="79"/>
        <v>0</v>
      </c>
      <c r="I184">
        <f t="shared" si="80"/>
        <v>1</v>
      </c>
      <c r="J184">
        <f t="shared" si="81"/>
        <v>1289.6191834797648</v>
      </c>
      <c r="K184">
        <f t="shared" si="82"/>
        <v>8.2775918580967751</v>
      </c>
      <c r="L184">
        <f t="shared" si="83"/>
        <v>28402.404872566058</v>
      </c>
      <c r="M184">
        <f t="shared" si="84"/>
        <v>182.30460459586513</v>
      </c>
      <c r="N184">
        <f t="shared" si="66"/>
        <v>0.49242641248761876</v>
      </c>
      <c r="O184">
        <f t="shared" si="85"/>
        <v>0.99570143282489676</v>
      </c>
      <c r="P184">
        <f t="shared" si="86"/>
        <v>1297.8967753378615</v>
      </c>
      <c r="Q184">
        <f t="shared" si="87"/>
        <v>9.6207116980913387E-2</v>
      </c>
      <c r="R184">
        <f t="shared" si="88"/>
        <v>8.3941586895933673E-3</v>
      </c>
      <c r="S184">
        <f t="shared" si="89"/>
        <v>1298.4301845532652</v>
      </c>
      <c r="T184">
        <f t="shared" si="90"/>
        <v>28402.404872566058</v>
      </c>
      <c r="U184">
        <f t="shared" si="67"/>
        <v>1678393.3576551289</v>
      </c>
      <c r="V184">
        <f t="shared" si="91"/>
        <v>209.65507085374421</v>
      </c>
      <c r="W184">
        <f t="shared" si="68"/>
        <v>76904.486808372647</v>
      </c>
      <c r="X184">
        <f t="shared" si="69"/>
        <v>80707.822688953558</v>
      </c>
      <c r="Y184">
        <f t="shared" si="70"/>
        <v>83005.477883293628</v>
      </c>
      <c r="Z184">
        <f t="shared" si="92"/>
        <v>14046.474049694523</v>
      </c>
      <c r="AA184">
        <f t="shared" si="93"/>
        <v>193.39885201692809</v>
      </c>
      <c r="AB184">
        <f t="shared" si="94"/>
        <v>181</v>
      </c>
      <c r="AC184">
        <f>$AL$7*INDEX(I_cur,MATCH(AB184-$AL$13,cpi_u,0))/INDEX(I_cur,MATCH(AB2-$AL$13,cpi_u,0))</f>
        <v>1289.6191834797655</v>
      </c>
      <c r="AD184" t="b">
        <f t="shared" si="95"/>
        <v>1</v>
      </c>
      <c r="AE184" t="b">
        <f t="shared" si="96"/>
        <v>1</v>
      </c>
      <c r="AF184" t="b">
        <f t="shared" si="71"/>
        <v>1</v>
      </c>
      <c r="AG184" t="b">
        <f t="shared" si="97"/>
        <v>1</v>
      </c>
      <c r="AH184" t="b">
        <f t="shared" si="72"/>
        <v>1</v>
      </c>
      <c r="AI184" t="b">
        <f t="shared" si="98"/>
        <v>1</v>
      </c>
    </row>
    <row r="185" spans="1:35" x14ac:dyDescent="0.35">
      <c r="A185">
        <v>183</v>
      </c>
      <c r="B185">
        <f t="shared" si="73"/>
        <v>96</v>
      </c>
      <c r="C185">
        <f t="shared" si="74"/>
        <v>2042</v>
      </c>
      <c r="D185">
        <f t="shared" si="75"/>
        <v>0.10343592212200146</v>
      </c>
      <c r="E185">
        <f t="shared" si="76"/>
        <v>9.0575239861516721E-3</v>
      </c>
      <c r="F185">
        <f t="shared" si="77"/>
        <v>0.19767491762917416</v>
      </c>
      <c r="G185">
        <f t="shared" si="78"/>
        <v>21.626713064274647</v>
      </c>
      <c r="H185" t="b">
        <f t="shared" si="79"/>
        <v>0</v>
      </c>
      <c r="I185">
        <f t="shared" si="80"/>
        <v>1</v>
      </c>
      <c r="J185">
        <f t="shared" si="81"/>
        <v>1289.6191834797648</v>
      </c>
      <c r="K185">
        <f t="shared" si="82"/>
        <v>8.2980066326838671</v>
      </c>
      <c r="L185">
        <f t="shared" si="83"/>
        <v>28145.1494091684</v>
      </c>
      <c r="M185">
        <f t="shared" si="84"/>
        <v>181.098916228104</v>
      </c>
      <c r="N185">
        <f t="shared" si="66"/>
        <v>0.49030914274997439</v>
      </c>
      <c r="O185">
        <f t="shared" si="85"/>
        <v>0.99570033271174785</v>
      </c>
      <c r="P185">
        <f t="shared" si="86"/>
        <v>1297.9171901124487</v>
      </c>
      <c r="Q185">
        <f t="shared" si="87"/>
        <v>9.6207116980913387E-2</v>
      </c>
      <c r="R185">
        <f t="shared" si="88"/>
        <v>8.3941586895933673E-3</v>
      </c>
      <c r="S185">
        <f t="shared" si="89"/>
        <v>1298.4519148588765</v>
      </c>
      <c r="T185">
        <f t="shared" si="90"/>
        <v>28145.1494091684</v>
      </c>
      <c r="U185">
        <f t="shared" si="67"/>
        <v>1656985.5047234083</v>
      </c>
      <c r="V185">
        <f t="shared" si="91"/>
        <v>206.98092721348519</v>
      </c>
      <c r="W185">
        <f t="shared" si="68"/>
        <v>76617.537755221652</v>
      </c>
      <c r="X185">
        <f t="shared" si="69"/>
        <v>80417.354127924482</v>
      </c>
      <c r="Y185">
        <f t="shared" si="70"/>
        <v>82177.53838937699</v>
      </c>
      <c r="Z185">
        <f t="shared" si="92"/>
        <v>13859.414952484818</v>
      </c>
      <c r="AA185">
        <f t="shared" si="93"/>
        <v>190.66253061123984</v>
      </c>
      <c r="AB185">
        <f t="shared" si="94"/>
        <v>181</v>
      </c>
      <c r="AC185">
        <f>$AL$7*INDEX(I_cur,MATCH(AB185-$AL$13,cpi_u,0))/INDEX(I_cur,MATCH(AB2-$AL$13,cpi_u,0))</f>
        <v>1289.6191834797655</v>
      </c>
      <c r="AD185" t="b">
        <f t="shared" si="95"/>
        <v>1</v>
      </c>
      <c r="AE185" t="b">
        <f t="shared" si="96"/>
        <v>1</v>
      </c>
      <c r="AF185" t="b">
        <f t="shared" si="71"/>
        <v>1</v>
      </c>
      <c r="AG185" t="b">
        <f t="shared" si="97"/>
        <v>1</v>
      </c>
      <c r="AH185" t="b">
        <f t="shared" si="72"/>
        <v>1</v>
      </c>
      <c r="AI185" t="b">
        <f t="shared" si="98"/>
        <v>1</v>
      </c>
    </row>
    <row r="186" spans="1:35" x14ac:dyDescent="0.35">
      <c r="A186">
        <v>184</v>
      </c>
      <c r="B186">
        <f t="shared" si="73"/>
        <v>96</v>
      </c>
      <c r="C186">
        <f t="shared" si="74"/>
        <v>2042</v>
      </c>
      <c r="D186">
        <f t="shared" si="75"/>
        <v>0.10343592212200146</v>
      </c>
      <c r="E186">
        <f t="shared" si="76"/>
        <v>9.0575239861516721E-3</v>
      </c>
      <c r="F186">
        <f t="shared" si="77"/>
        <v>0.19588447232128733</v>
      </c>
      <c r="G186">
        <f t="shared" si="78"/>
        <v>21.430828591953361</v>
      </c>
      <c r="H186" t="b">
        <f t="shared" si="79"/>
        <v>0</v>
      </c>
      <c r="I186">
        <f t="shared" si="80"/>
        <v>1</v>
      </c>
      <c r="J186">
        <f t="shared" si="81"/>
        <v>1289.6191834797648</v>
      </c>
      <c r="K186">
        <f t="shared" si="82"/>
        <v>8.3184717556124301</v>
      </c>
      <c r="L186">
        <f t="shared" si="83"/>
        <v>27890.224043301034</v>
      </c>
      <c r="M186">
        <f t="shared" si="84"/>
        <v>179.90120179190299</v>
      </c>
      <c r="N186">
        <f t="shared" si="66"/>
        <v>0.48820045087161074</v>
      </c>
      <c r="O186">
        <f t="shared" si="85"/>
        <v>0.99569926053889857</v>
      </c>
      <c r="P186">
        <f t="shared" si="86"/>
        <v>1297.9376552353772</v>
      </c>
      <c r="Q186">
        <f t="shared" si="87"/>
        <v>9.6207116980913387E-2</v>
      </c>
      <c r="R186">
        <f t="shared" si="88"/>
        <v>8.3941586895933673E-3</v>
      </c>
      <c r="S186">
        <f t="shared" si="89"/>
        <v>1298.4736987572837</v>
      </c>
      <c r="T186">
        <f t="shared" si="90"/>
        <v>27890.224043301034</v>
      </c>
      <c r="U186">
        <f t="shared" si="67"/>
        <v>1635746.8513524516</v>
      </c>
      <c r="V186">
        <f t="shared" si="91"/>
        <v>204.32791899165392</v>
      </c>
      <c r="W186">
        <f t="shared" si="68"/>
        <v>76326.813232346321</v>
      </c>
      <c r="X186">
        <f t="shared" si="69"/>
        <v>80123.262718902028</v>
      </c>
      <c r="Y186">
        <f t="shared" si="70"/>
        <v>81361.058204384681</v>
      </c>
      <c r="Z186">
        <f t="shared" si="92"/>
        <v>13674.831841775655</v>
      </c>
      <c r="AA186">
        <f t="shared" si="93"/>
        <v>187.96018620766151</v>
      </c>
      <c r="AB186">
        <f t="shared" si="94"/>
        <v>181</v>
      </c>
      <c r="AC186">
        <f>$AL$7*INDEX(I_cur,MATCH(AB186-$AL$13,cpi_u,0))/INDEX(I_cur,MATCH(AB2-$AL$13,cpi_u,0))</f>
        <v>1289.6191834797655</v>
      </c>
      <c r="AD186" t="b">
        <f t="shared" si="95"/>
        <v>1</v>
      </c>
      <c r="AE186" t="b">
        <f t="shared" si="96"/>
        <v>1</v>
      </c>
      <c r="AF186" t="b">
        <f t="shared" si="71"/>
        <v>1</v>
      </c>
      <c r="AG186" t="b">
        <f t="shared" si="97"/>
        <v>1</v>
      </c>
      <c r="AH186" t="b">
        <f t="shared" si="72"/>
        <v>1</v>
      </c>
      <c r="AI186" t="b">
        <f t="shared" si="98"/>
        <v>1</v>
      </c>
    </row>
    <row r="187" spans="1:35" x14ac:dyDescent="0.35">
      <c r="A187">
        <v>185</v>
      </c>
      <c r="B187">
        <f t="shared" si="73"/>
        <v>96</v>
      </c>
      <c r="C187">
        <f t="shared" si="74"/>
        <v>2042</v>
      </c>
      <c r="D187">
        <f t="shared" si="75"/>
        <v>0.10343592212200146</v>
      </c>
      <c r="E187">
        <f t="shared" si="76"/>
        <v>9.0575239861516721E-3</v>
      </c>
      <c r="F187">
        <f t="shared" si="77"/>
        <v>0.19411024401472263</v>
      </c>
      <c r="G187">
        <f t="shared" si="78"/>
        <v>21.236718347938638</v>
      </c>
      <c r="H187" t="b">
        <f t="shared" si="79"/>
        <v>0</v>
      </c>
      <c r="I187">
        <f t="shared" si="80"/>
        <v>1</v>
      </c>
      <c r="J187">
        <f t="shared" si="81"/>
        <v>1289.6191834797648</v>
      </c>
      <c r="K187">
        <f t="shared" si="82"/>
        <v>8.3389873510550583</v>
      </c>
      <c r="L187">
        <f t="shared" si="83"/>
        <v>27637.607670049692</v>
      </c>
      <c r="M187">
        <f t="shared" si="84"/>
        <v>178.71140855092816</v>
      </c>
      <c r="N187">
        <f t="shared" si="66"/>
        <v>0.48610031794337472</v>
      </c>
      <c r="O187">
        <f t="shared" si="85"/>
        <v>0.99569821591830454</v>
      </c>
      <c r="P187">
        <f t="shared" si="86"/>
        <v>1297.9581708308199</v>
      </c>
      <c r="Q187">
        <f t="shared" si="87"/>
        <v>9.6207116980913387E-2</v>
      </c>
      <c r="R187">
        <f t="shared" si="88"/>
        <v>8.3941586895933673E-3</v>
      </c>
      <c r="S187">
        <f t="shared" si="89"/>
        <v>1298.4955363806612</v>
      </c>
      <c r="T187">
        <f t="shared" si="90"/>
        <v>27637.607670049692</v>
      </c>
      <c r="U187">
        <f t="shared" si="67"/>
        <v>1614675.6902743711</v>
      </c>
      <c r="V187">
        <f t="shared" si="91"/>
        <v>201.69583292634232</v>
      </c>
      <c r="W187">
        <f t="shared" si="68"/>
        <v>76032.259966903075</v>
      </c>
      <c r="X187">
        <f t="shared" si="69"/>
        <v>79825.499570700893</v>
      </c>
      <c r="Y187">
        <f t="shared" si="70"/>
        <v>80555.96109210061</v>
      </c>
      <c r="Z187">
        <f t="shared" si="92"/>
        <v>13492.692525530947</v>
      </c>
      <c r="AA187">
        <f t="shared" si="93"/>
        <v>185.29139874381252</v>
      </c>
      <c r="AB187">
        <f t="shared" si="94"/>
        <v>181</v>
      </c>
      <c r="AC187">
        <f>$AL$7*INDEX(I_cur,MATCH(AB187-$AL$13,cpi_u,0))/INDEX(I_cur,MATCH(AB2-$AL$13,cpi_u,0))</f>
        <v>1289.6191834797655</v>
      </c>
      <c r="AD187" t="b">
        <f t="shared" si="95"/>
        <v>1</v>
      </c>
      <c r="AE187" t="b">
        <f t="shared" si="96"/>
        <v>1</v>
      </c>
      <c r="AF187" t="b">
        <f t="shared" si="71"/>
        <v>1</v>
      </c>
      <c r="AG187" t="b">
        <f t="shared" si="97"/>
        <v>1</v>
      </c>
      <c r="AH187" t="b">
        <f t="shared" si="72"/>
        <v>1</v>
      </c>
      <c r="AI187" t="b">
        <f t="shared" si="98"/>
        <v>1</v>
      </c>
    </row>
    <row r="188" spans="1:35" x14ac:dyDescent="0.35">
      <c r="A188">
        <v>186</v>
      </c>
      <c r="B188">
        <f t="shared" si="73"/>
        <v>96</v>
      </c>
      <c r="C188">
        <f t="shared" si="74"/>
        <v>2042</v>
      </c>
      <c r="D188">
        <f t="shared" si="75"/>
        <v>0.10343592212200146</v>
      </c>
      <c r="E188">
        <f t="shared" si="76"/>
        <v>9.0575239861516721E-3</v>
      </c>
      <c r="F188">
        <f t="shared" si="77"/>
        <v>0.19235208582360153</v>
      </c>
      <c r="G188">
        <f t="shared" si="78"/>
        <v>21.044366262115037</v>
      </c>
      <c r="H188" t="b">
        <f t="shared" si="79"/>
        <v>0</v>
      </c>
      <c r="I188">
        <f t="shared" si="80"/>
        <v>1</v>
      </c>
      <c r="J188">
        <f t="shared" si="81"/>
        <v>1289.6191834797648</v>
      </c>
      <c r="K188">
        <f t="shared" si="82"/>
        <v>8.3595535434905877</v>
      </c>
      <c r="L188">
        <f t="shared" si="83"/>
        <v>27387.279375658367</v>
      </c>
      <c r="M188">
        <f t="shared" si="84"/>
        <v>177.52948411762202</v>
      </c>
      <c r="N188">
        <f t="shared" si="66"/>
        <v>0.48400872474986467</v>
      </c>
      <c r="O188">
        <f t="shared" si="85"/>
        <v>0.99569719846644145</v>
      </c>
      <c r="P188">
        <f t="shared" si="86"/>
        <v>1297.9787370232555</v>
      </c>
      <c r="Q188">
        <f t="shared" si="87"/>
        <v>9.6207116980913387E-2</v>
      </c>
      <c r="R188">
        <f t="shared" si="88"/>
        <v>8.3941586895933673E-3</v>
      </c>
      <c r="S188">
        <f t="shared" si="89"/>
        <v>1298.5174278615088</v>
      </c>
      <c r="T188">
        <f t="shared" si="90"/>
        <v>27387.279375658367</v>
      </c>
      <c r="U188">
        <f t="shared" si="67"/>
        <v>1593770.3310020296</v>
      </c>
      <c r="V188">
        <f t="shared" si="91"/>
        <v>199.08445785179538</v>
      </c>
      <c r="W188">
        <f t="shared" si="68"/>
        <v>75733.82401499078</v>
      </c>
      <c r="X188">
        <f t="shared" si="69"/>
        <v>79524.015215038424</v>
      </c>
      <c r="Y188">
        <f t="shared" si="70"/>
        <v>79762.171817247945</v>
      </c>
      <c r="Z188">
        <f t="shared" si="92"/>
        <v>13312.965212111561</v>
      </c>
      <c r="AA188">
        <f t="shared" si="93"/>
        <v>182.65575323626501</v>
      </c>
      <c r="AB188">
        <f t="shared" si="94"/>
        <v>181</v>
      </c>
      <c r="AC188">
        <f>$AL$7*INDEX(I_cur,MATCH(AB188-$AL$13,cpi_u,0))/INDEX(I_cur,MATCH(AB2-$AL$13,cpi_u,0))</f>
        <v>1289.6191834797655</v>
      </c>
      <c r="AD188" t="b">
        <f t="shared" si="95"/>
        <v>1</v>
      </c>
      <c r="AE188" t="b">
        <f t="shared" si="96"/>
        <v>1</v>
      </c>
      <c r="AF188" t="b">
        <f t="shared" si="71"/>
        <v>1</v>
      </c>
      <c r="AG188" t="b">
        <f t="shared" si="97"/>
        <v>1</v>
      </c>
      <c r="AH188" t="b">
        <f t="shared" si="72"/>
        <v>1</v>
      </c>
      <c r="AI188" t="b">
        <f t="shared" si="98"/>
        <v>1</v>
      </c>
    </row>
    <row r="189" spans="1:35" x14ac:dyDescent="0.35">
      <c r="A189">
        <v>187</v>
      </c>
      <c r="B189">
        <f t="shared" si="73"/>
        <v>96</v>
      </c>
      <c r="C189">
        <f t="shared" si="74"/>
        <v>2042</v>
      </c>
      <c r="D189">
        <f t="shared" si="75"/>
        <v>0.10343592212200146</v>
      </c>
      <c r="E189">
        <f t="shared" si="76"/>
        <v>9.0575239861516721E-3</v>
      </c>
      <c r="F189">
        <f t="shared" si="77"/>
        <v>0.19060985219246795</v>
      </c>
      <c r="G189">
        <f t="shared" si="78"/>
        <v>20.853756409922568</v>
      </c>
      <c r="H189" t="b">
        <f t="shared" si="79"/>
        <v>0</v>
      </c>
      <c r="I189">
        <f t="shared" si="80"/>
        <v>1</v>
      </c>
      <c r="J189">
        <f t="shared" si="81"/>
        <v>1289.6191834797648</v>
      </c>
      <c r="K189">
        <f t="shared" si="82"/>
        <v>8.3801704577048515</v>
      </c>
      <c r="L189">
        <f t="shared" si="83"/>
        <v>27139.218435797906</v>
      </c>
      <c r="M189">
        <f t="shared" si="84"/>
        <v>176.3553764508971</v>
      </c>
      <c r="N189">
        <f t="shared" si="66"/>
        <v>0.48192565177761382</v>
      </c>
      <c r="O189">
        <f t="shared" si="85"/>
        <v>0.99569620780425516</v>
      </c>
      <c r="P189">
        <f t="shared" si="86"/>
        <v>1297.9993539374698</v>
      </c>
      <c r="Q189">
        <f t="shared" si="87"/>
        <v>9.6207116980913387E-2</v>
      </c>
      <c r="R189">
        <f t="shared" si="88"/>
        <v>8.3941586895933673E-3</v>
      </c>
      <c r="S189">
        <f t="shared" si="89"/>
        <v>1298.5393733326541</v>
      </c>
      <c r="T189">
        <f t="shared" si="90"/>
        <v>27139.218435797906</v>
      </c>
      <c r="U189">
        <f t="shared" si="67"/>
        <v>1573029.0996353528</v>
      </c>
      <c r="V189">
        <f t="shared" si="91"/>
        <v>196.49358467421695</v>
      </c>
      <c r="W189">
        <f t="shared" si="68"/>
        <v>75431.45075229129</v>
      </c>
      <c r="X189">
        <f t="shared" si="69"/>
        <v>79218.759598793506</v>
      </c>
      <c r="Y189">
        <f t="shared" si="70"/>
        <v>78979.61613410202</v>
      </c>
      <c r="Z189">
        <f t="shared" si="92"/>
        <v>13135.618505818562</v>
      </c>
      <c r="AA189">
        <f t="shared" si="93"/>
        <v>180.05283972302277</v>
      </c>
      <c r="AB189">
        <f t="shared" si="94"/>
        <v>181</v>
      </c>
      <c r="AC189">
        <f>$AL$7*INDEX(I_cur,MATCH(AB189-$AL$13,cpi_u,0))/INDEX(I_cur,MATCH(AB2-$AL$13,cpi_u,0))</f>
        <v>1289.6191834797655</v>
      </c>
      <c r="AD189" t="b">
        <f t="shared" si="95"/>
        <v>1</v>
      </c>
      <c r="AE189" t="b">
        <f t="shared" si="96"/>
        <v>1</v>
      </c>
      <c r="AF189" t="b">
        <f t="shared" si="71"/>
        <v>1</v>
      </c>
      <c r="AG189" t="b">
        <f t="shared" si="97"/>
        <v>1</v>
      </c>
      <c r="AH189" t="b">
        <f t="shared" si="72"/>
        <v>1</v>
      </c>
      <c r="AI189" t="b">
        <f t="shared" si="98"/>
        <v>1</v>
      </c>
    </row>
    <row r="190" spans="1:35" x14ac:dyDescent="0.35">
      <c r="A190">
        <v>188</v>
      </c>
      <c r="B190">
        <f t="shared" si="73"/>
        <v>96</v>
      </c>
      <c r="C190">
        <f t="shared" si="74"/>
        <v>2042</v>
      </c>
      <c r="D190">
        <f t="shared" si="75"/>
        <v>0.10343592212200146</v>
      </c>
      <c r="E190">
        <f t="shared" si="76"/>
        <v>9.0575239861516721E-3</v>
      </c>
      <c r="F190">
        <f t="shared" si="77"/>
        <v>0.18888339888423783</v>
      </c>
      <c r="G190">
        <f t="shared" si="78"/>
        <v>20.664873011038331</v>
      </c>
      <c r="H190" t="b">
        <f t="shared" si="79"/>
        <v>0</v>
      </c>
      <c r="I190">
        <f t="shared" si="80"/>
        <v>1</v>
      </c>
      <c r="J190">
        <f t="shared" si="81"/>
        <v>1289.6191834797648</v>
      </c>
      <c r="K190">
        <f t="shared" si="82"/>
        <v>8.4008382187914403</v>
      </c>
      <c r="L190">
        <f t="shared" si="83"/>
        <v>26893.404313850253</v>
      </c>
      <c r="M190">
        <f t="shared" si="84"/>
        <v>175.18903385384448</v>
      </c>
      <c r="N190">
        <f t="shared" si="66"/>
        <v>0.47985107922313258</v>
      </c>
      <c r="O190">
        <f t="shared" si="85"/>
        <v>0.99569524355711503</v>
      </c>
      <c r="P190">
        <f t="shared" si="86"/>
        <v>1298.0200216985563</v>
      </c>
      <c r="Q190">
        <f t="shared" si="87"/>
        <v>9.6207116980913387E-2</v>
      </c>
      <c r="R190">
        <f t="shared" si="88"/>
        <v>8.3941586895933673E-3</v>
      </c>
      <c r="S190">
        <f t="shared" si="89"/>
        <v>1298.5613729272516</v>
      </c>
      <c r="T190">
        <f t="shared" si="90"/>
        <v>26893.404313850253</v>
      </c>
      <c r="U190">
        <f t="shared" si="67"/>
        <v>1552450.3386702617</v>
      </c>
      <c r="V190">
        <f t="shared" si="91"/>
        <v>193.92300634790246</v>
      </c>
      <c r="W190">
        <f t="shared" si="68"/>
        <v>75125.084864591539</v>
      </c>
      <c r="X190">
        <f t="shared" si="69"/>
        <v>78909.682076173805</v>
      </c>
      <c r="Y190">
        <f t="shared" si="70"/>
        <v>78208.220775277296</v>
      </c>
      <c r="Z190">
        <f t="shared" si="92"/>
        <v>12960.621402471173</v>
      </c>
      <c r="AA190">
        <f t="shared" si="93"/>
        <v>177.48225320653984</v>
      </c>
      <c r="AB190">
        <f t="shared" si="94"/>
        <v>181</v>
      </c>
      <c r="AC190">
        <f>$AL$7*INDEX(I_cur,MATCH(AB190-$AL$13,cpi_u,0))/INDEX(I_cur,MATCH(AB2-$AL$13,cpi_u,0))</f>
        <v>1289.6191834797655</v>
      </c>
      <c r="AD190" t="b">
        <f t="shared" si="95"/>
        <v>1</v>
      </c>
      <c r="AE190" t="b">
        <f t="shared" si="96"/>
        <v>1</v>
      </c>
      <c r="AF190" t="b">
        <f t="shared" si="71"/>
        <v>1</v>
      </c>
      <c r="AG190" t="b">
        <f t="shared" si="97"/>
        <v>1</v>
      </c>
      <c r="AH190" t="b">
        <f t="shared" si="72"/>
        <v>1</v>
      </c>
      <c r="AI190" t="b">
        <f t="shared" si="98"/>
        <v>1</v>
      </c>
    </row>
    <row r="191" spans="1:35" x14ac:dyDescent="0.35">
      <c r="A191">
        <v>189</v>
      </c>
      <c r="B191">
        <f t="shared" si="73"/>
        <v>96</v>
      </c>
      <c r="C191">
        <f t="shared" si="74"/>
        <v>2042</v>
      </c>
      <c r="D191">
        <f t="shared" si="75"/>
        <v>0.10343592212200146</v>
      </c>
      <c r="E191">
        <f t="shared" si="76"/>
        <v>9.0575239861516721E-3</v>
      </c>
      <c r="F191">
        <f t="shared" si="77"/>
        <v>0.18717258296825801</v>
      </c>
      <c r="G191">
        <f t="shared" si="78"/>
        <v>20.477700428070072</v>
      </c>
      <c r="H191" t="b">
        <f t="shared" si="79"/>
        <v>0</v>
      </c>
      <c r="I191">
        <f t="shared" si="80"/>
        <v>1</v>
      </c>
      <c r="J191">
        <f t="shared" si="81"/>
        <v>1289.6191834797648</v>
      </c>
      <c r="K191">
        <f t="shared" si="82"/>
        <v>8.4215569521524589</v>
      </c>
      <c r="L191">
        <f t="shared" si="83"/>
        <v>26649.816659208282</v>
      </c>
      <c r="M191">
        <f t="shared" si="84"/>
        <v>174.03040497145759</v>
      </c>
      <c r="N191">
        <f t="shared" si="66"/>
        <v>0.47778498700081051</v>
      </c>
      <c r="O191">
        <f t="shared" si="85"/>
        <v>0.99569430535476333</v>
      </c>
      <c r="P191">
        <f t="shared" si="86"/>
        <v>1298.0407404319174</v>
      </c>
      <c r="Q191">
        <f t="shared" si="87"/>
        <v>9.6207116980913387E-2</v>
      </c>
      <c r="R191">
        <f t="shared" si="88"/>
        <v>8.3941586895933673E-3</v>
      </c>
      <c r="S191">
        <f t="shared" si="89"/>
        <v>1298.5834267787841</v>
      </c>
      <c r="T191">
        <f t="shared" si="90"/>
        <v>26649.816659208282</v>
      </c>
      <c r="U191">
        <f t="shared" si="67"/>
        <v>1532032.4068101873</v>
      </c>
      <c r="V191">
        <f t="shared" si="91"/>
        <v>191.37251785169477</v>
      </c>
      <c r="W191">
        <f t="shared" si="68"/>
        <v>74814.670338185737</v>
      </c>
      <c r="X191">
        <f t="shared" si="69"/>
        <v>78596.731400790828</v>
      </c>
      <c r="Y191">
        <f t="shared" si="70"/>
        <v>77447.913440695425</v>
      </c>
      <c r="Z191">
        <f t="shared" si="92"/>
        <v>12787.943285019712</v>
      </c>
      <c r="AA191">
        <f t="shared" si="93"/>
        <v>174.9435935972771</v>
      </c>
      <c r="AB191">
        <f t="shared" si="94"/>
        <v>181</v>
      </c>
      <c r="AC191">
        <f>$AL$7*INDEX(I_cur,MATCH(AB191-$AL$13,cpi_u,0))/INDEX(I_cur,MATCH(AB2-$AL$13,cpi_u,0))</f>
        <v>1289.6191834797655</v>
      </c>
      <c r="AD191" t="b">
        <f t="shared" si="95"/>
        <v>1</v>
      </c>
      <c r="AE191" t="b">
        <f t="shared" si="96"/>
        <v>1</v>
      </c>
      <c r="AF191" t="b">
        <f t="shared" si="71"/>
        <v>1</v>
      </c>
      <c r="AG191" t="b">
        <f t="shared" si="97"/>
        <v>1</v>
      </c>
      <c r="AH191" t="b">
        <f t="shared" si="72"/>
        <v>1</v>
      </c>
      <c r="AI191" t="b">
        <f t="shared" si="98"/>
        <v>1</v>
      </c>
    </row>
    <row r="192" spans="1:35" x14ac:dyDescent="0.35">
      <c r="A192">
        <v>190</v>
      </c>
      <c r="B192">
        <f t="shared" si="73"/>
        <v>96</v>
      </c>
      <c r="C192">
        <f t="shared" si="74"/>
        <v>2042</v>
      </c>
      <c r="D192">
        <f t="shared" si="75"/>
        <v>0.10343592212200146</v>
      </c>
      <c r="E192">
        <f t="shared" si="76"/>
        <v>9.0575239861516721E-3</v>
      </c>
      <c r="F192">
        <f t="shared" si="77"/>
        <v>0.18547726280847304</v>
      </c>
      <c r="G192">
        <f t="shared" si="78"/>
        <v>20.2922231652616</v>
      </c>
      <c r="H192" t="b">
        <f t="shared" si="79"/>
        <v>0</v>
      </c>
      <c r="I192">
        <f t="shared" si="80"/>
        <v>1</v>
      </c>
      <c r="J192">
        <f t="shared" si="81"/>
        <v>1289.6191834797648</v>
      </c>
      <c r="K192">
        <f t="shared" si="82"/>
        <v>8.4423267834992863</v>
      </c>
      <c r="L192">
        <f t="shared" si="83"/>
        <v>26408.435305590956</v>
      </c>
      <c r="M192">
        <f t="shared" si="84"/>
        <v>172.87943878837078</v>
      </c>
      <c r="N192">
        <f t="shared" si="66"/>
        <v>0.47572735475068312</v>
      </c>
      <c r="O192">
        <f t="shared" si="85"/>
        <v>0.99569339283127389</v>
      </c>
      <c r="P192">
        <f t="shared" si="86"/>
        <v>1298.0615102632642</v>
      </c>
      <c r="Q192">
        <f t="shared" si="87"/>
        <v>9.6207116980913387E-2</v>
      </c>
      <c r="R192">
        <f t="shared" si="88"/>
        <v>8.3941586895933673E-3</v>
      </c>
      <c r="S192">
        <f t="shared" si="89"/>
        <v>1298.605535021064</v>
      </c>
      <c r="T192">
        <f t="shared" si="90"/>
        <v>26408.435305590956</v>
      </c>
      <c r="U192">
        <f t="shared" si="67"/>
        <v>1511773.678780118</v>
      </c>
      <c r="V192">
        <f t="shared" si="91"/>
        <v>188.84191616575575</v>
      </c>
      <c r="W192">
        <f t="shared" si="68"/>
        <v>74500.15045015543</v>
      </c>
      <c r="X192">
        <f t="shared" si="69"/>
        <v>78279.855717640457</v>
      </c>
      <c r="Y192">
        <f t="shared" si="70"/>
        <v>76698.622786720967</v>
      </c>
      <c r="Z192">
        <f t="shared" si="92"/>
        <v>12617.55391919352</v>
      </c>
      <c r="AA192">
        <f t="shared" si="93"/>
        <v>172.4364656577944</v>
      </c>
      <c r="AB192">
        <f t="shared" si="94"/>
        <v>181</v>
      </c>
      <c r="AC192">
        <f>$AL$7*INDEX(I_cur,MATCH(AB192-$AL$13,cpi_u,0))/INDEX(I_cur,MATCH(AB2-$AL$13,cpi_u,0))</f>
        <v>1289.6191834797655</v>
      </c>
      <c r="AD192" t="b">
        <f t="shared" si="95"/>
        <v>1</v>
      </c>
      <c r="AE192" t="b">
        <f t="shared" si="96"/>
        <v>1</v>
      </c>
      <c r="AF192" t="b">
        <f t="shared" si="71"/>
        <v>1</v>
      </c>
      <c r="AG192" t="b">
        <f t="shared" si="97"/>
        <v>1</v>
      </c>
      <c r="AH192" t="b">
        <f t="shared" si="72"/>
        <v>1</v>
      </c>
      <c r="AI192" t="b">
        <f t="shared" si="98"/>
        <v>1</v>
      </c>
    </row>
    <row r="193" spans="1:35" x14ac:dyDescent="0.35">
      <c r="A193">
        <v>191</v>
      </c>
      <c r="B193">
        <f t="shared" si="73"/>
        <v>96</v>
      </c>
      <c r="C193">
        <f t="shared" si="74"/>
        <v>2042</v>
      </c>
      <c r="D193">
        <f t="shared" si="75"/>
        <v>0.10343592212200146</v>
      </c>
      <c r="E193">
        <f t="shared" si="76"/>
        <v>9.0575239861516721E-3</v>
      </c>
      <c r="F193">
        <f t="shared" si="77"/>
        <v>0.18379729805169956</v>
      </c>
      <c r="G193">
        <f t="shared" si="78"/>
        <v>20.108425867209899</v>
      </c>
      <c r="H193" t="b">
        <f t="shared" si="79"/>
        <v>0</v>
      </c>
      <c r="I193">
        <f t="shared" si="80"/>
        <v>1</v>
      </c>
      <c r="J193">
        <f t="shared" si="81"/>
        <v>1289.6191834797648</v>
      </c>
      <c r="K193">
        <f t="shared" si="82"/>
        <v>8.4631478388533399</v>
      </c>
      <c r="L193">
        <f t="shared" si="83"/>
        <v>26169.240269373833</v>
      </c>
      <c r="M193">
        <f t="shared" si="84"/>
        <v>171.73608462661338</v>
      </c>
      <c r="N193">
        <f t="shared" si="66"/>
        <v>0.4736781618460611</v>
      </c>
      <c r="O193">
        <f t="shared" si="85"/>
        <v>0.99569250562500033</v>
      </c>
      <c r="P193">
        <f t="shared" si="86"/>
        <v>1298.0823313186181</v>
      </c>
      <c r="Q193">
        <f t="shared" si="87"/>
        <v>9.6207116980913387E-2</v>
      </c>
      <c r="R193">
        <f t="shared" si="88"/>
        <v>8.3941586895933673E-3</v>
      </c>
      <c r="S193">
        <f t="shared" si="89"/>
        <v>1298.6276977882337</v>
      </c>
      <c r="T193">
        <f t="shared" si="90"/>
        <v>26169.240269373833</v>
      </c>
      <c r="U193">
        <f t="shared" si="67"/>
        <v>1491672.54514315</v>
      </c>
      <c r="V193">
        <f t="shared" si="91"/>
        <v>186.33100024865104</v>
      </c>
      <c r="W193">
        <f t="shared" si="68"/>
        <v>74181.467758526444</v>
      </c>
      <c r="X193">
        <f t="shared" si="69"/>
        <v>77959.002554988809</v>
      </c>
      <c r="Y193">
        <f t="shared" si="70"/>
        <v>75960.278415469307</v>
      </c>
      <c r="Z193">
        <f t="shared" si="92"/>
        <v>12449.423449184267</v>
      </c>
      <c r="AA193">
        <f t="shared" si="93"/>
        <v>169.96047894737723</v>
      </c>
      <c r="AB193">
        <f t="shared" si="94"/>
        <v>181</v>
      </c>
      <c r="AC193">
        <f>$AL$7*INDEX(I_cur,MATCH(AB193-$AL$13,cpi_u,0))/INDEX(I_cur,MATCH(AB2-$AL$13,cpi_u,0))</f>
        <v>1289.6191834797655</v>
      </c>
      <c r="AD193" t="b">
        <f t="shared" si="95"/>
        <v>1</v>
      </c>
      <c r="AE193" t="b">
        <f t="shared" si="96"/>
        <v>1</v>
      </c>
      <c r="AF193" t="b">
        <f t="shared" si="71"/>
        <v>1</v>
      </c>
      <c r="AG193" t="b">
        <f t="shared" si="97"/>
        <v>1</v>
      </c>
      <c r="AH193" t="b">
        <f t="shared" si="72"/>
        <v>1</v>
      </c>
      <c r="AI193" t="b">
        <f t="shared" si="98"/>
        <v>1</v>
      </c>
    </row>
    <row r="194" spans="1:35" x14ac:dyDescent="0.35">
      <c r="A194">
        <v>192</v>
      </c>
      <c r="B194">
        <f t="shared" si="73"/>
        <v>97</v>
      </c>
      <c r="C194">
        <f t="shared" si="74"/>
        <v>2042</v>
      </c>
      <c r="D194">
        <f t="shared" si="75"/>
        <v>0.11658362971025057</v>
      </c>
      <c r="E194">
        <f t="shared" si="76"/>
        <v>1.0276717366230481E-2</v>
      </c>
      <c r="F194">
        <f t="shared" si="77"/>
        <v>0.20664860931711418</v>
      </c>
      <c r="G194">
        <f t="shared" si="78"/>
        <v>19.901777257892785</v>
      </c>
      <c r="H194" t="b">
        <f t="shared" si="79"/>
        <v>0</v>
      </c>
      <c r="I194">
        <f t="shared" si="80"/>
        <v>1</v>
      </c>
      <c r="J194">
        <f t="shared" si="81"/>
        <v>1289.6191834797648</v>
      </c>
      <c r="K194">
        <f t="shared" si="82"/>
        <v>8.4840202445468371</v>
      </c>
      <c r="L194">
        <f t="shared" si="83"/>
        <v>25932.211747934613</v>
      </c>
      <c r="M194">
        <f t="shared" si="84"/>
        <v>170.60029214337808</v>
      </c>
      <c r="N194">
        <f t="shared" ref="N194:N257" si="99">INDEX(P_cur,MATCH(A194,curve_t,0))</f>
        <v>0.47163738740102712</v>
      </c>
      <c r="O194">
        <f t="shared" si="85"/>
        <v>0.99569164337853266</v>
      </c>
      <c r="P194">
        <f t="shared" si="86"/>
        <v>1298.1032037243117</v>
      </c>
      <c r="Q194">
        <f t="shared" si="87"/>
        <v>0.10843597341709024</v>
      </c>
      <c r="R194">
        <f t="shared" si="88"/>
        <v>9.5192378982908998E-3</v>
      </c>
      <c r="S194">
        <f t="shared" si="89"/>
        <v>1298.649915214766</v>
      </c>
      <c r="T194">
        <f t="shared" si="90"/>
        <v>25932.211747934613</v>
      </c>
      <c r="U194">
        <f t="shared" ref="U194:U257" si="100">L195+M195+V195*O195+O195*U195</f>
        <v>1471727.4121194903</v>
      </c>
      <c r="V194">
        <f t="shared" si="91"/>
        <v>183.83957101474081</v>
      </c>
      <c r="W194">
        <f t="shared" ref="W194:W257" si="101">P195+(1-E195)*(O195*(W195+$AL$14*W195))</f>
        <v>73949.546970023628</v>
      </c>
      <c r="X194">
        <f t="shared" ref="X194:X257" si="102">S195+(1-R195)*(O195*(X195+$AL$14*X195))</f>
        <v>77722.302793385199</v>
      </c>
      <c r="Y194">
        <f t="shared" ref="Y194:Y257" si="103">G194*(X194-W194)</f>
        <v>75084.54604495989</v>
      </c>
      <c r="Z194">
        <f t="shared" si="92"/>
        <v>12283.522393364497</v>
      </c>
      <c r="AA194">
        <f t="shared" si="93"/>
        <v>167.5152477671943</v>
      </c>
      <c r="AB194">
        <f t="shared" si="94"/>
        <v>181</v>
      </c>
      <c r="AC194">
        <f>$AL$7*INDEX(I_cur,MATCH(AB194-$AL$13,cpi_u,0))/INDEX(I_cur,MATCH(AB2-$AL$13,cpi_u,0))</f>
        <v>1289.6191834797655</v>
      </c>
      <c r="AD194" t="b">
        <f t="shared" si="95"/>
        <v>1</v>
      </c>
      <c r="AE194" t="b">
        <f t="shared" si="96"/>
        <v>1</v>
      </c>
      <c r="AF194" t="b">
        <f t="shared" ref="AF194:AF257" si="104">IF(A194&gt;$AL$11,AND(G194=0,U194=0,Y194=0),TRUE)</f>
        <v>1</v>
      </c>
      <c r="AG194" t="b">
        <f t="shared" si="97"/>
        <v>1</v>
      </c>
      <c r="AH194" t="b">
        <f t="shared" ref="AH194:AH257" si="105">Y194&gt;=0</f>
        <v>1</v>
      </c>
      <c r="AI194" t="b">
        <f t="shared" si="98"/>
        <v>1</v>
      </c>
    </row>
    <row r="195" spans="1:35" x14ac:dyDescent="0.35">
      <c r="A195">
        <v>193</v>
      </c>
      <c r="B195">
        <f t="shared" ref="B195:B258" si="106">MIN(120,INT(($AL$9+A195-1)/12))</f>
        <v>97</v>
      </c>
      <c r="C195">
        <f t="shared" ref="C195:C258" si="107">INT(($AL$8+A195)/12)</f>
        <v>2043</v>
      </c>
      <c r="D195">
        <f t="shared" ref="D195:D258" si="108">IF(B195&gt;=120,1,INDEX(mort_v2_F,MATCH(B195,mort_age,0))*INDEX(cif,MATCH(B195,cif_age,0),MATCH(C195,cif_year,0)))</f>
        <v>0.1159405660671318</v>
      </c>
      <c r="E195">
        <f t="shared" ref="E195:E258" si="109">1-(1-D195)^(1/12)</f>
        <v>1.0216700100964426E-2</v>
      </c>
      <c r="F195">
        <f t="shared" ref="F195:F258" si="110">G194*E195</f>
        <v>0.20333048972008474</v>
      </c>
      <c r="G195">
        <f t="shared" ref="G195:G258" si="111">G194-F195</f>
        <v>19.698446768172701</v>
      </c>
      <c r="H195" t="b">
        <f t="shared" ref="H195:H258" si="112">AND(A195-$AL$10&gt;0,MOD(A195-$AL$10,12)=0)</f>
        <v>1</v>
      </c>
      <c r="I195">
        <f t="shared" ref="I195:I258" si="113">IF($AL$4="CPI",IF(H195,INDEX(I_cur,MATCH(A195-$AL$13,cpi_u,0))/INDEX(I_cur,MATCH(A195-$AL$13-12,cpi_u,0)),1),1)</f>
        <v>1.0300000000000002</v>
      </c>
      <c r="J195">
        <f t="shared" ref="J195:J258" si="114">J194*I195</f>
        <v>1328.307758984158</v>
      </c>
      <c r="K195">
        <f t="shared" ref="K195:K258" si="115">$AL$17*(INDEX(I_cur,MATCH(A195-1,cpi_u,0))/$AL$18)</f>
        <v>8.5049441272235704</v>
      </c>
      <c r="L195">
        <f t="shared" ref="L195:L258" si="116">G194*J195</f>
        <v>26435.685149233446</v>
      </c>
      <c r="M195">
        <f t="shared" ref="M195:M258" si="117">G194*K195</f>
        <v>169.26350361082686</v>
      </c>
      <c r="N195">
        <f t="shared" si="99"/>
        <v>0.46960501027780144</v>
      </c>
      <c r="O195">
        <f t="shared" ref="O195:O258" si="118">N195/N194</f>
        <v>0.99569080573865199</v>
      </c>
      <c r="P195">
        <f t="shared" ref="P195:P258" si="119">J195+K195</f>
        <v>1336.8127031113816</v>
      </c>
      <c r="Q195">
        <f t="shared" ref="Q195:Q258" si="120">IF(B195&gt;=120,1,D195*$AL$15)</f>
        <v>0.1078378514313189</v>
      </c>
      <c r="R195">
        <f t="shared" ref="R195:R258" si="121">1-(1-Q195)^(1/12)</f>
        <v>9.4638814105101332E-3</v>
      </c>
      <c r="S195">
        <f t="shared" ref="S195:S258" si="122">J195+K195*$AL$16</f>
        <v>1337.3607629398589</v>
      </c>
      <c r="T195">
        <f t="shared" ref="T195:T258" si="123">L195</f>
        <v>26435.685149233446</v>
      </c>
      <c r="U195">
        <f t="shared" si="100"/>
        <v>1451195.4528939589</v>
      </c>
      <c r="V195">
        <f t="shared" ref="V195:V258" si="124">$AL$14*U195</f>
        <v>181.27483888769703</v>
      </c>
      <c r="W195">
        <f t="shared" si="101"/>
        <v>73670.552301549673</v>
      </c>
      <c r="X195">
        <f t="shared" si="102"/>
        <v>77438.814223952606</v>
      </c>
      <c r="Y195">
        <f t="shared" si="103"/>
        <v>74228.906886986311</v>
      </c>
      <c r="Z195">
        <f t="shared" ref="Z195:Z258" si="125">N194*L195</f>
        <v>12468.057477940594</v>
      </c>
      <c r="AA195">
        <f t="shared" ref="AA195:AA258" si="126">N194*M195+N195*V195</f>
        <v>164.95856920431845</v>
      </c>
      <c r="AB195">
        <f t="shared" ref="AB195:AB258" si="127">IF(H195,A195,AB194)</f>
        <v>193</v>
      </c>
      <c r="AC195">
        <f>$AL$7*INDEX(I_cur,MATCH(AB195-$AL$13,cpi_u,0))/INDEX(I_cur,MATCH(AB2-$AL$13,cpi_u,0))</f>
        <v>1328.3077589841587</v>
      </c>
      <c r="AD195" t="b">
        <f t="shared" ref="AD195:AD258" si="128">AND(G195&gt;=0,G195&lt;=G194)</f>
        <v>1</v>
      </c>
      <c r="AE195" t="b">
        <f t="shared" ref="AE195:AE258" si="129">AND(D195&gt;=0,D195&lt;=1,E195&gt;=0,E195&lt;=1,Q195&gt;=0,Q195&lt;=1,R195&gt;=0,R195&lt;=1,F195&lt;=G194)</f>
        <v>1</v>
      </c>
      <c r="AF195" t="b">
        <f t="shared" si="104"/>
        <v>1</v>
      </c>
      <c r="AG195" t="b">
        <f t="shared" ref="AG195:AG258" si="130">ABS(U195-((U194-L195-M195)/O195-V195))&lt;=0.000000000001*((ABS(U194)+ABS(L195)+ABS(M195))/O195+ABS(V195))</f>
        <v>1</v>
      </c>
      <c r="AH195" t="b">
        <f t="shared" si="105"/>
        <v>1</v>
      </c>
      <c r="AI195" t="b">
        <f t="shared" ref="AI195:AI258" si="131">ABS(J195-AC195)&lt;=0.000000000001*ABS(AC195)</f>
        <v>1</v>
      </c>
    </row>
    <row r="196" spans="1:35" x14ac:dyDescent="0.35">
      <c r="A196">
        <v>194</v>
      </c>
      <c r="B196">
        <f t="shared" si="106"/>
        <v>97</v>
      </c>
      <c r="C196">
        <f t="shared" si="107"/>
        <v>2043</v>
      </c>
      <c r="D196">
        <f t="shared" si="108"/>
        <v>0.1159405660671318</v>
      </c>
      <c r="E196">
        <f t="shared" si="109"/>
        <v>1.0216700100964426E-2</v>
      </c>
      <c r="F196">
        <f t="shared" si="110"/>
        <v>0.20125312308523241</v>
      </c>
      <c r="G196">
        <f t="shared" si="111"/>
        <v>19.497193645087467</v>
      </c>
      <c r="H196" t="b">
        <f t="shared" si="112"/>
        <v>0</v>
      </c>
      <c r="I196">
        <f t="shared" si="113"/>
        <v>1</v>
      </c>
      <c r="J196">
        <f t="shared" si="114"/>
        <v>1328.307758984158</v>
      </c>
      <c r="K196">
        <f t="shared" si="115"/>
        <v>8.5259196138396796</v>
      </c>
      <c r="L196">
        <f t="shared" si="116"/>
        <v>26165.599682100212</v>
      </c>
      <c r="M196">
        <f t="shared" si="117"/>
        <v>167.94737366294049</v>
      </c>
      <c r="N196">
        <f t="shared" si="99"/>
        <v>0.46758100909397704</v>
      </c>
      <c r="O196">
        <f t="shared" si="118"/>
        <v>0.99568999235628453</v>
      </c>
      <c r="P196">
        <f t="shared" si="119"/>
        <v>1336.8336785979977</v>
      </c>
      <c r="Q196">
        <f t="shared" si="120"/>
        <v>0.1078378514313189</v>
      </c>
      <c r="R196">
        <f t="shared" si="121"/>
        <v>9.4638814105101332E-3</v>
      </c>
      <c r="S196">
        <f t="shared" si="122"/>
        <v>1337.3830900898636</v>
      </c>
      <c r="T196">
        <f t="shared" si="123"/>
        <v>26165.599682100212</v>
      </c>
      <c r="U196">
        <f t="shared" si="100"/>
        <v>1430850.9210687589</v>
      </c>
      <c r="V196">
        <f t="shared" si="124"/>
        <v>178.73351909407154</v>
      </c>
      <c r="W196">
        <f t="shared" si="101"/>
        <v>73387.53192458945</v>
      </c>
      <c r="X196">
        <f t="shared" si="102"/>
        <v>77151.454793027937</v>
      </c>
      <c r="Y196">
        <f t="shared" si="103"/>
        <v>73385.933031118257</v>
      </c>
      <c r="Z196">
        <f t="shared" si="125"/>
        <v>12287.496707637509</v>
      </c>
      <c r="AA196">
        <f t="shared" si="126"/>
        <v>162.44132735203851</v>
      </c>
      <c r="AB196">
        <f t="shared" si="127"/>
        <v>193</v>
      </c>
      <c r="AC196">
        <f>$AL$7*INDEX(I_cur,MATCH(AB196-$AL$13,cpi_u,0))/INDEX(I_cur,MATCH(AB2-$AL$13,cpi_u,0))</f>
        <v>1328.3077589841587</v>
      </c>
      <c r="AD196" t="b">
        <f t="shared" si="128"/>
        <v>1</v>
      </c>
      <c r="AE196" t="b">
        <f t="shared" si="129"/>
        <v>1</v>
      </c>
      <c r="AF196" t="b">
        <f t="shared" si="104"/>
        <v>1</v>
      </c>
      <c r="AG196" t="b">
        <f t="shared" si="130"/>
        <v>1</v>
      </c>
      <c r="AH196" t="b">
        <f t="shared" si="105"/>
        <v>1</v>
      </c>
      <c r="AI196" t="b">
        <f t="shared" si="131"/>
        <v>1</v>
      </c>
    </row>
    <row r="197" spans="1:35" x14ac:dyDescent="0.35">
      <c r="A197">
        <v>195</v>
      </c>
      <c r="B197">
        <f t="shared" si="106"/>
        <v>97</v>
      </c>
      <c r="C197">
        <f t="shared" si="107"/>
        <v>2043</v>
      </c>
      <c r="D197">
        <f t="shared" si="108"/>
        <v>0.1159405660671318</v>
      </c>
      <c r="E197">
        <f t="shared" si="109"/>
        <v>1.0216700100964426E-2</v>
      </c>
      <c r="F197">
        <f t="shared" si="110"/>
        <v>0.19919698028228811</v>
      </c>
      <c r="G197">
        <f t="shared" si="111"/>
        <v>19.297996664805179</v>
      </c>
      <c r="H197" t="b">
        <f t="shared" si="112"/>
        <v>0</v>
      </c>
      <c r="I197">
        <f t="shared" si="113"/>
        <v>1</v>
      </c>
      <c r="J197">
        <f t="shared" si="114"/>
        <v>1328.307758984158</v>
      </c>
      <c r="K197">
        <f t="shared" si="115"/>
        <v>8.5469468316643837</v>
      </c>
      <c r="L197">
        <f t="shared" si="116"/>
        <v>25898.2735971863</v>
      </c>
      <c r="M197">
        <f t="shared" si="117"/>
        <v>166.64147745122727</v>
      </c>
      <c r="N197">
        <f t="shared" si="99"/>
        <v>0.46556536222962785</v>
      </c>
      <c r="O197">
        <f t="shared" si="118"/>
        <v>0.99568920288645835</v>
      </c>
      <c r="P197">
        <f t="shared" si="119"/>
        <v>1336.8547058158224</v>
      </c>
      <c r="Q197">
        <f t="shared" si="120"/>
        <v>0.1078378514313189</v>
      </c>
      <c r="R197">
        <f t="shared" si="121"/>
        <v>9.4638814105101332E-3</v>
      </c>
      <c r="S197">
        <f t="shared" si="122"/>
        <v>1337.4054723046431</v>
      </c>
      <c r="T197">
        <f t="shared" si="123"/>
        <v>25898.2735971863</v>
      </c>
      <c r="U197">
        <f t="shared" si="100"/>
        <v>1410691.7562193116</v>
      </c>
      <c r="V197">
        <f t="shared" si="124"/>
        <v>176.21535425769017</v>
      </c>
      <c r="W197">
        <f t="shared" si="101"/>
        <v>73100.424915715092</v>
      </c>
      <c r="X197">
        <f t="shared" si="102"/>
        <v>76860.16871727971</v>
      </c>
      <c r="Y197">
        <f t="shared" si="103"/>
        <v>72555.523343115958</v>
      </c>
      <c r="Z197">
        <f t="shared" si="125"/>
        <v>12109.540902364273</v>
      </c>
      <c r="AA197">
        <f t="shared" si="126"/>
        <v>159.95815541895979</v>
      </c>
      <c r="AB197">
        <f t="shared" si="127"/>
        <v>193</v>
      </c>
      <c r="AC197">
        <f>$AL$7*INDEX(I_cur,MATCH(AB197-$AL$13,cpi_u,0))/INDEX(I_cur,MATCH(AB2-$AL$13,cpi_u,0))</f>
        <v>1328.3077589841587</v>
      </c>
      <c r="AD197" t="b">
        <f t="shared" si="128"/>
        <v>1</v>
      </c>
      <c r="AE197" t="b">
        <f t="shared" si="129"/>
        <v>1</v>
      </c>
      <c r="AF197" t="b">
        <f t="shared" si="104"/>
        <v>1</v>
      </c>
      <c r="AG197" t="b">
        <f t="shared" si="130"/>
        <v>1</v>
      </c>
      <c r="AH197" t="b">
        <f t="shared" si="105"/>
        <v>1</v>
      </c>
      <c r="AI197" t="b">
        <f t="shared" si="131"/>
        <v>1</v>
      </c>
    </row>
    <row r="198" spans="1:35" x14ac:dyDescent="0.35">
      <c r="A198">
        <v>196</v>
      </c>
      <c r="B198">
        <f t="shared" si="106"/>
        <v>97</v>
      </c>
      <c r="C198">
        <f t="shared" si="107"/>
        <v>2043</v>
      </c>
      <c r="D198">
        <f t="shared" si="108"/>
        <v>0.1159405660671318</v>
      </c>
      <c r="E198">
        <f t="shared" si="109"/>
        <v>1.0216700100964426E-2</v>
      </c>
      <c r="F198">
        <f t="shared" si="110"/>
        <v>0.19716184447372623</v>
      </c>
      <c r="G198">
        <f t="shared" si="111"/>
        <v>19.100834820331453</v>
      </c>
      <c r="H198" t="b">
        <f t="shared" si="112"/>
        <v>0</v>
      </c>
      <c r="I198">
        <f t="shared" si="113"/>
        <v>1</v>
      </c>
      <c r="J198">
        <f t="shared" si="114"/>
        <v>1328.307758984158</v>
      </c>
      <c r="K198">
        <f t="shared" si="115"/>
        <v>8.5680259082808039</v>
      </c>
      <c r="L198">
        <f t="shared" si="116"/>
        <v>25633.678702711124</v>
      </c>
      <c r="M198">
        <f t="shared" si="117"/>
        <v>165.34573540196732</v>
      </c>
      <c r="N198">
        <f t="shared" si="99"/>
        <v>0.46355804783428989</v>
      </c>
      <c r="O198">
        <f t="shared" si="118"/>
        <v>0.99568843698825704</v>
      </c>
      <c r="P198">
        <f t="shared" si="119"/>
        <v>1336.8757848924388</v>
      </c>
      <c r="Q198">
        <f t="shared" si="120"/>
        <v>0.1078378514313189</v>
      </c>
      <c r="R198">
        <f t="shared" si="121"/>
        <v>9.4638814105101332E-3</v>
      </c>
      <c r="S198">
        <f t="shared" si="122"/>
        <v>1337.4279097200026</v>
      </c>
      <c r="T198">
        <f t="shared" si="123"/>
        <v>25633.678702711124</v>
      </c>
      <c r="U198">
        <f t="shared" si="100"/>
        <v>1390715.9200171374</v>
      </c>
      <c r="V198">
        <f t="shared" si="124"/>
        <v>173.72008976249418</v>
      </c>
      <c r="W198">
        <f t="shared" si="101"/>
        <v>72809.169499587559</v>
      </c>
      <c r="X198">
        <f t="shared" si="102"/>
        <v>76564.899481331333</v>
      </c>
      <c r="Y198">
        <f t="shared" si="103"/>
        <v>71737.578011054298</v>
      </c>
      <c r="Z198">
        <f t="shared" si="125"/>
        <v>11934.152910505602</v>
      </c>
      <c r="AA198">
        <f t="shared" si="126"/>
        <v>157.50859287544051</v>
      </c>
      <c r="AB198">
        <f t="shared" si="127"/>
        <v>193</v>
      </c>
      <c r="AC198">
        <f>$AL$7*INDEX(I_cur,MATCH(AB198-$AL$13,cpi_u,0))/INDEX(I_cur,MATCH(AB2-$AL$13,cpi_u,0))</f>
        <v>1328.3077589841587</v>
      </c>
      <c r="AD198" t="b">
        <f t="shared" si="128"/>
        <v>1</v>
      </c>
      <c r="AE198" t="b">
        <f t="shared" si="129"/>
        <v>1</v>
      </c>
      <c r="AF198" t="b">
        <f t="shared" si="104"/>
        <v>1</v>
      </c>
      <c r="AG198" t="b">
        <f t="shared" si="130"/>
        <v>1</v>
      </c>
      <c r="AH198" t="b">
        <f t="shared" si="105"/>
        <v>1</v>
      </c>
      <c r="AI198" t="b">
        <f t="shared" si="131"/>
        <v>1</v>
      </c>
    </row>
    <row r="199" spans="1:35" x14ac:dyDescent="0.35">
      <c r="A199">
        <v>197</v>
      </c>
      <c r="B199">
        <f t="shared" si="106"/>
        <v>97</v>
      </c>
      <c r="C199">
        <f t="shared" si="107"/>
        <v>2043</v>
      </c>
      <c r="D199">
        <f t="shared" si="108"/>
        <v>0.1159405660671318</v>
      </c>
      <c r="E199">
        <f t="shared" si="109"/>
        <v>1.0216700100964426E-2</v>
      </c>
      <c r="F199">
        <f t="shared" si="110"/>
        <v>0.19514750103738518</v>
      </c>
      <c r="G199">
        <f t="shared" si="111"/>
        <v>18.905687319294067</v>
      </c>
      <c r="H199" t="b">
        <f t="shared" si="112"/>
        <v>0</v>
      </c>
      <c r="I199">
        <f t="shared" si="113"/>
        <v>1</v>
      </c>
      <c r="J199">
        <f t="shared" si="114"/>
        <v>1328.307758984158</v>
      </c>
      <c r="K199">
        <f t="shared" si="115"/>
        <v>8.5891569715867107</v>
      </c>
      <c r="L199">
        <f t="shared" si="116"/>
        <v>25371.787094921045</v>
      </c>
      <c r="M199">
        <f t="shared" si="117"/>
        <v>164.06006856017609</v>
      </c>
      <c r="N199">
        <f t="shared" si="99"/>
        <v>0.46155904383381974</v>
      </c>
      <c r="O199">
        <f t="shared" si="118"/>
        <v>0.9956876943247791</v>
      </c>
      <c r="P199">
        <f t="shared" si="119"/>
        <v>1336.8969159557448</v>
      </c>
      <c r="Q199">
        <f t="shared" si="120"/>
        <v>0.1078378514313189</v>
      </c>
      <c r="R199">
        <f t="shared" si="121"/>
        <v>9.4638814105101332E-3</v>
      </c>
      <c r="S199">
        <f t="shared" si="122"/>
        <v>1337.4504024720811</v>
      </c>
      <c r="T199">
        <f t="shared" si="123"/>
        <v>25371.787094921045</v>
      </c>
      <c r="U199">
        <f t="shared" si="100"/>
        <v>1370921.3959675017</v>
      </c>
      <c r="V199">
        <f t="shared" si="124"/>
        <v>171.24747371976835</v>
      </c>
      <c r="W199">
        <f t="shared" si="101"/>
        <v>72513.703036250736</v>
      </c>
      <c r="X199">
        <f t="shared" si="102"/>
        <v>76265.589827338408</v>
      </c>
      <c r="Y199">
        <f t="shared" si="103"/>
        <v>70931.998529693112</v>
      </c>
      <c r="Z199">
        <f t="shared" si="125"/>
        <v>11761.296095788828</v>
      </c>
      <c r="AA199">
        <f t="shared" si="126"/>
        <v>155.09218533836844</v>
      </c>
      <c r="AB199">
        <f t="shared" si="127"/>
        <v>193</v>
      </c>
      <c r="AC199">
        <f>$AL$7*INDEX(I_cur,MATCH(AB199-$AL$13,cpi_u,0))/INDEX(I_cur,MATCH(AB2-$AL$13,cpi_u,0))</f>
        <v>1328.3077589841587</v>
      </c>
      <c r="AD199" t="b">
        <f t="shared" si="128"/>
        <v>1</v>
      </c>
      <c r="AE199" t="b">
        <f t="shared" si="129"/>
        <v>1</v>
      </c>
      <c r="AF199" t="b">
        <f t="shared" si="104"/>
        <v>1</v>
      </c>
      <c r="AG199" t="b">
        <f t="shared" si="130"/>
        <v>1</v>
      </c>
      <c r="AH199" t="b">
        <f t="shared" si="105"/>
        <v>1</v>
      </c>
      <c r="AI199" t="b">
        <f t="shared" si="131"/>
        <v>1</v>
      </c>
    </row>
    <row r="200" spans="1:35" x14ac:dyDescent="0.35">
      <c r="A200">
        <v>198</v>
      </c>
      <c r="B200">
        <f t="shared" si="106"/>
        <v>97</v>
      </c>
      <c r="C200">
        <f t="shared" si="107"/>
        <v>2043</v>
      </c>
      <c r="D200">
        <f t="shared" si="108"/>
        <v>0.1159405660671318</v>
      </c>
      <c r="E200">
        <f t="shared" si="109"/>
        <v>1.0216700100964426E-2</v>
      </c>
      <c r="F200">
        <f t="shared" si="110"/>
        <v>0.19315373754383358</v>
      </c>
      <c r="G200">
        <f t="shared" si="111"/>
        <v>18.712533581750233</v>
      </c>
      <c r="H200" t="b">
        <f t="shared" si="112"/>
        <v>0</v>
      </c>
      <c r="I200">
        <f t="shared" si="113"/>
        <v>1</v>
      </c>
      <c r="J200">
        <f t="shared" si="114"/>
        <v>1328.307758984158</v>
      </c>
      <c r="K200">
        <f t="shared" si="115"/>
        <v>8.610340149795304</v>
      </c>
      <c r="L200">
        <f t="shared" si="116"/>
        <v>25112.571155146718</v>
      </c>
      <c r="M200">
        <f t="shared" si="117"/>
        <v>162.78439858479365</v>
      </c>
      <c r="N200">
        <f t="shared" si="99"/>
        <v>0.45956832793712959</v>
      </c>
      <c r="O200">
        <f t="shared" si="118"/>
        <v>0.99568697456309208</v>
      </c>
      <c r="P200">
        <f t="shared" si="119"/>
        <v>1336.9180991339533</v>
      </c>
      <c r="Q200">
        <f t="shared" si="120"/>
        <v>0.1078378514313189</v>
      </c>
      <c r="R200">
        <f t="shared" si="121"/>
        <v>9.4638814105101332E-3</v>
      </c>
      <c r="S200">
        <f t="shared" si="122"/>
        <v>1337.4729506973545</v>
      </c>
      <c r="T200">
        <f t="shared" si="123"/>
        <v>25112.571155146718</v>
      </c>
      <c r="U200">
        <f t="shared" si="100"/>
        <v>1351306.1891505546</v>
      </c>
      <c r="V200">
        <f t="shared" si="124"/>
        <v>168.79725693580579</v>
      </c>
      <c r="W200">
        <f t="shared" si="101"/>
        <v>72213.962008246817</v>
      </c>
      <c r="X200">
        <f t="shared" si="102"/>
        <v>75962.181744428846</v>
      </c>
      <c r="Y200">
        <f t="shared" si="103"/>
        <v>70138.687685085213</v>
      </c>
      <c r="Z200">
        <f t="shared" si="125"/>
        <v>11590.93433057828</v>
      </c>
      <c r="AA200">
        <f t="shared" si="126"/>
        <v>152.70848449222308</v>
      </c>
      <c r="AB200">
        <f t="shared" si="127"/>
        <v>193</v>
      </c>
      <c r="AC200">
        <f>$AL$7*INDEX(I_cur,MATCH(AB200-$AL$13,cpi_u,0))/INDEX(I_cur,MATCH(AB2-$AL$13,cpi_u,0))</f>
        <v>1328.3077589841587</v>
      </c>
      <c r="AD200" t="b">
        <f t="shared" si="128"/>
        <v>1</v>
      </c>
      <c r="AE200" t="b">
        <f t="shared" si="129"/>
        <v>1</v>
      </c>
      <c r="AF200" t="b">
        <f t="shared" si="104"/>
        <v>1</v>
      </c>
      <c r="AG200" t="b">
        <f t="shared" si="130"/>
        <v>1</v>
      </c>
      <c r="AH200" t="b">
        <f t="shared" si="105"/>
        <v>1</v>
      </c>
      <c r="AI200" t="b">
        <f t="shared" si="131"/>
        <v>1</v>
      </c>
    </row>
    <row r="201" spans="1:35" x14ac:dyDescent="0.35">
      <c r="A201">
        <v>199</v>
      </c>
      <c r="B201">
        <f t="shared" si="106"/>
        <v>97</v>
      </c>
      <c r="C201">
        <f t="shared" si="107"/>
        <v>2043</v>
      </c>
      <c r="D201">
        <f t="shared" si="108"/>
        <v>0.1159405660671318</v>
      </c>
      <c r="E201">
        <f t="shared" si="109"/>
        <v>1.0216700100964426E-2</v>
      </c>
      <c r="F201">
        <f t="shared" si="110"/>
        <v>0.19118034373396783</v>
      </c>
      <c r="G201">
        <f t="shared" si="111"/>
        <v>18.521353238016264</v>
      </c>
      <c r="H201" t="b">
        <f t="shared" si="112"/>
        <v>0</v>
      </c>
      <c r="I201">
        <f t="shared" si="113"/>
        <v>1</v>
      </c>
      <c r="J201">
        <f t="shared" si="114"/>
        <v>1328.307758984158</v>
      </c>
      <c r="K201">
        <f t="shared" si="115"/>
        <v>8.631575571435997</v>
      </c>
      <c r="L201">
        <f t="shared" si="116"/>
        <v>24856.00354689045</v>
      </c>
      <c r="M201">
        <f t="shared" si="117"/>
        <v>161.51864774391106</v>
      </c>
      <c r="N201">
        <f t="shared" si="99"/>
        <v>0.45758587764280212</v>
      </c>
      <c r="O201">
        <f t="shared" si="118"/>
        <v>0.99568627737419124</v>
      </c>
      <c r="P201">
        <f t="shared" si="119"/>
        <v>1336.9393345555941</v>
      </c>
      <c r="Q201">
        <f t="shared" si="120"/>
        <v>0.1078378514313189</v>
      </c>
      <c r="R201">
        <f t="shared" si="121"/>
        <v>9.4638814105101332E-3</v>
      </c>
      <c r="S201">
        <f t="shared" si="122"/>
        <v>1337.4955545326341</v>
      </c>
      <c r="T201">
        <f t="shared" si="123"/>
        <v>24856.00354689045</v>
      </c>
      <c r="U201">
        <f t="shared" si="100"/>
        <v>1331868.3259659091</v>
      </c>
      <c r="V201">
        <f t="shared" si="124"/>
        <v>166.369192880002</v>
      </c>
      <c r="W201">
        <f t="shared" si="101"/>
        <v>71909.882007550274</v>
      </c>
      <c r="X201">
        <f t="shared" si="102"/>
        <v>75654.616458003278</v>
      </c>
      <c r="Y201">
        <f t="shared" si="103"/>
        <v>69357.549539408807</v>
      </c>
      <c r="Z201">
        <f t="shared" si="125"/>
        <v>11423.031989243807</v>
      </c>
      <c r="AA201">
        <f t="shared" si="126"/>
        <v>150.35704801105578</v>
      </c>
      <c r="AB201">
        <f t="shared" si="127"/>
        <v>193</v>
      </c>
      <c r="AC201">
        <f>$AL$7*INDEX(I_cur,MATCH(AB201-$AL$13,cpi_u,0))/INDEX(I_cur,MATCH(AB2-$AL$13,cpi_u,0))</f>
        <v>1328.3077589841587</v>
      </c>
      <c r="AD201" t="b">
        <f t="shared" si="128"/>
        <v>1</v>
      </c>
      <c r="AE201" t="b">
        <f t="shared" si="129"/>
        <v>1</v>
      </c>
      <c r="AF201" t="b">
        <f t="shared" si="104"/>
        <v>1</v>
      </c>
      <c r="AG201" t="b">
        <f t="shared" si="130"/>
        <v>1</v>
      </c>
      <c r="AH201" t="b">
        <f t="shared" si="105"/>
        <v>1</v>
      </c>
      <c r="AI201" t="b">
        <f t="shared" si="131"/>
        <v>1</v>
      </c>
    </row>
    <row r="202" spans="1:35" x14ac:dyDescent="0.35">
      <c r="A202">
        <v>200</v>
      </c>
      <c r="B202">
        <f t="shared" si="106"/>
        <v>97</v>
      </c>
      <c r="C202">
        <f t="shared" si="107"/>
        <v>2043</v>
      </c>
      <c r="D202">
        <f t="shared" si="108"/>
        <v>0.1159405660671318</v>
      </c>
      <c r="E202">
        <f t="shared" si="109"/>
        <v>1.0216700100964426E-2</v>
      </c>
      <c r="F202">
        <f t="shared" si="110"/>
        <v>0.18922711149683857</v>
      </c>
      <c r="G202">
        <f t="shared" si="111"/>
        <v>18.332126126519427</v>
      </c>
      <c r="H202" t="b">
        <f t="shared" si="112"/>
        <v>0</v>
      </c>
      <c r="I202">
        <f t="shared" si="113"/>
        <v>1</v>
      </c>
      <c r="J202">
        <f t="shared" si="114"/>
        <v>1328.307758984158</v>
      </c>
      <c r="K202">
        <f t="shared" si="115"/>
        <v>8.6528633653551843</v>
      </c>
      <c r="L202">
        <f t="shared" si="116"/>
        <v>24602.05721294336</v>
      </c>
      <c r="M202">
        <f t="shared" si="117"/>
        <v>160.26273891003356</v>
      </c>
      <c r="N202">
        <f t="shared" si="99"/>
        <v>0.45561167024558691</v>
      </c>
      <c r="O202">
        <f t="shared" si="118"/>
        <v>0.99568560243295734</v>
      </c>
      <c r="P202">
        <f t="shared" si="119"/>
        <v>1336.9606223495132</v>
      </c>
      <c r="Q202">
        <f t="shared" si="120"/>
        <v>0.1078378514313189</v>
      </c>
      <c r="R202">
        <f t="shared" si="121"/>
        <v>9.4638814105101332E-3</v>
      </c>
      <c r="S202">
        <f t="shared" si="122"/>
        <v>1337.5182141150694</v>
      </c>
      <c r="T202">
        <f t="shared" si="123"/>
        <v>24602.05721294336</v>
      </c>
      <c r="U202">
        <f t="shared" si="100"/>
        <v>1312605.8538806015</v>
      </c>
      <c r="V202">
        <f t="shared" si="124"/>
        <v>163.96303765337174</v>
      </c>
      <c r="W202">
        <f t="shared" si="101"/>
        <v>71601.397722317284</v>
      </c>
      <c r="X202">
        <f t="shared" si="102"/>
        <v>75342.834418893952</v>
      </c>
      <c r="Y202">
        <f t="shared" si="103"/>
        <v>68588.489416031662</v>
      </c>
      <c r="Z202">
        <f t="shared" si="125"/>
        <v>11257.553941603117</v>
      </c>
      <c r="AA202">
        <f t="shared" si="126"/>
        <v>148.03743948137972</v>
      </c>
      <c r="AB202">
        <f t="shared" si="127"/>
        <v>193</v>
      </c>
      <c r="AC202">
        <f>$AL$7*INDEX(I_cur,MATCH(AB202-$AL$13,cpi_u,0))/INDEX(I_cur,MATCH(AB2-$AL$13,cpi_u,0))</f>
        <v>1328.3077589841587</v>
      </c>
      <c r="AD202" t="b">
        <f t="shared" si="128"/>
        <v>1</v>
      </c>
      <c r="AE202" t="b">
        <f t="shared" si="129"/>
        <v>1</v>
      </c>
      <c r="AF202" t="b">
        <f t="shared" si="104"/>
        <v>1</v>
      </c>
      <c r="AG202" t="b">
        <f t="shared" si="130"/>
        <v>1</v>
      </c>
      <c r="AH202" t="b">
        <f t="shared" si="105"/>
        <v>1</v>
      </c>
      <c r="AI202" t="b">
        <f t="shared" si="131"/>
        <v>1</v>
      </c>
    </row>
    <row r="203" spans="1:35" x14ac:dyDescent="0.35">
      <c r="A203">
        <v>201</v>
      </c>
      <c r="B203">
        <f t="shared" si="106"/>
        <v>97</v>
      </c>
      <c r="C203">
        <f t="shared" si="107"/>
        <v>2043</v>
      </c>
      <c r="D203">
        <f t="shared" si="108"/>
        <v>0.1159405660671318</v>
      </c>
      <c r="E203">
        <f t="shared" si="109"/>
        <v>1.0216700100964426E-2</v>
      </c>
      <c r="F203">
        <f t="shared" si="110"/>
        <v>0.18729383484770362</v>
      </c>
      <c r="G203">
        <f t="shared" si="111"/>
        <v>18.144832291671722</v>
      </c>
      <c r="H203" t="b">
        <f t="shared" si="112"/>
        <v>0</v>
      </c>
      <c r="I203">
        <f t="shared" si="113"/>
        <v>1</v>
      </c>
      <c r="J203">
        <f t="shared" si="114"/>
        <v>1328.307758984158</v>
      </c>
      <c r="K203">
        <f t="shared" si="115"/>
        <v>8.6742036607170352</v>
      </c>
      <c r="L203">
        <f t="shared" si="116"/>
        <v>24350.705372531953</v>
      </c>
      <c r="M203">
        <f t="shared" si="117"/>
        <v>159.0165955553812</v>
      </c>
      <c r="N203">
        <f t="shared" si="99"/>
        <v>0.45364568284277951</v>
      </c>
      <c r="O203">
        <f t="shared" si="118"/>
        <v>0.9956849494181137</v>
      </c>
      <c r="P203">
        <f t="shared" si="119"/>
        <v>1336.981962644875</v>
      </c>
      <c r="Q203">
        <f t="shared" si="120"/>
        <v>0.1078378514313189</v>
      </c>
      <c r="R203">
        <f t="shared" si="121"/>
        <v>9.4638814105101332E-3</v>
      </c>
      <c r="S203">
        <f t="shared" si="122"/>
        <v>1337.5409295821478</v>
      </c>
      <c r="T203">
        <f t="shared" si="123"/>
        <v>24350.705372531953</v>
      </c>
      <c r="U203">
        <f t="shared" si="100"/>
        <v>1293516.8411803879</v>
      </c>
      <c r="V203">
        <f t="shared" si="124"/>
        <v>161.57854995748224</v>
      </c>
      <c r="W203">
        <f t="shared" si="101"/>
        <v>71288.44292344866</v>
      </c>
      <c r="X203">
        <f t="shared" si="102"/>
        <v>75026.775292380436</v>
      </c>
      <c r="Y203">
        <f t="shared" si="103"/>
        <v>67831.413884794951</v>
      </c>
      <c r="Z203">
        <f t="shared" si="125"/>
        <v>11094.46554643747</v>
      </c>
      <c r="AA203">
        <f t="shared" si="126"/>
        <v>145.74922832596241</v>
      </c>
      <c r="AB203">
        <f t="shared" si="127"/>
        <v>193</v>
      </c>
      <c r="AC203">
        <f>$AL$7*INDEX(I_cur,MATCH(AB203-$AL$13,cpi_u,0))/INDEX(I_cur,MATCH(AB2-$AL$13,cpi_u,0))</f>
        <v>1328.3077589841587</v>
      </c>
      <c r="AD203" t="b">
        <f t="shared" si="128"/>
        <v>1</v>
      </c>
      <c r="AE203" t="b">
        <f t="shared" si="129"/>
        <v>1</v>
      </c>
      <c r="AF203" t="b">
        <f t="shared" si="104"/>
        <v>1</v>
      </c>
      <c r="AG203" t="b">
        <f t="shared" si="130"/>
        <v>1</v>
      </c>
      <c r="AH203" t="b">
        <f t="shared" si="105"/>
        <v>1</v>
      </c>
      <c r="AI203" t="b">
        <f t="shared" si="131"/>
        <v>1</v>
      </c>
    </row>
    <row r="204" spans="1:35" x14ac:dyDescent="0.35">
      <c r="A204">
        <v>202</v>
      </c>
      <c r="B204">
        <f t="shared" si="106"/>
        <v>97</v>
      </c>
      <c r="C204">
        <f t="shared" si="107"/>
        <v>2043</v>
      </c>
      <c r="D204">
        <f t="shared" si="108"/>
        <v>0.1159405660671318</v>
      </c>
      <c r="E204">
        <f t="shared" si="109"/>
        <v>1.0216700100964426E-2</v>
      </c>
      <c r="F204">
        <f t="shared" si="110"/>
        <v>0.18538030990630508</v>
      </c>
      <c r="G204">
        <f t="shared" si="111"/>
        <v>17.959451981765419</v>
      </c>
      <c r="H204" t="b">
        <f t="shared" si="112"/>
        <v>0</v>
      </c>
      <c r="I204">
        <f t="shared" si="113"/>
        <v>1</v>
      </c>
      <c r="J204">
        <f t="shared" si="114"/>
        <v>1328.307758984158</v>
      </c>
      <c r="K204">
        <f t="shared" si="115"/>
        <v>8.695596587004264</v>
      </c>
      <c r="L204">
        <f t="shared" si="116"/>
        <v>24101.921518493851</v>
      </c>
      <c r="M204">
        <f t="shared" si="117"/>
        <v>157.7801417472254</v>
      </c>
      <c r="N204">
        <f t="shared" si="99"/>
        <v>0.45168789234048534</v>
      </c>
      <c r="O204">
        <f t="shared" si="118"/>
        <v>0.99568431801218604</v>
      </c>
      <c r="P204">
        <f t="shared" si="119"/>
        <v>1337.0033555711623</v>
      </c>
      <c r="Q204">
        <f t="shared" si="120"/>
        <v>0.1078378514313189</v>
      </c>
      <c r="R204">
        <f t="shared" si="121"/>
        <v>9.4638814105101332E-3</v>
      </c>
      <c r="S204">
        <f t="shared" si="122"/>
        <v>1337.5637010716962</v>
      </c>
      <c r="T204">
        <f t="shared" si="123"/>
        <v>24101.921518493851</v>
      </c>
      <c r="U204">
        <f t="shared" si="100"/>
        <v>1274599.3767243179</v>
      </c>
      <c r="V204">
        <f t="shared" si="124"/>
        <v>159.21549106379618</v>
      </c>
      <c r="W204">
        <f t="shared" si="101"/>
        <v>70970.950450962744</v>
      </c>
      <c r="X204">
        <f t="shared" si="102"/>
        <v>74706.377947059431</v>
      </c>
      <c r="Y204">
        <f t="shared" si="103"/>
        <v>67086.230747514681</v>
      </c>
      <c r="Z204">
        <f t="shared" si="125"/>
        <v>10933.732645080225</v>
      </c>
      <c r="AA204">
        <f t="shared" si="126"/>
        <v>143.49198972851207</v>
      </c>
      <c r="AB204">
        <f t="shared" si="127"/>
        <v>193</v>
      </c>
      <c r="AC204">
        <f>$AL$7*INDEX(I_cur,MATCH(AB204-$AL$13,cpi_u,0))/INDEX(I_cur,MATCH(AB2-$AL$13,cpi_u,0))</f>
        <v>1328.3077589841587</v>
      </c>
      <c r="AD204" t="b">
        <f t="shared" si="128"/>
        <v>1</v>
      </c>
      <c r="AE204" t="b">
        <f t="shared" si="129"/>
        <v>1</v>
      </c>
      <c r="AF204" t="b">
        <f t="shared" si="104"/>
        <v>1</v>
      </c>
      <c r="AG204" t="b">
        <f t="shared" si="130"/>
        <v>1</v>
      </c>
      <c r="AH204" t="b">
        <f t="shared" si="105"/>
        <v>1</v>
      </c>
      <c r="AI204" t="b">
        <f t="shared" si="131"/>
        <v>1</v>
      </c>
    </row>
    <row r="205" spans="1:35" x14ac:dyDescent="0.35">
      <c r="A205">
        <v>203</v>
      </c>
      <c r="B205">
        <f t="shared" si="106"/>
        <v>97</v>
      </c>
      <c r="C205">
        <f t="shared" si="107"/>
        <v>2043</v>
      </c>
      <c r="D205">
        <f t="shared" si="108"/>
        <v>0.1159405660671318</v>
      </c>
      <c r="E205">
        <f t="shared" si="109"/>
        <v>1.0216700100964426E-2</v>
      </c>
      <c r="F205">
        <f t="shared" si="110"/>
        <v>0.18348633487536853</v>
      </c>
      <c r="G205">
        <f t="shared" si="111"/>
        <v>17.77596564689005</v>
      </c>
      <c r="H205" t="b">
        <f t="shared" si="112"/>
        <v>0</v>
      </c>
      <c r="I205">
        <f t="shared" si="113"/>
        <v>1</v>
      </c>
      <c r="J205">
        <f t="shared" si="114"/>
        <v>1328.307758984158</v>
      </c>
      <c r="K205">
        <f t="shared" si="115"/>
        <v>8.7170422740189384</v>
      </c>
      <c r="L205">
        <f t="shared" si="116"/>
        <v>23855.67941448242</v>
      </c>
      <c r="M205">
        <f t="shared" si="117"/>
        <v>156.55330214326236</v>
      </c>
      <c r="N205">
        <f t="shared" si="99"/>
        <v>0.44973827545976991</v>
      </c>
      <c r="O205">
        <f t="shared" si="118"/>
        <v>0.99568370790145999</v>
      </c>
      <c r="P205">
        <f t="shared" si="119"/>
        <v>1337.0248012581769</v>
      </c>
      <c r="Q205">
        <f t="shared" si="120"/>
        <v>0.1078378514313189</v>
      </c>
      <c r="R205">
        <f t="shared" si="121"/>
        <v>9.4638814105101332E-3</v>
      </c>
      <c r="S205">
        <f t="shared" si="122"/>
        <v>1337.586528721881</v>
      </c>
      <c r="T205">
        <f t="shared" si="123"/>
        <v>23855.67941448242</v>
      </c>
      <c r="U205">
        <f t="shared" si="100"/>
        <v>1255851.5697025422</v>
      </c>
      <c r="V205">
        <f t="shared" si="124"/>
        <v>156.87362478341834</v>
      </c>
      <c r="W205">
        <f t="shared" si="101"/>
        <v>70648.852200176072</v>
      </c>
      <c r="X205">
        <f t="shared" si="102"/>
        <v>74381.580443567422</v>
      </c>
      <c r="Y205">
        <f t="shared" si="103"/>
        <v>66352.849023700881</v>
      </c>
      <c r="Z205">
        <f t="shared" si="125"/>
        <v>10775.321555077868</v>
      </c>
      <c r="AA205">
        <f t="shared" si="126"/>
        <v>141.26530455925095</v>
      </c>
      <c r="AB205">
        <f t="shared" si="127"/>
        <v>193</v>
      </c>
      <c r="AC205">
        <f>$AL$7*INDEX(I_cur,MATCH(AB205-$AL$13,cpi_u,0))/INDEX(I_cur,MATCH(AB2-$AL$13,cpi_u,0))</f>
        <v>1328.3077589841587</v>
      </c>
      <c r="AD205" t="b">
        <f t="shared" si="128"/>
        <v>1</v>
      </c>
      <c r="AE205" t="b">
        <f t="shared" si="129"/>
        <v>1</v>
      </c>
      <c r="AF205" t="b">
        <f t="shared" si="104"/>
        <v>1</v>
      </c>
      <c r="AG205" t="b">
        <f t="shared" si="130"/>
        <v>1</v>
      </c>
      <c r="AH205" t="b">
        <f t="shared" si="105"/>
        <v>1</v>
      </c>
      <c r="AI205" t="b">
        <f t="shared" si="131"/>
        <v>1</v>
      </c>
    </row>
    <row r="206" spans="1:35" x14ac:dyDescent="0.35">
      <c r="A206">
        <v>204</v>
      </c>
      <c r="B206">
        <f t="shared" si="106"/>
        <v>98</v>
      </c>
      <c r="C206">
        <f t="shared" si="107"/>
        <v>2043</v>
      </c>
      <c r="D206">
        <f t="shared" si="108"/>
        <v>0.13060717365353458</v>
      </c>
      <c r="E206">
        <f t="shared" si="109"/>
        <v>1.1595597765205912E-2</v>
      </c>
      <c r="F206">
        <f t="shared" si="110"/>
        <v>0.20612294752945531</v>
      </c>
      <c r="G206">
        <f t="shared" si="111"/>
        <v>17.569842699360596</v>
      </c>
      <c r="H206" t="b">
        <f t="shared" si="112"/>
        <v>0</v>
      </c>
      <c r="I206">
        <f t="shared" si="113"/>
        <v>1</v>
      </c>
      <c r="J206">
        <f t="shared" si="114"/>
        <v>1328.307758984158</v>
      </c>
      <c r="K206">
        <f t="shared" si="115"/>
        <v>8.7385408518832435</v>
      </c>
      <c r="L206">
        <f t="shared" si="116"/>
        <v>23611.953092199899</v>
      </c>
      <c r="M206">
        <f t="shared" si="117"/>
        <v>155.33600198702186</v>
      </c>
      <c r="N206">
        <f t="shared" si="99"/>
        <v>0.44779680874269778</v>
      </c>
      <c r="O206">
        <f t="shared" si="118"/>
        <v>0.99568311877594284</v>
      </c>
      <c r="P206">
        <f t="shared" si="119"/>
        <v>1337.0462998360413</v>
      </c>
      <c r="Q206">
        <f t="shared" si="120"/>
        <v>0.12147945681202899</v>
      </c>
      <c r="R206">
        <f t="shared" si="121"/>
        <v>1.073496350316272E-2</v>
      </c>
      <c r="S206">
        <f t="shared" si="122"/>
        <v>1337.6094126712092</v>
      </c>
      <c r="T206">
        <f t="shared" si="123"/>
        <v>23611.953092199899</v>
      </c>
      <c r="U206">
        <f t="shared" si="100"/>
        <v>1237271.5493972953</v>
      </c>
      <c r="V206">
        <f t="shared" si="124"/>
        <v>154.55271743723893</v>
      </c>
      <c r="W206">
        <f t="shared" si="101"/>
        <v>70420.183638998802</v>
      </c>
      <c r="X206">
        <f t="shared" si="102"/>
        <v>74147.468011233796</v>
      </c>
      <c r="Y206">
        <f t="shared" si="103"/>
        <v>65487.80011595384</v>
      </c>
      <c r="Z206">
        <f t="shared" si="125"/>
        <v>10619.199063922964</v>
      </c>
      <c r="AA206">
        <f t="shared" si="126"/>
        <v>139.0687593013661</v>
      </c>
      <c r="AB206">
        <f t="shared" si="127"/>
        <v>193</v>
      </c>
      <c r="AC206">
        <f>$AL$7*INDEX(I_cur,MATCH(AB206-$AL$13,cpi_u,0))/INDEX(I_cur,MATCH(AB2-$AL$13,cpi_u,0))</f>
        <v>1328.3077589841587</v>
      </c>
      <c r="AD206" t="b">
        <f t="shared" si="128"/>
        <v>1</v>
      </c>
      <c r="AE206" t="b">
        <f t="shared" si="129"/>
        <v>1</v>
      </c>
      <c r="AF206" t="b">
        <f t="shared" si="104"/>
        <v>1</v>
      </c>
      <c r="AG206" t="b">
        <f t="shared" si="130"/>
        <v>1</v>
      </c>
      <c r="AH206" t="b">
        <f t="shared" si="105"/>
        <v>1</v>
      </c>
      <c r="AI206" t="b">
        <f t="shared" si="131"/>
        <v>1</v>
      </c>
    </row>
    <row r="207" spans="1:35" x14ac:dyDescent="0.35">
      <c r="A207">
        <v>205</v>
      </c>
      <c r="B207">
        <f t="shared" si="106"/>
        <v>98</v>
      </c>
      <c r="C207">
        <f t="shared" si="107"/>
        <v>2044</v>
      </c>
      <c r="D207">
        <f t="shared" si="108"/>
        <v>0.12996270561585857</v>
      </c>
      <c r="E207">
        <f t="shared" si="109"/>
        <v>1.153456103685413E-2</v>
      </c>
      <c r="F207">
        <f t="shared" si="110"/>
        <v>0.20266042302370071</v>
      </c>
      <c r="G207">
        <f t="shared" si="111"/>
        <v>17.367182276336894</v>
      </c>
      <c r="H207" t="b">
        <f t="shared" si="112"/>
        <v>1</v>
      </c>
      <c r="I207">
        <f t="shared" si="113"/>
        <v>1.0299999999999998</v>
      </c>
      <c r="J207">
        <f t="shared" si="114"/>
        <v>1368.1569917536824</v>
      </c>
      <c r="K207">
        <f t="shared" si="115"/>
        <v>8.7600924510402773</v>
      </c>
      <c r="L207">
        <f t="shared" si="116"/>
        <v>24038.303133142592</v>
      </c>
      <c r="M207">
        <f t="shared" si="117"/>
        <v>153.91344639663387</v>
      </c>
      <c r="N207">
        <f t="shared" si="99"/>
        <v>0.44586346855826015</v>
      </c>
      <c r="O207">
        <f t="shared" si="118"/>
        <v>0.99568255032932018</v>
      </c>
      <c r="P207">
        <f t="shared" si="119"/>
        <v>1376.9170842047226</v>
      </c>
      <c r="Q207">
        <f t="shared" si="120"/>
        <v>0.1208800285803357</v>
      </c>
      <c r="R207">
        <f t="shared" si="121"/>
        <v>1.0678731842703848E-2</v>
      </c>
      <c r="S207">
        <f t="shared" si="122"/>
        <v>1377.4815858280544</v>
      </c>
      <c r="T207">
        <f t="shared" si="123"/>
        <v>24038.303133142592</v>
      </c>
      <c r="U207">
        <f t="shared" si="100"/>
        <v>1218187.2832612779</v>
      </c>
      <c r="V207">
        <f t="shared" si="124"/>
        <v>152.16882265435657</v>
      </c>
      <c r="W207">
        <f t="shared" si="101"/>
        <v>70143.058550210568</v>
      </c>
      <c r="X207">
        <f t="shared" si="102"/>
        <v>73865.18777738823</v>
      </c>
      <c r="Y207">
        <f t="shared" si="103"/>
        <v>64642.896744475431</v>
      </c>
      <c r="Z207">
        <f t="shared" si="125"/>
        <v>10764.275430610845</v>
      </c>
      <c r="AA207">
        <f t="shared" si="126"/>
        <v>136.7684691941011</v>
      </c>
      <c r="AB207">
        <f t="shared" si="127"/>
        <v>205</v>
      </c>
      <c r="AC207">
        <f>$AL$7*INDEX(I_cur,MATCH(AB207-$AL$13,cpi_u,0))/INDEX(I_cur,MATCH(AB2-$AL$13,cpi_u,0))</f>
        <v>1368.1569917536831</v>
      </c>
      <c r="AD207" t="b">
        <f t="shared" si="128"/>
        <v>1</v>
      </c>
      <c r="AE207" t="b">
        <f t="shared" si="129"/>
        <v>1</v>
      </c>
      <c r="AF207" t="b">
        <f t="shared" si="104"/>
        <v>1</v>
      </c>
      <c r="AG207" t="b">
        <f t="shared" si="130"/>
        <v>1</v>
      </c>
      <c r="AH207" t="b">
        <f t="shared" si="105"/>
        <v>1</v>
      </c>
      <c r="AI207" t="b">
        <f t="shared" si="131"/>
        <v>1</v>
      </c>
    </row>
    <row r="208" spans="1:35" x14ac:dyDescent="0.35">
      <c r="A208">
        <v>206</v>
      </c>
      <c r="B208">
        <f t="shared" si="106"/>
        <v>98</v>
      </c>
      <c r="C208">
        <f t="shared" si="107"/>
        <v>2044</v>
      </c>
      <c r="D208">
        <f t="shared" si="108"/>
        <v>0.12996270561585857</v>
      </c>
      <c r="E208">
        <f t="shared" si="109"/>
        <v>1.153456103685413E-2</v>
      </c>
      <c r="F208">
        <f t="shared" si="110"/>
        <v>0.20032282400457915</v>
      </c>
      <c r="G208">
        <f t="shared" si="111"/>
        <v>17.166859452332314</v>
      </c>
      <c r="H208" t="b">
        <f t="shared" si="112"/>
        <v>0</v>
      </c>
      <c r="I208">
        <f t="shared" si="113"/>
        <v>1</v>
      </c>
      <c r="J208">
        <f t="shared" si="114"/>
        <v>1368.1569917536824</v>
      </c>
      <c r="K208">
        <f t="shared" si="115"/>
        <v>8.78169720225487</v>
      </c>
      <c r="L208">
        <f t="shared" si="116"/>
        <v>23761.031858430957</v>
      </c>
      <c r="M208">
        <f t="shared" si="117"/>
        <v>152.51333600715807</v>
      </c>
      <c r="N208">
        <f t="shared" si="99"/>
        <v>0.44393823110819464</v>
      </c>
      <c r="O208">
        <f t="shared" si="118"/>
        <v>0.99568200225891812</v>
      </c>
      <c r="P208">
        <f t="shared" si="119"/>
        <v>1376.9386889559373</v>
      </c>
      <c r="Q208">
        <f t="shared" si="120"/>
        <v>0.1208800285803357</v>
      </c>
      <c r="R208">
        <f t="shared" si="121"/>
        <v>1.0678731842703848E-2</v>
      </c>
      <c r="S208">
        <f t="shared" si="122"/>
        <v>1377.5045827925589</v>
      </c>
      <c r="T208">
        <f t="shared" si="123"/>
        <v>23761.031858430957</v>
      </c>
      <c r="U208">
        <f t="shared" si="100"/>
        <v>1199303.1633670982</v>
      </c>
      <c r="V208">
        <f t="shared" si="124"/>
        <v>149.80992896810167</v>
      </c>
      <c r="W208">
        <f t="shared" si="101"/>
        <v>69861.535634822198</v>
      </c>
      <c r="X208">
        <f t="shared" si="102"/>
        <v>73578.676333460477</v>
      </c>
      <c r="Y208">
        <f t="shared" si="103"/>
        <v>63811.63193806768</v>
      </c>
      <c r="Z208">
        <f t="shared" si="125"/>
        <v>10594.176080923349</v>
      </c>
      <c r="AA208">
        <f t="shared" si="126"/>
        <v>134.50647986208622</v>
      </c>
      <c r="AB208">
        <f t="shared" si="127"/>
        <v>205</v>
      </c>
      <c r="AC208">
        <f>$AL$7*INDEX(I_cur,MATCH(AB208-$AL$13,cpi_u,0))/INDEX(I_cur,MATCH(AB2-$AL$13,cpi_u,0))</f>
        <v>1368.1569917536831</v>
      </c>
      <c r="AD208" t="b">
        <f t="shared" si="128"/>
        <v>1</v>
      </c>
      <c r="AE208" t="b">
        <f t="shared" si="129"/>
        <v>1</v>
      </c>
      <c r="AF208" t="b">
        <f t="shared" si="104"/>
        <v>1</v>
      </c>
      <c r="AG208" t="b">
        <f t="shared" si="130"/>
        <v>1</v>
      </c>
      <c r="AH208" t="b">
        <f t="shared" si="105"/>
        <v>1</v>
      </c>
      <c r="AI208" t="b">
        <f t="shared" si="131"/>
        <v>1</v>
      </c>
    </row>
    <row r="209" spans="1:35" x14ac:dyDescent="0.35">
      <c r="A209">
        <v>207</v>
      </c>
      <c r="B209">
        <f t="shared" si="106"/>
        <v>98</v>
      </c>
      <c r="C209">
        <f t="shared" si="107"/>
        <v>2044</v>
      </c>
      <c r="D209">
        <f t="shared" si="108"/>
        <v>0.12996270561585857</v>
      </c>
      <c r="E209">
        <f t="shared" si="109"/>
        <v>1.153456103685413E-2</v>
      </c>
      <c r="F209">
        <f t="shared" si="110"/>
        <v>0.19801218816402333</v>
      </c>
      <c r="G209">
        <f t="shared" si="111"/>
        <v>16.968847264168289</v>
      </c>
      <c r="H209" t="b">
        <f t="shared" si="112"/>
        <v>0</v>
      </c>
      <c r="I209">
        <f t="shared" si="113"/>
        <v>1</v>
      </c>
      <c r="J209">
        <f t="shared" si="114"/>
        <v>1368.1569917536824</v>
      </c>
      <c r="K209">
        <f t="shared" si="115"/>
        <v>8.8033552366143155</v>
      </c>
      <c r="L209">
        <f t="shared" si="116"/>
        <v>23486.958786161245</v>
      </c>
      <c r="M209">
        <f t="shared" si="117"/>
        <v>151.12596205591163</v>
      </c>
      <c r="N209">
        <f t="shared" si="99"/>
        <v>0.44202107243269906</v>
      </c>
      <c r="O209">
        <f t="shared" si="118"/>
        <v>0.99568147426566567</v>
      </c>
      <c r="P209">
        <f t="shared" si="119"/>
        <v>1376.9603469902968</v>
      </c>
      <c r="Q209">
        <f t="shared" si="120"/>
        <v>0.1208800285803357</v>
      </c>
      <c r="R209">
        <f t="shared" si="121"/>
        <v>1.0678731842703848E-2</v>
      </c>
      <c r="S209">
        <f t="shared" si="122"/>
        <v>1377.5276364737822</v>
      </c>
      <c r="T209">
        <f t="shared" si="123"/>
        <v>23486.958786161245</v>
      </c>
      <c r="U209">
        <f t="shared" si="100"/>
        <v>1180616.7636394668</v>
      </c>
      <c r="V209">
        <f t="shared" si="124"/>
        <v>147.47573332735431</v>
      </c>
      <c r="W209">
        <f t="shared" si="101"/>
        <v>69575.543067823906</v>
      </c>
      <c r="X209">
        <f t="shared" si="102"/>
        <v>73287.8681434686</v>
      </c>
      <c r="Y209">
        <f t="shared" si="103"/>
        <v>62993.877203556804</v>
      </c>
      <c r="Z209">
        <f t="shared" si="125"/>
        <v>10426.758937639494</v>
      </c>
      <c r="AA209">
        <f t="shared" si="126"/>
        <v>132.27797407278143</v>
      </c>
      <c r="AB209">
        <f t="shared" si="127"/>
        <v>205</v>
      </c>
      <c r="AC209">
        <f>$AL$7*INDEX(I_cur,MATCH(AB209-$AL$13,cpi_u,0))/INDEX(I_cur,MATCH(AB2-$AL$13,cpi_u,0))</f>
        <v>1368.1569917536831</v>
      </c>
      <c r="AD209" t="b">
        <f t="shared" si="128"/>
        <v>1</v>
      </c>
      <c r="AE209" t="b">
        <f t="shared" si="129"/>
        <v>1</v>
      </c>
      <c r="AF209" t="b">
        <f t="shared" si="104"/>
        <v>1</v>
      </c>
      <c r="AG209" t="b">
        <f t="shared" si="130"/>
        <v>1</v>
      </c>
      <c r="AH209" t="b">
        <f t="shared" si="105"/>
        <v>1</v>
      </c>
      <c r="AI209" t="b">
        <f t="shared" si="131"/>
        <v>1</v>
      </c>
    </row>
    <row r="210" spans="1:35" x14ac:dyDescent="0.35">
      <c r="A210">
        <v>208</v>
      </c>
      <c r="B210">
        <f t="shared" si="106"/>
        <v>98</v>
      </c>
      <c r="C210">
        <f t="shared" si="107"/>
        <v>2044</v>
      </c>
      <c r="D210">
        <f t="shared" si="108"/>
        <v>0.12996270561585857</v>
      </c>
      <c r="E210">
        <f t="shared" si="109"/>
        <v>1.153456103685413E-2</v>
      </c>
      <c r="F210">
        <f t="shared" si="110"/>
        <v>0.19572820449360434</v>
      </c>
      <c r="G210">
        <f t="shared" si="111"/>
        <v>16.773119059674684</v>
      </c>
      <c r="H210" t="b">
        <f t="shared" si="112"/>
        <v>0</v>
      </c>
      <c r="I210">
        <f t="shared" si="113"/>
        <v>1</v>
      </c>
      <c r="J210">
        <f t="shared" si="114"/>
        <v>1368.1569917536824</v>
      </c>
      <c r="K210">
        <f t="shared" si="115"/>
        <v>8.8250666855292277</v>
      </c>
      <c r="L210">
        <f t="shared" si="116"/>
        <v>23216.047026472192</v>
      </c>
      <c r="M210">
        <f t="shared" si="117"/>
        <v>149.75120868284534</v>
      </c>
      <c r="N210">
        <f t="shared" si="99"/>
        <v>0.44011196841603728</v>
      </c>
      <c r="O210">
        <f t="shared" si="118"/>
        <v>0.99568096605405065</v>
      </c>
      <c r="P210">
        <f t="shared" si="119"/>
        <v>1376.9820584392116</v>
      </c>
      <c r="Q210">
        <f t="shared" si="120"/>
        <v>0.1208800285803357</v>
      </c>
      <c r="R210">
        <f t="shared" si="121"/>
        <v>1.0678731842703848E-2</v>
      </c>
      <c r="S210">
        <f t="shared" si="122"/>
        <v>1377.5507470116022</v>
      </c>
      <c r="T210">
        <f t="shared" si="123"/>
        <v>23216.047026472192</v>
      </c>
      <c r="U210">
        <f t="shared" si="100"/>
        <v>1162125.6867351169</v>
      </c>
      <c r="V210">
        <f t="shared" si="124"/>
        <v>145.16593627003056</v>
      </c>
      <c r="W210">
        <f t="shared" si="101"/>
        <v>69285.007910607179</v>
      </c>
      <c r="X210">
        <f t="shared" si="102"/>
        <v>72992.696717274623</v>
      </c>
      <c r="Y210">
        <f t="shared" si="103"/>
        <v>62189.505790456184</v>
      </c>
      <c r="Z210">
        <f t="shared" si="125"/>
        <v>10261.982004289212</v>
      </c>
      <c r="AA210">
        <f t="shared" si="126"/>
        <v>130.08245581884438</v>
      </c>
      <c r="AB210">
        <f t="shared" si="127"/>
        <v>205</v>
      </c>
      <c r="AC210">
        <f>$AL$7*INDEX(I_cur,MATCH(AB210-$AL$13,cpi_u,0))/INDEX(I_cur,MATCH(AB2-$AL$13,cpi_u,0))</f>
        <v>1368.1569917536831</v>
      </c>
      <c r="AD210" t="b">
        <f t="shared" si="128"/>
        <v>1</v>
      </c>
      <c r="AE210" t="b">
        <f t="shared" si="129"/>
        <v>1</v>
      </c>
      <c r="AF210" t="b">
        <f t="shared" si="104"/>
        <v>1</v>
      </c>
      <c r="AG210" t="b">
        <f t="shared" si="130"/>
        <v>1</v>
      </c>
      <c r="AH210" t="b">
        <f t="shared" si="105"/>
        <v>1</v>
      </c>
      <c r="AI210" t="b">
        <f t="shared" si="131"/>
        <v>1</v>
      </c>
    </row>
    <row r="211" spans="1:35" x14ac:dyDescent="0.35">
      <c r="A211">
        <v>209</v>
      </c>
      <c r="B211">
        <f t="shared" si="106"/>
        <v>98</v>
      </c>
      <c r="C211">
        <f t="shared" si="107"/>
        <v>2044</v>
      </c>
      <c r="D211">
        <f t="shared" si="108"/>
        <v>0.12996270561585857</v>
      </c>
      <c r="E211">
        <f t="shared" si="109"/>
        <v>1.153456103685413E-2</v>
      </c>
      <c r="F211">
        <f t="shared" si="110"/>
        <v>0.19347056557223899</v>
      </c>
      <c r="G211">
        <f t="shared" si="111"/>
        <v>16.579648494102447</v>
      </c>
      <c r="H211" t="b">
        <f t="shared" si="112"/>
        <v>0</v>
      </c>
      <c r="I211">
        <f t="shared" si="113"/>
        <v>1</v>
      </c>
      <c r="J211">
        <f t="shared" si="114"/>
        <v>1368.1569917536824</v>
      </c>
      <c r="K211">
        <f t="shared" si="115"/>
        <v>8.8468316807343115</v>
      </c>
      <c r="L211">
        <f t="shared" si="116"/>
        <v>22948.260115010871</v>
      </c>
      <c r="M211">
        <f t="shared" si="117"/>
        <v>148.3889610818585</v>
      </c>
      <c r="N211">
        <f t="shared" si="99"/>
        <v>0.43821089479204367</v>
      </c>
      <c r="O211">
        <f t="shared" si="118"/>
        <v>0.99568047733208531</v>
      </c>
      <c r="P211">
        <f t="shared" si="119"/>
        <v>1377.0038234344167</v>
      </c>
      <c r="Q211">
        <f t="shared" si="120"/>
        <v>0.1208800285803357</v>
      </c>
      <c r="R211">
        <f t="shared" si="121"/>
        <v>1.0678731842703848E-2</v>
      </c>
      <c r="S211">
        <f t="shared" si="122"/>
        <v>1377.5739145462433</v>
      </c>
      <c r="T211">
        <f t="shared" si="123"/>
        <v>22948.260115010871</v>
      </c>
      <c r="U211">
        <f t="shared" si="100"/>
        <v>1143827.5636810958</v>
      </c>
      <c r="V211">
        <f t="shared" si="124"/>
        <v>142.88024187790012</v>
      </c>
      <c r="W211">
        <f t="shared" si="101"/>
        <v>68989.856093026785</v>
      </c>
      <c r="X211">
        <f t="shared" si="102"/>
        <v>72693.094595998584</v>
      </c>
      <c r="Y211">
        <f t="shared" si="103"/>
        <v>61398.392669098583</v>
      </c>
      <c r="Z211">
        <f t="shared" si="125"/>
        <v>10099.803930940672</v>
      </c>
      <c r="AA211">
        <f t="shared" si="126"/>
        <v>127.91943639436573</v>
      </c>
      <c r="AB211">
        <f t="shared" si="127"/>
        <v>205</v>
      </c>
      <c r="AC211">
        <f>$AL$7*INDEX(I_cur,MATCH(AB211-$AL$13,cpi_u,0))/INDEX(I_cur,MATCH(AB2-$AL$13,cpi_u,0))</f>
        <v>1368.1569917536831</v>
      </c>
      <c r="AD211" t="b">
        <f t="shared" si="128"/>
        <v>1</v>
      </c>
      <c r="AE211" t="b">
        <f t="shared" si="129"/>
        <v>1</v>
      </c>
      <c r="AF211" t="b">
        <f t="shared" si="104"/>
        <v>1</v>
      </c>
      <c r="AG211" t="b">
        <f t="shared" si="130"/>
        <v>1</v>
      </c>
      <c r="AH211" t="b">
        <f t="shared" si="105"/>
        <v>1</v>
      </c>
      <c r="AI211" t="b">
        <f t="shared" si="131"/>
        <v>1</v>
      </c>
    </row>
    <row r="212" spans="1:35" x14ac:dyDescent="0.35">
      <c r="A212">
        <v>210</v>
      </c>
      <c r="B212">
        <f t="shared" si="106"/>
        <v>98</v>
      </c>
      <c r="C212">
        <f t="shared" si="107"/>
        <v>2044</v>
      </c>
      <c r="D212">
        <f t="shared" si="108"/>
        <v>0.12996270561585857</v>
      </c>
      <c r="E212">
        <f t="shared" si="109"/>
        <v>1.153456103685413E-2</v>
      </c>
      <c r="F212">
        <f t="shared" si="110"/>
        <v>0.19123896752481132</v>
      </c>
      <c r="G212">
        <f t="shared" si="111"/>
        <v>16.388409526577636</v>
      </c>
      <c r="H212" t="b">
        <f t="shared" si="112"/>
        <v>0</v>
      </c>
      <c r="I212">
        <f t="shared" si="113"/>
        <v>1</v>
      </c>
      <c r="J212">
        <f t="shared" si="114"/>
        <v>1368.1569917536824</v>
      </c>
      <c r="K212">
        <f t="shared" si="115"/>
        <v>8.8686503542891657</v>
      </c>
      <c r="L212">
        <f t="shared" si="116"/>
        <v>22683.562008024674</v>
      </c>
      <c r="M212">
        <f t="shared" si="117"/>
        <v>147.0391054912115</v>
      </c>
      <c r="N212">
        <f t="shared" si="99"/>
        <v>0.43631782714952516</v>
      </c>
      <c r="O212">
        <f t="shared" si="118"/>
        <v>0.99568000781126886</v>
      </c>
      <c r="P212">
        <f t="shared" si="119"/>
        <v>1377.0256421079716</v>
      </c>
      <c r="Q212">
        <f t="shared" si="120"/>
        <v>0.1208800285803357</v>
      </c>
      <c r="R212">
        <f t="shared" si="121"/>
        <v>1.0678731842703848E-2</v>
      </c>
      <c r="S212">
        <f t="shared" si="122"/>
        <v>1377.5971392182746</v>
      </c>
      <c r="T212">
        <f t="shared" si="123"/>
        <v>22683.562008024674</v>
      </c>
      <c r="U212">
        <f t="shared" si="100"/>
        <v>1125720.0535179505</v>
      </c>
      <c r="V212">
        <f t="shared" si="124"/>
        <v>140.61835773201494</v>
      </c>
      <c r="W212">
        <f t="shared" si="101"/>
        <v>68690.012395182857</v>
      </c>
      <c r="X212">
        <f t="shared" si="102"/>
        <v>72388.993337218708</v>
      </c>
      <c r="Y212">
        <f t="shared" si="103"/>
        <v>60620.414509089453</v>
      </c>
      <c r="Z212">
        <f t="shared" si="125"/>
        <v>9940.1840046072994</v>
      </c>
      <c r="AA212">
        <f t="shared" si="126"/>
        <v>125.78843428969287</v>
      </c>
      <c r="AB212">
        <f t="shared" si="127"/>
        <v>205</v>
      </c>
      <c r="AC212">
        <f>$AL$7*INDEX(I_cur,MATCH(AB212-$AL$13,cpi_u,0))/INDEX(I_cur,MATCH(AB2-$AL$13,cpi_u,0))</f>
        <v>1368.1569917536831</v>
      </c>
      <c r="AD212" t="b">
        <f t="shared" si="128"/>
        <v>1</v>
      </c>
      <c r="AE212" t="b">
        <f t="shared" si="129"/>
        <v>1</v>
      </c>
      <c r="AF212" t="b">
        <f t="shared" si="104"/>
        <v>1</v>
      </c>
      <c r="AG212" t="b">
        <f t="shared" si="130"/>
        <v>1</v>
      </c>
      <c r="AH212" t="b">
        <f t="shared" si="105"/>
        <v>1</v>
      </c>
      <c r="AI212" t="b">
        <f t="shared" si="131"/>
        <v>1</v>
      </c>
    </row>
    <row r="213" spans="1:35" x14ac:dyDescent="0.35">
      <c r="A213">
        <v>211</v>
      </c>
      <c r="B213">
        <f t="shared" si="106"/>
        <v>98</v>
      </c>
      <c r="C213">
        <f t="shared" si="107"/>
        <v>2044</v>
      </c>
      <c r="D213">
        <f t="shared" si="108"/>
        <v>0.12996270561585857</v>
      </c>
      <c r="E213">
        <f t="shared" si="109"/>
        <v>1.153456103685413E-2</v>
      </c>
      <c r="F213">
        <f t="shared" si="110"/>
        <v>0.18903310998127143</v>
      </c>
      <c r="G213">
        <f t="shared" si="111"/>
        <v>16.199376416596365</v>
      </c>
      <c r="H213" t="b">
        <f t="shared" si="112"/>
        <v>0</v>
      </c>
      <c r="I213">
        <f t="shared" si="113"/>
        <v>1</v>
      </c>
      <c r="J213">
        <f t="shared" si="114"/>
        <v>1368.1569917536824</v>
      </c>
      <c r="K213">
        <f t="shared" si="115"/>
        <v>8.8905228385790771</v>
      </c>
      <c r="L213">
        <f t="shared" si="116"/>
        <v>22421.91707750985</v>
      </c>
      <c r="M213">
        <f t="shared" si="117"/>
        <v>145.70152918402539</v>
      </c>
      <c r="N213">
        <f t="shared" si="99"/>
        <v>0.43443274093756118</v>
      </c>
      <c r="O213">
        <f t="shared" si="118"/>
        <v>0.99567955720654533</v>
      </c>
      <c r="P213">
        <f t="shared" si="119"/>
        <v>1377.0475145922615</v>
      </c>
      <c r="Q213">
        <f t="shared" si="120"/>
        <v>0.1208800285803357</v>
      </c>
      <c r="R213">
        <f t="shared" si="121"/>
        <v>1.0678731842703848E-2</v>
      </c>
      <c r="S213">
        <f t="shared" si="122"/>
        <v>1377.6204211686127</v>
      </c>
      <c r="T213">
        <f t="shared" si="123"/>
        <v>22421.91707750985</v>
      </c>
      <c r="U213">
        <f t="shared" si="100"/>
        <v>1107800.8429477359</v>
      </c>
      <c r="V213">
        <f t="shared" si="124"/>
        <v>138.37999486874065</v>
      </c>
      <c r="W213">
        <f t="shared" si="101"/>
        <v>68385.400428919413</v>
      </c>
      <c r="X213">
        <f t="shared" si="102"/>
        <v>72080.323499955193</v>
      </c>
      <c r="Y213">
        <f t="shared" si="103"/>
        <v>59855.449658074838</v>
      </c>
      <c r="Z213">
        <f t="shared" si="125"/>
        <v>9783.082139785929</v>
      </c>
      <c r="AA213">
        <f t="shared" si="126"/>
        <v>123.68897508768974</v>
      </c>
      <c r="AB213">
        <f t="shared" si="127"/>
        <v>205</v>
      </c>
      <c r="AC213">
        <f>$AL$7*INDEX(I_cur,MATCH(AB213-$AL$13,cpi_u,0))/INDEX(I_cur,MATCH(AB2-$AL$13,cpi_u,0))</f>
        <v>1368.1569917536831</v>
      </c>
      <c r="AD213" t="b">
        <f t="shared" si="128"/>
        <v>1</v>
      </c>
      <c r="AE213" t="b">
        <f t="shared" si="129"/>
        <v>1</v>
      </c>
      <c r="AF213" t="b">
        <f t="shared" si="104"/>
        <v>1</v>
      </c>
      <c r="AG213" t="b">
        <f t="shared" si="130"/>
        <v>1</v>
      </c>
      <c r="AH213" t="b">
        <f t="shared" si="105"/>
        <v>1</v>
      </c>
      <c r="AI213" t="b">
        <f t="shared" si="131"/>
        <v>1</v>
      </c>
    </row>
    <row r="214" spans="1:35" x14ac:dyDescent="0.35">
      <c r="A214">
        <v>212</v>
      </c>
      <c r="B214">
        <f t="shared" si="106"/>
        <v>98</v>
      </c>
      <c r="C214">
        <f t="shared" si="107"/>
        <v>2044</v>
      </c>
      <c r="D214">
        <f t="shared" si="108"/>
        <v>0.12996270561585857</v>
      </c>
      <c r="E214">
        <f t="shared" si="109"/>
        <v>1.153456103685413E-2</v>
      </c>
      <c r="F214">
        <f t="shared" si="110"/>
        <v>0.18685269603620611</v>
      </c>
      <c r="G214">
        <f t="shared" si="111"/>
        <v>16.012523720560161</v>
      </c>
      <c r="H214" t="b">
        <f t="shared" si="112"/>
        <v>0</v>
      </c>
      <c r="I214">
        <f t="shared" si="113"/>
        <v>1</v>
      </c>
      <c r="J214">
        <f t="shared" si="114"/>
        <v>1368.1569917536824</v>
      </c>
      <c r="K214">
        <f t="shared" si="115"/>
        <v>8.912449266315841</v>
      </c>
      <c r="L214">
        <f t="shared" si="116"/>
        <v>22163.290106416032</v>
      </c>
      <c r="M214">
        <f t="shared" si="117"/>
        <v>144.37612045886843</v>
      </c>
      <c r="N214">
        <f t="shared" si="99"/>
        <v>0.43255561147070587</v>
      </c>
      <c r="O214">
        <f t="shared" si="118"/>
        <v>0.99567912523626967</v>
      </c>
      <c r="P214">
        <f t="shared" si="119"/>
        <v>1377.0694410199983</v>
      </c>
      <c r="Q214">
        <f t="shared" si="120"/>
        <v>0.1208800285803357</v>
      </c>
      <c r="R214">
        <f t="shared" si="121"/>
        <v>1.0678731842703848E-2</v>
      </c>
      <c r="S214">
        <f t="shared" si="122"/>
        <v>1377.6437605385211</v>
      </c>
      <c r="T214">
        <f t="shared" si="123"/>
        <v>22163.290106416032</v>
      </c>
      <c r="U214">
        <f t="shared" si="100"/>
        <v>1090067.6459867686</v>
      </c>
      <c r="V214">
        <f t="shared" si="124"/>
        <v>136.16486773638047</v>
      </c>
      <c r="W214">
        <f t="shared" si="101"/>
        <v>68075.942619033653</v>
      </c>
      <c r="X214">
        <f t="shared" si="102"/>
        <v>71767.014629433615</v>
      </c>
      <c r="Y214">
        <f t="shared" si="103"/>
        <v>59103.378120825088</v>
      </c>
      <c r="Z214">
        <f t="shared" si="125"/>
        <v>9628.4588691246481</v>
      </c>
      <c r="AA214">
        <f t="shared" si="126"/>
        <v>121.62059136141556</v>
      </c>
      <c r="AB214">
        <f t="shared" si="127"/>
        <v>205</v>
      </c>
      <c r="AC214">
        <f>$AL$7*INDEX(I_cur,MATCH(AB214-$AL$13,cpi_u,0))/INDEX(I_cur,MATCH(AB2-$AL$13,cpi_u,0))</f>
        <v>1368.1569917536831</v>
      </c>
      <c r="AD214" t="b">
        <f t="shared" si="128"/>
        <v>1</v>
      </c>
      <c r="AE214" t="b">
        <f t="shared" si="129"/>
        <v>1</v>
      </c>
      <c r="AF214" t="b">
        <f t="shared" si="104"/>
        <v>1</v>
      </c>
      <c r="AG214" t="b">
        <f t="shared" si="130"/>
        <v>1</v>
      </c>
      <c r="AH214" t="b">
        <f t="shared" si="105"/>
        <v>1</v>
      </c>
      <c r="AI214" t="b">
        <f t="shared" si="131"/>
        <v>1</v>
      </c>
    </row>
    <row r="215" spans="1:35" x14ac:dyDescent="0.35">
      <c r="A215">
        <v>213</v>
      </c>
      <c r="B215">
        <f t="shared" si="106"/>
        <v>98</v>
      </c>
      <c r="C215">
        <f t="shared" si="107"/>
        <v>2044</v>
      </c>
      <c r="D215">
        <f t="shared" si="108"/>
        <v>0.12996270561585857</v>
      </c>
      <c r="E215">
        <f t="shared" si="109"/>
        <v>1.153456103685413E-2</v>
      </c>
      <c r="F215">
        <f t="shared" si="110"/>
        <v>0.18469743220887574</v>
      </c>
      <c r="G215">
        <f t="shared" si="111"/>
        <v>15.827826288351284</v>
      </c>
      <c r="H215" t="b">
        <f t="shared" si="112"/>
        <v>0</v>
      </c>
      <c r="I215">
        <f t="shared" si="113"/>
        <v>1</v>
      </c>
      <c r="J215">
        <f t="shared" si="114"/>
        <v>1368.1569917536824</v>
      </c>
      <c r="K215">
        <f t="shared" si="115"/>
        <v>8.9344297705385429</v>
      </c>
      <c r="L215">
        <f t="shared" si="116"/>
        <v>21907.646283906073</v>
      </c>
      <c r="M215">
        <f t="shared" si="117"/>
        <v>143.06276863042729</v>
      </c>
      <c r="N215">
        <f t="shared" si="99"/>
        <v>0.43068641393409246</v>
      </c>
      <c r="O215">
        <f t="shared" si="118"/>
        <v>0.99567871162217025</v>
      </c>
      <c r="P215">
        <f t="shared" si="119"/>
        <v>1377.091421524221</v>
      </c>
      <c r="Q215">
        <f t="shared" si="120"/>
        <v>0.1208800285803357</v>
      </c>
      <c r="R215">
        <f t="shared" si="121"/>
        <v>1.0678731842703848E-2</v>
      </c>
      <c r="S215">
        <f t="shared" si="122"/>
        <v>1377.667157469612</v>
      </c>
      <c r="T215">
        <f t="shared" si="123"/>
        <v>21907.646283906073</v>
      </c>
      <c r="U215">
        <f t="shared" si="100"/>
        <v>1072518.2036230532</v>
      </c>
      <c r="V215">
        <f t="shared" si="124"/>
        <v>133.97269415238293</v>
      </c>
      <c r="W215">
        <f t="shared" si="101"/>
        <v>67761.560184192087</v>
      </c>
      <c r="X215">
        <f t="shared" si="102"/>
        <v>71448.995241624711</v>
      </c>
      <c r="Y215">
        <f t="shared" si="103"/>
        <v>58364.081538620208</v>
      </c>
      <c r="Z215">
        <f t="shared" si="125"/>
        <v>9476.275334218928</v>
      </c>
      <c r="AA215">
        <f t="shared" si="126"/>
        <v>119.58282257320536</v>
      </c>
      <c r="AB215">
        <f t="shared" si="127"/>
        <v>205</v>
      </c>
      <c r="AC215">
        <f>$AL$7*INDEX(I_cur,MATCH(AB215-$AL$13,cpi_u,0))/INDEX(I_cur,MATCH(AB2-$AL$13,cpi_u,0))</f>
        <v>1368.1569917536831</v>
      </c>
      <c r="AD215" t="b">
        <f t="shared" si="128"/>
        <v>1</v>
      </c>
      <c r="AE215" t="b">
        <f t="shared" si="129"/>
        <v>1</v>
      </c>
      <c r="AF215" t="b">
        <f t="shared" si="104"/>
        <v>1</v>
      </c>
      <c r="AG215" t="b">
        <f t="shared" si="130"/>
        <v>1</v>
      </c>
      <c r="AH215" t="b">
        <f t="shared" si="105"/>
        <v>1</v>
      </c>
      <c r="AI215" t="b">
        <f t="shared" si="131"/>
        <v>1</v>
      </c>
    </row>
    <row r="216" spans="1:35" x14ac:dyDescent="0.35">
      <c r="A216">
        <v>214</v>
      </c>
      <c r="B216">
        <f t="shared" si="106"/>
        <v>98</v>
      </c>
      <c r="C216">
        <f t="shared" si="107"/>
        <v>2044</v>
      </c>
      <c r="D216">
        <f t="shared" si="108"/>
        <v>0.12996270561585857</v>
      </c>
      <c r="E216">
        <f t="shared" si="109"/>
        <v>1.153456103685413E-2</v>
      </c>
      <c r="F216">
        <f t="shared" si="110"/>
        <v>0.18256702840371225</v>
      </c>
      <c r="G216">
        <f t="shared" si="111"/>
        <v>15.645259259947572</v>
      </c>
      <c r="H216" t="b">
        <f t="shared" si="112"/>
        <v>0</v>
      </c>
      <c r="I216">
        <f t="shared" si="113"/>
        <v>1</v>
      </c>
      <c r="J216">
        <f t="shared" si="114"/>
        <v>1368.1569917536824</v>
      </c>
      <c r="K216">
        <f t="shared" si="115"/>
        <v>8.9564644846143917</v>
      </c>
      <c r="L216">
        <f t="shared" si="116"/>
        <v>21654.951200670544</v>
      </c>
      <c r="M216">
        <f t="shared" si="117"/>
        <v>141.7613640202643</v>
      </c>
      <c r="N216">
        <f t="shared" si="99"/>
        <v>0.42882512338844153</v>
      </c>
      <c r="O216">
        <f t="shared" si="118"/>
        <v>0.9956783160893119</v>
      </c>
      <c r="P216">
        <f t="shared" si="119"/>
        <v>1377.1134562382967</v>
      </c>
      <c r="Q216">
        <f t="shared" si="120"/>
        <v>0.1208800285803357</v>
      </c>
      <c r="R216">
        <f t="shared" si="121"/>
        <v>1.0678731842703848E-2</v>
      </c>
      <c r="S216">
        <f t="shared" si="122"/>
        <v>1377.6906121038467</v>
      </c>
      <c r="T216">
        <f t="shared" si="123"/>
        <v>21654.951200670544</v>
      </c>
      <c r="U216">
        <f t="shared" si="100"/>
        <v>1055150.2834783157</v>
      </c>
      <c r="V216">
        <f t="shared" si="124"/>
        <v>131.80319526112524</v>
      </c>
      <c r="W216">
        <f t="shared" si="101"/>
        <v>67442.173117548693</v>
      </c>
      <c r="X216">
        <f t="shared" si="102"/>
        <v>71126.192807557629</v>
      </c>
      <c r="Y216">
        <f t="shared" si="103"/>
        <v>57637.443168941485</v>
      </c>
      <c r="Z216">
        <f t="shared" si="125"/>
        <v>9326.4932765345675</v>
      </c>
      <c r="AA216">
        <f t="shared" si="126"/>
        <v>117.57521497513599</v>
      </c>
      <c r="AB216">
        <f t="shared" si="127"/>
        <v>205</v>
      </c>
      <c r="AC216">
        <f>$AL$7*INDEX(I_cur,MATCH(AB216-$AL$13,cpi_u,0))/INDEX(I_cur,MATCH(AB2-$AL$13,cpi_u,0))</f>
        <v>1368.1569917536831</v>
      </c>
      <c r="AD216" t="b">
        <f t="shared" si="128"/>
        <v>1</v>
      </c>
      <c r="AE216" t="b">
        <f t="shared" si="129"/>
        <v>1</v>
      </c>
      <c r="AF216" t="b">
        <f t="shared" si="104"/>
        <v>1</v>
      </c>
      <c r="AG216" t="b">
        <f t="shared" si="130"/>
        <v>1</v>
      </c>
      <c r="AH216" t="b">
        <f t="shared" si="105"/>
        <v>1</v>
      </c>
      <c r="AI216" t="b">
        <f t="shared" si="131"/>
        <v>1</v>
      </c>
    </row>
    <row r="217" spans="1:35" x14ac:dyDescent="0.35">
      <c r="A217">
        <v>215</v>
      </c>
      <c r="B217">
        <f t="shared" si="106"/>
        <v>98</v>
      </c>
      <c r="C217">
        <f t="shared" si="107"/>
        <v>2044</v>
      </c>
      <c r="D217">
        <f t="shared" si="108"/>
        <v>0.12996270561585857</v>
      </c>
      <c r="E217">
        <f t="shared" si="109"/>
        <v>1.153456103685413E-2</v>
      </c>
      <c r="F217">
        <f t="shared" si="110"/>
        <v>0.18046119787127254</v>
      </c>
      <c r="G217">
        <f t="shared" si="111"/>
        <v>15.4647980620763</v>
      </c>
      <c r="H217" t="b">
        <f t="shared" si="112"/>
        <v>0</v>
      </c>
      <c r="I217">
        <f t="shared" si="113"/>
        <v>1</v>
      </c>
      <c r="J217">
        <f t="shared" si="114"/>
        <v>1368.1569917536824</v>
      </c>
      <c r="K217">
        <f t="shared" si="115"/>
        <v>8.9785535422395082</v>
      </c>
      <c r="L217">
        <f t="shared" si="116"/>
        <v>21405.170844296314</v>
      </c>
      <c r="M217">
        <f t="shared" si="117"/>
        <v>140.47179794765773</v>
      </c>
      <c r="N217">
        <f t="shared" si="99"/>
        <v>0.42697171477497403</v>
      </c>
      <c r="O217">
        <f t="shared" si="118"/>
        <v>0.99567793836605833</v>
      </c>
      <c r="P217">
        <f t="shared" si="119"/>
        <v>1377.1355452959219</v>
      </c>
      <c r="Q217">
        <f t="shared" si="120"/>
        <v>0.1208800285803357</v>
      </c>
      <c r="R217">
        <f t="shared" si="121"/>
        <v>1.0678731842703848E-2</v>
      </c>
      <c r="S217">
        <f t="shared" si="122"/>
        <v>1377.7141245835369</v>
      </c>
      <c r="T217">
        <f t="shared" si="123"/>
        <v>21405.170844296314</v>
      </c>
      <c r="U217">
        <f t="shared" si="100"/>
        <v>1037961.6794745742</v>
      </c>
      <c r="V217">
        <f t="shared" si="124"/>
        <v>129.65609549226292</v>
      </c>
      <c r="W217">
        <f t="shared" si="101"/>
        <v>67117.700167060437</v>
      </c>
      <c r="X217">
        <f t="shared" si="102"/>
        <v>70798.533737402788</v>
      </c>
      <c r="Y217">
        <f t="shared" si="103"/>
        <v>56923.347865455777</v>
      </c>
      <c r="Z217">
        <f t="shared" si="125"/>
        <v>9179.0750284560381</v>
      </c>
      <c r="AA217">
        <f t="shared" si="126"/>
        <v>115.59732151085984</v>
      </c>
      <c r="AB217">
        <f t="shared" si="127"/>
        <v>205</v>
      </c>
      <c r="AC217">
        <f>$AL$7*INDEX(I_cur,MATCH(AB217-$AL$13,cpi_u,0))/INDEX(I_cur,MATCH(AB2-$AL$13,cpi_u,0))</f>
        <v>1368.1569917536831</v>
      </c>
      <c r="AD217" t="b">
        <f t="shared" si="128"/>
        <v>1</v>
      </c>
      <c r="AE217" t="b">
        <f t="shared" si="129"/>
        <v>1</v>
      </c>
      <c r="AF217" t="b">
        <f t="shared" si="104"/>
        <v>1</v>
      </c>
      <c r="AG217" t="b">
        <f t="shared" si="130"/>
        <v>1</v>
      </c>
      <c r="AH217" t="b">
        <f t="shared" si="105"/>
        <v>1</v>
      </c>
      <c r="AI217" t="b">
        <f t="shared" si="131"/>
        <v>1</v>
      </c>
    </row>
    <row r="218" spans="1:35" x14ac:dyDescent="0.35">
      <c r="A218">
        <v>216</v>
      </c>
      <c r="B218">
        <f t="shared" si="106"/>
        <v>99</v>
      </c>
      <c r="C218">
        <f t="shared" si="107"/>
        <v>2044</v>
      </c>
      <c r="D218">
        <f t="shared" si="108"/>
        <v>0.14630506227256909</v>
      </c>
      <c r="E218">
        <f t="shared" si="109"/>
        <v>1.309528121979997E-2</v>
      </c>
      <c r="F218">
        <f t="shared" si="110"/>
        <v>0.20251587963030673</v>
      </c>
      <c r="G218">
        <f t="shared" si="111"/>
        <v>15.262282182445993</v>
      </c>
      <c r="H218" t="b">
        <f t="shared" si="112"/>
        <v>0</v>
      </c>
      <c r="I218">
        <f t="shared" si="113"/>
        <v>1</v>
      </c>
      <c r="J218">
        <f t="shared" si="114"/>
        <v>1368.1569917536824</v>
      </c>
      <c r="K218">
        <f t="shared" si="115"/>
        <v>9.0006970774397423</v>
      </c>
      <c r="L218">
        <f t="shared" si="116"/>
        <v>21158.271594688489</v>
      </c>
      <c r="M218">
        <f t="shared" si="117"/>
        <v>139.19396272052595</v>
      </c>
      <c r="N218">
        <f t="shared" si="99"/>
        <v>0.42512616292023242</v>
      </c>
      <c r="O218">
        <f t="shared" si="118"/>
        <v>0.99567757818403901</v>
      </c>
      <c r="P218">
        <f t="shared" si="119"/>
        <v>1377.1576888311222</v>
      </c>
      <c r="Q218">
        <f t="shared" si="120"/>
        <v>0.13608027029869643</v>
      </c>
      <c r="R218">
        <f t="shared" si="121"/>
        <v>1.211562588191617E-2</v>
      </c>
      <c r="S218">
        <f t="shared" si="122"/>
        <v>1377.7376950513451</v>
      </c>
      <c r="T218">
        <f t="shared" si="123"/>
        <v>21158.271594688489</v>
      </c>
      <c r="U218">
        <f t="shared" si="100"/>
        <v>1020950.2115051716</v>
      </c>
      <c r="V218">
        <f t="shared" si="124"/>
        <v>127.53112251963742</v>
      </c>
      <c r="W218">
        <f t="shared" si="101"/>
        <v>66893.67941836534</v>
      </c>
      <c r="X218">
        <f t="shared" si="102"/>
        <v>70568.437235709498</v>
      </c>
      <c r="Y218">
        <f t="shared" si="103"/>
        <v>56085.190760455873</v>
      </c>
      <c r="Z218">
        <f t="shared" si="125"/>
        <v>9033.9835044587689</v>
      </c>
      <c r="AA218">
        <f t="shared" si="126"/>
        <v>113.64870171879028</v>
      </c>
      <c r="AB218">
        <f t="shared" si="127"/>
        <v>205</v>
      </c>
      <c r="AC218">
        <f>$AL$7*INDEX(I_cur,MATCH(AB218-$AL$13,cpi_u,0))/INDEX(I_cur,MATCH(AB2-$AL$13,cpi_u,0))</f>
        <v>1368.1569917536831</v>
      </c>
      <c r="AD218" t="b">
        <f t="shared" si="128"/>
        <v>1</v>
      </c>
      <c r="AE218" t="b">
        <f t="shared" si="129"/>
        <v>1</v>
      </c>
      <c r="AF218" t="b">
        <f t="shared" si="104"/>
        <v>1</v>
      </c>
      <c r="AG218" t="b">
        <f t="shared" si="130"/>
        <v>1</v>
      </c>
      <c r="AH218" t="b">
        <f t="shared" si="105"/>
        <v>1</v>
      </c>
      <c r="AI218" t="b">
        <f t="shared" si="131"/>
        <v>1</v>
      </c>
    </row>
    <row r="219" spans="1:35" x14ac:dyDescent="0.35">
      <c r="A219">
        <v>217</v>
      </c>
      <c r="B219">
        <f t="shared" si="106"/>
        <v>99</v>
      </c>
      <c r="C219">
        <f t="shared" si="107"/>
        <v>2045</v>
      </c>
      <c r="D219">
        <f t="shared" si="108"/>
        <v>0.14565665286708329</v>
      </c>
      <c r="E219">
        <f t="shared" si="109"/>
        <v>1.3032837403136655E-2</v>
      </c>
      <c r="F219">
        <f t="shared" si="110"/>
        <v>0.19891084208460827</v>
      </c>
      <c r="G219">
        <f t="shared" si="111"/>
        <v>15.063371340361385</v>
      </c>
      <c r="H219" t="b">
        <f t="shared" si="112"/>
        <v>1</v>
      </c>
      <c r="I219">
        <f t="shared" si="113"/>
        <v>1.03</v>
      </c>
      <c r="J219">
        <f t="shared" si="114"/>
        <v>1409.2017015062929</v>
      </c>
      <c r="K219">
        <f t="shared" si="115"/>
        <v>9.0228952245714868</v>
      </c>
      <c r="L219">
        <f t="shared" si="116"/>
        <v>21507.634020372072</v>
      </c>
      <c r="M219">
        <f t="shared" si="117"/>
        <v>137.70997302005443</v>
      </c>
      <c r="N219">
        <f t="shared" si="99"/>
        <v>0.42328844254080883</v>
      </c>
      <c r="O219">
        <f t="shared" si="118"/>
        <v>0.99567723527811103</v>
      </c>
      <c r="P219">
        <f t="shared" si="119"/>
        <v>1418.2245967308645</v>
      </c>
      <c r="Q219">
        <f t="shared" si="120"/>
        <v>0.13547717614875965</v>
      </c>
      <c r="R219">
        <f t="shared" si="121"/>
        <v>1.2058174870713811E-2</v>
      </c>
      <c r="S219">
        <f t="shared" si="122"/>
        <v>1418.806033402896</v>
      </c>
      <c r="T219">
        <f t="shared" si="123"/>
        <v>21507.634020372072</v>
      </c>
      <c r="U219">
        <f t="shared" si="100"/>
        <v>1003518.0281193765</v>
      </c>
      <c r="V219">
        <f t="shared" si="124"/>
        <v>125.35359624058306</v>
      </c>
      <c r="W219">
        <f t="shared" si="101"/>
        <v>66619.749685816409</v>
      </c>
      <c r="X219">
        <f t="shared" si="102"/>
        <v>70288.726115187994</v>
      </c>
      <c r="Y219">
        <f t="shared" si="103"/>
        <v>55267.154394657387</v>
      </c>
      <c r="Z219">
        <f t="shared" si="125"/>
        <v>9143.4579245734312</v>
      </c>
      <c r="AA219">
        <f t="shared" si="126"/>
        <v>111.60484094543025</v>
      </c>
      <c r="AB219">
        <f t="shared" si="127"/>
        <v>217</v>
      </c>
      <c r="AC219">
        <f>$AL$7*INDEX(I_cur,MATCH(AB219-$AL$13,cpi_u,0))/INDEX(I_cur,MATCH(AB2-$AL$13,cpi_u,0))</f>
        <v>1409.2017015062938</v>
      </c>
      <c r="AD219" t="b">
        <f t="shared" si="128"/>
        <v>1</v>
      </c>
      <c r="AE219" t="b">
        <f t="shared" si="129"/>
        <v>1</v>
      </c>
      <c r="AF219" t="b">
        <f t="shared" si="104"/>
        <v>1</v>
      </c>
      <c r="AG219" t="b">
        <f t="shared" si="130"/>
        <v>1</v>
      </c>
      <c r="AH219" t="b">
        <f t="shared" si="105"/>
        <v>1</v>
      </c>
      <c r="AI219" t="b">
        <f t="shared" si="131"/>
        <v>1</v>
      </c>
    </row>
    <row r="220" spans="1:35" x14ac:dyDescent="0.35">
      <c r="A220">
        <v>218</v>
      </c>
      <c r="B220">
        <f t="shared" si="106"/>
        <v>99</v>
      </c>
      <c r="C220">
        <f t="shared" si="107"/>
        <v>2045</v>
      </c>
      <c r="D220">
        <f t="shared" si="108"/>
        <v>0.14565665286708329</v>
      </c>
      <c r="E220">
        <f t="shared" si="109"/>
        <v>1.3032837403136655E-2</v>
      </c>
      <c r="F220">
        <f t="shared" si="110"/>
        <v>0.1963184694219986</v>
      </c>
      <c r="G220">
        <f t="shared" si="111"/>
        <v>14.867052870939387</v>
      </c>
      <c r="H220" t="b">
        <f t="shared" si="112"/>
        <v>0</v>
      </c>
      <c r="I220">
        <f t="shared" si="113"/>
        <v>1</v>
      </c>
      <c r="J220">
        <f t="shared" si="114"/>
        <v>1409.2017015062929</v>
      </c>
      <c r="K220">
        <f t="shared" si="115"/>
        <v>9.0451481183225155</v>
      </c>
      <c r="L220">
        <f t="shared" si="116"/>
        <v>21227.328523258391</v>
      </c>
      <c r="M220">
        <f t="shared" si="117"/>
        <v>136.2504249348631</v>
      </c>
      <c r="N220">
        <f t="shared" si="99"/>
        <v>0.4214585282479838</v>
      </c>
      <c r="O220">
        <f t="shared" si="118"/>
        <v>0.99567690938632558</v>
      </c>
      <c r="P220">
        <f t="shared" si="119"/>
        <v>1418.2468496246154</v>
      </c>
      <c r="Q220">
        <f t="shared" si="120"/>
        <v>0.13547717614875965</v>
      </c>
      <c r="R220">
        <f t="shared" si="121"/>
        <v>1.2058174870713811E-2</v>
      </c>
      <c r="S220">
        <f t="shared" si="122"/>
        <v>1418.8297202763358</v>
      </c>
      <c r="T220">
        <f t="shared" si="123"/>
        <v>21227.328523258391</v>
      </c>
      <c r="U220">
        <f t="shared" si="100"/>
        <v>986295.62486949319</v>
      </c>
      <c r="V220">
        <f t="shared" si="124"/>
        <v>123.20227446779518</v>
      </c>
      <c r="W220">
        <f t="shared" si="101"/>
        <v>66341.03163764246</v>
      </c>
      <c r="X220">
        <f t="shared" si="102"/>
        <v>70004.406177382276</v>
      </c>
      <c r="Y220">
        <f t="shared" si="103"/>
        <v>54463.582968365088</v>
      </c>
      <c r="Z220">
        <f t="shared" si="125"/>
        <v>8985.282829912132</v>
      </c>
      <c r="AA220">
        <f t="shared" si="126"/>
        <v>109.59787944020269</v>
      </c>
      <c r="AB220">
        <f t="shared" si="127"/>
        <v>217</v>
      </c>
      <c r="AC220">
        <f>$AL$7*INDEX(I_cur,MATCH(AB220-$AL$13,cpi_u,0))/INDEX(I_cur,MATCH(AB2-$AL$13,cpi_u,0))</f>
        <v>1409.2017015062938</v>
      </c>
      <c r="AD220" t="b">
        <f t="shared" si="128"/>
        <v>1</v>
      </c>
      <c r="AE220" t="b">
        <f t="shared" si="129"/>
        <v>1</v>
      </c>
      <c r="AF220" t="b">
        <f t="shared" si="104"/>
        <v>1</v>
      </c>
      <c r="AG220" t="b">
        <f t="shared" si="130"/>
        <v>1</v>
      </c>
      <c r="AH220" t="b">
        <f t="shared" si="105"/>
        <v>1</v>
      </c>
      <c r="AI220" t="b">
        <f t="shared" si="131"/>
        <v>1</v>
      </c>
    </row>
    <row r="221" spans="1:35" x14ac:dyDescent="0.35">
      <c r="A221">
        <v>219</v>
      </c>
      <c r="B221">
        <f t="shared" si="106"/>
        <v>99</v>
      </c>
      <c r="C221">
        <f t="shared" si="107"/>
        <v>2045</v>
      </c>
      <c r="D221">
        <f t="shared" si="108"/>
        <v>0.14565665286708329</v>
      </c>
      <c r="E221">
        <f t="shared" si="109"/>
        <v>1.3032837403136655E-2</v>
      </c>
      <c r="F221">
        <f t="shared" si="110"/>
        <v>0.19375988273078903</v>
      </c>
      <c r="G221">
        <f t="shared" si="111"/>
        <v>14.673292988208598</v>
      </c>
      <c r="H221" t="b">
        <f t="shared" si="112"/>
        <v>0</v>
      </c>
      <c r="I221">
        <f t="shared" si="113"/>
        <v>1</v>
      </c>
      <c r="J221">
        <f t="shared" si="114"/>
        <v>1409.2017015062929</v>
      </c>
      <c r="K221">
        <f t="shared" si="115"/>
        <v>9.0674558937127454</v>
      </c>
      <c r="L221">
        <f t="shared" si="116"/>
        <v>20950.676202111801</v>
      </c>
      <c r="M221">
        <f t="shared" si="117"/>
        <v>134.80634617673834</v>
      </c>
      <c r="N221">
        <f t="shared" si="99"/>
        <v>0.41963639455227592</v>
      </c>
      <c r="O221">
        <f t="shared" si="118"/>
        <v>0.9956766002498928</v>
      </c>
      <c r="P221">
        <f t="shared" si="119"/>
        <v>1418.2691574000057</v>
      </c>
      <c r="Q221">
        <f t="shared" si="120"/>
        <v>0.13547717614875965</v>
      </c>
      <c r="R221">
        <f t="shared" si="121"/>
        <v>1.2058174870713811E-2</v>
      </c>
      <c r="S221">
        <f t="shared" si="122"/>
        <v>1418.8534655679955</v>
      </c>
      <c r="T221">
        <f t="shared" si="123"/>
        <v>20950.676202111801</v>
      </c>
      <c r="U221">
        <f t="shared" si="100"/>
        <v>969280.1746454197</v>
      </c>
      <c r="V221">
        <f t="shared" si="124"/>
        <v>121.07680405523323</v>
      </c>
      <c r="W221">
        <f t="shared" si="101"/>
        <v>66057.440236784576</v>
      </c>
      <c r="X221">
        <f t="shared" si="102"/>
        <v>69715.400079963962</v>
      </c>
      <c r="Y221">
        <f t="shared" si="103"/>
        <v>53674.316518072701</v>
      </c>
      <c r="Z221">
        <f t="shared" si="125"/>
        <v>8829.841157942099</v>
      </c>
      <c r="AA221">
        <f t="shared" si="126"/>
        <v>107.62351777578681</v>
      </c>
      <c r="AB221">
        <f t="shared" si="127"/>
        <v>217</v>
      </c>
      <c r="AC221">
        <f>$AL$7*INDEX(I_cur,MATCH(AB221-$AL$13,cpi_u,0))/INDEX(I_cur,MATCH(AB2-$AL$13,cpi_u,0))</f>
        <v>1409.2017015062938</v>
      </c>
      <c r="AD221" t="b">
        <f t="shared" si="128"/>
        <v>1</v>
      </c>
      <c r="AE221" t="b">
        <f t="shared" si="129"/>
        <v>1</v>
      </c>
      <c r="AF221" t="b">
        <f t="shared" si="104"/>
        <v>1</v>
      </c>
      <c r="AG221" t="b">
        <f t="shared" si="130"/>
        <v>1</v>
      </c>
      <c r="AH221" t="b">
        <f t="shared" si="105"/>
        <v>1</v>
      </c>
      <c r="AI221" t="b">
        <f t="shared" si="131"/>
        <v>1</v>
      </c>
    </row>
    <row r="222" spans="1:35" x14ac:dyDescent="0.35">
      <c r="A222">
        <v>220</v>
      </c>
      <c r="B222">
        <f t="shared" si="106"/>
        <v>99</v>
      </c>
      <c r="C222">
        <f t="shared" si="107"/>
        <v>2045</v>
      </c>
      <c r="D222">
        <f t="shared" si="108"/>
        <v>0.14565665286708329</v>
      </c>
      <c r="E222">
        <f t="shared" si="109"/>
        <v>1.3032837403136655E-2</v>
      </c>
      <c r="F222">
        <f t="shared" si="110"/>
        <v>0.19123464168390783</v>
      </c>
      <c r="G222">
        <f t="shared" si="111"/>
        <v>14.48205834652469</v>
      </c>
      <c r="H222" t="b">
        <f t="shared" si="112"/>
        <v>0</v>
      </c>
      <c r="I222">
        <f t="shared" si="113"/>
        <v>1</v>
      </c>
      <c r="J222">
        <f t="shared" si="114"/>
        <v>1409.2017015062929</v>
      </c>
      <c r="K222">
        <f t="shared" si="115"/>
        <v>9.0898186860951036</v>
      </c>
      <c r="L222">
        <f t="shared" si="116"/>
        <v>20677.629445683913</v>
      </c>
      <c r="M222">
        <f t="shared" si="117"/>
        <v>133.37757279076678</v>
      </c>
      <c r="N222">
        <f t="shared" si="99"/>
        <v>0.41782201586790391</v>
      </c>
      <c r="O222">
        <f t="shared" si="118"/>
        <v>0.99567630761314729</v>
      </c>
      <c r="P222">
        <f t="shared" si="119"/>
        <v>1418.2915201923881</v>
      </c>
      <c r="Q222">
        <f t="shared" si="120"/>
        <v>0.13547717614875965</v>
      </c>
      <c r="R222">
        <f t="shared" si="121"/>
        <v>1.2058174870713811E-2</v>
      </c>
      <c r="S222">
        <f t="shared" si="122"/>
        <v>1418.8772694219504</v>
      </c>
      <c r="T222">
        <f t="shared" si="123"/>
        <v>20677.629445683913</v>
      </c>
      <c r="U222">
        <f t="shared" si="100"/>
        <v>952468.88768807577</v>
      </c>
      <c r="V222">
        <f t="shared" si="124"/>
        <v>118.97683652252759</v>
      </c>
      <c r="W222">
        <f t="shared" si="101"/>
        <v>65768.888986463935</v>
      </c>
      <c r="X222">
        <f t="shared" si="102"/>
        <v>69421.629234383843</v>
      </c>
      <c r="Y222">
        <f t="shared" si="103"/>
        <v>52899.197395075171</v>
      </c>
      <c r="Z222">
        <f t="shared" si="125"/>
        <v>8677.0858684747727</v>
      </c>
      <c r="AA222">
        <f t="shared" si="126"/>
        <v>105.68122543747964</v>
      </c>
      <c r="AB222">
        <f t="shared" si="127"/>
        <v>217</v>
      </c>
      <c r="AC222">
        <f>$AL$7*INDEX(I_cur,MATCH(AB222-$AL$13,cpi_u,0))/INDEX(I_cur,MATCH(AB2-$AL$13,cpi_u,0))</f>
        <v>1409.2017015062938</v>
      </c>
      <c r="AD222" t="b">
        <f t="shared" si="128"/>
        <v>1</v>
      </c>
      <c r="AE222" t="b">
        <f t="shared" si="129"/>
        <v>1</v>
      </c>
      <c r="AF222" t="b">
        <f t="shared" si="104"/>
        <v>1</v>
      </c>
      <c r="AG222" t="b">
        <f t="shared" si="130"/>
        <v>1</v>
      </c>
      <c r="AH222" t="b">
        <f t="shared" si="105"/>
        <v>1</v>
      </c>
      <c r="AI222" t="b">
        <f t="shared" si="131"/>
        <v>1</v>
      </c>
    </row>
    <row r="223" spans="1:35" x14ac:dyDescent="0.35">
      <c r="A223">
        <v>221</v>
      </c>
      <c r="B223">
        <f t="shared" si="106"/>
        <v>99</v>
      </c>
      <c r="C223">
        <f t="shared" si="107"/>
        <v>2045</v>
      </c>
      <c r="D223">
        <f t="shared" si="108"/>
        <v>0.14565665286708329</v>
      </c>
      <c r="E223">
        <f t="shared" si="109"/>
        <v>1.3032837403136655E-2</v>
      </c>
      <c r="F223">
        <f t="shared" si="110"/>
        <v>0.18874231169299435</v>
      </c>
      <c r="G223">
        <f t="shared" si="111"/>
        <v>14.293316034831696</v>
      </c>
      <c r="H223" t="b">
        <f t="shared" si="112"/>
        <v>0</v>
      </c>
      <c r="I223">
        <f t="shared" si="113"/>
        <v>1</v>
      </c>
      <c r="J223">
        <f t="shared" si="114"/>
        <v>1409.2017015062929</v>
      </c>
      <c r="K223">
        <f t="shared" si="115"/>
        <v>9.1122366311563407</v>
      </c>
      <c r="L223">
        <f t="shared" si="116"/>
        <v>20408.141263236004</v>
      </c>
      <c r="M223">
        <f t="shared" si="117"/>
        <v>131.9639425597457</v>
      </c>
      <c r="N223">
        <f t="shared" si="99"/>
        <v>0.41601536651716231</v>
      </c>
      <c r="O223">
        <f t="shared" si="118"/>
        <v>0.99567603122351322</v>
      </c>
      <c r="P223">
        <f t="shared" si="119"/>
        <v>1418.3139381374492</v>
      </c>
      <c r="Q223">
        <f t="shared" si="120"/>
        <v>0.13547717614875965</v>
      </c>
      <c r="R223">
        <f t="shared" si="121"/>
        <v>1.2058174870713811E-2</v>
      </c>
      <c r="S223">
        <f t="shared" si="122"/>
        <v>1418.9011319826307</v>
      </c>
      <c r="T223">
        <f t="shared" si="123"/>
        <v>20408.141263236004</v>
      </c>
      <c r="U223">
        <f t="shared" si="100"/>
        <v>935859.01107810333</v>
      </c>
      <c r="V223">
        <f t="shared" si="124"/>
        <v>116.90202799111104</v>
      </c>
      <c r="W223">
        <f t="shared" si="101"/>
        <v>65475.289904560159</v>
      </c>
      <c r="X223">
        <f t="shared" si="102"/>
        <v>69123.013785205985</v>
      </c>
      <c r="Y223">
        <f t="shared" si="103"/>
        <v>52138.070233873485</v>
      </c>
      <c r="Z223">
        <f t="shared" si="125"/>
        <v>8526.9707227222189</v>
      </c>
      <c r="AA223">
        <f t="shared" si="126"/>
        <v>103.77048052351086</v>
      </c>
      <c r="AB223">
        <f t="shared" si="127"/>
        <v>217</v>
      </c>
      <c r="AC223">
        <f>$AL$7*INDEX(I_cur,MATCH(AB223-$AL$13,cpi_u,0))/INDEX(I_cur,MATCH(AB2-$AL$13,cpi_u,0))</f>
        <v>1409.2017015062938</v>
      </c>
      <c r="AD223" t="b">
        <f t="shared" si="128"/>
        <v>1</v>
      </c>
      <c r="AE223" t="b">
        <f t="shared" si="129"/>
        <v>1</v>
      </c>
      <c r="AF223" t="b">
        <f t="shared" si="104"/>
        <v>1</v>
      </c>
      <c r="AG223" t="b">
        <f t="shared" si="130"/>
        <v>1</v>
      </c>
      <c r="AH223" t="b">
        <f t="shared" si="105"/>
        <v>1</v>
      </c>
      <c r="AI223" t="b">
        <f t="shared" si="131"/>
        <v>1</v>
      </c>
    </row>
    <row r="224" spans="1:35" x14ac:dyDescent="0.35">
      <c r="A224">
        <v>222</v>
      </c>
      <c r="B224">
        <f t="shared" si="106"/>
        <v>99</v>
      </c>
      <c r="C224">
        <f t="shared" si="107"/>
        <v>2045</v>
      </c>
      <c r="D224">
        <f t="shared" si="108"/>
        <v>0.14565665286708329</v>
      </c>
      <c r="E224">
        <f t="shared" si="109"/>
        <v>1.3032837403136655E-2</v>
      </c>
      <c r="F224">
        <f t="shared" si="110"/>
        <v>0.18628246383360741</v>
      </c>
      <c r="G224">
        <f t="shared" si="111"/>
        <v>14.107033570998087</v>
      </c>
      <c r="H224" t="b">
        <f t="shared" si="112"/>
        <v>0</v>
      </c>
      <c r="I224">
        <f t="shared" si="113"/>
        <v>1</v>
      </c>
      <c r="J224">
        <f t="shared" si="114"/>
        <v>1409.2017015062929</v>
      </c>
      <c r="K224">
        <f t="shared" si="115"/>
        <v>9.1347098649178395</v>
      </c>
      <c r="L224">
        <f t="shared" si="116"/>
        <v>20142.165276452004</v>
      </c>
      <c r="M224">
        <f t="shared" si="117"/>
        <v>130.56529498576543</v>
      </c>
      <c r="N224">
        <f t="shared" si="99"/>
        <v>0.41421642073471304</v>
      </c>
      <c r="O224">
        <f t="shared" si="118"/>
        <v>0.9956757708314723</v>
      </c>
      <c r="P224">
        <f t="shared" si="119"/>
        <v>1418.3364113712107</v>
      </c>
      <c r="Q224">
        <f t="shared" si="120"/>
        <v>0.13547717614875965</v>
      </c>
      <c r="R224">
        <f t="shared" si="121"/>
        <v>1.2058174870713811E-2</v>
      </c>
      <c r="S224">
        <f t="shared" si="122"/>
        <v>1418.925053394823</v>
      </c>
      <c r="T224">
        <f t="shared" si="123"/>
        <v>20142.165276452004</v>
      </c>
      <c r="U224">
        <f t="shared" si="100"/>
        <v>919447.82823186158</v>
      </c>
      <c r="V224">
        <f t="shared" si="124"/>
        <v>114.85203912126141</v>
      </c>
      <c r="W224">
        <f t="shared" si="101"/>
        <v>65176.553497547953</v>
      </c>
      <c r="X224">
        <f t="shared" si="102"/>
        <v>68819.472589107361</v>
      </c>
      <c r="Y224">
        <f t="shared" si="103"/>
        <v>51390.781921058428</v>
      </c>
      <c r="Z224">
        <f t="shared" si="125"/>
        <v>8379.4502699324403</v>
      </c>
      <c r="AA224">
        <f t="shared" si="126"/>
        <v>101.89076960681676</v>
      </c>
      <c r="AB224">
        <f t="shared" si="127"/>
        <v>217</v>
      </c>
      <c r="AC224">
        <f>$AL$7*INDEX(I_cur,MATCH(AB224-$AL$13,cpi_u,0))/INDEX(I_cur,MATCH(AB2-$AL$13,cpi_u,0))</f>
        <v>1409.2017015062938</v>
      </c>
      <c r="AD224" t="b">
        <f t="shared" si="128"/>
        <v>1</v>
      </c>
      <c r="AE224" t="b">
        <f t="shared" si="129"/>
        <v>1</v>
      </c>
      <c r="AF224" t="b">
        <f t="shared" si="104"/>
        <v>1</v>
      </c>
      <c r="AG224" t="b">
        <f t="shared" si="130"/>
        <v>1</v>
      </c>
      <c r="AH224" t="b">
        <f t="shared" si="105"/>
        <v>1</v>
      </c>
      <c r="AI224" t="b">
        <f t="shared" si="131"/>
        <v>1</v>
      </c>
    </row>
    <row r="225" spans="1:35" x14ac:dyDescent="0.35">
      <c r="A225">
        <v>223</v>
      </c>
      <c r="B225">
        <f t="shared" si="106"/>
        <v>99</v>
      </c>
      <c r="C225">
        <f t="shared" si="107"/>
        <v>2045</v>
      </c>
      <c r="D225">
        <f t="shared" si="108"/>
        <v>0.14565665286708329</v>
      </c>
      <c r="E225">
        <f t="shared" si="109"/>
        <v>1.3032837403136655E-2</v>
      </c>
      <c r="F225">
        <f t="shared" si="110"/>
        <v>0.18385467477140832</v>
      </c>
      <c r="G225">
        <f t="shared" si="111"/>
        <v>13.923178896226679</v>
      </c>
      <c r="H225" t="b">
        <f t="shared" si="112"/>
        <v>0</v>
      </c>
      <c r="I225">
        <f t="shared" si="113"/>
        <v>1</v>
      </c>
      <c r="J225">
        <f t="shared" si="114"/>
        <v>1409.2017015062929</v>
      </c>
      <c r="K225">
        <f t="shared" si="115"/>
        <v>9.1572385237364493</v>
      </c>
      <c r="L225">
        <f t="shared" si="116"/>
        <v>19879.6557114569</v>
      </c>
      <c r="M225">
        <f t="shared" si="117"/>
        <v>129.18147127198705</v>
      </c>
      <c r="N225">
        <f t="shared" si="99"/>
        <v>0.41242515267179303</v>
      </c>
      <c r="O225">
        <f t="shared" si="118"/>
        <v>0.99567552619052913</v>
      </c>
      <c r="P225">
        <f t="shared" si="119"/>
        <v>1418.3589400300293</v>
      </c>
      <c r="Q225">
        <f t="shared" si="120"/>
        <v>0.13547717614875965</v>
      </c>
      <c r="R225">
        <f t="shared" si="121"/>
        <v>1.2058174870713811E-2</v>
      </c>
      <c r="S225">
        <f t="shared" si="122"/>
        <v>1418.9490338036712</v>
      </c>
      <c r="T225">
        <f t="shared" si="123"/>
        <v>19879.6557114569</v>
      </c>
      <c r="U225">
        <f t="shared" si="100"/>
        <v>903232.65840460791</v>
      </c>
      <c r="V225">
        <f t="shared" si="124"/>
        <v>112.82653505004184</v>
      </c>
      <c r="W225">
        <f t="shared" si="101"/>
        <v>64872.588733984689</v>
      </c>
      <c r="X225">
        <f t="shared" si="102"/>
        <v>68510.923193537485</v>
      </c>
      <c r="Y225">
        <f t="shared" si="103"/>
        <v>50657.18156465979</v>
      </c>
      <c r="Z225">
        <f t="shared" si="125"/>
        <v>8234.4798342380727</v>
      </c>
      <c r="AA225">
        <f t="shared" si="126"/>
        <v>100.04158759896956</v>
      </c>
      <c r="AB225">
        <f t="shared" si="127"/>
        <v>217</v>
      </c>
      <c r="AC225">
        <f>$AL$7*INDEX(I_cur,MATCH(AB225-$AL$13,cpi_u,0))/INDEX(I_cur,MATCH(AB2-$AL$13,cpi_u,0))</f>
        <v>1409.2017015062938</v>
      </c>
      <c r="AD225" t="b">
        <f t="shared" si="128"/>
        <v>1</v>
      </c>
      <c r="AE225" t="b">
        <f t="shared" si="129"/>
        <v>1</v>
      </c>
      <c r="AF225" t="b">
        <f t="shared" si="104"/>
        <v>1</v>
      </c>
      <c r="AG225" t="b">
        <f t="shared" si="130"/>
        <v>1</v>
      </c>
      <c r="AH225" t="b">
        <f t="shared" si="105"/>
        <v>1</v>
      </c>
      <c r="AI225" t="b">
        <f t="shared" si="131"/>
        <v>1</v>
      </c>
    </row>
    <row r="226" spans="1:35" x14ac:dyDescent="0.35">
      <c r="A226">
        <v>224</v>
      </c>
      <c r="B226">
        <f t="shared" si="106"/>
        <v>99</v>
      </c>
      <c r="C226">
        <f t="shared" si="107"/>
        <v>2045</v>
      </c>
      <c r="D226">
        <f t="shared" si="108"/>
        <v>0.14565665286708329</v>
      </c>
      <c r="E226">
        <f t="shared" si="109"/>
        <v>1.3032837403136655E-2</v>
      </c>
      <c r="F226">
        <f t="shared" si="110"/>
        <v>0.18145852668930598</v>
      </c>
      <c r="G226">
        <f t="shared" si="111"/>
        <v>13.741720369537372</v>
      </c>
      <c r="H226" t="b">
        <f t="shared" si="112"/>
        <v>0</v>
      </c>
      <c r="I226">
        <f t="shared" si="113"/>
        <v>1</v>
      </c>
      <c r="J226">
        <f t="shared" si="114"/>
        <v>1409.2017015062929</v>
      </c>
      <c r="K226">
        <f t="shared" si="115"/>
        <v>9.1798227443053158</v>
      </c>
      <c r="L226">
        <f t="shared" si="116"/>
        <v>19620.567390939144</v>
      </c>
      <c r="M226">
        <f t="shared" si="117"/>
        <v>127.81231430461345</v>
      </c>
      <c r="N226">
        <f t="shared" si="99"/>
        <v>0.41064153640033974</v>
      </c>
      <c r="O226">
        <f t="shared" si="118"/>
        <v>0.9956752970571785</v>
      </c>
      <c r="P226">
        <f t="shared" si="119"/>
        <v>1418.3815242505982</v>
      </c>
      <c r="Q226">
        <f t="shared" si="120"/>
        <v>0.13547717614875965</v>
      </c>
      <c r="R226">
        <f t="shared" si="121"/>
        <v>1.2058174870713811E-2</v>
      </c>
      <c r="S226">
        <f t="shared" si="122"/>
        <v>1418.9730733546767</v>
      </c>
      <c r="T226">
        <f t="shared" si="123"/>
        <v>19620.567390939144</v>
      </c>
      <c r="U226">
        <f t="shared" si="100"/>
        <v>887210.85620075371</v>
      </c>
      <c r="V226">
        <f t="shared" si="124"/>
        <v>110.82518533012478</v>
      </c>
      <c r="W226">
        <f t="shared" si="101"/>
        <v>64563.303017540798</v>
      </c>
      <c r="X226">
        <f t="shared" si="102"/>
        <v>68197.281815032547</v>
      </c>
      <c r="Y226">
        <f t="shared" si="103"/>
        <v>49937.120463959291</v>
      </c>
      <c r="Z226">
        <f t="shared" si="125"/>
        <v>8092.0155017152802</v>
      </c>
      <c r="AA226">
        <f t="shared" si="126"/>
        <v>98.222437616230224</v>
      </c>
      <c r="AB226">
        <f t="shared" si="127"/>
        <v>217</v>
      </c>
      <c r="AC226">
        <f>$AL$7*INDEX(I_cur,MATCH(AB226-$AL$13,cpi_u,0))/INDEX(I_cur,MATCH(AB2-$AL$13,cpi_u,0))</f>
        <v>1409.2017015062938</v>
      </c>
      <c r="AD226" t="b">
        <f t="shared" si="128"/>
        <v>1</v>
      </c>
      <c r="AE226" t="b">
        <f t="shared" si="129"/>
        <v>1</v>
      </c>
      <c r="AF226" t="b">
        <f t="shared" si="104"/>
        <v>1</v>
      </c>
      <c r="AG226" t="b">
        <f t="shared" si="130"/>
        <v>1</v>
      </c>
      <c r="AH226" t="b">
        <f t="shared" si="105"/>
        <v>1</v>
      </c>
      <c r="AI226" t="b">
        <f t="shared" si="131"/>
        <v>1</v>
      </c>
    </row>
    <row r="227" spans="1:35" x14ac:dyDescent="0.35">
      <c r="A227">
        <v>225</v>
      </c>
      <c r="B227">
        <f t="shared" si="106"/>
        <v>99</v>
      </c>
      <c r="C227">
        <f t="shared" si="107"/>
        <v>2045</v>
      </c>
      <c r="D227">
        <f t="shared" si="108"/>
        <v>0.14565665286708329</v>
      </c>
      <c r="E227">
        <f t="shared" si="109"/>
        <v>1.3032837403136655E-2</v>
      </c>
      <c r="F227">
        <f t="shared" si="110"/>
        <v>0.17909360721555151</v>
      </c>
      <c r="G227">
        <f t="shared" si="111"/>
        <v>13.562626762321822</v>
      </c>
      <c r="H227" t="b">
        <f t="shared" si="112"/>
        <v>0</v>
      </c>
      <c r="I227">
        <f t="shared" si="113"/>
        <v>1</v>
      </c>
      <c r="J227">
        <f t="shared" si="114"/>
        <v>1409.2017015062929</v>
      </c>
      <c r="K227">
        <f t="shared" si="115"/>
        <v>9.2024626636547033</v>
      </c>
      <c r="L227">
        <f t="shared" si="116"/>
        <v>19364.85572637575</v>
      </c>
      <c r="M227">
        <f t="shared" si="117"/>
        <v>126.45766863505098</v>
      </c>
      <c r="N227">
        <f t="shared" si="99"/>
        <v>0.40886554591703628</v>
      </c>
      <c r="O227">
        <f t="shared" si="118"/>
        <v>0.99567508319087328</v>
      </c>
      <c r="P227">
        <f t="shared" si="119"/>
        <v>1418.4041641699475</v>
      </c>
      <c r="Q227">
        <f t="shared" si="120"/>
        <v>0.13547717614875965</v>
      </c>
      <c r="R227">
        <f t="shared" si="121"/>
        <v>1.2058174870713811E-2</v>
      </c>
      <c r="S227">
        <f t="shared" si="122"/>
        <v>1418.9971721937004</v>
      </c>
      <c r="T227">
        <f t="shared" si="123"/>
        <v>19364.85572637575</v>
      </c>
      <c r="U227">
        <f t="shared" si="100"/>
        <v>871379.81109108601</v>
      </c>
      <c r="V227">
        <f t="shared" si="124"/>
        <v>108.84766386948624</v>
      </c>
      <c r="W227">
        <f t="shared" si="101"/>
        <v>64248.602159565198</v>
      </c>
      <c r="X227">
        <f t="shared" si="102"/>
        <v>67878.463317178132</v>
      </c>
      <c r="Y227">
        <f t="shared" si="103"/>
        <v>49230.452079753639</v>
      </c>
      <c r="Z227">
        <f t="shared" si="125"/>
        <v>7952.0141076498549</v>
      </c>
      <c r="AA227">
        <f t="shared" si="126"/>
        <v>96.43283084769395</v>
      </c>
      <c r="AB227">
        <f t="shared" si="127"/>
        <v>217</v>
      </c>
      <c r="AC227">
        <f>$AL$7*INDEX(I_cur,MATCH(AB227-$AL$13,cpi_u,0))/INDEX(I_cur,MATCH(AB2-$AL$13,cpi_u,0))</f>
        <v>1409.2017015062938</v>
      </c>
      <c r="AD227" t="b">
        <f t="shared" si="128"/>
        <v>1</v>
      </c>
      <c r="AE227" t="b">
        <f t="shared" si="129"/>
        <v>1</v>
      </c>
      <c r="AF227" t="b">
        <f t="shared" si="104"/>
        <v>1</v>
      </c>
      <c r="AG227" t="b">
        <f t="shared" si="130"/>
        <v>1</v>
      </c>
      <c r="AH227" t="b">
        <f t="shared" si="105"/>
        <v>1</v>
      </c>
      <c r="AI227" t="b">
        <f t="shared" si="131"/>
        <v>1</v>
      </c>
    </row>
    <row r="228" spans="1:35" x14ac:dyDescent="0.35">
      <c r="A228">
        <v>226</v>
      </c>
      <c r="B228">
        <f t="shared" si="106"/>
        <v>99</v>
      </c>
      <c r="C228">
        <f t="shared" si="107"/>
        <v>2045</v>
      </c>
      <c r="D228">
        <f t="shared" si="108"/>
        <v>0.14565665286708329</v>
      </c>
      <c r="E228">
        <f t="shared" si="109"/>
        <v>1.3032837403136655E-2</v>
      </c>
      <c r="F228">
        <f t="shared" si="110"/>
        <v>0.17675950935277002</v>
      </c>
      <c r="G228">
        <f t="shared" si="111"/>
        <v>13.385867252969051</v>
      </c>
      <c r="H228" t="b">
        <f t="shared" si="112"/>
        <v>0</v>
      </c>
      <c r="I228">
        <f t="shared" si="113"/>
        <v>1</v>
      </c>
      <c r="J228">
        <f t="shared" si="114"/>
        <v>1409.2017015062929</v>
      </c>
      <c r="K228">
        <f t="shared" si="115"/>
        <v>9.2251584191528249</v>
      </c>
      <c r="L228">
        <f t="shared" si="116"/>
        <v>19112.476710358696</v>
      </c>
      <c r="M228">
        <f t="shared" si="117"/>
        <v>125.11738046226057</v>
      </c>
      <c r="N228">
        <f t="shared" si="99"/>
        <v>0.40709715514727618</v>
      </c>
      <c r="O228">
        <f t="shared" si="118"/>
        <v>0.99567488435399021</v>
      </c>
      <c r="P228">
        <f t="shared" si="119"/>
        <v>1418.4268599254458</v>
      </c>
      <c r="Q228">
        <f t="shared" si="120"/>
        <v>0.13547717614875965</v>
      </c>
      <c r="R228">
        <f t="shared" si="121"/>
        <v>1.2058174870713811E-2</v>
      </c>
      <c r="S228">
        <f t="shared" si="122"/>
        <v>1419.0213304669621</v>
      </c>
      <c r="T228">
        <f t="shared" si="123"/>
        <v>19112.476710358696</v>
      </c>
      <c r="U228">
        <f t="shared" si="100"/>
        <v>855736.9469368516</v>
      </c>
      <c r="V228">
        <f t="shared" si="124"/>
        <v>106.89364887195704</v>
      </c>
      <c r="W228">
        <f t="shared" si="101"/>
        <v>63928.390351177688</v>
      </c>
      <c r="X228">
        <f t="shared" si="102"/>
        <v>67554.381188215164</v>
      </c>
      <c r="Y228">
        <f t="shared" si="103"/>
        <v>48537.03200506579</v>
      </c>
      <c r="Z228">
        <f t="shared" si="125"/>
        <v>7814.43322400745</v>
      </c>
      <c r="AA228">
        <f t="shared" si="126"/>
        <v>94.672286425497248</v>
      </c>
      <c r="AB228">
        <f t="shared" si="127"/>
        <v>217</v>
      </c>
      <c r="AC228">
        <f>$AL$7*INDEX(I_cur,MATCH(AB228-$AL$13,cpi_u,0))/INDEX(I_cur,MATCH(AB2-$AL$13,cpi_u,0))</f>
        <v>1409.2017015062938</v>
      </c>
      <c r="AD228" t="b">
        <f t="shared" si="128"/>
        <v>1</v>
      </c>
      <c r="AE228" t="b">
        <f t="shared" si="129"/>
        <v>1</v>
      </c>
      <c r="AF228" t="b">
        <f t="shared" si="104"/>
        <v>1</v>
      </c>
      <c r="AG228" t="b">
        <f t="shared" si="130"/>
        <v>1</v>
      </c>
      <c r="AH228" t="b">
        <f t="shared" si="105"/>
        <v>1</v>
      </c>
      <c r="AI228" t="b">
        <f t="shared" si="131"/>
        <v>1</v>
      </c>
    </row>
    <row r="229" spans="1:35" x14ac:dyDescent="0.35">
      <c r="A229">
        <v>227</v>
      </c>
      <c r="B229">
        <f t="shared" si="106"/>
        <v>99</v>
      </c>
      <c r="C229">
        <f t="shared" si="107"/>
        <v>2045</v>
      </c>
      <c r="D229">
        <f t="shared" si="108"/>
        <v>0.14565665286708329</v>
      </c>
      <c r="E229">
        <f t="shared" si="109"/>
        <v>1.3032837403136655E-2</v>
      </c>
      <c r="F229">
        <f t="shared" si="110"/>
        <v>0.17445583140791715</v>
      </c>
      <c r="G229">
        <f t="shared" si="111"/>
        <v>13.211411421561134</v>
      </c>
      <c r="H229" t="b">
        <f t="shared" si="112"/>
        <v>0</v>
      </c>
      <c r="I229">
        <f t="shared" si="113"/>
        <v>1</v>
      </c>
      <c r="J229">
        <f t="shared" si="114"/>
        <v>1409.2017015062929</v>
      </c>
      <c r="K229">
        <f t="shared" si="115"/>
        <v>9.2479101485066924</v>
      </c>
      <c r="L229">
        <f t="shared" si="116"/>
        <v>18863.386909021356</v>
      </c>
      <c r="M229">
        <f t="shared" si="117"/>
        <v>123.79129761529589</v>
      </c>
      <c r="N229">
        <f t="shared" si="99"/>
        <v>0.40533633794905105</v>
      </c>
      <c r="O229">
        <f t="shared" si="118"/>
        <v>0.99567470031180116</v>
      </c>
      <c r="P229">
        <f t="shared" si="119"/>
        <v>1418.4496116547996</v>
      </c>
      <c r="Q229">
        <f t="shared" si="120"/>
        <v>0.13547717614875965</v>
      </c>
      <c r="R229">
        <f t="shared" si="121"/>
        <v>1.2058174870713811E-2</v>
      </c>
      <c r="S229">
        <f t="shared" si="122"/>
        <v>1419.045548321043</v>
      </c>
      <c r="T229">
        <f t="shared" si="123"/>
        <v>18863.386909021356</v>
      </c>
      <c r="U229">
        <f t="shared" si="100"/>
        <v>840279.72152059386</v>
      </c>
      <c r="V229">
        <f t="shared" si="124"/>
        <v>104.96282277861778</v>
      </c>
      <c r="W229">
        <f t="shared" si="101"/>
        <v>63602.570134879817</v>
      </c>
      <c r="X229">
        <f t="shared" si="102"/>
        <v>67224.947518282643</v>
      </c>
      <c r="Y229">
        <f t="shared" si="103"/>
        <v>47856.717936292822</v>
      </c>
      <c r="Z229">
        <f t="shared" si="125"/>
        <v>7679.2311471049652</v>
      </c>
      <c r="AA229">
        <f t="shared" si="126"/>
        <v>92.940331297056929</v>
      </c>
      <c r="AB229">
        <f t="shared" si="127"/>
        <v>217</v>
      </c>
      <c r="AC229">
        <f>$AL$7*INDEX(I_cur,MATCH(AB229-$AL$13,cpi_u,0))/INDEX(I_cur,MATCH(AB2-$AL$13,cpi_u,0))</f>
        <v>1409.2017015062938</v>
      </c>
      <c r="AD229" t="b">
        <f t="shared" si="128"/>
        <v>1</v>
      </c>
      <c r="AE229" t="b">
        <f t="shared" si="129"/>
        <v>1</v>
      </c>
      <c r="AF229" t="b">
        <f t="shared" si="104"/>
        <v>1</v>
      </c>
      <c r="AG229" t="b">
        <f t="shared" si="130"/>
        <v>1</v>
      </c>
      <c r="AH229" t="b">
        <f t="shared" si="105"/>
        <v>1</v>
      </c>
      <c r="AI229" t="b">
        <f t="shared" si="131"/>
        <v>1</v>
      </c>
    </row>
    <row r="230" spans="1:35" x14ac:dyDescent="0.35">
      <c r="A230">
        <v>228</v>
      </c>
      <c r="B230">
        <f t="shared" si="106"/>
        <v>100</v>
      </c>
      <c r="C230">
        <f t="shared" si="107"/>
        <v>2045</v>
      </c>
      <c r="D230">
        <f t="shared" si="108"/>
        <v>0.16384016943393984</v>
      </c>
      <c r="E230">
        <f t="shared" si="109"/>
        <v>1.4800668823667262E-2</v>
      </c>
      <c r="F230">
        <f t="shared" si="110"/>
        <v>0.19553772514374146</v>
      </c>
      <c r="G230">
        <f t="shared" si="111"/>
        <v>13.015873696417392</v>
      </c>
      <c r="H230" t="b">
        <f t="shared" si="112"/>
        <v>0</v>
      </c>
      <c r="I230">
        <f t="shared" si="113"/>
        <v>1</v>
      </c>
      <c r="J230">
        <f t="shared" si="114"/>
        <v>1409.2017015062929</v>
      </c>
      <c r="K230">
        <f t="shared" si="115"/>
        <v>9.2707179897629359</v>
      </c>
      <c r="L230">
        <f t="shared" si="116"/>
        <v>18617.543454563624</v>
      </c>
      <c r="M230">
        <f t="shared" si="117"/>
        <v>122.47926953602634</v>
      </c>
      <c r="N230">
        <f t="shared" si="99"/>
        <v>0.40358306811676004</v>
      </c>
      <c r="O230">
        <f t="shared" si="118"/>
        <v>0.99567453083243829</v>
      </c>
      <c r="P230">
        <f t="shared" si="119"/>
        <v>1418.4724194960559</v>
      </c>
      <c r="Q230">
        <f t="shared" si="120"/>
        <v>0.152389905011065</v>
      </c>
      <c r="R230">
        <f t="shared" si="121"/>
        <v>1.3683397990723711E-2</v>
      </c>
      <c r="S230">
        <f t="shared" si="122"/>
        <v>1419.0698259028854</v>
      </c>
      <c r="T230">
        <f t="shared" si="123"/>
        <v>18617.543454563624</v>
      </c>
      <c r="U230">
        <f t="shared" si="100"/>
        <v>825005.6260836462</v>
      </c>
      <c r="V230">
        <f t="shared" si="124"/>
        <v>103.05487221002521</v>
      </c>
      <c r="W230">
        <f t="shared" si="101"/>
        <v>63384.575275244773</v>
      </c>
      <c r="X230">
        <f t="shared" si="102"/>
        <v>67000.292446266045</v>
      </c>
      <c r="Y230">
        <f t="shared" si="103"/>
        <v>47061.718019980472</v>
      </c>
      <c r="Z230">
        <f t="shared" si="125"/>
        <v>7546.3668854801444</v>
      </c>
      <c r="AA230">
        <f t="shared" si="126"/>
        <v>91.236500099310291</v>
      </c>
      <c r="AB230">
        <f t="shared" si="127"/>
        <v>217</v>
      </c>
      <c r="AC230">
        <f>$AL$7*INDEX(I_cur,MATCH(AB230-$AL$13,cpi_u,0))/INDEX(I_cur,MATCH(AB2-$AL$13,cpi_u,0))</f>
        <v>1409.2017015062938</v>
      </c>
      <c r="AD230" t="b">
        <f t="shared" si="128"/>
        <v>1</v>
      </c>
      <c r="AE230" t="b">
        <f t="shared" si="129"/>
        <v>1</v>
      </c>
      <c r="AF230" t="b">
        <f t="shared" si="104"/>
        <v>1</v>
      </c>
      <c r="AG230" t="b">
        <f t="shared" si="130"/>
        <v>1</v>
      </c>
      <c r="AH230" t="b">
        <f t="shared" si="105"/>
        <v>1</v>
      </c>
      <c r="AI230" t="b">
        <f t="shared" si="131"/>
        <v>1</v>
      </c>
    </row>
    <row r="231" spans="1:35" x14ac:dyDescent="0.35">
      <c r="A231">
        <v>229</v>
      </c>
      <c r="B231">
        <f t="shared" si="106"/>
        <v>100</v>
      </c>
      <c r="C231">
        <f t="shared" si="107"/>
        <v>2046</v>
      </c>
      <c r="D231">
        <f t="shared" si="108"/>
        <v>0.16318480875620409</v>
      </c>
      <c r="E231">
        <f t="shared" si="109"/>
        <v>1.4736344092403653E-2</v>
      </c>
      <c r="F231">
        <f t="shared" si="110"/>
        <v>0.19180639345367254</v>
      </c>
      <c r="G231">
        <f t="shared" si="111"/>
        <v>12.824067302963719</v>
      </c>
      <c r="H231" t="b">
        <f t="shared" si="112"/>
        <v>1</v>
      </c>
      <c r="I231">
        <f t="shared" si="113"/>
        <v>1.03</v>
      </c>
      <c r="J231">
        <f t="shared" si="114"/>
        <v>1451.4777525514817</v>
      </c>
      <c r="K231">
        <f t="shared" si="115"/>
        <v>9.2935820813086316</v>
      </c>
      <c r="L231">
        <f t="shared" si="116"/>
        <v>18892.251100369864</v>
      </c>
      <c r="M231">
        <f t="shared" si="117"/>
        <v>120.96409055760103</v>
      </c>
      <c r="N231">
        <f t="shared" si="99"/>
        <v>0.40183731938494416</v>
      </c>
      <c r="O231">
        <f t="shared" si="118"/>
        <v>0.99567437568686401</v>
      </c>
      <c r="P231">
        <f t="shared" si="119"/>
        <v>1460.7713346327903</v>
      </c>
      <c r="Q231">
        <f t="shared" si="120"/>
        <v>0.15178034539102075</v>
      </c>
      <c r="R231">
        <f t="shared" si="121"/>
        <v>1.3624308253248674E-2</v>
      </c>
      <c r="S231">
        <f t="shared" si="122"/>
        <v>1461.370214404983</v>
      </c>
      <c r="T231">
        <f t="shared" si="123"/>
        <v>18892.251100369864</v>
      </c>
      <c r="U231">
        <f t="shared" si="100"/>
        <v>809392.87310557498</v>
      </c>
      <c r="V231">
        <f t="shared" si="124"/>
        <v>101.10461852431435</v>
      </c>
      <c r="W231">
        <f t="shared" si="101"/>
        <v>63115.145451437216</v>
      </c>
      <c r="X231">
        <f t="shared" si="102"/>
        <v>66724.504555381849</v>
      </c>
      <c r="Y231">
        <f t="shared" si="103"/>
        <v>46286.664069550796</v>
      </c>
      <c r="Z231">
        <f t="shared" si="125"/>
        <v>7624.5926627195058</v>
      </c>
      <c r="AA231">
        <f t="shared" si="126"/>
        <v>89.446667684438069</v>
      </c>
      <c r="AB231">
        <f t="shared" si="127"/>
        <v>229</v>
      </c>
      <c r="AC231">
        <f>$AL$7*INDEX(I_cur,MATCH(AB231-$AL$13,cpi_u,0))/INDEX(I_cur,MATCH(AB2-$AL$13,cpi_u,0))</f>
        <v>1451.4777525514828</v>
      </c>
      <c r="AD231" t="b">
        <f t="shared" si="128"/>
        <v>1</v>
      </c>
      <c r="AE231" t="b">
        <f t="shared" si="129"/>
        <v>1</v>
      </c>
      <c r="AF231" t="b">
        <f t="shared" si="104"/>
        <v>1</v>
      </c>
      <c r="AG231" t="b">
        <f t="shared" si="130"/>
        <v>1</v>
      </c>
      <c r="AH231" t="b">
        <f t="shared" si="105"/>
        <v>1</v>
      </c>
      <c r="AI231" t="b">
        <f t="shared" si="131"/>
        <v>1</v>
      </c>
    </row>
    <row r="232" spans="1:35" x14ac:dyDescent="0.35">
      <c r="A232">
        <v>230</v>
      </c>
      <c r="B232">
        <f t="shared" si="106"/>
        <v>100</v>
      </c>
      <c r="C232">
        <f t="shared" si="107"/>
        <v>2046</v>
      </c>
      <c r="D232">
        <f t="shared" si="108"/>
        <v>0.16318480875620409</v>
      </c>
      <c r="E232">
        <f t="shared" si="109"/>
        <v>1.4736344092403653E-2</v>
      </c>
      <c r="F232">
        <f t="shared" si="110"/>
        <v>0.18897986844061626</v>
      </c>
      <c r="G232">
        <f t="shared" si="111"/>
        <v>12.635087434523102</v>
      </c>
      <c r="H232" t="b">
        <f t="shared" si="112"/>
        <v>0</v>
      </c>
      <c r="I232">
        <f t="shared" si="113"/>
        <v>1</v>
      </c>
      <c r="J232">
        <f t="shared" si="114"/>
        <v>1451.4777525514817</v>
      </c>
      <c r="K232">
        <f t="shared" si="115"/>
        <v>9.3165025618721913</v>
      </c>
      <c r="L232">
        <f t="shared" si="116"/>
        <v>18613.848387474722</v>
      </c>
      <c r="M232">
        <f t="shared" si="117"/>
        <v>119.47545588168289</v>
      </c>
      <c r="N232">
        <f t="shared" si="99"/>
        <v>0.40009906543194568</v>
      </c>
      <c r="O232">
        <f t="shared" si="118"/>
        <v>0.99567423464883986</v>
      </c>
      <c r="P232">
        <f t="shared" si="119"/>
        <v>1460.7942551133538</v>
      </c>
      <c r="Q232">
        <f t="shared" si="120"/>
        <v>0.15178034539102075</v>
      </c>
      <c r="R232">
        <f t="shared" si="121"/>
        <v>1.3624308253248674E-2</v>
      </c>
      <c r="S232">
        <f t="shared" si="122"/>
        <v>1461.3946118846259</v>
      </c>
      <c r="T232">
        <f t="shared" si="123"/>
        <v>18613.848387474722</v>
      </c>
      <c r="U232">
        <f t="shared" si="100"/>
        <v>793995.43497797765</v>
      </c>
      <c r="V232">
        <f t="shared" si="124"/>
        <v>99.18126070900604</v>
      </c>
      <c r="W232">
        <f t="shared" si="101"/>
        <v>62840.517653129042</v>
      </c>
      <c r="X232">
        <f t="shared" si="102"/>
        <v>66443.712305138397</v>
      </c>
      <c r="Y232">
        <f t="shared" si="103"/>
        <v>45526.679471744246</v>
      </c>
      <c r="Z232">
        <f t="shared" si="125"/>
        <v>7479.738939460608</v>
      </c>
      <c r="AA232">
        <f t="shared" si="126"/>
        <v>87.69202664182508</v>
      </c>
      <c r="AB232">
        <f t="shared" si="127"/>
        <v>229</v>
      </c>
      <c r="AC232">
        <f>$AL$7*INDEX(I_cur,MATCH(AB232-$AL$13,cpi_u,0))/INDEX(I_cur,MATCH(AB2-$AL$13,cpi_u,0))</f>
        <v>1451.4777525514828</v>
      </c>
      <c r="AD232" t="b">
        <f t="shared" si="128"/>
        <v>1</v>
      </c>
      <c r="AE232" t="b">
        <f t="shared" si="129"/>
        <v>1</v>
      </c>
      <c r="AF232" t="b">
        <f t="shared" si="104"/>
        <v>1</v>
      </c>
      <c r="AG232" t="b">
        <f t="shared" si="130"/>
        <v>1</v>
      </c>
      <c r="AH232" t="b">
        <f t="shared" si="105"/>
        <v>1</v>
      </c>
      <c r="AI232" t="b">
        <f t="shared" si="131"/>
        <v>1</v>
      </c>
    </row>
    <row r="233" spans="1:35" x14ac:dyDescent="0.35">
      <c r="A233">
        <v>231</v>
      </c>
      <c r="B233">
        <f t="shared" si="106"/>
        <v>100</v>
      </c>
      <c r="C233">
        <f t="shared" si="107"/>
        <v>2046</v>
      </c>
      <c r="D233">
        <f t="shared" si="108"/>
        <v>0.16318480875620409</v>
      </c>
      <c r="E233">
        <f t="shared" si="109"/>
        <v>1.4736344092403653E-2</v>
      </c>
      <c r="F233">
        <f t="shared" si="110"/>
        <v>0.18619499607273815</v>
      </c>
      <c r="G233">
        <f t="shared" si="111"/>
        <v>12.448892438450365</v>
      </c>
      <c r="H233" t="b">
        <f t="shared" si="112"/>
        <v>0</v>
      </c>
      <c r="I233">
        <f t="shared" si="113"/>
        <v>1</v>
      </c>
      <c r="J233">
        <f t="shared" si="114"/>
        <v>1451.4777525514817</v>
      </c>
      <c r="K233">
        <f t="shared" si="115"/>
        <v>9.3394795705241265</v>
      </c>
      <c r="L233">
        <f t="shared" si="116"/>
        <v>18339.548312753061</v>
      </c>
      <c r="M233">
        <f t="shared" si="117"/>
        <v>118.00514096651462</v>
      </c>
      <c r="N233">
        <f t="shared" si="99"/>
        <v>0.39836827988349482</v>
      </c>
      <c r="O233">
        <f t="shared" si="118"/>
        <v>0.99567410749489682</v>
      </c>
      <c r="P233">
        <f t="shared" si="119"/>
        <v>1460.8172321220059</v>
      </c>
      <c r="Q233">
        <f t="shared" si="120"/>
        <v>0.15178034539102075</v>
      </c>
      <c r="R233">
        <f t="shared" si="121"/>
        <v>1.3624308253248674E-2</v>
      </c>
      <c r="S233">
        <f t="shared" si="122"/>
        <v>1461.4190695350355</v>
      </c>
      <c r="T233">
        <f t="shared" si="123"/>
        <v>18339.548312753061</v>
      </c>
      <c r="U233">
        <f t="shared" si="100"/>
        <v>778810.06660269643</v>
      </c>
      <c r="V233">
        <f t="shared" si="124"/>
        <v>97.284393405439189</v>
      </c>
      <c r="W233">
        <f t="shared" si="101"/>
        <v>62560.590868085521</v>
      </c>
      <c r="X233">
        <f t="shared" si="102"/>
        <v>66157.824103173189</v>
      </c>
      <c r="Y233">
        <f t="shared" si="103"/>
        <v>44781.56961962521</v>
      </c>
      <c r="Z233">
        <f t="shared" si="125"/>
        <v>7337.6361403765159</v>
      </c>
      <c r="AA233">
        <f t="shared" si="126"/>
        <v>85.968763077301517</v>
      </c>
      <c r="AB233">
        <f t="shared" si="127"/>
        <v>229</v>
      </c>
      <c r="AC233">
        <f>$AL$7*INDEX(I_cur,MATCH(AB233-$AL$13,cpi_u,0))/INDEX(I_cur,MATCH(AB2-$AL$13,cpi_u,0))</f>
        <v>1451.4777525514828</v>
      </c>
      <c r="AD233" t="b">
        <f t="shared" si="128"/>
        <v>1</v>
      </c>
      <c r="AE233" t="b">
        <f t="shared" si="129"/>
        <v>1</v>
      </c>
      <c r="AF233" t="b">
        <f t="shared" si="104"/>
        <v>1</v>
      </c>
      <c r="AG233" t="b">
        <f t="shared" si="130"/>
        <v>1</v>
      </c>
      <c r="AH233" t="b">
        <f t="shared" si="105"/>
        <v>1</v>
      </c>
      <c r="AI233" t="b">
        <f t="shared" si="131"/>
        <v>1</v>
      </c>
    </row>
    <row r="234" spans="1:35" x14ac:dyDescent="0.35">
      <c r="A234">
        <v>232</v>
      </c>
      <c r="B234">
        <f t="shared" si="106"/>
        <v>100</v>
      </c>
      <c r="C234">
        <f t="shared" si="107"/>
        <v>2046</v>
      </c>
      <c r="D234">
        <f t="shared" si="108"/>
        <v>0.16318480875620409</v>
      </c>
      <c r="E234">
        <f t="shared" si="109"/>
        <v>1.4736344092403653E-2</v>
      </c>
      <c r="F234">
        <f t="shared" si="110"/>
        <v>0.18345116254232655</v>
      </c>
      <c r="G234">
        <f t="shared" si="111"/>
        <v>12.265441275908039</v>
      </c>
      <c r="H234" t="b">
        <f t="shared" si="112"/>
        <v>0</v>
      </c>
      <c r="I234">
        <f t="shared" si="113"/>
        <v>1</v>
      </c>
      <c r="J234">
        <f t="shared" si="114"/>
        <v>1451.4777525514817</v>
      </c>
      <c r="K234">
        <f t="shared" si="115"/>
        <v>9.3625132466779579</v>
      </c>
      <c r="L234">
        <f t="shared" si="116"/>
        <v>18069.290418317069</v>
      </c>
      <c r="M234">
        <f t="shared" si="117"/>
        <v>116.55292036146061</v>
      </c>
      <c r="N234">
        <f t="shared" si="99"/>
        <v>0.39664493631622316</v>
      </c>
      <c r="O234">
        <f t="shared" si="118"/>
        <v>0.99567399400430256</v>
      </c>
      <c r="P234">
        <f t="shared" si="119"/>
        <v>1460.8402657981596</v>
      </c>
      <c r="Q234">
        <f t="shared" si="120"/>
        <v>0.15178034539102075</v>
      </c>
      <c r="R234">
        <f t="shared" si="121"/>
        <v>1.3624308253248674E-2</v>
      </c>
      <c r="S234">
        <f t="shared" si="122"/>
        <v>1461.4435875046088</v>
      </c>
      <c r="T234">
        <f t="shared" si="123"/>
        <v>18069.290418317069</v>
      </c>
      <c r="U234">
        <f t="shared" si="100"/>
        <v>763833.57101455482</v>
      </c>
      <c r="V234">
        <f t="shared" si="124"/>
        <v>95.413617267442945</v>
      </c>
      <c r="W234">
        <f t="shared" si="101"/>
        <v>62275.262164019194</v>
      </c>
      <c r="X234">
        <f t="shared" si="102"/>
        <v>65866.746724663899</v>
      </c>
      <c r="Y234">
        <f t="shared" si="103"/>
        <v>44051.142971918016</v>
      </c>
      <c r="Z234">
        <f t="shared" si="125"/>
        <v>7198.2321426602848</v>
      </c>
      <c r="AA234">
        <f t="shared" si="126"/>
        <v>84.276314544538423</v>
      </c>
      <c r="AB234">
        <f t="shared" si="127"/>
        <v>229</v>
      </c>
      <c r="AC234">
        <f>$AL$7*INDEX(I_cur,MATCH(AB234-$AL$13,cpi_u,0))/INDEX(I_cur,MATCH(AB2-$AL$13,cpi_u,0))</f>
        <v>1451.4777525514828</v>
      </c>
      <c r="AD234" t="b">
        <f t="shared" si="128"/>
        <v>1</v>
      </c>
      <c r="AE234" t="b">
        <f t="shared" si="129"/>
        <v>1</v>
      </c>
      <c r="AF234" t="b">
        <f t="shared" si="104"/>
        <v>1</v>
      </c>
      <c r="AG234" t="b">
        <f t="shared" si="130"/>
        <v>1</v>
      </c>
      <c r="AH234" t="b">
        <f t="shared" si="105"/>
        <v>1</v>
      </c>
      <c r="AI234" t="b">
        <f t="shared" si="131"/>
        <v>1</v>
      </c>
    </row>
    <row r="235" spans="1:35" x14ac:dyDescent="0.35">
      <c r="A235">
        <v>233</v>
      </c>
      <c r="B235">
        <f t="shared" si="106"/>
        <v>100</v>
      </c>
      <c r="C235">
        <f t="shared" si="107"/>
        <v>2046</v>
      </c>
      <c r="D235">
        <f t="shared" si="108"/>
        <v>0.16318480875620409</v>
      </c>
      <c r="E235">
        <f t="shared" si="109"/>
        <v>1.4736344092403653E-2</v>
      </c>
      <c r="F235">
        <f t="shared" si="110"/>
        <v>0.18074776308695134</v>
      </c>
      <c r="G235">
        <f t="shared" si="111"/>
        <v>12.084693512821087</v>
      </c>
      <c r="H235" t="b">
        <f t="shared" si="112"/>
        <v>0</v>
      </c>
      <c r="I235">
        <f t="shared" si="113"/>
        <v>1</v>
      </c>
      <c r="J235">
        <f t="shared" si="114"/>
        <v>1451.4777525514817</v>
      </c>
      <c r="K235">
        <f t="shared" si="115"/>
        <v>9.3856037300910309</v>
      </c>
      <c r="L235">
        <f t="shared" si="116"/>
        <v>17803.015137207178</v>
      </c>
      <c r="M235">
        <f t="shared" si="117"/>
        <v>115.11857139037498</v>
      </c>
      <c r="N235">
        <f t="shared" si="99"/>
        <v>0.39492900826110666</v>
      </c>
      <c r="O235">
        <f t="shared" si="118"/>
        <v>0.99567389395903316</v>
      </c>
      <c r="P235">
        <f t="shared" si="119"/>
        <v>1460.8633562815728</v>
      </c>
      <c r="Q235">
        <f t="shared" si="120"/>
        <v>0.15178034539102075</v>
      </c>
      <c r="R235">
        <f t="shared" si="121"/>
        <v>1.3624308253248674E-2</v>
      </c>
      <c r="S235">
        <f t="shared" si="122"/>
        <v>1461.4681659421094</v>
      </c>
      <c r="T235">
        <f t="shared" si="123"/>
        <v>17803.015137207178</v>
      </c>
      <c r="U235">
        <f t="shared" si="100"/>
        <v>749062.79865282378</v>
      </c>
      <c r="V235">
        <f t="shared" si="124"/>
        <v>93.568538870332432</v>
      </c>
      <c r="W235">
        <f t="shared" si="101"/>
        <v>61984.426651624744</v>
      </c>
      <c r="X235">
        <f t="shared" si="102"/>
        <v>65570.385282744392</v>
      </c>
      <c r="Y235">
        <f t="shared" si="103"/>
        <v>43335.211006736383</v>
      </c>
      <c r="Z235">
        <f t="shared" si="125"/>
        <v>7061.4758053342975</v>
      </c>
      <c r="AA235">
        <f t="shared" si="126"/>
        <v>82.614128678451067</v>
      </c>
      <c r="AB235">
        <f t="shared" si="127"/>
        <v>229</v>
      </c>
      <c r="AC235">
        <f>$AL$7*INDEX(I_cur,MATCH(AB235-$AL$13,cpi_u,0))/INDEX(I_cur,MATCH(AB2-$AL$13,cpi_u,0))</f>
        <v>1451.4777525514828</v>
      </c>
      <c r="AD235" t="b">
        <f t="shared" si="128"/>
        <v>1</v>
      </c>
      <c r="AE235" t="b">
        <f t="shared" si="129"/>
        <v>1</v>
      </c>
      <c r="AF235" t="b">
        <f t="shared" si="104"/>
        <v>1</v>
      </c>
      <c r="AG235" t="b">
        <f t="shared" si="130"/>
        <v>1</v>
      </c>
      <c r="AH235" t="b">
        <f t="shared" si="105"/>
        <v>1</v>
      </c>
      <c r="AI235" t="b">
        <f t="shared" si="131"/>
        <v>1</v>
      </c>
    </row>
    <row r="236" spans="1:35" x14ac:dyDescent="0.35">
      <c r="A236">
        <v>234</v>
      </c>
      <c r="B236">
        <f t="shared" si="106"/>
        <v>100</v>
      </c>
      <c r="C236">
        <f t="shared" si="107"/>
        <v>2046</v>
      </c>
      <c r="D236">
        <f t="shared" si="108"/>
        <v>0.16318480875620409</v>
      </c>
      <c r="E236">
        <f t="shared" si="109"/>
        <v>1.4736344092403653E-2</v>
      </c>
      <c r="F236">
        <f t="shared" si="110"/>
        <v>0.17808420185616977</v>
      </c>
      <c r="G236">
        <f t="shared" si="111"/>
        <v>11.906609310964917</v>
      </c>
      <c r="H236" t="b">
        <f t="shared" si="112"/>
        <v>0</v>
      </c>
      <c r="I236">
        <f t="shared" si="113"/>
        <v>1</v>
      </c>
      <c r="J236">
        <f t="shared" si="114"/>
        <v>1451.4777525514817</v>
      </c>
      <c r="K236">
        <f t="shared" si="115"/>
        <v>9.4087511608653749</v>
      </c>
      <c r="L236">
        <f t="shared" si="116"/>
        <v>17540.663780263021</v>
      </c>
      <c r="M236">
        <f t="shared" si="117"/>
        <v>113.70187411745766</v>
      </c>
      <c r="N236">
        <f t="shared" si="99"/>
        <v>0.39322046920683923</v>
      </c>
      <c r="O236">
        <f t="shared" si="118"/>
        <v>0.99567380714374409</v>
      </c>
      <c r="P236">
        <f t="shared" si="119"/>
        <v>1460.8865037123471</v>
      </c>
      <c r="Q236">
        <f t="shared" si="120"/>
        <v>0.15178034539102075</v>
      </c>
      <c r="R236">
        <f t="shared" si="121"/>
        <v>1.3624308253248674E-2</v>
      </c>
      <c r="S236">
        <f t="shared" si="122"/>
        <v>1461.4928049966677</v>
      </c>
      <c r="T236">
        <f t="shared" si="123"/>
        <v>17540.663780263021</v>
      </c>
      <c r="U236">
        <f t="shared" si="100"/>
        <v>734494.64664396737</v>
      </c>
      <c r="V236">
        <f t="shared" si="124"/>
        <v>91.748770621313611</v>
      </c>
      <c r="W236">
        <f t="shared" si="101"/>
        <v>61687.977446909601</v>
      </c>
      <c r="X236">
        <f t="shared" si="102"/>
        <v>65268.643198391888</v>
      </c>
      <c r="Y236">
        <f t="shared" si="103"/>
        <v>42633.588176052195</v>
      </c>
      <c r="Z236">
        <f t="shared" si="125"/>
        <v>6927.3169509807894</v>
      </c>
      <c r="AA236">
        <f t="shared" si="126"/>
        <v>80.981663015500345</v>
      </c>
      <c r="AB236">
        <f t="shared" si="127"/>
        <v>229</v>
      </c>
      <c r="AC236">
        <f>$AL$7*INDEX(I_cur,MATCH(AB236-$AL$13,cpi_u,0))/INDEX(I_cur,MATCH(AB2-$AL$13,cpi_u,0))</f>
        <v>1451.4777525514828</v>
      </c>
      <c r="AD236" t="b">
        <f t="shared" si="128"/>
        <v>1</v>
      </c>
      <c r="AE236" t="b">
        <f t="shared" si="129"/>
        <v>1</v>
      </c>
      <c r="AF236" t="b">
        <f t="shared" si="104"/>
        <v>1</v>
      </c>
      <c r="AG236" t="b">
        <f t="shared" si="130"/>
        <v>1</v>
      </c>
      <c r="AH236" t="b">
        <f t="shared" si="105"/>
        <v>1</v>
      </c>
      <c r="AI236" t="b">
        <f t="shared" si="131"/>
        <v>1</v>
      </c>
    </row>
    <row r="237" spans="1:35" x14ac:dyDescent="0.35">
      <c r="A237">
        <v>235</v>
      </c>
      <c r="B237">
        <f t="shared" si="106"/>
        <v>100</v>
      </c>
      <c r="C237">
        <f t="shared" si="107"/>
        <v>2046</v>
      </c>
      <c r="D237">
        <f t="shared" si="108"/>
        <v>0.16318480875620409</v>
      </c>
      <c r="E237">
        <f t="shared" si="109"/>
        <v>1.4736344092403653E-2</v>
      </c>
      <c r="F237">
        <f t="shared" si="110"/>
        <v>0.17545989178019619</v>
      </c>
      <c r="G237">
        <f t="shared" si="111"/>
        <v>11.731149419184721</v>
      </c>
      <c r="H237" t="b">
        <f t="shared" si="112"/>
        <v>0</v>
      </c>
      <c r="I237">
        <f t="shared" si="113"/>
        <v>1</v>
      </c>
      <c r="J237">
        <f t="shared" si="114"/>
        <v>1451.4777525514817</v>
      </c>
      <c r="K237">
        <f t="shared" si="115"/>
        <v>9.4319556794485422</v>
      </c>
      <c r="L237">
        <f t="shared" si="116"/>
        <v>17282.178523187904</v>
      </c>
      <c r="M237">
        <f t="shared" si="117"/>
        <v>112.30261131353045</v>
      </c>
      <c r="N237">
        <f t="shared" si="99"/>
        <v>0.39151929260313617</v>
      </c>
      <c r="O237">
        <f t="shared" si="118"/>
        <v>0.99567373334573739</v>
      </c>
      <c r="P237">
        <f t="shared" si="119"/>
        <v>1460.9097082309302</v>
      </c>
      <c r="Q237">
        <f t="shared" si="120"/>
        <v>0.15178034539102075</v>
      </c>
      <c r="R237">
        <f t="shared" si="121"/>
        <v>1.3624308253248674E-2</v>
      </c>
      <c r="S237">
        <f t="shared" si="122"/>
        <v>1461.5175048177812</v>
      </c>
      <c r="T237">
        <f t="shared" si="123"/>
        <v>17282.178523187904</v>
      </c>
      <c r="U237">
        <f t="shared" si="100"/>
        <v>720126.05809548951</v>
      </c>
      <c r="V237">
        <f t="shared" si="124"/>
        <v>89.953930671274662</v>
      </c>
      <c r="W237">
        <f t="shared" si="101"/>
        <v>61385.80563280698</v>
      </c>
      <c r="X237">
        <f t="shared" si="102"/>
        <v>64961.422169776117</v>
      </c>
      <c r="Y237">
        <f t="shared" si="103"/>
        <v>41946.091860892775</v>
      </c>
      <c r="Z237">
        <f t="shared" si="125"/>
        <v>6795.7063478043074</v>
      </c>
      <c r="AA237">
        <f t="shared" si="126"/>
        <v>79.378384817148742</v>
      </c>
      <c r="AB237">
        <f t="shared" si="127"/>
        <v>229</v>
      </c>
      <c r="AC237">
        <f>$AL$7*INDEX(I_cur,MATCH(AB237-$AL$13,cpi_u,0))/INDEX(I_cur,MATCH(AB2-$AL$13,cpi_u,0))</f>
        <v>1451.4777525514828</v>
      </c>
      <c r="AD237" t="b">
        <f t="shared" si="128"/>
        <v>1</v>
      </c>
      <c r="AE237" t="b">
        <f t="shared" si="129"/>
        <v>1</v>
      </c>
      <c r="AF237" t="b">
        <f t="shared" si="104"/>
        <v>1</v>
      </c>
      <c r="AG237" t="b">
        <f t="shared" si="130"/>
        <v>1</v>
      </c>
      <c r="AH237" t="b">
        <f t="shared" si="105"/>
        <v>1</v>
      </c>
      <c r="AI237" t="b">
        <f t="shared" si="131"/>
        <v>1</v>
      </c>
    </row>
    <row r="238" spans="1:35" x14ac:dyDescent="0.35">
      <c r="A238">
        <v>236</v>
      </c>
      <c r="B238">
        <f t="shared" si="106"/>
        <v>100</v>
      </c>
      <c r="C238">
        <f t="shared" si="107"/>
        <v>2046</v>
      </c>
      <c r="D238">
        <f t="shared" si="108"/>
        <v>0.16318480875620409</v>
      </c>
      <c r="E238">
        <f t="shared" si="109"/>
        <v>1.4736344092403653E-2</v>
      </c>
      <c r="F238">
        <f t="shared" si="110"/>
        <v>0.1728742544405073</v>
      </c>
      <c r="G238">
        <f t="shared" si="111"/>
        <v>11.558275164744213</v>
      </c>
      <c r="H238" t="b">
        <f t="shared" si="112"/>
        <v>0</v>
      </c>
      <c r="I238">
        <f t="shared" si="113"/>
        <v>1</v>
      </c>
      <c r="J238">
        <f t="shared" si="114"/>
        <v>1451.4777525514817</v>
      </c>
      <c r="K238">
        <f t="shared" si="115"/>
        <v>9.4552174266344746</v>
      </c>
      <c r="L238">
        <f t="shared" si="116"/>
        <v>17027.502393803858</v>
      </c>
      <c r="M238">
        <f t="shared" si="117"/>
        <v>110.92056842272827</v>
      </c>
      <c r="N238">
        <f t="shared" si="99"/>
        <v>0.38982545186397161</v>
      </c>
      <c r="O238">
        <f t="shared" si="118"/>
        <v>0.99567367235493676</v>
      </c>
      <c r="P238">
        <f t="shared" si="119"/>
        <v>1460.932969978116</v>
      </c>
      <c r="Q238">
        <f t="shared" si="120"/>
        <v>0.15178034539102075</v>
      </c>
      <c r="R238">
        <f t="shared" si="121"/>
        <v>1.3624308253248674E-2</v>
      </c>
      <c r="S238">
        <f t="shared" si="122"/>
        <v>1461.542265555317</v>
      </c>
      <c r="T238">
        <f t="shared" si="123"/>
        <v>17027.502393803858</v>
      </c>
      <c r="U238">
        <f t="shared" si="100"/>
        <v>705954.02140069625</v>
      </c>
      <c r="V238">
        <f t="shared" si="124"/>
        <v>88.183642827941057</v>
      </c>
      <c r="W238">
        <f t="shared" si="101"/>
        <v>61077.800220057259</v>
      </c>
      <c r="X238">
        <f t="shared" si="102"/>
        <v>64648.622141060172</v>
      </c>
      <c r="Y238">
        <f t="shared" si="103"/>
        <v>41272.542327252188</v>
      </c>
      <c r="Z238">
        <f t="shared" si="125"/>
        <v>6666.5956920202943</v>
      </c>
      <c r="AA238">
        <f t="shared" si="126"/>
        <v>77.803770896417532</v>
      </c>
      <c r="AB238">
        <f t="shared" si="127"/>
        <v>229</v>
      </c>
      <c r="AC238">
        <f>$AL$7*INDEX(I_cur,MATCH(AB238-$AL$13,cpi_u,0))/INDEX(I_cur,MATCH(AB2-$AL$13,cpi_u,0))</f>
        <v>1451.4777525514828</v>
      </c>
      <c r="AD238" t="b">
        <f t="shared" si="128"/>
        <v>1</v>
      </c>
      <c r="AE238" t="b">
        <f t="shared" si="129"/>
        <v>1</v>
      </c>
      <c r="AF238" t="b">
        <f t="shared" si="104"/>
        <v>1</v>
      </c>
      <c r="AG238" t="b">
        <f t="shared" si="130"/>
        <v>1</v>
      </c>
      <c r="AH238" t="b">
        <f t="shared" si="105"/>
        <v>1</v>
      </c>
      <c r="AI238" t="b">
        <f t="shared" si="131"/>
        <v>1</v>
      </c>
    </row>
    <row r="239" spans="1:35" x14ac:dyDescent="0.35">
      <c r="A239">
        <v>237</v>
      </c>
      <c r="B239">
        <f t="shared" si="106"/>
        <v>100</v>
      </c>
      <c r="C239">
        <f t="shared" si="107"/>
        <v>2046</v>
      </c>
      <c r="D239">
        <f t="shared" si="108"/>
        <v>0.16318480875620409</v>
      </c>
      <c r="E239">
        <f t="shared" si="109"/>
        <v>1.4736344092403653E-2</v>
      </c>
      <c r="F239">
        <f t="shared" si="110"/>
        <v>0.17032671994235424</v>
      </c>
      <c r="G239">
        <f t="shared" si="111"/>
        <v>11.387948444801859</v>
      </c>
      <c r="H239" t="b">
        <f t="shared" si="112"/>
        <v>0</v>
      </c>
      <c r="I239">
        <f t="shared" si="113"/>
        <v>1</v>
      </c>
      <c r="J239">
        <f t="shared" si="114"/>
        <v>1451.4777525514817</v>
      </c>
      <c r="K239">
        <f t="shared" si="115"/>
        <v>9.4785365435643403</v>
      </c>
      <c r="L239">
        <f t="shared" si="116"/>
        <v>16776.579259494538</v>
      </c>
      <c r="M239">
        <f t="shared" si="117"/>
        <v>109.55553352960017</v>
      </c>
      <c r="N239">
        <f t="shared" si="99"/>
        <v>0.38813892037074799</v>
      </c>
      <c r="O239">
        <f t="shared" si="118"/>
        <v>0.99567362396385517</v>
      </c>
      <c r="P239">
        <f t="shared" si="119"/>
        <v>1460.956289095046</v>
      </c>
      <c r="Q239">
        <f t="shared" si="120"/>
        <v>0.15178034539102075</v>
      </c>
      <c r="R239">
        <f t="shared" si="121"/>
        <v>1.3624308253248674E-2</v>
      </c>
      <c r="S239">
        <f t="shared" si="122"/>
        <v>1461.5670873595113</v>
      </c>
      <c r="T239">
        <f t="shared" si="123"/>
        <v>16776.579259494538</v>
      </c>
      <c r="U239">
        <f t="shared" si="100"/>
        <v>691975.56955420505</v>
      </c>
      <c r="V239">
        <f t="shared" si="124"/>
        <v>86.437536470372919</v>
      </c>
      <c r="W239">
        <f t="shared" si="101"/>
        <v>60763.848107344071</v>
      </c>
      <c r="X239">
        <f t="shared" si="102"/>
        <v>64330.141270643748</v>
      </c>
      <c r="Y239">
        <f t="shared" si="103"/>
        <v>40612.762682706059</v>
      </c>
      <c r="Z239">
        <f t="shared" si="125"/>
        <v>6539.9375905641928</v>
      </c>
      <c r="AA239">
        <f t="shared" si="126"/>
        <v>76.257307447492579</v>
      </c>
      <c r="AB239">
        <f t="shared" si="127"/>
        <v>229</v>
      </c>
      <c r="AC239">
        <f>$AL$7*INDEX(I_cur,MATCH(AB239-$AL$13,cpi_u,0))/INDEX(I_cur,MATCH(AB2-$AL$13,cpi_u,0))</f>
        <v>1451.4777525514828</v>
      </c>
      <c r="AD239" t="b">
        <f t="shared" si="128"/>
        <v>1</v>
      </c>
      <c r="AE239" t="b">
        <f t="shared" si="129"/>
        <v>1</v>
      </c>
      <c r="AF239" t="b">
        <f t="shared" si="104"/>
        <v>1</v>
      </c>
      <c r="AG239" t="b">
        <f t="shared" si="130"/>
        <v>1</v>
      </c>
      <c r="AH239" t="b">
        <f t="shared" si="105"/>
        <v>1</v>
      </c>
      <c r="AI239" t="b">
        <f t="shared" si="131"/>
        <v>1</v>
      </c>
    </row>
    <row r="240" spans="1:35" x14ac:dyDescent="0.35">
      <c r="A240">
        <v>238</v>
      </c>
      <c r="B240">
        <f t="shared" si="106"/>
        <v>100</v>
      </c>
      <c r="C240">
        <f t="shared" si="107"/>
        <v>2046</v>
      </c>
      <c r="D240">
        <f t="shared" si="108"/>
        <v>0.16318480875620409</v>
      </c>
      <c r="E240">
        <f t="shared" si="109"/>
        <v>1.4736344092403653E-2</v>
      </c>
      <c r="F240">
        <f t="shared" si="110"/>
        <v>0.16781672678915324</v>
      </c>
      <c r="G240">
        <f t="shared" si="111"/>
        <v>11.220131718012706</v>
      </c>
      <c r="H240" t="b">
        <f t="shared" si="112"/>
        <v>0</v>
      </c>
      <c r="I240">
        <f t="shared" si="113"/>
        <v>1</v>
      </c>
      <c r="J240">
        <f t="shared" si="114"/>
        <v>1451.4777525514817</v>
      </c>
      <c r="K240">
        <f t="shared" si="115"/>
        <v>9.5019131717274092</v>
      </c>
      <c r="L240">
        <f t="shared" si="116"/>
        <v>16529.353814833143</v>
      </c>
      <c r="M240">
        <f t="shared" si="117"/>
        <v>108.20729732661545</v>
      </c>
      <c r="N240">
        <f t="shared" si="99"/>
        <v>0.38645967147540117</v>
      </c>
      <c r="O240">
        <f t="shared" si="118"/>
        <v>0.99567358796756888</v>
      </c>
      <c r="P240">
        <f t="shared" si="119"/>
        <v>1460.9796657232091</v>
      </c>
      <c r="Q240">
        <f t="shared" si="120"/>
        <v>0.15178034539102075</v>
      </c>
      <c r="R240">
        <f t="shared" si="121"/>
        <v>1.3624308253248674E-2</v>
      </c>
      <c r="S240">
        <f t="shared" si="122"/>
        <v>1461.5919703809711</v>
      </c>
      <c r="T240">
        <f t="shared" si="123"/>
        <v>16529.353814833143</v>
      </c>
      <c r="U240">
        <f t="shared" si="100"/>
        <v>678187.77947802364</v>
      </c>
      <c r="V240">
        <f t="shared" si="124"/>
        <v>84.715246464782737</v>
      </c>
      <c r="W240">
        <f t="shared" si="101"/>
        <v>60443.834040670568</v>
      </c>
      <c r="X240">
        <f t="shared" si="102"/>
        <v>64005.875898838385</v>
      </c>
      <c r="Y240">
        <f t="shared" si="103"/>
        <v>39966.578833717635</v>
      </c>
      <c r="Z240">
        <f t="shared" si="125"/>
        <v>6415.6855441154403</v>
      </c>
      <c r="AA240">
        <f t="shared" si="126"/>
        <v>74.738489878326618</v>
      </c>
      <c r="AB240">
        <f t="shared" si="127"/>
        <v>229</v>
      </c>
      <c r="AC240">
        <f>$AL$7*INDEX(I_cur,MATCH(AB240-$AL$13,cpi_u,0))/INDEX(I_cur,MATCH(AB2-$AL$13,cpi_u,0))</f>
        <v>1451.4777525514828</v>
      </c>
      <c r="AD240" t="b">
        <f t="shared" si="128"/>
        <v>1</v>
      </c>
      <c r="AE240" t="b">
        <f t="shared" si="129"/>
        <v>1</v>
      </c>
      <c r="AF240" t="b">
        <f t="shared" si="104"/>
        <v>1</v>
      </c>
      <c r="AG240" t="b">
        <f t="shared" si="130"/>
        <v>1</v>
      </c>
      <c r="AH240" t="b">
        <f t="shared" si="105"/>
        <v>1</v>
      </c>
      <c r="AI240" t="b">
        <f t="shared" si="131"/>
        <v>1</v>
      </c>
    </row>
    <row r="241" spans="1:35" x14ac:dyDescent="0.35">
      <c r="A241">
        <v>239</v>
      </c>
      <c r="B241">
        <f t="shared" si="106"/>
        <v>100</v>
      </c>
      <c r="C241">
        <f t="shared" si="107"/>
        <v>2046</v>
      </c>
      <c r="D241">
        <f t="shared" si="108"/>
        <v>0.16318480875620409</v>
      </c>
      <c r="E241">
        <f t="shared" si="109"/>
        <v>1.4736344092403653E-2</v>
      </c>
      <c r="F241">
        <f t="shared" si="110"/>
        <v>0.16534372175872739</v>
      </c>
      <c r="G241">
        <f t="shared" si="111"/>
        <v>11.054787996253978</v>
      </c>
      <c r="H241" t="b">
        <f t="shared" si="112"/>
        <v>0</v>
      </c>
      <c r="I241">
        <f t="shared" si="113"/>
        <v>1</v>
      </c>
      <c r="J241">
        <f t="shared" si="114"/>
        <v>1451.4777525514817</v>
      </c>
      <c r="K241">
        <f t="shared" si="115"/>
        <v>9.5253474529618938</v>
      </c>
      <c r="L241">
        <f t="shared" si="116"/>
        <v>16285.771569392677</v>
      </c>
      <c r="M241">
        <f t="shared" si="117"/>
        <v>106.87565308206928</v>
      </c>
      <c r="N241">
        <f t="shared" si="99"/>
        <v>0.38478767850344042</v>
      </c>
      <c r="O241">
        <f t="shared" si="118"/>
        <v>0.99567356416368746</v>
      </c>
      <c r="P241">
        <f t="shared" si="119"/>
        <v>1461.0031000044435</v>
      </c>
      <c r="Q241">
        <f t="shared" si="120"/>
        <v>0.15178034539102075</v>
      </c>
      <c r="R241">
        <f t="shared" si="121"/>
        <v>1.3624308253248674E-2</v>
      </c>
      <c r="S241">
        <f t="shared" si="122"/>
        <v>1461.6169147706744</v>
      </c>
      <c r="T241">
        <f t="shared" si="123"/>
        <v>16285.771569392677</v>
      </c>
      <c r="U241">
        <f t="shared" si="100"/>
        <v>664587.77135803027</v>
      </c>
      <c r="V241">
        <f t="shared" si="124"/>
        <v>83.016413081652431</v>
      </c>
      <c r="W241">
        <f t="shared" si="101"/>
        <v>60117.640571961449</v>
      </c>
      <c r="X241">
        <f t="shared" si="102"/>
        <v>63675.720514964669</v>
      </c>
      <c r="Y241">
        <f t="shared" si="103"/>
        <v>39333.819443624037</v>
      </c>
      <c r="Z241">
        <f t="shared" si="125"/>
        <v>6293.793930430922</v>
      </c>
      <c r="AA241">
        <f t="shared" si="126"/>
        <v>73.246822646187127</v>
      </c>
      <c r="AB241">
        <f t="shared" si="127"/>
        <v>229</v>
      </c>
      <c r="AC241">
        <f>$AL$7*INDEX(I_cur,MATCH(AB241-$AL$13,cpi_u,0))/INDEX(I_cur,MATCH(AB2-$AL$13,cpi_u,0))</f>
        <v>1451.4777525514828</v>
      </c>
      <c r="AD241" t="b">
        <f t="shared" si="128"/>
        <v>1</v>
      </c>
      <c r="AE241" t="b">
        <f t="shared" si="129"/>
        <v>1</v>
      </c>
      <c r="AF241" t="b">
        <f t="shared" si="104"/>
        <v>1</v>
      </c>
      <c r="AG241" t="b">
        <f t="shared" si="130"/>
        <v>1</v>
      </c>
      <c r="AH241" t="b">
        <f t="shared" si="105"/>
        <v>1</v>
      </c>
      <c r="AI241" t="b">
        <f t="shared" si="131"/>
        <v>1</v>
      </c>
    </row>
    <row r="242" spans="1:35" x14ac:dyDescent="0.35">
      <c r="A242">
        <v>240</v>
      </c>
      <c r="B242">
        <f t="shared" si="106"/>
        <v>101</v>
      </c>
      <c r="C242">
        <f t="shared" si="107"/>
        <v>2046</v>
      </c>
      <c r="D242">
        <f t="shared" si="108"/>
        <v>0.18338187019500929</v>
      </c>
      <c r="E242">
        <f t="shared" si="109"/>
        <v>1.6740272883072116E-2</v>
      </c>
      <c r="F242">
        <f t="shared" si="110"/>
        <v>0.18506016772180159</v>
      </c>
      <c r="G242">
        <f t="shared" si="111"/>
        <v>10.869727828532177</v>
      </c>
      <c r="H242" t="b">
        <f t="shared" si="112"/>
        <v>0</v>
      </c>
      <c r="I242">
        <f t="shared" si="113"/>
        <v>1</v>
      </c>
      <c r="J242">
        <f t="shared" si="114"/>
        <v>1451.4777525514817</v>
      </c>
      <c r="K242">
        <f t="shared" si="115"/>
        <v>9.5488395294558224</v>
      </c>
      <c r="L242">
        <f t="shared" si="116"/>
        <v>16045.778835735822</v>
      </c>
      <c r="M242">
        <f t="shared" si="117"/>
        <v>105.56039660838371</v>
      </c>
      <c r="N242">
        <f t="shared" si="99"/>
        <v>0.38312291475692561</v>
      </c>
      <c r="O242">
        <f t="shared" si="118"/>
        <v>0.99567355235232691</v>
      </c>
      <c r="P242">
        <f t="shared" si="119"/>
        <v>1461.0265920809375</v>
      </c>
      <c r="Q242">
        <f t="shared" si="120"/>
        <v>0.17056589892649329</v>
      </c>
      <c r="R242">
        <f t="shared" si="121"/>
        <v>1.5463494541251621E-2</v>
      </c>
      <c r="S242">
        <f t="shared" si="122"/>
        <v>1461.6419206799721</v>
      </c>
      <c r="T242">
        <f t="shared" si="123"/>
        <v>16045.778835735822</v>
      </c>
      <c r="U242">
        <f t="shared" si="100"/>
        <v>651172.70799068909</v>
      </c>
      <c r="V242">
        <f t="shared" si="124"/>
        <v>81.340681914128766</v>
      </c>
      <c r="W242">
        <f t="shared" si="101"/>
        <v>59906.992913052753</v>
      </c>
      <c r="X242">
        <f t="shared" si="102"/>
        <v>63457.890674609669</v>
      </c>
      <c r="Y242">
        <f t="shared" si="103"/>
        <v>38597.292215067828</v>
      </c>
      <c r="Z242">
        <f t="shared" si="125"/>
        <v>6174.2179879824243</v>
      </c>
      <c r="AA242">
        <f t="shared" si="126"/>
        <v>71.781819096099369</v>
      </c>
      <c r="AB242">
        <f t="shared" si="127"/>
        <v>229</v>
      </c>
      <c r="AC242">
        <f>$AL$7*INDEX(I_cur,MATCH(AB242-$AL$13,cpi_u,0))/INDEX(I_cur,MATCH(AB2-$AL$13,cpi_u,0))</f>
        <v>1451.4777525514828</v>
      </c>
      <c r="AD242" t="b">
        <f t="shared" si="128"/>
        <v>1</v>
      </c>
      <c r="AE242" t="b">
        <f t="shared" si="129"/>
        <v>1</v>
      </c>
      <c r="AF242" t="b">
        <f t="shared" si="104"/>
        <v>1</v>
      </c>
      <c r="AG242" t="b">
        <f t="shared" si="130"/>
        <v>1</v>
      </c>
      <c r="AH242" t="b">
        <f t="shared" si="105"/>
        <v>1</v>
      </c>
      <c r="AI242" t="b">
        <f t="shared" si="131"/>
        <v>1</v>
      </c>
    </row>
    <row r="243" spans="1:35" x14ac:dyDescent="0.35">
      <c r="A243">
        <v>241</v>
      </c>
      <c r="B243">
        <f t="shared" si="106"/>
        <v>101</v>
      </c>
      <c r="C243">
        <f t="shared" si="107"/>
        <v>2047</v>
      </c>
      <c r="D243">
        <f t="shared" si="108"/>
        <v>0.18272169546230727</v>
      </c>
      <c r="E243">
        <f t="shared" si="109"/>
        <v>1.6674056413637173E-2</v>
      </c>
      <c r="F243">
        <f t="shared" si="110"/>
        <v>0.18124245501382741</v>
      </c>
      <c r="G243">
        <f t="shared" si="111"/>
        <v>10.68848537351835</v>
      </c>
      <c r="H243" t="b">
        <f t="shared" si="112"/>
        <v>1</v>
      </c>
      <c r="I243">
        <f t="shared" si="113"/>
        <v>1.03</v>
      </c>
      <c r="J243">
        <f t="shared" si="114"/>
        <v>1495.0220851280262</v>
      </c>
      <c r="K243">
        <f t="shared" si="115"/>
        <v>9.5723895437478905</v>
      </c>
      <c r="L243">
        <f t="shared" si="116"/>
        <v>16250.483162986307</v>
      </c>
      <c r="M243">
        <f t="shared" si="117"/>
        <v>104.04926900922688</v>
      </c>
      <c r="N243">
        <f t="shared" si="99"/>
        <v>0.38146535351738159</v>
      </c>
      <c r="O243">
        <f t="shared" si="118"/>
        <v>0.99567355233608079</v>
      </c>
      <c r="P243">
        <f t="shared" si="119"/>
        <v>1504.5944746717742</v>
      </c>
      <c r="Q243">
        <f t="shared" si="120"/>
        <v>0.16995186169035792</v>
      </c>
      <c r="R243">
        <f t="shared" si="121"/>
        <v>1.5402776733287604E-2</v>
      </c>
      <c r="S243">
        <f t="shared" si="122"/>
        <v>1505.2113208371325</v>
      </c>
      <c r="T243">
        <f t="shared" si="123"/>
        <v>16250.483162986307</v>
      </c>
      <c r="U243">
        <f t="shared" si="100"/>
        <v>637496.98503504752</v>
      </c>
      <c r="V243">
        <f t="shared" si="124"/>
        <v>79.632390677057302</v>
      </c>
      <c r="W243">
        <f t="shared" si="101"/>
        <v>59643.341666958913</v>
      </c>
      <c r="X243">
        <f t="shared" si="102"/>
        <v>63187.368565392673</v>
      </c>
      <c r="Y243">
        <f t="shared" si="103"/>
        <v>37880.279667264847</v>
      </c>
      <c r="Z243">
        <f t="shared" si="125"/>
        <v>6225.9324756116584</v>
      </c>
      <c r="AA243">
        <f t="shared" si="126"/>
        <v>70.240657282200345</v>
      </c>
      <c r="AB243">
        <f t="shared" si="127"/>
        <v>241</v>
      </c>
      <c r="AC243">
        <f>$AL$7*INDEX(I_cur,MATCH(AB243-$AL$13,cpi_u,0))/INDEX(I_cur,MATCH(AB2-$AL$13,cpi_u,0))</f>
        <v>1495.0220851280271</v>
      </c>
      <c r="AD243" t="b">
        <f t="shared" si="128"/>
        <v>1</v>
      </c>
      <c r="AE243" t="b">
        <f t="shared" si="129"/>
        <v>1</v>
      </c>
      <c r="AF243" t="b">
        <f t="shared" si="104"/>
        <v>1</v>
      </c>
      <c r="AG243" t="b">
        <f t="shared" si="130"/>
        <v>1</v>
      </c>
      <c r="AH243" t="b">
        <f t="shared" si="105"/>
        <v>1</v>
      </c>
      <c r="AI243" t="b">
        <f t="shared" si="131"/>
        <v>1</v>
      </c>
    </row>
    <row r="244" spans="1:35" x14ac:dyDescent="0.35">
      <c r="A244">
        <v>242</v>
      </c>
      <c r="B244">
        <f t="shared" si="106"/>
        <v>101</v>
      </c>
      <c r="C244">
        <f t="shared" si="107"/>
        <v>2047</v>
      </c>
      <c r="D244">
        <f t="shared" si="108"/>
        <v>0.18272169546230727</v>
      </c>
      <c r="E244">
        <f t="shared" si="109"/>
        <v>1.6674056413637173E-2</v>
      </c>
      <c r="F244">
        <f t="shared" si="110"/>
        <v>0.17822040809438075</v>
      </c>
      <c r="G244">
        <f t="shared" si="111"/>
        <v>10.510264965423969</v>
      </c>
      <c r="H244" t="b">
        <f t="shared" si="112"/>
        <v>0</v>
      </c>
      <c r="I244">
        <f t="shared" si="113"/>
        <v>1</v>
      </c>
      <c r="J244">
        <f t="shared" si="114"/>
        <v>1495.0220851280262</v>
      </c>
      <c r="K244">
        <f t="shared" si="115"/>
        <v>9.5959976387283579</v>
      </c>
      <c r="L244">
        <f t="shared" si="116"/>
        <v>15979.521689977815</v>
      </c>
      <c r="M244">
        <f t="shared" si="117"/>
        <v>102.56668040586469</v>
      </c>
      <c r="N244">
        <f t="shared" si="99"/>
        <v>0.379814968048652</v>
      </c>
      <c r="O244">
        <f t="shared" si="118"/>
        <v>0.99567356391999462</v>
      </c>
      <c r="P244">
        <f t="shared" si="119"/>
        <v>1504.6180827667545</v>
      </c>
      <c r="Q244">
        <f t="shared" si="120"/>
        <v>0.16995186169035792</v>
      </c>
      <c r="R244">
        <f t="shared" si="121"/>
        <v>1.5402776733287604E-2</v>
      </c>
      <c r="S244">
        <f t="shared" si="122"/>
        <v>1505.2364502411647</v>
      </c>
      <c r="T244">
        <f t="shared" si="123"/>
        <v>15979.521689977815</v>
      </c>
      <c r="U244">
        <f t="shared" si="100"/>
        <v>624037.13964559103</v>
      </c>
      <c r="V244">
        <f t="shared" si="124"/>
        <v>77.951065601540179</v>
      </c>
      <c r="W244">
        <f t="shared" si="101"/>
        <v>59374.063517762006</v>
      </c>
      <c r="X244">
        <f t="shared" si="102"/>
        <v>62911.428709291729</v>
      </c>
      <c r="Y244">
        <f t="shared" si="103"/>
        <v>37178.6454424451</v>
      </c>
      <c r="Z244">
        <f t="shared" si="125"/>
        <v>6095.6338905060538</v>
      </c>
      <c r="AA244">
        <f t="shared" si="126"/>
        <v>68.732616490934831</v>
      </c>
      <c r="AB244">
        <f t="shared" si="127"/>
        <v>241</v>
      </c>
      <c r="AC244">
        <f>$AL$7*INDEX(I_cur,MATCH(AB244-$AL$13,cpi_u,0))/INDEX(I_cur,MATCH(AB2-$AL$13,cpi_u,0))</f>
        <v>1495.0220851280271</v>
      </c>
      <c r="AD244" t="b">
        <f t="shared" si="128"/>
        <v>1</v>
      </c>
      <c r="AE244" t="b">
        <f t="shared" si="129"/>
        <v>1</v>
      </c>
      <c r="AF244" t="b">
        <f t="shared" si="104"/>
        <v>1</v>
      </c>
      <c r="AG244" t="b">
        <f t="shared" si="130"/>
        <v>1</v>
      </c>
      <c r="AH244" t="b">
        <f t="shared" si="105"/>
        <v>1</v>
      </c>
      <c r="AI244" t="b">
        <f t="shared" si="131"/>
        <v>1</v>
      </c>
    </row>
    <row r="245" spans="1:35" x14ac:dyDescent="0.35">
      <c r="A245">
        <v>243</v>
      </c>
      <c r="B245">
        <f t="shared" si="106"/>
        <v>101</v>
      </c>
      <c r="C245">
        <f t="shared" si="107"/>
        <v>2047</v>
      </c>
      <c r="D245">
        <f t="shared" si="108"/>
        <v>0.18272169546230727</v>
      </c>
      <c r="E245">
        <f t="shared" si="109"/>
        <v>1.6674056413637173E-2</v>
      </c>
      <c r="F245">
        <f t="shared" si="110"/>
        <v>0.17524875095575362</v>
      </c>
      <c r="G245">
        <f t="shared" si="111"/>
        <v>10.335016214468215</v>
      </c>
      <c r="H245" t="b">
        <f t="shared" si="112"/>
        <v>0</v>
      </c>
      <c r="I245">
        <f t="shared" si="113"/>
        <v>1</v>
      </c>
      <c r="J245">
        <f t="shared" si="114"/>
        <v>1495.0220851280262</v>
      </c>
      <c r="K245">
        <f t="shared" si="115"/>
        <v>9.6196639576398528</v>
      </c>
      <c r="L245">
        <f t="shared" si="116"/>
        <v>15713.078243856186</v>
      </c>
      <c r="M245">
        <f t="shared" si="117"/>
        <v>101.10521707313383</v>
      </c>
      <c r="N245">
        <f t="shared" si="99"/>
        <v>0.37817173159969225</v>
      </c>
      <c r="O245">
        <f t="shared" si="118"/>
        <v>0.99567358691153729</v>
      </c>
      <c r="P245">
        <f t="shared" si="119"/>
        <v>1504.6417490856661</v>
      </c>
      <c r="Q245">
        <f t="shared" si="120"/>
        <v>0.16995186169035792</v>
      </c>
      <c r="R245">
        <f t="shared" si="121"/>
        <v>1.5402776733287604E-2</v>
      </c>
      <c r="S245">
        <f t="shared" si="122"/>
        <v>1505.2616416210865</v>
      </c>
      <c r="T245">
        <f t="shared" si="123"/>
        <v>15713.078243856186</v>
      </c>
      <c r="U245">
        <f t="shared" si="100"/>
        <v>610789.51778756233</v>
      </c>
      <c r="V245">
        <f t="shared" si="124"/>
        <v>76.296250246950748</v>
      </c>
      <c r="W245">
        <f t="shared" si="101"/>
        <v>59099.038173980334</v>
      </c>
      <c r="X245">
        <f t="shared" si="102"/>
        <v>62629.962358807126</v>
      </c>
      <c r="Y245">
        <f t="shared" si="103"/>
        <v>36492.158702242858</v>
      </c>
      <c r="Z245">
        <f t="shared" si="125"/>
        <v>5968.0623111362056</v>
      </c>
      <c r="AA245">
        <f t="shared" si="126"/>
        <v>67.254359862637159</v>
      </c>
      <c r="AB245">
        <f t="shared" si="127"/>
        <v>241</v>
      </c>
      <c r="AC245">
        <f>$AL$7*INDEX(I_cur,MATCH(AB245-$AL$13,cpi_u,0))/INDEX(I_cur,MATCH(AB2-$AL$13,cpi_u,0))</f>
        <v>1495.0220851280271</v>
      </c>
      <c r="AD245" t="b">
        <f t="shared" si="128"/>
        <v>1</v>
      </c>
      <c r="AE245" t="b">
        <f t="shared" si="129"/>
        <v>1</v>
      </c>
      <c r="AF245" t="b">
        <f t="shared" si="104"/>
        <v>1</v>
      </c>
      <c r="AG245" t="b">
        <f t="shared" si="130"/>
        <v>1</v>
      </c>
      <c r="AH245" t="b">
        <f t="shared" si="105"/>
        <v>1</v>
      </c>
      <c r="AI245" t="b">
        <f t="shared" si="131"/>
        <v>1</v>
      </c>
    </row>
    <row r="246" spans="1:35" x14ac:dyDescent="0.35">
      <c r="A246">
        <v>244</v>
      </c>
      <c r="B246">
        <f t="shared" si="106"/>
        <v>101</v>
      </c>
      <c r="C246">
        <f t="shared" si="107"/>
        <v>2047</v>
      </c>
      <c r="D246">
        <f t="shared" si="108"/>
        <v>0.18272169546230727</v>
      </c>
      <c r="E246">
        <f t="shared" si="109"/>
        <v>1.6674056413637173E-2</v>
      </c>
      <c r="F246">
        <f t="shared" si="110"/>
        <v>0.17232664339589793</v>
      </c>
      <c r="G246">
        <f t="shared" si="111"/>
        <v>10.162689571072317</v>
      </c>
      <c r="H246" t="b">
        <f t="shared" si="112"/>
        <v>0</v>
      </c>
      <c r="I246">
        <f t="shared" si="113"/>
        <v>1</v>
      </c>
      <c r="J246">
        <f t="shared" si="114"/>
        <v>1495.0220851280262</v>
      </c>
      <c r="K246">
        <f t="shared" si="115"/>
        <v>9.6433886440782963</v>
      </c>
      <c r="L246">
        <f t="shared" si="116"/>
        <v>15451.077490786231</v>
      </c>
      <c r="M246">
        <f t="shared" si="117"/>
        <v>99.664577998967843</v>
      </c>
      <c r="N246">
        <f t="shared" si="99"/>
        <v>0.37653561740730346</v>
      </c>
      <c r="O246">
        <f t="shared" si="118"/>
        <v>0.99567362112057423</v>
      </c>
      <c r="P246">
        <f t="shared" si="119"/>
        <v>1504.6654737721044</v>
      </c>
      <c r="Q246">
        <f t="shared" si="120"/>
        <v>0.16995186169035792</v>
      </c>
      <c r="R246">
        <f t="shared" si="121"/>
        <v>1.5402776733287604E-2</v>
      </c>
      <c r="S246">
        <f t="shared" si="122"/>
        <v>1505.2868951297471</v>
      </c>
      <c r="T246">
        <f t="shared" si="123"/>
        <v>15451.077490786231</v>
      </c>
      <c r="U246">
        <f t="shared" si="100"/>
        <v>597750.5265159345</v>
      </c>
      <c r="V246">
        <f t="shared" si="124"/>
        <v>74.667495803633784</v>
      </c>
      <c r="W246">
        <f t="shared" si="101"/>
        <v>58818.142809105135</v>
      </c>
      <c r="X246">
        <f t="shared" si="102"/>
        <v>62342.858620964202</v>
      </c>
      <c r="Y246">
        <f t="shared" si="103"/>
        <v>35820.592622173834</v>
      </c>
      <c r="Z246">
        <f t="shared" si="125"/>
        <v>5843.1607297716564</v>
      </c>
      <c r="AA246">
        <f t="shared" si="126"/>
        <v>65.80529767370075</v>
      </c>
      <c r="AB246">
        <f t="shared" si="127"/>
        <v>241</v>
      </c>
      <c r="AC246">
        <f>$AL$7*INDEX(I_cur,MATCH(AB246-$AL$13,cpi_u,0))/INDEX(I_cur,MATCH(AB2-$AL$13,cpi_u,0))</f>
        <v>1495.0220851280271</v>
      </c>
      <c r="AD246" t="b">
        <f t="shared" si="128"/>
        <v>1</v>
      </c>
      <c r="AE246" t="b">
        <f t="shared" si="129"/>
        <v>1</v>
      </c>
      <c r="AF246" t="b">
        <f t="shared" si="104"/>
        <v>1</v>
      </c>
      <c r="AG246" t="b">
        <f t="shared" si="130"/>
        <v>1</v>
      </c>
      <c r="AH246" t="b">
        <f t="shared" si="105"/>
        <v>1</v>
      </c>
      <c r="AI246" t="b">
        <f t="shared" si="131"/>
        <v>1</v>
      </c>
    </row>
    <row r="247" spans="1:35" x14ac:dyDescent="0.35">
      <c r="A247">
        <v>245</v>
      </c>
      <c r="B247">
        <f t="shared" si="106"/>
        <v>101</v>
      </c>
      <c r="C247">
        <f t="shared" si="107"/>
        <v>2047</v>
      </c>
      <c r="D247">
        <f t="shared" si="108"/>
        <v>0.18272169546230727</v>
      </c>
      <c r="E247">
        <f t="shared" si="109"/>
        <v>1.6674056413637173E-2</v>
      </c>
      <c r="F247">
        <f t="shared" si="110"/>
        <v>0.16945325922234197</v>
      </c>
      <c r="G247">
        <f t="shared" si="111"/>
        <v>9.9932363118499747</v>
      </c>
      <c r="H247" t="b">
        <f t="shared" si="112"/>
        <v>0</v>
      </c>
      <c r="I247">
        <f t="shared" si="113"/>
        <v>1</v>
      </c>
      <c r="J247">
        <f t="shared" si="114"/>
        <v>1495.0220851280262</v>
      </c>
      <c r="K247">
        <f t="shared" si="115"/>
        <v>9.6671718419937633</v>
      </c>
      <c r="L247">
        <f t="shared" si="116"/>
        <v>15193.445353053381</v>
      </c>
      <c r="M247">
        <f t="shared" si="117"/>
        <v>98.24446646039398</v>
      </c>
      <c r="N247">
        <f t="shared" si="99"/>
        <v>0.37490659869880827</v>
      </c>
      <c r="O247">
        <f t="shared" si="118"/>
        <v>0.99567366635934185</v>
      </c>
      <c r="P247">
        <f t="shared" si="119"/>
        <v>1504.6892569700199</v>
      </c>
      <c r="Q247">
        <f t="shared" si="120"/>
        <v>0.16995186169035792</v>
      </c>
      <c r="R247">
        <f t="shared" si="121"/>
        <v>1.5402776733287604E-2</v>
      </c>
      <c r="S247">
        <f t="shared" si="122"/>
        <v>1505.312210920373</v>
      </c>
      <c r="T247">
        <f t="shared" si="123"/>
        <v>15193.445353053381</v>
      </c>
      <c r="U247">
        <f t="shared" si="100"/>
        <v>584916.63294233859</v>
      </c>
      <c r="V247">
        <f t="shared" si="124"/>
        <v>73.064360963860096</v>
      </c>
      <c r="W247">
        <f t="shared" si="101"/>
        <v>58531.252007795032</v>
      </c>
      <c r="X247">
        <f t="shared" si="102"/>
        <v>62050.004414583731</v>
      </c>
      <c r="Y247">
        <f t="shared" si="103"/>
        <v>35163.724323930321</v>
      </c>
      <c r="Z247">
        <f t="shared" si="125"/>
        <v>5720.8733265560804</v>
      </c>
      <c r="AA247">
        <f t="shared" si="126"/>
        <v>64.384851890578332</v>
      </c>
      <c r="AB247">
        <f t="shared" si="127"/>
        <v>241</v>
      </c>
      <c r="AC247">
        <f>$AL$7*INDEX(I_cur,MATCH(AB247-$AL$13,cpi_u,0))/INDEX(I_cur,MATCH(AB2-$AL$13,cpi_u,0))</f>
        <v>1495.0220851280271</v>
      </c>
      <c r="AD247" t="b">
        <f t="shared" si="128"/>
        <v>1</v>
      </c>
      <c r="AE247" t="b">
        <f t="shared" si="129"/>
        <v>1</v>
      </c>
      <c r="AF247" t="b">
        <f t="shared" si="104"/>
        <v>1</v>
      </c>
      <c r="AG247" t="b">
        <f t="shared" si="130"/>
        <v>1</v>
      </c>
      <c r="AH247" t="b">
        <f t="shared" si="105"/>
        <v>1</v>
      </c>
      <c r="AI247" t="b">
        <f t="shared" si="131"/>
        <v>1</v>
      </c>
    </row>
    <row r="248" spans="1:35" x14ac:dyDescent="0.35">
      <c r="A248">
        <v>246</v>
      </c>
      <c r="B248">
        <f t="shared" si="106"/>
        <v>101</v>
      </c>
      <c r="C248">
        <f t="shared" si="107"/>
        <v>2047</v>
      </c>
      <c r="D248">
        <f t="shared" si="108"/>
        <v>0.18272169546230727</v>
      </c>
      <c r="E248">
        <f t="shared" si="109"/>
        <v>1.6674056413637173E-2</v>
      </c>
      <c r="F248">
        <f t="shared" si="110"/>
        <v>0.16662778601859396</v>
      </c>
      <c r="G248">
        <f t="shared" si="111"/>
        <v>9.8266085258313804</v>
      </c>
      <c r="H248" t="b">
        <f t="shared" si="112"/>
        <v>0</v>
      </c>
      <c r="I248">
        <f t="shared" si="113"/>
        <v>1</v>
      </c>
      <c r="J248">
        <f t="shared" si="114"/>
        <v>1495.0220851280262</v>
      </c>
      <c r="K248">
        <f t="shared" si="115"/>
        <v>9.6910136956913373</v>
      </c>
      <c r="L248">
        <f t="shared" si="116"/>
        <v>14940.108988119056</v>
      </c>
      <c r="M248">
        <f t="shared" si="117"/>
        <v>96.844589962418098</v>
      </c>
      <c r="N248">
        <f t="shared" si="99"/>
        <v>0.37328464869466943</v>
      </c>
      <c r="O248">
        <f t="shared" si="118"/>
        <v>0.99567372244242125</v>
      </c>
      <c r="P248">
        <f t="shared" si="119"/>
        <v>1504.7130988237175</v>
      </c>
      <c r="Q248">
        <f t="shared" si="120"/>
        <v>0.16995186169035792</v>
      </c>
      <c r="R248">
        <f t="shared" si="121"/>
        <v>1.5402776733287604E-2</v>
      </c>
      <c r="S248">
        <f t="shared" si="122"/>
        <v>1505.3375891465678</v>
      </c>
      <c r="T248">
        <f t="shared" si="123"/>
        <v>14940.108988119056</v>
      </c>
      <c r="U248">
        <f t="shared" si="100"/>
        <v>572284.36321967165</v>
      </c>
      <c r="V248">
        <f t="shared" si="124"/>
        <v>71.486411794989806</v>
      </c>
      <c r="W248">
        <f t="shared" si="101"/>
        <v>58238.237710935362</v>
      </c>
      <c r="X248">
        <f t="shared" si="102"/>
        <v>61751.284426708015</v>
      </c>
      <c r="Y248">
        <f t="shared" si="103"/>
        <v>34521.334808855478</v>
      </c>
      <c r="Z248">
        <f t="shared" si="125"/>
        <v>5601.1454449252096</v>
      </c>
      <c r="AA248">
        <f t="shared" si="126"/>
        <v>62.992455938526163</v>
      </c>
      <c r="AB248">
        <f t="shared" si="127"/>
        <v>241</v>
      </c>
      <c r="AC248">
        <f>$AL$7*INDEX(I_cur,MATCH(AB248-$AL$13,cpi_u,0))/INDEX(I_cur,MATCH(AB2-$AL$13,cpi_u,0))</f>
        <v>1495.0220851280271</v>
      </c>
      <c r="AD248" t="b">
        <f t="shared" si="128"/>
        <v>1</v>
      </c>
      <c r="AE248" t="b">
        <f t="shared" si="129"/>
        <v>1</v>
      </c>
      <c r="AF248" t="b">
        <f t="shared" si="104"/>
        <v>1</v>
      </c>
      <c r="AG248" t="b">
        <f t="shared" si="130"/>
        <v>1</v>
      </c>
      <c r="AH248" t="b">
        <f t="shared" si="105"/>
        <v>1</v>
      </c>
      <c r="AI248" t="b">
        <f t="shared" si="131"/>
        <v>1</v>
      </c>
    </row>
    <row r="249" spans="1:35" x14ac:dyDescent="0.35">
      <c r="A249">
        <v>247</v>
      </c>
      <c r="B249">
        <f t="shared" si="106"/>
        <v>101</v>
      </c>
      <c r="C249">
        <f t="shared" si="107"/>
        <v>2047</v>
      </c>
      <c r="D249">
        <f t="shared" si="108"/>
        <v>0.18272169546230727</v>
      </c>
      <c r="E249">
        <f t="shared" si="109"/>
        <v>1.6674056413637173E-2</v>
      </c>
      <c r="F249">
        <f t="shared" si="110"/>
        <v>0.16384942491444046</v>
      </c>
      <c r="G249">
        <f t="shared" si="111"/>
        <v>9.66275910091694</v>
      </c>
      <c r="H249" t="b">
        <f t="shared" si="112"/>
        <v>0</v>
      </c>
      <c r="I249">
        <f t="shared" si="113"/>
        <v>1</v>
      </c>
      <c r="J249">
        <f t="shared" si="114"/>
        <v>1495.0220851280262</v>
      </c>
      <c r="K249">
        <f t="shared" si="115"/>
        <v>9.7149143498320001</v>
      </c>
      <c r="L249">
        <f t="shared" si="116"/>
        <v>14690.99676802527</v>
      </c>
      <c r="M249">
        <f t="shared" si="117"/>
        <v>95.464660177780758</v>
      </c>
      <c r="N249">
        <f t="shared" si="99"/>
        <v>0.37166974061105162</v>
      </c>
      <c r="O249">
        <f t="shared" si="118"/>
        <v>0.99567378918671057</v>
      </c>
      <c r="P249">
        <f t="shared" si="119"/>
        <v>1504.7369994778583</v>
      </c>
      <c r="Q249">
        <f t="shared" si="120"/>
        <v>0.16995186169035792</v>
      </c>
      <c r="R249">
        <f t="shared" si="121"/>
        <v>1.5402776733287604E-2</v>
      </c>
      <c r="S249">
        <f t="shared" si="122"/>
        <v>1505.3630299623148</v>
      </c>
      <c r="T249">
        <f t="shared" si="123"/>
        <v>14690.99676802527</v>
      </c>
      <c r="U249">
        <f t="shared" si="100"/>
        <v>559850.30154407676</v>
      </c>
      <c r="V249">
        <f t="shared" si="124"/>
        <v>69.933221614805404</v>
      </c>
      <c r="W249">
        <f t="shared" si="101"/>
        <v>57938.969159538559</v>
      </c>
      <c r="X249">
        <f t="shared" si="102"/>
        <v>61446.581068166131</v>
      </c>
      <c r="Y249">
        <f t="shared" si="103"/>
        <v>33893.208892575713</v>
      </c>
      <c r="Z249">
        <f t="shared" si="125"/>
        <v>5483.9235675268374</v>
      </c>
      <c r="AA249">
        <f t="shared" si="126"/>
        <v>61.627554474888804</v>
      </c>
      <c r="AB249">
        <f t="shared" si="127"/>
        <v>241</v>
      </c>
      <c r="AC249">
        <f>$AL$7*INDEX(I_cur,MATCH(AB249-$AL$13,cpi_u,0))/INDEX(I_cur,MATCH(AB2-$AL$13,cpi_u,0))</f>
        <v>1495.0220851280271</v>
      </c>
      <c r="AD249" t="b">
        <f t="shared" si="128"/>
        <v>1</v>
      </c>
      <c r="AE249" t="b">
        <f t="shared" si="129"/>
        <v>1</v>
      </c>
      <c r="AF249" t="b">
        <f t="shared" si="104"/>
        <v>1</v>
      </c>
      <c r="AG249" t="b">
        <f t="shared" si="130"/>
        <v>1</v>
      </c>
      <c r="AH249" t="b">
        <f t="shared" si="105"/>
        <v>1</v>
      </c>
      <c r="AI249" t="b">
        <f t="shared" si="131"/>
        <v>1</v>
      </c>
    </row>
    <row r="250" spans="1:35" x14ac:dyDescent="0.35">
      <c r="A250">
        <v>248</v>
      </c>
      <c r="B250">
        <f t="shared" si="106"/>
        <v>101</v>
      </c>
      <c r="C250">
        <f t="shared" si="107"/>
        <v>2047</v>
      </c>
      <c r="D250">
        <f t="shared" si="108"/>
        <v>0.18272169546230727</v>
      </c>
      <c r="E250">
        <f t="shared" si="109"/>
        <v>1.6674056413637173E-2</v>
      </c>
      <c r="F250">
        <f t="shared" si="110"/>
        <v>0.16111739036007505</v>
      </c>
      <c r="G250">
        <f t="shared" si="111"/>
        <v>9.5016417105568642</v>
      </c>
      <c r="H250" t="b">
        <f t="shared" si="112"/>
        <v>0</v>
      </c>
      <c r="I250">
        <f t="shared" si="113"/>
        <v>1</v>
      </c>
      <c r="J250">
        <f t="shared" si="114"/>
        <v>1495.0220851280262</v>
      </c>
      <c r="K250">
        <f t="shared" si="115"/>
        <v>9.7388739494335077</v>
      </c>
      <c r="L250">
        <f t="shared" si="116"/>
        <v>14446.038259142655</v>
      </c>
      <c r="M250">
        <f t="shared" si="117"/>
        <v>94.104392887571535</v>
      </c>
      <c r="N250">
        <f t="shared" si="99"/>
        <v>0.37006184766232847</v>
      </c>
      <c r="O250">
        <f t="shared" si="118"/>
        <v>0.99567386641140154</v>
      </c>
      <c r="P250">
        <f t="shared" si="119"/>
        <v>1504.7609590774598</v>
      </c>
      <c r="Q250">
        <f t="shared" si="120"/>
        <v>0.16995186169035792</v>
      </c>
      <c r="R250">
        <f t="shared" si="121"/>
        <v>1.5402776733287604E-2</v>
      </c>
      <c r="S250">
        <f t="shared" si="122"/>
        <v>1505.3885335219766</v>
      </c>
      <c r="T250">
        <f t="shared" si="123"/>
        <v>14446.038259142655</v>
      </c>
      <c r="U250">
        <f t="shared" si="100"/>
        <v>547611.08917398856</v>
      </c>
      <c r="V250">
        <f t="shared" si="124"/>
        <v>68.40437086897677</v>
      </c>
      <c r="W250">
        <f t="shared" si="101"/>
        <v>57633.312837460689</v>
      </c>
      <c r="X250">
        <f t="shared" si="102"/>
        <v>61135.774428260964</v>
      </c>
      <c r="Y250">
        <f t="shared" si="103"/>
        <v>33279.135140771235</v>
      </c>
      <c r="Z250">
        <f t="shared" si="125"/>
        <v>5369.1552926328786</v>
      </c>
      <c r="AA250">
        <f t="shared" si="126"/>
        <v>60.289603166836898</v>
      </c>
      <c r="AB250">
        <f t="shared" si="127"/>
        <v>241</v>
      </c>
      <c r="AC250">
        <f>$AL$7*INDEX(I_cur,MATCH(AB250-$AL$13,cpi_u,0))/INDEX(I_cur,MATCH(AB2-$AL$13,cpi_u,0))</f>
        <v>1495.0220851280271</v>
      </c>
      <c r="AD250" t="b">
        <f t="shared" si="128"/>
        <v>1</v>
      </c>
      <c r="AE250" t="b">
        <f t="shared" si="129"/>
        <v>1</v>
      </c>
      <c r="AF250" t="b">
        <f t="shared" si="104"/>
        <v>1</v>
      </c>
      <c r="AG250" t="b">
        <f t="shared" si="130"/>
        <v>1</v>
      </c>
      <c r="AH250" t="b">
        <f t="shared" si="105"/>
        <v>1</v>
      </c>
      <c r="AI250" t="b">
        <f t="shared" si="131"/>
        <v>1</v>
      </c>
    </row>
    <row r="251" spans="1:35" x14ac:dyDescent="0.35">
      <c r="A251">
        <v>249</v>
      </c>
      <c r="B251">
        <f t="shared" si="106"/>
        <v>101</v>
      </c>
      <c r="C251">
        <f t="shared" si="107"/>
        <v>2047</v>
      </c>
      <c r="D251">
        <f t="shared" si="108"/>
        <v>0.18272169546230727</v>
      </c>
      <c r="E251">
        <f t="shared" si="109"/>
        <v>1.6674056413637173E-2</v>
      </c>
      <c r="F251">
        <f t="shared" si="110"/>
        <v>0.15843090990399317</v>
      </c>
      <c r="G251">
        <f t="shared" si="111"/>
        <v>9.3432108006528711</v>
      </c>
      <c r="H251" t="b">
        <f t="shared" si="112"/>
        <v>0</v>
      </c>
      <c r="I251">
        <f t="shared" si="113"/>
        <v>1</v>
      </c>
      <c r="J251">
        <f t="shared" si="114"/>
        <v>1495.0220851280262</v>
      </c>
      <c r="K251">
        <f t="shared" si="115"/>
        <v>9.7628926398712714</v>
      </c>
      <c r="L251">
        <f t="shared" si="116"/>
        <v>14205.164202256148</v>
      </c>
      <c r="M251">
        <f t="shared" si="117"/>
        <v>92.763507922689485</v>
      </c>
      <c r="N251">
        <f t="shared" si="99"/>
        <v>0.36846094306353477</v>
      </c>
      <c r="O251">
        <f t="shared" si="118"/>
        <v>0.99567395393795233</v>
      </c>
      <c r="P251">
        <f t="shared" si="119"/>
        <v>1504.7849777678975</v>
      </c>
      <c r="Q251">
        <f t="shared" si="120"/>
        <v>0.16995186169035792</v>
      </c>
      <c r="R251">
        <f t="shared" si="121"/>
        <v>1.5402776733287604E-2</v>
      </c>
      <c r="S251">
        <f t="shared" si="122"/>
        <v>1505.4140999802967</v>
      </c>
      <c r="T251">
        <f t="shared" si="123"/>
        <v>14205.164202256148</v>
      </c>
      <c r="U251">
        <f t="shared" si="100"/>
        <v>535563.42346595007</v>
      </c>
      <c r="V251">
        <f t="shared" si="124"/>
        <v>66.899447010621003</v>
      </c>
      <c r="W251">
        <f t="shared" si="101"/>
        <v>57321.132412909596</v>
      </c>
      <c r="X251">
        <f t="shared" si="102"/>
        <v>60818.742228560892</v>
      </c>
      <c r="Y251">
        <f t="shared" si="103"/>
        <v>32678.905806062688</v>
      </c>
      <c r="Z251">
        <f t="shared" si="125"/>
        <v>5256.7893110336763</v>
      </c>
      <c r="AA251">
        <f t="shared" si="126"/>
        <v>58.978068473471907</v>
      </c>
      <c r="AB251">
        <f t="shared" si="127"/>
        <v>241</v>
      </c>
      <c r="AC251">
        <f>$AL$7*INDEX(I_cur,MATCH(AB251-$AL$13,cpi_u,0))/INDEX(I_cur,MATCH(AB2-$AL$13,cpi_u,0))</f>
        <v>1495.0220851280271</v>
      </c>
      <c r="AD251" t="b">
        <f t="shared" si="128"/>
        <v>1</v>
      </c>
      <c r="AE251" t="b">
        <f t="shared" si="129"/>
        <v>1</v>
      </c>
      <c r="AF251" t="b">
        <f t="shared" si="104"/>
        <v>1</v>
      </c>
      <c r="AG251" t="b">
        <f t="shared" si="130"/>
        <v>1</v>
      </c>
      <c r="AH251" t="b">
        <f t="shared" si="105"/>
        <v>1</v>
      </c>
      <c r="AI251" t="b">
        <f t="shared" si="131"/>
        <v>1</v>
      </c>
    </row>
    <row r="252" spans="1:35" x14ac:dyDescent="0.35">
      <c r="A252">
        <v>250</v>
      </c>
      <c r="B252">
        <f t="shared" si="106"/>
        <v>101</v>
      </c>
      <c r="C252">
        <f t="shared" si="107"/>
        <v>2047</v>
      </c>
      <c r="D252">
        <f t="shared" si="108"/>
        <v>0.18272169546230727</v>
      </c>
      <c r="E252">
        <f t="shared" si="109"/>
        <v>1.6674056413637173E-2</v>
      </c>
      <c r="F252">
        <f t="shared" si="110"/>
        <v>0.15578922397459011</v>
      </c>
      <c r="G252">
        <f t="shared" si="111"/>
        <v>9.1874215766782807</v>
      </c>
      <c r="H252" t="b">
        <f t="shared" si="112"/>
        <v>0</v>
      </c>
      <c r="I252">
        <f t="shared" si="113"/>
        <v>1</v>
      </c>
      <c r="J252">
        <f t="shared" si="114"/>
        <v>1495.0220851280262</v>
      </c>
      <c r="K252">
        <f t="shared" si="115"/>
        <v>9.7869705668792317</v>
      </c>
      <c r="L252">
        <f t="shared" si="116"/>
        <v>13968.306492982751</v>
      </c>
      <c r="M252">
        <f t="shared" si="117"/>
        <v>91.441729106137785</v>
      </c>
      <c r="N252">
        <f t="shared" si="99"/>
        <v>0.36686700003276534</v>
      </c>
      <c r="O252">
        <f t="shared" si="118"/>
        <v>0.99567405159006339</v>
      </c>
      <c r="P252">
        <f t="shared" si="119"/>
        <v>1504.8090556949055</v>
      </c>
      <c r="Q252">
        <f t="shared" si="120"/>
        <v>0.16995186169035792</v>
      </c>
      <c r="R252">
        <f t="shared" si="121"/>
        <v>1.5402776733287604E-2</v>
      </c>
      <c r="S252">
        <f t="shared" si="122"/>
        <v>1505.4397294924004</v>
      </c>
      <c r="T252">
        <f t="shared" si="123"/>
        <v>13968.306492982751</v>
      </c>
      <c r="U252">
        <f t="shared" si="100"/>
        <v>523704.05692690465</v>
      </c>
      <c r="V252">
        <f t="shared" si="124"/>
        <v>65.418044381920311</v>
      </c>
      <c r="W252">
        <f t="shared" si="101"/>
        <v>57002.288678718767</v>
      </c>
      <c r="X252">
        <f t="shared" si="102"/>
        <v>60495.359775778234</v>
      </c>
      <c r="Y252">
        <f t="shared" si="103"/>
        <v>32092.316765995416</v>
      </c>
      <c r="Z252">
        <f t="shared" si="125"/>
        <v>5146.7753834049199</v>
      </c>
      <c r="AA252">
        <f t="shared" si="126"/>
        <v>57.692427432213208</v>
      </c>
      <c r="AB252">
        <f t="shared" si="127"/>
        <v>241</v>
      </c>
      <c r="AC252">
        <f>$AL$7*INDEX(I_cur,MATCH(AB252-$AL$13,cpi_u,0))/INDEX(I_cur,MATCH(AB2-$AL$13,cpi_u,0))</f>
        <v>1495.0220851280271</v>
      </c>
      <c r="AD252" t="b">
        <f t="shared" si="128"/>
        <v>1</v>
      </c>
      <c r="AE252" t="b">
        <f t="shared" si="129"/>
        <v>1</v>
      </c>
      <c r="AF252" t="b">
        <f t="shared" si="104"/>
        <v>1</v>
      </c>
      <c r="AG252" t="b">
        <f t="shared" si="130"/>
        <v>1</v>
      </c>
      <c r="AH252" t="b">
        <f t="shared" si="105"/>
        <v>1</v>
      </c>
      <c r="AI252" t="b">
        <f t="shared" si="131"/>
        <v>1</v>
      </c>
    </row>
    <row r="253" spans="1:35" x14ac:dyDescent="0.35">
      <c r="A253">
        <v>251</v>
      </c>
      <c r="B253">
        <f t="shared" si="106"/>
        <v>101</v>
      </c>
      <c r="C253">
        <f t="shared" si="107"/>
        <v>2047</v>
      </c>
      <c r="D253">
        <f t="shared" si="108"/>
        <v>0.18272169546230727</v>
      </c>
      <c r="E253">
        <f t="shared" si="109"/>
        <v>1.6674056413637173E-2</v>
      </c>
      <c r="F253">
        <f t="shared" si="110"/>
        <v>0.15319158566540103</v>
      </c>
      <c r="G253">
        <f t="shared" si="111"/>
        <v>9.0342299910128805</v>
      </c>
      <c r="H253" t="b">
        <f t="shared" si="112"/>
        <v>0</v>
      </c>
      <c r="I253">
        <f t="shared" si="113"/>
        <v>1</v>
      </c>
      <c r="J253">
        <f t="shared" si="114"/>
        <v>1495.0220851280262</v>
      </c>
      <c r="K253">
        <f t="shared" si="115"/>
        <v>9.8111078765507518</v>
      </c>
      <c r="L253">
        <f t="shared" si="116"/>
        <v>13735.398162515781</v>
      </c>
      <c r="M253">
        <f t="shared" si="117"/>
        <v>90.138784196140605</v>
      </c>
      <c r="N253">
        <f t="shared" si="99"/>
        <v>0.36527999179352089</v>
      </c>
      <c r="O253">
        <f t="shared" si="118"/>
        <v>0.99567415919365132</v>
      </c>
      <c r="P253">
        <f t="shared" si="119"/>
        <v>1504.833193004577</v>
      </c>
      <c r="Q253">
        <f t="shared" si="120"/>
        <v>0.16995186169035792</v>
      </c>
      <c r="R253">
        <f t="shared" si="121"/>
        <v>1.5402776733287604E-2</v>
      </c>
      <c r="S253">
        <f t="shared" si="122"/>
        <v>1505.4654222137947</v>
      </c>
      <c r="T253">
        <f t="shared" si="123"/>
        <v>13735.398162515781</v>
      </c>
      <c r="U253">
        <f t="shared" si="100"/>
        <v>512029.79628267849</v>
      </c>
      <c r="V253">
        <f t="shared" si="124"/>
        <v>63.95976409776226</v>
      </c>
      <c r="W253">
        <f t="shared" si="101"/>
        <v>56676.639491361027</v>
      </c>
      <c r="X253">
        <f t="shared" si="102"/>
        <v>60165.499913716441</v>
      </c>
      <c r="Y253">
        <f t="shared" si="103"/>
        <v>31519.167462101144</v>
      </c>
      <c r="Z253">
        <f t="shared" si="125"/>
        <v>5039.0643181377218</v>
      </c>
      <c r="AA253">
        <f t="shared" si="126"/>
        <v>56.432167449385069</v>
      </c>
      <c r="AB253">
        <f t="shared" si="127"/>
        <v>241</v>
      </c>
      <c r="AC253">
        <f>$AL$7*INDEX(I_cur,MATCH(AB253-$AL$13,cpi_u,0))/INDEX(I_cur,MATCH(AB2-$AL$13,cpi_u,0))</f>
        <v>1495.0220851280271</v>
      </c>
      <c r="AD253" t="b">
        <f t="shared" si="128"/>
        <v>1</v>
      </c>
      <c r="AE253" t="b">
        <f t="shared" si="129"/>
        <v>1</v>
      </c>
      <c r="AF253" t="b">
        <f t="shared" si="104"/>
        <v>1</v>
      </c>
      <c r="AG253" t="b">
        <f t="shared" si="130"/>
        <v>1</v>
      </c>
      <c r="AH253" t="b">
        <f t="shared" si="105"/>
        <v>1</v>
      </c>
      <c r="AI253" t="b">
        <f t="shared" si="131"/>
        <v>1</v>
      </c>
    </row>
    <row r="254" spans="1:35" x14ac:dyDescent="0.35">
      <c r="A254">
        <v>252</v>
      </c>
      <c r="B254">
        <f t="shared" si="106"/>
        <v>102</v>
      </c>
      <c r="C254">
        <f t="shared" si="107"/>
        <v>2047</v>
      </c>
      <c r="D254">
        <f t="shared" si="108"/>
        <v>0.20510945922754961</v>
      </c>
      <c r="E254">
        <f t="shared" si="109"/>
        <v>1.8947435415679781E-2</v>
      </c>
      <c r="F254">
        <f t="shared" si="110"/>
        <v>0.17117548928511389</v>
      </c>
      <c r="G254">
        <f t="shared" si="111"/>
        <v>8.8630545017277669</v>
      </c>
      <c r="H254" t="b">
        <f t="shared" si="112"/>
        <v>0</v>
      </c>
      <c r="I254">
        <f t="shared" si="113"/>
        <v>1</v>
      </c>
      <c r="J254">
        <f t="shared" si="114"/>
        <v>1495.0220851280262</v>
      </c>
      <c r="K254">
        <f t="shared" si="115"/>
        <v>9.8353047153394986</v>
      </c>
      <c r="L254">
        <f t="shared" si="116"/>
        <v>13506.373358690225</v>
      </c>
      <c r="M254">
        <f t="shared" si="117"/>
        <v>88.854404830070493</v>
      </c>
      <c r="N254">
        <f t="shared" si="99"/>
        <v>0.36369989157700294</v>
      </c>
      <c r="O254">
        <f t="shared" si="118"/>
        <v>0.99567427657682628</v>
      </c>
      <c r="P254">
        <f t="shared" si="119"/>
        <v>1504.8573898433658</v>
      </c>
      <c r="Q254">
        <f t="shared" si="120"/>
        <v>0.19077501638668545</v>
      </c>
      <c r="R254">
        <f t="shared" si="121"/>
        <v>1.7485186804619191E-2</v>
      </c>
      <c r="S254">
        <f t="shared" si="122"/>
        <v>1505.4911783003713</v>
      </c>
      <c r="T254">
        <f t="shared" si="123"/>
        <v>13506.373358690225</v>
      </c>
      <c r="U254">
        <f t="shared" si="100"/>
        <v>500537.50156236877</v>
      </c>
      <c r="V254">
        <f t="shared" si="124"/>
        <v>62.524213931366923</v>
      </c>
      <c r="W254">
        <f t="shared" si="101"/>
        <v>56474.60494176067</v>
      </c>
      <c r="X254">
        <f t="shared" si="102"/>
        <v>59955.838778261888</v>
      </c>
      <c r="Y254">
        <f t="shared" si="103"/>
        <v>30854.36522616915</v>
      </c>
      <c r="Z254">
        <f t="shared" si="125"/>
        <v>4933.6079496225948</v>
      </c>
      <c r="AA254">
        <f t="shared" si="126"/>
        <v>55.196786094921819</v>
      </c>
      <c r="AB254">
        <f t="shared" si="127"/>
        <v>241</v>
      </c>
      <c r="AC254">
        <f>$AL$7*INDEX(I_cur,MATCH(AB254-$AL$13,cpi_u,0))/INDEX(I_cur,MATCH(AB2-$AL$13,cpi_u,0))</f>
        <v>1495.0220851280271</v>
      </c>
      <c r="AD254" t="b">
        <f t="shared" si="128"/>
        <v>1</v>
      </c>
      <c r="AE254" t="b">
        <f t="shared" si="129"/>
        <v>1</v>
      </c>
      <c r="AF254" t="b">
        <f t="shared" si="104"/>
        <v>1</v>
      </c>
      <c r="AG254" t="b">
        <f t="shared" si="130"/>
        <v>1</v>
      </c>
      <c r="AH254" t="b">
        <f t="shared" si="105"/>
        <v>1</v>
      </c>
      <c r="AI254" t="b">
        <f t="shared" si="131"/>
        <v>1</v>
      </c>
    </row>
    <row r="255" spans="1:35" x14ac:dyDescent="0.35">
      <c r="A255">
        <v>253</v>
      </c>
      <c r="B255">
        <f t="shared" si="106"/>
        <v>102</v>
      </c>
      <c r="C255">
        <f t="shared" si="107"/>
        <v>2048</v>
      </c>
      <c r="D255">
        <f t="shared" si="108"/>
        <v>0.20445310895802146</v>
      </c>
      <c r="E255">
        <f t="shared" si="109"/>
        <v>1.8879955416795546E-2</v>
      </c>
      <c r="F255">
        <f t="shared" si="110"/>
        <v>0.16733407384924931</v>
      </c>
      <c r="G255">
        <f t="shared" si="111"/>
        <v>8.6957204278785181</v>
      </c>
      <c r="H255" t="b">
        <f t="shared" si="112"/>
        <v>1</v>
      </c>
      <c r="I255">
        <f t="shared" si="113"/>
        <v>1.03</v>
      </c>
      <c r="J255">
        <f t="shared" si="114"/>
        <v>1539.8727476818669</v>
      </c>
      <c r="K255">
        <f t="shared" si="115"/>
        <v>9.8595612300603257</v>
      </c>
      <c r="L255">
        <f t="shared" si="116"/>
        <v>13647.976088429676</v>
      </c>
      <c r="M255">
        <f t="shared" si="117"/>
        <v>87.385828545146722</v>
      </c>
      <c r="N255">
        <f t="shared" si="99"/>
        <v>0.36212667262435683</v>
      </c>
      <c r="O255">
        <f t="shared" si="118"/>
        <v>0.99567440356986459</v>
      </c>
      <c r="P255">
        <f t="shared" si="119"/>
        <v>1549.7323089119272</v>
      </c>
      <c r="Q255">
        <f t="shared" si="120"/>
        <v>0.19016453633424807</v>
      </c>
      <c r="R255">
        <f t="shared" si="121"/>
        <v>1.742344064691026E-2</v>
      </c>
      <c r="S255">
        <f t="shared" si="122"/>
        <v>1550.3676604622465</v>
      </c>
      <c r="T255">
        <f t="shared" si="123"/>
        <v>13647.976088429676</v>
      </c>
      <c r="U255">
        <f t="shared" si="100"/>
        <v>488855.93224269873</v>
      </c>
      <c r="V255">
        <f t="shared" si="124"/>
        <v>61.065020690266422</v>
      </c>
      <c r="W255">
        <f t="shared" si="101"/>
        <v>56217.99094131693</v>
      </c>
      <c r="X255">
        <f t="shared" si="102"/>
        <v>59691.919339135988</v>
      </c>
      <c r="Y255">
        <f t="shared" si="103"/>
        <v>30208.310133902472</v>
      </c>
      <c r="Z255">
        <f t="shared" si="125"/>
        <v>4963.7674236074017</v>
      </c>
      <c r="AA255">
        <f t="shared" si="126"/>
        <v>53.895489123540116</v>
      </c>
      <c r="AB255">
        <f t="shared" si="127"/>
        <v>253</v>
      </c>
      <c r="AC255">
        <f>$AL$7*INDEX(I_cur,MATCH(AB255-$AL$13,cpi_u,0))/INDEX(I_cur,MATCH(AB2-$AL$13,cpi_u,0))</f>
        <v>1539.8727476818683</v>
      </c>
      <c r="AD255" t="b">
        <f t="shared" si="128"/>
        <v>1</v>
      </c>
      <c r="AE255" t="b">
        <f t="shared" si="129"/>
        <v>1</v>
      </c>
      <c r="AF255" t="b">
        <f t="shared" si="104"/>
        <v>1</v>
      </c>
      <c r="AG255" t="b">
        <f t="shared" si="130"/>
        <v>1</v>
      </c>
      <c r="AH255" t="b">
        <f t="shared" si="105"/>
        <v>1</v>
      </c>
      <c r="AI255" t="b">
        <f t="shared" si="131"/>
        <v>1</v>
      </c>
    </row>
    <row r="256" spans="1:35" x14ac:dyDescent="0.35">
      <c r="A256">
        <v>254</v>
      </c>
      <c r="B256">
        <f t="shared" si="106"/>
        <v>102</v>
      </c>
      <c r="C256">
        <f t="shared" si="107"/>
        <v>2048</v>
      </c>
      <c r="D256">
        <f t="shared" si="108"/>
        <v>0.20445310895802146</v>
      </c>
      <c r="E256">
        <f t="shared" si="109"/>
        <v>1.8879955416795546E-2</v>
      </c>
      <c r="F256">
        <f t="shared" si="110"/>
        <v>0.16417481399526471</v>
      </c>
      <c r="G256">
        <f t="shared" si="111"/>
        <v>8.5315456138832531</v>
      </c>
      <c r="H256" t="b">
        <f t="shared" si="112"/>
        <v>0</v>
      </c>
      <c r="I256">
        <f t="shared" si="113"/>
        <v>1</v>
      </c>
      <c r="J256">
        <f t="shared" si="114"/>
        <v>1539.8727476818669</v>
      </c>
      <c r="K256">
        <f t="shared" si="115"/>
        <v>9.8838775678902078</v>
      </c>
      <c r="L256">
        <f t="shared" si="116"/>
        <v>13390.302908350634</v>
      </c>
      <c r="M256">
        <f t="shared" si="117"/>
        <v>85.947436073753124</v>
      </c>
      <c r="N256">
        <f t="shared" si="99"/>
        <v>0.36056030818886586</v>
      </c>
      <c r="O256">
        <f t="shared" si="118"/>
        <v>0.99567454000518818</v>
      </c>
      <c r="P256">
        <f t="shared" si="119"/>
        <v>1549.7566252497572</v>
      </c>
      <c r="Q256">
        <f t="shared" si="120"/>
        <v>0.19016453633424807</v>
      </c>
      <c r="R256">
        <f t="shared" si="121"/>
        <v>1.742344064691026E-2</v>
      </c>
      <c r="S256">
        <f t="shared" si="122"/>
        <v>1550.3935437483997</v>
      </c>
      <c r="T256">
        <f t="shared" si="123"/>
        <v>13390.302908350634</v>
      </c>
      <c r="U256">
        <f t="shared" si="100"/>
        <v>477385.21833256364</v>
      </c>
      <c r="V256">
        <f t="shared" si="124"/>
        <v>59.632166272317427</v>
      </c>
      <c r="W256">
        <f t="shared" si="101"/>
        <v>55955.302818251643</v>
      </c>
      <c r="X256">
        <f t="shared" si="102"/>
        <v>59422.152172456787</v>
      </c>
      <c r="Y256">
        <f t="shared" si="103"/>
        <v>29577.583401862881</v>
      </c>
      <c r="Z256">
        <f t="shared" si="125"/>
        <v>4848.9858376332631</v>
      </c>
      <c r="AA256">
        <f t="shared" si="126"/>
        <v>52.624851295099297</v>
      </c>
      <c r="AB256">
        <f t="shared" si="127"/>
        <v>253</v>
      </c>
      <c r="AC256">
        <f>$AL$7*INDEX(I_cur,MATCH(AB256-$AL$13,cpi_u,0))/INDEX(I_cur,MATCH(AB2-$AL$13,cpi_u,0))</f>
        <v>1539.8727476818683</v>
      </c>
      <c r="AD256" t="b">
        <f t="shared" si="128"/>
        <v>1</v>
      </c>
      <c r="AE256" t="b">
        <f t="shared" si="129"/>
        <v>1</v>
      </c>
      <c r="AF256" t="b">
        <f t="shared" si="104"/>
        <v>1</v>
      </c>
      <c r="AG256" t="b">
        <f t="shared" si="130"/>
        <v>1</v>
      </c>
      <c r="AH256" t="b">
        <f t="shared" si="105"/>
        <v>1</v>
      </c>
      <c r="AI256" t="b">
        <f t="shared" si="131"/>
        <v>1</v>
      </c>
    </row>
    <row r="257" spans="1:35" x14ac:dyDescent="0.35">
      <c r="A257">
        <v>255</v>
      </c>
      <c r="B257">
        <f t="shared" si="106"/>
        <v>102</v>
      </c>
      <c r="C257">
        <f t="shared" si="107"/>
        <v>2048</v>
      </c>
      <c r="D257">
        <f t="shared" si="108"/>
        <v>0.20445310895802146</v>
      </c>
      <c r="E257">
        <f t="shared" si="109"/>
        <v>1.8879955416795546E-2</v>
      </c>
      <c r="F257">
        <f t="shared" si="110"/>
        <v>0.16107520082647342</v>
      </c>
      <c r="G257">
        <f t="shared" si="111"/>
        <v>8.3704704130567791</v>
      </c>
      <c r="H257" t="b">
        <f t="shared" si="112"/>
        <v>0</v>
      </c>
      <c r="I257">
        <f t="shared" si="113"/>
        <v>1</v>
      </c>
      <c r="J257">
        <f t="shared" si="114"/>
        <v>1539.8727476818669</v>
      </c>
      <c r="K257">
        <f t="shared" si="115"/>
        <v>9.9082538763690469</v>
      </c>
      <c r="L257">
        <f t="shared" si="116"/>
        <v>13137.494586423585</v>
      </c>
      <c r="M257">
        <f t="shared" si="117"/>
        <v>84.53271990017808</v>
      </c>
      <c r="N257">
        <f t="shared" si="99"/>
        <v>0.35900077153809518</v>
      </c>
      <c r="O257">
        <f t="shared" si="118"/>
        <v>0.99567468571733697</v>
      </c>
      <c r="P257">
        <f t="shared" si="119"/>
        <v>1549.7810015582361</v>
      </c>
      <c r="Q257">
        <f t="shared" si="120"/>
        <v>0.19016453633424807</v>
      </c>
      <c r="R257">
        <f t="shared" si="121"/>
        <v>1.742344064691026E-2</v>
      </c>
      <c r="S257">
        <f t="shared" si="122"/>
        <v>1550.4194908697191</v>
      </c>
      <c r="T257">
        <f t="shared" si="123"/>
        <v>13137.494586423585</v>
      </c>
      <c r="U257">
        <f t="shared" si="100"/>
        <v>466121.33900493867</v>
      </c>
      <c r="V257">
        <f t="shared" si="124"/>
        <v>58.225148419350873</v>
      </c>
      <c r="W257">
        <f t="shared" si="101"/>
        <v>55686.397060534859</v>
      </c>
      <c r="X257">
        <f t="shared" si="102"/>
        <v>59146.40793449818</v>
      </c>
      <c r="Y257">
        <f t="shared" si="103"/>
        <v>28961.91864936471</v>
      </c>
      <c r="Z257">
        <f t="shared" si="125"/>
        <v>4736.8590969104444</v>
      </c>
      <c r="AA257">
        <f t="shared" si="126"/>
        <v>51.382016744718349</v>
      </c>
      <c r="AB257">
        <f t="shared" si="127"/>
        <v>253</v>
      </c>
      <c r="AC257">
        <f>$AL$7*INDEX(I_cur,MATCH(AB257-$AL$13,cpi_u,0))/INDEX(I_cur,MATCH(AB2-$AL$13,cpi_u,0))</f>
        <v>1539.8727476818683</v>
      </c>
      <c r="AD257" t="b">
        <f t="shared" si="128"/>
        <v>1</v>
      </c>
      <c r="AE257" t="b">
        <f t="shared" si="129"/>
        <v>1</v>
      </c>
      <c r="AF257" t="b">
        <f t="shared" si="104"/>
        <v>1</v>
      </c>
      <c r="AG257" t="b">
        <f t="shared" si="130"/>
        <v>1</v>
      </c>
      <c r="AH257" t="b">
        <f t="shared" si="105"/>
        <v>1</v>
      </c>
      <c r="AI257" t="b">
        <f t="shared" si="131"/>
        <v>1</v>
      </c>
    </row>
    <row r="258" spans="1:35" x14ac:dyDescent="0.35">
      <c r="A258">
        <v>256</v>
      </c>
      <c r="B258">
        <f t="shared" si="106"/>
        <v>102</v>
      </c>
      <c r="C258">
        <f t="shared" si="107"/>
        <v>2048</v>
      </c>
      <c r="D258">
        <f t="shared" si="108"/>
        <v>0.20445310895802146</v>
      </c>
      <c r="E258">
        <f t="shared" si="109"/>
        <v>1.8879955416795546E-2</v>
      </c>
      <c r="F258">
        <f t="shared" si="110"/>
        <v>0.15803410821611819</v>
      </c>
      <c r="G258">
        <f t="shared" si="111"/>
        <v>8.2124363048406614</v>
      </c>
      <c r="H258" t="b">
        <f t="shared" si="112"/>
        <v>0</v>
      </c>
      <c r="I258">
        <f t="shared" si="113"/>
        <v>1</v>
      </c>
      <c r="J258">
        <f t="shared" si="114"/>
        <v>1539.8727476818669</v>
      </c>
      <c r="K258">
        <f t="shared" si="115"/>
        <v>9.9326903034006442</v>
      </c>
      <c r="L258">
        <f t="shared" si="116"/>
        <v>12889.459274343513</v>
      </c>
      <c r="M258">
        <f t="shared" si="117"/>
        <v>83.141290306671053</v>
      </c>
      <c r="N258">
        <f t="shared" ref="N258:N321" si="132">INDEX(P_cur,MATCH(A258,curve_t,0))</f>
        <v>0.35744803595598856</v>
      </c>
      <c r="O258">
        <f t="shared" si="118"/>
        <v>0.99567484054294897</v>
      </c>
      <c r="P258">
        <f t="shared" si="119"/>
        <v>1549.8054379852676</v>
      </c>
      <c r="Q258">
        <f t="shared" si="120"/>
        <v>0.19016453633424807</v>
      </c>
      <c r="R258">
        <f t="shared" si="121"/>
        <v>1.742344064691026E-2</v>
      </c>
      <c r="S258">
        <f t="shared" si="122"/>
        <v>1550.4455019836396</v>
      </c>
      <c r="T258">
        <f t="shared" si="123"/>
        <v>12889.459274343513</v>
      </c>
      <c r="U258">
        <f t="shared" ref="U258:U321" si="133">L259+M259+V259*O259+O259*U259</f>
        <v>455060.34939673933</v>
      </c>
      <c r="V258">
        <f t="shared" si="124"/>
        <v>56.843474362168351</v>
      </c>
      <c r="W258">
        <f t="shared" ref="W258:W321" si="134">P259+(1-E259)*(O259*(W259+$AL$14*W259))</f>
        <v>55411.126796625889</v>
      </c>
      <c r="X258">
        <f t="shared" ref="X258:X321" si="135">S259+(1-R259)*(O259*(X259+$AL$14*X259))</f>
        <v>58864.554452475219</v>
      </c>
      <c r="Y258">
        <f t="shared" ref="Y258:Y321" si="136">G258*(X258-W258)</f>
        <v>28361.054657037814</v>
      </c>
      <c r="Z258">
        <f t="shared" si="125"/>
        <v>4627.3258241981775</v>
      </c>
      <c r="AA258">
        <f t="shared" si="126"/>
        <v>50.166375634439333</v>
      </c>
      <c r="AB258">
        <f t="shared" si="127"/>
        <v>253</v>
      </c>
      <c r="AC258">
        <f>$AL$7*INDEX(I_cur,MATCH(AB258-$AL$13,cpi_u,0))/INDEX(I_cur,MATCH(AB2-$AL$13,cpi_u,0))</f>
        <v>1539.8727476818683</v>
      </c>
      <c r="AD258" t="b">
        <f t="shared" si="128"/>
        <v>1</v>
      </c>
      <c r="AE258" t="b">
        <f t="shared" si="129"/>
        <v>1</v>
      </c>
      <c r="AF258" t="b">
        <f t="shared" ref="AF258:AF321" si="137">IF(A258&gt;$AL$11,AND(G258=0,U258=0,Y258=0),TRUE)</f>
        <v>1</v>
      </c>
      <c r="AG258" t="b">
        <f t="shared" si="130"/>
        <v>1</v>
      </c>
      <c r="AH258" t="b">
        <f t="shared" ref="AH258:AH321" si="138">Y258&gt;=0</f>
        <v>1</v>
      </c>
      <c r="AI258" t="b">
        <f t="shared" si="131"/>
        <v>1</v>
      </c>
    </row>
    <row r="259" spans="1:35" x14ac:dyDescent="0.35">
      <c r="A259">
        <v>257</v>
      </c>
      <c r="B259">
        <f t="shared" ref="B259:B322" si="139">MIN(120,INT(($AL$9+A259-1)/12))</f>
        <v>102</v>
      </c>
      <c r="C259">
        <f t="shared" ref="C259:C322" si="140">INT(($AL$8+A259)/12)</f>
        <v>2048</v>
      </c>
      <c r="D259">
        <f t="shared" ref="D259:D322" si="141">IF(B259&gt;=120,1,INDEX(mort_v2_F,MATCH(B259,mort_age,0))*INDEX(cif,MATCH(B259,cif_age,0),MATCH(C259,cif_year,0)))</f>
        <v>0.20445310895802146</v>
      </c>
      <c r="E259">
        <f t="shared" ref="E259:E322" si="142">1-(1-D259)^(1/12)</f>
        <v>1.8879955416795546E-2</v>
      </c>
      <c r="F259">
        <f t="shared" ref="F259:F322" si="143">G258*E259</f>
        <v>0.15505043129866486</v>
      </c>
      <c r="G259">
        <f t="shared" ref="G259:G322" si="144">G258-F259</f>
        <v>8.0573858735419961</v>
      </c>
      <c r="H259" t="b">
        <f t="shared" ref="H259:H322" si="145">AND(A259-$AL$10&gt;0,MOD(A259-$AL$10,12)=0)</f>
        <v>0</v>
      </c>
      <c r="I259">
        <f t="shared" ref="I259:I322" si="146">IF($AL$4="CPI",IF(H259,INDEX(I_cur,MATCH(A259-$AL$13,cpi_u,0))/INDEX(I_cur,MATCH(A259-$AL$13-12,cpi_u,0)),1),1)</f>
        <v>1</v>
      </c>
      <c r="J259">
        <f t="shared" ref="J259:J322" si="147">J258*I259</f>
        <v>1539.8727476818669</v>
      </c>
      <c r="K259">
        <f t="shared" ref="K259:K322" si="148">$AL$17*(INDEX(I_cur,MATCH(A259-1,cpi_u,0))/$AL$18)</f>
        <v>9.9571869972535758</v>
      </c>
      <c r="L259">
        <f t="shared" ref="L259:L322" si="149">G258*J259</f>
        <v>12646.106857897308</v>
      </c>
      <c r="M259">
        <f t="shared" ref="M259:M322" si="150">G258*K259</f>
        <v>81.772763990332635</v>
      </c>
      <c r="N259">
        <f t="shared" si="132"/>
        <v>0.35590207474491631</v>
      </c>
      <c r="O259">
        <f t="shared" ref="O259:O322" si="151">N259/N258</f>
        <v>0.99567500432073264</v>
      </c>
      <c r="P259">
        <f t="shared" ref="P259:P322" si="152">J259+K259</f>
        <v>1549.8299346791205</v>
      </c>
      <c r="Q259">
        <f t="shared" ref="Q259:Q322" si="153">IF(B259&gt;=120,1,D259*$AL$15)</f>
        <v>0.19016453633424807</v>
      </c>
      <c r="R259">
        <f t="shared" ref="R259:R322" si="154">1-(1-Q259)^(1/12)</f>
        <v>1.742344064691026E-2</v>
      </c>
      <c r="S259">
        <f t="shared" ref="S259:S322" si="155">J259+K259*$AL$16</f>
        <v>1550.471577247984</v>
      </c>
      <c r="T259">
        <f t="shared" ref="T259:T322" si="156">L259</f>
        <v>12646.106857897308</v>
      </c>
      <c r="U259">
        <f t="shared" si="133"/>
        <v>444198.37916440272</v>
      </c>
      <c r="V259">
        <f t="shared" ref="V259:V322" si="157">$AL$14*U259</f>
        <v>55.48666064011374</v>
      </c>
      <c r="W259">
        <f t="shared" si="134"/>
        <v>55129.341716525632</v>
      </c>
      <c r="X259">
        <f t="shared" si="135"/>
        <v>58576.456662342651</v>
      </c>
      <c r="Y259">
        <f t="shared" si="136"/>
        <v>27774.735268901528</v>
      </c>
      <c r="Z259">
        <f t="shared" ref="Z259:Z322" si="158">N258*L259</f>
        <v>4520.3260588449502</v>
      </c>
      <c r="AA259">
        <f t="shared" ref="AA259:AA322" si="159">N258*M259+N259*V259</f>
        <v>48.977331525520555</v>
      </c>
      <c r="AB259">
        <f t="shared" ref="AB259:AB322" si="160">IF(H259,A259,AB258)</f>
        <v>253</v>
      </c>
      <c r="AC259">
        <f>$AL$7*INDEX(I_cur,MATCH(AB259-$AL$13,cpi_u,0))/INDEX(I_cur,MATCH(AB2-$AL$13,cpi_u,0))</f>
        <v>1539.8727476818683</v>
      </c>
      <c r="AD259" t="b">
        <f t="shared" ref="AD259:AD322" si="161">AND(G259&gt;=0,G259&lt;=G258)</f>
        <v>1</v>
      </c>
      <c r="AE259" t="b">
        <f t="shared" ref="AE259:AE322" si="162">AND(D259&gt;=0,D259&lt;=1,E259&gt;=0,E259&lt;=1,Q259&gt;=0,Q259&lt;=1,R259&gt;=0,R259&lt;=1,F259&lt;=G258)</f>
        <v>1</v>
      </c>
      <c r="AF259" t="b">
        <f t="shared" si="137"/>
        <v>1</v>
      </c>
      <c r="AG259" t="b">
        <f t="shared" ref="AG259:AG322" si="163">ABS(U259-((U258-L259-M259)/O259-V259))&lt;=0.000000000001*((ABS(U258)+ABS(L259)+ABS(M259))/O259+ABS(V259))</f>
        <v>1</v>
      </c>
      <c r="AH259" t="b">
        <f t="shared" si="138"/>
        <v>1</v>
      </c>
      <c r="AI259" t="b">
        <f t="shared" ref="AI259:AI322" si="164">ABS(J259-AC259)&lt;=0.000000000001*ABS(AC259)</f>
        <v>1</v>
      </c>
    </row>
    <row r="260" spans="1:35" x14ac:dyDescent="0.35">
      <c r="A260">
        <v>258</v>
      </c>
      <c r="B260">
        <f t="shared" si="139"/>
        <v>102</v>
      </c>
      <c r="C260">
        <f t="shared" si="140"/>
        <v>2048</v>
      </c>
      <c r="D260">
        <f t="shared" si="141"/>
        <v>0.20445310895802146</v>
      </c>
      <c r="E260">
        <f t="shared" si="142"/>
        <v>1.8879955416795546E-2</v>
      </c>
      <c r="F260">
        <f t="shared" si="143"/>
        <v>0.15212308606839112</v>
      </c>
      <c r="G260">
        <f t="shared" si="144"/>
        <v>7.905262787473605</v>
      </c>
      <c r="H260" t="b">
        <f t="shared" si="145"/>
        <v>0</v>
      </c>
      <c r="I260">
        <f t="shared" si="146"/>
        <v>1</v>
      </c>
      <c r="J260">
        <f t="shared" si="147"/>
        <v>1539.8727476818669</v>
      </c>
      <c r="K260">
        <f t="shared" si="148"/>
        <v>9.9817441065620773</v>
      </c>
      <c r="L260">
        <f t="shared" si="149"/>
        <v>12407.348924224174</v>
      </c>
      <c r="M260">
        <f t="shared" si="150"/>
        <v>80.426763957524358</v>
      </c>
      <c r="N260">
        <f t="shared" si="132"/>
        <v>0.35436286122767796</v>
      </c>
      <c r="O260">
        <f t="shared" si="151"/>
        <v>0.99567517689144824</v>
      </c>
      <c r="P260">
        <f t="shared" si="152"/>
        <v>1549.854491788429</v>
      </c>
      <c r="Q260">
        <f t="shared" si="153"/>
        <v>0.19016453633424807</v>
      </c>
      <c r="R260">
        <f t="shared" si="154"/>
        <v>1.742344064691026E-2</v>
      </c>
      <c r="S260">
        <f t="shared" si="155"/>
        <v>1550.4977168209648</v>
      </c>
      <c r="T260">
        <f t="shared" si="156"/>
        <v>12407.348924224174</v>
      </c>
      <c r="U260">
        <f t="shared" si="133"/>
        <v>433531.63106710208</v>
      </c>
      <c r="V260">
        <f t="shared" si="157"/>
        <v>54.154232924096689</v>
      </c>
      <c r="W260">
        <f t="shared" si="134"/>
        <v>54840.887990980016</v>
      </c>
      <c r="X260">
        <f t="shared" si="135"/>
        <v>58281.97654523197</v>
      </c>
      <c r="Y260">
        <f t="shared" si="136"/>
        <v>27202.709296329318</v>
      </c>
      <c r="Z260">
        <f t="shared" si="158"/>
        <v>4415.8012242154891</v>
      </c>
      <c r="AA260">
        <f t="shared" si="159"/>
        <v>47.814301084075595</v>
      </c>
      <c r="AB260">
        <f t="shared" si="160"/>
        <v>253</v>
      </c>
      <c r="AC260">
        <f>$AL$7*INDEX(I_cur,MATCH(AB260-$AL$13,cpi_u,0))/INDEX(I_cur,MATCH(AB2-$AL$13,cpi_u,0))</f>
        <v>1539.8727476818683</v>
      </c>
      <c r="AD260" t="b">
        <f t="shared" si="161"/>
        <v>1</v>
      </c>
      <c r="AE260" t="b">
        <f t="shared" si="162"/>
        <v>1</v>
      </c>
      <c r="AF260" t="b">
        <f t="shared" si="137"/>
        <v>1</v>
      </c>
      <c r="AG260" t="b">
        <f t="shared" si="163"/>
        <v>1</v>
      </c>
      <c r="AH260" t="b">
        <f t="shared" si="138"/>
        <v>1</v>
      </c>
      <c r="AI260" t="b">
        <f t="shared" si="164"/>
        <v>1</v>
      </c>
    </row>
    <row r="261" spans="1:35" x14ac:dyDescent="0.35">
      <c r="A261">
        <v>259</v>
      </c>
      <c r="B261">
        <f t="shared" si="139"/>
        <v>102</v>
      </c>
      <c r="C261">
        <f t="shared" si="140"/>
        <v>2048</v>
      </c>
      <c r="D261">
        <f t="shared" si="141"/>
        <v>0.20445310895802146</v>
      </c>
      <c r="E261">
        <f t="shared" si="142"/>
        <v>1.8879955416795546E-2</v>
      </c>
      <c r="F261">
        <f t="shared" si="143"/>
        <v>0.14925100898555455</v>
      </c>
      <c r="G261">
        <f t="shared" si="144"/>
        <v>7.75601177848805</v>
      </c>
      <c r="H261" t="b">
        <f t="shared" si="145"/>
        <v>0</v>
      </c>
      <c r="I261">
        <f t="shared" si="146"/>
        <v>1</v>
      </c>
      <c r="J261">
        <f t="shared" si="147"/>
        <v>1539.8727476818669</v>
      </c>
      <c r="K261">
        <f t="shared" si="148"/>
        <v>10.00636178032696</v>
      </c>
      <c r="L261">
        <f t="shared" si="149"/>
        <v>12173.098729694195</v>
      </c>
      <c r="M261">
        <f t="shared" si="150"/>
        <v>79.102919420016846</v>
      </c>
      <c r="N261">
        <f t="shared" si="132"/>
        <v>0.35283036874945795</v>
      </c>
      <c r="O261">
        <f t="shared" si="151"/>
        <v>0.99567535809788099</v>
      </c>
      <c r="P261">
        <f t="shared" si="152"/>
        <v>1549.8791094621938</v>
      </c>
      <c r="Q261">
        <f t="shared" si="153"/>
        <v>0.19016453633424807</v>
      </c>
      <c r="R261">
        <f t="shared" si="154"/>
        <v>1.742344064691026E-2</v>
      </c>
      <c r="S261">
        <f t="shared" si="155"/>
        <v>1550.5239208611843</v>
      </c>
      <c r="T261">
        <f t="shared" si="156"/>
        <v>12173.098729694195</v>
      </c>
      <c r="U261">
        <f t="shared" si="133"/>
        <v>423056.37957706291</v>
      </c>
      <c r="V261">
        <f t="shared" si="157"/>
        <v>52.845725843001453</v>
      </c>
      <c r="W261">
        <f t="shared" si="134"/>
        <v>54545.608188791775</v>
      </c>
      <c r="X261">
        <f t="shared" si="135"/>
        <v>57980.973062497607</v>
      </c>
      <c r="Y261">
        <f t="shared" si="136"/>
        <v>26644.730423866546</v>
      </c>
      <c r="Z261">
        <f t="shared" si="158"/>
        <v>4313.6940958614468</v>
      </c>
      <c r="AA261">
        <f t="shared" si="159"/>
        <v>46.676713793158584</v>
      </c>
      <c r="AB261">
        <f t="shared" si="160"/>
        <v>253</v>
      </c>
      <c r="AC261">
        <f>$AL$7*INDEX(I_cur,MATCH(AB261-$AL$13,cpi_u,0))/INDEX(I_cur,MATCH(AB2-$AL$13,cpi_u,0))</f>
        <v>1539.8727476818683</v>
      </c>
      <c r="AD261" t="b">
        <f t="shared" si="161"/>
        <v>1</v>
      </c>
      <c r="AE261" t="b">
        <f t="shared" si="162"/>
        <v>1</v>
      </c>
      <c r="AF261" t="b">
        <f t="shared" si="137"/>
        <v>1</v>
      </c>
      <c r="AG261" t="b">
        <f t="shared" si="163"/>
        <v>1</v>
      </c>
      <c r="AH261" t="b">
        <f t="shared" si="138"/>
        <v>1</v>
      </c>
      <c r="AI261" t="b">
        <f t="shared" si="164"/>
        <v>1</v>
      </c>
    </row>
    <row r="262" spans="1:35" x14ac:dyDescent="0.35">
      <c r="A262">
        <v>260</v>
      </c>
      <c r="B262">
        <f t="shared" si="139"/>
        <v>102</v>
      </c>
      <c r="C262">
        <f t="shared" si="140"/>
        <v>2048</v>
      </c>
      <c r="D262">
        <f t="shared" si="141"/>
        <v>0.20445310895802146</v>
      </c>
      <c r="E262">
        <f t="shared" si="142"/>
        <v>1.8879955416795546E-2</v>
      </c>
      <c r="F262">
        <f t="shared" si="143"/>
        <v>0.14643315658999551</v>
      </c>
      <c r="G262">
        <f t="shared" si="144"/>
        <v>7.6095786218980548</v>
      </c>
      <c r="H262" t="b">
        <f t="shared" si="145"/>
        <v>0</v>
      </c>
      <c r="I262">
        <f t="shared" si="146"/>
        <v>1</v>
      </c>
      <c r="J262">
        <f t="shared" si="147"/>
        <v>1539.8727476818669</v>
      </c>
      <c r="K262">
        <f t="shared" si="148"/>
        <v>10.031040167916515</v>
      </c>
      <c r="L262">
        <f t="shared" si="149"/>
        <v>11943.271168393318</v>
      </c>
      <c r="M262">
        <f t="shared" si="150"/>
        <v>77.800865692847239</v>
      </c>
      <c r="N262">
        <f t="shared" si="132"/>
        <v>0.35130457067973681</v>
      </c>
      <c r="O262">
        <f t="shared" si="151"/>
        <v>0.9956755477848207</v>
      </c>
      <c r="P262">
        <f t="shared" si="152"/>
        <v>1549.9037878497834</v>
      </c>
      <c r="Q262">
        <f t="shared" si="153"/>
        <v>0.19016453633424807</v>
      </c>
      <c r="R262">
        <f t="shared" si="154"/>
        <v>1.742344064691026E-2</v>
      </c>
      <c r="S262">
        <f t="shared" si="155"/>
        <v>1550.5501895276359</v>
      </c>
      <c r="T262">
        <f t="shared" si="156"/>
        <v>11943.271168393318</v>
      </c>
      <c r="U262">
        <f t="shared" si="133"/>
        <v>412768.96951645502</v>
      </c>
      <c r="V262">
        <f t="shared" si="157"/>
        <v>51.56068281341539</v>
      </c>
      <c r="W262">
        <f t="shared" si="134"/>
        <v>54243.34119219581</v>
      </c>
      <c r="X262">
        <f t="shared" si="135"/>
        <v>57673.302089341443</v>
      </c>
      <c r="Y262">
        <f t="shared" si="136"/>
        <v>26100.557116865679</v>
      </c>
      <c r="Z262">
        <f t="shared" si="158"/>
        <v>4213.9487704189833</v>
      </c>
      <c r="AA262">
        <f t="shared" si="159"/>
        <v>45.56401167115532</v>
      </c>
      <c r="AB262">
        <f t="shared" si="160"/>
        <v>253</v>
      </c>
      <c r="AC262">
        <f>$AL$7*INDEX(I_cur,MATCH(AB262-$AL$13,cpi_u,0))/INDEX(I_cur,MATCH(AB2-$AL$13,cpi_u,0))</f>
        <v>1539.8727476818683</v>
      </c>
      <c r="AD262" t="b">
        <f t="shared" si="161"/>
        <v>1</v>
      </c>
      <c r="AE262" t="b">
        <f t="shared" si="162"/>
        <v>1</v>
      </c>
      <c r="AF262" t="b">
        <f t="shared" si="137"/>
        <v>1</v>
      </c>
      <c r="AG262" t="b">
        <f t="shared" si="163"/>
        <v>1</v>
      </c>
      <c r="AH262" t="b">
        <f t="shared" si="138"/>
        <v>1</v>
      </c>
      <c r="AI262" t="b">
        <f t="shared" si="164"/>
        <v>1</v>
      </c>
    </row>
    <row r="263" spans="1:35" x14ac:dyDescent="0.35">
      <c r="A263">
        <v>261</v>
      </c>
      <c r="B263">
        <f t="shared" si="139"/>
        <v>102</v>
      </c>
      <c r="C263">
        <f t="shared" si="140"/>
        <v>2048</v>
      </c>
      <c r="D263">
        <f t="shared" si="141"/>
        <v>0.20445310895802146</v>
      </c>
      <c r="E263">
        <f t="shared" si="142"/>
        <v>1.8879955416795546E-2</v>
      </c>
      <c r="F263">
        <f t="shared" si="143"/>
        <v>0.14366850512203577</v>
      </c>
      <c r="G263">
        <f t="shared" si="144"/>
        <v>7.4659101167760191</v>
      </c>
      <c r="H263" t="b">
        <f t="shared" si="145"/>
        <v>0</v>
      </c>
      <c r="I263">
        <f t="shared" si="146"/>
        <v>1</v>
      </c>
      <c r="J263">
        <f t="shared" si="147"/>
        <v>1539.8727476818669</v>
      </c>
      <c r="K263">
        <f t="shared" si="148"/>
        <v>10.055779419067411</v>
      </c>
      <c r="L263">
        <f t="shared" si="149"/>
        <v>11717.782741203351</v>
      </c>
      <c r="M263">
        <f t="shared" si="150"/>
        <v>76.520244093857812</v>
      </c>
      <c r="N263">
        <f t="shared" si="132"/>
        <v>0.34978544041415854</v>
      </c>
      <c r="O263">
        <f t="shared" si="151"/>
        <v>0.99567574579904017</v>
      </c>
      <c r="P263">
        <f t="shared" si="152"/>
        <v>1549.9285271009344</v>
      </c>
      <c r="Q263">
        <f t="shared" si="153"/>
        <v>0.19016453633424807</v>
      </c>
      <c r="R263">
        <f t="shared" si="154"/>
        <v>1.742344064691026E-2</v>
      </c>
      <c r="S263">
        <f t="shared" si="155"/>
        <v>1550.5765229797057</v>
      </c>
      <c r="T263">
        <f t="shared" si="156"/>
        <v>11717.782741203351</v>
      </c>
      <c r="U263">
        <f t="shared" si="133"/>
        <v>402665.81472034653</v>
      </c>
      <c r="V263">
        <f t="shared" si="157"/>
        <v>50.298655872613054</v>
      </c>
      <c r="W263">
        <f t="shared" si="134"/>
        <v>53933.92211025289</v>
      </c>
      <c r="X263">
        <f t="shared" si="135"/>
        <v>57358.816346984706</v>
      </c>
      <c r="Y263">
        <f t="shared" si="136"/>
        <v>25569.952530903945</v>
      </c>
      <c r="Z263">
        <f t="shared" si="158"/>
        <v>4116.5106352168732</v>
      </c>
      <c r="AA263">
        <f t="shared" si="159"/>
        <v>44.475648996343544</v>
      </c>
      <c r="AB263">
        <f t="shared" si="160"/>
        <v>253</v>
      </c>
      <c r="AC263">
        <f>$AL$7*INDEX(I_cur,MATCH(AB263-$AL$13,cpi_u,0))/INDEX(I_cur,MATCH(AB2-$AL$13,cpi_u,0))</f>
        <v>1539.8727476818683</v>
      </c>
      <c r="AD263" t="b">
        <f t="shared" si="161"/>
        <v>1</v>
      </c>
      <c r="AE263" t="b">
        <f t="shared" si="162"/>
        <v>1</v>
      </c>
      <c r="AF263" t="b">
        <f t="shared" si="137"/>
        <v>1</v>
      </c>
      <c r="AG263" t="b">
        <f t="shared" si="163"/>
        <v>1</v>
      </c>
      <c r="AH263" t="b">
        <f t="shared" si="138"/>
        <v>1</v>
      </c>
      <c r="AI263" t="b">
        <f t="shared" si="164"/>
        <v>1</v>
      </c>
    </row>
    <row r="264" spans="1:35" x14ac:dyDescent="0.35">
      <c r="A264">
        <v>262</v>
      </c>
      <c r="B264">
        <f t="shared" si="139"/>
        <v>102</v>
      </c>
      <c r="C264">
        <f t="shared" si="140"/>
        <v>2048</v>
      </c>
      <c r="D264">
        <f t="shared" si="141"/>
        <v>0.20445310895802146</v>
      </c>
      <c r="E264">
        <f t="shared" si="142"/>
        <v>1.8879955416795546E-2</v>
      </c>
      <c r="F264">
        <f t="shared" si="143"/>
        <v>0.14095605015053408</v>
      </c>
      <c r="G264">
        <f t="shared" si="144"/>
        <v>7.3249540666254846</v>
      </c>
      <c r="H264" t="b">
        <f t="shared" si="145"/>
        <v>0</v>
      </c>
      <c r="I264">
        <f t="shared" si="146"/>
        <v>1</v>
      </c>
      <c r="J264">
        <f t="shared" si="147"/>
        <v>1539.8727476818669</v>
      </c>
      <c r="K264">
        <f t="shared" si="148"/>
        <v>10.08057968388561</v>
      </c>
      <c r="L264">
        <f t="shared" si="149"/>
        <v>11496.551525465737</v>
      </c>
      <c r="M264">
        <f t="shared" si="150"/>
        <v>75.260701844888374</v>
      </c>
      <c r="N264">
        <f t="shared" si="132"/>
        <v>0.34827295137635267</v>
      </c>
      <c r="O264">
        <f t="shared" si="151"/>
        <v>0.99567595198926795</v>
      </c>
      <c r="P264">
        <f t="shared" si="152"/>
        <v>1549.9533273657526</v>
      </c>
      <c r="Q264">
        <f t="shared" si="153"/>
        <v>0.19016453633424807</v>
      </c>
      <c r="R264">
        <f t="shared" si="154"/>
        <v>1.742344064691026E-2</v>
      </c>
      <c r="S264">
        <f t="shared" si="155"/>
        <v>1550.6029213771722</v>
      </c>
      <c r="T264">
        <f t="shared" si="156"/>
        <v>11496.551525465737</v>
      </c>
      <c r="U264">
        <f t="shared" si="133"/>
        <v>392743.39672521903</v>
      </c>
      <c r="V264">
        <f t="shared" si="157"/>
        <v>49.059205514733137</v>
      </c>
      <c r="W264">
        <f t="shared" si="134"/>
        <v>53617.182190215615</v>
      </c>
      <c r="X264">
        <f t="shared" si="135"/>
        <v>57037.365333355519</v>
      </c>
      <c r="Y264">
        <f t="shared" si="136"/>
        <v>25052.684422946571</v>
      </c>
      <c r="Z264">
        <f t="shared" si="158"/>
        <v>4021.3263385790988</v>
      </c>
      <c r="AA264">
        <f t="shared" si="159"/>
        <v>43.411092037488103</v>
      </c>
      <c r="AB264">
        <f t="shared" si="160"/>
        <v>253</v>
      </c>
      <c r="AC264">
        <f>$AL$7*INDEX(I_cur,MATCH(AB264-$AL$13,cpi_u,0))/INDEX(I_cur,MATCH(AB2-$AL$13,cpi_u,0))</f>
        <v>1539.8727476818683</v>
      </c>
      <c r="AD264" t="b">
        <f t="shared" si="161"/>
        <v>1</v>
      </c>
      <c r="AE264" t="b">
        <f t="shared" si="162"/>
        <v>1</v>
      </c>
      <c r="AF264" t="b">
        <f t="shared" si="137"/>
        <v>1</v>
      </c>
      <c r="AG264" t="b">
        <f t="shared" si="163"/>
        <v>1</v>
      </c>
      <c r="AH264" t="b">
        <f t="shared" si="138"/>
        <v>1</v>
      </c>
      <c r="AI264" t="b">
        <f t="shared" si="164"/>
        <v>1</v>
      </c>
    </row>
    <row r="265" spans="1:35" x14ac:dyDescent="0.35">
      <c r="A265">
        <v>263</v>
      </c>
      <c r="B265">
        <f t="shared" si="139"/>
        <v>102</v>
      </c>
      <c r="C265">
        <f t="shared" si="140"/>
        <v>2048</v>
      </c>
      <c r="D265">
        <f t="shared" si="141"/>
        <v>0.20445310895802146</v>
      </c>
      <c r="E265">
        <f t="shared" si="142"/>
        <v>1.8879955416795546E-2</v>
      </c>
      <c r="F265">
        <f t="shared" si="143"/>
        <v>0.13829480620796439</v>
      </c>
      <c r="G265">
        <f t="shared" si="144"/>
        <v>7.1866592604175201</v>
      </c>
      <c r="H265" t="b">
        <f t="shared" si="145"/>
        <v>0</v>
      </c>
      <c r="I265">
        <f t="shared" si="146"/>
        <v>1</v>
      </c>
      <c r="J265">
        <f t="shared" si="147"/>
        <v>1539.8727476818669</v>
      </c>
      <c r="K265">
        <f t="shared" si="148"/>
        <v>10.105441112847274</v>
      </c>
      <c r="L265">
        <f t="shared" si="149"/>
        <v>11279.497145218051</v>
      </c>
      <c r="M265">
        <f t="shared" si="150"/>
        <v>74.021891974594993</v>
      </c>
      <c r="N265">
        <f t="shared" si="132"/>
        <v>0.34676707701971621</v>
      </c>
      <c r="O265">
        <f t="shared" si="151"/>
        <v>0.99567616620617438</v>
      </c>
      <c r="P265">
        <f t="shared" si="152"/>
        <v>1549.9781887947142</v>
      </c>
      <c r="Q265">
        <f t="shared" si="153"/>
        <v>0.19016453633424807</v>
      </c>
      <c r="R265">
        <f t="shared" si="154"/>
        <v>1.742344064691026E-2</v>
      </c>
      <c r="S265">
        <f t="shared" si="155"/>
        <v>1550.6293848802086</v>
      </c>
      <c r="T265">
        <f t="shared" si="156"/>
        <v>11279.497145218051</v>
      </c>
      <c r="U265">
        <f t="shared" si="133"/>
        <v>382998.26348254498</v>
      </c>
      <c r="V265">
        <f t="shared" si="157"/>
        <v>47.841900530086136</v>
      </c>
      <c r="W265">
        <f t="shared" si="134"/>
        <v>53292.948726818358</v>
      </c>
      <c r="X265">
        <f t="shared" si="135"/>
        <v>56708.795252259129</v>
      </c>
      <c r="Y265">
        <f t="shared" si="136"/>
        <v>24548.525064223926</v>
      </c>
      <c r="Z265">
        <f t="shared" si="158"/>
        <v>3928.343760806235</v>
      </c>
      <c r="AA265">
        <f t="shared" si="159"/>
        <v>42.369818790339735</v>
      </c>
      <c r="AB265">
        <f t="shared" si="160"/>
        <v>253</v>
      </c>
      <c r="AC265">
        <f>$AL$7*INDEX(I_cur,MATCH(AB265-$AL$13,cpi_u,0))/INDEX(I_cur,MATCH(AB2-$AL$13,cpi_u,0))</f>
        <v>1539.8727476818683</v>
      </c>
      <c r="AD265" t="b">
        <f t="shared" si="161"/>
        <v>1</v>
      </c>
      <c r="AE265" t="b">
        <f t="shared" si="162"/>
        <v>1</v>
      </c>
      <c r="AF265" t="b">
        <f t="shared" si="137"/>
        <v>1</v>
      </c>
      <c r="AG265" t="b">
        <f t="shared" si="163"/>
        <v>1</v>
      </c>
      <c r="AH265" t="b">
        <f t="shared" si="138"/>
        <v>1</v>
      </c>
      <c r="AI265" t="b">
        <f t="shared" si="164"/>
        <v>1</v>
      </c>
    </row>
    <row r="266" spans="1:35" x14ac:dyDescent="0.35">
      <c r="A266">
        <v>264</v>
      </c>
      <c r="B266">
        <f t="shared" si="139"/>
        <v>103</v>
      </c>
      <c r="C266">
        <f t="shared" si="140"/>
        <v>2048</v>
      </c>
      <c r="D266">
        <f t="shared" si="141"/>
        <v>0.22921018898985199</v>
      </c>
      <c r="E266">
        <f t="shared" si="142"/>
        <v>2.1461320394247085E-2</v>
      </c>
      <c r="F266">
        <f t="shared" si="143"/>
        <v>0.15423519695210319</v>
      </c>
      <c r="G266">
        <f t="shared" si="144"/>
        <v>7.0324240634654167</v>
      </c>
      <c r="H266" t="b">
        <f t="shared" si="145"/>
        <v>0</v>
      </c>
      <c r="I266">
        <f t="shared" si="146"/>
        <v>1</v>
      </c>
      <c r="J266">
        <f t="shared" si="147"/>
        <v>1539.8727476818669</v>
      </c>
      <c r="K266">
        <f t="shared" si="148"/>
        <v>10.130363856799685</v>
      </c>
      <c r="L266">
        <f t="shared" si="149"/>
        <v>11066.540741992461</v>
      </c>
      <c r="M266">
        <f t="shared" si="150"/>
        <v>72.803473222868391</v>
      </c>
      <c r="N266">
        <f t="shared" si="132"/>
        <v>0.34526779082915104</v>
      </c>
      <c r="O266">
        <f t="shared" si="151"/>
        <v>0.99567638830234184</v>
      </c>
      <c r="P266">
        <f t="shared" si="152"/>
        <v>1550.0031115386666</v>
      </c>
      <c r="Q266">
        <f t="shared" si="153"/>
        <v>0.21319142337566527</v>
      </c>
      <c r="R266">
        <f t="shared" si="154"/>
        <v>1.9782563214578941E-2</v>
      </c>
      <c r="S266">
        <f t="shared" si="155"/>
        <v>1550.6559136493825</v>
      </c>
      <c r="T266">
        <f t="shared" si="156"/>
        <v>11066.540741992461</v>
      </c>
      <c r="U266">
        <f t="shared" si="133"/>
        <v>373427.02809694933</v>
      </c>
      <c r="V266">
        <f t="shared" si="157"/>
        <v>46.646317847532856</v>
      </c>
      <c r="W266">
        <f t="shared" si="134"/>
        <v>53100.755120409121</v>
      </c>
      <c r="X266">
        <f t="shared" si="135"/>
        <v>56508.623630166032</v>
      </c>
      <c r="Y266">
        <f t="shared" si="136"/>
        <v>23965.576513140528</v>
      </c>
      <c r="Z266">
        <f t="shared" si="158"/>
        <v>3837.511985820327</v>
      </c>
      <c r="AA266">
        <f t="shared" si="159"/>
        <v>41.351318719909315</v>
      </c>
      <c r="AB266">
        <f t="shared" si="160"/>
        <v>253</v>
      </c>
      <c r="AC266">
        <f>$AL$7*INDEX(I_cur,MATCH(AB266-$AL$13,cpi_u,0))/INDEX(I_cur,MATCH(AB2-$AL$13,cpi_u,0))</f>
        <v>1539.8727476818683</v>
      </c>
      <c r="AD266" t="b">
        <f t="shared" si="161"/>
        <v>1</v>
      </c>
      <c r="AE266" t="b">
        <f t="shared" si="162"/>
        <v>1</v>
      </c>
      <c r="AF266" t="b">
        <f t="shared" si="137"/>
        <v>1</v>
      </c>
      <c r="AG266" t="b">
        <f t="shared" si="163"/>
        <v>1</v>
      </c>
      <c r="AH266" t="b">
        <f t="shared" si="138"/>
        <v>1</v>
      </c>
      <c r="AI266" t="b">
        <f t="shared" si="164"/>
        <v>1</v>
      </c>
    </row>
    <row r="267" spans="1:35" x14ac:dyDescent="0.35">
      <c r="A267">
        <v>265</v>
      </c>
      <c r="B267">
        <f t="shared" si="139"/>
        <v>103</v>
      </c>
      <c r="C267">
        <f t="shared" si="140"/>
        <v>2049</v>
      </c>
      <c r="D267">
        <f t="shared" si="141"/>
        <v>0.22856840046068039</v>
      </c>
      <c r="E267">
        <f t="shared" si="142"/>
        <v>2.1393448955556726E-2</v>
      </c>
      <c r="F267">
        <f t="shared" si="143"/>
        <v>0.15044780523557622</v>
      </c>
      <c r="G267">
        <f t="shared" si="144"/>
        <v>6.8819762582298409</v>
      </c>
      <c r="H267" t="b">
        <f t="shared" si="145"/>
        <v>1</v>
      </c>
      <c r="I267">
        <f t="shared" si="146"/>
        <v>1.03</v>
      </c>
      <c r="J267">
        <f t="shared" si="147"/>
        <v>1586.068930112323</v>
      </c>
      <c r="K267">
        <f t="shared" si="148"/>
        <v>10.155348066962135</v>
      </c>
      <c r="L267">
        <f t="shared" si="149"/>
        <v>11153.909310436748</v>
      </c>
      <c r="M267">
        <f t="shared" si="150"/>
        <v>71.416714118971527</v>
      </c>
      <c r="N267">
        <f t="shared" si="132"/>
        <v>0.34377506632276167</v>
      </c>
      <c r="O267">
        <f t="shared" si="151"/>
        <v>0.9956766181322485</v>
      </c>
      <c r="P267">
        <f t="shared" si="152"/>
        <v>1596.2242781792852</v>
      </c>
      <c r="Q267">
        <f t="shared" si="153"/>
        <v>0.21259448739021342</v>
      </c>
      <c r="R267">
        <f t="shared" si="154"/>
        <v>1.972061213436993E-2</v>
      </c>
      <c r="S267">
        <f t="shared" si="155"/>
        <v>1596.8786902761137</v>
      </c>
      <c r="T267">
        <f t="shared" si="156"/>
        <v>11153.909310436748</v>
      </c>
      <c r="U267">
        <f t="shared" si="133"/>
        <v>363729.00298374559</v>
      </c>
      <c r="V267">
        <f t="shared" si="157"/>
        <v>45.434897334590204</v>
      </c>
      <c r="W267">
        <f t="shared" si="134"/>
        <v>52852.405956614406</v>
      </c>
      <c r="X267">
        <f t="shared" si="135"/>
        <v>56252.628316497852</v>
      </c>
      <c r="Y267">
        <f t="shared" si="136"/>
        <v>23400.249553420119</v>
      </c>
      <c r="Z267">
        <f t="shared" si="158"/>
        <v>3851.0856267231952</v>
      </c>
      <c r="AA267">
        <f t="shared" si="159"/>
        <v>40.277275956700954</v>
      </c>
      <c r="AB267">
        <f t="shared" si="160"/>
        <v>265</v>
      </c>
      <c r="AC267">
        <f>$AL$7*INDEX(I_cur,MATCH(AB267-$AL$13,cpi_u,0))/INDEX(I_cur,MATCH(AB2-$AL$13,cpi_u,0))</f>
        <v>1586.0689301123243</v>
      </c>
      <c r="AD267" t="b">
        <f t="shared" si="161"/>
        <v>1</v>
      </c>
      <c r="AE267" t="b">
        <f t="shared" si="162"/>
        <v>1</v>
      </c>
      <c r="AF267" t="b">
        <f t="shared" si="137"/>
        <v>1</v>
      </c>
      <c r="AG267" t="b">
        <f t="shared" si="163"/>
        <v>1</v>
      </c>
      <c r="AH267" t="b">
        <f t="shared" si="138"/>
        <v>1</v>
      </c>
      <c r="AI267" t="b">
        <f t="shared" si="164"/>
        <v>1</v>
      </c>
    </row>
    <row r="268" spans="1:35" x14ac:dyDescent="0.35">
      <c r="A268">
        <v>266</v>
      </c>
      <c r="B268">
        <f t="shared" si="139"/>
        <v>103</v>
      </c>
      <c r="C268">
        <f t="shared" si="140"/>
        <v>2049</v>
      </c>
      <c r="D268">
        <f t="shared" si="141"/>
        <v>0.22856840046068039</v>
      </c>
      <c r="E268">
        <f t="shared" si="142"/>
        <v>2.1393448955556726E-2</v>
      </c>
      <c r="F268">
        <f t="shared" si="143"/>
        <v>0.14722920779379337</v>
      </c>
      <c r="G268">
        <f t="shared" si="144"/>
        <v>6.7347470504360478</v>
      </c>
      <c r="H268" t="b">
        <f t="shared" si="145"/>
        <v>0</v>
      </c>
      <c r="I268">
        <f t="shared" si="146"/>
        <v>1</v>
      </c>
      <c r="J268">
        <f t="shared" si="147"/>
        <v>1586.068930112323</v>
      </c>
      <c r="K268">
        <f t="shared" si="148"/>
        <v>10.180393894926917</v>
      </c>
      <c r="L268">
        <f t="shared" si="149"/>
        <v>10915.288720949011</v>
      </c>
      <c r="M268">
        <f t="shared" si="150"/>
        <v>70.061229084315059</v>
      </c>
      <c r="N268">
        <f t="shared" si="132"/>
        <v>0.34228887705351174</v>
      </c>
      <c r="O268">
        <f t="shared" si="151"/>
        <v>0.99567685555224483</v>
      </c>
      <c r="P268">
        <f t="shared" si="152"/>
        <v>1596.2493240072499</v>
      </c>
      <c r="Q268">
        <f t="shared" si="153"/>
        <v>0.21259448739021342</v>
      </c>
      <c r="R268">
        <f t="shared" si="154"/>
        <v>1.972061213436993E-2</v>
      </c>
      <c r="S268">
        <f t="shared" si="155"/>
        <v>1596.9053500608516</v>
      </c>
      <c r="T268">
        <f t="shared" si="156"/>
        <v>10915.288720949011</v>
      </c>
      <c r="U268">
        <f t="shared" si="133"/>
        <v>354230.9875925688</v>
      </c>
      <c r="V268">
        <f t="shared" si="157"/>
        <v>44.248460865019588</v>
      </c>
      <c r="W268">
        <f t="shared" si="134"/>
        <v>52597.519244562267</v>
      </c>
      <c r="X268">
        <f t="shared" si="135"/>
        <v>55990.341221940711</v>
      </c>
      <c r="Y268">
        <f t="shared" si="136"/>
        <v>22849.797804804075</v>
      </c>
      <c r="Z268">
        <f t="shared" si="158"/>
        <v>3752.4041039763388</v>
      </c>
      <c r="AA268">
        <f t="shared" si="159"/>
        <v>39.231059655948428</v>
      </c>
      <c r="AB268">
        <f t="shared" si="160"/>
        <v>265</v>
      </c>
      <c r="AC268">
        <f>$AL$7*INDEX(I_cur,MATCH(AB268-$AL$13,cpi_u,0))/INDEX(I_cur,MATCH(AB2-$AL$13,cpi_u,0))</f>
        <v>1586.0689301123243</v>
      </c>
      <c r="AD268" t="b">
        <f t="shared" si="161"/>
        <v>1</v>
      </c>
      <c r="AE268" t="b">
        <f t="shared" si="162"/>
        <v>1</v>
      </c>
      <c r="AF268" t="b">
        <f t="shared" si="137"/>
        <v>1</v>
      </c>
      <c r="AG268" t="b">
        <f t="shared" si="163"/>
        <v>1</v>
      </c>
      <c r="AH268" t="b">
        <f t="shared" si="138"/>
        <v>1</v>
      </c>
      <c r="AI268" t="b">
        <f t="shared" si="164"/>
        <v>1</v>
      </c>
    </row>
    <row r="269" spans="1:35" x14ac:dyDescent="0.35">
      <c r="A269">
        <v>267</v>
      </c>
      <c r="B269">
        <f t="shared" si="139"/>
        <v>103</v>
      </c>
      <c r="C269">
        <f t="shared" si="140"/>
        <v>2049</v>
      </c>
      <c r="D269">
        <f t="shared" si="141"/>
        <v>0.22856840046068039</v>
      </c>
      <c r="E269">
        <f t="shared" si="142"/>
        <v>2.1393448955556726E-2</v>
      </c>
      <c r="F269">
        <f t="shared" si="143"/>
        <v>0.14407946725208981</v>
      </c>
      <c r="G269">
        <f t="shared" si="144"/>
        <v>6.5906675831839578</v>
      </c>
      <c r="H269" t="b">
        <f t="shared" si="145"/>
        <v>0</v>
      </c>
      <c r="I269">
        <f t="shared" si="146"/>
        <v>1</v>
      </c>
      <c r="J269">
        <f t="shared" si="147"/>
        <v>1586.068930112323</v>
      </c>
      <c r="K269">
        <f t="shared" si="148"/>
        <v>10.205501492660117</v>
      </c>
      <c r="L269">
        <f t="shared" si="149"/>
        <v>10681.773048862226</v>
      </c>
      <c r="M269">
        <f t="shared" si="150"/>
        <v>68.731471075913404</v>
      </c>
      <c r="N269">
        <f t="shared" si="132"/>
        <v>0.34080919661084103</v>
      </c>
      <c r="O269">
        <f t="shared" si="151"/>
        <v>0.99567710042053337</v>
      </c>
      <c r="P269">
        <f t="shared" si="152"/>
        <v>1596.274431604983</v>
      </c>
      <c r="Q269">
        <f t="shared" si="153"/>
        <v>0.21259448739021342</v>
      </c>
      <c r="R269">
        <f t="shared" si="154"/>
        <v>1.972061213436993E-2</v>
      </c>
      <c r="S269">
        <f t="shared" si="155"/>
        <v>1596.9320755958106</v>
      </c>
      <c r="T269">
        <f t="shared" si="156"/>
        <v>10681.773048862226</v>
      </c>
      <c r="U269">
        <f t="shared" si="133"/>
        <v>344928.67488429009</v>
      </c>
      <c r="V269">
        <f t="shared" si="157"/>
        <v>43.086470428711749</v>
      </c>
      <c r="W269">
        <f t="shared" si="134"/>
        <v>52335.923566282334</v>
      </c>
      <c r="X269">
        <f t="shared" si="135"/>
        <v>55721.608352214978</v>
      </c>
      <c r="Y269">
        <f t="shared" si="136"/>
        <v>22313.922965525398</v>
      </c>
      <c r="Z269">
        <f t="shared" si="158"/>
        <v>3656.2521018355178</v>
      </c>
      <c r="AA269">
        <f t="shared" si="159"/>
        <v>38.210283424416332</v>
      </c>
      <c r="AB269">
        <f t="shared" si="160"/>
        <v>265</v>
      </c>
      <c r="AC269">
        <f>$AL$7*INDEX(I_cur,MATCH(AB269-$AL$13,cpi_u,0))/INDEX(I_cur,MATCH(AB2-$AL$13,cpi_u,0))</f>
        <v>1586.0689301123243</v>
      </c>
      <c r="AD269" t="b">
        <f t="shared" si="161"/>
        <v>1</v>
      </c>
      <c r="AE269" t="b">
        <f t="shared" si="162"/>
        <v>1</v>
      </c>
      <c r="AF269" t="b">
        <f t="shared" si="137"/>
        <v>1</v>
      </c>
      <c r="AG269" t="b">
        <f t="shared" si="163"/>
        <v>1</v>
      </c>
      <c r="AH269" t="b">
        <f t="shared" si="138"/>
        <v>1</v>
      </c>
      <c r="AI269" t="b">
        <f t="shared" si="164"/>
        <v>1</v>
      </c>
    </row>
    <row r="270" spans="1:35" x14ac:dyDescent="0.35">
      <c r="A270">
        <v>268</v>
      </c>
      <c r="B270">
        <f t="shared" si="139"/>
        <v>103</v>
      </c>
      <c r="C270">
        <f t="shared" si="140"/>
        <v>2049</v>
      </c>
      <c r="D270">
        <f t="shared" si="141"/>
        <v>0.22856840046068039</v>
      </c>
      <c r="E270">
        <f t="shared" si="142"/>
        <v>2.1393448955556726E-2</v>
      </c>
      <c r="F270">
        <f t="shared" si="143"/>
        <v>0.14099711052388841</v>
      </c>
      <c r="G270">
        <f t="shared" si="144"/>
        <v>6.4496704726600695</v>
      </c>
      <c r="H270" t="b">
        <f t="shared" si="145"/>
        <v>0</v>
      </c>
      <c r="I270">
        <f t="shared" si="146"/>
        <v>1</v>
      </c>
      <c r="J270">
        <f t="shared" si="147"/>
        <v>1586.068930112323</v>
      </c>
      <c r="K270">
        <f t="shared" si="148"/>
        <v>10.230671012502665</v>
      </c>
      <c r="L270">
        <f t="shared" si="149"/>
        <v>10453.253082386549</v>
      </c>
      <c r="M270">
        <f t="shared" si="150"/>
        <v>67.426951796321106</v>
      </c>
      <c r="N270">
        <f t="shared" si="132"/>
        <v>0.33933599862224301</v>
      </c>
      <c r="O270">
        <f t="shared" si="151"/>
        <v>0.99567735259714774</v>
      </c>
      <c r="P270">
        <f t="shared" si="152"/>
        <v>1596.2996011248256</v>
      </c>
      <c r="Q270">
        <f t="shared" si="153"/>
        <v>0.21259448739021342</v>
      </c>
      <c r="R270">
        <f t="shared" si="154"/>
        <v>1.972061213436993E-2</v>
      </c>
      <c r="S270">
        <f t="shared" si="155"/>
        <v>1596.9588670431488</v>
      </c>
      <c r="T270">
        <f t="shared" si="156"/>
        <v>10453.253082386549</v>
      </c>
      <c r="U270">
        <f t="shared" si="133"/>
        <v>335817.8499355808</v>
      </c>
      <c r="V270">
        <f t="shared" si="157"/>
        <v>41.948399522123836</v>
      </c>
      <c r="W270">
        <f t="shared" si="134"/>
        <v>52067.443035904136</v>
      </c>
      <c r="X270">
        <f t="shared" si="135"/>
        <v>55446.271971204093</v>
      </c>
      <c r="Y270">
        <f t="shared" si="136"/>
        <v>21792.333216173589</v>
      </c>
      <c r="Z270">
        <f t="shared" si="158"/>
        <v>3562.5647849779575</v>
      </c>
      <c r="AA270">
        <f t="shared" si="159"/>
        <v>37.214327314066814</v>
      </c>
      <c r="AB270">
        <f t="shared" si="160"/>
        <v>265</v>
      </c>
      <c r="AC270">
        <f>$AL$7*INDEX(I_cur,MATCH(AB270-$AL$13,cpi_u,0))/INDEX(I_cur,MATCH(AB2-$AL$13,cpi_u,0))</f>
        <v>1586.0689301123243</v>
      </c>
      <c r="AD270" t="b">
        <f t="shared" si="161"/>
        <v>1</v>
      </c>
      <c r="AE270" t="b">
        <f t="shared" si="162"/>
        <v>1</v>
      </c>
      <c r="AF270" t="b">
        <f t="shared" si="137"/>
        <v>1</v>
      </c>
      <c r="AG270" t="b">
        <f t="shared" si="163"/>
        <v>1</v>
      </c>
      <c r="AH270" t="b">
        <f t="shared" si="138"/>
        <v>1</v>
      </c>
      <c r="AI270" t="b">
        <f t="shared" si="164"/>
        <v>1</v>
      </c>
    </row>
    <row r="271" spans="1:35" x14ac:dyDescent="0.35">
      <c r="A271">
        <v>269</v>
      </c>
      <c r="B271">
        <f t="shared" si="139"/>
        <v>103</v>
      </c>
      <c r="C271">
        <f t="shared" si="140"/>
        <v>2049</v>
      </c>
      <c r="D271">
        <f t="shared" si="141"/>
        <v>0.22856840046068039</v>
      </c>
      <c r="E271">
        <f t="shared" si="142"/>
        <v>2.1393448955556726E-2</v>
      </c>
      <c r="F271">
        <f t="shared" si="143"/>
        <v>0.13798069603701463</v>
      </c>
      <c r="G271">
        <f t="shared" si="144"/>
        <v>6.3116897766230551</v>
      </c>
      <c r="H271" t="b">
        <f t="shared" si="145"/>
        <v>0</v>
      </c>
      <c r="I271">
        <f t="shared" si="146"/>
        <v>1</v>
      </c>
      <c r="J271">
        <f t="shared" si="147"/>
        <v>1586.068930112323</v>
      </c>
      <c r="K271">
        <f t="shared" si="148"/>
        <v>10.255902607171183</v>
      </c>
      <c r="L271">
        <f t="shared" si="149"/>
        <v>10229.621946148996</v>
      </c>
      <c r="M271">
        <f t="shared" si="150"/>
        <v>66.147192215949403</v>
      </c>
      <c r="N271">
        <f t="shared" si="132"/>
        <v>0.33786925675480373</v>
      </c>
      <c r="O271">
        <f t="shared" si="151"/>
        <v>0.99567761194393023</v>
      </c>
      <c r="P271">
        <f t="shared" si="152"/>
        <v>1596.3248327194942</v>
      </c>
      <c r="Q271">
        <f t="shared" si="153"/>
        <v>0.21259448739021342</v>
      </c>
      <c r="R271">
        <f t="shared" si="154"/>
        <v>1.972061213436993E-2</v>
      </c>
      <c r="S271">
        <f t="shared" si="155"/>
        <v>1596.9857245654237</v>
      </c>
      <c r="T271">
        <f t="shared" si="156"/>
        <v>10229.621946148996</v>
      </c>
      <c r="U271">
        <f t="shared" si="133"/>
        <v>326894.38796167576</v>
      </c>
      <c r="V271">
        <f t="shared" si="157"/>
        <v>40.833732901294553</v>
      </c>
      <c r="W271">
        <f t="shared" si="134"/>
        <v>51791.897182971879</v>
      </c>
      <c r="X271">
        <f t="shared" si="135"/>
        <v>55164.17050978163</v>
      </c>
      <c r="Y271">
        <f t="shared" si="136"/>
        <v>21284.743080803724</v>
      </c>
      <c r="Z271">
        <f t="shared" si="158"/>
        <v>3471.2789786244825</v>
      </c>
      <c r="AA271">
        <f t="shared" si="159"/>
        <v>36.242586512541216</v>
      </c>
      <c r="AB271">
        <f t="shared" si="160"/>
        <v>265</v>
      </c>
      <c r="AC271">
        <f>$AL$7*INDEX(I_cur,MATCH(AB271-$AL$13,cpi_u,0))/INDEX(I_cur,MATCH(AB2-$AL$13,cpi_u,0))</f>
        <v>1586.0689301123243</v>
      </c>
      <c r="AD271" t="b">
        <f t="shared" si="161"/>
        <v>1</v>
      </c>
      <c r="AE271" t="b">
        <f t="shared" si="162"/>
        <v>1</v>
      </c>
      <c r="AF271" t="b">
        <f t="shared" si="137"/>
        <v>1</v>
      </c>
      <c r="AG271" t="b">
        <f t="shared" si="163"/>
        <v>1</v>
      </c>
      <c r="AH271" t="b">
        <f t="shared" si="138"/>
        <v>1</v>
      </c>
      <c r="AI271" t="b">
        <f t="shared" si="164"/>
        <v>1</v>
      </c>
    </row>
    <row r="272" spans="1:35" x14ac:dyDescent="0.35">
      <c r="A272">
        <v>270</v>
      </c>
      <c r="B272">
        <f t="shared" si="139"/>
        <v>103</v>
      </c>
      <c r="C272">
        <f t="shared" si="140"/>
        <v>2049</v>
      </c>
      <c r="D272">
        <f t="shared" si="141"/>
        <v>0.22856840046068039</v>
      </c>
      <c r="E272">
        <f t="shared" si="142"/>
        <v>2.1393448955556726E-2</v>
      </c>
      <c r="F272">
        <f t="shared" si="143"/>
        <v>0.13502881305949457</v>
      </c>
      <c r="G272">
        <f t="shared" si="144"/>
        <v>6.1766609635635605</v>
      </c>
      <c r="H272" t="b">
        <f t="shared" si="145"/>
        <v>0</v>
      </c>
      <c r="I272">
        <f t="shared" si="146"/>
        <v>1</v>
      </c>
      <c r="J272">
        <f t="shared" si="147"/>
        <v>1586.068930112323</v>
      </c>
      <c r="K272">
        <f t="shared" si="148"/>
        <v>10.281196429758939</v>
      </c>
      <c r="L272">
        <f t="shared" si="149"/>
        <v>10010.775051209415</v>
      </c>
      <c r="M272">
        <f t="shared" si="150"/>
        <v>64.891722397162951</v>
      </c>
      <c r="N272">
        <f t="shared" si="132"/>
        <v>0.33640894471670407</v>
      </c>
      <c r="O272">
        <f t="shared" si="151"/>
        <v>0.99567787832451582</v>
      </c>
      <c r="P272">
        <f t="shared" si="152"/>
        <v>1596.3501265420819</v>
      </c>
      <c r="Q272">
        <f t="shared" si="153"/>
        <v>0.21259448739021342</v>
      </c>
      <c r="R272">
        <f t="shared" si="154"/>
        <v>1.972061213436993E-2</v>
      </c>
      <c r="S272">
        <f t="shared" si="155"/>
        <v>1597.0126483255938</v>
      </c>
      <c r="T272">
        <f t="shared" si="156"/>
        <v>10010.775051209415</v>
      </c>
      <c r="U272">
        <f t="shared" si="133"/>
        <v>318154.25238170958</v>
      </c>
      <c r="V272">
        <f t="shared" si="157"/>
        <v>39.741966340177328</v>
      </c>
      <c r="W272">
        <f t="shared" si="134"/>
        <v>51509.100832718206</v>
      </c>
      <c r="X272">
        <f t="shared" si="135"/>
        <v>54875.13847242279</v>
      </c>
      <c r="Y272">
        <f t="shared" si="136"/>
        <v>20790.873291048927</v>
      </c>
      <c r="Z272">
        <f t="shared" si="158"/>
        <v>3382.3331260916575</v>
      </c>
      <c r="AA272">
        <f t="shared" si="159"/>
        <v>35.294470973334327</v>
      </c>
      <c r="AB272">
        <f t="shared" si="160"/>
        <v>265</v>
      </c>
      <c r="AC272">
        <f>$AL$7*INDEX(I_cur,MATCH(AB272-$AL$13,cpi_u,0))/INDEX(I_cur,MATCH(AB2-$AL$13,cpi_u,0))</f>
        <v>1586.0689301123243</v>
      </c>
      <c r="AD272" t="b">
        <f t="shared" si="161"/>
        <v>1</v>
      </c>
      <c r="AE272" t="b">
        <f t="shared" si="162"/>
        <v>1</v>
      </c>
      <c r="AF272" t="b">
        <f t="shared" si="137"/>
        <v>1</v>
      </c>
      <c r="AG272" t="b">
        <f t="shared" si="163"/>
        <v>1</v>
      </c>
      <c r="AH272" t="b">
        <f t="shared" si="138"/>
        <v>1</v>
      </c>
      <c r="AI272" t="b">
        <f t="shared" si="164"/>
        <v>1</v>
      </c>
    </row>
    <row r="273" spans="1:35" x14ac:dyDescent="0.35">
      <c r="A273">
        <v>271</v>
      </c>
      <c r="B273">
        <f t="shared" si="139"/>
        <v>103</v>
      </c>
      <c r="C273">
        <f t="shared" si="140"/>
        <v>2049</v>
      </c>
      <c r="D273">
        <f t="shared" si="141"/>
        <v>0.22856840046068039</v>
      </c>
      <c r="E273">
        <f t="shared" si="142"/>
        <v>2.1393448955556726E-2</v>
      </c>
      <c r="F273">
        <f t="shared" si="143"/>
        <v>0.13214008103977687</v>
      </c>
      <c r="G273">
        <f t="shared" si="144"/>
        <v>6.0445208825237833</v>
      </c>
      <c r="H273" t="b">
        <f t="shared" si="145"/>
        <v>0</v>
      </c>
      <c r="I273">
        <f t="shared" si="146"/>
        <v>1</v>
      </c>
      <c r="J273">
        <f t="shared" si="147"/>
        <v>1586.068930112323</v>
      </c>
      <c r="K273">
        <f t="shared" si="148"/>
        <v>10.306552633736771</v>
      </c>
      <c r="L273">
        <f t="shared" si="149"/>
        <v>9796.6100461458063</v>
      </c>
      <c r="M273">
        <f t="shared" si="150"/>
        <v>63.660081321715118</v>
      </c>
      <c r="N273">
        <f t="shared" si="132"/>
        <v>0.334955036258683</v>
      </c>
      <c r="O273">
        <f t="shared" si="151"/>
        <v>0.99567815160430584</v>
      </c>
      <c r="P273">
        <f t="shared" si="152"/>
        <v>1596.3754827460598</v>
      </c>
      <c r="Q273">
        <f t="shared" si="153"/>
        <v>0.21259448739021342</v>
      </c>
      <c r="R273">
        <f t="shared" si="154"/>
        <v>1.972061213436993E-2</v>
      </c>
      <c r="S273">
        <f t="shared" si="155"/>
        <v>1597.0396384870196</v>
      </c>
      <c r="T273">
        <f t="shared" si="156"/>
        <v>9796.6100461458063</v>
      </c>
      <c r="U273">
        <f t="shared" si="133"/>
        <v>309593.49292570807</v>
      </c>
      <c r="V273">
        <f t="shared" si="157"/>
        <v>38.672606394176725</v>
      </c>
      <c r="W273">
        <f t="shared" si="134"/>
        <v>51218.863983218311</v>
      </c>
      <c r="X273">
        <f t="shared" si="135"/>
        <v>54579.006341547167</v>
      </c>
      <c r="Y273">
        <f t="shared" si="136"/>
        <v>20310.450653171483</v>
      </c>
      <c r="Z273">
        <f t="shared" si="158"/>
        <v>3295.6672474249722</v>
      </c>
      <c r="AA273">
        <f t="shared" si="159"/>
        <v>34.369405054996989</v>
      </c>
      <c r="AB273">
        <f t="shared" si="160"/>
        <v>265</v>
      </c>
      <c r="AC273">
        <f>$AL$7*INDEX(I_cur,MATCH(AB273-$AL$13,cpi_u,0))/INDEX(I_cur,MATCH(AB2-$AL$13,cpi_u,0))</f>
        <v>1586.0689301123243</v>
      </c>
      <c r="AD273" t="b">
        <f t="shared" si="161"/>
        <v>1</v>
      </c>
      <c r="AE273" t="b">
        <f t="shared" si="162"/>
        <v>1</v>
      </c>
      <c r="AF273" t="b">
        <f t="shared" si="137"/>
        <v>1</v>
      </c>
      <c r="AG273" t="b">
        <f t="shared" si="163"/>
        <v>1</v>
      </c>
      <c r="AH273" t="b">
        <f t="shared" si="138"/>
        <v>1</v>
      </c>
      <c r="AI273" t="b">
        <f t="shared" si="164"/>
        <v>1</v>
      </c>
    </row>
    <row r="274" spans="1:35" x14ac:dyDescent="0.35">
      <c r="A274">
        <v>272</v>
      </c>
      <c r="B274">
        <f t="shared" si="139"/>
        <v>103</v>
      </c>
      <c r="C274">
        <f t="shared" si="140"/>
        <v>2049</v>
      </c>
      <c r="D274">
        <f t="shared" si="141"/>
        <v>0.22856840046068039</v>
      </c>
      <c r="E274">
        <f t="shared" si="142"/>
        <v>2.1393448955556726E-2</v>
      </c>
      <c r="F274">
        <f t="shared" si="143"/>
        <v>0.12931314896106924</v>
      </c>
      <c r="G274">
        <f t="shared" si="144"/>
        <v>5.9152077335627142</v>
      </c>
      <c r="H274" t="b">
        <f t="shared" si="145"/>
        <v>0</v>
      </c>
      <c r="I274">
        <f t="shared" si="146"/>
        <v>1</v>
      </c>
      <c r="J274">
        <f t="shared" si="147"/>
        <v>1586.068930112323</v>
      </c>
      <c r="K274">
        <f t="shared" si="148"/>
        <v>10.33197137295401</v>
      </c>
      <c r="L274">
        <f t="shared" si="149"/>
        <v>9587.0267691860918</v>
      </c>
      <c r="M274">
        <f t="shared" si="150"/>
        <v>62.451816721458435</v>
      </c>
      <c r="N274">
        <f t="shared" si="132"/>
        <v>0.33350750517546646</v>
      </c>
      <c r="O274">
        <f t="shared" si="151"/>
        <v>0.995678431650454</v>
      </c>
      <c r="P274">
        <f t="shared" si="152"/>
        <v>1596.400901485277</v>
      </c>
      <c r="Q274">
        <f t="shared" si="153"/>
        <v>0.21259448739021342</v>
      </c>
      <c r="R274">
        <f t="shared" si="154"/>
        <v>1.972061213436993E-2</v>
      </c>
      <c r="S274">
        <f t="shared" si="155"/>
        <v>1597.066695213465</v>
      </c>
      <c r="T274">
        <f t="shared" si="156"/>
        <v>9587.0267691860918</v>
      </c>
      <c r="U274">
        <f t="shared" si="133"/>
        <v>301208.24378232833</v>
      </c>
      <c r="V274">
        <f t="shared" si="157"/>
        <v>37.625170168775021</v>
      </c>
      <c r="W274">
        <f t="shared" si="134"/>
        <v>50920.991679342369</v>
      </c>
      <c r="X274">
        <f t="shared" si="135"/>
        <v>54275.600479536886</v>
      </c>
      <c r="Y274">
        <f t="shared" si="136"/>
        <v>19843.207917988148</v>
      </c>
      <c r="Z274">
        <f t="shared" si="158"/>
        <v>3211.222899085692</v>
      </c>
      <c r="AA274">
        <f t="shared" si="159"/>
        <v>33.46682716914728</v>
      </c>
      <c r="AB274">
        <f t="shared" si="160"/>
        <v>265</v>
      </c>
      <c r="AC274">
        <f>$AL$7*INDEX(I_cur,MATCH(AB274-$AL$13,cpi_u,0))/INDEX(I_cur,MATCH(AB2-$AL$13,cpi_u,0))</f>
        <v>1586.0689301123243</v>
      </c>
      <c r="AD274" t="b">
        <f t="shared" si="161"/>
        <v>1</v>
      </c>
      <c r="AE274" t="b">
        <f t="shared" si="162"/>
        <v>1</v>
      </c>
      <c r="AF274" t="b">
        <f t="shared" si="137"/>
        <v>1</v>
      </c>
      <c r="AG274" t="b">
        <f t="shared" si="163"/>
        <v>1</v>
      </c>
      <c r="AH274" t="b">
        <f t="shared" si="138"/>
        <v>1</v>
      </c>
      <c r="AI274" t="b">
        <f t="shared" si="164"/>
        <v>1</v>
      </c>
    </row>
    <row r="275" spans="1:35" x14ac:dyDescent="0.35">
      <c r="A275">
        <v>273</v>
      </c>
      <c r="B275">
        <f t="shared" si="139"/>
        <v>103</v>
      </c>
      <c r="C275">
        <f t="shared" si="140"/>
        <v>2049</v>
      </c>
      <c r="D275">
        <f t="shared" si="141"/>
        <v>0.22856840046068039</v>
      </c>
      <c r="E275">
        <f t="shared" si="142"/>
        <v>2.1393448955556726E-2</v>
      </c>
      <c r="F275">
        <f t="shared" si="143"/>
        <v>0.12654669470948832</v>
      </c>
      <c r="G275">
        <f t="shared" si="144"/>
        <v>5.7886610388532258</v>
      </c>
      <c r="H275" t="b">
        <f t="shared" si="145"/>
        <v>0</v>
      </c>
      <c r="I275">
        <f t="shared" si="146"/>
        <v>1</v>
      </c>
      <c r="J275">
        <f t="shared" si="147"/>
        <v>1586.068930112323</v>
      </c>
      <c r="K275">
        <f t="shared" si="148"/>
        <v>10.357452801639432</v>
      </c>
      <c r="L275">
        <f t="shared" si="149"/>
        <v>9381.9272013639529</v>
      </c>
      <c r="M275">
        <f t="shared" si="150"/>
        <v>61.266484912268375</v>
      </c>
      <c r="N275">
        <f t="shared" si="132"/>
        <v>0.33206632530715874</v>
      </c>
      <c r="O275">
        <f t="shared" si="151"/>
        <v>0.99567871833184241</v>
      </c>
      <c r="P275">
        <f t="shared" si="152"/>
        <v>1596.4263829139625</v>
      </c>
      <c r="Q275">
        <f t="shared" si="153"/>
        <v>0.21259448739021342</v>
      </c>
      <c r="R275">
        <f t="shared" si="154"/>
        <v>1.972061213436993E-2</v>
      </c>
      <c r="S275">
        <f t="shared" si="155"/>
        <v>1597.0938186690969</v>
      </c>
      <c r="T275">
        <f t="shared" si="156"/>
        <v>9381.9272013639529</v>
      </c>
      <c r="U275">
        <f t="shared" si="133"/>
        <v>292994.7217864694</v>
      </c>
      <c r="V275">
        <f t="shared" si="157"/>
        <v>36.59918509313912</v>
      </c>
      <c r="W275">
        <f t="shared" si="134"/>
        <v>50615.283883423581</v>
      </c>
      <c r="X275">
        <f t="shared" si="135"/>
        <v>53964.743028374243</v>
      </c>
      <c r="Y275">
        <f t="shared" si="136"/>
        <v>19388.883653606539</v>
      </c>
      <c r="Z275">
        <f t="shared" si="158"/>
        <v>3128.943134664738</v>
      </c>
      <c r="AA275">
        <f t="shared" si="159"/>
        <v>32.586189437076236</v>
      </c>
      <c r="AB275">
        <f t="shared" si="160"/>
        <v>265</v>
      </c>
      <c r="AC275">
        <f>$AL$7*INDEX(I_cur,MATCH(AB275-$AL$13,cpi_u,0))/INDEX(I_cur,MATCH(AB2-$AL$13,cpi_u,0))</f>
        <v>1586.0689301123243</v>
      </c>
      <c r="AD275" t="b">
        <f t="shared" si="161"/>
        <v>1</v>
      </c>
      <c r="AE275" t="b">
        <f t="shared" si="162"/>
        <v>1</v>
      </c>
      <c r="AF275" t="b">
        <f t="shared" si="137"/>
        <v>1</v>
      </c>
      <c r="AG275" t="b">
        <f t="shared" si="163"/>
        <v>1</v>
      </c>
      <c r="AH275" t="b">
        <f t="shared" si="138"/>
        <v>1</v>
      </c>
      <c r="AI275" t="b">
        <f t="shared" si="164"/>
        <v>1</v>
      </c>
    </row>
    <row r="276" spans="1:35" x14ac:dyDescent="0.35">
      <c r="A276">
        <v>274</v>
      </c>
      <c r="B276">
        <f t="shared" si="139"/>
        <v>103</v>
      </c>
      <c r="C276">
        <f t="shared" si="140"/>
        <v>2049</v>
      </c>
      <c r="D276">
        <f t="shared" si="141"/>
        <v>0.22856840046068039</v>
      </c>
      <c r="E276">
        <f t="shared" si="142"/>
        <v>2.1393448955556726E-2</v>
      </c>
      <c r="F276">
        <f t="shared" si="143"/>
        <v>0.12383942445572646</v>
      </c>
      <c r="G276">
        <f t="shared" si="144"/>
        <v>5.664821614397499</v>
      </c>
      <c r="H276" t="b">
        <f t="shared" si="145"/>
        <v>0</v>
      </c>
      <c r="I276">
        <f t="shared" si="146"/>
        <v>1</v>
      </c>
      <c r="J276">
        <f t="shared" si="147"/>
        <v>1586.068930112323</v>
      </c>
      <c r="K276">
        <f t="shared" si="148"/>
        <v>10.382997074402178</v>
      </c>
      <c r="L276">
        <f t="shared" si="149"/>
        <v>9181.2154206768246</v>
      </c>
      <c r="M276">
        <f t="shared" si="150"/>
        <v>60.103650631118917</v>
      </c>
      <c r="N276">
        <f t="shared" si="132"/>
        <v>0.33063147054059966</v>
      </c>
      <c r="O276">
        <f t="shared" si="151"/>
        <v>0.99567901151906368</v>
      </c>
      <c r="P276">
        <f t="shared" si="152"/>
        <v>1596.4519271867252</v>
      </c>
      <c r="Q276">
        <f t="shared" si="153"/>
        <v>0.21259448739021342</v>
      </c>
      <c r="R276">
        <f t="shared" si="154"/>
        <v>1.972061213436993E-2</v>
      </c>
      <c r="S276">
        <f t="shared" si="155"/>
        <v>1597.1210090184875</v>
      </c>
      <c r="T276">
        <f t="shared" si="156"/>
        <v>9181.2154206768246</v>
      </c>
      <c r="U276">
        <f t="shared" si="133"/>
        <v>284949.22464588884</v>
      </c>
      <c r="V276">
        <f t="shared" si="157"/>
        <v>35.594188698599879</v>
      </c>
      <c r="W276">
        <f t="shared" si="134"/>
        <v>50301.535342555675</v>
      </c>
      <c r="X276">
        <f t="shared" si="135"/>
        <v>53646.251806840708</v>
      </c>
      <c r="Y276">
        <f t="shared" si="136"/>
        <v>18947.222120913037</v>
      </c>
      <c r="Z276">
        <f t="shared" si="158"/>
        <v>3048.7724665975725</v>
      </c>
      <c r="AA276">
        <f t="shared" si="159"/>
        <v>31.726957354738623</v>
      </c>
      <c r="AB276">
        <f t="shared" si="160"/>
        <v>265</v>
      </c>
      <c r="AC276">
        <f>$AL$7*INDEX(I_cur,MATCH(AB276-$AL$13,cpi_u,0))/INDEX(I_cur,MATCH(AB2-$AL$13,cpi_u,0))</f>
        <v>1586.0689301123243</v>
      </c>
      <c r="AD276" t="b">
        <f t="shared" si="161"/>
        <v>1</v>
      </c>
      <c r="AE276" t="b">
        <f t="shared" si="162"/>
        <v>1</v>
      </c>
      <c r="AF276" t="b">
        <f t="shared" si="137"/>
        <v>1</v>
      </c>
      <c r="AG276" t="b">
        <f t="shared" si="163"/>
        <v>1</v>
      </c>
      <c r="AH276" t="b">
        <f t="shared" si="138"/>
        <v>1</v>
      </c>
      <c r="AI276" t="b">
        <f t="shared" si="164"/>
        <v>1</v>
      </c>
    </row>
    <row r="277" spans="1:35" x14ac:dyDescent="0.35">
      <c r="A277">
        <v>275</v>
      </c>
      <c r="B277">
        <f t="shared" si="139"/>
        <v>103</v>
      </c>
      <c r="C277">
        <f t="shared" si="140"/>
        <v>2049</v>
      </c>
      <c r="D277">
        <f t="shared" si="141"/>
        <v>0.22856840046068039</v>
      </c>
      <c r="E277">
        <f t="shared" si="142"/>
        <v>2.1393448955556726E-2</v>
      </c>
      <c r="F277">
        <f t="shared" si="143"/>
        <v>0.12119007204994735</v>
      </c>
      <c r="G277">
        <f t="shared" si="144"/>
        <v>5.5436315423475513</v>
      </c>
      <c r="H277" t="b">
        <f t="shared" si="145"/>
        <v>0</v>
      </c>
      <c r="I277">
        <f t="shared" si="146"/>
        <v>1</v>
      </c>
      <c r="J277">
        <f t="shared" si="147"/>
        <v>1586.068930112323</v>
      </c>
      <c r="K277">
        <f t="shared" si="148"/>
        <v>10.408604346232693</v>
      </c>
      <c r="L277">
        <f t="shared" si="149"/>
        <v>8984.7975572246032</v>
      </c>
      <c r="M277">
        <f t="shared" si="150"/>
        <v>58.962886876250707</v>
      </c>
      <c r="N277">
        <f t="shared" si="132"/>
        <v>0.32920291481068692</v>
      </c>
      <c r="O277">
        <f t="shared" si="151"/>
        <v>0.99567931108440166</v>
      </c>
      <c r="P277">
        <f t="shared" si="152"/>
        <v>1596.4775344585557</v>
      </c>
      <c r="Q277">
        <f t="shared" si="153"/>
        <v>0.21259448739021342</v>
      </c>
      <c r="R277">
        <f t="shared" si="154"/>
        <v>1.972061213436993E-2</v>
      </c>
      <c r="S277">
        <f t="shared" si="155"/>
        <v>1597.1482664266148</v>
      </c>
      <c r="T277">
        <f t="shared" si="156"/>
        <v>8984.7975572246032</v>
      </c>
      <c r="U277">
        <f t="shared" si="133"/>
        <v>277068.12920598185</v>
      </c>
      <c r="V277">
        <f t="shared" si="157"/>
        <v>34.609728401898487</v>
      </c>
      <c r="W277">
        <f t="shared" si="134"/>
        <v>49979.535452432421</v>
      </c>
      <c r="X277">
        <f t="shared" si="135"/>
        <v>53319.940205218008</v>
      </c>
      <c r="Y277">
        <f t="shared" si="136"/>
        <v>18517.973151749855</v>
      </c>
      <c r="Z277">
        <f t="shared" si="158"/>
        <v>2970.6568288547583</v>
      </c>
      <c r="AA277">
        <f t="shared" si="159"/>
        <v>30.888609465924993</v>
      </c>
      <c r="AB277">
        <f t="shared" si="160"/>
        <v>265</v>
      </c>
      <c r="AC277">
        <f>$AL$7*INDEX(I_cur,MATCH(AB277-$AL$13,cpi_u,0))/INDEX(I_cur,MATCH(AB2-$AL$13,cpi_u,0))</f>
        <v>1586.0689301123243</v>
      </c>
      <c r="AD277" t="b">
        <f t="shared" si="161"/>
        <v>1</v>
      </c>
      <c r="AE277" t="b">
        <f t="shared" si="162"/>
        <v>1</v>
      </c>
      <c r="AF277" t="b">
        <f t="shared" si="137"/>
        <v>1</v>
      </c>
      <c r="AG277" t="b">
        <f t="shared" si="163"/>
        <v>1</v>
      </c>
      <c r="AH277" t="b">
        <f t="shared" si="138"/>
        <v>1</v>
      </c>
      <c r="AI277" t="b">
        <f t="shared" si="164"/>
        <v>1</v>
      </c>
    </row>
    <row r="278" spans="1:35" x14ac:dyDescent="0.35">
      <c r="A278">
        <v>276</v>
      </c>
      <c r="B278">
        <f t="shared" si="139"/>
        <v>104</v>
      </c>
      <c r="C278">
        <f t="shared" si="140"/>
        <v>2049</v>
      </c>
      <c r="D278">
        <f t="shared" si="141"/>
        <v>0.25587023479209159</v>
      </c>
      <c r="E278">
        <f t="shared" si="142"/>
        <v>2.4327517712982027E-2</v>
      </c>
      <c r="F278">
        <f t="shared" si="143"/>
        <v>0.13486279454070593</v>
      </c>
      <c r="G278">
        <f t="shared" si="144"/>
        <v>5.4087687478068451</v>
      </c>
      <c r="H278" t="b">
        <f t="shared" si="145"/>
        <v>0</v>
      </c>
      <c r="I278">
        <f t="shared" si="146"/>
        <v>1</v>
      </c>
      <c r="J278">
        <f t="shared" si="147"/>
        <v>1586.068930112323</v>
      </c>
      <c r="K278">
        <f t="shared" si="148"/>
        <v>10.434274772503674</v>
      </c>
      <c r="L278">
        <f t="shared" si="149"/>
        <v>8792.5817493081067</v>
      </c>
      <c r="M278">
        <f t="shared" si="150"/>
        <v>57.843774750372688</v>
      </c>
      <c r="N278">
        <f t="shared" si="132"/>
        <v>0.32778063210166475</v>
      </c>
      <c r="O278">
        <f t="shared" si="151"/>
        <v>0.99567961690181239</v>
      </c>
      <c r="P278">
        <f t="shared" si="152"/>
        <v>1596.5032048848266</v>
      </c>
      <c r="Q278">
        <f t="shared" si="153"/>
        <v>0.23798828400777064</v>
      </c>
      <c r="R278">
        <f t="shared" si="154"/>
        <v>2.2394872581937286E-2</v>
      </c>
      <c r="S278">
        <f t="shared" si="155"/>
        <v>1597.1755910588638</v>
      </c>
      <c r="T278">
        <f t="shared" si="156"/>
        <v>8792.5817493081067</v>
      </c>
      <c r="U278">
        <f t="shared" si="133"/>
        <v>269347.88975189714</v>
      </c>
      <c r="V278">
        <f t="shared" si="157"/>
        <v>33.645361293096698</v>
      </c>
      <c r="W278">
        <f t="shared" si="134"/>
        <v>49798.374142195091</v>
      </c>
      <c r="X278">
        <f t="shared" si="135"/>
        <v>53130.560404819233</v>
      </c>
      <c r="Y278">
        <f t="shared" si="136"/>
        <v>18023.024919152751</v>
      </c>
      <c r="Z278">
        <f t="shared" si="158"/>
        <v>2894.5435405834774</v>
      </c>
      <c r="AA278">
        <f t="shared" si="159"/>
        <v>30.070637043415623</v>
      </c>
      <c r="AB278">
        <f t="shared" si="160"/>
        <v>265</v>
      </c>
      <c r="AC278">
        <f>$AL$7*INDEX(I_cur,MATCH(AB278-$AL$13,cpi_u,0))/INDEX(I_cur,MATCH(AB2-$AL$13,cpi_u,0))</f>
        <v>1586.0689301123243</v>
      </c>
      <c r="AD278" t="b">
        <f t="shared" si="161"/>
        <v>1</v>
      </c>
      <c r="AE278" t="b">
        <f t="shared" si="162"/>
        <v>1</v>
      </c>
      <c r="AF278" t="b">
        <f t="shared" si="137"/>
        <v>1</v>
      </c>
      <c r="AG278" t="b">
        <f t="shared" si="163"/>
        <v>1</v>
      </c>
      <c r="AH278" t="b">
        <f t="shared" si="138"/>
        <v>1</v>
      </c>
      <c r="AI278" t="b">
        <f t="shared" si="164"/>
        <v>1</v>
      </c>
    </row>
    <row r="279" spans="1:35" x14ac:dyDescent="0.35">
      <c r="A279">
        <v>277</v>
      </c>
      <c r="B279">
        <f t="shared" si="139"/>
        <v>104</v>
      </c>
      <c r="C279">
        <f t="shared" si="140"/>
        <v>2050</v>
      </c>
      <c r="D279">
        <f t="shared" si="141"/>
        <v>0.25525614622859055</v>
      </c>
      <c r="E279">
        <f t="shared" si="142"/>
        <v>2.4260445763057858E-2</v>
      </c>
      <c r="F279">
        <f t="shared" si="143"/>
        <v>0.13121914085109032</v>
      </c>
      <c r="G279">
        <f t="shared" si="144"/>
        <v>5.2775496069557546</v>
      </c>
      <c r="H279" t="b">
        <f t="shared" si="145"/>
        <v>1</v>
      </c>
      <c r="I279">
        <f t="shared" si="146"/>
        <v>1.03</v>
      </c>
      <c r="J279">
        <f t="shared" si="147"/>
        <v>1633.6509980156927</v>
      </c>
      <c r="K279">
        <f t="shared" si="148"/>
        <v>10.460008508971001</v>
      </c>
      <c r="L279">
        <f t="shared" si="149"/>
        <v>8836.0404628907418</v>
      </c>
      <c r="M279">
        <f t="shared" si="150"/>
        <v>56.575767125116023</v>
      </c>
      <c r="N279">
        <f t="shared" si="132"/>
        <v>0.32636459644837845</v>
      </c>
      <c r="O279">
        <f t="shared" si="151"/>
        <v>0.99567992884690304</v>
      </c>
      <c r="P279">
        <f t="shared" si="152"/>
        <v>1644.1110065246637</v>
      </c>
      <c r="Q279">
        <f t="shared" si="153"/>
        <v>0.23741711212615196</v>
      </c>
      <c r="R279">
        <f t="shared" si="154"/>
        <v>2.2333829248652459E-2</v>
      </c>
      <c r="S279">
        <f t="shared" si="155"/>
        <v>1644.7850509843972</v>
      </c>
      <c r="T279">
        <f t="shared" si="156"/>
        <v>8836.0404628907418</v>
      </c>
      <c r="U279">
        <f t="shared" si="133"/>
        <v>261552.66917879172</v>
      </c>
      <c r="V279">
        <f t="shared" si="157"/>
        <v>32.671627981938784</v>
      </c>
      <c r="W279">
        <f t="shared" si="134"/>
        <v>49559.490418444999</v>
      </c>
      <c r="X279">
        <f t="shared" si="135"/>
        <v>52883.802020875737</v>
      </c>
      <c r="Y279">
        <f t="shared" si="136"/>
        <v>17544.219390806797</v>
      </c>
      <c r="Z279">
        <f t="shared" si="158"/>
        <v>2896.2829282022135</v>
      </c>
      <c r="AA279">
        <f t="shared" si="159"/>
        <v>29.207303391544116</v>
      </c>
      <c r="AB279">
        <f t="shared" si="160"/>
        <v>277</v>
      </c>
      <c r="AC279">
        <f>$AL$7*INDEX(I_cur,MATCH(AB279-$AL$13,cpi_u,0))/INDEX(I_cur,MATCH(AB2-$AL$13,cpi_u,0))</f>
        <v>1633.6509980156939</v>
      </c>
      <c r="AD279" t="b">
        <f t="shared" si="161"/>
        <v>1</v>
      </c>
      <c r="AE279" t="b">
        <f t="shared" si="162"/>
        <v>1</v>
      </c>
      <c r="AF279" t="b">
        <f t="shared" si="137"/>
        <v>1</v>
      </c>
      <c r="AG279" t="b">
        <f t="shared" si="163"/>
        <v>1</v>
      </c>
      <c r="AH279" t="b">
        <f t="shared" si="138"/>
        <v>1</v>
      </c>
      <c r="AI279" t="b">
        <f t="shared" si="164"/>
        <v>1</v>
      </c>
    </row>
    <row r="280" spans="1:35" x14ac:dyDescent="0.35">
      <c r="A280">
        <v>278</v>
      </c>
      <c r="B280">
        <f t="shared" si="139"/>
        <v>104</v>
      </c>
      <c r="C280">
        <f t="shared" si="140"/>
        <v>2050</v>
      </c>
      <c r="D280">
        <f t="shared" si="141"/>
        <v>0.25525614622859055</v>
      </c>
      <c r="E280">
        <f t="shared" si="142"/>
        <v>2.4260445763057858E-2</v>
      </c>
      <c r="F280">
        <f t="shared" si="143"/>
        <v>0.12803570600139741</v>
      </c>
      <c r="G280">
        <f t="shared" si="144"/>
        <v>5.1495139009543571</v>
      </c>
      <c r="H280" t="b">
        <f t="shared" si="145"/>
        <v>0</v>
      </c>
      <c r="I280">
        <f t="shared" si="146"/>
        <v>1</v>
      </c>
      <c r="J280">
        <f t="shared" si="147"/>
        <v>1633.6509980156927</v>
      </c>
      <c r="K280">
        <f t="shared" si="148"/>
        <v>10.485805711774724</v>
      </c>
      <c r="L280">
        <f t="shared" si="149"/>
        <v>8621.6741824805958</v>
      </c>
      <c r="M280">
        <f t="shared" si="150"/>
        <v>55.339359812791102</v>
      </c>
      <c r="N280">
        <f t="shared" si="132"/>
        <v>0.32495478193749772</v>
      </c>
      <c r="O280">
        <f t="shared" si="151"/>
        <v>0.99568024679691713</v>
      </c>
      <c r="P280">
        <f t="shared" si="152"/>
        <v>1644.1368037274674</v>
      </c>
      <c r="Q280">
        <f t="shared" si="153"/>
        <v>0.23741711212615196</v>
      </c>
      <c r="R280">
        <f t="shared" si="154"/>
        <v>2.2333829248652459E-2</v>
      </c>
      <c r="S280">
        <f t="shared" si="155"/>
        <v>1644.8125105626773</v>
      </c>
      <c r="T280">
        <f t="shared" si="156"/>
        <v>8621.6741824805958</v>
      </c>
      <c r="U280">
        <f t="shared" si="133"/>
        <v>253941.03443238916</v>
      </c>
      <c r="V280">
        <f t="shared" si="157"/>
        <v>31.720827137314757</v>
      </c>
      <c r="W280">
        <f t="shared" si="134"/>
        <v>49313.593344281784</v>
      </c>
      <c r="X280">
        <f t="shared" si="135"/>
        <v>52630.298234797789</v>
      </c>
      <c r="Y280">
        <f t="shared" si="136"/>
        <v>17079.417939075465</v>
      </c>
      <c r="Z280">
        <f t="shared" si="158"/>
        <v>2813.8092152746831</v>
      </c>
      <c r="AA280">
        <f t="shared" si="159"/>
        <v>28.368642298296358</v>
      </c>
      <c r="AB280">
        <f t="shared" si="160"/>
        <v>277</v>
      </c>
      <c r="AC280">
        <f>$AL$7*INDEX(I_cur,MATCH(AB280-$AL$13,cpi_u,0))/INDEX(I_cur,MATCH(AB2-$AL$13,cpi_u,0))</f>
        <v>1633.6509980156939</v>
      </c>
      <c r="AD280" t="b">
        <f t="shared" si="161"/>
        <v>1</v>
      </c>
      <c r="AE280" t="b">
        <f t="shared" si="162"/>
        <v>1</v>
      </c>
      <c r="AF280" t="b">
        <f t="shared" si="137"/>
        <v>1</v>
      </c>
      <c r="AG280" t="b">
        <f t="shared" si="163"/>
        <v>1</v>
      </c>
      <c r="AH280" t="b">
        <f t="shared" si="138"/>
        <v>1</v>
      </c>
      <c r="AI280" t="b">
        <f t="shared" si="164"/>
        <v>1</v>
      </c>
    </row>
    <row r="281" spans="1:35" x14ac:dyDescent="0.35">
      <c r="A281">
        <v>279</v>
      </c>
      <c r="B281">
        <f t="shared" si="139"/>
        <v>104</v>
      </c>
      <c r="C281">
        <f t="shared" si="140"/>
        <v>2050</v>
      </c>
      <c r="D281">
        <f t="shared" si="141"/>
        <v>0.25525614622859055</v>
      </c>
      <c r="E281">
        <f t="shared" si="142"/>
        <v>2.4260445763057858E-2</v>
      </c>
      <c r="F281">
        <f t="shared" si="143"/>
        <v>0.12492950270021567</v>
      </c>
      <c r="G281">
        <f t="shared" si="144"/>
        <v>5.0245843982541416</v>
      </c>
      <c r="H281" t="b">
        <f t="shared" si="145"/>
        <v>0</v>
      </c>
      <c r="I281">
        <f t="shared" si="146"/>
        <v>1</v>
      </c>
      <c r="J281">
        <f t="shared" si="147"/>
        <v>1633.6509980156927</v>
      </c>
      <c r="K281">
        <f t="shared" si="148"/>
        <v>10.511666537439922</v>
      </c>
      <c r="L281">
        <f t="shared" si="149"/>
        <v>8412.5085235897677</v>
      </c>
      <c r="M281">
        <f t="shared" si="150"/>
        <v>54.129972956743629</v>
      </c>
      <c r="N281">
        <f t="shared" si="132"/>
        <v>0.32355116270870654</v>
      </c>
      <c r="O281">
        <f t="shared" si="151"/>
        <v>0.99568057063071269</v>
      </c>
      <c r="P281">
        <f t="shared" si="152"/>
        <v>1644.1626645531326</v>
      </c>
      <c r="Q281">
        <f t="shared" si="153"/>
        <v>0.23741711212615196</v>
      </c>
      <c r="R281">
        <f t="shared" si="154"/>
        <v>2.2333829248652459E-2</v>
      </c>
      <c r="S281">
        <f t="shared" si="155"/>
        <v>1644.8400378636852</v>
      </c>
      <c r="T281">
        <f t="shared" si="156"/>
        <v>8412.5085235897677</v>
      </c>
      <c r="U281">
        <f t="shared" si="133"/>
        <v>246508.51265072709</v>
      </c>
      <c r="V281">
        <f t="shared" si="157"/>
        <v>30.792400035497934</v>
      </c>
      <c r="W281">
        <f t="shared" si="134"/>
        <v>49060.478063893177</v>
      </c>
      <c r="X281">
        <f t="shared" si="135"/>
        <v>52369.865671600361</v>
      </c>
      <c r="Y281">
        <f t="shared" si="136"/>
        <v>16628.297341461112</v>
      </c>
      <c r="Z281">
        <f t="shared" si="158"/>
        <v>2733.684872830454</v>
      </c>
      <c r="AA281">
        <f t="shared" si="159"/>
        <v>27.55271039251825</v>
      </c>
      <c r="AB281">
        <f t="shared" si="160"/>
        <v>277</v>
      </c>
      <c r="AC281">
        <f>$AL$7*INDEX(I_cur,MATCH(AB281-$AL$13,cpi_u,0))/INDEX(I_cur,MATCH(AB2-$AL$13,cpi_u,0))</f>
        <v>1633.6509980156939</v>
      </c>
      <c r="AD281" t="b">
        <f t="shared" si="161"/>
        <v>1</v>
      </c>
      <c r="AE281" t="b">
        <f t="shared" si="162"/>
        <v>1</v>
      </c>
      <c r="AF281" t="b">
        <f t="shared" si="137"/>
        <v>1</v>
      </c>
      <c r="AG281" t="b">
        <f t="shared" si="163"/>
        <v>1</v>
      </c>
      <c r="AH281" t="b">
        <f t="shared" si="138"/>
        <v>1</v>
      </c>
      <c r="AI281" t="b">
        <f t="shared" si="164"/>
        <v>1</v>
      </c>
    </row>
    <row r="282" spans="1:35" x14ac:dyDescent="0.35">
      <c r="A282">
        <v>280</v>
      </c>
      <c r="B282">
        <f t="shared" si="139"/>
        <v>104</v>
      </c>
      <c r="C282">
        <f t="shared" si="140"/>
        <v>2050</v>
      </c>
      <c r="D282">
        <f t="shared" si="141"/>
        <v>0.25525614622859055</v>
      </c>
      <c r="E282">
        <f t="shared" si="142"/>
        <v>2.4260445763057858E-2</v>
      </c>
      <c r="F282">
        <f t="shared" si="143"/>
        <v>0.1218986572757513</v>
      </c>
      <c r="G282">
        <f t="shared" si="144"/>
        <v>4.9026857409783906</v>
      </c>
      <c r="H282" t="b">
        <f t="shared" si="145"/>
        <v>0</v>
      </c>
      <c r="I282">
        <f t="shared" si="146"/>
        <v>1</v>
      </c>
      <c r="J282">
        <f t="shared" si="147"/>
        <v>1633.6509980156927</v>
      </c>
      <c r="K282">
        <f t="shared" si="148"/>
        <v>10.537591142877746</v>
      </c>
      <c r="L282">
        <f t="shared" si="149"/>
        <v>8208.4173168219568</v>
      </c>
      <c r="M282">
        <f t="shared" si="150"/>
        <v>52.94701605168455</v>
      </c>
      <c r="N282">
        <f t="shared" si="132"/>
        <v>0.32215371295586143</v>
      </c>
      <c r="O282">
        <f t="shared" si="151"/>
        <v>0.995680900228743</v>
      </c>
      <c r="P282">
        <f t="shared" si="152"/>
        <v>1644.1885891585705</v>
      </c>
      <c r="Q282">
        <f t="shared" si="153"/>
        <v>0.23741711212615196</v>
      </c>
      <c r="R282">
        <f t="shared" si="154"/>
        <v>2.2333829248652459E-2</v>
      </c>
      <c r="S282">
        <f t="shared" si="155"/>
        <v>1644.8676330544433</v>
      </c>
      <c r="T282">
        <f t="shared" si="156"/>
        <v>8208.4173168219568</v>
      </c>
      <c r="U282">
        <f t="shared" si="133"/>
        <v>239250.73940997233</v>
      </c>
      <c r="V282">
        <f t="shared" si="157"/>
        <v>29.885801498217791</v>
      </c>
      <c r="W282">
        <f t="shared" si="134"/>
        <v>48799.93376084249</v>
      </c>
      <c r="X282">
        <f t="shared" si="135"/>
        <v>52102.315994643839</v>
      </c>
      <c r="Y282">
        <f t="shared" si="136"/>
        <v>16190.542288918239</v>
      </c>
      <c r="Z282">
        <f t="shared" si="158"/>
        <v>2655.8429668560252</v>
      </c>
      <c r="AA282">
        <f t="shared" si="159"/>
        <v>26.758890522791795</v>
      </c>
      <c r="AB282">
        <f t="shared" si="160"/>
        <v>277</v>
      </c>
      <c r="AC282">
        <f>$AL$7*INDEX(I_cur,MATCH(AB282-$AL$13,cpi_u,0))/INDEX(I_cur,MATCH(AB2-$AL$13,cpi_u,0))</f>
        <v>1633.6509980156939</v>
      </c>
      <c r="AD282" t="b">
        <f t="shared" si="161"/>
        <v>1</v>
      </c>
      <c r="AE282" t="b">
        <f t="shared" si="162"/>
        <v>1</v>
      </c>
      <c r="AF282" t="b">
        <f t="shared" si="137"/>
        <v>1</v>
      </c>
      <c r="AG282" t="b">
        <f t="shared" si="163"/>
        <v>1</v>
      </c>
      <c r="AH282" t="b">
        <f t="shared" si="138"/>
        <v>1</v>
      </c>
      <c r="AI282" t="b">
        <f t="shared" si="164"/>
        <v>1</v>
      </c>
    </row>
    <row r="283" spans="1:35" x14ac:dyDescent="0.35">
      <c r="A283">
        <v>281</v>
      </c>
      <c r="B283">
        <f t="shared" si="139"/>
        <v>104</v>
      </c>
      <c r="C283">
        <f t="shared" si="140"/>
        <v>2050</v>
      </c>
      <c r="D283">
        <f t="shared" si="141"/>
        <v>0.25525614622859055</v>
      </c>
      <c r="E283">
        <f t="shared" si="142"/>
        <v>2.4260445763057858E-2</v>
      </c>
      <c r="F283">
        <f t="shared" si="143"/>
        <v>0.11894134151232337</v>
      </c>
      <c r="G283">
        <f t="shared" si="144"/>
        <v>4.7837443994660669</v>
      </c>
      <c r="H283" t="b">
        <f t="shared" si="145"/>
        <v>0</v>
      </c>
      <c r="I283">
        <f t="shared" si="146"/>
        <v>1</v>
      </c>
      <c r="J283">
        <f t="shared" si="147"/>
        <v>1633.6509980156927</v>
      </c>
      <c r="K283">
        <f t="shared" si="148"/>
        <v>10.563579685386319</v>
      </c>
      <c r="L283">
        <f t="shared" si="149"/>
        <v>8009.2774537066534</v>
      </c>
      <c r="M283">
        <f t="shared" si="150"/>
        <v>51.789911497232502</v>
      </c>
      <c r="N283">
        <f t="shared" si="132"/>
        <v>0.32076240692812064</v>
      </c>
      <c r="O283">
        <f t="shared" si="151"/>
        <v>0.99568123547304443</v>
      </c>
      <c r="P283">
        <f t="shared" si="152"/>
        <v>1644.214577701079</v>
      </c>
      <c r="Q283">
        <f t="shared" si="153"/>
        <v>0.23741711212615196</v>
      </c>
      <c r="R283">
        <f t="shared" si="154"/>
        <v>2.2333829248652459E-2</v>
      </c>
      <c r="S283">
        <f t="shared" si="155"/>
        <v>1644.8952963023864</v>
      </c>
      <c r="T283">
        <f t="shared" si="156"/>
        <v>8009.2774537066534</v>
      </c>
      <c r="U283">
        <f t="shared" si="133"/>
        <v>232163.45609015116</v>
      </c>
      <c r="V283">
        <f t="shared" si="157"/>
        <v>29.000499563602421</v>
      </c>
      <c r="W283">
        <f t="shared" si="134"/>
        <v>48531.743484468774</v>
      </c>
      <c r="X283">
        <f t="shared" si="135"/>
        <v>51827.455771198387</v>
      </c>
      <c r="Y283">
        <f t="shared" si="136"/>
        <v>15765.845193894291</v>
      </c>
      <c r="Z283">
        <f t="shared" si="158"/>
        <v>2580.2184698052661</v>
      </c>
      <c r="AA283">
        <f t="shared" si="159"/>
        <v>25.986582324627932</v>
      </c>
      <c r="AB283">
        <f t="shared" si="160"/>
        <v>277</v>
      </c>
      <c r="AC283">
        <f>$AL$7*INDEX(I_cur,MATCH(AB283-$AL$13,cpi_u,0))/INDEX(I_cur,MATCH(AB2-$AL$13,cpi_u,0))</f>
        <v>1633.6509980156939</v>
      </c>
      <c r="AD283" t="b">
        <f t="shared" si="161"/>
        <v>1</v>
      </c>
      <c r="AE283" t="b">
        <f t="shared" si="162"/>
        <v>1</v>
      </c>
      <c r="AF283" t="b">
        <f t="shared" si="137"/>
        <v>1</v>
      </c>
      <c r="AG283" t="b">
        <f t="shared" si="163"/>
        <v>1</v>
      </c>
      <c r="AH283" t="b">
        <f t="shared" si="138"/>
        <v>1</v>
      </c>
      <c r="AI283" t="b">
        <f t="shared" si="164"/>
        <v>1</v>
      </c>
    </row>
    <row r="284" spans="1:35" x14ac:dyDescent="0.35">
      <c r="A284">
        <v>282</v>
      </c>
      <c r="B284">
        <f t="shared" si="139"/>
        <v>104</v>
      </c>
      <c r="C284">
        <f t="shared" si="140"/>
        <v>2050</v>
      </c>
      <c r="D284">
        <f t="shared" si="141"/>
        <v>0.25525614622859055</v>
      </c>
      <c r="E284">
        <f t="shared" si="142"/>
        <v>2.4260445763057858E-2</v>
      </c>
      <c r="F284">
        <f t="shared" si="143"/>
        <v>0.1160557715475783</v>
      </c>
      <c r="G284">
        <f t="shared" si="144"/>
        <v>4.6676886279184888</v>
      </c>
      <c r="H284" t="b">
        <f t="shared" si="145"/>
        <v>0</v>
      </c>
      <c r="I284">
        <f t="shared" si="146"/>
        <v>1</v>
      </c>
      <c r="J284">
        <f t="shared" si="147"/>
        <v>1633.6509980156927</v>
      </c>
      <c r="K284">
        <f t="shared" si="148"/>
        <v>10.589632322651708</v>
      </c>
      <c r="L284">
        <f t="shared" si="149"/>
        <v>7814.9688124397208</v>
      </c>
      <c r="M284">
        <f t="shared" si="150"/>
        <v>50.658094315889947</v>
      </c>
      <c r="N284">
        <f t="shared" si="132"/>
        <v>0.31937721893104032</v>
      </c>
      <c r="O284">
        <f t="shared" si="151"/>
        <v>0.99568157624721054</v>
      </c>
      <c r="P284">
        <f t="shared" si="152"/>
        <v>1644.2406303383443</v>
      </c>
      <c r="Q284">
        <f t="shared" si="153"/>
        <v>0.23741711212615196</v>
      </c>
      <c r="R284">
        <f t="shared" si="154"/>
        <v>2.2333829248652459E-2</v>
      </c>
      <c r="S284">
        <f t="shared" si="155"/>
        <v>1644.9230277753616</v>
      </c>
      <c r="T284">
        <f t="shared" si="156"/>
        <v>7814.9688124397208</v>
      </c>
      <c r="U284">
        <f t="shared" si="133"/>
        <v>225242.50730497754</v>
      </c>
      <c r="V284">
        <f t="shared" si="157"/>
        <v>28.135975165127736</v>
      </c>
      <c r="W284">
        <f t="shared" si="134"/>
        <v>48255.68397123833</v>
      </c>
      <c r="X284">
        <f t="shared" si="135"/>
        <v>51545.086334372638</v>
      </c>
      <c r="Y284">
        <f t="shared" si="136"/>
        <v>15353.906003050213</v>
      </c>
      <c r="Z284">
        <f t="shared" si="158"/>
        <v>2506.7482063463613</v>
      </c>
      <c r="AA284">
        <f t="shared" si="159"/>
        <v>25.23520176330792</v>
      </c>
      <c r="AB284">
        <f t="shared" si="160"/>
        <v>277</v>
      </c>
      <c r="AC284">
        <f>$AL$7*INDEX(I_cur,MATCH(AB284-$AL$13,cpi_u,0))/INDEX(I_cur,MATCH(AB2-$AL$13,cpi_u,0))</f>
        <v>1633.6509980156939</v>
      </c>
      <c r="AD284" t="b">
        <f t="shared" si="161"/>
        <v>1</v>
      </c>
      <c r="AE284" t="b">
        <f t="shared" si="162"/>
        <v>1</v>
      </c>
      <c r="AF284" t="b">
        <f t="shared" si="137"/>
        <v>1</v>
      </c>
      <c r="AG284" t="b">
        <f t="shared" si="163"/>
        <v>1</v>
      </c>
      <c r="AH284" t="b">
        <f t="shared" si="138"/>
        <v>1</v>
      </c>
      <c r="AI284" t="b">
        <f t="shared" si="164"/>
        <v>1</v>
      </c>
    </row>
    <row r="285" spans="1:35" x14ac:dyDescent="0.35">
      <c r="A285">
        <v>283</v>
      </c>
      <c r="B285">
        <f t="shared" si="139"/>
        <v>104</v>
      </c>
      <c r="C285">
        <f t="shared" si="140"/>
        <v>2050</v>
      </c>
      <c r="D285">
        <f t="shared" si="141"/>
        <v>0.25525614622859055</v>
      </c>
      <c r="E285">
        <f t="shared" si="142"/>
        <v>2.4260445763057858E-2</v>
      </c>
      <c r="F285">
        <f t="shared" si="143"/>
        <v>0.11324020679645845</v>
      </c>
      <c r="G285">
        <f t="shared" si="144"/>
        <v>4.5544484211220304</v>
      </c>
      <c r="H285" t="b">
        <f t="shared" si="145"/>
        <v>0</v>
      </c>
      <c r="I285">
        <f t="shared" si="146"/>
        <v>1</v>
      </c>
      <c r="J285">
        <f t="shared" si="147"/>
        <v>1633.6509980156927</v>
      </c>
      <c r="K285">
        <f t="shared" si="148"/>
        <v>10.615749212748874</v>
      </c>
      <c r="L285">
        <f t="shared" si="149"/>
        <v>7625.3741854255386</v>
      </c>
      <c r="M285">
        <f t="shared" si="150"/>
        <v>49.551011877182567</v>
      </c>
      <c r="N285">
        <f t="shared" si="132"/>
        <v>0.31799812332764293</v>
      </c>
      <c r="O285">
        <f t="shared" si="151"/>
        <v>0.99568192243638032</v>
      </c>
      <c r="P285">
        <f t="shared" si="152"/>
        <v>1644.2667472284415</v>
      </c>
      <c r="Q285">
        <f t="shared" si="153"/>
        <v>0.23741711212615196</v>
      </c>
      <c r="R285">
        <f t="shared" si="154"/>
        <v>2.2333829248652459E-2</v>
      </c>
      <c r="S285">
        <f t="shared" si="155"/>
        <v>1644.9508276416304</v>
      </c>
      <c r="T285">
        <f t="shared" si="156"/>
        <v>7625.3741854255386</v>
      </c>
      <c r="U285">
        <f t="shared" si="133"/>
        <v>218483.83839421163</v>
      </c>
      <c r="V285">
        <f t="shared" si="157"/>
        <v>27.29172181837755</v>
      </c>
      <c r="W285">
        <f t="shared" si="134"/>
        <v>47971.525460900106</v>
      </c>
      <c r="X285">
        <f t="shared" si="135"/>
        <v>51255.00364130758</v>
      </c>
      <c r="Y285">
        <f t="shared" si="136"/>
        <v>14954.432014545457</v>
      </c>
      <c r="Z285">
        <f t="shared" si="158"/>
        <v>2435.3708006497554</v>
      </c>
      <c r="AA285">
        <f t="shared" si="159"/>
        <v>24.504180689177666</v>
      </c>
      <c r="AB285">
        <f t="shared" si="160"/>
        <v>277</v>
      </c>
      <c r="AC285">
        <f>$AL$7*INDEX(I_cur,MATCH(AB285-$AL$13,cpi_u,0))/INDEX(I_cur,MATCH(AB2-$AL$13,cpi_u,0))</f>
        <v>1633.6509980156939</v>
      </c>
      <c r="AD285" t="b">
        <f t="shared" si="161"/>
        <v>1</v>
      </c>
      <c r="AE285" t="b">
        <f t="shared" si="162"/>
        <v>1</v>
      </c>
      <c r="AF285" t="b">
        <f t="shared" si="137"/>
        <v>1</v>
      </c>
      <c r="AG285" t="b">
        <f t="shared" si="163"/>
        <v>1</v>
      </c>
      <c r="AH285" t="b">
        <f t="shared" si="138"/>
        <v>1</v>
      </c>
      <c r="AI285" t="b">
        <f t="shared" si="164"/>
        <v>1</v>
      </c>
    </row>
    <row r="286" spans="1:35" x14ac:dyDescent="0.35">
      <c r="A286">
        <v>284</v>
      </c>
      <c r="B286">
        <f t="shared" si="139"/>
        <v>104</v>
      </c>
      <c r="C286">
        <f t="shared" si="140"/>
        <v>2050</v>
      </c>
      <c r="D286">
        <f t="shared" si="141"/>
        <v>0.25525614622859055</v>
      </c>
      <c r="E286">
        <f t="shared" si="142"/>
        <v>2.4260445763057858E-2</v>
      </c>
      <c r="F286">
        <f t="shared" si="143"/>
        <v>0.11049294890127552</v>
      </c>
      <c r="G286">
        <f t="shared" si="144"/>
        <v>4.4439554722207548</v>
      </c>
      <c r="H286" t="b">
        <f t="shared" si="145"/>
        <v>0</v>
      </c>
      <c r="I286">
        <f t="shared" si="146"/>
        <v>1</v>
      </c>
      <c r="J286">
        <f t="shared" si="147"/>
        <v>1633.6509980156927</v>
      </c>
      <c r="K286">
        <f t="shared" si="148"/>
        <v>10.641930514142633</v>
      </c>
      <c r="L286">
        <f t="shared" si="149"/>
        <v>7440.379208577001</v>
      </c>
      <c r="M286">
        <f t="shared" si="150"/>
        <v>48.468123627827268</v>
      </c>
      <c r="N286">
        <f t="shared" si="132"/>
        <v>0.31662509453945509</v>
      </c>
      <c r="O286">
        <f t="shared" si="151"/>
        <v>0.99568227392721698</v>
      </c>
      <c r="P286">
        <f t="shared" si="152"/>
        <v>1644.2929285298353</v>
      </c>
      <c r="Q286">
        <f t="shared" si="153"/>
        <v>0.23741711212615196</v>
      </c>
      <c r="R286">
        <f t="shared" si="154"/>
        <v>2.2333829248652459E-2</v>
      </c>
      <c r="S286">
        <f t="shared" si="155"/>
        <v>1644.9786960698689</v>
      </c>
      <c r="T286">
        <f t="shared" si="156"/>
        <v>7440.379208577001</v>
      </c>
      <c r="U286">
        <f t="shared" si="133"/>
        <v>211883.4929770258</v>
      </c>
      <c r="V286">
        <f t="shared" si="157"/>
        <v>26.46724531542441</v>
      </c>
      <c r="W286">
        <f t="shared" si="134"/>
        <v>47679.031507294218</v>
      </c>
      <c r="X286">
        <f t="shared" si="135"/>
        <v>50956.998127535058</v>
      </c>
      <c r="Y286">
        <f t="shared" si="136"/>
        <v>14567.137699776256</v>
      </c>
      <c r="Z286">
        <f t="shared" si="158"/>
        <v>2366.0266251734997</v>
      </c>
      <c r="AA286">
        <f t="shared" si="159"/>
        <v>23.792966405056465</v>
      </c>
      <c r="AB286">
        <f t="shared" si="160"/>
        <v>277</v>
      </c>
      <c r="AC286">
        <f>$AL$7*INDEX(I_cur,MATCH(AB286-$AL$13,cpi_u,0))/INDEX(I_cur,MATCH(AB2-$AL$13,cpi_u,0))</f>
        <v>1633.6509980156939</v>
      </c>
      <c r="AD286" t="b">
        <f t="shared" si="161"/>
        <v>1</v>
      </c>
      <c r="AE286" t="b">
        <f t="shared" si="162"/>
        <v>1</v>
      </c>
      <c r="AF286" t="b">
        <f t="shared" si="137"/>
        <v>1</v>
      </c>
      <c r="AG286" t="b">
        <f t="shared" si="163"/>
        <v>1</v>
      </c>
      <c r="AH286" t="b">
        <f t="shared" si="138"/>
        <v>1</v>
      </c>
      <c r="AI286" t="b">
        <f t="shared" si="164"/>
        <v>1</v>
      </c>
    </row>
    <row r="287" spans="1:35" x14ac:dyDescent="0.35">
      <c r="A287">
        <v>285</v>
      </c>
      <c r="B287">
        <f t="shared" si="139"/>
        <v>104</v>
      </c>
      <c r="C287">
        <f t="shared" si="140"/>
        <v>2050</v>
      </c>
      <c r="D287">
        <f t="shared" si="141"/>
        <v>0.25525614622859055</v>
      </c>
      <c r="E287">
        <f t="shared" si="142"/>
        <v>2.4260445763057858E-2</v>
      </c>
      <c r="F287">
        <f t="shared" si="143"/>
        <v>0.1078123407072558</v>
      </c>
      <c r="G287">
        <f t="shared" si="144"/>
        <v>4.3361431315134986</v>
      </c>
      <c r="H287" t="b">
        <f t="shared" si="145"/>
        <v>0</v>
      </c>
      <c r="I287">
        <f t="shared" si="146"/>
        <v>1</v>
      </c>
      <c r="J287">
        <f t="shared" si="147"/>
        <v>1633.6509980156927</v>
      </c>
      <c r="K287">
        <f t="shared" si="148"/>
        <v>10.668176385688618</v>
      </c>
      <c r="L287">
        <f t="shared" si="149"/>
        <v>7259.872292330735</v>
      </c>
      <c r="M287">
        <f t="shared" si="150"/>
        <v>47.408900827797169</v>
      </c>
      <c r="N287">
        <f t="shared" si="132"/>
        <v>0.3152581070475175</v>
      </c>
      <c r="O287">
        <f t="shared" si="151"/>
        <v>0.99568263060789308</v>
      </c>
      <c r="P287">
        <f t="shared" si="152"/>
        <v>1644.3191744013814</v>
      </c>
      <c r="Q287">
        <f t="shared" si="153"/>
        <v>0.23741711212615196</v>
      </c>
      <c r="R287">
        <f t="shared" si="154"/>
        <v>2.2333829248652459E-2</v>
      </c>
      <c r="S287">
        <f t="shared" si="155"/>
        <v>1645.0066332291699</v>
      </c>
      <c r="T287">
        <f t="shared" si="156"/>
        <v>7259.872292330735</v>
      </c>
      <c r="U287">
        <f t="shared" si="133"/>
        <v>205437.61056488822</v>
      </c>
      <c r="V287">
        <f t="shared" si="157"/>
        <v>25.662063426644977</v>
      </c>
      <c r="W287">
        <f t="shared" si="134"/>
        <v>47377.95878365801</v>
      </c>
      <c r="X287">
        <f t="shared" si="135"/>
        <v>50650.854557397062</v>
      </c>
      <c r="Y287">
        <f t="shared" si="136"/>
        <v>14191.744529458148</v>
      </c>
      <c r="Z287">
        <f t="shared" si="158"/>
        <v>2298.6577509035897</v>
      </c>
      <c r="AA287">
        <f t="shared" si="159"/>
        <v>23.101021245430353</v>
      </c>
      <c r="AB287">
        <f t="shared" si="160"/>
        <v>277</v>
      </c>
      <c r="AC287">
        <f>$AL$7*INDEX(I_cur,MATCH(AB287-$AL$13,cpi_u,0))/INDEX(I_cur,MATCH(AB2-$AL$13,cpi_u,0))</f>
        <v>1633.6509980156939</v>
      </c>
      <c r="AD287" t="b">
        <f t="shared" si="161"/>
        <v>1</v>
      </c>
      <c r="AE287" t="b">
        <f t="shared" si="162"/>
        <v>1</v>
      </c>
      <c r="AF287" t="b">
        <f t="shared" si="137"/>
        <v>1</v>
      </c>
      <c r="AG287" t="b">
        <f t="shared" si="163"/>
        <v>1</v>
      </c>
      <c r="AH287" t="b">
        <f t="shared" si="138"/>
        <v>1</v>
      </c>
      <c r="AI287" t="b">
        <f t="shared" si="164"/>
        <v>1</v>
      </c>
    </row>
    <row r="288" spans="1:35" x14ac:dyDescent="0.35">
      <c r="A288">
        <v>286</v>
      </c>
      <c r="B288">
        <f t="shared" si="139"/>
        <v>104</v>
      </c>
      <c r="C288">
        <f t="shared" si="140"/>
        <v>2050</v>
      </c>
      <c r="D288">
        <f t="shared" si="141"/>
        <v>0.25525614622859055</v>
      </c>
      <c r="E288">
        <f t="shared" si="142"/>
        <v>2.4260445763057858E-2</v>
      </c>
      <c r="F288">
        <f t="shared" si="143"/>
        <v>0.1051967652629391</v>
      </c>
      <c r="G288">
        <f t="shared" si="144"/>
        <v>4.2309463662505591</v>
      </c>
      <c r="H288" t="b">
        <f t="shared" si="145"/>
        <v>0</v>
      </c>
      <c r="I288">
        <f t="shared" si="146"/>
        <v>1</v>
      </c>
      <c r="J288">
        <f t="shared" si="147"/>
        <v>1633.6509980156927</v>
      </c>
      <c r="K288">
        <f t="shared" si="148"/>
        <v>10.694486986634244</v>
      </c>
      <c r="L288">
        <f t="shared" si="149"/>
        <v>7083.7445543359181</v>
      </c>
      <c r="M288">
        <f t="shared" si="150"/>
        <v>46.372826292154571</v>
      </c>
      <c r="N288">
        <f t="shared" si="132"/>
        <v>0.313897135393366</v>
      </c>
      <c r="O288">
        <f t="shared" si="151"/>
        <v>0.99568299236807134</v>
      </c>
      <c r="P288">
        <f t="shared" si="152"/>
        <v>1644.345485002327</v>
      </c>
      <c r="Q288">
        <f t="shared" si="153"/>
        <v>0.23741711212615196</v>
      </c>
      <c r="R288">
        <f t="shared" si="154"/>
        <v>2.2333829248652459E-2</v>
      </c>
      <c r="S288">
        <f t="shared" si="155"/>
        <v>1645.0346392890422</v>
      </c>
      <c r="T288">
        <f t="shared" si="156"/>
        <v>7083.7445543359181</v>
      </c>
      <c r="U288">
        <f t="shared" si="133"/>
        <v>199142.42423251388</v>
      </c>
      <c r="V288">
        <f t="shared" si="157"/>
        <v>24.875705609788881</v>
      </c>
      <c r="W288">
        <f t="shared" si="134"/>
        <v>47068.056882269775</v>
      </c>
      <c r="X288">
        <f t="shared" si="135"/>
        <v>50336.351870419239</v>
      </c>
      <c r="Y288">
        <f t="shared" si="136"/>
        <v>13827.980803945889</v>
      </c>
      <c r="Z288">
        <f t="shared" si="158"/>
        <v>2233.2078990081022</v>
      </c>
      <c r="AA288">
        <f t="shared" si="159"/>
        <v>22.427822167109415</v>
      </c>
      <c r="AB288">
        <f t="shared" si="160"/>
        <v>277</v>
      </c>
      <c r="AC288">
        <f>$AL$7*INDEX(I_cur,MATCH(AB288-$AL$13,cpi_u,0))/INDEX(I_cur,MATCH(AB2-$AL$13,cpi_u,0))</f>
        <v>1633.6509980156939</v>
      </c>
      <c r="AD288" t="b">
        <f t="shared" si="161"/>
        <v>1</v>
      </c>
      <c r="AE288" t="b">
        <f t="shared" si="162"/>
        <v>1</v>
      </c>
      <c r="AF288" t="b">
        <f t="shared" si="137"/>
        <v>1</v>
      </c>
      <c r="AG288" t="b">
        <f t="shared" si="163"/>
        <v>1</v>
      </c>
      <c r="AH288" t="b">
        <f t="shared" si="138"/>
        <v>1</v>
      </c>
      <c r="AI288" t="b">
        <f t="shared" si="164"/>
        <v>1</v>
      </c>
    </row>
    <row r="289" spans="1:35" x14ac:dyDescent="0.35">
      <c r="A289">
        <v>287</v>
      </c>
      <c r="B289">
        <f t="shared" si="139"/>
        <v>104</v>
      </c>
      <c r="C289">
        <f t="shared" si="140"/>
        <v>2050</v>
      </c>
      <c r="D289">
        <f t="shared" si="141"/>
        <v>0.25525614622859055</v>
      </c>
      <c r="E289">
        <f t="shared" si="142"/>
        <v>2.4260445763057858E-2</v>
      </c>
      <c r="F289">
        <f t="shared" si="143"/>
        <v>0.10264464484482842</v>
      </c>
      <c r="G289">
        <f t="shared" si="144"/>
        <v>4.1283017214057303</v>
      </c>
      <c r="H289" t="b">
        <f t="shared" si="145"/>
        <v>0</v>
      </c>
      <c r="I289">
        <f t="shared" si="146"/>
        <v>1</v>
      </c>
      <c r="J289">
        <f t="shared" si="147"/>
        <v>1633.6509980156927</v>
      </c>
      <c r="K289">
        <f t="shared" si="148"/>
        <v>10.720862476619672</v>
      </c>
      <c r="L289">
        <f t="shared" si="149"/>
        <v>6911.889753776094</v>
      </c>
      <c r="M289">
        <f t="shared" si="150"/>
        <v>45.359394138525971</v>
      </c>
      <c r="N289">
        <f t="shared" si="132"/>
        <v>0.31254215417998521</v>
      </c>
      <c r="O289">
        <f t="shared" si="151"/>
        <v>0.99568335909888839</v>
      </c>
      <c r="P289">
        <f t="shared" si="152"/>
        <v>1644.3718604923124</v>
      </c>
      <c r="Q289">
        <f t="shared" si="153"/>
        <v>0.23741711212615196</v>
      </c>
      <c r="R289">
        <f t="shared" si="154"/>
        <v>2.2333829248652459E-2</v>
      </c>
      <c r="S289">
        <f t="shared" si="155"/>
        <v>1645.0627144194134</v>
      </c>
      <c r="T289">
        <f t="shared" si="156"/>
        <v>6911.889753776094</v>
      </c>
      <c r="U289">
        <f t="shared" si="133"/>
        <v>192994.25834546564</v>
      </c>
      <c r="V289">
        <f t="shared" si="157"/>
        <v>24.107712726123921</v>
      </c>
      <c r="W289">
        <f t="shared" si="134"/>
        <v>46749.068108265383</v>
      </c>
      <c r="X289">
        <f t="shared" si="135"/>
        <v>50013.263023529369</v>
      </c>
      <c r="Y289">
        <f t="shared" si="136"/>
        <v>13475.581487688147</v>
      </c>
      <c r="Z289">
        <f t="shared" si="158"/>
        <v>2169.6223938650737</v>
      </c>
      <c r="AA289">
        <f t="shared" si="159"/>
        <v>21.772860351036954</v>
      </c>
      <c r="AB289">
        <f t="shared" si="160"/>
        <v>277</v>
      </c>
      <c r="AC289">
        <f>$AL$7*INDEX(I_cur,MATCH(AB289-$AL$13,cpi_u,0))/INDEX(I_cur,MATCH(AB2-$AL$13,cpi_u,0))</f>
        <v>1633.6509980156939</v>
      </c>
      <c r="AD289" t="b">
        <f t="shared" si="161"/>
        <v>1</v>
      </c>
      <c r="AE289" t="b">
        <f t="shared" si="162"/>
        <v>1</v>
      </c>
      <c r="AF289" t="b">
        <f t="shared" si="137"/>
        <v>1</v>
      </c>
      <c r="AG289" t="b">
        <f t="shared" si="163"/>
        <v>1</v>
      </c>
      <c r="AH289" t="b">
        <f t="shared" si="138"/>
        <v>1</v>
      </c>
      <c r="AI289" t="b">
        <f t="shared" si="164"/>
        <v>1</v>
      </c>
    </row>
    <row r="290" spans="1:35" x14ac:dyDescent="0.35">
      <c r="A290">
        <v>288</v>
      </c>
      <c r="B290">
        <f t="shared" si="139"/>
        <v>105</v>
      </c>
      <c r="C290">
        <f t="shared" si="140"/>
        <v>2050</v>
      </c>
      <c r="D290">
        <f t="shared" si="141"/>
        <v>0.28526901336706889</v>
      </c>
      <c r="E290">
        <f t="shared" si="142"/>
        <v>2.7599401250551492E-2</v>
      </c>
      <c r="F290">
        <f t="shared" si="143"/>
        <v>0.11393865569241919</v>
      </c>
      <c r="G290">
        <f t="shared" si="144"/>
        <v>4.0143630657133107</v>
      </c>
      <c r="H290" t="b">
        <f t="shared" si="145"/>
        <v>0</v>
      </c>
      <c r="I290">
        <f t="shared" si="146"/>
        <v>1</v>
      </c>
      <c r="J290">
        <f t="shared" si="147"/>
        <v>1633.6509980156927</v>
      </c>
      <c r="K290">
        <f t="shared" si="148"/>
        <v>10.747303015678783</v>
      </c>
      <c r="L290">
        <f t="shared" si="149"/>
        <v>6744.2042272843737</v>
      </c>
      <c r="M290">
        <f t="shared" si="150"/>
        <v>44.368109540095716</v>
      </c>
      <c r="N290">
        <f t="shared" si="132"/>
        <v>0.31119313807273563</v>
      </c>
      <c r="O290">
        <f t="shared" si="151"/>
        <v>0.99568373069293969</v>
      </c>
      <c r="P290">
        <f t="shared" si="152"/>
        <v>1644.3983010313716</v>
      </c>
      <c r="Q290">
        <f t="shared" si="153"/>
        <v>0.26533247615527988</v>
      </c>
      <c r="R290">
        <f t="shared" si="154"/>
        <v>2.5367467938284483E-2</v>
      </c>
      <c r="S290">
        <f t="shared" si="155"/>
        <v>1645.0908587906299</v>
      </c>
      <c r="T290">
        <f t="shared" si="156"/>
        <v>6744.2042272843737</v>
      </c>
      <c r="U290">
        <f t="shared" si="133"/>
        <v>186989.52634302448</v>
      </c>
      <c r="V290">
        <f t="shared" si="157"/>
        <v>23.357636763485235</v>
      </c>
      <c r="W290">
        <f t="shared" si="134"/>
        <v>46580.123242987844</v>
      </c>
      <c r="X290">
        <f t="shared" si="135"/>
        <v>49835.992885100721</v>
      </c>
      <c r="Y290">
        <f t="shared" si="136"/>
        <v>13070.242838075148</v>
      </c>
      <c r="Z290">
        <f t="shared" si="158"/>
        <v>2107.8481174252206</v>
      </c>
      <c r="AA290">
        <f t="shared" si="159"/>
        <v>21.135640814947134</v>
      </c>
      <c r="AB290">
        <f t="shared" si="160"/>
        <v>277</v>
      </c>
      <c r="AC290">
        <f>$AL$7*INDEX(I_cur,MATCH(AB290-$AL$13,cpi_u,0))/INDEX(I_cur,MATCH(AB2-$AL$13,cpi_u,0))</f>
        <v>1633.6509980156939</v>
      </c>
      <c r="AD290" t="b">
        <f t="shared" si="161"/>
        <v>1</v>
      </c>
      <c r="AE290" t="b">
        <f t="shared" si="162"/>
        <v>1</v>
      </c>
      <c r="AF290" t="b">
        <f t="shared" si="137"/>
        <v>1</v>
      </c>
      <c r="AG290" t="b">
        <f t="shared" si="163"/>
        <v>1</v>
      </c>
      <c r="AH290" t="b">
        <f t="shared" si="138"/>
        <v>1</v>
      </c>
      <c r="AI290" t="b">
        <f t="shared" si="164"/>
        <v>1</v>
      </c>
    </row>
    <row r="291" spans="1:35" x14ac:dyDescent="0.35">
      <c r="A291">
        <v>289</v>
      </c>
      <c r="B291">
        <f t="shared" si="139"/>
        <v>105</v>
      </c>
      <c r="C291">
        <f t="shared" si="140"/>
        <v>2051</v>
      </c>
      <c r="D291">
        <f t="shared" si="141"/>
        <v>0.28469847534033477</v>
      </c>
      <c r="E291">
        <f t="shared" si="142"/>
        <v>2.7534739551180354E-2</v>
      </c>
      <c r="F291">
        <f t="shared" si="143"/>
        <v>0.11053444147829392</v>
      </c>
      <c r="G291">
        <f t="shared" si="144"/>
        <v>3.9038286242350169</v>
      </c>
      <c r="H291" t="b">
        <f t="shared" si="145"/>
        <v>1</v>
      </c>
      <c r="I291">
        <f t="shared" si="146"/>
        <v>1.03</v>
      </c>
      <c r="J291">
        <f t="shared" si="147"/>
        <v>1682.6605279561636</v>
      </c>
      <c r="K291">
        <f t="shared" si="148"/>
        <v>10.77380876424013</v>
      </c>
      <c r="L291">
        <f t="shared" si="149"/>
        <v>6754.8102755608825</v>
      </c>
      <c r="M291">
        <f t="shared" si="150"/>
        <v>43.249979980223941</v>
      </c>
      <c r="N291">
        <f t="shared" si="132"/>
        <v>0.30985006180025215</v>
      </c>
      <c r="O291">
        <f t="shared" si="151"/>
        <v>0.99568410704425769</v>
      </c>
      <c r="P291">
        <f t="shared" si="152"/>
        <v>1693.4343367204037</v>
      </c>
      <c r="Q291">
        <f t="shared" si="153"/>
        <v>0.26480181120296936</v>
      </c>
      <c r="R291">
        <f t="shared" si="154"/>
        <v>2.5308820981065128E-2</v>
      </c>
      <c r="S291">
        <f t="shared" si="155"/>
        <v>1694.1286025139293</v>
      </c>
      <c r="T291">
        <f t="shared" si="156"/>
        <v>6754.8102755608825</v>
      </c>
      <c r="U291">
        <f t="shared" si="133"/>
        <v>180949.92092493907</v>
      </c>
      <c r="V291">
        <f t="shared" si="157"/>
        <v>22.603204617956251</v>
      </c>
      <c r="W291">
        <f t="shared" si="134"/>
        <v>46351.912018268362</v>
      </c>
      <c r="X291">
        <f t="shared" si="135"/>
        <v>49599.813937364626</v>
      </c>
      <c r="Y291">
        <f t="shared" si="136"/>
        <v>12679.252480475841</v>
      </c>
      <c r="Z291">
        <f t="shared" si="158"/>
        <v>2102.050606737751</v>
      </c>
      <c r="AA291">
        <f t="shared" si="159"/>
        <v>20.462701339386371</v>
      </c>
      <c r="AB291">
        <f t="shared" si="160"/>
        <v>289</v>
      </c>
      <c r="AC291">
        <f>$AL$7*INDEX(I_cur,MATCH(AB291-$AL$13,cpi_u,0))/INDEX(I_cur,MATCH(AB2-$AL$13,cpi_u,0))</f>
        <v>1682.6605279561647</v>
      </c>
      <c r="AD291" t="b">
        <f t="shared" si="161"/>
        <v>1</v>
      </c>
      <c r="AE291" t="b">
        <f t="shared" si="162"/>
        <v>1</v>
      </c>
      <c r="AF291" t="b">
        <f t="shared" si="137"/>
        <v>1</v>
      </c>
      <c r="AG291" t="b">
        <f t="shared" si="163"/>
        <v>1</v>
      </c>
      <c r="AH291" t="b">
        <f t="shared" si="138"/>
        <v>1</v>
      </c>
      <c r="AI291" t="b">
        <f t="shared" si="164"/>
        <v>1</v>
      </c>
    </row>
    <row r="292" spans="1:35" x14ac:dyDescent="0.35">
      <c r="A292">
        <v>290</v>
      </c>
      <c r="B292">
        <f t="shared" si="139"/>
        <v>105</v>
      </c>
      <c r="C292">
        <f t="shared" si="140"/>
        <v>2051</v>
      </c>
      <c r="D292">
        <f t="shared" si="141"/>
        <v>0.28469847534033477</v>
      </c>
      <c r="E292">
        <f t="shared" si="142"/>
        <v>2.7534739551180354E-2</v>
      </c>
      <c r="F292">
        <f t="shared" si="143"/>
        <v>0.1074909044207539</v>
      </c>
      <c r="G292">
        <f t="shared" si="144"/>
        <v>3.7963377198142632</v>
      </c>
      <c r="H292" t="b">
        <f t="shared" si="145"/>
        <v>0</v>
      </c>
      <c r="I292">
        <f t="shared" si="146"/>
        <v>1</v>
      </c>
      <c r="J292">
        <f t="shared" si="147"/>
        <v>1682.6605279561636</v>
      </c>
      <c r="K292">
        <f t="shared" si="148"/>
        <v>10.800379883127965</v>
      </c>
      <c r="L292">
        <f t="shared" si="149"/>
        <v>6568.8183339056777</v>
      </c>
      <c r="M292">
        <f t="shared" si="150"/>
        <v>42.162832140366994</v>
      </c>
      <c r="N292">
        <f t="shared" si="132"/>
        <v>0.30851290015531851</v>
      </c>
      <c r="O292">
        <f t="shared" si="151"/>
        <v>0.99568448804830112</v>
      </c>
      <c r="P292">
        <f t="shared" si="152"/>
        <v>1693.4609078392916</v>
      </c>
      <c r="Q292">
        <f t="shared" si="153"/>
        <v>0.26480181120296936</v>
      </c>
      <c r="R292">
        <f t="shared" si="154"/>
        <v>2.5308820981065128E-2</v>
      </c>
      <c r="S292">
        <f t="shared" si="155"/>
        <v>1694.1568858795576</v>
      </c>
      <c r="T292">
        <f t="shared" si="156"/>
        <v>6568.8183339056777</v>
      </c>
      <c r="U292">
        <f t="shared" si="133"/>
        <v>175072.69337999646</v>
      </c>
      <c r="V292">
        <f t="shared" si="157"/>
        <v>21.869055765579951</v>
      </c>
      <c r="W292">
        <f t="shared" si="134"/>
        <v>46116.20627591636</v>
      </c>
      <c r="X292">
        <f t="shared" si="135"/>
        <v>49356.434414783456</v>
      </c>
      <c r="Y292">
        <f t="shared" si="136"/>
        <v>12301.000304384726</v>
      </c>
      <c r="Z292">
        <f t="shared" si="158"/>
        <v>2035.3487667153036</v>
      </c>
      <c r="AA292">
        <f t="shared" si="159"/>
        <v>19.811041962263829</v>
      </c>
      <c r="AB292">
        <f t="shared" si="160"/>
        <v>289</v>
      </c>
      <c r="AC292">
        <f>$AL$7*INDEX(I_cur,MATCH(AB292-$AL$13,cpi_u,0))/INDEX(I_cur,MATCH(AB2-$AL$13,cpi_u,0))</f>
        <v>1682.6605279561647</v>
      </c>
      <c r="AD292" t="b">
        <f t="shared" si="161"/>
        <v>1</v>
      </c>
      <c r="AE292" t="b">
        <f t="shared" si="162"/>
        <v>1</v>
      </c>
      <c r="AF292" t="b">
        <f t="shared" si="137"/>
        <v>1</v>
      </c>
      <c r="AG292" t="b">
        <f t="shared" si="163"/>
        <v>1</v>
      </c>
      <c r="AH292" t="b">
        <f t="shared" si="138"/>
        <v>1</v>
      </c>
      <c r="AI292" t="b">
        <f t="shared" si="164"/>
        <v>1</v>
      </c>
    </row>
    <row r="293" spans="1:35" x14ac:dyDescent="0.35">
      <c r="A293">
        <v>291</v>
      </c>
      <c r="B293">
        <f t="shared" si="139"/>
        <v>105</v>
      </c>
      <c r="C293">
        <f t="shared" si="140"/>
        <v>2051</v>
      </c>
      <c r="D293">
        <f t="shared" si="141"/>
        <v>0.28469847534033477</v>
      </c>
      <c r="E293">
        <f t="shared" si="142"/>
        <v>2.7534739551180354E-2</v>
      </c>
      <c r="F293">
        <f t="shared" si="143"/>
        <v>0.10453117036340763</v>
      </c>
      <c r="G293">
        <f t="shared" si="144"/>
        <v>3.6918065494508556</v>
      </c>
      <c r="H293" t="b">
        <f t="shared" si="145"/>
        <v>0</v>
      </c>
      <c r="I293">
        <f t="shared" si="146"/>
        <v>1</v>
      </c>
      <c r="J293">
        <f t="shared" si="147"/>
        <v>1682.6605279561636</v>
      </c>
      <c r="K293">
        <f t="shared" si="148"/>
        <v>10.827016533563119</v>
      </c>
      <c r="L293">
        <f t="shared" si="149"/>
        <v>6387.947631922566</v>
      </c>
      <c r="M293">
        <f t="shared" si="150"/>
        <v>41.103011259418338</v>
      </c>
      <c r="N293">
        <f t="shared" si="132"/>
        <v>0.30718162799571508</v>
      </c>
      <c r="O293">
        <f t="shared" si="151"/>
        <v>0.99568487360193625</v>
      </c>
      <c r="P293">
        <f t="shared" si="152"/>
        <v>1693.4875444897268</v>
      </c>
      <c r="Q293">
        <f t="shared" si="153"/>
        <v>0.26480181120296936</v>
      </c>
      <c r="R293">
        <f t="shared" si="154"/>
        <v>2.5308820981065128E-2</v>
      </c>
      <c r="S293">
        <f t="shared" si="155"/>
        <v>1694.1852389995959</v>
      </c>
      <c r="T293">
        <f t="shared" si="156"/>
        <v>6387.947631922566</v>
      </c>
      <c r="U293">
        <f t="shared" si="133"/>
        <v>169353.36054822386</v>
      </c>
      <c r="V293">
        <f t="shared" si="157"/>
        <v>21.154630196262481</v>
      </c>
      <c r="W293">
        <f t="shared" si="134"/>
        <v>45872.761283609158</v>
      </c>
      <c r="X293">
        <f t="shared" si="135"/>
        <v>49105.636147635116</v>
      </c>
      <c r="Y293">
        <f t="shared" si="136"/>
        <v>11935.148596566078</v>
      </c>
      <c r="Z293">
        <f t="shared" si="158"/>
        <v>1970.76424996473</v>
      </c>
      <c r="AA293">
        <f t="shared" si="159"/>
        <v>19.179122952095085</v>
      </c>
      <c r="AB293">
        <f t="shared" si="160"/>
        <v>289</v>
      </c>
      <c r="AC293">
        <f>$AL$7*INDEX(I_cur,MATCH(AB293-$AL$13,cpi_u,0))/INDEX(I_cur,MATCH(AB2-$AL$13,cpi_u,0))</f>
        <v>1682.6605279561647</v>
      </c>
      <c r="AD293" t="b">
        <f t="shared" si="161"/>
        <v>1</v>
      </c>
      <c r="AE293" t="b">
        <f t="shared" si="162"/>
        <v>1</v>
      </c>
      <c r="AF293" t="b">
        <f t="shared" si="137"/>
        <v>1</v>
      </c>
      <c r="AG293" t="b">
        <f t="shared" si="163"/>
        <v>1</v>
      </c>
      <c r="AH293" t="b">
        <f t="shared" si="138"/>
        <v>1</v>
      </c>
      <c r="AI293" t="b">
        <f t="shared" si="164"/>
        <v>1</v>
      </c>
    </row>
    <row r="294" spans="1:35" x14ac:dyDescent="0.35">
      <c r="A294">
        <v>292</v>
      </c>
      <c r="B294">
        <f t="shared" si="139"/>
        <v>105</v>
      </c>
      <c r="C294">
        <f t="shared" si="140"/>
        <v>2051</v>
      </c>
      <c r="D294">
        <f t="shared" si="141"/>
        <v>0.28469847534033477</v>
      </c>
      <c r="E294">
        <f t="shared" si="142"/>
        <v>2.7534739551180354E-2</v>
      </c>
      <c r="F294">
        <f t="shared" si="143"/>
        <v>0.10165293181247115</v>
      </c>
      <c r="G294">
        <f t="shared" si="144"/>
        <v>3.5901536176383844</v>
      </c>
      <c r="H294" t="b">
        <f t="shared" si="145"/>
        <v>0</v>
      </c>
      <c r="I294">
        <f t="shared" si="146"/>
        <v>1</v>
      </c>
      <c r="J294">
        <f t="shared" si="147"/>
        <v>1682.6605279561636</v>
      </c>
      <c r="K294">
        <f t="shared" si="148"/>
        <v>10.853718877164077</v>
      </c>
      <c r="L294">
        <f t="shared" si="149"/>
        <v>6212.0571576109996</v>
      </c>
      <c r="M294">
        <f t="shared" si="150"/>
        <v>40.069830436612726</v>
      </c>
      <c r="N294">
        <f t="shared" si="132"/>
        <v>0.30585622024504117</v>
      </c>
      <c r="O294">
        <f t="shared" si="151"/>
        <v>0.99568526360341969</v>
      </c>
      <c r="P294">
        <f t="shared" si="152"/>
        <v>1693.5142468333277</v>
      </c>
      <c r="Q294">
        <f t="shared" si="153"/>
        <v>0.26480181120296936</v>
      </c>
      <c r="R294">
        <f t="shared" si="154"/>
        <v>2.5308820981065128E-2</v>
      </c>
      <c r="S294">
        <f t="shared" si="155"/>
        <v>1694.2136620460767</v>
      </c>
      <c r="T294">
        <f t="shared" si="156"/>
        <v>6212.0571576109996</v>
      </c>
      <c r="U294">
        <f t="shared" si="133"/>
        <v>163787.56261142169</v>
      </c>
      <c r="V294">
        <f t="shared" si="157"/>
        <v>20.459383307042096</v>
      </c>
      <c r="W294">
        <f t="shared" si="134"/>
        <v>45621.324337414226</v>
      </c>
      <c r="X294">
        <f t="shared" si="135"/>
        <v>48847.194376179883</v>
      </c>
      <c r="Y294">
        <f t="shared" si="136"/>
        <v>11581.368989705799</v>
      </c>
      <c r="Z294">
        <f t="shared" si="158"/>
        <v>1908.2298308773813</v>
      </c>
      <c r="AA294">
        <f t="shared" si="159"/>
        <v>18.566345393867337</v>
      </c>
      <c r="AB294">
        <f t="shared" si="160"/>
        <v>289</v>
      </c>
      <c r="AC294">
        <f>$AL$7*INDEX(I_cur,MATCH(AB294-$AL$13,cpi_u,0))/INDEX(I_cur,MATCH(AB2-$AL$13,cpi_u,0))</f>
        <v>1682.6605279561647</v>
      </c>
      <c r="AD294" t="b">
        <f t="shared" si="161"/>
        <v>1</v>
      </c>
      <c r="AE294" t="b">
        <f t="shared" si="162"/>
        <v>1</v>
      </c>
      <c r="AF294" t="b">
        <f t="shared" si="137"/>
        <v>1</v>
      </c>
      <c r="AG294" t="b">
        <f t="shared" si="163"/>
        <v>1</v>
      </c>
      <c r="AH294" t="b">
        <f t="shared" si="138"/>
        <v>1</v>
      </c>
      <c r="AI294" t="b">
        <f t="shared" si="164"/>
        <v>1</v>
      </c>
    </row>
    <row r="295" spans="1:35" x14ac:dyDescent="0.35">
      <c r="A295">
        <v>293</v>
      </c>
      <c r="B295">
        <f t="shared" si="139"/>
        <v>105</v>
      </c>
      <c r="C295">
        <f t="shared" si="140"/>
        <v>2051</v>
      </c>
      <c r="D295">
        <f t="shared" si="141"/>
        <v>0.28469847534033477</v>
      </c>
      <c r="E295">
        <f t="shared" si="142"/>
        <v>2.7534739551180354E-2</v>
      </c>
      <c r="F295">
        <f t="shared" si="143"/>
        <v>9.8853944810400857E-2</v>
      </c>
      <c r="G295">
        <f t="shared" si="144"/>
        <v>3.4912996728279837</v>
      </c>
      <c r="H295" t="b">
        <f t="shared" si="145"/>
        <v>0</v>
      </c>
      <c r="I295">
        <f t="shared" si="146"/>
        <v>1</v>
      </c>
      <c r="J295">
        <f t="shared" si="147"/>
        <v>1682.6605279561636</v>
      </c>
      <c r="K295">
        <f t="shared" si="148"/>
        <v>10.880487075947908</v>
      </c>
      <c r="L295">
        <f t="shared" si="149"/>
        <v>6041.0097816991347</v>
      </c>
      <c r="M295">
        <f t="shared" si="150"/>
        <v>39.062620037382068</v>
      </c>
      <c r="N295">
        <f t="shared" si="132"/>
        <v>0.30453665189351287</v>
      </c>
      <c r="O295">
        <f t="shared" si="151"/>
        <v>0.99568565795238329</v>
      </c>
      <c r="P295">
        <f t="shared" si="152"/>
        <v>1693.5410150321115</v>
      </c>
      <c r="Q295">
        <f t="shared" si="153"/>
        <v>0.26480181120296936</v>
      </c>
      <c r="R295">
        <f t="shared" si="154"/>
        <v>2.5308820981065128E-2</v>
      </c>
      <c r="S295">
        <f t="shared" si="155"/>
        <v>1694.2421551914581</v>
      </c>
      <c r="T295">
        <f t="shared" si="156"/>
        <v>6041.0097816991347</v>
      </c>
      <c r="U295">
        <f t="shared" si="133"/>
        <v>158371.05969588223</v>
      </c>
      <c r="V295">
        <f t="shared" si="157"/>
        <v>19.782785477720683</v>
      </c>
      <c r="W295">
        <f t="shared" si="134"/>
        <v>45361.634502030684</v>
      </c>
      <c r="X295">
        <f t="shared" si="135"/>
        <v>48580.877551479265</v>
      </c>
      <c r="Y295">
        <f t="shared" si="136"/>
        <v>11239.342205293593</v>
      </c>
      <c r="Z295">
        <f t="shared" si="158"/>
        <v>1847.6804182938185</v>
      </c>
      <c r="AA295">
        <f t="shared" si="159"/>
        <v>17.972128572014554</v>
      </c>
      <c r="AB295">
        <f t="shared" si="160"/>
        <v>289</v>
      </c>
      <c r="AC295">
        <f>$AL$7*INDEX(I_cur,MATCH(AB295-$AL$13,cpi_u,0))/INDEX(I_cur,MATCH(AB2-$AL$13,cpi_u,0))</f>
        <v>1682.6605279561647</v>
      </c>
      <c r="AD295" t="b">
        <f t="shared" si="161"/>
        <v>1</v>
      </c>
      <c r="AE295" t="b">
        <f t="shared" si="162"/>
        <v>1</v>
      </c>
      <c r="AF295" t="b">
        <f t="shared" si="137"/>
        <v>1</v>
      </c>
      <c r="AG295" t="b">
        <f t="shared" si="163"/>
        <v>1</v>
      </c>
      <c r="AH295" t="b">
        <f t="shared" si="138"/>
        <v>1</v>
      </c>
      <c r="AI295" t="b">
        <f t="shared" si="164"/>
        <v>1</v>
      </c>
    </row>
    <row r="296" spans="1:35" x14ac:dyDescent="0.35">
      <c r="A296">
        <v>294</v>
      </c>
      <c r="B296">
        <f t="shared" si="139"/>
        <v>105</v>
      </c>
      <c r="C296">
        <f t="shared" si="140"/>
        <v>2051</v>
      </c>
      <c r="D296">
        <f t="shared" si="141"/>
        <v>0.28469847534033477</v>
      </c>
      <c r="E296">
        <f t="shared" si="142"/>
        <v>2.7534739551180354E-2</v>
      </c>
      <c r="F296">
        <f t="shared" si="143"/>
        <v>9.6132027186439706E-2</v>
      </c>
      <c r="G296">
        <f t="shared" si="144"/>
        <v>3.3951676456415441</v>
      </c>
      <c r="H296" t="b">
        <f t="shared" si="145"/>
        <v>0</v>
      </c>
      <c r="I296">
        <f t="shared" si="146"/>
        <v>1</v>
      </c>
      <c r="J296">
        <f t="shared" si="147"/>
        <v>1682.6605279561636</v>
      </c>
      <c r="K296">
        <f t="shared" si="148"/>
        <v>10.907321292331259</v>
      </c>
      <c r="L296">
        <f t="shared" si="149"/>
        <v>5874.6721507339162</v>
      </c>
      <c r="M296">
        <f t="shared" si="150"/>
        <v>38.080727259345828</v>
      </c>
      <c r="N296">
        <f t="shared" si="132"/>
        <v>0.30322289799873714</v>
      </c>
      <c r="O296">
        <f t="shared" si="151"/>
        <v>0.99568605654982012</v>
      </c>
      <c r="P296">
        <f t="shared" si="152"/>
        <v>1693.5678492484949</v>
      </c>
      <c r="Q296">
        <f t="shared" si="153"/>
        <v>0.26480181120296936</v>
      </c>
      <c r="R296">
        <f t="shared" si="154"/>
        <v>2.5308820981065128E-2</v>
      </c>
      <c r="S296">
        <f t="shared" si="155"/>
        <v>1694.2707186086225</v>
      </c>
      <c r="T296">
        <f t="shared" si="156"/>
        <v>5874.6721507339162</v>
      </c>
      <c r="U296">
        <f t="shared" si="133"/>
        <v>153099.72856875643</v>
      </c>
      <c r="V296">
        <f t="shared" si="157"/>
        <v>19.124321658193228</v>
      </c>
      <c r="W296">
        <f t="shared" si="134"/>
        <v>45093.422342573926</v>
      </c>
      <c r="X296">
        <f t="shared" si="135"/>
        <v>48306.447130201414</v>
      </c>
      <c r="Y296">
        <f t="shared" si="136"/>
        <v>10908.75780359714</v>
      </c>
      <c r="Z296">
        <f t="shared" si="158"/>
        <v>1789.0529877565691</v>
      </c>
      <c r="AA296">
        <f t="shared" si="159"/>
        <v>17.395909416688571</v>
      </c>
      <c r="AB296">
        <f t="shared" si="160"/>
        <v>289</v>
      </c>
      <c r="AC296">
        <f>$AL$7*INDEX(I_cur,MATCH(AB296-$AL$13,cpi_u,0))/INDEX(I_cur,MATCH(AB2-$AL$13,cpi_u,0))</f>
        <v>1682.6605279561647</v>
      </c>
      <c r="AD296" t="b">
        <f t="shared" si="161"/>
        <v>1</v>
      </c>
      <c r="AE296" t="b">
        <f t="shared" si="162"/>
        <v>1</v>
      </c>
      <c r="AF296" t="b">
        <f t="shared" si="137"/>
        <v>1</v>
      </c>
      <c r="AG296" t="b">
        <f t="shared" si="163"/>
        <v>1</v>
      </c>
      <c r="AH296" t="b">
        <f t="shared" si="138"/>
        <v>1</v>
      </c>
      <c r="AI296" t="b">
        <f t="shared" si="164"/>
        <v>1</v>
      </c>
    </row>
    <row r="297" spans="1:35" x14ac:dyDescent="0.35">
      <c r="A297">
        <v>295</v>
      </c>
      <c r="B297">
        <f t="shared" si="139"/>
        <v>105</v>
      </c>
      <c r="C297">
        <f t="shared" si="140"/>
        <v>2051</v>
      </c>
      <c r="D297">
        <f t="shared" si="141"/>
        <v>0.28469847534033477</v>
      </c>
      <c r="E297">
        <f t="shared" si="142"/>
        <v>2.7534739551180354E-2</v>
      </c>
      <c r="F297">
        <f t="shared" si="143"/>
        <v>9.3485056855334106E-2</v>
      </c>
      <c r="G297">
        <f t="shared" si="144"/>
        <v>3.30168258878621</v>
      </c>
      <c r="H297" t="b">
        <f t="shared" si="145"/>
        <v>0</v>
      </c>
      <c r="I297">
        <f t="shared" si="146"/>
        <v>1</v>
      </c>
      <c r="J297">
        <f t="shared" si="147"/>
        <v>1682.6605279561636</v>
      </c>
      <c r="K297">
        <f t="shared" si="148"/>
        <v>10.93422168913134</v>
      </c>
      <c r="L297">
        <f t="shared" si="149"/>
        <v>5712.9145831148853</v>
      </c>
      <c r="M297">
        <f t="shared" si="150"/>
        <v>37.123515709210757</v>
      </c>
      <c r="N297">
        <f t="shared" si="132"/>
        <v>0.30191493368646072</v>
      </c>
      <c r="O297">
        <f t="shared" si="151"/>
        <v>0.99568645929806443</v>
      </c>
      <c r="P297">
        <f t="shared" si="152"/>
        <v>1693.594749645295</v>
      </c>
      <c r="Q297">
        <f t="shared" si="153"/>
        <v>0.26480181120296936</v>
      </c>
      <c r="R297">
        <f t="shared" si="154"/>
        <v>2.5308820981065128E-2</v>
      </c>
      <c r="S297">
        <f t="shared" si="155"/>
        <v>1694.2993524708793</v>
      </c>
      <c r="T297">
        <f t="shared" si="156"/>
        <v>5712.9145831148853</v>
      </c>
      <c r="U297">
        <f t="shared" si="133"/>
        <v>147969.55942548509</v>
      </c>
      <c r="V297">
        <f t="shared" si="157"/>
        <v>18.483490967152534</v>
      </c>
      <c r="W297">
        <f t="shared" si="134"/>
        <v>44816.409647628447</v>
      </c>
      <c r="X297">
        <f t="shared" si="135"/>
        <v>48023.657363231738</v>
      </c>
      <c r="Y297">
        <f t="shared" si="136"/>
        <v>10589.313940531732</v>
      </c>
      <c r="Z297">
        <f t="shared" si="158"/>
        <v>1732.2865159113428</v>
      </c>
      <c r="AA297">
        <f t="shared" si="159"/>
        <v>16.837141966890684</v>
      </c>
      <c r="AB297">
        <f t="shared" si="160"/>
        <v>289</v>
      </c>
      <c r="AC297">
        <f>$AL$7*INDEX(I_cur,MATCH(AB297-$AL$13,cpi_u,0))/INDEX(I_cur,MATCH(AB2-$AL$13,cpi_u,0))</f>
        <v>1682.6605279561647</v>
      </c>
      <c r="AD297" t="b">
        <f t="shared" si="161"/>
        <v>1</v>
      </c>
      <c r="AE297" t="b">
        <f t="shared" si="162"/>
        <v>1</v>
      </c>
      <c r="AF297" t="b">
        <f t="shared" si="137"/>
        <v>1</v>
      </c>
      <c r="AG297" t="b">
        <f t="shared" si="163"/>
        <v>1</v>
      </c>
      <c r="AH297" t="b">
        <f t="shared" si="138"/>
        <v>1</v>
      </c>
      <c r="AI297" t="b">
        <f t="shared" si="164"/>
        <v>1</v>
      </c>
    </row>
    <row r="298" spans="1:35" x14ac:dyDescent="0.35">
      <c r="A298">
        <v>296</v>
      </c>
      <c r="B298">
        <f t="shared" si="139"/>
        <v>105</v>
      </c>
      <c r="C298">
        <f t="shared" si="140"/>
        <v>2051</v>
      </c>
      <c r="D298">
        <f t="shared" si="141"/>
        <v>0.28469847534033477</v>
      </c>
      <c r="E298">
        <f t="shared" si="142"/>
        <v>2.7534739551180354E-2</v>
      </c>
      <c r="F298">
        <f t="shared" si="143"/>
        <v>9.0910970162895191E-2</v>
      </c>
      <c r="G298">
        <f t="shared" si="144"/>
        <v>3.2107716186233146</v>
      </c>
      <c r="H298" t="b">
        <f t="shared" si="145"/>
        <v>0</v>
      </c>
      <c r="I298">
        <f t="shared" si="146"/>
        <v>1</v>
      </c>
      <c r="J298">
        <f t="shared" si="147"/>
        <v>1682.6605279561636</v>
      </c>
      <c r="K298">
        <f t="shared" si="148"/>
        <v>10.961188429566912</v>
      </c>
      <c r="L298">
        <f t="shared" si="149"/>
        <v>5555.6109679906767</v>
      </c>
      <c r="M298">
        <f t="shared" si="150"/>
        <v>36.19036499030593</v>
      </c>
      <c r="N298">
        <f t="shared" si="132"/>
        <v>0.30061273415129741</v>
      </c>
      <c r="O298">
        <f t="shared" si="151"/>
        <v>0.99568686610078172</v>
      </c>
      <c r="P298">
        <f t="shared" si="152"/>
        <v>1693.6217163857305</v>
      </c>
      <c r="Q298">
        <f t="shared" si="153"/>
        <v>0.26480181120296936</v>
      </c>
      <c r="R298">
        <f t="shared" si="154"/>
        <v>2.5308820981065128E-2</v>
      </c>
      <c r="S298">
        <f t="shared" si="155"/>
        <v>1694.3280569519652</v>
      </c>
      <c r="T298">
        <f t="shared" si="156"/>
        <v>5555.6109679906767</v>
      </c>
      <c r="U298">
        <f t="shared" si="133"/>
        <v>142976.65276577909</v>
      </c>
      <c r="V298">
        <f t="shared" si="157"/>
        <v>17.85980630185497</v>
      </c>
      <c r="W298">
        <f t="shared" si="134"/>
        <v>44530.309143284183</v>
      </c>
      <c r="X298">
        <f t="shared" si="135"/>
        <v>47732.25507790142</v>
      </c>
      <c r="Y298">
        <f t="shared" si="136"/>
        <v>10280.717131235328</v>
      </c>
      <c r="Z298">
        <f t="shared" si="158"/>
        <v>1677.321916988679</v>
      </c>
      <c r="AA298">
        <f t="shared" si="159"/>
        <v>16.295296849950219</v>
      </c>
      <c r="AB298">
        <f t="shared" si="160"/>
        <v>289</v>
      </c>
      <c r="AC298">
        <f>$AL$7*INDEX(I_cur,MATCH(AB298-$AL$13,cpi_u,0))/INDEX(I_cur,MATCH(AB2-$AL$13,cpi_u,0))</f>
        <v>1682.6605279561647</v>
      </c>
      <c r="AD298" t="b">
        <f t="shared" si="161"/>
        <v>1</v>
      </c>
      <c r="AE298" t="b">
        <f t="shared" si="162"/>
        <v>1</v>
      </c>
      <c r="AF298" t="b">
        <f t="shared" si="137"/>
        <v>1</v>
      </c>
      <c r="AG298" t="b">
        <f t="shared" si="163"/>
        <v>1</v>
      </c>
      <c r="AH298" t="b">
        <f t="shared" si="138"/>
        <v>1</v>
      </c>
      <c r="AI298" t="b">
        <f t="shared" si="164"/>
        <v>1</v>
      </c>
    </row>
    <row r="299" spans="1:35" x14ac:dyDescent="0.35">
      <c r="A299">
        <v>297</v>
      </c>
      <c r="B299">
        <f t="shared" si="139"/>
        <v>105</v>
      </c>
      <c r="C299">
        <f t="shared" si="140"/>
        <v>2051</v>
      </c>
      <c r="D299">
        <f t="shared" si="141"/>
        <v>0.28469847534033477</v>
      </c>
      <c r="E299">
        <f t="shared" si="142"/>
        <v>2.7534739551180354E-2</v>
      </c>
      <c r="F299">
        <f t="shared" si="143"/>
        <v>8.840776027711475E-2</v>
      </c>
      <c r="G299">
        <f t="shared" si="144"/>
        <v>3.1223638583461999</v>
      </c>
      <c r="H299" t="b">
        <f t="shared" si="145"/>
        <v>0</v>
      </c>
      <c r="I299">
        <f t="shared" si="146"/>
        <v>1</v>
      </c>
      <c r="J299">
        <f t="shared" si="147"/>
        <v>1682.6605279561636</v>
      </c>
      <c r="K299">
        <f t="shared" si="148"/>
        <v>10.988221677259276</v>
      </c>
      <c r="L299">
        <f t="shared" si="149"/>
        <v>5402.6386669393723</v>
      </c>
      <c r="M299">
        <f t="shared" si="150"/>
        <v>35.280670300485561</v>
      </c>
      <c r="N299">
        <f t="shared" si="132"/>
        <v>0.29931627465743077</v>
      </c>
      <c r="O299">
        <f t="shared" si="151"/>
        <v>0.99568727686294844</v>
      </c>
      <c r="P299">
        <f t="shared" si="152"/>
        <v>1693.648749633423</v>
      </c>
      <c r="Q299">
        <f t="shared" si="153"/>
        <v>0.26480181120296936</v>
      </c>
      <c r="R299">
        <f t="shared" si="154"/>
        <v>2.5308820981065128E-2</v>
      </c>
      <c r="S299">
        <f t="shared" si="155"/>
        <v>1694.3568322260451</v>
      </c>
      <c r="T299">
        <f t="shared" si="156"/>
        <v>5402.6386669393723</v>
      </c>
      <c r="U299">
        <f t="shared" si="133"/>
        <v>138117.21635570668</v>
      </c>
      <c r="V299">
        <f t="shared" si="157"/>
        <v>17.252793958642197</v>
      </c>
      <c r="W299">
        <f t="shared" si="134"/>
        <v>44234.82419786344</v>
      </c>
      <c r="X299">
        <f t="shared" si="135"/>
        <v>47431.979453641543</v>
      </c>
      <c r="Y299">
        <f t="shared" si="136"/>
        <v>9982.6820201631508</v>
      </c>
      <c r="Z299">
        <f t="shared" si="158"/>
        <v>1624.1019813001653</v>
      </c>
      <c r="AA299">
        <f t="shared" si="159"/>
        <v>15.76986077685245</v>
      </c>
      <c r="AB299">
        <f t="shared" si="160"/>
        <v>289</v>
      </c>
      <c r="AC299">
        <f>$AL$7*INDEX(I_cur,MATCH(AB299-$AL$13,cpi_u,0))/INDEX(I_cur,MATCH(AB2-$AL$13,cpi_u,0))</f>
        <v>1682.6605279561647</v>
      </c>
      <c r="AD299" t="b">
        <f t="shared" si="161"/>
        <v>1</v>
      </c>
      <c r="AE299" t="b">
        <f t="shared" si="162"/>
        <v>1</v>
      </c>
      <c r="AF299" t="b">
        <f t="shared" si="137"/>
        <v>1</v>
      </c>
      <c r="AG299" t="b">
        <f t="shared" si="163"/>
        <v>1</v>
      </c>
      <c r="AH299" t="b">
        <f t="shared" si="138"/>
        <v>1</v>
      </c>
      <c r="AI299" t="b">
        <f t="shared" si="164"/>
        <v>1</v>
      </c>
    </row>
    <row r="300" spans="1:35" x14ac:dyDescent="0.35">
      <c r="A300">
        <v>298</v>
      </c>
      <c r="B300">
        <f t="shared" si="139"/>
        <v>105</v>
      </c>
      <c r="C300">
        <f t="shared" si="140"/>
        <v>2051</v>
      </c>
      <c r="D300">
        <f t="shared" si="141"/>
        <v>0.28469847534033477</v>
      </c>
      <c r="E300">
        <f t="shared" si="142"/>
        <v>2.7534739551180354E-2</v>
      </c>
      <c r="F300">
        <f t="shared" si="143"/>
        <v>8.5973475623581208E-2</v>
      </c>
      <c r="G300">
        <f t="shared" si="144"/>
        <v>3.0363903827226189</v>
      </c>
      <c r="H300" t="b">
        <f t="shared" si="145"/>
        <v>0</v>
      </c>
      <c r="I300">
        <f t="shared" si="146"/>
        <v>1</v>
      </c>
      <c r="J300">
        <f t="shared" si="147"/>
        <v>1682.6605279561636</v>
      </c>
      <c r="K300">
        <f t="shared" si="148"/>
        <v>11.015321596233273</v>
      </c>
      <c r="L300">
        <f t="shared" si="149"/>
        <v>5253.878418356061</v>
      </c>
      <c r="M300">
        <f t="shared" si="150"/>
        <v>34.393842040139141</v>
      </c>
      <c r="N300">
        <f t="shared" si="132"/>
        <v>0.29802553053929531</v>
      </c>
      <c r="O300">
        <f t="shared" si="151"/>
        <v>0.99568769149083947</v>
      </c>
      <c r="P300">
        <f t="shared" si="152"/>
        <v>1693.6758495523968</v>
      </c>
      <c r="Q300">
        <f t="shared" si="153"/>
        <v>0.26480181120296936</v>
      </c>
      <c r="R300">
        <f t="shared" si="154"/>
        <v>2.5308820981065128E-2</v>
      </c>
      <c r="S300">
        <f t="shared" si="155"/>
        <v>1694.3856784677134</v>
      </c>
      <c r="T300">
        <f t="shared" si="156"/>
        <v>5253.878418356061</v>
      </c>
      <c r="U300">
        <f t="shared" si="133"/>
        <v>133387.56227351012</v>
      </c>
      <c r="V300">
        <f t="shared" si="157"/>
        <v>16.661993263921879</v>
      </c>
      <c r="W300">
        <f t="shared" si="134"/>
        <v>43929.648517035057</v>
      </c>
      <c r="X300">
        <f t="shared" si="135"/>
        <v>47122.561790864296</v>
      </c>
      <c r="Y300">
        <f t="shared" si="136"/>
        <v>9694.9311575224929</v>
      </c>
      <c r="Z300">
        <f t="shared" si="158"/>
        <v>1572.5713156854108</v>
      </c>
      <c r="AA300">
        <f t="shared" si="159"/>
        <v>15.260336052933059</v>
      </c>
      <c r="AB300">
        <f t="shared" si="160"/>
        <v>289</v>
      </c>
      <c r="AC300">
        <f>$AL$7*INDEX(I_cur,MATCH(AB300-$AL$13,cpi_u,0))/INDEX(I_cur,MATCH(AB2-$AL$13,cpi_u,0))</f>
        <v>1682.6605279561647</v>
      </c>
      <c r="AD300" t="b">
        <f t="shared" si="161"/>
        <v>1</v>
      </c>
      <c r="AE300" t="b">
        <f t="shared" si="162"/>
        <v>1</v>
      </c>
      <c r="AF300" t="b">
        <f t="shared" si="137"/>
        <v>1</v>
      </c>
      <c r="AG300" t="b">
        <f t="shared" si="163"/>
        <v>1</v>
      </c>
      <c r="AH300" t="b">
        <f t="shared" si="138"/>
        <v>1</v>
      </c>
      <c r="AI300" t="b">
        <f t="shared" si="164"/>
        <v>1</v>
      </c>
    </row>
    <row r="301" spans="1:35" x14ac:dyDescent="0.35">
      <c r="A301">
        <v>299</v>
      </c>
      <c r="B301">
        <f t="shared" si="139"/>
        <v>105</v>
      </c>
      <c r="C301">
        <f t="shared" si="140"/>
        <v>2051</v>
      </c>
      <c r="D301">
        <f t="shared" si="141"/>
        <v>0.28469847534033477</v>
      </c>
      <c r="E301">
        <f t="shared" si="142"/>
        <v>2.7534739551180354E-2</v>
      </c>
      <c r="F301">
        <f t="shared" si="143"/>
        <v>8.3606218363976151E-2</v>
      </c>
      <c r="G301">
        <f t="shared" si="144"/>
        <v>2.9527841643586425</v>
      </c>
      <c r="H301" t="b">
        <f t="shared" si="145"/>
        <v>0</v>
      </c>
      <c r="I301">
        <f t="shared" si="146"/>
        <v>1</v>
      </c>
      <c r="J301">
        <f t="shared" si="147"/>
        <v>1682.6605279561636</v>
      </c>
      <c r="K301">
        <f t="shared" si="148"/>
        <v>11.042488350918264</v>
      </c>
      <c r="L301">
        <f t="shared" si="149"/>
        <v>5109.2142444730598</v>
      </c>
      <c r="M301">
        <f t="shared" si="150"/>
        <v>33.529305430054769</v>
      </c>
      <c r="N301">
        <f t="shared" si="132"/>
        <v>0.29674047720223534</v>
      </c>
      <c r="O301">
        <f t="shared" si="151"/>
        <v>0.99568810989201295</v>
      </c>
      <c r="P301">
        <f t="shared" si="152"/>
        <v>1693.703016307082</v>
      </c>
      <c r="Q301">
        <f t="shared" si="153"/>
        <v>0.26480181120296936</v>
      </c>
      <c r="R301">
        <f t="shared" si="154"/>
        <v>2.5308820981065128E-2</v>
      </c>
      <c r="S301">
        <f t="shared" si="155"/>
        <v>1694.4145958519957</v>
      </c>
      <c r="T301">
        <f t="shared" si="156"/>
        <v>5109.2142444730598</v>
      </c>
      <c r="U301">
        <f t="shared" si="133"/>
        <v>128784.1040368415</v>
      </c>
      <c r="V301">
        <f t="shared" si="157"/>
        <v>16.086956215318803</v>
      </c>
      <c r="W301">
        <f t="shared" si="134"/>
        <v>43614.465829003129</v>
      </c>
      <c r="X301">
        <f t="shared" si="135"/>
        <v>46803.725272866635</v>
      </c>
      <c r="Y301">
        <f t="shared" si="136"/>
        <v>9417.1947818714125</v>
      </c>
      <c r="Z301">
        <f t="shared" si="158"/>
        <v>1522.6762858480085</v>
      </c>
      <c r="AA301">
        <f t="shared" si="159"/>
        <v>14.766240103471315</v>
      </c>
      <c r="AB301">
        <f t="shared" si="160"/>
        <v>289</v>
      </c>
      <c r="AC301">
        <f>$AL$7*INDEX(I_cur,MATCH(AB301-$AL$13,cpi_u,0))/INDEX(I_cur,MATCH(AB2-$AL$13,cpi_u,0))</f>
        <v>1682.6605279561647</v>
      </c>
      <c r="AD301" t="b">
        <f t="shared" si="161"/>
        <v>1</v>
      </c>
      <c r="AE301" t="b">
        <f t="shared" si="162"/>
        <v>1</v>
      </c>
      <c r="AF301" t="b">
        <f t="shared" si="137"/>
        <v>1</v>
      </c>
      <c r="AG301" t="b">
        <f t="shared" si="163"/>
        <v>1</v>
      </c>
      <c r="AH301" t="b">
        <f t="shared" si="138"/>
        <v>1</v>
      </c>
      <c r="AI301" t="b">
        <f t="shared" si="164"/>
        <v>1</v>
      </c>
    </row>
    <row r="302" spans="1:35" x14ac:dyDescent="0.35">
      <c r="A302">
        <v>300</v>
      </c>
      <c r="B302">
        <f t="shared" si="139"/>
        <v>106</v>
      </c>
      <c r="C302">
        <f t="shared" si="140"/>
        <v>2051</v>
      </c>
      <c r="D302">
        <f t="shared" si="141"/>
        <v>0.31757201002061608</v>
      </c>
      <c r="E302">
        <f t="shared" si="142"/>
        <v>3.1339918987999926E-2</v>
      </c>
      <c r="F302">
        <f t="shared" si="143"/>
        <v>9.2540016500048922E-2</v>
      </c>
      <c r="G302">
        <f t="shared" si="144"/>
        <v>2.8602441478585936</v>
      </c>
      <c r="H302" t="b">
        <f t="shared" si="145"/>
        <v>0</v>
      </c>
      <c r="I302">
        <f t="shared" si="146"/>
        <v>1</v>
      </c>
      <c r="J302">
        <f t="shared" si="147"/>
        <v>1682.6605279561636</v>
      </c>
      <c r="K302">
        <f t="shared" si="148"/>
        <v>11.069722106149149</v>
      </c>
      <c r="L302">
        <f t="shared" si="149"/>
        <v>4968.5333609403133</v>
      </c>
      <c r="M302">
        <f t="shared" si="150"/>
        <v>32.686500138888007</v>
      </c>
      <c r="N302">
        <f t="shared" si="132"/>
        <v>0.29546109012314242</v>
      </c>
      <c r="O302">
        <f t="shared" si="151"/>
        <v>0.99568853197529572</v>
      </c>
      <c r="P302">
        <f t="shared" si="152"/>
        <v>1693.7302500623127</v>
      </c>
      <c r="Q302">
        <f t="shared" si="153"/>
        <v>0.29537791988629125</v>
      </c>
      <c r="R302">
        <f t="shared" si="154"/>
        <v>2.8753006732214259E-2</v>
      </c>
      <c r="S302">
        <f t="shared" si="155"/>
        <v>1694.4435845543489</v>
      </c>
      <c r="T302">
        <f t="shared" si="156"/>
        <v>4968.5333609403133</v>
      </c>
      <c r="U302">
        <f t="shared" si="133"/>
        <v>124303.35380917085</v>
      </c>
      <c r="V302">
        <f t="shared" si="157"/>
        <v>15.527247132715742</v>
      </c>
      <c r="W302">
        <f t="shared" si="134"/>
        <v>43459.001184298999</v>
      </c>
      <c r="X302">
        <f t="shared" si="135"/>
        <v>46639.99261195388</v>
      </c>
      <c r="Y302">
        <f t="shared" si="136"/>
        <v>9098.4121153382257</v>
      </c>
      <c r="Z302">
        <f t="shared" si="158"/>
        <v>1474.3649605206547</v>
      </c>
      <c r="AA302">
        <f t="shared" si="159"/>
        <v>14.287105013728191</v>
      </c>
      <c r="AB302">
        <f t="shared" si="160"/>
        <v>289</v>
      </c>
      <c r="AC302">
        <f>$AL$7*INDEX(I_cur,MATCH(AB302-$AL$13,cpi_u,0))/INDEX(I_cur,MATCH(AB2-$AL$13,cpi_u,0))</f>
        <v>1682.6605279561647</v>
      </c>
      <c r="AD302" t="b">
        <f t="shared" si="161"/>
        <v>1</v>
      </c>
      <c r="AE302" t="b">
        <f t="shared" si="162"/>
        <v>1</v>
      </c>
      <c r="AF302" t="b">
        <f t="shared" si="137"/>
        <v>1</v>
      </c>
      <c r="AG302" t="b">
        <f t="shared" si="163"/>
        <v>1</v>
      </c>
      <c r="AH302" t="b">
        <f t="shared" si="138"/>
        <v>1</v>
      </c>
      <c r="AI302" t="b">
        <f t="shared" si="164"/>
        <v>1</v>
      </c>
    </row>
    <row r="303" spans="1:35" x14ac:dyDescent="0.35">
      <c r="A303">
        <v>301</v>
      </c>
      <c r="B303">
        <f t="shared" si="139"/>
        <v>106</v>
      </c>
      <c r="C303">
        <f t="shared" si="140"/>
        <v>2052</v>
      </c>
      <c r="D303">
        <f t="shared" si="141"/>
        <v>0.31706389480458308</v>
      </c>
      <c r="E303">
        <f t="shared" si="142"/>
        <v>3.1279836575425324E-2</v>
      </c>
      <c r="F303">
        <f t="shared" si="143"/>
        <v>8.9467969510833467E-2</v>
      </c>
      <c r="G303">
        <f t="shared" si="144"/>
        <v>2.7707761783477602</v>
      </c>
      <c r="H303" t="b">
        <f t="shared" si="145"/>
        <v>1</v>
      </c>
      <c r="I303">
        <f t="shared" si="146"/>
        <v>1.03</v>
      </c>
      <c r="J303">
        <f t="shared" si="147"/>
        <v>1733.1403437948486</v>
      </c>
      <c r="K303">
        <f t="shared" si="148"/>
        <v>11.097023027167333</v>
      </c>
      <c r="L303">
        <f t="shared" si="149"/>
        <v>4957.204525756847</v>
      </c>
      <c r="M303">
        <f t="shared" si="150"/>
        <v>31.74019517210742</v>
      </c>
      <c r="N303">
        <f t="shared" si="132"/>
        <v>0.29418734485107062</v>
      </c>
      <c r="O303">
        <f t="shared" si="151"/>
        <v>0.9956889576507657</v>
      </c>
      <c r="P303">
        <f t="shared" si="152"/>
        <v>1744.2373668220159</v>
      </c>
      <c r="Q303">
        <f t="shared" si="153"/>
        <v>0.29490531521447316</v>
      </c>
      <c r="R303">
        <f t="shared" si="154"/>
        <v>2.8698737118268647E-2</v>
      </c>
      <c r="S303">
        <f t="shared" si="155"/>
        <v>1744.9524605893473</v>
      </c>
      <c r="T303">
        <f t="shared" si="156"/>
        <v>4957.204525756847</v>
      </c>
      <c r="U303">
        <f t="shared" si="133"/>
        <v>119816.03891022682</v>
      </c>
      <c r="V303">
        <f t="shared" si="157"/>
        <v>14.966718029814894</v>
      </c>
      <c r="W303">
        <f t="shared" si="134"/>
        <v>43242.770688780176</v>
      </c>
      <c r="X303">
        <f t="shared" si="135"/>
        <v>46415.867744865624</v>
      </c>
      <c r="Y303">
        <f t="shared" si="136"/>
        <v>8791.9417345869642</v>
      </c>
      <c r="Z303">
        <f t="shared" si="158"/>
        <v>1464.6610531434933</v>
      </c>
      <c r="AA303">
        <f t="shared" si="159"/>
        <v>13.78101170459805</v>
      </c>
      <c r="AB303">
        <f t="shared" si="160"/>
        <v>301</v>
      </c>
      <c r="AC303">
        <f>$AL$7*INDEX(I_cur,MATCH(AB303-$AL$13,cpi_u,0))/INDEX(I_cur,MATCH(AB2-$AL$13,cpi_u,0))</f>
        <v>1733.1403437948495</v>
      </c>
      <c r="AD303" t="b">
        <f t="shared" si="161"/>
        <v>1</v>
      </c>
      <c r="AE303" t="b">
        <f t="shared" si="162"/>
        <v>1</v>
      </c>
      <c r="AF303" t="b">
        <f t="shared" si="137"/>
        <v>1</v>
      </c>
      <c r="AG303" t="b">
        <f t="shared" si="163"/>
        <v>1</v>
      </c>
      <c r="AH303" t="b">
        <f t="shared" si="138"/>
        <v>1</v>
      </c>
      <c r="AI303" t="b">
        <f t="shared" si="164"/>
        <v>1</v>
      </c>
    </row>
    <row r="304" spans="1:35" x14ac:dyDescent="0.35">
      <c r="A304">
        <v>302</v>
      </c>
      <c r="B304">
        <f t="shared" si="139"/>
        <v>106</v>
      </c>
      <c r="C304">
        <f t="shared" si="140"/>
        <v>2052</v>
      </c>
      <c r="D304">
        <f t="shared" si="141"/>
        <v>0.31706389480458308</v>
      </c>
      <c r="E304">
        <f t="shared" si="142"/>
        <v>3.1279836575425324E-2</v>
      </c>
      <c r="F304">
        <f t="shared" si="143"/>
        <v>8.6669426045799469E-2</v>
      </c>
      <c r="G304">
        <f t="shared" si="144"/>
        <v>2.6841067523019606</v>
      </c>
      <c r="H304" t="b">
        <f t="shared" si="145"/>
        <v>0</v>
      </c>
      <c r="I304">
        <f t="shared" si="146"/>
        <v>1</v>
      </c>
      <c r="J304">
        <f t="shared" si="147"/>
        <v>1733.1403437948486</v>
      </c>
      <c r="K304">
        <f t="shared" si="148"/>
        <v>11.124391279621804</v>
      </c>
      <c r="L304">
        <f t="shared" si="149"/>
        <v>4802.143978320214</v>
      </c>
      <c r="M304">
        <f t="shared" si="150"/>
        <v>30.823198356195654</v>
      </c>
      <c r="N304">
        <f t="shared" si="132"/>
        <v>0.29291921700783247</v>
      </c>
      <c r="O304">
        <f t="shared" si="151"/>
        <v>0.9956893868297424</v>
      </c>
      <c r="P304">
        <f t="shared" si="152"/>
        <v>1744.2647350744703</v>
      </c>
      <c r="Q304">
        <f t="shared" si="153"/>
        <v>0.29490531521447316</v>
      </c>
      <c r="R304">
        <f t="shared" si="154"/>
        <v>2.8698737118268647E-2</v>
      </c>
      <c r="S304">
        <f t="shared" si="155"/>
        <v>1744.9815924559446</v>
      </c>
      <c r="T304">
        <f t="shared" si="156"/>
        <v>4802.143978320214</v>
      </c>
      <c r="U304">
        <f t="shared" si="133"/>
        <v>115466.44167962843</v>
      </c>
      <c r="V304">
        <f t="shared" si="157"/>
        <v>14.423391811674717</v>
      </c>
      <c r="W304">
        <f t="shared" si="134"/>
        <v>43018.572782398238</v>
      </c>
      <c r="X304">
        <f t="shared" si="135"/>
        <v>46184.100581647093</v>
      </c>
      <c r="Y304">
        <f t="shared" si="136"/>
        <v>8496.6145405634179</v>
      </c>
      <c r="Z304">
        <f t="shared" si="158"/>
        <v>1412.7299865745811</v>
      </c>
      <c r="AA304">
        <f t="shared" si="159"/>
        <v>13.292683520300024</v>
      </c>
      <c r="AB304">
        <f t="shared" si="160"/>
        <v>301</v>
      </c>
      <c r="AC304">
        <f>$AL$7*INDEX(I_cur,MATCH(AB304-$AL$13,cpi_u,0))/INDEX(I_cur,MATCH(AB2-$AL$13,cpi_u,0))</f>
        <v>1733.1403437948495</v>
      </c>
      <c r="AD304" t="b">
        <f t="shared" si="161"/>
        <v>1</v>
      </c>
      <c r="AE304" t="b">
        <f t="shared" si="162"/>
        <v>1</v>
      </c>
      <c r="AF304" t="b">
        <f t="shared" si="137"/>
        <v>1</v>
      </c>
      <c r="AG304" t="b">
        <f t="shared" si="163"/>
        <v>1</v>
      </c>
      <c r="AH304" t="b">
        <f t="shared" si="138"/>
        <v>1</v>
      </c>
      <c r="AI304" t="b">
        <f t="shared" si="164"/>
        <v>1</v>
      </c>
    </row>
    <row r="305" spans="1:35" x14ac:dyDescent="0.35">
      <c r="A305">
        <v>303</v>
      </c>
      <c r="B305">
        <f t="shared" si="139"/>
        <v>106</v>
      </c>
      <c r="C305">
        <f t="shared" si="140"/>
        <v>2052</v>
      </c>
      <c r="D305">
        <f t="shared" si="141"/>
        <v>0.31706389480458308</v>
      </c>
      <c r="E305">
        <f t="shared" si="142"/>
        <v>3.1279836575425324E-2</v>
      </c>
      <c r="F305">
        <f t="shared" si="143"/>
        <v>8.3958420563000943E-2</v>
      </c>
      <c r="G305">
        <f t="shared" si="144"/>
        <v>2.6001483317389598</v>
      </c>
      <c r="H305" t="b">
        <f t="shared" si="145"/>
        <v>0</v>
      </c>
      <c r="I305">
        <f t="shared" si="146"/>
        <v>1</v>
      </c>
      <c r="J305">
        <f t="shared" si="147"/>
        <v>1733.1403437948486</v>
      </c>
      <c r="K305">
        <f t="shared" si="148"/>
        <v>11.151827029570013</v>
      </c>
      <c r="L305">
        <f t="shared" si="149"/>
        <v>4651.9336994666946</v>
      </c>
      <c r="M305">
        <f t="shared" si="150"/>
        <v>29.932694230572388</v>
      </c>
      <c r="N305">
        <f t="shared" si="132"/>
        <v>0.29165668228857311</v>
      </c>
      <c r="O305">
        <f t="shared" si="151"/>
        <v>0.99568981942476786</v>
      </c>
      <c r="P305">
        <f t="shared" si="152"/>
        <v>1744.2921708244187</v>
      </c>
      <c r="Q305">
        <f t="shared" si="153"/>
        <v>0.29490531521447316</v>
      </c>
      <c r="R305">
        <f t="shared" si="154"/>
        <v>2.8698737118268647E-2</v>
      </c>
      <c r="S305">
        <f t="shared" si="155"/>
        <v>1745.0107961695837</v>
      </c>
      <c r="T305">
        <f t="shared" si="156"/>
        <v>4651.9336994666946</v>
      </c>
      <c r="U305">
        <f t="shared" si="133"/>
        <v>111250.24710794647</v>
      </c>
      <c r="V305">
        <f t="shared" si="157"/>
        <v>13.896729472582701</v>
      </c>
      <c r="W305">
        <f t="shared" si="134"/>
        <v>42786.115603467573</v>
      </c>
      <c r="X305">
        <f t="shared" si="135"/>
        <v>45944.432212839747</v>
      </c>
      <c r="Y305">
        <f t="shared" si="136"/>
        <v>8212.0916629625062</v>
      </c>
      <c r="Z305">
        <f t="shared" si="158"/>
        <v>1362.6407768201336</v>
      </c>
      <c r="AA305">
        <f t="shared" si="159"/>
        <v>12.820935369589431</v>
      </c>
      <c r="AB305">
        <f t="shared" si="160"/>
        <v>301</v>
      </c>
      <c r="AC305">
        <f>$AL$7*INDEX(I_cur,MATCH(AB305-$AL$13,cpi_u,0))/INDEX(I_cur,MATCH(AB2-$AL$13,cpi_u,0))</f>
        <v>1733.1403437948495</v>
      </c>
      <c r="AD305" t="b">
        <f t="shared" si="161"/>
        <v>1</v>
      </c>
      <c r="AE305" t="b">
        <f t="shared" si="162"/>
        <v>1</v>
      </c>
      <c r="AF305" t="b">
        <f t="shared" si="137"/>
        <v>1</v>
      </c>
      <c r="AG305" t="b">
        <f t="shared" si="163"/>
        <v>1</v>
      </c>
      <c r="AH305" t="b">
        <f t="shared" si="138"/>
        <v>1</v>
      </c>
      <c r="AI305" t="b">
        <f t="shared" si="164"/>
        <v>1</v>
      </c>
    </row>
    <row r="306" spans="1:35" x14ac:dyDescent="0.35">
      <c r="A306">
        <v>304</v>
      </c>
      <c r="B306">
        <f t="shared" si="139"/>
        <v>106</v>
      </c>
      <c r="C306">
        <f t="shared" si="140"/>
        <v>2052</v>
      </c>
      <c r="D306">
        <f t="shared" si="141"/>
        <v>0.31706389480458308</v>
      </c>
      <c r="E306">
        <f t="shared" si="142"/>
        <v>3.1279836575425324E-2</v>
      </c>
      <c r="F306">
        <f t="shared" si="143"/>
        <v>8.1332214888659451E-2</v>
      </c>
      <c r="G306">
        <f t="shared" si="144"/>
        <v>2.5188161168503003</v>
      </c>
      <c r="H306" t="b">
        <f t="shared" si="145"/>
        <v>0</v>
      </c>
      <c r="I306">
        <f t="shared" si="146"/>
        <v>1</v>
      </c>
      <c r="J306">
        <f t="shared" si="147"/>
        <v>1733.1403437948486</v>
      </c>
      <c r="K306">
        <f t="shared" si="148"/>
        <v>11.179330443479001</v>
      </c>
      <c r="L306">
        <f t="shared" si="149"/>
        <v>4506.4219735876632</v>
      </c>
      <c r="M306">
        <f t="shared" si="150"/>
        <v>29.06791740257049</v>
      </c>
      <c r="N306">
        <f t="shared" si="132"/>
        <v>0.29039971646232499</v>
      </c>
      <c r="O306">
        <f t="shared" si="151"/>
        <v>0.99569025534959477</v>
      </c>
      <c r="P306">
        <f t="shared" si="152"/>
        <v>1744.3196742383277</v>
      </c>
      <c r="Q306">
        <f t="shared" si="153"/>
        <v>0.29490531521447316</v>
      </c>
      <c r="R306">
        <f t="shared" si="154"/>
        <v>2.8698737118268647E-2</v>
      </c>
      <c r="S306">
        <f t="shared" si="155"/>
        <v>1745.0400719074592</v>
      </c>
      <c r="T306">
        <f t="shared" si="156"/>
        <v>4506.4219735876632</v>
      </c>
      <c r="U306">
        <f t="shared" si="133"/>
        <v>107163.27505061416</v>
      </c>
      <c r="V306">
        <f t="shared" si="157"/>
        <v>13.386208853355285</v>
      </c>
      <c r="W306">
        <f t="shared" si="134"/>
        <v>42545.096616508257</v>
      </c>
      <c r="X306">
        <f t="shared" si="135"/>
        <v>45696.594975269567</v>
      </c>
      <c r="Y306">
        <f t="shared" si="136"/>
        <v>7938.044858275256</v>
      </c>
      <c r="Z306">
        <f t="shared" si="158"/>
        <v>1314.3280818089017</v>
      </c>
      <c r="AA306">
        <f t="shared" si="159"/>
        <v>12.365203606191825</v>
      </c>
      <c r="AB306">
        <f t="shared" si="160"/>
        <v>301</v>
      </c>
      <c r="AC306">
        <f>$AL$7*INDEX(I_cur,MATCH(AB306-$AL$13,cpi_u,0))/INDEX(I_cur,MATCH(AB2-$AL$13,cpi_u,0))</f>
        <v>1733.1403437948495</v>
      </c>
      <c r="AD306" t="b">
        <f t="shared" si="161"/>
        <v>1</v>
      </c>
      <c r="AE306" t="b">
        <f t="shared" si="162"/>
        <v>1</v>
      </c>
      <c r="AF306" t="b">
        <f t="shared" si="137"/>
        <v>1</v>
      </c>
      <c r="AG306" t="b">
        <f t="shared" si="163"/>
        <v>1</v>
      </c>
      <c r="AH306" t="b">
        <f t="shared" si="138"/>
        <v>1</v>
      </c>
      <c r="AI306" t="b">
        <f t="shared" si="164"/>
        <v>1</v>
      </c>
    </row>
    <row r="307" spans="1:35" x14ac:dyDescent="0.35">
      <c r="A307">
        <v>305</v>
      </c>
      <c r="B307">
        <f t="shared" si="139"/>
        <v>106</v>
      </c>
      <c r="C307">
        <f t="shared" si="140"/>
        <v>2052</v>
      </c>
      <c r="D307">
        <f t="shared" si="141"/>
        <v>0.31706389480458308</v>
      </c>
      <c r="E307">
        <f t="shared" si="142"/>
        <v>3.1279836575425324E-2</v>
      </c>
      <c r="F307">
        <f t="shared" si="143"/>
        <v>7.8788156498624806E-2</v>
      </c>
      <c r="G307">
        <f t="shared" si="144"/>
        <v>2.4400279603516752</v>
      </c>
      <c r="H307" t="b">
        <f t="shared" si="145"/>
        <v>0</v>
      </c>
      <c r="I307">
        <f t="shared" si="146"/>
        <v>1</v>
      </c>
      <c r="J307">
        <f t="shared" si="147"/>
        <v>1733.1403437948486</v>
      </c>
      <c r="K307">
        <f t="shared" si="148"/>
        <v>11.206901688226345</v>
      </c>
      <c r="L307">
        <f t="shared" si="149"/>
        <v>4365.4618307139353</v>
      </c>
      <c r="M307">
        <f t="shared" si="150"/>
        <v>28.228124592261359</v>
      </c>
      <c r="N307">
        <f t="shared" si="132"/>
        <v>0.28914829537254333</v>
      </c>
      <c r="O307">
        <f t="shared" si="151"/>
        <v>0.99569069451917314</v>
      </c>
      <c r="P307">
        <f t="shared" si="152"/>
        <v>1744.3472454830749</v>
      </c>
      <c r="Q307">
        <f t="shared" si="153"/>
        <v>0.29490531521447316</v>
      </c>
      <c r="R307">
        <f t="shared" si="154"/>
        <v>2.8698737118268647E-2</v>
      </c>
      <c r="S307">
        <f t="shared" si="155"/>
        <v>1745.069419847202</v>
      </c>
      <c r="T307">
        <f t="shared" si="156"/>
        <v>4365.4618307139353</v>
      </c>
      <c r="U307">
        <f t="shared" si="133"/>
        <v>103201.47601004668</v>
      </c>
      <c r="V307">
        <f t="shared" si="157"/>
        <v>12.891324114464926</v>
      </c>
      <c r="W307">
        <f t="shared" si="134"/>
        <v>42295.202221851796</v>
      </c>
      <c r="X307">
        <f t="shared" si="135"/>
        <v>45440.31215602046</v>
      </c>
      <c r="Y307">
        <f t="shared" si="136"/>
        <v>7674.1561777513571</v>
      </c>
      <c r="Z307">
        <f t="shared" si="158"/>
        <v>1267.728877866429</v>
      </c>
      <c r="AA307">
        <f t="shared" si="159"/>
        <v>11.924943770648378</v>
      </c>
      <c r="AB307">
        <f t="shared" si="160"/>
        <v>301</v>
      </c>
      <c r="AC307">
        <f>$AL$7*INDEX(I_cur,MATCH(AB307-$AL$13,cpi_u,0))/INDEX(I_cur,MATCH(AB2-$AL$13,cpi_u,0))</f>
        <v>1733.1403437948495</v>
      </c>
      <c r="AD307" t="b">
        <f t="shared" si="161"/>
        <v>1</v>
      </c>
      <c r="AE307" t="b">
        <f t="shared" si="162"/>
        <v>1</v>
      </c>
      <c r="AF307" t="b">
        <f t="shared" si="137"/>
        <v>1</v>
      </c>
      <c r="AG307" t="b">
        <f t="shared" si="163"/>
        <v>1</v>
      </c>
      <c r="AH307" t="b">
        <f t="shared" si="138"/>
        <v>1</v>
      </c>
      <c r="AI307" t="b">
        <f t="shared" si="164"/>
        <v>1</v>
      </c>
    </row>
    <row r="308" spans="1:35" x14ac:dyDescent="0.35">
      <c r="A308">
        <v>306</v>
      </c>
      <c r="B308">
        <f t="shared" si="139"/>
        <v>106</v>
      </c>
      <c r="C308">
        <f t="shared" si="140"/>
        <v>2052</v>
      </c>
      <c r="D308">
        <f t="shared" si="141"/>
        <v>0.31706389480458308</v>
      </c>
      <c r="E308">
        <f t="shared" si="142"/>
        <v>3.1279836575425324E-2</v>
      </c>
      <c r="F308">
        <f t="shared" si="143"/>
        <v>7.6323675839268787E-2</v>
      </c>
      <c r="G308">
        <f t="shared" si="144"/>
        <v>2.3637042845124063</v>
      </c>
      <c r="H308" t="b">
        <f t="shared" si="145"/>
        <v>0</v>
      </c>
      <c r="I308">
        <f t="shared" si="146"/>
        <v>1</v>
      </c>
      <c r="J308">
        <f t="shared" si="147"/>
        <v>1733.1403437948486</v>
      </c>
      <c r="K308">
        <f t="shared" si="148"/>
        <v>11.234540931101199</v>
      </c>
      <c r="L308">
        <f t="shared" si="149"/>
        <v>4228.9108980729452</v>
      </c>
      <c r="M308">
        <f t="shared" si="150"/>
        <v>27.412593993602268</v>
      </c>
      <c r="N308">
        <f t="shared" si="132"/>
        <v>0.28790239493762132</v>
      </c>
      <c r="O308">
        <f t="shared" si="151"/>
        <v>0.99569113684963362</v>
      </c>
      <c r="P308">
        <f t="shared" si="152"/>
        <v>1744.3748847259499</v>
      </c>
      <c r="Q308">
        <f t="shared" si="153"/>
        <v>0.29490531521447316</v>
      </c>
      <c r="R308">
        <f t="shared" si="154"/>
        <v>2.8698737118268647E-2</v>
      </c>
      <c r="S308">
        <f t="shared" si="155"/>
        <v>1745.0988401668812</v>
      </c>
      <c r="T308">
        <f t="shared" si="156"/>
        <v>4228.9108980729452</v>
      </c>
      <c r="U308">
        <f t="shared" si="133"/>
        <v>99360.927049727514</v>
      </c>
      <c r="V308">
        <f t="shared" si="157"/>
        <v>12.41158522565169</v>
      </c>
      <c r="W308">
        <f t="shared" si="134"/>
        <v>42036.107350976876</v>
      </c>
      <c r="X308">
        <f t="shared" si="135"/>
        <v>45175.297686404396</v>
      </c>
      <c r="Y308">
        <f t="shared" si="136"/>
        <v>7420.1176457499669</v>
      </c>
      <c r="Z308">
        <f t="shared" si="158"/>
        <v>1222.7823774601634</v>
      </c>
      <c r="AA308">
        <f t="shared" si="159"/>
        <v>11.499629936427235</v>
      </c>
      <c r="AB308">
        <f t="shared" si="160"/>
        <v>301</v>
      </c>
      <c r="AC308">
        <f>$AL$7*INDEX(I_cur,MATCH(AB308-$AL$13,cpi_u,0))/INDEX(I_cur,MATCH(AB2-$AL$13,cpi_u,0))</f>
        <v>1733.1403437948495</v>
      </c>
      <c r="AD308" t="b">
        <f t="shared" si="161"/>
        <v>1</v>
      </c>
      <c r="AE308" t="b">
        <f t="shared" si="162"/>
        <v>1</v>
      </c>
      <c r="AF308" t="b">
        <f t="shared" si="137"/>
        <v>1</v>
      </c>
      <c r="AG308" t="b">
        <f t="shared" si="163"/>
        <v>1</v>
      </c>
      <c r="AH308" t="b">
        <f t="shared" si="138"/>
        <v>1</v>
      </c>
      <c r="AI308" t="b">
        <f t="shared" si="164"/>
        <v>1</v>
      </c>
    </row>
    <row r="309" spans="1:35" x14ac:dyDescent="0.35">
      <c r="A309">
        <v>307</v>
      </c>
      <c r="B309">
        <f t="shared" si="139"/>
        <v>106</v>
      </c>
      <c r="C309">
        <f t="shared" si="140"/>
        <v>2052</v>
      </c>
      <c r="D309">
        <f t="shared" si="141"/>
        <v>0.31706389480458308</v>
      </c>
      <c r="E309">
        <f t="shared" si="142"/>
        <v>3.1279836575425324E-2</v>
      </c>
      <c r="F309">
        <f t="shared" si="143"/>
        <v>7.393628373218071E-2</v>
      </c>
      <c r="G309">
        <f t="shared" si="144"/>
        <v>2.2897680007802257</v>
      </c>
      <c r="H309" t="b">
        <f t="shared" si="145"/>
        <v>0</v>
      </c>
      <c r="I309">
        <f t="shared" si="146"/>
        <v>1</v>
      </c>
      <c r="J309">
        <f t="shared" si="147"/>
        <v>1733.1403437948486</v>
      </c>
      <c r="K309">
        <f t="shared" si="148"/>
        <v>11.26224833980528</v>
      </c>
      <c r="L309">
        <f t="shared" si="149"/>
        <v>4096.631256289189</v>
      </c>
      <c r="M309">
        <f t="shared" si="150"/>
        <v>26.620624654040476</v>
      </c>
      <c r="N309">
        <f t="shared" si="132"/>
        <v>0.28666199115138741</v>
      </c>
      <c r="O309">
        <f t="shared" si="151"/>
        <v>0.99569158225827659</v>
      </c>
      <c r="P309">
        <f t="shared" si="152"/>
        <v>1744.4025921346538</v>
      </c>
      <c r="Q309">
        <f t="shared" si="153"/>
        <v>0.29490531521447316</v>
      </c>
      <c r="R309">
        <f t="shared" si="154"/>
        <v>2.8698737118268647E-2</v>
      </c>
      <c r="S309">
        <f t="shared" si="155"/>
        <v>1745.1283330450058</v>
      </c>
      <c r="T309">
        <f t="shared" si="156"/>
        <v>4096.631256289189</v>
      </c>
      <c r="U309">
        <f t="shared" si="133"/>
        <v>95637.827836129683</v>
      </c>
      <c r="V309">
        <f t="shared" si="157"/>
        <v>11.946517471503224</v>
      </c>
      <c r="W309">
        <f t="shared" si="134"/>
        <v>41767.475047053507</v>
      </c>
      <c r="X309">
        <f t="shared" si="135"/>
        <v>44901.255825590189</v>
      </c>
      <c r="Y309">
        <f t="shared" si="136"/>
        <v>7175.6309481534381</v>
      </c>
      <c r="Z309">
        <f t="shared" si="158"/>
        <v>1179.4299498619739</v>
      </c>
      <c r="AA309">
        <f t="shared" si="159"/>
        <v>11.088754078339692</v>
      </c>
      <c r="AB309">
        <f t="shared" si="160"/>
        <v>301</v>
      </c>
      <c r="AC309">
        <f>$AL$7*INDEX(I_cur,MATCH(AB309-$AL$13,cpi_u,0))/INDEX(I_cur,MATCH(AB2-$AL$13,cpi_u,0))</f>
        <v>1733.1403437948495</v>
      </c>
      <c r="AD309" t="b">
        <f t="shared" si="161"/>
        <v>1</v>
      </c>
      <c r="AE309" t="b">
        <f t="shared" si="162"/>
        <v>1</v>
      </c>
      <c r="AF309" t="b">
        <f t="shared" si="137"/>
        <v>1</v>
      </c>
      <c r="AG309" t="b">
        <f t="shared" si="163"/>
        <v>1</v>
      </c>
      <c r="AH309" t="b">
        <f t="shared" si="138"/>
        <v>1</v>
      </c>
      <c r="AI309" t="b">
        <f t="shared" si="164"/>
        <v>1</v>
      </c>
    </row>
    <row r="310" spans="1:35" x14ac:dyDescent="0.35">
      <c r="A310">
        <v>308</v>
      </c>
      <c r="B310">
        <f t="shared" si="139"/>
        <v>106</v>
      </c>
      <c r="C310">
        <f t="shared" si="140"/>
        <v>2052</v>
      </c>
      <c r="D310">
        <f t="shared" si="141"/>
        <v>0.31706389480458308</v>
      </c>
      <c r="E310">
        <f t="shared" si="142"/>
        <v>3.1279836575425324E-2</v>
      </c>
      <c r="F310">
        <f t="shared" si="143"/>
        <v>7.1623568860043826E-2</v>
      </c>
      <c r="G310">
        <f t="shared" si="144"/>
        <v>2.218144431920182</v>
      </c>
      <c r="H310" t="b">
        <f t="shared" si="145"/>
        <v>0</v>
      </c>
      <c r="I310">
        <f t="shared" si="146"/>
        <v>1</v>
      </c>
      <c r="J310">
        <f t="shared" si="147"/>
        <v>1733.1403437948486</v>
      </c>
      <c r="K310">
        <f t="shared" si="148"/>
        <v>11.290024082453918</v>
      </c>
      <c r="L310">
        <f t="shared" si="149"/>
        <v>3968.4893000826837</v>
      </c>
      <c r="M310">
        <f t="shared" si="150"/>
        <v>25.851535872041111</v>
      </c>
      <c r="N310">
        <f t="shared" si="132"/>
        <v>0.28542706008358337</v>
      </c>
      <c r="O310">
        <f t="shared" si="151"/>
        <v>0.99569203066355638</v>
      </c>
      <c r="P310">
        <f t="shared" si="152"/>
        <v>1744.4303678773026</v>
      </c>
      <c r="Q310">
        <f t="shared" si="153"/>
        <v>0.29490531521447316</v>
      </c>
      <c r="R310">
        <f t="shared" si="154"/>
        <v>2.8698737118268647E-2</v>
      </c>
      <c r="S310">
        <f t="shared" si="155"/>
        <v>1745.1578986605241</v>
      </c>
      <c r="T310">
        <f t="shared" si="156"/>
        <v>3968.4893000826837</v>
      </c>
      <c r="U310">
        <f t="shared" si="133"/>
        <v>92028.496804470095</v>
      </c>
      <c r="V310">
        <f t="shared" si="157"/>
        <v>11.495660972503247</v>
      </c>
      <c r="W310">
        <f t="shared" si="134"/>
        <v>41488.956030155226</v>
      </c>
      <c r="X310">
        <f t="shared" si="135"/>
        <v>44617.880833541843</v>
      </c>
      <c r="Y310">
        <f t="shared" si="136"/>
        <v>6940.4071305289744</v>
      </c>
      <c r="Z310">
        <f t="shared" si="158"/>
        <v>1137.6150446246779</v>
      </c>
      <c r="AA310">
        <f t="shared" si="159"/>
        <v>10.691825462500011</v>
      </c>
      <c r="AB310">
        <f t="shared" si="160"/>
        <v>301</v>
      </c>
      <c r="AC310">
        <f>$AL$7*INDEX(I_cur,MATCH(AB310-$AL$13,cpi_u,0))/INDEX(I_cur,MATCH(AB2-$AL$13,cpi_u,0))</f>
        <v>1733.1403437948495</v>
      </c>
      <c r="AD310" t="b">
        <f t="shared" si="161"/>
        <v>1</v>
      </c>
      <c r="AE310" t="b">
        <f t="shared" si="162"/>
        <v>1</v>
      </c>
      <c r="AF310" t="b">
        <f t="shared" si="137"/>
        <v>1</v>
      </c>
      <c r="AG310" t="b">
        <f t="shared" si="163"/>
        <v>1</v>
      </c>
      <c r="AH310" t="b">
        <f t="shared" si="138"/>
        <v>1</v>
      </c>
      <c r="AI310" t="b">
        <f t="shared" si="164"/>
        <v>1</v>
      </c>
    </row>
    <row r="311" spans="1:35" x14ac:dyDescent="0.35">
      <c r="A311">
        <v>309</v>
      </c>
      <c r="B311">
        <f t="shared" si="139"/>
        <v>106</v>
      </c>
      <c r="C311">
        <f t="shared" si="140"/>
        <v>2052</v>
      </c>
      <c r="D311">
        <f t="shared" si="141"/>
        <v>0.31706389480458308</v>
      </c>
      <c r="E311">
        <f t="shared" si="142"/>
        <v>3.1279836575425324E-2</v>
      </c>
      <c r="F311">
        <f t="shared" si="143"/>
        <v>6.9383195331152933E-2</v>
      </c>
      <c r="G311">
        <f t="shared" si="144"/>
        <v>2.1487612365890292</v>
      </c>
      <c r="H311" t="b">
        <f t="shared" si="145"/>
        <v>0</v>
      </c>
      <c r="I311">
        <f t="shared" si="146"/>
        <v>1</v>
      </c>
      <c r="J311">
        <f t="shared" si="147"/>
        <v>1733.1403437948486</v>
      </c>
      <c r="K311">
        <f t="shared" si="148"/>
        <v>11.317868327577054</v>
      </c>
      <c r="L311">
        <f t="shared" si="149"/>
        <v>3844.3556033247733</v>
      </c>
      <c r="M311">
        <f t="shared" si="150"/>
        <v>25.104666612020825</v>
      </c>
      <c r="N311">
        <f t="shared" si="132"/>
        <v>0.2841975778803249</v>
      </c>
      <c r="O311">
        <f t="shared" si="151"/>
        <v>0.99569248198507021</v>
      </c>
      <c r="P311">
        <f t="shared" si="152"/>
        <v>1744.4582121224257</v>
      </c>
      <c r="Q311">
        <f t="shared" si="153"/>
        <v>0.29490531521447316</v>
      </c>
      <c r="R311">
        <f t="shared" si="154"/>
        <v>2.8698737118268647E-2</v>
      </c>
      <c r="S311">
        <f t="shared" si="155"/>
        <v>1745.1875371928263</v>
      </c>
      <c r="T311">
        <f t="shared" si="156"/>
        <v>3844.3556033247733</v>
      </c>
      <c r="U311">
        <f t="shared" si="133"/>
        <v>88529.367444419855</v>
      </c>
      <c r="V311">
        <f t="shared" si="157"/>
        <v>11.058570221064221</v>
      </c>
      <c r="W311">
        <f t="shared" si="134"/>
        <v>41200.188246578989</v>
      </c>
      <c r="X311">
        <f t="shared" si="135"/>
        <v>44324.856632905045</v>
      </c>
      <c r="Y311">
        <f t="shared" si="136"/>
        <v>6714.1663057326205</v>
      </c>
      <c r="Z311">
        <f t="shared" si="158"/>
        <v>1097.2831177728406</v>
      </c>
      <c r="AA311">
        <f t="shared" si="159"/>
        <v>10.308370057093537</v>
      </c>
      <c r="AB311">
        <f t="shared" si="160"/>
        <v>301</v>
      </c>
      <c r="AC311">
        <f>$AL$7*INDEX(I_cur,MATCH(AB311-$AL$13,cpi_u,0))/INDEX(I_cur,MATCH(AB2-$AL$13,cpi_u,0))</f>
        <v>1733.1403437948495</v>
      </c>
      <c r="AD311" t="b">
        <f t="shared" si="161"/>
        <v>1</v>
      </c>
      <c r="AE311" t="b">
        <f t="shared" si="162"/>
        <v>1</v>
      </c>
      <c r="AF311" t="b">
        <f t="shared" si="137"/>
        <v>1</v>
      </c>
      <c r="AG311" t="b">
        <f t="shared" si="163"/>
        <v>1</v>
      </c>
      <c r="AH311" t="b">
        <f t="shared" si="138"/>
        <v>1</v>
      </c>
      <c r="AI311" t="b">
        <f t="shared" si="164"/>
        <v>1</v>
      </c>
    </row>
    <row r="312" spans="1:35" x14ac:dyDescent="0.35">
      <c r="A312">
        <v>310</v>
      </c>
      <c r="B312">
        <f t="shared" si="139"/>
        <v>106</v>
      </c>
      <c r="C312">
        <f t="shared" si="140"/>
        <v>2052</v>
      </c>
      <c r="D312">
        <f t="shared" si="141"/>
        <v>0.31706389480458308</v>
      </c>
      <c r="E312">
        <f t="shared" si="142"/>
        <v>3.1279836575425324E-2</v>
      </c>
      <c r="F312">
        <f t="shared" si="143"/>
        <v>6.7212900320113664E-2</v>
      </c>
      <c r="G312">
        <f t="shared" si="144"/>
        <v>2.0815483362689156</v>
      </c>
      <c r="H312" t="b">
        <f t="shared" si="145"/>
        <v>0</v>
      </c>
      <c r="I312">
        <f t="shared" si="146"/>
        <v>1</v>
      </c>
      <c r="J312">
        <f t="shared" si="147"/>
        <v>1733.1403437948486</v>
      </c>
      <c r="K312">
        <f t="shared" si="148"/>
        <v>11.345781244120269</v>
      </c>
      <c r="L312">
        <f t="shared" si="149"/>
        <v>3724.104788314954</v>
      </c>
      <c r="M312">
        <f t="shared" si="150"/>
        <v>24.379374936184483</v>
      </c>
      <c r="N312">
        <f t="shared" si="132"/>
        <v>0.28297352076454341</v>
      </c>
      <c r="O312">
        <f t="shared" si="151"/>
        <v>0.99569293614354115</v>
      </c>
      <c r="P312">
        <f t="shared" si="152"/>
        <v>1744.4861250389688</v>
      </c>
      <c r="Q312">
        <f t="shared" si="153"/>
        <v>0.29490531521447316</v>
      </c>
      <c r="R312">
        <f t="shared" si="154"/>
        <v>2.8698737118268647E-2</v>
      </c>
      <c r="S312">
        <f t="shared" si="155"/>
        <v>1745.217248821745</v>
      </c>
      <c r="T312">
        <f t="shared" si="156"/>
        <v>3724.104788314954</v>
      </c>
      <c r="U312">
        <f t="shared" si="133"/>
        <v>85136.984702016009</v>
      </c>
      <c r="V312">
        <f t="shared" si="157"/>
        <v>10.634813632075241</v>
      </c>
      <c r="W312">
        <f t="shared" si="134"/>
        <v>40900.796401692183</v>
      </c>
      <c r="X312">
        <f t="shared" si="135"/>
        <v>44021.856459468683</v>
      </c>
      <c r="Y312">
        <f t="shared" si="136"/>
        <v>6496.6373706600389</v>
      </c>
      <c r="Z312">
        <f t="shared" si="158"/>
        <v>1058.38156061163</v>
      </c>
      <c r="AA312">
        <f t="shared" si="159"/>
        <v>9.9379299632430218</v>
      </c>
      <c r="AB312">
        <f t="shared" si="160"/>
        <v>301</v>
      </c>
      <c r="AC312">
        <f>$AL$7*INDEX(I_cur,MATCH(AB312-$AL$13,cpi_u,0))/INDEX(I_cur,MATCH(AB2-$AL$13,cpi_u,0))</f>
        <v>1733.1403437948495</v>
      </c>
      <c r="AD312" t="b">
        <f t="shared" si="161"/>
        <v>1</v>
      </c>
      <c r="AE312" t="b">
        <f t="shared" si="162"/>
        <v>1</v>
      </c>
      <c r="AF312" t="b">
        <f t="shared" si="137"/>
        <v>1</v>
      </c>
      <c r="AG312" t="b">
        <f t="shared" si="163"/>
        <v>1</v>
      </c>
      <c r="AH312" t="b">
        <f t="shared" si="138"/>
        <v>1</v>
      </c>
      <c r="AI312" t="b">
        <f t="shared" si="164"/>
        <v>1</v>
      </c>
    </row>
    <row r="313" spans="1:35" x14ac:dyDescent="0.35">
      <c r="A313">
        <v>311</v>
      </c>
      <c r="B313">
        <f t="shared" si="139"/>
        <v>106</v>
      </c>
      <c r="C313">
        <f t="shared" si="140"/>
        <v>2052</v>
      </c>
      <c r="D313">
        <f t="shared" si="141"/>
        <v>0.31706389480458308</v>
      </c>
      <c r="E313">
        <f t="shared" si="142"/>
        <v>3.1279836575425324E-2</v>
      </c>
      <c r="F313">
        <f t="shared" si="143"/>
        <v>6.5110491782340157E-2</v>
      </c>
      <c r="G313">
        <f t="shared" si="144"/>
        <v>2.0164378444865756</v>
      </c>
      <c r="H313" t="b">
        <f t="shared" si="145"/>
        <v>0</v>
      </c>
      <c r="I313">
        <f t="shared" si="146"/>
        <v>1</v>
      </c>
      <c r="J313">
        <f t="shared" si="147"/>
        <v>1733.1403437948486</v>
      </c>
      <c r="K313">
        <f t="shared" si="148"/>
        <v>11.373763001445813</v>
      </c>
      <c r="L313">
        <f t="shared" si="149"/>
        <v>3607.6153991467036</v>
      </c>
      <c r="M313">
        <f t="shared" si="150"/>
        <v>23.675037452776479</v>
      </c>
      <c r="N313">
        <f t="shared" si="132"/>
        <v>0.28175486503641145</v>
      </c>
      <c r="O313">
        <f t="shared" si="151"/>
        <v>0.99569339306080873</v>
      </c>
      <c r="P313">
        <f t="shared" si="152"/>
        <v>1744.5141067962945</v>
      </c>
      <c r="Q313">
        <f t="shared" si="153"/>
        <v>0.29490531521447316</v>
      </c>
      <c r="R313">
        <f t="shared" si="154"/>
        <v>2.8698737118268647E-2</v>
      </c>
      <c r="S313">
        <f t="shared" si="155"/>
        <v>1745.2470337275558</v>
      </c>
      <c r="T313">
        <f t="shared" si="156"/>
        <v>3607.6153991467036</v>
      </c>
      <c r="U313">
        <f t="shared" si="133"/>
        <v>81848.00149413613</v>
      </c>
      <c r="V313">
        <f t="shared" si="157"/>
        <v>10.223973107510608</v>
      </c>
      <c r="W313">
        <f t="shared" si="134"/>
        <v>40590.391475704637</v>
      </c>
      <c r="X313">
        <f t="shared" si="135"/>
        <v>43708.542500815391</v>
      </c>
      <c r="Y313">
        <f t="shared" si="136"/>
        <v>6287.5577318579344</v>
      </c>
      <c r="Z313">
        <f t="shared" si="158"/>
        <v>1020.8596310609263</v>
      </c>
      <c r="AA313">
        <f t="shared" si="159"/>
        <v>9.5800628652871396</v>
      </c>
      <c r="AB313">
        <f t="shared" si="160"/>
        <v>301</v>
      </c>
      <c r="AC313">
        <f>$AL$7*INDEX(I_cur,MATCH(AB313-$AL$13,cpi_u,0))/INDEX(I_cur,MATCH(AB2-$AL$13,cpi_u,0))</f>
        <v>1733.1403437948495</v>
      </c>
      <c r="AD313" t="b">
        <f t="shared" si="161"/>
        <v>1</v>
      </c>
      <c r="AE313" t="b">
        <f t="shared" si="162"/>
        <v>1</v>
      </c>
      <c r="AF313" t="b">
        <f t="shared" si="137"/>
        <v>1</v>
      </c>
      <c r="AG313" t="b">
        <f t="shared" si="163"/>
        <v>1</v>
      </c>
      <c r="AH313" t="b">
        <f t="shared" si="138"/>
        <v>1</v>
      </c>
      <c r="AI313" t="b">
        <f t="shared" si="164"/>
        <v>1</v>
      </c>
    </row>
    <row r="314" spans="1:35" x14ac:dyDescent="0.35">
      <c r="A314">
        <v>312</v>
      </c>
      <c r="B314">
        <f t="shared" si="139"/>
        <v>107</v>
      </c>
      <c r="C314">
        <f t="shared" si="140"/>
        <v>2052</v>
      </c>
      <c r="D314">
        <f t="shared" si="141"/>
        <v>0.35292201382240546</v>
      </c>
      <c r="E314">
        <f t="shared" si="142"/>
        <v>3.5624018452042217E-2</v>
      </c>
      <c r="F314">
        <f t="shared" si="143"/>
        <v>7.1833618979386005E-2</v>
      </c>
      <c r="G314">
        <f t="shared" si="144"/>
        <v>1.9446042255071896</v>
      </c>
      <c r="H314" t="b">
        <f t="shared" si="145"/>
        <v>0</v>
      </c>
      <c r="I314">
        <f t="shared" si="146"/>
        <v>1</v>
      </c>
      <c r="J314">
        <f t="shared" si="147"/>
        <v>1733.1403437948486</v>
      </c>
      <c r="K314">
        <f t="shared" si="148"/>
        <v>11.401813769333623</v>
      </c>
      <c r="L314">
        <f t="shared" si="149"/>
        <v>3494.7697790344073</v>
      </c>
      <c r="M314">
        <f t="shared" si="150"/>
        <v>22.99104878027245</v>
      </c>
      <c r="N314">
        <f t="shared" si="132"/>
        <v>0.28054158707375065</v>
      </c>
      <c r="O314">
        <f t="shared" si="151"/>
        <v>0.9956938526598148</v>
      </c>
      <c r="P314">
        <f t="shared" si="152"/>
        <v>1744.5421575641822</v>
      </c>
      <c r="Q314">
        <f t="shared" si="153"/>
        <v>0.32825742519995915</v>
      </c>
      <c r="R314">
        <f t="shared" si="154"/>
        <v>3.261301643626624E-2</v>
      </c>
      <c r="S314">
        <f t="shared" si="155"/>
        <v>1745.2768920909793</v>
      </c>
      <c r="T314">
        <f t="shared" si="156"/>
        <v>3494.7697790344073</v>
      </c>
      <c r="U314">
        <f t="shared" si="133"/>
        <v>78659.175332013008</v>
      </c>
      <c r="V314">
        <f t="shared" si="157"/>
        <v>9.8256436146590467</v>
      </c>
      <c r="W314">
        <f t="shared" si="134"/>
        <v>40449.966270898753</v>
      </c>
      <c r="X314">
        <f t="shared" si="135"/>
        <v>43560.109860686098</v>
      </c>
      <c r="Y314">
        <f t="shared" si="136"/>
        <v>6047.9983666345706</v>
      </c>
      <c r="Z314">
        <f t="shared" si="158"/>
        <v>984.66838742516893</v>
      </c>
      <c r="AA314">
        <f t="shared" si="159"/>
        <v>9.2343414998087283</v>
      </c>
      <c r="AB314">
        <f t="shared" si="160"/>
        <v>301</v>
      </c>
      <c r="AC314">
        <f>$AL$7*INDEX(I_cur,MATCH(AB314-$AL$13,cpi_u,0))/INDEX(I_cur,MATCH(AB2-$AL$13,cpi_u,0))</f>
        <v>1733.1403437948495</v>
      </c>
      <c r="AD314" t="b">
        <f t="shared" si="161"/>
        <v>1</v>
      </c>
      <c r="AE314" t="b">
        <f t="shared" si="162"/>
        <v>1</v>
      </c>
      <c r="AF314" t="b">
        <f t="shared" si="137"/>
        <v>1</v>
      </c>
      <c r="AG314" t="b">
        <f t="shared" si="163"/>
        <v>1</v>
      </c>
      <c r="AH314" t="b">
        <f t="shared" si="138"/>
        <v>1</v>
      </c>
      <c r="AI314" t="b">
        <f t="shared" si="164"/>
        <v>1</v>
      </c>
    </row>
    <row r="315" spans="1:35" x14ac:dyDescent="0.35">
      <c r="A315">
        <v>313</v>
      </c>
      <c r="B315">
        <f t="shared" si="139"/>
        <v>107</v>
      </c>
      <c r="C315">
        <f t="shared" si="140"/>
        <v>2053</v>
      </c>
      <c r="D315">
        <f t="shared" si="141"/>
        <v>0.35249850740581856</v>
      </c>
      <c r="E315">
        <f t="shared" si="142"/>
        <v>3.5571436310918303E-2</v>
      </c>
      <c r="F315">
        <f t="shared" si="143"/>
        <v>6.9172365357571611E-2</v>
      </c>
      <c r="G315">
        <f t="shared" si="144"/>
        <v>1.875431860149618</v>
      </c>
      <c r="H315" t="b">
        <f t="shared" si="145"/>
        <v>1</v>
      </c>
      <c r="I315">
        <f t="shared" si="146"/>
        <v>1.0300000000000002</v>
      </c>
      <c r="J315">
        <f t="shared" si="147"/>
        <v>1785.1345541086946</v>
      </c>
      <c r="K315">
        <f t="shared" si="148"/>
        <v>11.429933717982355</v>
      </c>
      <c r="L315">
        <f t="shared" si="149"/>
        <v>3471.3801970186605</v>
      </c>
      <c r="M315">
        <f t="shared" si="150"/>
        <v>22.226697405255589</v>
      </c>
      <c r="N315">
        <f t="shared" si="132"/>
        <v>0.27933366333242243</v>
      </c>
      <c r="O315">
        <f t="shared" si="151"/>
        <v>0.99569431486458837</v>
      </c>
      <c r="P315">
        <f t="shared" si="152"/>
        <v>1796.5644878266769</v>
      </c>
      <c r="Q315">
        <f t="shared" si="153"/>
        <v>0.32786351628971916</v>
      </c>
      <c r="R315">
        <f t="shared" si="154"/>
        <v>3.2565756271868751E-2</v>
      </c>
      <c r="S315">
        <f t="shared" si="155"/>
        <v>1797.3010344070283</v>
      </c>
      <c r="T315">
        <f t="shared" si="156"/>
        <v>3471.3801970186605</v>
      </c>
      <c r="U315">
        <f t="shared" si="133"/>
        <v>75481.178556106926</v>
      </c>
      <c r="V315">
        <f t="shared" si="157"/>
        <v>9.4286668653251358</v>
      </c>
      <c r="W315">
        <f t="shared" si="134"/>
        <v>40247.358573766149</v>
      </c>
      <c r="X315">
        <f t="shared" si="135"/>
        <v>43349.887104878886</v>
      </c>
      <c r="Y315">
        <f t="shared" si="136"/>
        <v>5818.5808542720233</v>
      </c>
      <c r="Z315">
        <f t="shared" si="158"/>
        <v>973.86650980800425</v>
      </c>
      <c r="AA315">
        <f t="shared" si="159"/>
        <v>8.869257021310716</v>
      </c>
      <c r="AB315">
        <f t="shared" si="160"/>
        <v>313</v>
      </c>
      <c r="AC315">
        <f>$AL$7*INDEX(I_cur,MATCH(AB315-$AL$13,cpi_u,0))/INDEX(I_cur,MATCH(AB2-$AL$13,cpi_u,0))</f>
        <v>1785.1345541086955</v>
      </c>
      <c r="AD315" t="b">
        <f t="shared" si="161"/>
        <v>1</v>
      </c>
      <c r="AE315" t="b">
        <f t="shared" si="162"/>
        <v>1</v>
      </c>
      <c r="AF315" t="b">
        <f t="shared" si="137"/>
        <v>1</v>
      </c>
      <c r="AG315" t="b">
        <f t="shared" si="163"/>
        <v>1</v>
      </c>
      <c r="AH315" t="b">
        <f t="shared" si="138"/>
        <v>1</v>
      </c>
      <c r="AI315" t="b">
        <f t="shared" si="164"/>
        <v>1</v>
      </c>
    </row>
    <row r="316" spans="1:35" x14ac:dyDescent="0.35">
      <c r="A316">
        <v>314</v>
      </c>
      <c r="B316">
        <f t="shared" si="139"/>
        <v>107</v>
      </c>
      <c r="C316">
        <f t="shared" si="140"/>
        <v>2053</v>
      </c>
      <c r="D316">
        <f t="shared" si="141"/>
        <v>0.35249850740581856</v>
      </c>
      <c r="E316">
        <f t="shared" si="142"/>
        <v>3.5571436310918303E-2</v>
      </c>
      <c r="F316">
        <f t="shared" si="143"/>
        <v>6.6711804968779181E-2</v>
      </c>
      <c r="G316">
        <f t="shared" si="144"/>
        <v>1.8087200551808389</v>
      </c>
      <c r="H316" t="b">
        <f t="shared" si="145"/>
        <v>0</v>
      </c>
      <c r="I316">
        <f t="shared" si="146"/>
        <v>1</v>
      </c>
      <c r="J316">
        <f t="shared" si="147"/>
        <v>1785.1345541086946</v>
      </c>
      <c r="K316">
        <f t="shared" si="148"/>
        <v>11.458123018010458</v>
      </c>
      <c r="L316">
        <f t="shared" si="149"/>
        <v>3347.8982174294283</v>
      </c>
      <c r="M316">
        <f t="shared" si="150"/>
        <v>21.488928965490508</v>
      </c>
      <c r="N316">
        <f t="shared" si="132"/>
        <v>0.27813107034670292</v>
      </c>
      <c r="O316">
        <f t="shared" si="151"/>
        <v>0.99569477960023611</v>
      </c>
      <c r="P316">
        <f t="shared" si="152"/>
        <v>1796.592677126705</v>
      </c>
      <c r="Q316">
        <f t="shared" si="153"/>
        <v>0.32786351628971916</v>
      </c>
      <c r="R316">
        <f t="shared" si="154"/>
        <v>3.2565756271868751E-2</v>
      </c>
      <c r="S316">
        <f t="shared" si="155"/>
        <v>1797.3310402296233</v>
      </c>
      <c r="T316">
        <f t="shared" si="156"/>
        <v>3347.8982174294283</v>
      </c>
      <c r="U316">
        <f t="shared" si="133"/>
        <v>72414.545329812943</v>
      </c>
      <c r="V316">
        <f t="shared" si="157"/>
        <v>9.0456009985492152</v>
      </c>
      <c r="W316">
        <f t="shared" si="134"/>
        <v>40036.347870634301</v>
      </c>
      <c r="X316">
        <f t="shared" si="135"/>
        <v>43131.624145954382</v>
      </c>
      <c r="Y316">
        <f t="shared" si="136"/>
        <v>5598.4882754968776</v>
      </c>
      <c r="Z316">
        <f t="shared" si="158"/>
        <v>935.1806735386491</v>
      </c>
      <c r="AA316">
        <f t="shared" si="159"/>
        <v>8.5184439366763645</v>
      </c>
      <c r="AB316">
        <f t="shared" si="160"/>
        <v>313</v>
      </c>
      <c r="AC316">
        <f>$AL$7*INDEX(I_cur,MATCH(AB316-$AL$13,cpi_u,0))/INDEX(I_cur,MATCH(AB2-$AL$13,cpi_u,0))</f>
        <v>1785.1345541086955</v>
      </c>
      <c r="AD316" t="b">
        <f t="shared" si="161"/>
        <v>1</v>
      </c>
      <c r="AE316" t="b">
        <f t="shared" si="162"/>
        <v>1</v>
      </c>
      <c r="AF316" t="b">
        <f t="shared" si="137"/>
        <v>1</v>
      </c>
      <c r="AG316" t="b">
        <f t="shared" si="163"/>
        <v>1</v>
      </c>
      <c r="AH316" t="b">
        <f t="shared" si="138"/>
        <v>1</v>
      </c>
      <c r="AI316" t="b">
        <f t="shared" si="164"/>
        <v>1</v>
      </c>
    </row>
    <row r="317" spans="1:35" x14ac:dyDescent="0.35">
      <c r="A317">
        <v>315</v>
      </c>
      <c r="B317">
        <f t="shared" si="139"/>
        <v>107</v>
      </c>
      <c r="C317">
        <f t="shared" si="140"/>
        <v>2053</v>
      </c>
      <c r="D317">
        <f t="shared" si="141"/>
        <v>0.35249850740581856</v>
      </c>
      <c r="E317">
        <f t="shared" si="142"/>
        <v>3.5571436310918303E-2</v>
      </c>
      <c r="F317">
        <f t="shared" si="143"/>
        <v>6.4338770247145849E-2</v>
      </c>
      <c r="G317">
        <f t="shared" si="144"/>
        <v>1.744381284933693</v>
      </c>
      <c r="H317" t="b">
        <f t="shared" si="145"/>
        <v>0</v>
      </c>
      <c r="I317">
        <f t="shared" si="146"/>
        <v>1</v>
      </c>
      <c r="J317">
        <f t="shared" si="147"/>
        <v>1785.1345541086946</v>
      </c>
      <c r="K317">
        <f t="shared" si="148"/>
        <v>11.486381840457115</v>
      </c>
      <c r="L317">
        <f t="shared" si="149"/>
        <v>3228.8086692127004</v>
      </c>
      <c r="M317">
        <f t="shared" si="150"/>
        <v>20.775649196299778</v>
      </c>
      <c r="N317">
        <f t="shared" si="132"/>
        <v>0.27693378472964153</v>
      </c>
      <c r="O317">
        <f t="shared" si="151"/>
        <v>0.99569524679292776</v>
      </c>
      <c r="P317">
        <f t="shared" si="152"/>
        <v>1796.6209359491518</v>
      </c>
      <c r="Q317">
        <f t="shared" si="153"/>
        <v>0.32786351628971916</v>
      </c>
      <c r="R317">
        <f t="shared" si="154"/>
        <v>3.2565756271868751E-2</v>
      </c>
      <c r="S317">
        <f t="shared" si="155"/>
        <v>1797.3611200546718</v>
      </c>
      <c r="T317">
        <f t="shared" si="156"/>
        <v>3228.8086692127004</v>
      </c>
      <c r="U317">
        <f t="shared" si="133"/>
        <v>69455.310378635695</v>
      </c>
      <c r="V317">
        <f t="shared" si="157"/>
        <v>8.6759506954589281</v>
      </c>
      <c r="W317">
        <f t="shared" si="134"/>
        <v>39816.587679840763</v>
      </c>
      <c r="X317">
        <f t="shared" si="135"/>
        <v>42905.015467417179</v>
      </c>
      <c r="Y317">
        <f t="shared" si="136"/>
        <v>5387.3956325174722</v>
      </c>
      <c r="Z317">
        <f t="shared" si="158"/>
        <v>898.03201111284181</v>
      </c>
      <c r="AA317">
        <f t="shared" si="159"/>
        <v>8.1810174103356825</v>
      </c>
      <c r="AB317">
        <f t="shared" si="160"/>
        <v>313</v>
      </c>
      <c r="AC317">
        <f>$AL$7*INDEX(I_cur,MATCH(AB317-$AL$13,cpi_u,0))/INDEX(I_cur,MATCH(AB2-$AL$13,cpi_u,0))</f>
        <v>1785.1345541086955</v>
      </c>
      <c r="AD317" t="b">
        <f t="shared" si="161"/>
        <v>1</v>
      </c>
      <c r="AE317" t="b">
        <f t="shared" si="162"/>
        <v>1</v>
      </c>
      <c r="AF317" t="b">
        <f t="shared" si="137"/>
        <v>1</v>
      </c>
      <c r="AG317" t="b">
        <f t="shared" si="163"/>
        <v>1</v>
      </c>
      <c r="AH317" t="b">
        <f t="shared" si="138"/>
        <v>1</v>
      </c>
      <c r="AI317" t="b">
        <f t="shared" si="164"/>
        <v>1</v>
      </c>
    </row>
    <row r="318" spans="1:35" x14ac:dyDescent="0.35">
      <c r="A318">
        <v>316</v>
      </c>
      <c r="B318">
        <f t="shared" si="139"/>
        <v>107</v>
      </c>
      <c r="C318">
        <f t="shared" si="140"/>
        <v>2053</v>
      </c>
      <c r="D318">
        <f t="shared" si="141"/>
        <v>0.35249850740581856</v>
      </c>
      <c r="E318">
        <f t="shared" si="142"/>
        <v>3.5571436310918303E-2</v>
      </c>
      <c r="F318">
        <f t="shared" si="143"/>
        <v>6.2050147778976696E-2</v>
      </c>
      <c r="G318">
        <f t="shared" si="144"/>
        <v>1.6823311371547163</v>
      </c>
      <c r="H318" t="b">
        <f t="shared" si="145"/>
        <v>0</v>
      </c>
      <c r="I318">
        <f t="shared" si="146"/>
        <v>1</v>
      </c>
      <c r="J318">
        <f t="shared" si="147"/>
        <v>1785.1345541086946</v>
      </c>
      <c r="K318">
        <f t="shared" si="148"/>
        <v>11.514710356783372</v>
      </c>
      <c r="L318">
        <f t="shared" si="149"/>
        <v>3113.9553072756598</v>
      </c>
      <c r="M318">
        <f t="shared" si="150"/>
        <v>20.086045247805082</v>
      </c>
      <c r="N318">
        <f t="shared" si="132"/>
        <v>0.2757417831734037</v>
      </c>
      <c r="O318">
        <f t="shared" si="151"/>
        <v>0.99569571636988408</v>
      </c>
      <c r="P318">
        <f t="shared" si="152"/>
        <v>1796.6492644654779</v>
      </c>
      <c r="Q318">
        <f t="shared" si="153"/>
        <v>0.32786351628971916</v>
      </c>
      <c r="R318">
        <f t="shared" si="154"/>
        <v>3.2565756271868751E-2</v>
      </c>
      <c r="S318">
        <f t="shared" si="155"/>
        <v>1797.3912740646833</v>
      </c>
      <c r="T318">
        <f t="shared" si="156"/>
        <v>3113.9553072756598</v>
      </c>
      <c r="U318">
        <f t="shared" si="133"/>
        <v>66599.649376813613</v>
      </c>
      <c r="V318">
        <f t="shared" si="157"/>
        <v>8.3192382436724603</v>
      </c>
      <c r="W318">
        <f t="shared" si="134"/>
        <v>39587.71724896675</v>
      </c>
      <c r="X318">
        <f t="shared" si="135"/>
        <v>42669.743959276508</v>
      </c>
      <c r="Y318">
        <f t="shared" si="136"/>
        <v>5184.9895002966241</v>
      </c>
      <c r="Z318">
        <f t="shared" si="158"/>
        <v>862.35942872280236</v>
      </c>
      <c r="AA318">
        <f t="shared" si="159"/>
        <v>7.8564661186801112</v>
      </c>
      <c r="AB318">
        <f t="shared" si="160"/>
        <v>313</v>
      </c>
      <c r="AC318">
        <f>$AL$7*INDEX(I_cur,MATCH(AB318-$AL$13,cpi_u,0))/INDEX(I_cur,MATCH(AB2-$AL$13,cpi_u,0))</f>
        <v>1785.1345541086955</v>
      </c>
      <c r="AD318" t="b">
        <f t="shared" si="161"/>
        <v>1</v>
      </c>
      <c r="AE318" t="b">
        <f t="shared" si="162"/>
        <v>1</v>
      </c>
      <c r="AF318" t="b">
        <f t="shared" si="137"/>
        <v>1</v>
      </c>
      <c r="AG318" t="b">
        <f t="shared" si="163"/>
        <v>1</v>
      </c>
      <c r="AH318" t="b">
        <f t="shared" si="138"/>
        <v>1</v>
      </c>
      <c r="AI318" t="b">
        <f t="shared" si="164"/>
        <v>1</v>
      </c>
    </row>
    <row r="319" spans="1:35" x14ac:dyDescent="0.35">
      <c r="A319">
        <v>317</v>
      </c>
      <c r="B319">
        <f t="shared" si="139"/>
        <v>107</v>
      </c>
      <c r="C319">
        <f t="shared" si="140"/>
        <v>2053</v>
      </c>
      <c r="D319">
        <f t="shared" si="141"/>
        <v>0.35249850740581856</v>
      </c>
      <c r="E319">
        <f t="shared" si="142"/>
        <v>3.5571436310918303E-2</v>
      </c>
      <c r="F319">
        <f t="shared" si="143"/>
        <v>5.9842934899173757E-2</v>
      </c>
      <c r="G319">
        <f t="shared" si="144"/>
        <v>1.6224882022555425</v>
      </c>
      <c r="H319" t="b">
        <f t="shared" si="145"/>
        <v>0</v>
      </c>
      <c r="I319">
        <f t="shared" si="146"/>
        <v>1</v>
      </c>
      <c r="J319">
        <f t="shared" si="147"/>
        <v>1785.1345541086946</v>
      </c>
      <c r="K319">
        <f t="shared" si="148"/>
        <v>11.543108738873137</v>
      </c>
      <c r="L319">
        <f t="shared" si="149"/>
        <v>3003.1874443878578</v>
      </c>
      <c r="M319">
        <f t="shared" si="150"/>
        <v>19.419331250968987</v>
      </c>
      <c r="N319">
        <f t="shared" si="132"/>
        <v>0.27455504244959816</v>
      </c>
      <c r="O319">
        <f t="shared" si="151"/>
        <v>0.99569618825936423</v>
      </c>
      <c r="P319">
        <f t="shared" si="152"/>
        <v>1796.6776628475677</v>
      </c>
      <c r="Q319">
        <f t="shared" si="153"/>
        <v>0.32786351628971916</v>
      </c>
      <c r="R319">
        <f t="shared" si="154"/>
        <v>3.2565756271868751E-2</v>
      </c>
      <c r="S319">
        <f t="shared" si="155"/>
        <v>1797.4215024426185</v>
      </c>
      <c r="T319">
        <f t="shared" si="156"/>
        <v>3003.1874443878578</v>
      </c>
      <c r="U319">
        <f t="shared" si="133"/>
        <v>63843.873935385491</v>
      </c>
      <c r="V319">
        <f t="shared" si="157"/>
        <v>7.9750029112371559</v>
      </c>
      <c r="W319">
        <f t="shared" si="134"/>
        <v>39349.360967082117</v>
      </c>
      <c r="X319">
        <f t="shared" si="135"/>
        <v>42425.480478099562</v>
      </c>
      <c r="Y319">
        <f t="shared" si="136"/>
        <v>4990.9676153538921</v>
      </c>
      <c r="Z319">
        <f t="shared" si="158"/>
        <v>828.10426111948505</v>
      </c>
      <c r="AA319">
        <f t="shared" si="159"/>
        <v>7.5442982900075783</v>
      </c>
      <c r="AB319">
        <f t="shared" si="160"/>
        <v>313</v>
      </c>
      <c r="AC319">
        <f>$AL$7*INDEX(I_cur,MATCH(AB319-$AL$13,cpi_u,0))/INDEX(I_cur,MATCH(AB2-$AL$13,cpi_u,0))</f>
        <v>1785.1345541086955</v>
      </c>
      <c r="AD319" t="b">
        <f t="shared" si="161"/>
        <v>1</v>
      </c>
      <c r="AE319" t="b">
        <f t="shared" si="162"/>
        <v>1</v>
      </c>
      <c r="AF319" t="b">
        <f t="shared" si="137"/>
        <v>1</v>
      </c>
      <c r="AG319" t="b">
        <f t="shared" si="163"/>
        <v>1</v>
      </c>
      <c r="AH319" t="b">
        <f t="shared" si="138"/>
        <v>1</v>
      </c>
      <c r="AI319" t="b">
        <f t="shared" si="164"/>
        <v>1</v>
      </c>
    </row>
    <row r="320" spans="1:35" x14ac:dyDescent="0.35">
      <c r="A320">
        <v>318</v>
      </c>
      <c r="B320">
        <f t="shared" si="139"/>
        <v>107</v>
      </c>
      <c r="C320">
        <f t="shared" si="140"/>
        <v>2053</v>
      </c>
      <c r="D320">
        <f t="shared" si="141"/>
        <v>0.35249850740581856</v>
      </c>
      <c r="E320">
        <f t="shared" si="142"/>
        <v>3.5571436310918303E-2</v>
      </c>
      <c r="F320">
        <f t="shared" si="143"/>
        <v>5.771423575174936E-2</v>
      </c>
      <c r="G320">
        <f t="shared" si="144"/>
        <v>1.5647739665037932</v>
      </c>
      <c r="H320" t="b">
        <f t="shared" si="145"/>
        <v>0</v>
      </c>
      <c r="I320">
        <f t="shared" si="146"/>
        <v>1</v>
      </c>
      <c r="J320">
        <f t="shared" si="147"/>
        <v>1785.1345541086946</v>
      </c>
      <c r="K320">
        <f t="shared" si="148"/>
        <v>11.571577159034234</v>
      </c>
      <c r="L320">
        <f t="shared" si="149"/>
        <v>2896.3597534800651</v>
      </c>
      <c r="M320">
        <f t="shared" si="150"/>
        <v>18.774747422022752</v>
      </c>
      <c r="N320">
        <f t="shared" si="132"/>
        <v>0.27337353940958931</v>
      </c>
      <c r="O320">
        <f t="shared" si="151"/>
        <v>0.99569666239065435</v>
      </c>
      <c r="P320">
        <f t="shared" si="152"/>
        <v>1796.7061312677288</v>
      </c>
      <c r="Q320">
        <f t="shared" si="153"/>
        <v>0.32786351628971916</v>
      </c>
      <c r="R320">
        <f t="shared" si="154"/>
        <v>3.2565756271868751E-2</v>
      </c>
      <c r="S320">
        <f t="shared" si="155"/>
        <v>1797.4518053718882</v>
      </c>
      <c r="T320">
        <f t="shared" si="156"/>
        <v>2896.3597534800651</v>
      </c>
      <c r="U320">
        <f t="shared" si="133"/>
        <v>61184.426768509911</v>
      </c>
      <c r="V320">
        <f t="shared" si="157"/>
        <v>7.6428003428344411</v>
      </c>
      <c r="W320">
        <f t="shared" si="134"/>
        <v>39101.127752793291</v>
      </c>
      <c r="X320">
        <f t="shared" si="135"/>
        <v>42171.88339037836</v>
      </c>
      <c r="Y320">
        <f t="shared" si="136"/>
        <v>4805.0384791878732</v>
      </c>
      <c r="Z320">
        <f t="shared" si="158"/>
        <v>795.21017506602698</v>
      </c>
      <c r="AA320">
        <f t="shared" si="159"/>
        <v>7.2440409561554144</v>
      </c>
      <c r="AB320">
        <f t="shared" si="160"/>
        <v>313</v>
      </c>
      <c r="AC320">
        <f>$AL$7*INDEX(I_cur,MATCH(AB320-$AL$13,cpi_u,0))/INDEX(I_cur,MATCH(AB2-$AL$13,cpi_u,0))</f>
        <v>1785.1345541086955</v>
      </c>
      <c r="AD320" t="b">
        <f t="shared" si="161"/>
        <v>1</v>
      </c>
      <c r="AE320" t="b">
        <f t="shared" si="162"/>
        <v>1</v>
      </c>
      <c r="AF320" t="b">
        <f t="shared" si="137"/>
        <v>1</v>
      </c>
      <c r="AG320" t="b">
        <f t="shared" si="163"/>
        <v>1</v>
      </c>
      <c r="AH320" t="b">
        <f t="shared" si="138"/>
        <v>1</v>
      </c>
      <c r="AI320" t="b">
        <f t="shared" si="164"/>
        <v>1</v>
      </c>
    </row>
    <row r="321" spans="1:35" x14ac:dyDescent="0.35">
      <c r="A321">
        <v>319</v>
      </c>
      <c r="B321">
        <f t="shared" si="139"/>
        <v>107</v>
      </c>
      <c r="C321">
        <f t="shared" si="140"/>
        <v>2053</v>
      </c>
      <c r="D321">
        <f t="shared" si="141"/>
        <v>0.35249850740581856</v>
      </c>
      <c r="E321">
        <f t="shared" si="142"/>
        <v>3.5571436310918303E-2</v>
      </c>
      <c r="F321">
        <f t="shared" si="143"/>
        <v>5.5661257490472689E-2</v>
      </c>
      <c r="G321">
        <f t="shared" si="144"/>
        <v>1.5091127090133205</v>
      </c>
      <c r="H321" t="b">
        <f t="shared" si="145"/>
        <v>0</v>
      </c>
      <c r="I321">
        <f t="shared" si="146"/>
        <v>1</v>
      </c>
      <c r="J321">
        <f t="shared" si="147"/>
        <v>1785.1345541086946</v>
      </c>
      <c r="K321">
        <f t="shared" si="148"/>
        <v>11.600115789999441</v>
      </c>
      <c r="L321">
        <f t="shared" si="149"/>
        <v>2793.3320769756424</v>
      </c>
      <c r="M321">
        <f t="shared" si="150"/>
        <v>18.151559196620706</v>
      </c>
      <c r="N321">
        <f t="shared" si="132"/>
        <v>0.27219725098479447</v>
      </c>
      <c r="O321">
        <f t="shared" si="151"/>
        <v>0.99569713869405474</v>
      </c>
      <c r="P321">
        <f t="shared" si="152"/>
        <v>1796.7346698986939</v>
      </c>
      <c r="Q321">
        <f t="shared" si="153"/>
        <v>0.32786351628971916</v>
      </c>
      <c r="R321">
        <f t="shared" si="154"/>
        <v>3.2565756271868751E-2</v>
      </c>
      <c r="S321">
        <f t="shared" si="155"/>
        <v>1797.4821830363564</v>
      </c>
      <c r="T321">
        <f t="shared" si="156"/>
        <v>2793.3320769756424</v>
      </c>
      <c r="U321">
        <f t="shared" si="133"/>
        <v>58617.877031696094</v>
      </c>
      <c r="V321">
        <f t="shared" si="157"/>
        <v>7.3222019774589251</v>
      </c>
      <c r="W321">
        <f t="shared" si="134"/>
        <v>38842.6104170982</v>
      </c>
      <c r="X321">
        <f t="shared" si="135"/>
        <v>41908.598098577633</v>
      </c>
      <c r="Y321">
        <f t="shared" si="136"/>
        <v>4626.9209757988974</v>
      </c>
      <c r="Z321">
        <f t="shared" si="158"/>
        <v>763.62307662917067</v>
      </c>
      <c r="AA321">
        <f t="shared" si="159"/>
        <v>6.9552392328026293</v>
      </c>
      <c r="AB321">
        <f t="shared" si="160"/>
        <v>313</v>
      </c>
      <c r="AC321">
        <f>$AL$7*INDEX(I_cur,MATCH(AB321-$AL$13,cpi_u,0))/INDEX(I_cur,MATCH(AB2-$AL$13,cpi_u,0))</f>
        <v>1785.1345541086955</v>
      </c>
      <c r="AD321" t="b">
        <f t="shared" si="161"/>
        <v>1</v>
      </c>
      <c r="AE321" t="b">
        <f t="shared" si="162"/>
        <v>1</v>
      </c>
      <c r="AF321" t="b">
        <f t="shared" si="137"/>
        <v>1</v>
      </c>
      <c r="AG321" t="b">
        <f t="shared" si="163"/>
        <v>1</v>
      </c>
      <c r="AH321" t="b">
        <f t="shared" si="138"/>
        <v>1</v>
      </c>
      <c r="AI321" t="b">
        <f t="shared" si="164"/>
        <v>1</v>
      </c>
    </row>
    <row r="322" spans="1:35" x14ac:dyDescent="0.35">
      <c r="A322">
        <v>320</v>
      </c>
      <c r="B322">
        <f t="shared" si="139"/>
        <v>107</v>
      </c>
      <c r="C322">
        <f t="shared" si="140"/>
        <v>2053</v>
      </c>
      <c r="D322">
        <f t="shared" si="141"/>
        <v>0.35249850740581856</v>
      </c>
      <c r="E322">
        <f t="shared" si="142"/>
        <v>3.5571436310918303E-2</v>
      </c>
      <c r="F322">
        <f t="shared" si="143"/>
        <v>5.3681306614664713E-2</v>
      </c>
      <c r="G322">
        <f t="shared" si="144"/>
        <v>1.4554314023986559</v>
      </c>
      <c r="H322" t="b">
        <f t="shared" si="145"/>
        <v>0</v>
      </c>
      <c r="I322">
        <f t="shared" si="146"/>
        <v>1</v>
      </c>
      <c r="J322">
        <f t="shared" si="147"/>
        <v>1785.1345541086946</v>
      </c>
      <c r="K322">
        <f t="shared" si="148"/>
        <v>11.628724804927536</v>
      </c>
      <c r="L322">
        <f t="shared" si="149"/>
        <v>2693.969242904258</v>
      </c>
      <c r="M322">
        <f t="shared" si="150"/>
        <v>17.549056392734592</v>
      </c>
      <c r="N322">
        <f t="shared" ref="N322:N385" si="165">INDEX(P_cur,MATCH(A322,curve_t,0))</f>
        <v>0.27102615418696657</v>
      </c>
      <c r="O322">
        <f t="shared" si="151"/>
        <v>0.99569761710086735</v>
      </c>
      <c r="P322">
        <f t="shared" si="152"/>
        <v>1796.7632789136221</v>
      </c>
      <c r="Q322">
        <f t="shared" si="153"/>
        <v>0.32786351628971916</v>
      </c>
      <c r="R322">
        <f t="shared" si="154"/>
        <v>3.2565756271868751E-2</v>
      </c>
      <c r="S322">
        <f t="shared" si="155"/>
        <v>1797.5126356203405</v>
      </c>
      <c r="T322">
        <f t="shared" si="156"/>
        <v>2693.969242904258</v>
      </c>
      <c r="U322">
        <f t="shared" ref="U322:U385" si="166">L323+M323+V323*O323+O323*U323</f>
        <v>56140.915825830067</v>
      </c>
      <c r="V322">
        <f t="shared" si="157"/>
        <v>7.0127944868076639</v>
      </c>
      <c r="W322">
        <f t="shared" ref="W322:W385" si="167">P323+(1-E323)*(O323*(W323+$AL$14*W323))</f>
        <v>38573.385000011542</v>
      </c>
      <c r="X322">
        <f t="shared" ref="X322:X385" si="168">S323+(1-R323)*(O323*(X323+$AL$14*X323))</f>
        <v>41635.256549207013</v>
      </c>
      <c r="Y322">
        <f t="shared" ref="Y322:Y385" si="169">G322*(X322-W322)</f>
        <v>4456.3440028101104</v>
      </c>
      <c r="Z322">
        <f t="shared" si="158"/>
        <v>733.29102215612704</v>
      </c>
      <c r="AA322">
        <f t="shared" si="159"/>
        <v>6.6774556273425318</v>
      </c>
      <c r="AB322">
        <f t="shared" si="160"/>
        <v>313</v>
      </c>
      <c r="AC322">
        <f>$AL$7*INDEX(I_cur,MATCH(AB322-$AL$13,cpi_u,0))/INDEX(I_cur,MATCH(AB2-$AL$13,cpi_u,0))</f>
        <v>1785.1345541086955</v>
      </c>
      <c r="AD322" t="b">
        <f t="shared" si="161"/>
        <v>1</v>
      </c>
      <c r="AE322" t="b">
        <f t="shared" si="162"/>
        <v>1</v>
      </c>
      <c r="AF322" t="b">
        <f t="shared" ref="AF322:AF385" si="170">IF(A322&gt;$AL$11,AND(G322=0,U322=0,Y322=0),TRUE)</f>
        <v>1</v>
      </c>
      <c r="AG322" t="b">
        <f t="shared" si="163"/>
        <v>1</v>
      </c>
      <c r="AH322" t="b">
        <f t="shared" ref="AH322:AH385" si="171">Y322&gt;=0</f>
        <v>1</v>
      </c>
      <c r="AI322" t="b">
        <f t="shared" si="164"/>
        <v>1</v>
      </c>
    </row>
    <row r="323" spans="1:35" x14ac:dyDescent="0.35">
      <c r="A323">
        <v>321</v>
      </c>
      <c r="B323">
        <f t="shared" ref="B323:B386" si="172">MIN(120,INT(($AL$9+A323-1)/12))</f>
        <v>107</v>
      </c>
      <c r="C323">
        <f t="shared" ref="C323:C386" si="173">INT(($AL$8+A323)/12)</f>
        <v>2053</v>
      </c>
      <c r="D323">
        <f t="shared" ref="D323:D386" si="174">IF(B323&gt;=120,1,INDEX(mort_v2_F,MATCH(B323,mort_age,0))*INDEX(cif,MATCH(B323,cif_age,0),MATCH(C323,cif_year,0)))</f>
        <v>0.35249850740581856</v>
      </c>
      <c r="E323">
        <f t="shared" ref="E323:E386" si="175">1-(1-D323)^(1/12)</f>
        <v>3.5571436310918303E-2</v>
      </c>
      <c r="F323">
        <f t="shared" ref="F323:F386" si="176">G322*E323</f>
        <v>5.1771785435334297E-2</v>
      </c>
      <c r="G323">
        <f t="shared" ref="G323:G386" si="177">G322-F323</f>
        <v>1.4036596169633215</v>
      </c>
      <c r="H323" t="b">
        <f t="shared" ref="H323:H386" si="178">AND(A323-$AL$10&gt;0,MOD(A323-$AL$10,12)=0)</f>
        <v>0</v>
      </c>
      <c r="I323">
        <f t="shared" ref="I323:I386" si="179">IF($AL$4="CPI",IF(H323,INDEX(I_cur,MATCH(A323-$AL$13,cpi_u,0))/INDEX(I_cur,MATCH(A323-$AL$13-12,cpi_u,0)),1),1)</f>
        <v>1</v>
      </c>
      <c r="J323">
        <f t="shared" ref="J323:J386" si="180">J322*I323</f>
        <v>1785.1345541086946</v>
      </c>
      <c r="K323">
        <f t="shared" ref="K323:K386" si="181">$AL$17*(INDEX(I_cur,MATCH(A323-1,cpi_u,0))/$AL$18)</f>
        <v>11.657404377404367</v>
      </c>
      <c r="L323">
        <f t="shared" ref="L323:L386" si="182">G322*J323</f>
        <v>2598.1408875567167</v>
      </c>
      <c r="M323">
        <f t="shared" ref="M323:M386" si="183">G322*K323</f>
        <v>16.966552401333868</v>
      </c>
      <c r="N323">
        <f t="shared" si="165"/>
        <v>0.26986022610846316</v>
      </c>
      <c r="O323">
        <f t="shared" ref="O323:O386" si="184">N323/N322</f>
        <v>0.99569809754338656</v>
      </c>
      <c r="P323">
        <f t="shared" ref="P323:P386" si="185">J323+K323</f>
        <v>1796.791958486099</v>
      </c>
      <c r="Q323">
        <f t="shared" ref="Q323:Q386" si="186">IF(B323&gt;=120,1,D323*$AL$15)</f>
        <v>0.32786351628971916</v>
      </c>
      <c r="R323">
        <f t="shared" ref="R323:R386" si="187">1-(1-Q323)^(1/12)</f>
        <v>3.2565756271868751E-2</v>
      </c>
      <c r="S323">
        <f t="shared" ref="S323:S386" si="188">J323+K323*$AL$16</f>
        <v>1797.5431633086118</v>
      </c>
      <c r="T323">
        <f t="shared" ref="T323:T386" si="189">L323</f>
        <v>2598.1408875567167</v>
      </c>
      <c r="U323">
        <f t="shared" si="166"/>
        <v>53750.351861097603</v>
      </c>
      <c r="V323">
        <f t="shared" ref="V323:V386" si="190">$AL$14*U323</f>
        <v>6.7141792336428114</v>
      </c>
      <c r="W323">
        <f t="shared" si="167"/>
        <v>38293.010079880449</v>
      </c>
      <c r="X323">
        <f t="shared" si="168"/>
        <v>41351.47672223577</v>
      </c>
      <c r="Y323">
        <f t="shared" si="169"/>
        <v>4293.0461157035661</v>
      </c>
      <c r="Z323">
        <f t="shared" ref="Z323:Z386" si="191">N322*L323</f>
        <v>704.16413279040887</v>
      </c>
      <c r="AA323">
        <f t="shared" ref="AA323:AA386" si="192">N322*M323+N323*V323</f>
        <v>6.4102693732687577</v>
      </c>
      <c r="AB323">
        <f t="shared" ref="AB323:AB386" si="193">IF(H323,A323,AB322)</f>
        <v>313</v>
      </c>
      <c r="AC323">
        <f>$AL$7*INDEX(I_cur,MATCH(AB323-$AL$13,cpi_u,0))/INDEX(I_cur,MATCH(AB2-$AL$13,cpi_u,0))</f>
        <v>1785.1345541086955</v>
      </c>
      <c r="AD323" t="b">
        <f t="shared" ref="AD323:AD386" si="194">AND(G323&gt;=0,G323&lt;=G322)</f>
        <v>1</v>
      </c>
      <c r="AE323" t="b">
        <f t="shared" ref="AE323:AE386" si="195">AND(D323&gt;=0,D323&lt;=1,E323&gt;=0,E323&lt;=1,Q323&gt;=0,Q323&lt;=1,R323&gt;=0,R323&lt;=1,F323&lt;=G322)</f>
        <v>1</v>
      </c>
      <c r="AF323" t="b">
        <f t="shared" si="170"/>
        <v>1</v>
      </c>
      <c r="AG323" t="b">
        <f t="shared" ref="AG323:AG386" si="196">ABS(U323-((U322-L323-M323)/O323-V323))&lt;=0.000000000001*((ABS(U322)+ABS(L323)+ABS(M323))/O323+ABS(V323))</f>
        <v>1</v>
      </c>
      <c r="AH323" t="b">
        <f t="shared" si="171"/>
        <v>1</v>
      </c>
      <c r="AI323" t="b">
        <f t="shared" ref="AI323:AI386" si="197">ABS(J323-AC323)&lt;=0.000000000001*ABS(AC323)</f>
        <v>1</v>
      </c>
    </row>
    <row r="324" spans="1:35" x14ac:dyDescent="0.35">
      <c r="A324">
        <v>322</v>
      </c>
      <c r="B324">
        <f t="shared" si="172"/>
        <v>107</v>
      </c>
      <c r="C324">
        <f t="shared" si="173"/>
        <v>2053</v>
      </c>
      <c r="D324">
        <f t="shared" si="174"/>
        <v>0.35249850740581856</v>
      </c>
      <c r="E324">
        <f t="shared" si="175"/>
        <v>3.5571436310918303E-2</v>
      </c>
      <c r="F324">
        <f t="shared" si="176"/>
        <v>4.9930188667018774E-2</v>
      </c>
      <c r="G324">
        <f t="shared" si="177"/>
        <v>1.3537294282963028</v>
      </c>
      <c r="H324" t="b">
        <f t="shared" si="178"/>
        <v>0</v>
      </c>
      <c r="I324">
        <f t="shared" si="179"/>
        <v>1</v>
      </c>
      <c r="J324">
        <f t="shared" si="180"/>
        <v>1785.1345541086946</v>
      </c>
      <c r="K324">
        <f t="shared" si="181"/>
        <v>11.686154681443877</v>
      </c>
      <c r="L324">
        <f t="shared" si="182"/>
        <v>2505.7212844482001</v>
      </c>
      <c r="M324">
        <f t="shared" si="183"/>
        <v>16.403383403929642</v>
      </c>
      <c r="N324">
        <f t="shared" si="165"/>
        <v>0.26869944392250067</v>
      </c>
      <c r="O324">
        <f t="shared" si="184"/>
        <v>0.99569857995488398</v>
      </c>
      <c r="P324">
        <f t="shared" si="185"/>
        <v>1796.8207087901385</v>
      </c>
      <c r="Q324">
        <f t="shared" si="186"/>
        <v>0.32786351628971916</v>
      </c>
      <c r="R324">
        <f t="shared" si="187"/>
        <v>3.2565756271868751E-2</v>
      </c>
      <c r="S324">
        <f t="shared" si="188"/>
        <v>1797.5737662863978</v>
      </c>
      <c r="T324">
        <f t="shared" si="189"/>
        <v>2505.7212844482001</v>
      </c>
      <c r="U324">
        <f t="shared" si="166"/>
        <v>51443.107275115988</v>
      </c>
      <c r="V324">
        <f t="shared" si="190"/>
        <v>6.4259717494171218</v>
      </c>
      <c r="W324">
        <f t="shared" si="167"/>
        <v>38001.02605426716</v>
      </c>
      <c r="X324">
        <f t="shared" si="168"/>
        <v>41056.862101142986</v>
      </c>
      <c r="Y324">
        <f t="shared" si="169"/>
        <v>4136.7751847044456</v>
      </c>
      <c r="Z324">
        <f t="shared" si="191"/>
        <v>676.19451238598003</v>
      </c>
      <c r="AA324">
        <f t="shared" si="192"/>
        <v>6.1532757900583448</v>
      </c>
      <c r="AB324">
        <f t="shared" si="193"/>
        <v>313</v>
      </c>
      <c r="AC324">
        <f>$AL$7*INDEX(I_cur,MATCH(AB324-$AL$13,cpi_u,0))/INDEX(I_cur,MATCH(AB2-$AL$13,cpi_u,0))</f>
        <v>1785.1345541086955</v>
      </c>
      <c r="AD324" t="b">
        <f t="shared" si="194"/>
        <v>1</v>
      </c>
      <c r="AE324" t="b">
        <f t="shared" si="195"/>
        <v>1</v>
      </c>
      <c r="AF324" t="b">
        <f t="shared" si="170"/>
        <v>1</v>
      </c>
      <c r="AG324" t="b">
        <f t="shared" si="196"/>
        <v>1</v>
      </c>
      <c r="AH324" t="b">
        <f t="shared" si="171"/>
        <v>1</v>
      </c>
      <c r="AI324" t="b">
        <f t="shared" si="197"/>
        <v>1</v>
      </c>
    </row>
    <row r="325" spans="1:35" x14ac:dyDescent="0.35">
      <c r="A325">
        <v>323</v>
      </c>
      <c r="B325">
        <f t="shared" si="172"/>
        <v>107</v>
      </c>
      <c r="C325">
        <f t="shared" si="173"/>
        <v>2053</v>
      </c>
      <c r="D325">
        <f t="shared" si="174"/>
        <v>0.35249850740581856</v>
      </c>
      <c r="E325">
        <f t="shared" si="175"/>
        <v>3.5571436310918303E-2</v>
      </c>
      <c r="F325">
        <f t="shared" si="176"/>
        <v>4.8154100140857782E-2</v>
      </c>
      <c r="G325">
        <f t="shared" si="177"/>
        <v>1.305575328155445</v>
      </c>
      <c r="H325" t="b">
        <f t="shared" si="178"/>
        <v>0</v>
      </c>
      <c r="I325">
        <f t="shared" si="179"/>
        <v>1</v>
      </c>
      <c r="J325">
        <f t="shared" si="180"/>
        <v>1785.1345541086946</v>
      </c>
      <c r="K325">
        <f t="shared" si="181"/>
        <v>11.714975891489185</v>
      </c>
      <c r="L325">
        <f t="shared" si="182"/>
        <v>2416.5891793655387</v>
      </c>
      <c r="M325">
        <f t="shared" si="183"/>
        <v>15.858907616090626</v>
      </c>
      <c r="N325">
        <f t="shared" si="165"/>
        <v>0.26754378488339536</v>
      </c>
      <c r="O325">
        <f t="shared" si="184"/>
        <v>0.99569906426959842</v>
      </c>
      <c r="P325">
        <f t="shared" si="185"/>
        <v>1796.8495300001837</v>
      </c>
      <c r="Q325">
        <f t="shared" si="186"/>
        <v>0.32786351628971916</v>
      </c>
      <c r="R325">
        <f t="shared" si="187"/>
        <v>3.2565756271868751E-2</v>
      </c>
      <c r="S325">
        <f t="shared" si="188"/>
        <v>1797.6044447393829</v>
      </c>
      <c r="T325">
        <f t="shared" si="189"/>
        <v>2416.5891793655387</v>
      </c>
      <c r="U325">
        <f t="shared" si="166"/>
        <v>49216.213599788265</v>
      </c>
      <c r="V325">
        <f t="shared" si="190"/>
        <v>6.1478012304769951</v>
      </c>
      <c r="W325">
        <f t="shared" si="167"/>
        <v>37696.954391227941</v>
      </c>
      <c r="X325">
        <f t="shared" si="168"/>
        <v>40751.001122868736</v>
      </c>
      <c r="Y325">
        <f t="shared" si="169"/>
        <v>3987.2880638639963</v>
      </c>
      <c r="Z325">
        <f t="shared" si="191"/>
        <v>649.33616868465253</v>
      </c>
      <c r="AA325">
        <f t="shared" si="192"/>
        <v>5.9060856675744722</v>
      </c>
      <c r="AB325">
        <f t="shared" si="193"/>
        <v>313</v>
      </c>
      <c r="AC325">
        <f>$AL$7*INDEX(I_cur,MATCH(AB325-$AL$13,cpi_u,0))/INDEX(I_cur,MATCH(AB2-$AL$13,cpi_u,0))</f>
        <v>1785.1345541086955</v>
      </c>
      <c r="AD325" t="b">
        <f t="shared" si="194"/>
        <v>1</v>
      </c>
      <c r="AE325" t="b">
        <f t="shared" si="195"/>
        <v>1</v>
      </c>
      <c r="AF325" t="b">
        <f t="shared" si="170"/>
        <v>1</v>
      </c>
      <c r="AG325" t="b">
        <f t="shared" si="196"/>
        <v>1</v>
      </c>
      <c r="AH325" t="b">
        <f t="shared" si="171"/>
        <v>1</v>
      </c>
      <c r="AI325" t="b">
        <f t="shared" si="197"/>
        <v>1</v>
      </c>
    </row>
    <row r="326" spans="1:35" x14ac:dyDescent="0.35">
      <c r="A326">
        <v>324</v>
      </c>
      <c r="B326">
        <f t="shared" si="172"/>
        <v>108</v>
      </c>
      <c r="C326">
        <f t="shared" si="173"/>
        <v>2053</v>
      </c>
      <c r="D326">
        <f t="shared" si="174"/>
        <v>0.39142875889822448</v>
      </c>
      <c r="E326">
        <f t="shared" si="175"/>
        <v>4.0542035926388054E-2</v>
      </c>
      <c r="F326">
        <f t="shared" si="176"/>
        <v>5.2930681858683923E-2</v>
      </c>
      <c r="G326">
        <f t="shared" si="177"/>
        <v>1.2526446462967611</v>
      </c>
      <c r="H326" t="b">
        <f t="shared" si="178"/>
        <v>0</v>
      </c>
      <c r="I326">
        <f t="shared" si="179"/>
        <v>1</v>
      </c>
      <c r="J326">
        <f t="shared" si="180"/>
        <v>1785.1345541086946</v>
      </c>
      <c r="K326">
        <f t="shared" si="181"/>
        <v>11.743868182413634</v>
      </c>
      <c r="L326">
        <f t="shared" si="182"/>
        <v>2330.6276312820828</v>
      </c>
      <c r="M326">
        <f t="shared" si="183"/>
        <v>15.332504556068969</v>
      </c>
      <c r="N326">
        <f t="shared" si="165"/>
        <v>0.26639322632679119</v>
      </c>
      <c r="O326">
        <f t="shared" si="184"/>
        <v>0.99569955042272562</v>
      </c>
      <c r="P326">
        <f t="shared" si="185"/>
        <v>1796.8784222911083</v>
      </c>
      <c r="Q326">
        <f t="shared" si="186"/>
        <v>0.36407305725565803</v>
      </c>
      <c r="R326">
        <f t="shared" si="187"/>
        <v>3.701999696331959E-2</v>
      </c>
      <c r="S326">
        <f t="shared" si="188"/>
        <v>1797.6351988537094</v>
      </c>
      <c r="T326">
        <f t="shared" si="189"/>
        <v>2330.6276312820828</v>
      </c>
      <c r="U326">
        <f t="shared" si="166"/>
        <v>47066.807871589386</v>
      </c>
      <c r="V326">
        <f t="shared" si="190"/>
        <v>5.8793100521822028</v>
      </c>
      <c r="W326">
        <f t="shared" si="167"/>
        <v>37573.950450141398</v>
      </c>
      <c r="X326">
        <f t="shared" si="168"/>
        <v>40620.490627848492</v>
      </c>
      <c r="Y326">
        <f t="shared" si="169"/>
        <v>3816.2322433327754</v>
      </c>
      <c r="Z326">
        <f t="shared" si="191"/>
        <v>623.54493762703089</v>
      </c>
      <c r="AA326">
        <f t="shared" si="192"/>
        <v>5.6683246740489484</v>
      </c>
      <c r="AB326">
        <f t="shared" si="193"/>
        <v>313</v>
      </c>
      <c r="AC326">
        <f>$AL$7*INDEX(I_cur,MATCH(AB326-$AL$13,cpi_u,0))/INDEX(I_cur,MATCH(AB2-$AL$13,cpi_u,0))</f>
        <v>1785.1345541086955</v>
      </c>
      <c r="AD326" t="b">
        <f t="shared" si="194"/>
        <v>1</v>
      </c>
      <c r="AE326" t="b">
        <f t="shared" si="195"/>
        <v>1</v>
      </c>
      <c r="AF326" t="b">
        <f t="shared" si="170"/>
        <v>1</v>
      </c>
      <c r="AG326" t="b">
        <f t="shared" si="196"/>
        <v>1</v>
      </c>
      <c r="AH326" t="b">
        <f t="shared" si="171"/>
        <v>1</v>
      </c>
      <c r="AI326" t="b">
        <f t="shared" si="197"/>
        <v>1</v>
      </c>
    </row>
    <row r="327" spans="1:35" x14ac:dyDescent="0.35">
      <c r="A327">
        <v>325</v>
      </c>
      <c r="B327">
        <f t="shared" si="172"/>
        <v>108</v>
      </c>
      <c r="C327">
        <f t="shared" si="173"/>
        <v>2054</v>
      </c>
      <c r="D327">
        <f t="shared" si="174"/>
        <v>0.39111561589110588</v>
      </c>
      <c r="E327">
        <f t="shared" si="175"/>
        <v>4.050090451641597E-2</v>
      </c>
      <c r="F327">
        <f t="shared" si="176"/>
        <v>5.0733241212664773E-2</v>
      </c>
      <c r="G327">
        <f t="shared" si="177"/>
        <v>1.2019114050840962</v>
      </c>
      <c r="H327" t="b">
        <f t="shared" si="178"/>
        <v>1</v>
      </c>
      <c r="I327">
        <f t="shared" si="179"/>
        <v>1.0299999999999998</v>
      </c>
      <c r="J327">
        <f t="shared" si="180"/>
        <v>1838.6885907319552</v>
      </c>
      <c r="K327">
        <f t="shared" si="181"/>
        <v>11.772831729521824</v>
      </c>
      <c r="L327">
        <f t="shared" si="182"/>
        <v>2303.2234193873201</v>
      </c>
      <c r="M327">
        <f t="shared" si="183"/>
        <v>14.747174637738151</v>
      </c>
      <c r="N327">
        <f t="shared" si="165"/>
        <v>0.26524774566987419</v>
      </c>
      <c r="O327">
        <f t="shared" si="184"/>
        <v>0.99570003835040533</v>
      </c>
      <c r="P327">
        <f t="shared" si="185"/>
        <v>1850.461422461477</v>
      </c>
      <c r="Q327">
        <f t="shared" si="186"/>
        <v>0.36378179880985351</v>
      </c>
      <c r="R327">
        <f t="shared" si="187"/>
        <v>3.6983250446802951E-2</v>
      </c>
      <c r="S327">
        <f t="shared" si="188"/>
        <v>1851.2200654392389</v>
      </c>
      <c r="T327">
        <f t="shared" si="189"/>
        <v>2303.2234193873201</v>
      </c>
      <c r="U327">
        <f t="shared" si="166"/>
        <v>44936.473324945015</v>
      </c>
      <c r="V327">
        <f t="shared" si="190"/>
        <v>5.6132011342209829</v>
      </c>
      <c r="W327">
        <f t="shared" si="167"/>
        <v>37387.508875332511</v>
      </c>
      <c r="X327">
        <f t="shared" si="168"/>
        <v>40426.953889474978</v>
      </c>
      <c r="Y327">
        <f t="shared" si="169"/>
        <v>3653.1436276238242</v>
      </c>
      <c r="Z327">
        <f t="shared" si="191"/>
        <v>613.56311764201223</v>
      </c>
      <c r="AA327">
        <f t="shared" si="192"/>
        <v>5.4174363777953909</v>
      </c>
      <c r="AB327">
        <f t="shared" si="193"/>
        <v>325</v>
      </c>
      <c r="AC327">
        <f>$AL$7*INDEX(I_cur,MATCH(AB327-$AL$13,cpi_u,0))/INDEX(I_cur,MATCH(AB2-$AL$13,cpi_u,0))</f>
        <v>1838.6885907319561</v>
      </c>
      <c r="AD327" t="b">
        <f t="shared" si="194"/>
        <v>1</v>
      </c>
      <c r="AE327" t="b">
        <f t="shared" si="195"/>
        <v>1</v>
      </c>
      <c r="AF327" t="b">
        <f t="shared" si="170"/>
        <v>1</v>
      </c>
      <c r="AG327" t="b">
        <f t="shared" si="196"/>
        <v>1</v>
      </c>
      <c r="AH327" t="b">
        <f t="shared" si="171"/>
        <v>1</v>
      </c>
      <c r="AI327" t="b">
        <f t="shared" si="197"/>
        <v>1</v>
      </c>
    </row>
    <row r="328" spans="1:35" x14ac:dyDescent="0.35">
      <c r="A328">
        <v>326</v>
      </c>
      <c r="B328">
        <f t="shared" si="172"/>
        <v>108</v>
      </c>
      <c r="C328">
        <f t="shared" si="173"/>
        <v>2054</v>
      </c>
      <c r="D328">
        <f t="shared" si="174"/>
        <v>0.39111561589110588</v>
      </c>
      <c r="E328">
        <f t="shared" si="175"/>
        <v>4.050090451641597E-2</v>
      </c>
      <c r="F328">
        <f t="shared" si="176"/>
        <v>4.8678499054502333E-2</v>
      </c>
      <c r="G328">
        <f t="shared" si="177"/>
        <v>1.1532329060295938</v>
      </c>
      <c r="H328" t="b">
        <f t="shared" si="178"/>
        <v>0</v>
      </c>
      <c r="I328">
        <f t="shared" si="179"/>
        <v>1</v>
      </c>
      <c r="J328">
        <f t="shared" si="180"/>
        <v>1838.6885907319552</v>
      </c>
      <c r="K328">
        <f t="shared" si="181"/>
        <v>11.801866708550774</v>
      </c>
      <c r="L328">
        <f t="shared" si="182"/>
        <v>2209.9407875987408</v>
      </c>
      <c r="M328">
        <f t="shared" si="183"/>
        <v>14.184798198289478</v>
      </c>
      <c r="N328">
        <f t="shared" si="165"/>
        <v>0.26410732041157392</v>
      </c>
      <c r="O328">
        <f t="shared" si="184"/>
        <v>0.99570052798970954</v>
      </c>
      <c r="P328">
        <f t="shared" si="185"/>
        <v>1850.4904574405059</v>
      </c>
      <c r="Q328">
        <f t="shared" si="186"/>
        <v>0.36378179880985351</v>
      </c>
      <c r="R328">
        <f t="shared" si="187"/>
        <v>3.6983250446802951E-2</v>
      </c>
      <c r="S328">
        <f t="shared" si="188"/>
        <v>1851.2509714365119</v>
      </c>
      <c r="T328">
        <f t="shared" si="189"/>
        <v>2209.9407875987408</v>
      </c>
      <c r="U328">
        <f t="shared" si="166"/>
        <v>42891.423503976766</v>
      </c>
      <c r="V328">
        <f t="shared" si="190"/>
        <v>5.357745484829266</v>
      </c>
      <c r="W328">
        <f t="shared" si="167"/>
        <v>37192.334072087346</v>
      </c>
      <c r="X328">
        <f t="shared" si="168"/>
        <v>40225.08996454798</v>
      </c>
      <c r="Y328">
        <f t="shared" si="169"/>
        <v>3497.4738911407521</v>
      </c>
      <c r="Z328">
        <f t="shared" si="191"/>
        <v>586.18181197447223</v>
      </c>
      <c r="AA328">
        <f t="shared" si="192"/>
        <v>5.1775055483238432</v>
      </c>
      <c r="AB328">
        <f t="shared" si="193"/>
        <v>325</v>
      </c>
      <c r="AC328">
        <f>$AL$7*INDEX(I_cur,MATCH(AB328-$AL$13,cpi_u,0))/INDEX(I_cur,MATCH(AB2-$AL$13,cpi_u,0))</f>
        <v>1838.6885907319561</v>
      </c>
      <c r="AD328" t="b">
        <f t="shared" si="194"/>
        <v>1</v>
      </c>
      <c r="AE328" t="b">
        <f t="shared" si="195"/>
        <v>1</v>
      </c>
      <c r="AF328" t="b">
        <f t="shared" si="170"/>
        <v>1</v>
      </c>
      <c r="AG328" t="b">
        <f t="shared" si="196"/>
        <v>1</v>
      </c>
      <c r="AH328" t="b">
        <f t="shared" si="171"/>
        <v>1</v>
      </c>
      <c r="AI328" t="b">
        <f t="shared" si="197"/>
        <v>1</v>
      </c>
    </row>
    <row r="329" spans="1:35" x14ac:dyDescent="0.35">
      <c r="A329">
        <v>327</v>
      </c>
      <c r="B329">
        <f t="shared" si="172"/>
        <v>108</v>
      </c>
      <c r="C329">
        <f t="shared" si="173"/>
        <v>2054</v>
      </c>
      <c r="D329">
        <f t="shared" si="174"/>
        <v>0.39111561589110588</v>
      </c>
      <c r="E329">
        <f t="shared" si="175"/>
        <v>4.050090451641597E-2</v>
      </c>
      <c r="F329">
        <f t="shared" si="176"/>
        <v>4.6706975812293487E-2</v>
      </c>
      <c r="G329">
        <f t="shared" si="177"/>
        <v>1.1065259302173003</v>
      </c>
      <c r="H329" t="b">
        <f t="shared" si="178"/>
        <v>0</v>
      </c>
      <c r="I329">
        <f t="shared" si="179"/>
        <v>1</v>
      </c>
      <c r="J329">
        <f t="shared" si="180"/>
        <v>1838.6885907319552</v>
      </c>
      <c r="K329">
        <f t="shared" si="181"/>
        <v>11.830973295670828</v>
      </c>
      <c r="L329">
        <f t="shared" si="182"/>
        <v>2120.4361867732709</v>
      </c>
      <c r="M329">
        <f t="shared" si="183"/>
        <v>13.643867714924991</v>
      </c>
      <c r="N329">
        <f t="shared" si="165"/>
        <v>0.26297192813275305</v>
      </c>
      <c r="O329">
        <f t="shared" si="184"/>
        <v>0.99570101927863441</v>
      </c>
      <c r="P329">
        <f t="shared" si="185"/>
        <v>1850.5195640276261</v>
      </c>
      <c r="Q329">
        <f t="shared" si="186"/>
        <v>0.36378179880985351</v>
      </c>
      <c r="R329">
        <f t="shared" si="187"/>
        <v>3.6983250446802951E-2</v>
      </c>
      <c r="S329">
        <f t="shared" si="188"/>
        <v>1851.2819536563115</v>
      </c>
      <c r="T329">
        <f t="shared" si="189"/>
        <v>2120.4361867732709</v>
      </c>
      <c r="U329">
        <f t="shared" si="166"/>
        <v>40928.202470047043</v>
      </c>
      <c r="V329">
        <f t="shared" si="190"/>
        <v>5.1125114083877703</v>
      </c>
      <c r="W329">
        <f t="shared" si="167"/>
        <v>36988.019306524096</v>
      </c>
      <c r="X329">
        <f t="shared" si="168"/>
        <v>40014.542863347138</v>
      </c>
      <c r="Y329">
        <f t="shared" si="169"/>
        <v>3348.9267940381887</v>
      </c>
      <c r="Z329">
        <f t="shared" si="191"/>
        <v>560.02271939242428</v>
      </c>
      <c r="AA329">
        <f t="shared" si="192"/>
        <v>4.9478923249032523</v>
      </c>
      <c r="AB329">
        <f t="shared" si="193"/>
        <v>325</v>
      </c>
      <c r="AC329">
        <f>$AL$7*INDEX(I_cur,MATCH(AB329-$AL$13,cpi_u,0))/INDEX(I_cur,MATCH(AB2-$AL$13,cpi_u,0))</f>
        <v>1838.6885907319561</v>
      </c>
      <c r="AD329" t="b">
        <f t="shared" si="194"/>
        <v>1</v>
      </c>
      <c r="AE329" t="b">
        <f t="shared" si="195"/>
        <v>1</v>
      </c>
      <c r="AF329" t="b">
        <f t="shared" si="170"/>
        <v>1</v>
      </c>
      <c r="AG329" t="b">
        <f t="shared" si="196"/>
        <v>1</v>
      </c>
      <c r="AH329" t="b">
        <f t="shared" si="171"/>
        <v>1</v>
      </c>
      <c r="AI329" t="b">
        <f t="shared" si="197"/>
        <v>1</v>
      </c>
    </row>
    <row r="330" spans="1:35" x14ac:dyDescent="0.35">
      <c r="A330">
        <v>328</v>
      </c>
      <c r="B330">
        <f t="shared" si="172"/>
        <v>108</v>
      </c>
      <c r="C330">
        <f t="shared" si="173"/>
        <v>2054</v>
      </c>
      <c r="D330">
        <f t="shared" si="174"/>
        <v>0.39111561589110588</v>
      </c>
      <c r="E330">
        <f t="shared" si="175"/>
        <v>4.050090451641597E-2</v>
      </c>
      <c r="F330">
        <f t="shared" si="176"/>
        <v>4.4815301044669242E-2</v>
      </c>
      <c r="G330">
        <f t="shared" si="177"/>
        <v>1.061710629172631</v>
      </c>
      <c r="H330" t="b">
        <f t="shared" si="178"/>
        <v>0</v>
      </c>
      <c r="I330">
        <f t="shared" si="179"/>
        <v>1</v>
      </c>
      <c r="J330">
        <f t="shared" si="180"/>
        <v>1838.6885907319552</v>
      </c>
      <c r="K330">
        <f t="shared" si="181"/>
        <v>11.860151667486873</v>
      </c>
      <c r="L330">
        <f t="shared" si="182"/>
        <v>2034.5566032396137</v>
      </c>
      <c r="M330">
        <f t="shared" si="183"/>
        <v>13.123565356384177</v>
      </c>
      <c r="N330">
        <f t="shared" si="165"/>
        <v>0.26184154649638347</v>
      </c>
      <c r="O330">
        <f t="shared" si="184"/>
        <v>0.99570151215608482</v>
      </c>
      <c r="P330">
        <f t="shared" si="185"/>
        <v>1850.5487423994421</v>
      </c>
      <c r="Q330">
        <f t="shared" si="186"/>
        <v>0.36378179880985351</v>
      </c>
      <c r="R330">
        <f t="shared" si="187"/>
        <v>3.6983250446802951E-2</v>
      </c>
      <c r="S330">
        <f t="shared" si="188"/>
        <v>1851.3130122866237</v>
      </c>
      <c r="T330">
        <f t="shared" si="189"/>
        <v>2034.5566032396137</v>
      </c>
      <c r="U330">
        <f t="shared" si="166"/>
        <v>39043.494165913973</v>
      </c>
      <c r="V330">
        <f t="shared" si="190"/>
        <v>4.8770846824421286</v>
      </c>
      <c r="W330">
        <f t="shared" si="167"/>
        <v>36774.138916118565</v>
      </c>
      <c r="X330">
        <f t="shared" si="168"/>
        <v>39794.941391559092</v>
      </c>
      <c r="Y330">
        <f t="shared" si="169"/>
        <v>3207.218096806203</v>
      </c>
      <c r="Z330">
        <f t="shared" si="191"/>
        <v>535.03127284914581</v>
      </c>
      <c r="AA330">
        <f t="shared" si="192"/>
        <v>4.7281526813890178</v>
      </c>
      <c r="AB330">
        <f t="shared" si="193"/>
        <v>325</v>
      </c>
      <c r="AC330">
        <f>$AL$7*INDEX(I_cur,MATCH(AB330-$AL$13,cpi_u,0))/INDEX(I_cur,MATCH(AB2-$AL$13,cpi_u,0))</f>
        <v>1838.6885907319561</v>
      </c>
      <c r="AD330" t="b">
        <f t="shared" si="194"/>
        <v>1</v>
      </c>
      <c r="AE330" t="b">
        <f t="shared" si="195"/>
        <v>1</v>
      </c>
      <c r="AF330" t="b">
        <f t="shared" si="170"/>
        <v>1</v>
      </c>
      <c r="AG330" t="b">
        <f t="shared" si="196"/>
        <v>1</v>
      </c>
      <c r="AH330" t="b">
        <f t="shared" si="171"/>
        <v>1</v>
      </c>
      <c r="AI330" t="b">
        <f t="shared" si="197"/>
        <v>1</v>
      </c>
    </row>
    <row r="331" spans="1:35" x14ac:dyDescent="0.35">
      <c r="A331">
        <v>329</v>
      </c>
      <c r="B331">
        <f t="shared" si="172"/>
        <v>108</v>
      </c>
      <c r="C331">
        <f t="shared" si="173"/>
        <v>2054</v>
      </c>
      <c r="D331">
        <f t="shared" si="174"/>
        <v>0.39111561589110588</v>
      </c>
      <c r="E331">
        <f t="shared" si="175"/>
        <v>4.050090451641597E-2</v>
      </c>
      <c r="F331">
        <f t="shared" si="176"/>
        <v>4.3000240816184657E-2</v>
      </c>
      <c r="G331">
        <f t="shared" si="177"/>
        <v>1.0187103883564463</v>
      </c>
      <c r="H331" t="b">
        <f t="shared" si="178"/>
        <v>0</v>
      </c>
      <c r="I331">
        <f t="shared" si="179"/>
        <v>1</v>
      </c>
      <c r="J331">
        <f t="shared" si="180"/>
        <v>1838.6885907319552</v>
      </c>
      <c r="K331">
        <f t="shared" si="181"/>
        <v>11.889402001039331</v>
      </c>
      <c r="L331">
        <f t="shared" si="182"/>
        <v>1952.1552205185624</v>
      </c>
      <c r="M331">
        <f t="shared" si="183"/>
        <v>12.623104479009806</v>
      </c>
      <c r="N331">
        <f t="shared" si="165"/>
        <v>0.26071615324771186</v>
      </c>
      <c r="O331">
        <f t="shared" si="184"/>
        <v>0.99570200656186869</v>
      </c>
      <c r="P331">
        <f t="shared" si="185"/>
        <v>1850.5779927329945</v>
      </c>
      <c r="Q331">
        <f t="shared" si="186"/>
        <v>0.36378179880985351</v>
      </c>
      <c r="R331">
        <f t="shared" si="187"/>
        <v>3.6983250446802951E-2</v>
      </c>
      <c r="S331">
        <f t="shared" si="188"/>
        <v>1851.3441475158968</v>
      </c>
      <c r="T331">
        <f t="shared" si="189"/>
        <v>1952.1552205185624</v>
      </c>
      <c r="U331">
        <f t="shared" si="166"/>
        <v>37234.11675280334</v>
      </c>
      <c r="V331">
        <f t="shared" si="190"/>
        <v>4.6510678503230745</v>
      </c>
      <c r="W331">
        <f t="shared" si="167"/>
        <v>36550.247428884708</v>
      </c>
      <c r="X331">
        <f t="shared" si="168"/>
        <v>39565.898500927251</v>
      </c>
      <c r="Y331">
        <f t="shared" si="169"/>
        <v>3072.0750747479929</v>
      </c>
      <c r="Z331">
        <f t="shared" si="191"/>
        <v>511.15534194156885</v>
      </c>
      <c r="AA331">
        <f t="shared" si="192"/>
        <v>4.5178617167996888</v>
      </c>
      <c r="AB331">
        <f t="shared" si="193"/>
        <v>325</v>
      </c>
      <c r="AC331">
        <f>$AL$7*INDEX(I_cur,MATCH(AB331-$AL$13,cpi_u,0))/INDEX(I_cur,MATCH(AB2-$AL$13,cpi_u,0))</f>
        <v>1838.6885907319561</v>
      </c>
      <c r="AD331" t="b">
        <f t="shared" si="194"/>
        <v>1</v>
      </c>
      <c r="AE331" t="b">
        <f t="shared" si="195"/>
        <v>1</v>
      </c>
      <c r="AF331" t="b">
        <f t="shared" si="170"/>
        <v>1</v>
      </c>
      <c r="AG331" t="b">
        <f t="shared" si="196"/>
        <v>1</v>
      </c>
      <c r="AH331" t="b">
        <f t="shared" si="171"/>
        <v>1</v>
      </c>
      <c r="AI331" t="b">
        <f t="shared" si="197"/>
        <v>1</v>
      </c>
    </row>
    <row r="332" spans="1:35" x14ac:dyDescent="0.35">
      <c r="A332">
        <v>330</v>
      </c>
      <c r="B332">
        <f t="shared" si="172"/>
        <v>108</v>
      </c>
      <c r="C332">
        <f t="shared" si="173"/>
        <v>2054</v>
      </c>
      <c r="D332">
        <f t="shared" si="174"/>
        <v>0.39111561589110588</v>
      </c>
      <c r="E332">
        <f t="shared" si="175"/>
        <v>4.050090451641597E-2</v>
      </c>
      <c r="F332">
        <f t="shared" si="176"/>
        <v>4.1258692168705466E-2</v>
      </c>
      <c r="G332">
        <f t="shared" si="177"/>
        <v>0.97745169618774086</v>
      </c>
      <c r="H332" t="b">
        <f t="shared" si="178"/>
        <v>0</v>
      </c>
      <c r="I332">
        <f t="shared" si="179"/>
        <v>1</v>
      </c>
      <c r="J332">
        <f t="shared" si="180"/>
        <v>1838.6885907319552</v>
      </c>
      <c r="K332">
        <f t="shared" si="181"/>
        <v>11.918724473805263</v>
      </c>
      <c r="L332">
        <f t="shared" si="182"/>
        <v>1873.0911683311172</v>
      </c>
      <c r="M332">
        <f t="shared" si="183"/>
        <v>12.141728437423641</v>
      </c>
      <c r="N332">
        <f t="shared" si="165"/>
        <v>0.2595957262144119</v>
      </c>
      <c r="O332">
        <f t="shared" si="184"/>
        <v>0.99570250243668101</v>
      </c>
      <c r="P332">
        <f t="shared" si="185"/>
        <v>1850.6073152057604</v>
      </c>
      <c r="Q332">
        <f t="shared" si="186"/>
        <v>0.36378179880985351</v>
      </c>
      <c r="R332">
        <f t="shared" si="187"/>
        <v>3.6983250446802951E-2</v>
      </c>
      <c r="S332">
        <f t="shared" si="188"/>
        <v>1851.3753595330447</v>
      </c>
      <c r="T332">
        <f t="shared" si="189"/>
        <v>1873.0911683311172</v>
      </c>
      <c r="U332">
        <f t="shared" si="166"/>
        <v>35497.017176760644</v>
      </c>
      <c r="V332">
        <f t="shared" si="190"/>
        <v>4.4340795424069555</v>
      </c>
      <c r="W332">
        <f t="shared" si="167"/>
        <v>36315.878641580137</v>
      </c>
      <c r="X332">
        <f t="shared" si="168"/>
        <v>39327.010612179911</v>
      </c>
      <c r="Y332">
        <f t="shared" si="169"/>
        <v>2943.2360521078836</v>
      </c>
      <c r="Z332">
        <f t="shared" si="191"/>
        <v>488.34512408955118</v>
      </c>
      <c r="AA332">
        <f t="shared" si="192"/>
        <v>4.3166128308870437</v>
      </c>
      <c r="AB332">
        <f t="shared" si="193"/>
        <v>325</v>
      </c>
      <c r="AC332">
        <f>$AL$7*INDEX(I_cur,MATCH(AB332-$AL$13,cpi_u,0))/INDEX(I_cur,MATCH(AB2-$AL$13,cpi_u,0))</f>
        <v>1838.6885907319561</v>
      </c>
      <c r="AD332" t="b">
        <f t="shared" si="194"/>
        <v>1</v>
      </c>
      <c r="AE332" t="b">
        <f t="shared" si="195"/>
        <v>1</v>
      </c>
      <c r="AF332" t="b">
        <f t="shared" si="170"/>
        <v>1</v>
      </c>
      <c r="AG332" t="b">
        <f t="shared" si="196"/>
        <v>1</v>
      </c>
      <c r="AH332" t="b">
        <f t="shared" si="171"/>
        <v>1</v>
      </c>
      <c r="AI332" t="b">
        <f t="shared" si="197"/>
        <v>1</v>
      </c>
    </row>
    <row r="333" spans="1:35" x14ac:dyDescent="0.35">
      <c r="A333">
        <v>331</v>
      </c>
      <c r="B333">
        <f t="shared" si="172"/>
        <v>108</v>
      </c>
      <c r="C333">
        <f t="shared" si="173"/>
        <v>2054</v>
      </c>
      <c r="D333">
        <f t="shared" si="174"/>
        <v>0.39111561589110588</v>
      </c>
      <c r="E333">
        <f t="shared" si="175"/>
        <v>4.050090451641597E-2</v>
      </c>
      <c r="F333">
        <f t="shared" si="176"/>
        <v>3.9587677816708522E-2</v>
      </c>
      <c r="G333">
        <f t="shared" si="177"/>
        <v>0.93786401837103228</v>
      </c>
      <c r="H333" t="b">
        <f t="shared" si="178"/>
        <v>0</v>
      </c>
      <c r="I333">
        <f t="shared" si="179"/>
        <v>1</v>
      </c>
      <c r="J333">
        <f t="shared" si="180"/>
        <v>1838.6885907319552</v>
      </c>
      <c r="K333">
        <f t="shared" si="181"/>
        <v>11.948119263699422</v>
      </c>
      <c r="L333">
        <f t="shared" si="182"/>
        <v>1797.2292817719965</v>
      </c>
      <c r="M333">
        <f t="shared" si="183"/>
        <v>11.678709440556421</v>
      </c>
      <c r="N333">
        <f t="shared" si="165"/>
        <v>0.25848024330672636</v>
      </c>
      <c r="O333">
        <f t="shared" si="184"/>
        <v>0.99570299972209786</v>
      </c>
      <c r="P333">
        <f t="shared" si="185"/>
        <v>1850.6367099956547</v>
      </c>
      <c r="Q333">
        <f t="shared" si="186"/>
        <v>0.36378179880985351</v>
      </c>
      <c r="R333">
        <f t="shared" si="187"/>
        <v>3.6983250446802951E-2</v>
      </c>
      <c r="S333">
        <f t="shared" si="188"/>
        <v>1851.406648527447</v>
      </c>
      <c r="T333">
        <f t="shared" si="189"/>
        <v>1797.2292817719965</v>
      </c>
      <c r="U333">
        <f t="shared" si="166"/>
        <v>33829.265954998446</v>
      </c>
      <c r="V333">
        <f t="shared" si="190"/>
        <v>4.2257538248567688</v>
      </c>
      <c r="W333">
        <f t="shared" si="167"/>
        <v>36070.544655030273</v>
      </c>
      <c r="X333">
        <f t="shared" si="168"/>
        <v>39077.856909052978</v>
      </c>
      <c r="Y333">
        <f t="shared" si="169"/>
        <v>2820.4499550541809</v>
      </c>
      <c r="Z333">
        <f t="shared" si="191"/>
        <v>466.55304057540735</v>
      </c>
      <c r="AA333">
        <f t="shared" si="192"/>
        <v>4.1240169352716594</v>
      </c>
      <c r="AB333">
        <f t="shared" si="193"/>
        <v>325</v>
      </c>
      <c r="AC333">
        <f>$AL$7*INDEX(I_cur,MATCH(AB333-$AL$13,cpi_u,0))/INDEX(I_cur,MATCH(AB2-$AL$13,cpi_u,0))</f>
        <v>1838.6885907319561</v>
      </c>
      <c r="AD333" t="b">
        <f t="shared" si="194"/>
        <v>1</v>
      </c>
      <c r="AE333" t="b">
        <f t="shared" si="195"/>
        <v>1</v>
      </c>
      <c r="AF333" t="b">
        <f t="shared" si="170"/>
        <v>1</v>
      </c>
      <c r="AG333" t="b">
        <f t="shared" si="196"/>
        <v>1</v>
      </c>
      <c r="AH333" t="b">
        <f t="shared" si="171"/>
        <v>1</v>
      </c>
      <c r="AI333" t="b">
        <f t="shared" si="197"/>
        <v>1</v>
      </c>
    </row>
    <row r="334" spans="1:35" x14ac:dyDescent="0.35">
      <c r="A334">
        <v>332</v>
      </c>
      <c r="B334">
        <f t="shared" si="172"/>
        <v>108</v>
      </c>
      <c r="C334">
        <f t="shared" si="173"/>
        <v>2054</v>
      </c>
      <c r="D334">
        <f t="shared" si="174"/>
        <v>0.39111561589110588</v>
      </c>
      <c r="E334">
        <f t="shared" si="175"/>
        <v>4.050090451641597E-2</v>
      </c>
      <c r="F334">
        <f t="shared" si="176"/>
        <v>3.7984341057427373E-2</v>
      </c>
      <c r="G334">
        <f t="shared" si="177"/>
        <v>0.89987967731360485</v>
      </c>
      <c r="H334" t="b">
        <f t="shared" si="178"/>
        <v>0</v>
      </c>
      <c r="I334">
        <f t="shared" si="179"/>
        <v>1</v>
      </c>
      <c r="J334">
        <f t="shared" si="180"/>
        <v>1838.6885907319552</v>
      </c>
      <c r="K334">
        <f t="shared" si="181"/>
        <v>11.977586549075363</v>
      </c>
      <c r="L334">
        <f t="shared" si="182"/>
        <v>1724.4398702368419</v>
      </c>
      <c r="M334">
        <f t="shared" si="183"/>
        <v>11.233347451302645</v>
      </c>
      <c r="N334">
        <f t="shared" si="165"/>
        <v>0.25736968251759673</v>
      </c>
      <c r="O334">
        <f t="shared" si="184"/>
        <v>0.99570349836056216</v>
      </c>
      <c r="P334">
        <f t="shared" si="185"/>
        <v>1850.6661772810305</v>
      </c>
      <c r="Q334">
        <f t="shared" si="186"/>
        <v>0.36378179880985351</v>
      </c>
      <c r="R334">
        <f t="shared" si="187"/>
        <v>3.6983250446802951E-2</v>
      </c>
      <c r="S334">
        <f t="shared" si="188"/>
        <v>1851.4380146889505</v>
      </c>
      <c r="T334">
        <f t="shared" si="189"/>
        <v>1724.4398702368419</v>
      </c>
      <c r="U334">
        <f t="shared" si="166"/>
        <v>32228.052173330852</v>
      </c>
      <c r="V334">
        <f t="shared" si="190"/>
        <v>4.025739574730971</v>
      </c>
      <c r="W334">
        <f t="shared" si="167"/>
        <v>35813.734864577345</v>
      </c>
      <c r="X334">
        <f t="shared" si="168"/>
        <v>38817.998602174128</v>
      </c>
      <c r="Y334">
        <f t="shared" si="169"/>
        <v>2703.475882753557</v>
      </c>
      <c r="Z334">
        <f t="shared" si="191"/>
        <v>445.73363722663851</v>
      </c>
      <c r="AA334">
        <f t="shared" si="192"/>
        <v>3.9397016986087374</v>
      </c>
      <c r="AB334">
        <f t="shared" si="193"/>
        <v>325</v>
      </c>
      <c r="AC334">
        <f>$AL$7*INDEX(I_cur,MATCH(AB334-$AL$13,cpi_u,0))/INDEX(I_cur,MATCH(AB2-$AL$13,cpi_u,0))</f>
        <v>1838.6885907319561</v>
      </c>
      <c r="AD334" t="b">
        <f t="shared" si="194"/>
        <v>1</v>
      </c>
      <c r="AE334" t="b">
        <f t="shared" si="195"/>
        <v>1</v>
      </c>
      <c r="AF334" t="b">
        <f t="shared" si="170"/>
        <v>1</v>
      </c>
      <c r="AG334" t="b">
        <f t="shared" si="196"/>
        <v>1</v>
      </c>
      <c r="AH334" t="b">
        <f t="shared" si="171"/>
        <v>1</v>
      </c>
      <c r="AI334" t="b">
        <f t="shared" si="197"/>
        <v>1</v>
      </c>
    </row>
    <row r="335" spans="1:35" x14ac:dyDescent="0.35">
      <c r="A335">
        <v>333</v>
      </c>
      <c r="B335">
        <f t="shared" si="172"/>
        <v>108</v>
      </c>
      <c r="C335">
        <f t="shared" si="173"/>
        <v>2054</v>
      </c>
      <c r="D335">
        <f t="shared" si="174"/>
        <v>0.39111561589110588</v>
      </c>
      <c r="E335">
        <f t="shared" si="175"/>
        <v>4.050090451641597E-2</v>
      </c>
      <c r="F335">
        <f t="shared" si="176"/>
        <v>3.6445940887141523E-2</v>
      </c>
      <c r="G335">
        <f t="shared" si="177"/>
        <v>0.86343373642646337</v>
      </c>
      <c r="H335" t="b">
        <f t="shared" si="178"/>
        <v>0</v>
      </c>
      <c r="I335">
        <f t="shared" si="179"/>
        <v>1</v>
      </c>
      <c r="J335">
        <f t="shared" si="180"/>
        <v>1838.6885907319552</v>
      </c>
      <c r="K335">
        <f t="shared" si="181"/>
        <v>12.007126508726499</v>
      </c>
      <c r="L335">
        <f t="shared" si="182"/>
        <v>1654.5984957080786</v>
      </c>
      <c r="M335">
        <f t="shared" si="183"/>
        <v>10.804969128136433</v>
      </c>
      <c r="N335">
        <f t="shared" si="165"/>
        <v>0.25626402192278264</v>
      </c>
      <c r="O335">
        <f t="shared" si="184"/>
        <v>0.99570399829537615</v>
      </c>
      <c r="P335">
        <f t="shared" si="185"/>
        <v>1850.6957172406817</v>
      </c>
      <c r="Q335">
        <f t="shared" si="186"/>
        <v>0.36378179880985351</v>
      </c>
      <c r="R335">
        <f t="shared" si="187"/>
        <v>3.6983250446802951E-2</v>
      </c>
      <c r="S335">
        <f t="shared" si="188"/>
        <v>1851.4694582078698</v>
      </c>
      <c r="T335">
        <f t="shared" si="189"/>
        <v>1654.5984957080786</v>
      </c>
      <c r="U335">
        <f t="shared" si="166"/>
        <v>30690.678686147217</v>
      </c>
      <c r="V335">
        <f t="shared" si="190"/>
        <v>3.8336998803922961</v>
      </c>
      <c r="W335">
        <f t="shared" si="167"/>
        <v>35544.914903566634</v>
      </c>
      <c r="X335">
        <f t="shared" si="168"/>
        <v>38546.978161521678</v>
      </c>
      <c r="Y335">
        <f t="shared" si="169"/>
        <v>2592.0826958047251</v>
      </c>
      <c r="Z335">
        <f t="shared" si="191"/>
        <v>425.84348953448136</v>
      </c>
      <c r="AA335">
        <f t="shared" si="192"/>
        <v>3.7633108243151283</v>
      </c>
      <c r="AB335">
        <f t="shared" si="193"/>
        <v>325</v>
      </c>
      <c r="AC335">
        <f>$AL$7*INDEX(I_cur,MATCH(AB335-$AL$13,cpi_u,0))/INDEX(I_cur,MATCH(AB2-$AL$13,cpi_u,0))</f>
        <v>1838.6885907319561</v>
      </c>
      <c r="AD335" t="b">
        <f t="shared" si="194"/>
        <v>1</v>
      </c>
      <c r="AE335" t="b">
        <f t="shared" si="195"/>
        <v>1</v>
      </c>
      <c r="AF335" t="b">
        <f t="shared" si="170"/>
        <v>1</v>
      </c>
      <c r="AG335" t="b">
        <f t="shared" si="196"/>
        <v>1</v>
      </c>
      <c r="AH335" t="b">
        <f t="shared" si="171"/>
        <v>1</v>
      </c>
      <c r="AI335" t="b">
        <f t="shared" si="197"/>
        <v>1</v>
      </c>
    </row>
    <row r="336" spans="1:35" x14ac:dyDescent="0.35">
      <c r="A336">
        <v>334</v>
      </c>
      <c r="B336">
        <f t="shared" si="172"/>
        <v>108</v>
      </c>
      <c r="C336">
        <f t="shared" si="173"/>
        <v>2054</v>
      </c>
      <c r="D336">
        <f t="shared" si="174"/>
        <v>0.39111561589110588</v>
      </c>
      <c r="E336">
        <f t="shared" si="175"/>
        <v>4.050090451641597E-2</v>
      </c>
      <c r="F336">
        <f t="shared" si="176"/>
        <v>3.4969847315260469E-2</v>
      </c>
      <c r="G336">
        <f t="shared" si="177"/>
        <v>0.82846388911120294</v>
      </c>
      <c r="H336" t="b">
        <f t="shared" si="178"/>
        <v>0</v>
      </c>
      <c r="I336">
        <f t="shared" si="179"/>
        <v>1</v>
      </c>
      <c r="J336">
        <f t="shared" si="180"/>
        <v>1838.6885907319552</v>
      </c>
      <c r="K336">
        <f t="shared" si="181"/>
        <v>12.036739321887195</v>
      </c>
      <c r="L336">
        <f t="shared" si="182"/>
        <v>1587.5857600204004</v>
      </c>
      <c r="M336">
        <f t="shared" si="183"/>
        <v>10.392926807088395</v>
      </c>
      <c r="N336">
        <f t="shared" si="165"/>
        <v>0.25516323968096977</v>
      </c>
      <c r="O336">
        <f t="shared" si="184"/>
        <v>0.99570449947068829</v>
      </c>
      <c r="P336">
        <f t="shared" si="185"/>
        <v>1850.7253300538423</v>
      </c>
      <c r="Q336">
        <f t="shared" si="186"/>
        <v>0.36378179880985351</v>
      </c>
      <c r="R336">
        <f t="shared" si="187"/>
        <v>3.6983250446802951E-2</v>
      </c>
      <c r="S336">
        <f t="shared" si="188"/>
        <v>1851.5009792749895</v>
      </c>
      <c r="T336">
        <f t="shared" si="189"/>
        <v>1587.5857600204004</v>
      </c>
      <c r="U336">
        <f t="shared" si="166"/>
        <v>29214.557510723793</v>
      </c>
      <c r="V336">
        <f t="shared" si="190"/>
        <v>3.6493114661921364</v>
      </c>
      <c r="W336">
        <f t="shared" si="167"/>
        <v>35263.525537686284</v>
      </c>
      <c r="X336">
        <f t="shared" si="168"/>
        <v>38264.31851611715</v>
      </c>
      <c r="Y336">
        <f t="shared" si="169"/>
        <v>2486.0486213284248</v>
      </c>
      <c r="Z336">
        <f t="shared" si="191"/>
        <v>406.84111201016543</v>
      </c>
      <c r="AA336">
        <f t="shared" si="192"/>
        <v>3.5945033594520712</v>
      </c>
      <c r="AB336">
        <f t="shared" si="193"/>
        <v>325</v>
      </c>
      <c r="AC336">
        <f>$AL$7*INDEX(I_cur,MATCH(AB336-$AL$13,cpi_u,0))/INDEX(I_cur,MATCH(AB2-$AL$13,cpi_u,0))</f>
        <v>1838.6885907319561</v>
      </c>
      <c r="AD336" t="b">
        <f t="shared" si="194"/>
        <v>1</v>
      </c>
      <c r="AE336" t="b">
        <f t="shared" si="195"/>
        <v>1</v>
      </c>
      <c r="AF336" t="b">
        <f t="shared" si="170"/>
        <v>1</v>
      </c>
      <c r="AG336" t="b">
        <f t="shared" si="196"/>
        <v>1</v>
      </c>
      <c r="AH336" t="b">
        <f t="shared" si="171"/>
        <v>1</v>
      </c>
      <c r="AI336" t="b">
        <f t="shared" si="197"/>
        <v>1</v>
      </c>
    </row>
    <row r="337" spans="1:35" x14ac:dyDescent="0.35">
      <c r="A337">
        <v>335</v>
      </c>
      <c r="B337">
        <f t="shared" si="172"/>
        <v>108</v>
      </c>
      <c r="C337">
        <f t="shared" si="173"/>
        <v>2054</v>
      </c>
      <c r="D337">
        <f t="shared" si="174"/>
        <v>0.39111561589110588</v>
      </c>
      <c r="E337">
        <f t="shared" si="175"/>
        <v>4.050090451641597E-2</v>
      </c>
      <c r="F337">
        <f t="shared" si="176"/>
        <v>3.3553536868191458E-2</v>
      </c>
      <c r="G337">
        <f t="shared" si="177"/>
        <v>0.79491035224301143</v>
      </c>
      <c r="H337" t="b">
        <f t="shared" si="178"/>
        <v>0</v>
      </c>
      <c r="I337">
        <f t="shared" si="179"/>
        <v>1</v>
      </c>
      <c r="J337">
        <f t="shared" si="180"/>
        <v>1838.6885907319552</v>
      </c>
      <c r="K337">
        <f t="shared" si="181"/>
        <v>12.066425168233863</v>
      </c>
      <c r="L337">
        <f t="shared" si="182"/>
        <v>1523.2871007421925</v>
      </c>
      <c r="M337">
        <f t="shared" si="183"/>
        <v>9.9965975225443273</v>
      </c>
      <c r="N337">
        <f t="shared" si="165"/>
        <v>0.25406731403386817</v>
      </c>
      <c r="O337">
        <f t="shared" si="184"/>
        <v>0.99570500183148702</v>
      </c>
      <c r="P337">
        <f t="shared" si="185"/>
        <v>1850.7550159001889</v>
      </c>
      <c r="Q337">
        <f t="shared" si="186"/>
        <v>0.36378179880985351</v>
      </c>
      <c r="R337">
        <f t="shared" si="187"/>
        <v>3.6983250446802951E-2</v>
      </c>
      <c r="S337">
        <f t="shared" si="188"/>
        <v>1851.5325780815642</v>
      </c>
      <c r="T337">
        <f t="shared" si="189"/>
        <v>1523.2871007421925</v>
      </c>
      <c r="U337">
        <f t="shared" si="166"/>
        <v>27797.205408003887</v>
      </c>
      <c r="V337">
        <f t="shared" si="190"/>
        <v>3.4722641404474741</v>
      </c>
      <c r="W337">
        <f t="shared" si="167"/>
        <v>34968.981507874523</v>
      </c>
      <c r="X337">
        <f t="shared" si="168"/>
        <v>37969.522219552906</v>
      </c>
      <c r="Y337">
        <f t="shared" si="169"/>
        <v>2385.1608740397592</v>
      </c>
      <c r="Z337">
        <f t="shared" si="191"/>
        <v>388.68687158960961</v>
      </c>
      <c r="AA337">
        <f t="shared" si="192"/>
        <v>3.4329530334187748</v>
      </c>
      <c r="AB337">
        <f t="shared" si="193"/>
        <v>325</v>
      </c>
      <c r="AC337">
        <f>$AL$7*INDEX(I_cur,MATCH(AB337-$AL$13,cpi_u,0))/INDEX(I_cur,MATCH(AB2-$AL$13,cpi_u,0))</f>
        <v>1838.6885907319561</v>
      </c>
      <c r="AD337" t="b">
        <f t="shared" si="194"/>
        <v>1</v>
      </c>
      <c r="AE337" t="b">
        <f t="shared" si="195"/>
        <v>1</v>
      </c>
      <c r="AF337" t="b">
        <f t="shared" si="170"/>
        <v>1</v>
      </c>
      <c r="AG337" t="b">
        <f t="shared" si="196"/>
        <v>1</v>
      </c>
      <c r="AH337" t="b">
        <f t="shared" si="171"/>
        <v>1</v>
      </c>
      <c r="AI337" t="b">
        <f t="shared" si="197"/>
        <v>1</v>
      </c>
    </row>
    <row r="338" spans="1:35" x14ac:dyDescent="0.35">
      <c r="A338">
        <v>336</v>
      </c>
      <c r="B338">
        <f t="shared" si="172"/>
        <v>109</v>
      </c>
      <c r="C338">
        <f t="shared" si="173"/>
        <v>2054</v>
      </c>
      <c r="D338">
        <f t="shared" si="174"/>
        <v>0.43315712223944874</v>
      </c>
      <c r="E338">
        <f t="shared" si="175"/>
        <v>4.6204597922832269E-2</v>
      </c>
      <c r="F338">
        <f t="shared" si="176"/>
        <v>3.6728513210085315E-2</v>
      </c>
      <c r="G338">
        <f t="shared" si="177"/>
        <v>0.75818183903292613</v>
      </c>
      <c r="H338" t="b">
        <f t="shared" si="178"/>
        <v>0</v>
      </c>
      <c r="I338">
        <f t="shared" si="179"/>
        <v>1</v>
      </c>
      <c r="J338">
        <f t="shared" si="180"/>
        <v>1838.6885907319552</v>
      </c>
      <c r="K338">
        <f t="shared" si="181"/>
        <v>12.096184227886042</v>
      </c>
      <c r="L338">
        <f t="shared" si="182"/>
        <v>1461.5925953239448</v>
      </c>
      <c r="M338">
        <f t="shared" si="183"/>
        <v>9.6153820653852531</v>
      </c>
      <c r="N338">
        <f t="shared" si="165"/>
        <v>0.25297622330629904</v>
      </c>
      <c r="O338">
        <f t="shared" si="184"/>
        <v>0.99570550532358648</v>
      </c>
      <c r="P338">
        <f t="shared" si="185"/>
        <v>1850.7847749598411</v>
      </c>
      <c r="Q338">
        <f t="shared" si="186"/>
        <v>0.40288515899973187</v>
      </c>
      <c r="R338">
        <f t="shared" si="187"/>
        <v>4.2060336809306986E-2</v>
      </c>
      <c r="S338">
        <f t="shared" si="188"/>
        <v>1851.5642548193205</v>
      </c>
      <c r="T338">
        <f t="shared" si="189"/>
        <v>1461.5925953239448</v>
      </c>
      <c r="U338">
        <f t="shared" si="166"/>
        <v>26436.239642296157</v>
      </c>
      <c r="V338">
        <f t="shared" si="190"/>
        <v>3.3022602657672198</v>
      </c>
      <c r="W338">
        <f t="shared" si="167"/>
        <v>34867.941015332195</v>
      </c>
      <c r="X338">
        <f t="shared" si="168"/>
        <v>37861.679795667311</v>
      </c>
      <c r="Y338">
        <f t="shared" si="169"/>
        <v>2269.7983740586674</v>
      </c>
      <c r="Z338">
        <f t="shared" si="191"/>
        <v>371.34290490574512</v>
      </c>
      <c r="AA338">
        <f t="shared" si="192"/>
        <v>3.278347625170106</v>
      </c>
      <c r="AB338">
        <f t="shared" si="193"/>
        <v>325</v>
      </c>
      <c r="AC338">
        <f>$AL$7*INDEX(I_cur,MATCH(AB338-$AL$13,cpi_u,0))/INDEX(I_cur,MATCH(AB2-$AL$13,cpi_u,0))</f>
        <v>1838.6885907319561</v>
      </c>
      <c r="AD338" t="b">
        <f t="shared" si="194"/>
        <v>1</v>
      </c>
      <c r="AE338" t="b">
        <f t="shared" si="195"/>
        <v>1</v>
      </c>
      <c r="AF338" t="b">
        <f t="shared" si="170"/>
        <v>1</v>
      </c>
      <c r="AG338" t="b">
        <f t="shared" si="196"/>
        <v>1</v>
      </c>
      <c r="AH338" t="b">
        <f t="shared" si="171"/>
        <v>1</v>
      </c>
      <c r="AI338" t="b">
        <f t="shared" si="197"/>
        <v>1</v>
      </c>
    </row>
    <row r="339" spans="1:35" x14ac:dyDescent="0.35">
      <c r="A339">
        <v>337</v>
      </c>
      <c r="B339">
        <f t="shared" si="172"/>
        <v>109</v>
      </c>
      <c r="C339">
        <f t="shared" si="173"/>
        <v>2055</v>
      </c>
      <c r="D339">
        <f t="shared" si="174"/>
        <v>0.43298385939055301</v>
      </c>
      <c r="E339">
        <f t="shared" si="175"/>
        <v>4.6180306335188992E-2</v>
      </c>
      <c r="F339">
        <f t="shared" si="176"/>
        <v>3.5013069584317477E-2</v>
      </c>
      <c r="G339">
        <f t="shared" si="177"/>
        <v>0.72316876944860864</v>
      </c>
      <c r="H339" t="b">
        <f t="shared" si="178"/>
        <v>1</v>
      </c>
      <c r="I339">
        <f t="shared" si="179"/>
        <v>1.03</v>
      </c>
      <c r="J339">
        <f t="shared" si="180"/>
        <v>1893.8492484539138</v>
      </c>
      <c r="K339">
        <f t="shared" si="181"/>
        <v>12.126016681407478</v>
      </c>
      <c r="L339">
        <f t="shared" si="182"/>
        <v>1435.8821060439134</v>
      </c>
      <c r="M339">
        <f t="shared" si="183"/>
        <v>9.1937256276534622</v>
      </c>
      <c r="N339">
        <f t="shared" si="165"/>
        <v>0.25188994590627201</v>
      </c>
      <c r="O339">
        <f t="shared" si="184"/>
        <v>0.99570600989361835</v>
      </c>
      <c r="P339">
        <f t="shared" si="185"/>
        <v>1905.9752651353213</v>
      </c>
      <c r="Q339">
        <f t="shared" si="186"/>
        <v>0.40272400493613203</v>
      </c>
      <c r="R339">
        <f t="shared" si="187"/>
        <v>4.2038794781149358E-2</v>
      </c>
      <c r="S339">
        <f t="shared" si="188"/>
        <v>1906.756667402416</v>
      </c>
      <c r="T339">
        <f t="shared" si="189"/>
        <v>1435.8821060439134</v>
      </c>
      <c r="U339">
        <f t="shared" si="166"/>
        <v>25095.803582969438</v>
      </c>
      <c r="V339">
        <f t="shared" si="190"/>
        <v>3.1348208418018619</v>
      </c>
      <c r="W339">
        <f t="shared" si="167"/>
        <v>34702.554428759584</v>
      </c>
      <c r="X339">
        <f t="shared" si="168"/>
        <v>37689.907211743761</v>
      </c>
      <c r="Y339">
        <f t="shared" si="169"/>
        <v>2160.3602359795436</v>
      </c>
      <c r="Z339">
        <f t="shared" si="191"/>
        <v>363.24403230008397</v>
      </c>
      <c r="AA339">
        <f t="shared" si="192"/>
        <v>3.1154238396654312</v>
      </c>
      <c r="AB339">
        <f t="shared" si="193"/>
        <v>337</v>
      </c>
      <c r="AC339">
        <f>$AL$7*INDEX(I_cur,MATCH(AB339-$AL$13,cpi_u,0))/INDEX(I_cur,MATCH(AB2-$AL$13,cpi_u,0))</f>
        <v>1893.8492484539152</v>
      </c>
      <c r="AD339" t="b">
        <f t="shared" si="194"/>
        <v>1</v>
      </c>
      <c r="AE339" t="b">
        <f t="shared" si="195"/>
        <v>1</v>
      </c>
      <c r="AF339" t="b">
        <f t="shared" si="170"/>
        <v>1</v>
      </c>
      <c r="AG339" t="b">
        <f t="shared" si="196"/>
        <v>1</v>
      </c>
      <c r="AH339" t="b">
        <f t="shared" si="171"/>
        <v>1</v>
      </c>
      <c r="AI339" t="b">
        <f t="shared" si="197"/>
        <v>1</v>
      </c>
    </row>
    <row r="340" spans="1:35" x14ac:dyDescent="0.35">
      <c r="A340">
        <v>338</v>
      </c>
      <c r="B340">
        <f t="shared" si="172"/>
        <v>109</v>
      </c>
      <c r="C340">
        <f t="shared" si="173"/>
        <v>2055</v>
      </c>
      <c r="D340">
        <f t="shared" si="174"/>
        <v>0.43298385939055301</v>
      </c>
      <c r="E340">
        <f t="shared" si="175"/>
        <v>4.6180306335188992E-2</v>
      </c>
      <c r="F340">
        <f t="shared" si="176"/>
        <v>3.3396155305178407E-2</v>
      </c>
      <c r="G340">
        <f t="shared" si="177"/>
        <v>0.68977261414343027</v>
      </c>
      <c r="H340" t="b">
        <f t="shared" si="178"/>
        <v>0</v>
      </c>
      <c r="I340">
        <f t="shared" si="179"/>
        <v>1</v>
      </c>
      <c r="J340">
        <f t="shared" si="180"/>
        <v>1893.8492484539138</v>
      </c>
      <c r="K340">
        <f t="shared" si="181"/>
        <v>12.155922709807298</v>
      </c>
      <c r="L340">
        <f t="shared" si="182"/>
        <v>1369.5726305255891</v>
      </c>
      <c r="M340">
        <f t="shared" si="183"/>
        <v>8.7907836675637405</v>
      </c>
      <c r="N340">
        <f t="shared" si="165"/>
        <v>0.25080846032505283</v>
      </c>
      <c r="O340">
        <f t="shared" si="184"/>
        <v>0.99570651548902389</v>
      </c>
      <c r="P340">
        <f t="shared" si="185"/>
        <v>1906.0051711637211</v>
      </c>
      <c r="Q340">
        <f t="shared" si="186"/>
        <v>0.40272400493613203</v>
      </c>
      <c r="R340">
        <f t="shared" si="187"/>
        <v>4.2038794781149358E-2</v>
      </c>
      <c r="S340">
        <f t="shared" si="188"/>
        <v>1906.7885005796072</v>
      </c>
      <c r="T340">
        <f t="shared" si="189"/>
        <v>1369.5726305255891</v>
      </c>
      <c r="U340">
        <f t="shared" si="166"/>
        <v>23816.734676486958</v>
      </c>
      <c r="V340">
        <f t="shared" si="190"/>
        <v>2.9750470432508154</v>
      </c>
      <c r="W340">
        <f t="shared" si="167"/>
        <v>34528.385424612607</v>
      </c>
      <c r="X340">
        <f t="shared" si="168"/>
        <v>37509.793424995492</v>
      </c>
      <c r="Y340">
        <f t="shared" si="169"/>
        <v>2056.4935902522402</v>
      </c>
      <c r="Z340">
        <f t="shared" si="191"/>
        <v>344.98157581780129</v>
      </c>
      <c r="AA340">
        <f t="shared" si="192"/>
        <v>2.9604769908087079</v>
      </c>
      <c r="AB340">
        <f t="shared" si="193"/>
        <v>337</v>
      </c>
      <c r="AC340">
        <f>$AL$7*INDEX(I_cur,MATCH(AB340-$AL$13,cpi_u,0))/INDEX(I_cur,MATCH(AB2-$AL$13,cpi_u,0))</f>
        <v>1893.8492484539152</v>
      </c>
      <c r="AD340" t="b">
        <f t="shared" si="194"/>
        <v>1</v>
      </c>
      <c r="AE340" t="b">
        <f t="shared" si="195"/>
        <v>1</v>
      </c>
      <c r="AF340" t="b">
        <f t="shared" si="170"/>
        <v>1</v>
      </c>
      <c r="AG340" t="b">
        <f t="shared" si="196"/>
        <v>1</v>
      </c>
      <c r="AH340" t="b">
        <f t="shared" si="171"/>
        <v>1</v>
      </c>
      <c r="AI340" t="b">
        <f t="shared" si="197"/>
        <v>1</v>
      </c>
    </row>
    <row r="341" spans="1:35" x14ac:dyDescent="0.35">
      <c r="A341">
        <v>339</v>
      </c>
      <c r="B341">
        <f t="shared" si="172"/>
        <v>109</v>
      </c>
      <c r="C341">
        <f t="shared" si="173"/>
        <v>2055</v>
      </c>
      <c r="D341">
        <f t="shared" si="174"/>
        <v>0.43298385939055301</v>
      </c>
      <c r="E341">
        <f t="shared" si="175"/>
        <v>4.6180306335188992E-2</v>
      </c>
      <c r="F341">
        <f t="shared" si="176"/>
        <v>3.1853910622767725E-2</v>
      </c>
      <c r="G341">
        <f t="shared" si="177"/>
        <v>0.65791870352066251</v>
      </c>
      <c r="H341" t="b">
        <f t="shared" si="178"/>
        <v>0</v>
      </c>
      <c r="I341">
        <f t="shared" si="179"/>
        <v>1</v>
      </c>
      <c r="J341">
        <f t="shared" si="180"/>
        <v>1893.8492484539138</v>
      </c>
      <c r="K341">
        <f t="shared" si="181"/>
        <v>12.185902494540954</v>
      </c>
      <c r="L341">
        <f t="shared" si="182"/>
        <v>1306.325346899627</v>
      </c>
      <c r="M341">
        <f t="shared" si="183"/>
        <v>8.4055018193564628</v>
      </c>
      <c r="N341">
        <f t="shared" si="165"/>
        <v>0.2497317451372206</v>
      </c>
      <c r="O341">
        <f t="shared" si="184"/>
        <v>0.99570702205804074</v>
      </c>
      <c r="P341">
        <f t="shared" si="185"/>
        <v>1906.0351509484547</v>
      </c>
      <c r="Q341">
        <f t="shared" si="186"/>
        <v>0.40272400493613203</v>
      </c>
      <c r="R341">
        <f t="shared" si="187"/>
        <v>4.2038794781149358E-2</v>
      </c>
      <c r="S341">
        <f t="shared" si="188"/>
        <v>1906.8204122660009</v>
      </c>
      <c r="T341">
        <f t="shared" si="189"/>
        <v>1306.325346899627</v>
      </c>
      <c r="U341">
        <f t="shared" si="166"/>
        <v>22596.19834132287</v>
      </c>
      <c r="V341">
        <f t="shared" si="190"/>
        <v>2.8225847907870065</v>
      </c>
      <c r="W341">
        <f t="shared" si="167"/>
        <v>34344.970313818128</v>
      </c>
      <c r="X341">
        <f t="shared" si="168"/>
        <v>37320.936008493896</v>
      </c>
      <c r="Y341">
        <f t="shared" si="169"/>
        <v>1957.9434915630488</v>
      </c>
      <c r="Z341">
        <f t="shared" si="191"/>
        <v>327.63744893948598</v>
      </c>
      <c r="AA341">
        <f t="shared" si="192"/>
        <v>2.8130599951732407</v>
      </c>
      <c r="AB341">
        <f t="shared" si="193"/>
        <v>337</v>
      </c>
      <c r="AC341">
        <f>$AL$7*INDEX(I_cur,MATCH(AB341-$AL$13,cpi_u,0))/INDEX(I_cur,MATCH(AB2-$AL$13,cpi_u,0))</f>
        <v>1893.8492484539152</v>
      </c>
      <c r="AD341" t="b">
        <f t="shared" si="194"/>
        <v>1</v>
      </c>
      <c r="AE341" t="b">
        <f t="shared" si="195"/>
        <v>1</v>
      </c>
      <c r="AF341" t="b">
        <f t="shared" si="170"/>
        <v>1</v>
      </c>
      <c r="AG341" t="b">
        <f t="shared" si="196"/>
        <v>1</v>
      </c>
      <c r="AH341" t="b">
        <f t="shared" si="171"/>
        <v>1</v>
      </c>
      <c r="AI341" t="b">
        <f t="shared" si="197"/>
        <v>1</v>
      </c>
    </row>
    <row r="342" spans="1:35" x14ac:dyDescent="0.35">
      <c r="A342">
        <v>340</v>
      </c>
      <c r="B342">
        <f t="shared" si="172"/>
        <v>109</v>
      </c>
      <c r="C342">
        <f t="shared" si="173"/>
        <v>2055</v>
      </c>
      <c r="D342">
        <f t="shared" si="174"/>
        <v>0.43298385939055301</v>
      </c>
      <c r="E342">
        <f t="shared" si="175"/>
        <v>4.6180306335188992E-2</v>
      </c>
      <c r="F342">
        <f t="shared" si="176"/>
        <v>3.0382887272234579E-2</v>
      </c>
      <c r="G342">
        <f t="shared" si="177"/>
        <v>0.62753581624842791</v>
      </c>
      <c r="H342" t="b">
        <f t="shared" si="178"/>
        <v>0</v>
      </c>
      <c r="I342">
        <f t="shared" si="179"/>
        <v>1</v>
      </c>
      <c r="J342">
        <f t="shared" si="180"/>
        <v>1893.8492484539138</v>
      </c>
      <c r="K342">
        <f t="shared" si="181"/>
        <v>12.215956217511479</v>
      </c>
      <c r="L342">
        <f t="shared" si="182"/>
        <v>1245.99884220638</v>
      </c>
      <c r="M342">
        <f t="shared" si="183"/>
        <v>8.0371060768903284</v>
      </c>
      <c r="N342">
        <f t="shared" si="165"/>
        <v>0.24865977900071626</v>
      </c>
      <c r="O342">
        <f t="shared" si="184"/>
        <v>0.9957075295496961</v>
      </c>
      <c r="P342">
        <f t="shared" si="185"/>
        <v>1906.0652046714254</v>
      </c>
      <c r="Q342">
        <f t="shared" si="186"/>
        <v>0.40272400493613203</v>
      </c>
      <c r="R342">
        <f t="shared" si="187"/>
        <v>4.2038794781149358E-2</v>
      </c>
      <c r="S342">
        <f t="shared" si="188"/>
        <v>1906.8524026552222</v>
      </c>
      <c r="T342">
        <f t="shared" si="189"/>
        <v>1245.99884220638</v>
      </c>
      <c r="U342">
        <f t="shared" si="166"/>
        <v>21431.490829138605</v>
      </c>
      <c r="V342">
        <f t="shared" si="190"/>
        <v>2.6770963479990586</v>
      </c>
      <c r="W342">
        <f t="shared" si="167"/>
        <v>34151.820938702142</v>
      </c>
      <c r="X342">
        <f t="shared" si="168"/>
        <v>37122.913132671289</v>
      </c>
      <c r="Y342">
        <f t="shared" si="169"/>
        <v>1864.4667650917613</v>
      </c>
      <c r="Z342">
        <f t="shared" si="191"/>
        <v>311.16546530315566</v>
      </c>
      <c r="AA342">
        <f t="shared" si="192"/>
        <v>2.6728067126918531</v>
      </c>
      <c r="AB342">
        <f t="shared" si="193"/>
        <v>337</v>
      </c>
      <c r="AC342">
        <f>$AL$7*INDEX(I_cur,MATCH(AB342-$AL$13,cpi_u,0))/INDEX(I_cur,MATCH(AB2-$AL$13,cpi_u,0))</f>
        <v>1893.8492484539152</v>
      </c>
      <c r="AD342" t="b">
        <f t="shared" si="194"/>
        <v>1</v>
      </c>
      <c r="AE342" t="b">
        <f t="shared" si="195"/>
        <v>1</v>
      </c>
      <c r="AF342" t="b">
        <f t="shared" si="170"/>
        <v>1</v>
      </c>
      <c r="AG342" t="b">
        <f t="shared" si="196"/>
        <v>1</v>
      </c>
      <c r="AH342" t="b">
        <f t="shared" si="171"/>
        <v>1</v>
      </c>
      <c r="AI342" t="b">
        <f t="shared" si="197"/>
        <v>1</v>
      </c>
    </row>
    <row r="343" spans="1:35" x14ac:dyDescent="0.35">
      <c r="A343">
        <v>341</v>
      </c>
      <c r="B343">
        <f t="shared" si="172"/>
        <v>109</v>
      </c>
      <c r="C343">
        <f t="shared" si="173"/>
        <v>2055</v>
      </c>
      <c r="D343">
        <f t="shared" si="174"/>
        <v>0.43298385939055301</v>
      </c>
      <c r="E343">
        <f t="shared" si="175"/>
        <v>4.6180306335188992E-2</v>
      </c>
      <c r="F343">
        <f t="shared" si="176"/>
        <v>2.8979796230655271E-2</v>
      </c>
      <c r="G343">
        <f t="shared" si="177"/>
        <v>0.59855602001777264</v>
      </c>
      <c r="H343" t="b">
        <f t="shared" si="178"/>
        <v>0</v>
      </c>
      <c r="I343">
        <f t="shared" si="179"/>
        <v>1</v>
      </c>
      <c r="J343">
        <f t="shared" si="180"/>
        <v>1893.8492484539138</v>
      </c>
      <c r="K343">
        <f t="shared" si="181"/>
        <v>12.24608406107051</v>
      </c>
      <c r="L343">
        <f t="shared" si="182"/>
        <v>1188.4582339799986</v>
      </c>
      <c r="M343">
        <f t="shared" si="183"/>
        <v>7.6848563571107453</v>
      </c>
      <c r="N343">
        <f t="shared" si="165"/>
        <v>0.24759254065688086</v>
      </c>
      <c r="O343">
        <f t="shared" si="184"/>
        <v>0.99570803791379414</v>
      </c>
      <c r="P343">
        <f t="shared" si="185"/>
        <v>1906.0953325149842</v>
      </c>
      <c r="Q343">
        <f t="shared" si="186"/>
        <v>0.40272400493613203</v>
      </c>
      <c r="R343">
        <f t="shared" si="187"/>
        <v>4.2038794781149358E-2</v>
      </c>
      <c r="S343">
        <f t="shared" si="188"/>
        <v>1906.8844719413737</v>
      </c>
      <c r="T343">
        <f t="shared" si="189"/>
        <v>1188.4582339799986</v>
      </c>
      <c r="U343">
        <f t="shared" si="166"/>
        <v>20320.033185370394</v>
      </c>
      <c r="V343">
        <f t="shared" si="190"/>
        <v>2.5382595669832457</v>
      </c>
      <c r="W343">
        <f t="shared" si="167"/>
        <v>33948.423381936809</v>
      </c>
      <c r="X343">
        <f t="shared" si="168"/>
        <v>36915.282629940411</v>
      </c>
      <c r="Y343">
        <f t="shared" si="169"/>
        <v>1775.8314634379581</v>
      </c>
      <c r="Z343">
        <f t="shared" si="191"/>
        <v>295.52176181304799</v>
      </c>
      <c r="AA343">
        <f t="shared" si="192"/>
        <v>2.5393688184474232</v>
      </c>
      <c r="AB343">
        <f t="shared" si="193"/>
        <v>337</v>
      </c>
      <c r="AC343">
        <f>$AL$7*INDEX(I_cur,MATCH(AB343-$AL$13,cpi_u,0))/INDEX(I_cur,MATCH(AB2-$AL$13,cpi_u,0))</f>
        <v>1893.8492484539152</v>
      </c>
      <c r="AD343" t="b">
        <f t="shared" si="194"/>
        <v>1</v>
      </c>
      <c r="AE343" t="b">
        <f t="shared" si="195"/>
        <v>1</v>
      </c>
      <c r="AF343" t="b">
        <f t="shared" si="170"/>
        <v>1</v>
      </c>
      <c r="AG343" t="b">
        <f t="shared" si="196"/>
        <v>1</v>
      </c>
      <c r="AH343" t="b">
        <f t="shared" si="171"/>
        <v>1</v>
      </c>
      <c r="AI343" t="b">
        <f t="shared" si="197"/>
        <v>1</v>
      </c>
    </row>
    <row r="344" spans="1:35" x14ac:dyDescent="0.35">
      <c r="A344">
        <v>342</v>
      </c>
      <c r="B344">
        <f t="shared" si="172"/>
        <v>109</v>
      </c>
      <c r="C344">
        <f t="shared" si="173"/>
        <v>2055</v>
      </c>
      <c r="D344">
        <f t="shared" si="174"/>
        <v>0.43298385939055301</v>
      </c>
      <c r="E344">
        <f t="shared" si="175"/>
        <v>4.6180306335188992E-2</v>
      </c>
      <c r="F344">
        <f t="shared" si="176"/>
        <v>2.7641500363192253E-2</v>
      </c>
      <c r="G344">
        <f t="shared" si="177"/>
        <v>0.5709145196545804</v>
      </c>
      <c r="H344" t="b">
        <f t="shared" si="178"/>
        <v>0</v>
      </c>
      <c r="I344">
        <f t="shared" si="179"/>
        <v>1</v>
      </c>
      <c r="J344">
        <f t="shared" si="180"/>
        <v>1893.8492484539138</v>
      </c>
      <c r="K344">
        <f t="shared" si="181"/>
        <v>12.276286208019419</v>
      </c>
      <c r="L344">
        <f t="shared" si="182"/>
        <v>1133.5748686682246</v>
      </c>
      <c r="M344">
        <f t="shared" si="183"/>
        <v>7.3480450132711779</v>
      </c>
      <c r="N344">
        <f t="shared" si="165"/>
        <v>0.24653000893048616</v>
      </c>
      <c r="O344">
        <f t="shared" si="184"/>
        <v>0.99570854710091128</v>
      </c>
      <c r="P344">
        <f t="shared" si="185"/>
        <v>1906.1255346619332</v>
      </c>
      <c r="Q344">
        <f t="shared" si="186"/>
        <v>0.40272400493613203</v>
      </c>
      <c r="R344">
        <f t="shared" si="187"/>
        <v>4.2038794781149358E-2</v>
      </c>
      <c r="S344">
        <f t="shared" si="188"/>
        <v>1906.9166203190359</v>
      </c>
      <c r="T344">
        <f t="shared" si="189"/>
        <v>1133.5748686682246</v>
      </c>
      <c r="U344">
        <f t="shared" si="166"/>
        <v>19259.365488617364</v>
      </c>
      <c r="V344">
        <f t="shared" si="190"/>
        <v>2.4057671687615847</v>
      </c>
      <c r="W344">
        <f t="shared" si="167"/>
        <v>33734.236607381834</v>
      </c>
      <c r="X344">
        <f t="shared" si="168"/>
        <v>36697.581014232135</v>
      </c>
      <c r="Y344">
        <f t="shared" si="169"/>
        <v>1691.8163486080273</v>
      </c>
      <c r="Z344">
        <f t="shared" si="191"/>
        <v>280.66468175835575</v>
      </c>
      <c r="AA344">
        <f t="shared" si="192"/>
        <v>2.4124149352963986</v>
      </c>
      <c r="AB344">
        <f t="shared" si="193"/>
        <v>337</v>
      </c>
      <c r="AC344">
        <f>$AL$7*INDEX(I_cur,MATCH(AB344-$AL$13,cpi_u,0))/INDEX(I_cur,MATCH(AB2-$AL$13,cpi_u,0))</f>
        <v>1893.8492484539152</v>
      </c>
      <c r="AD344" t="b">
        <f t="shared" si="194"/>
        <v>1</v>
      </c>
      <c r="AE344" t="b">
        <f t="shared" si="195"/>
        <v>1</v>
      </c>
      <c r="AF344" t="b">
        <f t="shared" si="170"/>
        <v>1</v>
      </c>
      <c r="AG344" t="b">
        <f t="shared" si="196"/>
        <v>1</v>
      </c>
      <c r="AH344" t="b">
        <f t="shared" si="171"/>
        <v>1</v>
      </c>
      <c r="AI344" t="b">
        <f t="shared" si="197"/>
        <v>1</v>
      </c>
    </row>
    <row r="345" spans="1:35" x14ac:dyDescent="0.35">
      <c r="A345">
        <v>343</v>
      </c>
      <c r="B345">
        <f t="shared" si="172"/>
        <v>109</v>
      </c>
      <c r="C345">
        <f t="shared" si="173"/>
        <v>2055</v>
      </c>
      <c r="D345">
        <f t="shared" si="174"/>
        <v>0.43298385939055301</v>
      </c>
      <c r="E345">
        <f t="shared" si="175"/>
        <v>4.6180306335188992E-2</v>
      </c>
      <c r="F345">
        <f t="shared" si="176"/>
        <v>2.6365007408855799E-2</v>
      </c>
      <c r="G345">
        <f t="shared" si="177"/>
        <v>0.54454951224572457</v>
      </c>
      <c r="H345" t="b">
        <f t="shared" si="178"/>
        <v>0</v>
      </c>
      <c r="I345">
        <f t="shared" si="179"/>
        <v>1</v>
      </c>
      <c r="J345">
        <f t="shared" si="180"/>
        <v>1893.8492484539138</v>
      </c>
      <c r="K345">
        <f t="shared" si="181"/>
        <v>12.306562841610404</v>
      </c>
      <c r="L345">
        <f t="shared" si="182"/>
        <v>1081.2260339792542</v>
      </c>
      <c r="M345">
        <f t="shared" si="183"/>
        <v>7.0259954133169122</v>
      </c>
      <c r="N345">
        <f t="shared" si="165"/>
        <v>0.24547216272975511</v>
      </c>
      <c r="O345">
        <f t="shared" si="184"/>
        <v>0.99570905706238255</v>
      </c>
      <c r="P345">
        <f t="shared" si="185"/>
        <v>1906.1558112955242</v>
      </c>
      <c r="Q345">
        <f t="shared" si="186"/>
        <v>0.40272400493613203</v>
      </c>
      <c r="R345">
        <f t="shared" si="187"/>
        <v>4.2038794781149358E-2</v>
      </c>
      <c r="S345">
        <f t="shared" si="188"/>
        <v>1906.9488479832703</v>
      </c>
      <c r="T345">
        <f t="shared" si="189"/>
        <v>1081.2260339792542</v>
      </c>
      <c r="U345">
        <f t="shared" si="166"/>
        <v>18247.141355958982</v>
      </c>
      <c r="V345">
        <f t="shared" si="190"/>
        <v>2.2793260569182614</v>
      </c>
      <c r="W345">
        <f t="shared" si="167"/>
        <v>33508.691029228336</v>
      </c>
      <c r="X345">
        <f t="shared" si="168"/>
        <v>36469.322453279528</v>
      </c>
      <c r="Y345">
        <f t="shared" si="169"/>
        <v>1612.210397906442</v>
      </c>
      <c r="Z345">
        <f t="shared" si="191"/>
        <v>266.55466381277967</v>
      </c>
      <c r="AA345">
        <f t="shared" si="192"/>
        <v>2.2916298087485836</v>
      </c>
      <c r="AB345">
        <f t="shared" si="193"/>
        <v>337</v>
      </c>
      <c r="AC345">
        <f>$AL$7*INDEX(I_cur,MATCH(AB345-$AL$13,cpi_u,0))/INDEX(I_cur,MATCH(AB2-$AL$13,cpi_u,0))</f>
        <v>1893.8492484539152</v>
      </c>
      <c r="AD345" t="b">
        <f t="shared" si="194"/>
        <v>1</v>
      </c>
      <c r="AE345" t="b">
        <f t="shared" si="195"/>
        <v>1</v>
      </c>
      <c r="AF345" t="b">
        <f t="shared" si="170"/>
        <v>1</v>
      </c>
      <c r="AG345" t="b">
        <f t="shared" si="196"/>
        <v>1</v>
      </c>
      <c r="AH345" t="b">
        <f t="shared" si="171"/>
        <v>1</v>
      </c>
      <c r="AI345" t="b">
        <f t="shared" si="197"/>
        <v>1</v>
      </c>
    </row>
    <row r="346" spans="1:35" x14ac:dyDescent="0.35">
      <c r="A346">
        <v>344</v>
      </c>
      <c r="B346">
        <f t="shared" si="172"/>
        <v>109</v>
      </c>
      <c r="C346">
        <f t="shared" si="173"/>
        <v>2055</v>
      </c>
      <c r="D346">
        <f t="shared" si="174"/>
        <v>0.43298385939055301</v>
      </c>
      <c r="E346">
        <f t="shared" si="175"/>
        <v>4.6180306335188992E-2</v>
      </c>
      <c r="F346">
        <f t="shared" si="176"/>
        <v>2.5147463290185308E-2</v>
      </c>
      <c r="G346">
        <f t="shared" si="177"/>
        <v>0.51940204895553921</v>
      </c>
      <c r="H346" t="b">
        <f t="shared" si="178"/>
        <v>0</v>
      </c>
      <c r="I346">
        <f t="shared" si="179"/>
        <v>1</v>
      </c>
      <c r="J346">
        <f t="shared" si="180"/>
        <v>1893.8492484539138</v>
      </c>
      <c r="K346">
        <f t="shared" si="181"/>
        <v>12.336914145547622</v>
      </c>
      <c r="L346">
        <f t="shared" si="182"/>
        <v>1031.2946845125107</v>
      </c>
      <c r="M346">
        <f t="shared" si="183"/>
        <v>6.7180605805753375</v>
      </c>
      <c r="N346">
        <f t="shared" si="165"/>
        <v>0.24441898104637419</v>
      </c>
      <c r="O346">
        <f t="shared" si="184"/>
        <v>0.99570956775029362</v>
      </c>
      <c r="P346">
        <f t="shared" si="185"/>
        <v>1906.1861625994613</v>
      </c>
      <c r="Q346">
        <f t="shared" si="186"/>
        <v>0.40272400493613203</v>
      </c>
      <c r="R346">
        <f t="shared" si="187"/>
        <v>4.2038794781149358E-2</v>
      </c>
      <c r="S346">
        <f t="shared" si="188"/>
        <v>1906.9811551296189</v>
      </c>
      <c r="T346">
        <f t="shared" si="189"/>
        <v>1031.2946845125107</v>
      </c>
      <c r="U346">
        <f t="shared" si="166"/>
        <v>17281.122701924611</v>
      </c>
      <c r="V346">
        <f t="shared" si="190"/>
        <v>2.1586566629207966</v>
      </c>
      <c r="W346">
        <f t="shared" si="167"/>
        <v>33271.187005663633</v>
      </c>
      <c r="X346">
        <f t="shared" si="168"/>
        <v>36229.997691371012</v>
      </c>
      <c r="Y346">
        <f t="shared" si="169"/>
        <v>1536.8123326279572</v>
      </c>
      <c r="Z346">
        <f t="shared" si="191"/>
        <v>253.15413661898648</v>
      </c>
      <c r="AA346">
        <f t="shared" si="192"/>
        <v>2.1767135220434097</v>
      </c>
      <c r="AB346">
        <f t="shared" si="193"/>
        <v>337</v>
      </c>
      <c r="AC346">
        <f>$AL$7*INDEX(I_cur,MATCH(AB346-$AL$13,cpi_u,0))/INDEX(I_cur,MATCH(AB2-$AL$13,cpi_u,0))</f>
        <v>1893.8492484539152</v>
      </c>
      <c r="AD346" t="b">
        <f t="shared" si="194"/>
        <v>1</v>
      </c>
      <c r="AE346" t="b">
        <f t="shared" si="195"/>
        <v>1</v>
      </c>
      <c r="AF346" t="b">
        <f t="shared" si="170"/>
        <v>1</v>
      </c>
      <c r="AG346" t="b">
        <f t="shared" si="196"/>
        <v>1</v>
      </c>
      <c r="AH346" t="b">
        <f t="shared" si="171"/>
        <v>1</v>
      </c>
      <c r="AI346" t="b">
        <f t="shared" si="197"/>
        <v>1</v>
      </c>
    </row>
    <row r="347" spans="1:35" x14ac:dyDescent="0.35">
      <c r="A347">
        <v>345</v>
      </c>
      <c r="B347">
        <f t="shared" si="172"/>
        <v>109</v>
      </c>
      <c r="C347">
        <f t="shared" si="173"/>
        <v>2055</v>
      </c>
      <c r="D347">
        <f t="shared" si="174"/>
        <v>0.43298385939055301</v>
      </c>
      <c r="E347">
        <f t="shared" si="175"/>
        <v>4.6180306335188992E-2</v>
      </c>
      <c r="F347">
        <f t="shared" si="176"/>
        <v>2.3986145731891631E-2</v>
      </c>
      <c r="G347">
        <f t="shared" si="177"/>
        <v>0.49541590322364759</v>
      </c>
      <c r="H347" t="b">
        <f t="shared" si="178"/>
        <v>0</v>
      </c>
      <c r="I347">
        <f t="shared" si="179"/>
        <v>1</v>
      </c>
      <c r="J347">
        <f t="shared" si="180"/>
        <v>1893.8492484539138</v>
      </c>
      <c r="K347">
        <f t="shared" si="181"/>
        <v>12.367340303988293</v>
      </c>
      <c r="L347">
        <f t="shared" si="182"/>
        <v>983.66918005987088</v>
      </c>
      <c r="M347">
        <f t="shared" si="183"/>
        <v>6.4236218940219407</v>
      </c>
      <c r="N347">
        <f t="shared" si="165"/>
        <v>0.2433704429554974</v>
      </c>
      <c r="O347">
        <f t="shared" si="184"/>
        <v>0.99571007911747311</v>
      </c>
      <c r="P347">
        <f t="shared" si="185"/>
        <v>1906.2165887579022</v>
      </c>
      <c r="Q347">
        <f t="shared" si="186"/>
        <v>0.40272400493613203</v>
      </c>
      <c r="R347">
        <f t="shared" si="187"/>
        <v>4.2038794781149358E-2</v>
      </c>
      <c r="S347">
        <f t="shared" si="188"/>
        <v>1907.0135419541059</v>
      </c>
      <c r="T347">
        <f t="shared" si="189"/>
        <v>983.66918005987088</v>
      </c>
      <c r="U347">
        <f t="shared" si="166"/>
        <v>16359.174739404918</v>
      </c>
      <c r="V347">
        <f t="shared" si="190"/>
        <v>2.0434923216631686</v>
      </c>
      <c r="W347">
        <f t="shared" si="167"/>
        <v>33021.093253075931</v>
      </c>
      <c r="X347">
        <f t="shared" si="168"/>
        <v>35979.072920185943</v>
      </c>
      <c r="Y347">
        <f t="shared" si="169"/>
        <v>1465.430168498491</v>
      </c>
      <c r="Z347">
        <f t="shared" si="191"/>
        <v>240.42741867695602</v>
      </c>
      <c r="AA347">
        <f t="shared" si="192"/>
        <v>2.067380749463346</v>
      </c>
      <c r="AB347">
        <f t="shared" si="193"/>
        <v>337</v>
      </c>
      <c r="AC347">
        <f>$AL$7*INDEX(I_cur,MATCH(AB347-$AL$13,cpi_u,0))/INDEX(I_cur,MATCH(AB2-$AL$13,cpi_u,0))</f>
        <v>1893.8492484539152</v>
      </c>
      <c r="AD347" t="b">
        <f t="shared" si="194"/>
        <v>1</v>
      </c>
      <c r="AE347" t="b">
        <f t="shared" si="195"/>
        <v>1</v>
      </c>
      <c r="AF347" t="b">
        <f t="shared" si="170"/>
        <v>1</v>
      </c>
      <c r="AG347" t="b">
        <f t="shared" si="196"/>
        <v>1</v>
      </c>
      <c r="AH347" t="b">
        <f t="shared" si="171"/>
        <v>1</v>
      </c>
      <c r="AI347" t="b">
        <f t="shared" si="197"/>
        <v>1</v>
      </c>
    </row>
    <row r="348" spans="1:35" x14ac:dyDescent="0.35">
      <c r="A348">
        <v>346</v>
      </c>
      <c r="B348">
        <f t="shared" si="172"/>
        <v>109</v>
      </c>
      <c r="C348">
        <f t="shared" si="173"/>
        <v>2055</v>
      </c>
      <c r="D348">
        <f t="shared" si="174"/>
        <v>0.43298385939055301</v>
      </c>
      <c r="E348">
        <f t="shared" si="175"/>
        <v>4.6180306335188992E-2</v>
      </c>
      <c r="F348">
        <f t="shared" si="176"/>
        <v>2.2878458174192391E-2</v>
      </c>
      <c r="G348">
        <f t="shared" si="177"/>
        <v>0.47253744504945522</v>
      </c>
      <c r="H348" t="b">
        <f t="shared" si="178"/>
        <v>0</v>
      </c>
      <c r="I348">
        <f t="shared" si="179"/>
        <v>1</v>
      </c>
      <c r="J348">
        <f t="shared" si="180"/>
        <v>1893.8492484539138</v>
      </c>
      <c r="K348">
        <f t="shared" si="181"/>
        <v>12.397841501543811</v>
      </c>
      <c r="L348">
        <f t="shared" si="182"/>
        <v>938.24303599222185</v>
      </c>
      <c r="M348">
        <f t="shared" si="183"/>
        <v>6.1420878455109502</v>
      </c>
      <c r="N348">
        <f t="shared" si="165"/>
        <v>0.24232652761574153</v>
      </c>
      <c r="O348">
        <f t="shared" si="184"/>
        <v>0.99571059111748106</v>
      </c>
      <c r="P348">
        <f t="shared" si="185"/>
        <v>1906.2470899554576</v>
      </c>
      <c r="Q348">
        <f t="shared" si="186"/>
        <v>0.40272400493613203</v>
      </c>
      <c r="R348">
        <f t="shared" si="187"/>
        <v>4.2038794781149358E-2</v>
      </c>
      <c r="S348">
        <f t="shared" si="188"/>
        <v>1907.0460086532391</v>
      </c>
      <c r="T348">
        <f t="shared" si="189"/>
        <v>938.24303599222185</v>
      </c>
      <c r="U348">
        <f t="shared" si="166"/>
        <v>15479.26121133563</v>
      </c>
      <c r="V348">
        <f t="shared" si="190"/>
        <v>1.9335786758356686</v>
      </c>
      <c r="W348">
        <f t="shared" si="167"/>
        <v>32757.74517660834</v>
      </c>
      <c r="X348">
        <f t="shared" si="168"/>
        <v>35715.988595211093</v>
      </c>
      <c r="Y348">
        <f t="shared" si="169"/>
        <v>1397.880786860911</v>
      </c>
      <c r="Z348">
        <f t="shared" si="191"/>
        <v>228.34062326933773</v>
      </c>
      <c r="AA348">
        <f t="shared" si="192"/>
        <v>1.9633600460206777</v>
      </c>
      <c r="AB348">
        <f t="shared" si="193"/>
        <v>337</v>
      </c>
      <c r="AC348">
        <f>$AL$7*INDEX(I_cur,MATCH(AB348-$AL$13,cpi_u,0))/INDEX(I_cur,MATCH(AB2-$AL$13,cpi_u,0))</f>
        <v>1893.8492484539152</v>
      </c>
      <c r="AD348" t="b">
        <f t="shared" si="194"/>
        <v>1</v>
      </c>
      <c r="AE348" t="b">
        <f t="shared" si="195"/>
        <v>1</v>
      </c>
      <c r="AF348" t="b">
        <f t="shared" si="170"/>
        <v>1</v>
      </c>
      <c r="AG348" t="b">
        <f t="shared" si="196"/>
        <v>1</v>
      </c>
      <c r="AH348" t="b">
        <f t="shared" si="171"/>
        <v>1</v>
      </c>
      <c r="AI348" t="b">
        <f t="shared" si="197"/>
        <v>1</v>
      </c>
    </row>
    <row r="349" spans="1:35" x14ac:dyDescent="0.35">
      <c r="A349">
        <v>347</v>
      </c>
      <c r="B349">
        <f t="shared" si="172"/>
        <v>109</v>
      </c>
      <c r="C349">
        <f t="shared" si="173"/>
        <v>2055</v>
      </c>
      <c r="D349">
        <f t="shared" si="174"/>
        <v>0.43298385939055301</v>
      </c>
      <c r="E349">
        <f t="shared" si="175"/>
        <v>4.6180306335188992E-2</v>
      </c>
      <c r="F349">
        <f t="shared" si="176"/>
        <v>2.1821923967231378E-2</v>
      </c>
      <c r="G349">
        <f t="shared" si="177"/>
        <v>0.45071552108222385</v>
      </c>
      <c r="H349" t="b">
        <f t="shared" si="178"/>
        <v>0</v>
      </c>
      <c r="I349">
        <f t="shared" si="179"/>
        <v>1</v>
      </c>
      <c r="J349">
        <f t="shared" si="180"/>
        <v>1893.8492484539138</v>
      </c>
      <c r="K349">
        <f t="shared" si="181"/>
        <v>12.428417923280879</v>
      </c>
      <c r="L349">
        <f t="shared" si="182"/>
        <v>894.91468517324336</v>
      </c>
      <c r="M349">
        <f t="shared" si="183"/>
        <v>5.8728928514740026</v>
      </c>
      <c r="N349">
        <f t="shared" si="165"/>
        <v>0.2412872142691741</v>
      </c>
      <c r="O349">
        <f t="shared" si="184"/>
        <v>0.99571110370460358</v>
      </c>
      <c r="P349">
        <f t="shared" si="185"/>
        <v>1906.2776663771947</v>
      </c>
      <c r="Q349">
        <f t="shared" si="186"/>
        <v>0.40272400493613203</v>
      </c>
      <c r="R349">
        <f t="shared" si="187"/>
        <v>4.2038794781149358E-2</v>
      </c>
      <c r="S349">
        <f t="shared" si="188"/>
        <v>1907.078555424011</v>
      </c>
      <c r="T349">
        <f t="shared" si="189"/>
        <v>894.91468517324336</v>
      </c>
      <c r="U349">
        <f t="shared" si="166"/>
        <v>14639.439842499614</v>
      </c>
      <c r="V349">
        <f t="shared" si="190"/>
        <v>1.8286731077906464</v>
      </c>
      <c r="W349">
        <f t="shared" si="167"/>
        <v>32480.443112650071</v>
      </c>
      <c r="X349">
        <f t="shared" si="168"/>
        <v>35440.158195115808</v>
      </c>
      <c r="Y349">
        <f t="shared" si="169"/>
        <v>1333.9895256484615</v>
      </c>
      <c r="Z349">
        <f t="shared" si="191"/>
        <v>216.86156817036658</v>
      </c>
      <c r="AA349">
        <f t="shared" si="192"/>
        <v>1.8643931717447642</v>
      </c>
      <c r="AB349">
        <f t="shared" si="193"/>
        <v>337</v>
      </c>
      <c r="AC349">
        <f>$AL$7*INDEX(I_cur,MATCH(AB349-$AL$13,cpi_u,0))/INDEX(I_cur,MATCH(AB2-$AL$13,cpi_u,0))</f>
        <v>1893.8492484539152</v>
      </c>
      <c r="AD349" t="b">
        <f t="shared" si="194"/>
        <v>1</v>
      </c>
      <c r="AE349" t="b">
        <f t="shared" si="195"/>
        <v>1</v>
      </c>
      <c r="AF349" t="b">
        <f t="shared" si="170"/>
        <v>1</v>
      </c>
      <c r="AG349" t="b">
        <f t="shared" si="196"/>
        <v>1</v>
      </c>
      <c r="AH349" t="b">
        <f t="shared" si="171"/>
        <v>1</v>
      </c>
      <c r="AI349" t="b">
        <f t="shared" si="197"/>
        <v>1</v>
      </c>
    </row>
    <row r="350" spans="1:35" x14ac:dyDescent="0.35">
      <c r="A350">
        <v>348</v>
      </c>
      <c r="B350">
        <f t="shared" si="172"/>
        <v>110</v>
      </c>
      <c r="C350">
        <f t="shared" si="173"/>
        <v>2055</v>
      </c>
      <c r="D350">
        <f t="shared" si="174"/>
        <v>0.47811424499974492</v>
      </c>
      <c r="E350">
        <f t="shared" si="175"/>
        <v>5.2749986281019345E-2</v>
      </c>
      <c r="F350">
        <f t="shared" si="176"/>
        <v>2.3775237553729792E-2</v>
      </c>
      <c r="G350">
        <f t="shared" si="177"/>
        <v>0.42694028352849406</v>
      </c>
      <c r="H350" t="b">
        <f t="shared" si="178"/>
        <v>0</v>
      </c>
      <c r="I350">
        <f t="shared" si="179"/>
        <v>1</v>
      </c>
      <c r="J350">
        <f t="shared" si="180"/>
        <v>1893.8492484539138</v>
      </c>
      <c r="K350">
        <f t="shared" si="181"/>
        <v>12.459069754722623</v>
      </c>
      <c r="L350">
        <f t="shared" si="182"/>
        <v>853.58725086808374</v>
      </c>
      <c r="M350">
        <f t="shared" si="183"/>
        <v>5.6154961166995818</v>
      </c>
      <c r="N350">
        <f t="shared" si="165"/>
        <v>0.2402524822412925</v>
      </c>
      <c r="O350">
        <f t="shared" si="184"/>
        <v>0.99571161683383991</v>
      </c>
      <c r="P350">
        <f t="shared" si="185"/>
        <v>1906.3083182086364</v>
      </c>
      <c r="Q350">
        <f t="shared" si="186"/>
        <v>0.44470037251350114</v>
      </c>
      <c r="R350">
        <f t="shared" si="187"/>
        <v>4.7838504198355447E-2</v>
      </c>
      <c r="S350">
        <f t="shared" si="188"/>
        <v>1907.1111824638999</v>
      </c>
      <c r="T350">
        <f t="shared" si="189"/>
        <v>853.58725086808374</v>
      </c>
      <c r="U350">
        <f t="shared" si="166"/>
        <v>13837.858001285462</v>
      </c>
      <c r="V350">
        <f t="shared" si="190"/>
        <v>1.7285441976347951</v>
      </c>
      <c r="W350">
        <f t="shared" si="167"/>
        <v>32411.694410564829</v>
      </c>
      <c r="X350">
        <f t="shared" si="168"/>
        <v>35365.074921688625</v>
      </c>
      <c r="Y350">
        <f t="shared" si="169"/>
        <v>1260.9171127867223</v>
      </c>
      <c r="Z350">
        <f t="shared" si="191"/>
        <v>205.95968989764259</v>
      </c>
      <c r="AA350">
        <f t="shared" si="192"/>
        <v>1.7702344488833499</v>
      </c>
      <c r="AB350">
        <f t="shared" si="193"/>
        <v>337</v>
      </c>
      <c r="AC350">
        <f>$AL$7*INDEX(I_cur,MATCH(AB350-$AL$13,cpi_u,0))/INDEX(I_cur,MATCH(AB2-$AL$13,cpi_u,0))</f>
        <v>1893.8492484539152</v>
      </c>
      <c r="AD350" t="b">
        <f t="shared" si="194"/>
        <v>1</v>
      </c>
      <c r="AE350" t="b">
        <f t="shared" si="195"/>
        <v>1</v>
      </c>
      <c r="AF350" t="b">
        <f t="shared" si="170"/>
        <v>1</v>
      </c>
      <c r="AG350" t="b">
        <f t="shared" si="196"/>
        <v>1</v>
      </c>
      <c r="AH350" t="b">
        <f t="shared" si="171"/>
        <v>1</v>
      </c>
      <c r="AI350" t="b">
        <f t="shared" si="197"/>
        <v>1</v>
      </c>
    </row>
    <row r="351" spans="1:35" x14ac:dyDescent="0.35">
      <c r="A351">
        <v>349</v>
      </c>
      <c r="B351">
        <f t="shared" si="172"/>
        <v>110</v>
      </c>
      <c r="C351">
        <f t="shared" si="173"/>
        <v>2056</v>
      </c>
      <c r="D351">
        <f t="shared" si="174"/>
        <v>0.47811424499974492</v>
      </c>
      <c r="E351">
        <f t="shared" si="175"/>
        <v>5.2749986281019345E-2</v>
      </c>
      <c r="F351">
        <f t="shared" si="176"/>
        <v>2.2521094098942571E-2</v>
      </c>
      <c r="G351">
        <f t="shared" si="177"/>
        <v>0.40441918942955146</v>
      </c>
      <c r="H351" t="b">
        <f t="shared" si="178"/>
        <v>1</v>
      </c>
      <c r="I351">
        <f t="shared" si="179"/>
        <v>1.03</v>
      </c>
      <c r="J351">
        <f t="shared" si="180"/>
        <v>1950.6647259075312</v>
      </c>
      <c r="K351">
        <f t="shared" si="181"/>
        <v>12.489797181849701</v>
      </c>
      <c r="L351">
        <f t="shared" si="182"/>
        <v>832.81735114799346</v>
      </c>
      <c r="M351">
        <f t="shared" si="183"/>
        <v>5.3323975500322973</v>
      </c>
      <c r="N351">
        <f t="shared" si="165"/>
        <v>0.239222310940996</v>
      </c>
      <c r="O351">
        <f t="shared" si="184"/>
        <v>0.99571213046089624</v>
      </c>
      <c r="P351">
        <f t="shared" si="185"/>
        <v>1963.154523089381</v>
      </c>
      <c r="Q351">
        <f t="shared" si="186"/>
        <v>0.44470037251350114</v>
      </c>
      <c r="R351">
        <f t="shared" si="187"/>
        <v>4.7838504198355447E-2</v>
      </c>
      <c r="S351">
        <f t="shared" si="188"/>
        <v>1963.9593674244884</v>
      </c>
      <c r="T351">
        <f t="shared" si="189"/>
        <v>832.81735114799346</v>
      </c>
      <c r="U351">
        <f t="shared" si="166"/>
        <v>13054.058708663577</v>
      </c>
      <c r="V351">
        <f t="shared" si="190"/>
        <v>1.6306365793281208</v>
      </c>
      <c r="W351">
        <f t="shared" si="167"/>
        <v>32278.53437685984</v>
      </c>
      <c r="X351">
        <f t="shared" si="168"/>
        <v>35225.917414332805</v>
      </c>
      <c r="Y351">
        <f t="shared" si="169"/>
        <v>1191.9782589532263</v>
      </c>
      <c r="Z351">
        <f t="shared" si="191"/>
        <v>200.08643586692355</v>
      </c>
      <c r="AA351">
        <f t="shared" si="192"/>
        <v>1.6712063985044399</v>
      </c>
      <c r="AB351">
        <f t="shared" si="193"/>
        <v>349</v>
      </c>
      <c r="AC351">
        <f>$AL$7*INDEX(I_cur,MATCH(AB351-$AL$13,cpi_u,0))/INDEX(I_cur,MATCH(AB2-$AL$13,cpi_u,0))</f>
        <v>1950.6647259075328</v>
      </c>
      <c r="AD351" t="b">
        <f t="shared" si="194"/>
        <v>1</v>
      </c>
      <c r="AE351" t="b">
        <f t="shared" si="195"/>
        <v>1</v>
      </c>
      <c r="AF351" t="b">
        <f t="shared" si="170"/>
        <v>1</v>
      </c>
      <c r="AG351" t="b">
        <f t="shared" si="196"/>
        <v>1</v>
      </c>
      <c r="AH351" t="b">
        <f t="shared" si="171"/>
        <v>1</v>
      </c>
      <c r="AI351" t="b">
        <f t="shared" si="197"/>
        <v>1</v>
      </c>
    </row>
    <row r="352" spans="1:35" x14ac:dyDescent="0.35">
      <c r="A352">
        <v>350</v>
      </c>
      <c r="B352">
        <f t="shared" si="172"/>
        <v>110</v>
      </c>
      <c r="C352">
        <f t="shared" si="173"/>
        <v>2056</v>
      </c>
      <c r="D352">
        <f t="shared" si="174"/>
        <v>0.47811424499974492</v>
      </c>
      <c r="E352">
        <f t="shared" si="175"/>
        <v>5.2749986281019345E-2</v>
      </c>
      <c r="F352">
        <f t="shared" si="176"/>
        <v>2.1333106694189804E-2</v>
      </c>
      <c r="G352">
        <f t="shared" si="177"/>
        <v>0.38308608273536165</v>
      </c>
      <c r="H352" t="b">
        <f t="shared" si="178"/>
        <v>0</v>
      </c>
      <c r="I352">
        <f t="shared" si="179"/>
        <v>1</v>
      </c>
      <c r="J352">
        <f t="shared" si="180"/>
        <v>1950.6647259075312</v>
      </c>
      <c r="K352">
        <f t="shared" si="181"/>
        <v>12.520600391101517</v>
      </c>
      <c r="L352">
        <f t="shared" si="182"/>
        <v>788.88624730034189</v>
      </c>
      <c r="M352">
        <f t="shared" si="183"/>
        <v>5.0635710613406006</v>
      </c>
      <c r="N352">
        <f t="shared" si="165"/>
        <v>0.23819667986055007</v>
      </c>
      <c r="O352">
        <f t="shared" si="184"/>
        <v>0.99571264454217689</v>
      </c>
      <c r="P352">
        <f t="shared" si="185"/>
        <v>1963.1853262986326</v>
      </c>
      <c r="Q352">
        <f t="shared" si="186"/>
        <v>0.44470037251350114</v>
      </c>
      <c r="R352">
        <f t="shared" si="187"/>
        <v>4.7838504198355447E-2</v>
      </c>
      <c r="S352">
        <f t="shared" si="188"/>
        <v>1963.9921555969954</v>
      </c>
      <c r="T352">
        <f t="shared" si="189"/>
        <v>788.88624730034189</v>
      </c>
      <c r="U352">
        <f t="shared" si="166"/>
        <v>12311.360800483546</v>
      </c>
      <c r="V352">
        <f t="shared" si="190"/>
        <v>1.5378631053077316</v>
      </c>
      <c r="W352">
        <f t="shared" si="167"/>
        <v>32137.322015397531</v>
      </c>
      <c r="X352">
        <f t="shared" si="168"/>
        <v>35079.104629578615</v>
      </c>
      <c r="Y352">
        <f t="shared" si="169"/>
        <v>1126.9559779256231</v>
      </c>
      <c r="Z352">
        <f t="shared" si="191"/>
        <v>188.71919114875786</v>
      </c>
      <c r="AA352">
        <f t="shared" si="192"/>
        <v>1.5776330566721875</v>
      </c>
      <c r="AB352">
        <f t="shared" si="193"/>
        <v>349</v>
      </c>
      <c r="AC352">
        <f>$AL$7*INDEX(I_cur,MATCH(AB352-$AL$13,cpi_u,0))/INDEX(I_cur,MATCH(AB2-$AL$13,cpi_u,0))</f>
        <v>1950.6647259075328</v>
      </c>
      <c r="AD352" t="b">
        <f t="shared" si="194"/>
        <v>1</v>
      </c>
      <c r="AE352" t="b">
        <f t="shared" si="195"/>
        <v>1</v>
      </c>
      <c r="AF352" t="b">
        <f t="shared" si="170"/>
        <v>1</v>
      </c>
      <c r="AG352" t="b">
        <f t="shared" si="196"/>
        <v>1</v>
      </c>
      <c r="AH352" t="b">
        <f t="shared" si="171"/>
        <v>1</v>
      </c>
      <c r="AI352" t="b">
        <f t="shared" si="197"/>
        <v>1</v>
      </c>
    </row>
    <row r="353" spans="1:35" x14ac:dyDescent="0.35">
      <c r="A353">
        <v>351</v>
      </c>
      <c r="B353">
        <f t="shared" si="172"/>
        <v>110</v>
      </c>
      <c r="C353">
        <f t="shared" si="173"/>
        <v>2056</v>
      </c>
      <c r="D353">
        <f t="shared" si="174"/>
        <v>0.47811424499974492</v>
      </c>
      <c r="E353">
        <f t="shared" si="175"/>
        <v>5.2749986281019345E-2</v>
      </c>
      <c r="F353">
        <f t="shared" si="176"/>
        <v>2.0207785608739769E-2</v>
      </c>
      <c r="G353">
        <f t="shared" si="177"/>
        <v>0.3628782971266219</v>
      </c>
      <c r="H353" t="b">
        <f t="shared" si="178"/>
        <v>0</v>
      </c>
      <c r="I353">
        <f t="shared" si="179"/>
        <v>1</v>
      </c>
      <c r="J353">
        <f t="shared" si="180"/>
        <v>1950.6647259075312</v>
      </c>
      <c r="K353">
        <f t="shared" si="181"/>
        <v>12.551479569377184</v>
      </c>
      <c r="L353">
        <f t="shared" si="182"/>
        <v>747.272508577964</v>
      </c>
      <c r="M353">
        <f t="shared" si="183"/>
        <v>4.8082971407656299</v>
      </c>
      <c r="N353">
        <f t="shared" si="165"/>
        <v>0.23717556857554342</v>
      </c>
      <c r="O353">
        <f t="shared" si="184"/>
        <v>0.99571315903477564</v>
      </c>
      <c r="P353">
        <f t="shared" si="185"/>
        <v>1963.2162054769083</v>
      </c>
      <c r="Q353">
        <f t="shared" si="186"/>
        <v>0.44470037251350114</v>
      </c>
      <c r="R353">
        <f t="shared" si="187"/>
        <v>4.7838504198355447E-2</v>
      </c>
      <c r="S353">
        <f t="shared" si="188"/>
        <v>1964.025024633981</v>
      </c>
      <c r="T353">
        <f t="shared" si="189"/>
        <v>747.272508577964</v>
      </c>
      <c r="U353">
        <f t="shared" si="166"/>
        <v>11607.596176329824</v>
      </c>
      <c r="V353">
        <f t="shared" si="190"/>
        <v>1.4499529491644509</v>
      </c>
      <c r="W353">
        <f t="shared" si="167"/>
        <v>31987.573432311081</v>
      </c>
      <c r="X353">
        <f t="shared" si="168"/>
        <v>34924.218397175515</v>
      </c>
      <c r="Y353">
        <f t="shared" si="169"/>
        <v>1065.6447241154742</v>
      </c>
      <c r="Z353">
        <f t="shared" si="191"/>
        <v>177.99783049433546</v>
      </c>
      <c r="AA353">
        <f t="shared" si="192"/>
        <v>1.4892138298392135</v>
      </c>
      <c r="AB353">
        <f t="shared" si="193"/>
        <v>349</v>
      </c>
      <c r="AC353">
        <f>$AL$7*INDEX(I_cur,MATCH(AB353-$AL$13,cpi_u,0))/INDEX(I_cur,MATCH(AB2-$AL$13,cpi_u,0))</f>
        <v>1950.6647259075328</v>
      </c>
      <c r="AD353" t="b">
        <f t="shared" si="194"/>
        <v>1</v>
      </c>
      <c r="AE353" t="b">
        <f t="shared" si="195"/>
        <v>1</v>
      </c>
      <c r="AF353" t="b">
        <f t="shared" si="170"/>
        <v>1</v>
      </c>
      <c r="AG353" t="b">
        <f t="shared" si="196"/>
        <v>1</v>
      </c>
      <c r="AH353" t="b">
        <f t="shared" si="171"/>
        <v>1</v>
      </c>
      <c r="AI353" t="b">
        <f t="shared" si="197"/>
        <v>1</v>
      </c>
    </row>
    <row r="354" spans="1:35" x14ac:dyDescent="0.35">
      <c r="A354">
        <v>352</v>
      </c>
      <c r="B354">
        <f t="shared" si="172"/>
        <v>110</v>
      </c>
      <c r="C354">
        <f t="shared" si="173"/>
        <v>2056</v>
      </c>
      <c r="D354">
        <f t="shared" si="174"/>
        <v>0.47811424499974492</v>
      </c>
      <c r="E354">
        <f t="shared" si="175"/>
        <v>5.2749986281019345E-2</v>
      </c>
      <c r="F354">
        <f t="shared" si="176"/>
        <v>1.9141825195108968E-2</v>
      </c>
      <c r="G354">
        <f t="shared" si="177"/>
        <v>0.34373647193151291</v>
      </c>
      <c r="H354" t="b">
        <f t="shared" si="178"/>
        <v>0</v>
      </c>
      <c r="I354">
        <f t="shared" si="179"/>
        <v>1</v>
      </c>
      <c r="J354">
        <f t="shared" si="180"/>
        <v>1950.6647259075312</v>
      </c>
      <c r="K354">
        <f t="shared" si="181"/>
        <v>12.582434904036825</v>
      </c>
      <c r="L354">
        <f t="shared" si="182"/>
        <v>707.8538940022936</v>
      </c>
      <c r="M354">
        <f t="shared" si="183"/>
        <v>4.5658925516834534</v>
      </c>
      <c r="N354">
        <f t="shared" si="165"/>
        <v>0.23615895674483753</v>
      </c>
      <c r="O354">
        <f t="shared" si="184"/>
        <v>0.99571367389646592</v>
      </c>
      <c r="P354">
        <f t="shared" si="185"/>
        <v>1963.2471608115679</v>
      </c>
      <c r="Q354">
        <f t="shared" si="186"/>
        <v>0.44470037251350114</v>
      </c>
      <c r="R354">
        <f t="shared" si="187"/>
        <v>4.7838504198355447E-2</v>
      </c>
      <c r="S354">
        <f t="shared" si="188"/>
        <v>1964.0579747348791</v>
      </c>
      <c r="T354">
        <f t="shared" si="189"/>
        <v>707.8538940022936</v>
      </c>
      <c r="U354">
        <f t="shared" si="166"/>
        <v>10940.711053496989</v>
      </c>
      <c r="V354">
        <f t="shared" si="190"/>
        <v>1.3666495643880947</v>
      </c>
      <c r="W354">
        <f t="shared" si="167"/>
        <v>31828.775666484536</v>
      </c>
      <c r="X354">
        <f t="shared" si="168"/>
        <v>34760.817715648016</v>
      </c>
      <c r="Y354">
        <f t="shared" si="169"/>
        <v>1007.849789534298</v>
      </c>
      <c r="Z354">
        <f t="shared" si="191"/>
        <v>167.88564977840642</v>
      </c>
      <c r="AA354">
        <f t="shared" si="192"/>
        <v>1.405664697362041</v>
      </c>
      <c r="AB354">
        <f t="shared" si="193"/>
        <v>349</v>
      </c>
      <c r="AC354">
        <f>$AL$7*INDEX(I_cur,MATCH(AB354-$AL$13,cpi_u,0))/INDEX(I_cur,MATCH(AB2-$AL$13,cpi_u,0))</f>
        <v>1950.6647259075328</v>
      </c>
      <c r="AD354" t="b">
        <f t="shared" si="194"/>
        <v>1</v>
      </c>
      <c r="AE354" t="b">
        <f t="shared" si="195"/>
        <v>1</v>
      </c>
      <c r="AF354" t="b">
        <f t="shared" si="170"/>
        <v>1</v>
      </c>
      <c r="AG354" t="b">
        <f t="shared" si="196"/>
        <v>1</v>
      </c>
      <c r="AH354" t="b">
        <f t="shared" si="171"/>
        <v>1</v>
      </c>
      <c r="AI354" t="b">
        <f t="shared" si="197"/>
        <v>1</v>
      </c>
    </row>
    <row r="355" spans="1:35" x14ac:dyDescent="0.35">
      <c r="A355">
        <v>353</v>
      </c>
      <c r="B355">
        <f t="shared" si="172"/>
        <v>110</v>
      </c>
      <c r="C355">
        <f t="shared" si="173"/>
        <v>2056</v>
      </c>
      <c r="D355">
        <f t="shared" si="174"/>
        <v>0.47811424499974492</v>
      </c>
      <c r="E355">
        <f t="shared" si="175"/>
        <v>5.2749986281019345E-2</v>
      </c>
      <c r="F355">
        <f t="shared" si="176"/>
        <v>1.8132094178673296E-2</v>
      </c>
      <c r="G355">
        <f t="shared" si="177"/>
        <v>0.32560437775283962</v>
      </c>
      <c r="H355" t="b">
        <f t="shared" si="178"/>
        <v>0</v>
      </c>
      <c r="I355">
        <f t="shared" si="179"/>
        <v>1</v>
      </c>
      <c r="J355">
        <f t="shared" si="180"/>
        <v>1950.6647259075312</v>
      </c>
      <c r="K355">
        <f t="shared" si="181"/>
        <v>12.613466582902626</v>
      </c>
      <c r="L355">
        <f t="shared" si="182"/>
        <v>670.51461080470642</v>
      </c>
      <c r="M355">
        <f t="shared" si="183"/>
        <v>4.3357085020329844</v>
      </c>
      <c r="N355">
        <f t="shared" si="165"/>
        <v>0.23514682411050958</v>
      </c>
      <c r="O355">
        <f t="shared" si="184"/>
        <v>0.99571418908569487</v>
      </c>
      <c r="P355">
        <f t="shared" si="185"/>
        <v>1963.2781924904339</v>
      </c>
      <c r="Q355">
        <f t="shared" si="186"/>
        <v>0.44470037251350114</v>
      </c>
      <c r="R355">
        <f t="shared" si="187"/>
        <v>4.7838504198355447E-2</v>
      </c>
      <c r="S355">
        <f t="shared" si="188"/>
        <v>1964.0910060996148</v>
      </c>
      <c r="T355">
        <f t="shared" si="189"/>
        <v>670.51461080470642</v>
      </c>
      <c r="U355">
        <f t="shared" si="166"/>
        <v>10308.759938999658</v>
      </c>
      <c r="V355">
        <f t="shared" si="190"/>
        <v>1.2877099313862435</v>
      </c>
      <c r="W355">
        <f t="shared" si="167"/>
        <v>31660.38494367187</v>
      </c>
      <c r="X355">
        <f t="shared" si="168"/>
        <v>34588.437505887756</v>
      </c>
      <c r="Y355">
        <f t="shared" si="169"/>
        <v>953.38673254791115</v>
      </c>
      <c r="Z355">
        <f t="shared" si="191"/>
        <v>158.34803096981022</v>
      </c>
      <c r="AA355">
        <f t="shared" si="192"/>
        <v>1.3267172973308692</v>
      </c>
      <c r="AB355">
        <f t="shared" si="193"/>
        <v>349</v>
      </c>
      <c r="AC355">
        <f>$AL$7*INDEX(I_cur,MATCH(AB355-$AL$13,cpi_u,0))/INDEX(I_cur,MATCH(AB2-$AL$13,cpi_u,0))</f>
        <v>1950.6647259075328</v>
      </c>
      <c r="AD355" t="b">
        <f t="shared" si="194"/>
        <v>1</v>
      </c>
      <c r="AE355" t="b">
        <f t="shared" si="195"/>
        <v>1</v>
      </c>
      <c r="AF355" t="b">
        <f t="shared" si="170"/>
        <v>1</v>
      </c>
      <c r="AG355" t="b">
        <f t="shared" si="196"/>
        <v>1</v>
      </c>
      <c r="AH355" t="b">
        <f t="shared" si="171"/>
        <v>1</v>
      </c>
      <c r="AI355" t="b">
        <f t="shared" si="197"/>
        <v>1</v>
      </c>
    </row>
    <row r="356" spans="1:35" x14ac:dyDescent="0.35">
      <c r="A356">
        <v>354</v>
      </c>
      <c r="B356">
        <f t="shared" si="172"/>
        <v>110</v>
      </c>
      <c r="C356">
        <f t="shared" si="173"/>
        <v>2056</v>
      </c>
      <c r="D356">
        <f t="shared" si="174"/>
        <v>0.47811424499974492</v>
      </c>
      <c r="E356">
        <f t="shared" si="175"/>
        <v>5.2749986281019345E-2</v>
      </c>
      <c r="F356">
        <f t="shared" si="176"/>
        <v>1.717562645950213E-2</v>
      </c>
      <c r="G356">
        <f t="shared" si="177"/>
        <v>0.30842875129333747</v>
      </c>
      <c r="H356" t="b">
        <f t="shared" si="178"/>
        <v>0</v>
      </c>
      <c r="I356">
        <f t="shared" si="179"/>
        <v>1</v>
      </c>
      <c r="J356">
        <f t="shared" si="180"/>
        <v>1950.6647259075312</v>
      </c>
      <c r="K356">
        <f t="shared" si="181"/>
        <v>12.644574794260004</v>
      </c>
      <c r="L356">
        <f t="shared" si="182"/>
        <v>635.14497428353513</v>
      </c>
      <c r="M356">
        <f t="shared" si="183"/>
        <v>4.1171289078342683</v>
      </c>
      <c r="N356">
        <f t="shared" si="165"/>
        <v>0.23413915049778819</v>
      </c>
      <c r="O356">
        <f t="shared" si="184"/>
        <v>0.99571470456157285</v>
      </c>
      <c r="P356">
        <f t="shared" si="185"/>
        <v>1963.3093007017912</v>
      </c>
      <c r="Q356">
        <f t="shared" si="186"/>
        <v>0.44470037251350114</v>
      </c>
      <c r="R356">
        <f t="shared" si="187"/>
        <v>4.7838504198355447E-2</v>
      </c>
      <c r="S356">
        <f t="shared" si="188"/>
        <v>1964.124118928607</v>
      </c>
      <c r="T356">
        <f t="shared" si="189"/>
        <v>635.14497428353513</v>
      </c>
      <c r="U356">
        <f t="shared" si="166"/>
        <v>9709.8999194477838</v>
      </c>
      <c r="V356">
        <f t="shared" si="190"/>
        <v>1.2129038442089006</v>
      </c>
      <c r="W356">
        <f t="shared" si="167"/>
        <v>31481.824825769821</v>
      </c>
      <c r="X356">
        <f t="shared" si="168"/>
        <v>34406.587296715275</v>
      </c>
      <c r="Y356">
        <f t="shared" si="169"/>
        <v>902.08083674332261</v>
      </c>
      <c r="Z356">
        <f t="shared" si="191"/>
        <v>149.35232355252455</v>
      </c>
      <c r="AA356">
        <f t="shared" si="192"/>
        <v>1.2521180628493727</v>
      </c>
      <c r="AB356">
        <f t="shared" si="193"/>
        <v>349</v>
      </c>
      <c r="AC356">
        <f>$AL$7*INDEX(I_cur,MATCH(AB356-$AL$13,cpi_u,0))/INDEX(I_cur,MATCH(AB2-$AL$13,cpi_u,0))</f>
        <v>1950.6647259075328</v>
      </c>
      <c r="AD356" t="b">
        <f t="shared" si="194"/>
        <v>1</v>
      </c>
      <c r="AE356" t="b">
        <f t="shared" si="195"/>
        <v>1</v>
      </c>
      <c r="AF356" t="b">
        <f t="shared" si="170"/>
        <v>1</v>
      </c>
      <c r="AG356" t="b">
        <f t="shared" si="196"/>
        <v>1</v>
      </c>
      <c r="AH356" t="b">
        <f t="shared" si="171"/>
        <v>1</v>
      </c>
      <c r="AI356" t="b">
        <f t="shared" si="197"/>
        <v>1</v>
      </c>
    </row>
    <row r="357" spans="1:35" x14ac:dyDescent="0.35">
      <c r="A357">
        <v>355</v>
      </c>
      <c r="B357">
        <f t="shared" si="172"/>
        <v>110</v>
      </c>
      <c r="C357">
        <f t="shared" si="173"/>
        <v>2056</v>
      </c>
      <c r="D357">
        <f t="shared" si="174"/>
        <v>0.47811424499974492</v>
      </c>
      <c r="E357">
        <f t="shared" si="175"/>
        <v>5.2749986281019345E-2</v>
      </c>
      <c r="F357">
        <f t="shared" si="176"/>
        <v>1.6269612399395478E-2</v>
      </c>
      <c r="G357">
        <f t="shared" si="177"/>
        <v>0.29215913889394196</v>
      </c>
      <c r="H357" t="b">
        <f t="shared" si="178"/>
        <v>0</v>
      </c>
      <c r="I357">
        <f t="shared" si="179"/>
        <v>1</v>
      </c>
      <c r="J357">
        <f t="shared" si="180"/>
        <v>1950.6647259075312</v>
      </c>
      <c r="K357">
        <f t="shared" si="181"/>
        <v>12.675759726858718</v>
      </c>
      <c r="L357">
        <f t="shared" si="182"/>
        <v>601.64108560362024</v>
      </c>
      <c r="M357">
        <f t="shared" si="183"/>
        <v>3.9095687442494107</v>
      </c>
      <c r="N357">
        <f t="shared" si="165"/>
        <v>0.23313591581498272</v>
      </c>
      <c r="O357">
        <f t="shared" si="184"/>
        <v>0.99571522028386727</v>
      </c>
      <c r="P357">
        <f t="shared" si="185"/>
        <v>1963.34048563439</v>
      </c>
      <c r="Q357">
        <f t="shared" si="186"/>
        <v>0.44470037251350114</v>
      </c>
      <c r="R357">
        <f t="shared" si="187"/>
        <v>4.7838504198355447E-2</v>
      </c>
      <c r="S357">
        <f t="shared" si="188"/>
        <v>1964.1573134227685</v>
      </c>
      <c r="T357">
        <f t="shared" si="189"/>
        <v>601.64108560362024</v>
      </c>
      <c r="U357">
        <f t="shared" si="166"/>
        <v>9142.3852520251203</v>
      </c>
      <c r="V357">
        <f t="shared" si="190"/>
        <v>1.1420132348851919</v>
      </c>
      <c r="W357">
        <f t="shared" si="167"/>
        <v>31292.484248948767</v>
      </c>
      <c r="X357">
        <f t="shared" si="168"/>
        <v>34214.749838698524</v>
      </c>
      <c r="Y357">
        <f t="shared" si="169"/>
        <v>853.76659832068651</v>
      </c>
      <c r="Z357">
        <f t="shared" si="191"/>
        <v>140.86773268779871</v>
      </c>
      <c r="AA357">
        <f t="shared" si="192"/>
        <v>1.1816274059790519</v>
      </c>
      <c r="AB357">
        <f t="shared" si="193"/>
        <v>349</v>
      </c>
      <c r="AC357">
        <f>$AL$7*INDEX(I_cur,MATCH(AB357-$AL$13,cpi_u,0))/INDEX(I_cur,MATCH(AB2-$AL$13,cpi_u,0))</f>
        <v>1950.6647259075328</v>
      </c>
      <c r="AD357" t="b">
        <f t="shared" si="194"/>
        <v>1</v>
      </c>
      <c r="AE357" t="b">
        <f t="shared" si="195"/>
        <v>1</v>
      </c>
      <c r="AF357" t="b">
        <f t="shared" si="170"/>
        <v>1</v>
      </c>
      <c r="AG357" t="b">
        <f t="shared" si="196"/>
        <v>1</v>
      </c>
      <c r="AH357" t="b">
        <f t="shared" si="171"/>
        <v>1</v>
      </c>
      <c r="AI357" t="b">
        <f t="shared" si="197"/>
        <v>1</v>
      </c>
    </row>
    <row r="358" spans="1:35" x14ac:dyDescent="0.35">
      <c r="A358">
        <v>356</v>
      </c>
      <c r="B358">
        <f t="shared" si="172"/>
        <v>110</v>
      </c>
      <c r="C358">
        <f t="shared" si="173"/>
        <v>2056</v>
      </c>
      <c r="D358">
        <f t="shared" si="174"/>
        <v>0.47811424499974492</v>
      </c>
      <c r="E358">
        <f t="shared" si="175"/>
        <v>5.2749986281019345E-2</v>
      </c>
      <c r="F358">
        <f t="shared" si="176"/>
        <v>1.5411390568529864E-2</v>
      </c>
      <c r="G358">
        <f t="shared" si="177"/>
        <v>0.2767477483254121</v>
      </c>
      <c r="H358" t="b">
        <f t="shared" si="178"/>
        <v>0</v>
      </c>
      <c r="I358">
        <f t="shared" si="179"/>
        <v>1</v>
      </c>
      <c r="J358">
        <f t="shared" si="180"/>
        <v>1950.6647259075312</v>
      </c>
      <c r="K358">
        <f t="shared" si="181"/>
        <v>12.707021569914051</v>
      </c>
      <c r="L358">
        <f t="shared" si="182"/>
        <v>569.90452659193159</v>
      </c>
      <c r="M358">
        <f t="shared" si="183"/>
        <v>3.7124724797728357</v>
      </c>
      <c r="N358">
        <f t="shared" si="165"/>
        <v>0.23213710005340574</v>
      </c>
      <c r="O358">
        <f t="shared" si="184"/>
        <v>0.99571573621299236</v>
      </c>
      <c r="P358">
        <f t="shared" si="185"/>
        <v>1963.3717474774453</v>
      </c>
      <c r="Q358">
        <f t="shared" si="186"/>
        <v>0.44470037251350114</v>
      </c>
      <c r="R358">
        <f t="shared" si="187"/>
        <v>4.7838504198355447E-2</v>
      </c>
      <c r="S358">
        <f t="shared" si="188"/>
        <v>1964.1905897835074</v>
      </c>
      <c r="T358">
        <f t="shared" si="189"/>
        <v>569.90452659193159</v>
      </c>
      <c r="U358">
        <f t="shared" si="166"/>
        <v>8604.5622406926959</v>
      </c>
      <c r="V358">
        <f t="shared" si="190"/>
        <v>1.0748315333887049</v>
      </c>
      <c r="W358">
        <f t="shared" si="167"/>
        <v>31091.715443968384</v>
      </c>
      <c r="X358">
        <f t="shared" si="168"/>
        <v>34012.37964231323</v>
      </c>
      <c r="Y358">
        <f t="shared" si="169"/>
        <v>808.28724050658104</v>
      </c>
      <c r="Z358">
        <f t="shared" si="191"/>
        <v>132.86521373411415</v>
      </c>
      <c r="AA358">
        <f t="shared" si="192"/>
        <v>1.1150189467165692</v>
      </c>
      <c r="AB358">
        <f t="shared" si="193"/>
        <v>349</v>
      </c>
      <c r="AC358">
        <f>$AL$7*INDEX(I_cur,MATCH(AB358-$AL$13,cpi_u,0))/INDEX(I_cur,MATCH(AB2-$AL$13,cpi_u,0))</f>
        <v>1950.6647259075328</v>
      </c>
      <c r="AD358" t="b">
        <f t="shared" si="194"/>
        <v>1</v>
      </c>
      <c r="AE358" t="b">
        <f t="shared" si="195"/>
        <v>1</v>
      </c>
      <c r="AF358" t="b">
        <f t="shared" si="170"/>
        <v>1</v>
      </c>
      <c r="AG358" t="b">
        <f t="shared" si="196"/>
        <v>1</v>
      </c>
      <c r="AH358" t="b">
        <f t="shared" si="171"/>
        <v>1</v>
      </c>
      <c r="AI358" t="b">
        <f t="shared" si="197"/>
        <v>1</v>
      </c>
    </row>
    <row r="359" spans="1:35" x14ac:dyDescent="0.35">
      <c r="A359">
        <v>357</v>
      </c>
      <c r="B359">
        <f t="shared" si="172"/>
        <v>110</v>
      </c>
      <c r="C359">
        <f t="shared" si="173"/>
        <v>2056</v>
      </c>
      <c r="D359">
        <f t="shared" si="174"/>
        <v>0.47811424499974492</v>
      </c>
      <c r="E359">
        <f t="shared" si="175"/>
        <v>5.2749986281019345E-2</v>
      </c>
      <c r="F359">
        <f t="shared" si="176"/>
        <v>1.4598439927468483E-2</v>
      </c>
      <c r="G359">
        <f t="shared" si="177"/>
        <v>0.26214930839794359</v>
      </c>
      <c r="H359" t="b">
        <f t="shared" si="178"/>
        <v>0</v>
      </c>
      <c r="I359">
        <f t="shared" si="179"/>
        <v>1</v>
      </c>
      <c r="J359">
        <f t="shared" si="180"/>
        <v>1950.6647259075312</v>
      </c>
      <c r="K359">
        <f t="shared" si="181"/>
        <v>12.738360513107942</v>
      </c>
      <c r="L359">
        <f t="shared" si="182"/>
        <v>539.8420706327164</v>
      </c>
      <c r="M359">
        <f t="shared" si="183"/>
        <v>3.5253125893599639</v>
      </c>
      <c r="N359">
        <f t="shared" si="165"/>
        <v>0.2311426832872894</v>
      </c>
      <c r="O359">
        <f t="shared" si="184"/>
        <v>0.99571625231000316</v>
      </c>
      <c r="P359">
        <f t="shared" si="185"/>
        <v>1963.4030864206391</v>
      </c>
      <c r="Q359">
        <f t="shared" si="186"/>
        <v>0.44470037251350114</v>
      </c>
      <c r="R359">
        <f t="shared" si="187"/>
        <v>4.7838504198355447E-2</v>
      </c>
      <c r="S359">
        <f t="shared" si="188"/>
        <v>1964.2239482127291</v>
      </c>
      <c r="T359">
        <f t="shared" si="189"/>
        <v>539.8420706327164</v>
      </c>
      <c r="U359">
        <f t="shared" si="166"/>
        <v>8094.8643825763938</v>
      </c>
      <c r="V359">
        <f t="shared" si="190"/>
        <v>1.0111630613526446</v>
      </c>
      <c r="W359">
        <f t="shared" si="167"/>
        <v>30878.831731603714</v>
      </c>
      <c r="X359">
        <f t="shared" si="168"/>
        <v>33798.90143631614</v>
      </c>
      <c r="Y359">
        <f t="shared" si="169"/>
        <v>765.49425356415009</v>
      </c>
      <c r="Z359">
        <f t="shared" si="191"/>
        <v>125.31737276350461</v>
      </c>
      <c r="AA359">
        <f t="shared" si="192"/>
        <v>1.052078784517825</v>
      </c>
      <c r="AB359">
        <f t="shared" si="193"/>
        <v>349</v>
      </c>
      <c r="AC359">
        <f>$AL$7*INDEX(I_cur,MATCH(AB359-$AL$13,cpi_u,0))/INDEX(I_cur,MATCH(AB2-$AL$13,cpi_u,0))</f>
        <v>1950.6647259075328</v>
      </c>
      <c r="AD359" t="b">
        <f t="shared" si="194"/>
        <v>1</v>
      </c>
      <c r="AE359" t="b">
        <f t="shared" si="195"/>
        <v>1</v>
      </c>
      <c r="AF359" t="b">
        <f t="shared" si="170"/>
        <v>1</v>
      </c>
      <c r="AG359" t="b">
        <f t="shared" si="196"/>
        <v>1</v>
      </c>
      <c r="AH359" t="b">
        <f t="shared" si="171"/>
        <v>1</v>
      </c>
      <c r="AI359" t="b">
        <f t="shared" si="197"/>
        <v>1</v>
      </c>
    </row>
    <row r="360" spans="1:35" x14ac:dyDescent="0.35">
      <c r="A360">
        <v>358</v>
      </c>
      <c r="B360">
        <f t="shared" si="172"/>
        <v>110</v>
      </c>
      <c r="C360">
        <f t="shared" si="173"/>
        <v>2056</v>
      </c>
      <c r="D360">
        <f t="shared" si="174"/>
        <v>0.47811424499974492</v>
      </c>
      <c r="E360">
        <f t="shared" si="175"/>
        <v>5.2749986281019345E-2</v>
      </c>
      <c r="F360">
        <f t="shared" si="176"/>
        <v>1.3828372421570234E-2</v>
      </c>
      <c r="G360">
        <f t="shared" si="177"/>
        <v>0.24832093597637336</v>
      </c>
      <c r="H360" t="b">
        <f t="shared" si="178"/>
        <v>0</v>
      </c>
      <c r="I360">
        <f t="shared" si="179"/>
        <v>1</v>
      </c>
      <c r="J360">
        <f t="shared" si="180"/>
        <v>1950.6647259075312</v>
      </c>
      <c r="K360">
        <f t="shared" si="181"/>
        <v>12.769776746590125</v>
      </c>
      <c r="L360">
        <f t="shared" si="182"/>
        <v>511.36540881292348</v>
      </c>
      <c r="M360">
        <f t="shared" si="183"/>
        <v>3.3475881425147436</v>
      </c>
      <c r="N360">
        <f t="shared" si="165"/>
        <v>0.23015264567369562</v>
      </c>
      <c r="O360">
        <f t="shared" si="184"/>
        <v>0.99571676853658719</v>
      </c>
      <c r="P360">
        <f t="shared" si="185"/>
        <v>1963.4345026541214</v>
      </c>
      <c r="Q360">
        <f t="shared" si="186"/>
        <v>0.44470037251350114</v>
      </c>
      <c r="R360">
        <f t="shared" si="187"/>
        <v>4.7838504198355447E-2</v>
      </c>
      <c r="S360">
        <f t="shared" si="188"/>
        <v>1964.2573889128364</v>
      </c>
      <c r="T360">
        <f t="shared" si="189"/>
        <v>511.36540881292348</v>
      </c>
      <c r="U360">
        <f t="shared" si="166"/>
        <v>7611.8077702910277</v>
      </c>
      <c r="V360">
        <f t="shared" si="190"/>
        <v>0.95082245775507723</v>
      </c>
      <c r="W360">
        <f t="shared" si="167"/>
        <v>30653.105185682987</v>
      </c>
      <c r="X360">
        <f t="shared" si="168"/>
        <v>33573.708541977154</v>
      </c>
      <c r="Y360">
        <f t="shared" si="169"/>
        <v>725.24695905070496</v>
      </c>
      <c r="Z360">
        <f t="shared" si="191"/>
        <v>118.19837273332084</v>
      </c>
      <c r="AA360">
        <f t="shared" si="192"/>
        <v>0.99260481001986756</v>
      </c>
      <c r="AB360">
        <f t="shared" si="193"/>
        <v>349</v>
      </c>
      <c r="AC360">
        <f>$AL$7*INDEX(I_cur,MATCH(AB360-$AL$13,cpi_u,0))/INDEX(I_cur,MATCH(AB2-$AL$13,cpi_u,0))</f>
        <v>1950.6647259075328</v>
      </c>
      <c r="AD360" t="b">
        <f t="shared" si="194"/>
        <v>1</v>
      </c>
      <c r="AE360" t="b">
        <f t="shared" si="195"/>
        <v>1</v>
      </c>
      <c r="AF360" t="b">
        <f t="shared" si="170"/>
        <v>1</v>
      </c>
      <c r="AG360" t="b">
        <f t="shared" si="196"/>
        <v>1</v>
      </c>
      <c r="AH360" t="b">
        <f t="shared" si="171"/>
        <v>1</v>
      </c>
      <c r="AI360" t="b">
        <f t="shared" si="197"/>
        <v>1</v>
      </c>
    </row>
    <row r="361" spans="1:35" x14ac:dyDescent="0.35">
      <c r="A361">
        <v>359</v>
      </c>
      <c r="B361">
        <f t="shared" si="172"/>
        <v>110</v>
      </c>
      <c r="C361">
        <f t="shared" si="173"/>
        <v>2056</v>
      </c>
      <c r="D361">
        <f t="shared" si="174"/>
        <v>0.47811424499974492</v>
      </c>
      <c r="E361">
        <f t="shared" si="175"/>
        <v>5.2749986281019345E-2</v>
      </c>
      <c r="F361">
        <f t="shared" si="176"/>
        <v>1.3098925966043578E-2</v>
      </c>
      <c r="G361">
        <f t="shared" si="177"/>
        <v>0.23522201001032977</v>
      </c>
      <c r="H361" t="b">
        <f t="shared" si="178"/>
        <v>0</v>
      </c>
      <c r="I361">
        <f t="shared" si="179"/>
        <v>1</v>
      </c>
      <c r="J361">
        <f t="shared" si="180"/>
        <v>1950.6647259075312</v>
      </c>
      <c r="K361">
        <f t="shared" si="181"/>
        <v>12.801270460979303</v>
      </c>
      <c r="L361">
        <f t="shared" si="182"/>
        <v>484.39089051345394</v>
      </c>
      <c r="M361">
        <f t="shared" si="183"/>
        <v>3.178823462557081</v>
      </c>
      <c r="N361">
        <f t="shared" si="165"/>
        <v>0.22916696745241957</v>
      </c>
      <c r="O361">
        <f t="shared" si="184"/>
        <v>0.9957172848550544</v>
      </c>
      <c r="P361">
        <f t="shared" si="185"/>
        <v>1963.4659963685106</v>
      </c>
      <c r="Q361">
        <f t="shared" si="186"/>
        <v>0.44470037251350114</v>
      </c>
      <c r="R361">
        <f t="shared" si="187"/>
        <v>4.7838504198355447E-2</v>
      </c>
      <c r="S361">
        <f t="shared" si="188"/>
        <v>1964.2909120867314</v>
      </c>
      <c r="T361">
        <f t="shared" si="189"/>
        <v>484.39089051345394</v>
      </c>
      <c r="U361">
        <f t="shared" si="166"/>
        <v>7153.9867367045963</v>
      </c>
      <c r="V361">
        <f t="shared" si="190"/>
        <v>0.89363413488838228</v>
      </c>
      <c r="W361">
        <f t="shared" si="167"/>
        <v>30413.764155788078</v>
      </c>
      <c r="X361">
        <f t="shared" si="168"/>
        <v>33336.16115857866</v>
      </c>
      <c r="Y361">
        <f t="shared" si="169"/>
        <v>687.41209704456389</v>
      </c>
      <c r="Z361">
        <f t="shared" si="191"/>
        <v>111.48384499190885</v>
      </c>
      <c r="AA361">
        <f t="shared" si="192"/>
        <v>0.93640605474146721</v>
      </c>
      <c r="AB361">
        <f t="shared" si="193"/>
        <v>349</v>
      </c>
      <c r="AC361">
        <f>$AL$7*INDEX(I_cur,MATCH(AB361-$AL$13,cpi_u,0))/INDEX(I_cur,MATCH(AB2-$AL$13,cpi_u,0))</f>
        <v>1950.6647259075328</v>
      </c>
      <c r="AD361" t="b">
        <f t="shared" si="194"/>
        <v>1</v>
      </c>
      <c r="AE361" t="b">
        <f t="shared" si="195"/>
        <v>1</v>
      </c>
      <c r="AF361" t="b">
        <f t="shared" si="170"/>
        <v>1</v>
      </c>
      <c r="AG361" t="b">
        <f t="shared" si="196"/>
        <v>1</v>
      </c>
      <c r="AH361" t="b">
        <f t="shared" si="171"/>
        <v>1</v>
      </c>
      <c r="AI361" t="b">
        <f t="shared" si="197"/>
        <v>1</v>
      </c>
    </row>
    <row r="362" spans="1:35" x14ac:dyDescent="0.35">
      <c r="A362">
        <v>360</v>
      </c>
      <c r="B362">
        <f t="shared" si="172"/>
        <v>111</v>
      </c>
      <c r="C362">
        <f t="shared" si="173"/>
        <v>2056</v>
      </c>
      <c r="D362">
        <f t="shared" si="174"/>
        <v>0.51757529503833588</v>
      </c>
      <c r="E362">
        <f t="shared" si="175"/>
        <v>5.893606860260947E-2</v>
      </c>
      <c r="F362">
        <f t="shared" si="176"/>
        <v>1.3863060518812488E-2</v>
      </c>
      <c r="G362">
        <f t="shared" si="177"/>
        <v>0.2213589494915173</v>
      </c>
      <c r="H362" t="b">
        <f t="shared" si="178"/>
        <v>0</v>
      </c>
      <c r="I362">
        <f t="shared" si="179"/>
        <v>1</v>
      </c>
      <c r="J362">
        <f t="shared" si="180"/>
        <v>1950.6647259075312</v>
      </c>
      <c r="K362">
        <f t="shared" si="181"/>
        <v>12.832841847364302</v>
      </c>
      <c r="L362">
        <f t="shared" si="182"/>
        <v>458.83927768421847</v>
      </c>
      <c r="M362">
        <f t="shared" si="183"/>
        <v>3.0185668534817047</v>
      </c>
      <c r="N362">
        <f t="shared" si="165"/>
        <v>0.22818562894588823</v>
      </c>
      <c r="O362">
        <f t="shared" si="184"/>
        <v>0.99571780122833331</v>
      </c>
      <c r="P362">
        <f t="shared" si="185"/>
        <v>1963.4975677548955</v>
      </c>
      <c r="Q362">
        <f t="shared" si="186"/>
        <v>0.48140361621615357</v>
      </c>
      <c r="R362">
        <f t="shared" si="187"/>
        <v>5.3248961141265094E-2</v>
      </c>
      <c r="S362">
        <f t="shared" si="188"/>
        <v>1964.3245179378168</v>
      </c>
      <c r="T362">
        <f t="shared" si="189"/>
        <v>458.83927768421847</v>
      </c>
      <c r="U362">
        <f t="shared" si="166"/>
        <v>6720.0697293581161</v>
      </c>
      <c r="V362">
        <f t="shared" si="190"/>
        <v>0.8394317630159337</v>
      </c>
      <c r="W362">
        <f t="shared" si="167"/>
        <v>30358.247293794793</v>
      </c>
      <c r="X362">
        <f t="shared" si="168"/>
        <v>33274.66079959034</v>
      </c>
      <c r="Y362">
        <f t="shared" si="169"/>
        <v>645.57422992577528</v>
      </c>
      <c r="Z362">
        <f t="shared" si="191"/>
        <v>105.150805814951</v>
      </c>
      <c r="AA362">
        <f t="shared" si="192"/>
        <v>0.88330207666574101</v>
      </c>
      <c r="AB362">
        <f t="shared" si="193"/>
        <v>349</v>
      </c>
      <c r="AC362">
        <f>$AL$7*INDEX(I_cur,MATCH(AB362-$AL$13,cpi_u,0))/INDEX(I_cur,MATCH(AB2-$AL$13,cpi_u,0))</f>
        <v>1950.6647259075328</v>
      </c>
      <c r="AD362" t="b">
        <f t="shared" si="194"/>
        <v>1</v>
      </c>
      <c r="AE362" t="b">
        <f t="shared" si="195"/>
        <v>1</v>
      </c>
      <c r="AF362" t="b">
        <f t="shared" si="170"/>
        <v>1</v>
      </c>
      <c r="AG362" t="b">
        <f t="shared" si="196"/>
        <v>1</v>
      </c>
      <c r="AH362" t="b">
        <f t="shared" si="171"/>
        <v>1</v>
      </c>
      <c r="AI362" t="b">
        <f t="shared" si="197"/>
        <v>1</v>
      </c>
    </row>
    <row r="363" spans="1:35" x14ac:dyDescent="0.35">
      <c r="A363">
        <v>361</v>
      </c>
      <c r="B363">
        <f t="shared" si="172"/>
        <v>111</v>
      </c>
      <c r="C363">
        <f t="shared" si="173"/>
        <v>2057</v>
      </c>
      <c r="D363">
        <f t="shared" si="174"/>
        <v>0.51757529503833588</v>
      </c>
      <c r="E363">
        <f t="shared" si="175"/>
        <v>5.893606860260947E-2</v>
      </c>
      <c r="F363">
        <f t="shared" si="176"/>
        <v>1.3046026233033628E-2</v>
      </c>
      <c r="G363">
        <f t="shared" si="177"/>
        <v>0.20831292325848366</v>
      </c>
      <c r="H363" t="b">
        <f t="shared" si="178"/>
        <v>1</v>
      </c>
      <c r="I363">
        <f t="shared" si="179"/>
        <v>1.0299999999999998</v>
      </c>
      <c r="J363">
        <f t="shared" si="180"/>
        <v>2009.1846676847567</v>
      </c>
      <c r="K363">
        <f t="shared" si="181"/>
        <v>12.864491097305192</v>
      </c>
      <c r="L363">
        <f t="shared" si="182"/>
        <v>444.75100737316103</v>
      </c>
      <c r="M363">
        <f t="shared" si="183"/>
        <v>2.8476702350424539</v>
      </c>
      <c r="N363">
        <f t="shared" si="165"/>
        <v>0.22720861055905242</v>
      </c>
      <c r="O363">
        <f t="shared" si="184"/>
        <v>0.99571831761996066</v>
      </c>
      <c r="P363">
        <f t="shared" si="185"/>
        <v>2022.049158782062</v>
      </c>
      <c r="Q363">
        <f t="shared" si="186"/>
        <v>0.48140361621615357</v>
      </c>
      <c r="R363">
        <f t="shared" si="187"/>
        <v>5.3248961141265094E-2</v>
      </c>
      <c r="S363">
        <f t="shared" si="188"/>
        <v>2022.8781484472227</v>
      </c>
      <c r="T363">
        <f t="shared" si="189"/>
        <v>444.75100737316103</v>
      </c>
      <c r="U363">
        <f t="shared" si="166"/>
        <v>6298.6564757033993</v>
      </c>
      <c r="V363">
        <f t="shared" si="190"/>
        <v>0.78679128684226629</v>
      </c>
      <c r="W363">
        <f t="shared" si="167"/>
        <v>30236.513304975095</v>
      </c>
      <c r="X363">
        <f t="shared" si="168"/>
        <v>33147.307877132589</v>
      </c>
      <c r="Y363">
        <f t="shared" si="169"/>
        <v>606.35612633105484</v>
      </c>
      <c r="Z363">
        <f t="shared" si="191"/>
        <v>101.48578834176212</v>
      </c>
      <c r="AA363">
        <f t="shared" si="192"/>
        <v>0.82856317869704788</v>
      </c>
      <c r="AB363">
        <f t="shared" si="193"/>
        <v>361</v>
      </c>
      <c r="AC363">
        <f>$AL$7*INDEX(I_cur,MATCH(AB363-$AL$13,cpi_u,0))/INDEX(I_cur,MATCH(AB2-$AL$13,cpi_u,0))</f>
        <v>2009.1846676847586</v>
      </c>
      <c r="AD363" t="b">
        <f t="shared" si="194"/>
        <v>1</v>
      </c>
      <c r="AE363" t="b">
        <f t="shared" si="195"/>
        <v>1</v>
      </c>
      <c r="AF363" t="b">
        <f t="shared" si="170"/>
        <v>1</v>
      </c>
      <c r="AG363" t="b">
        <f t="shared" si="196"/>
        <v>1</v>
      </c>
      <c r="AH363" t="b">
        <f t="shared" si="171"/>
        <v>1</v>
      </c>
      <c r="AI363" t="b">
        <f t="shared" si="197"/>
        <v>1</v>
      </c>
    </row>
    <row r="364" spans="1:35" x14ac:dyDescent="0.35">
      <c r="A364">
        <v>362</v>
      </c>
      <c r="B364">
        <f t="shared" si="172"/>
        <v>111</v>
      </c>
      <c r="C364">
        <f t="shared" si="173"/>
        <v>2057</v>
      </c>
      <c r="D364">
        <f t="shared" si="174"/>
        <v>0.51757529503833588</v>
      </c>
      <c r="E364">
        <f t="shared" si="175"/>
        <v>5.893606860260947E-2</v>
      </c>
      <c r="F364">
        <f t="shared" si="176"/>
        <v>1.2277144735972115E-2</v>
      </c>
      <c r="G364">
        <f t="shared" si="177"/>
        <v>0.19603577852251156</v>
      </c>
      <c r="H364" t="b">
        <f t="shared" si="178"/>
        <v>0</v>
      </c>
      <c r="I364">
        <f t="shared" si="179"/>
        <v>1</v>
      </c>
      <c r="J364">
        <f t="shared" si="180"/>
        <v>2009.1846676847567</v>
      </c>
      <c r="K364">
        <f t="shared" si="181"/>
        <v>12.896218402834561</v>
      </c>
      <c r="L364">
        <f t="shared" si="182"/>
        <v>418.53913149153675</v>
      </c>
      <c r="M364">
        <f t="shared" si="183"/>
        <v>2.6864489544743209</v>
      </c>
      <c r="N364">
        <f t="shared" si="165"/>
        <v>0.22623589277927336</v>
      </c>
      <c r="O364">
        <f t="shared" si="184"/>
        <v>0.99571883399407413</v>
      </c>
      <c r="P364">
        <f t="shared" si="185"/>
        <v>2022.0808860875914</v>
      </c>
      <c r="Q364">
        <f t="shared" si="186"/>
        <v>0.48140361621615357</v>
      </c>
      <c r="R364">
        <f t="shared" si="187"/>
        <v>5.3248961141265094E-2</v>
      </c>
      <c r="S364">
        <f t="shared" si="188"/>
        <v>2022.9119202649049</v>
      </c>
      <c r="T364">
        <f t="shared" si="189"/>
        <v>418.53913149153675</v>
      </c>
      <c r="U364">
        <f t="shared" si="166"/>
        <v>5901.9641007774189</v>
      </c>
      <c r="V364">
        <f t="shared" si="190"/>
        <v>0.73723879809288229</v>
      </c>
      <c r="W364">
        <f t="shared" si="167"/>
        <v>30106.565981268934</v>
      </c>
      <c r="X364">
        <f t="shared" si="168"/>
        <v>33012.177633515428</v>
      </c>
      <c r="Y364">
        <f t="shared" si="169"/>
        <v>569.60384233222271</v>
      </c>
      <c r="Z364">
        <f t="shared" si="191"/>
        <v>95.095694530784613</v>
      </c>
      <c r="AA364">
        <f t="shared" si="192"/>
        <v>0.7771742119619911</v>
      </c>
      <c r="AB364">
        <f t="shared" si="193"/>
        <v>361</v>
      </c>
      <c r="AC364">
        <f>$AL$7*INDEX(I_cur,MATCH(AB364-$AL$13,cpi_u,0))/INDEX(I_cur,MATCH(AB2-$AL$13,cpi_u,0))</f>
        <v>2009.1846676847586</v>
      </c>
      <c r="AD364" t="b">
        <f t="shared" si="194"/>
        <v>1</v>
      </c>
      <c r="AE364" t="b">
        <f t="shared" si="195"/>
        <v>1</v>
      </c>
      <c r="AF364" t="b">
        <f t="shared" si="170"/>
        <v>1</v>
      </c>
      <c r="AG364" t="b">
        <f t="shared" si="196"/>
        <v>1</v>
      </c>
      <c r="AH364" t="b">
        <f t="shared" si="171"/>
        <v>1</v>
      </c>
      <c r="AI364" t="b">
        <f t="shared" si="197"/>
        <v>1</v>
      </c>
    </row>
    <row r="365" spans="1:35" x14ac:dyDescent="0.35">
      <c r="A365">
        <v>363</v>
      </c>
      <c r="B365">
        <f t="shared" si="172"/>
        <v>111</v>
      </c>
      <c r="C365">
        <f t="shared" si="173"/>
        <v>2057</v>
      </c>
      <c r="D365">
        <f t="shared" si="174"/>
        <v>0.51757529503833588</v>
      </c>
      <c r="E365">
        <f t="shared" si="175"/>
        <v>5.893606860260947E-2</v>
      </c>
      <c r="F365">
        <f t="shared" si="176"/>
        <v>1.1553578091568697E-2</v>
      </c>
      <c r="G365">
        <f t="shared" si="177"/>
        <v>0.18448220043094285</v>
      </c>
      <c r="H365" t="b">
        <f t="shared" si="178"/>
        <v>0</v>
      </c>
      <c r="I365">
        <f t="shared" si="179"/>
        <v>1</v>
      </c>
      <c r="J365">
        <f t="shared" si="180"/>
        <v>2009.1846676847567</v>
      </c>
      <c r="K365">
        <f t="shared" si="181"/>
        <v>12.928023956458498</v>
      </c>
      <c r="L365">
        <f t="shared" si="182"/>
        <v>393.87208052507498</v>
      </c>
      <c r="M365">
        <f t="shared" si="183"/>
        <v>2.5343552410620216</v>
      </c>
      <c r="N365">
        <f t="shared" si="165"/>
        <v>0.22526745617620383</v>
      </c>
      <c r="O365">
        <f t="shared" si="184"/>
        <v>0.99571935031540559</v>
      </c>
      <c r="P365">
        <f t="shared" si="185"/>
        <v>2022.1126916412152</v>
      </c>
      <c r="Q365">
        <f t="shared" si="186"/>
        <v>0.48140361621615357</v>
      </c>
      <c r="R365">
        <f t="shared" si="187"/>
        <v>5.3248961141265094E-2</v>
      </c>
      <c r="S365">
        <f t="shared" si="188"/>
        <v>2022.9457753730001</v>
      </c>
      <c r="T365">
        <f t="shared" si="189"/>
        <v>393.87208052507498</v>
      </c>
      <c r="U365">
        <f t="shared" si="166"/>
        <v>5528.535753709959</v>
      </c>
      <c r="V365">
        <f t="shared" si="190"/>
        <v>0.69059231548727618</v>
      </c>
      <c r="W365">
        <f t="shared" si="167"/>
        <v>29967.854572395201</v>
      </c>
      <c r="X365">
        <f t="shared" si="168"/>
        <v>32868.798410289193</v>
      </c>
      <c r="Y365">
        <f t="shared" si="169"/>
        <v>535.17250254126805</v>
      </c>
      <c r="Z365">
        <f t="shared" si="191"/>
        <v>89.108001778420189</v>
      </c>
      <c r="AA365">
        <f t="shared" si="192"/>
        <v>0.72893009474615011</v>
      </c>
      <c r="AB365">
        <f t="shared" si="193"/>
        <v>361</v>
      </c>
      <c r="AC365">
        <f>$AL$7*INDEX(I_cur,MATCH(AB365-$AL$13,cpi_u,0))/INDEX(I_cur,MATCH(AB2-$AL$13,cpi_u,0))</f>
        <v>2009.1846676847586</v>
      </c>
      <c r="AD365" t="b">
        <f t="shared" si="194"/>
        <v>1</v>
      </c>
      <c r="AE365" t="b">
        <f t="shared" si="195"/>
        <v>1</v>
      </c>
      <c r="AF365" t="b">
        <f t="shared" si="170"/>
        <v>1</v>
      </c>
      <c r="AG365" t="b">
        <f t="shared" si="196"/>
        <v>1</v>
      </c>
      <c r="AH365" t="b">
        <f t="shared" si="171"/>
        <v>1</v>
      </c>
      <c r="AI365" t="b">
        <f t="shared" si="197"/>
        <v>1</v>
      </c>
    </row>
    <row r="366" spans="1:35" x14ac:dyDescent="0.35">
      <c r="A366">
        <v>364</v>
      </c>
      <c r="B366">
        <f t="shared" si="172"/>
        <v>111</v>
      </c>
      <c r="C366">
        <f t="shared" si="173"/>
        <v>2057</v>
      </c>
      <c r="D366">
        <f t="shared" si="174"/>
        <v>0.51757529503833588</v>
      </c>
      <c r="E366">
        <f t="shared" si="175"/>
        <v>5.893606860260947E-2</v>
      </c>
      <c r="F366">
        <f t="shared" si="176"/>
        <v>1.0872655620558398E-2</v>
      </c>
      <c r="G366">
        <f t="shared" si="177"/>
        <v>0.17360954481038446</v>
      </c>
      <c r="H366" t="b">
        <f t="shared" si="178"/>
        <v>0</v>
      </c>
      <c r="I366">
        <f t="shared" si="179"/>
        <v>1</v>
      </c>
      <c r="J366">
        <f t="shared" si="180"/>
        <v>2009.1846676847567</v>
      </c>
      <c r="K366">
        <f t="shared" si="181"/>
        <v>12.959907951157929</v>
      </c>
      <c r="L366">
        <f t="shared" si="182"/>
        <v>370.65880856659658</v>
      </c>
      <c r="M366">
        <f t="shared" si="183"/>
        <v>2.3908723362120869</v>
      </c>
      <c r="N366">
        <f t="shared" si="165"/>
        <v>0.22430328140166406</v>
      </c>
      <c r="O366">
        <f t="shared" si="184"/>
        <v>0.9957198665492738</v>
      </c>
      <c r="P366">
        <f t="shared" si="185"/>
        <v>2022.1445756359146</v>
      </c>
      <c r="Q366">
        <f t="shared" si="186"/>
        <v>0.48140361621615357</v>
      </c>
      <c r="R366">
        <f t="shared" si="187"/>
        <v>5.3248961141265094E-2</v>
      </c>
      <c r="S366">
        <f t="shared" si="188"/>
        <v>2022.979713976925</v>
      </c>
      <c r="T366">
        <f t="shared" si="189"/>
        <v>370.65880856659658</v>
      </c>
      <c r="U366">
        <f t="shared" si="166"/>
        <v>5177.0004127483398</v>
      </c>
      <c r="V366">
        <f t="shared" si="190"/>
        <v>0.64668057901575515</v>
      </c>
      <c r="W366">
        <f t="shared" si="167"/>
        <v>29819.79140837352</v>
      </c>
      <c r="X366">
        <f t="shared" si="168"/>
        <v>32716.669955849848</v>
      </c>
      <c r="Y366">
        <f t="shared" si="169"/>
        <v>502.92576599833302</v>
      </c>
      <c r="Z366">
        <f t="shared" si="191"/>
        <v>83.497366915099718</v>
      </c>
      <c r="AA366">
        <f t="shared" si="192"/>
        <v>0.68363830511251633</v>
      </c>
      <c r="AB366">
        <f t="shared" si="193"/>
        <v>361</v>
      </c>
      <c r="AC366">
        <f>$AL$7*INDEX(I_cur,MATCH(AB366-$AL$13,cpi_u,0))/INDEX(I_cur,MATCH(AB2-$AL$13,cpi_u,0))</f>
        <v>2009.1846676847586</v>
      </c>
      <c r="AD366" t="b">
        <f t="shared" si="194"/>
        <v>1</v>
      </c>
      <c r="AE366" t="b">
        <f t="shared" si="195"/>
        <v>1</v>
      </c>
      <c r="AF366" t="b">
        <f t="shared" si="170"/>
        <v>1</v>
      </c>
      <c r="AG366" t="b">
        <f t="shared" si="196"/>
        <v>1</v>
      </c>
      <c r="AH366" t="b">
        <f t="shared" si="171"/>
        <v>1</v>
      </c>
      <c r="AI366" t="b">
        <f t="shared" si="197"/>
        <v>1</v>
      </c>
    </row>
    <row r="367" spans="1:35" x14ac:dyDescent="0.35">
      <c r="A367">
        <v>365</v>
      </c>
      <c r="B367">
        <f t="shared" si="172"/>
        <v>111</v>
      </c>
      <c r="C367">
        <f t="shared" si="173"/>
        <v>2057</v>
      </c>
      <c r="D367">
        <f t="shared" si="174"/>
        <v>0.51757529503833588</v>
      </c>
      <c r="E367">
        <f t="shared" si="175"/>
        <v>5.893606860260947E-2</v>
      </c>
      <c r="F367">
        <f t="shared" si="176"/>
        <v>1.0231864043012621E-2</v>
      </c>
      <c r="G367">
        <f t="shared" si="177"/>
        <v>0.16337768076737183</v>
      </c>
      <c r="H367" t="b">
        <f t="shared" si="178"/>
        <v>0</v>
      </c>
      <c r="I367">
        <f t="shared" si="179"/>
        <v>1</v>
      </c>
      <c r="J367">
        <f t="shared" si="180"/>
        <v>2009.1846676847567</v>
      </c>
      <c r="K367">
        <f t="shared" si="181"/>
        <v>12.991870580389707</v>
      </c>
      <c r="L367">
        <f t="shared" si="182"/>
        <v>348.81363559675418</v>
      </c>
      <c r="M367">
        <f t="shared" si="183"/>
        <v>2.2555127376968822</v>
      </c>
      <c r="N367">
        <f t="shared" si="165"/>
        <v>0.22334334918951212</v>
      </c>
      <c r="O367">
        <f t="shared" si="184"/>
        <v>0.99572038266157614</v>
      </c>
      <c r="P367">
        <f t="shared" si="185"/>
        <v>2022.1765382651465</v>
      </c>
      <c r="Q367">
        <f t="shared" si="186"/>
        <v>0.48140361621615357</v>
      </c>
      <c r="R367">
        <f t="shared" si="187"/>
        <v>5.3248961141265094E-2</v>
      </c>
      <c r="S367">
        <f t="shared" si="188"/>
        <v>2023.0137362826028</v>
      </c>
      <c r="T367">
        <f t="shared" si="189"/>
        <v>348.81363559675418</v>
      </c>
      <c r="U367">
        <f t="shared" si="166"/>
        <v>4846.0678285316772</v>
      </c>
      <c r="V367">
        <f t="shared" si="190"/>
        <v>0.6053424182828685</v>
      </c>
      <c r="W367">
        <f t="shared" si="167"/>
        <v>29661.749424830159</v>
      </c>
      <c r="X367">
        <f t="shared" si="168"/>
        <v>32555.261692224216</v>
      </c>
      <c r="Y367">
        <f t="shared" si="169"/>
        <v>472.73532351878043</v>
      </c>
      <c r="Z367">
        <f t="shared" si="191"/>
        <v>78.240043061996261</v>
      </c>
      <c r="AA367">
        <f t="shared" si="192"/>
        <v>0.64111811141443587</v>
      </c>
      <c r="AB367">
        <f t="shared" si="193"/>
        <v>361</v>
      </c>
      <c r="AC367">
        <f>$AL$7*INDEX(I_cur,MATCH(AB367-$AL$13,cpi_u,0))/INDEX(I_cur,MATCH(AB2-$AL$13,cpi_u,0))</f>
        <v>2009.1846676847586</v>
      </c>
      <c r="AD367" t="b">
        <f t="shared" si="194"/>
        <v>1</v>
      </c>
      <c r="AE367" t="b">
        <f t="shared" si="195"/>
        <v>1</v>
      </c>
      <c r="AF367" t="b">
        <f t="shared" si="170"/>
        <v>1</v>
      </c>
      <c r="AG367" t="b">
        <f t="shared" si="196"/>
        <v>1</v>
      </c>
      <c r="AH367" t="b">
        <f t="shared" si="171"/>
        <v>1</v>
      </c>
      <c r="AI367" t="b">
        <f t="shared" si="197"/>
        <v>1</v>
      </c>
    </row>
    <row r="368" spans="1:35" x14ac:dyDescent="0.35">
      <c r="A368">
        <v>366</v>
      </c>
      <c r="B368">
        <f t="shared" si="172"/>
        <v>111</v>
      </c>
      <c r="C368">
        <f t="shared" si="173"/>
        <v>2057</v>
      </c>
      <c r="D368">
        <f t="shared" si="174"/>
        <v>0.51757529503833588</v>
      </c>
      <c r="E368">
        <f t="shared" si="175"/>
        <v>5.893606860260947E-2</v>
      </c>
      <c r="F368">
        <f t="shared" si="176"/>
        <v>9.6288382018410567E-3</v>
      </c>
      <c r="G368">
        <f t="shared" si="177"/>
        <v>0.15374884256553079</v>
      </c>
      <c r="H368" t="b">
        <f t="shared" si="178"/>
        <v>0</v>
      </c>
      <c r="I368">
        <f t="shared" si="179"/>
        <v>1</v>
      </c>
      <c r="J368">
        <f t="shared" si="180"/>
        <v>2009.1846676847567</v>
      </c>
      <c r="K368">
        <f t="shared" si="181"/>
        <v>13.023912038087804</v>
      </c>
      <c r="L368">
        <f t="shared" si="182"/>
        <v>328.25593123969821</v>
      </c>
      <c r="M368">
        <f t="shared" si="183"/>
        <v>2.1278165433010403</v>
      </c>
      <c r="N368">
        <f t="shared" si="165"/>
        <v>0.22238764035550948</v>
      </c>
      <c r="O368">
        <f t="shared" si="184"/>
        <v>0.99572089861878221</v>
      </c>
      <c r="P368">
        <f t="shared" si="185"/>
        <v>2022.2085797228444</v>
      </c>
      <c r="Q368">
        <f t="shared" si="186"/>
        <v>0.48140361621615357</v>
      </c>
      <c r="R368">
        <f t="shared" si="187"/>
        <v>5.3248961141265094E-2</v>
      </c>
      <c r="S368">
        <f t="shared" si="188"/>
        <v>2023.0478424964649</v>
      </c>
      <c r="T368">
        <f t="shared" si="189"/>
        <v>328.25593123969821</v>
      </c>
      <c r="U368">
        <f t="shared" si="166"/>
        <v>4534.5237652927972</v>
      </c>
      <c r="V368">
        <f t="shared" si="190"/>
        <v>0.56642615806621432</v>
      </c>
      <c r="W368">
        <f t="shared" si="167"/>
        <v>29493.059522448715</v>
      </c>
      <c r="X368">
        <f t="shared" si="168"/>
        <v>32384.010876810251</v>
      </c>
      <c r="Y368">
        <f t="shared" si="169"/>
        <v>444.48042464633977</v>
      </c>
      <c r="Z368">
        <f t="shared" si="191"/>
        <v>73.313779074396393</v>
      </c>
      <c r="AA368">
        <f t="shared" si="192"/>
        <v>0.60119984996968712</v>
      </c>
      <c r="AB368">
        <f t="shared" si="193"/>
        <v>361</v>
      </c>
      <c r="AC368">
        <f>$AL$7*INDEX(I_cur,MATCH(AB368-$AL$13,cpi_u,0))/INDEX(I_cur,MATCH(AB2-$AL$13,cpi_u,0))</f>
        <v>2009.1846676847586</v>
      </c>
      <c r="AD368" t="b">
        <f t="shared" si="194"/>
        <v>1</v>
      </c>
      <c r="AE368" t="b">
        <f t="shared" si="195"/>
        <v>1</v>
      </c>
      <c r="AF368" t="b">
        <f t="shared" si="170"/>
        <v>1</v>
      </c>
      <c r="AG368" t="b">
        <f t="shared" si="196"/>
        <v>1</v>
      </c>
      <c r="AH368" t="b">
        <f t="shared" si="171"/>
        <v>1</v>
      </c>
      <c r="AI368" t="b">
        <f t="shared" si="197"/>
        <v>1</v>
      </c>
    </row>
    <row r="369" spans="1:35" x14ac:dyDescent="0.35">
      <c r="A369">
        <v>367</v>
      </c>
      <c r="B369">
        <f t="shared" si="172"/>
        <v>111</v>
      </c>
      <c r="C369">
        <f t="shared" si="173"/>
        <v>2057</v>
      </c>
      <c r="D369">
        <f t="shared" si="174"/>
        <v>0.51757529503833588</v>
      </c>
      <c r="E369">
        <f t="shared" si="175"/>
        <v>5.893606860260947E-2</v>
      </c>
      <c r="F369">
        <f t="shared" si="176"/>
        <v>9.0613523330139254E-3</v>
      </c>
      <c r="G369">
        <f t="shared" si="177"/>
        <v>0.14468749023251687</v>
      </c>
      <c r="H369" t="b">
        <f t="shared" si="178"/>
        <v>0</v>
      </c>
      <c r="I369">
        <f t="shared" si="179"/>
        <v>1</v>
      </c>
      <c r="J369">
        <f t="shared" si="180"/>
        <v>2009.1846676847567</v>
      </c>
      <c r="K369">
        <f t="shared" si="181"/>
        <v>13.056032518664479</v>
      </c>
      <c r="L369">
        <f t="shared" si="182"/>
        <v>308.90981715694193</v>
      </c>
      <c r="M369">
        <f t="shared" si="183"/>
        <v>2.0073498882425951</v>
      </c>
      <c r="N369">
        <f t="shared" si="165"/>
        <v>0.22143613579718144</v>
      </c>
      <c r="O369">
        <f t="shared" si="184"/>
        <v>0.99572141438792661</v>
      </c>
      <c r="P369">
        <f t="shared" si="185"/>
        <v>2022.2407002034213</v>
      </c>
      <c r="Q369">
        <f t="shared" si="186"/>
        <v>0.48140361621615357</v>
      </c>
      <c r="R369">
        <f t="shared" si="187"/>
        <v>5.3248961141265094E-2</v>
      </c>
      <c r="S369">
        <f t="shared" si="188"/>
        <v>2023.0820328254511</v>
      </c>
      <c r="T369">
        <f t="shared" si="189"/>
        <v>308.90981715694193</v>
      </c>
      <c r="U369">
        <f t="shared" si="166"/>
        <v>4241.2255224344062</v>
      </c>
      <c r="V369">
        <f t="shared" si="190"/>
        <v>0.52978905889795747</v>
      </c>
      <c r="W369">
        <f t="shared" si="167"/>
        <v>29313.007749451153</v>
      </c>
      <c r="X369">
        <f t="shared" si="168"/>
        <v>32202.320652706861</v>
      </c>
      <c r="Y369">
        <f t="shared" si="169"/>
        <v>418.04743246849523</v>
      </c>
      <c r="Z369">
        <f t="shared" si="191"/>
        <v>68.69772532018419</v>
      </c>
      <c r="AA369">
        <f t="shared" si="192"/>
        <v>0.56372424700415547</v>
      </c>
      <c r="AB369">
        <f t="shared" si="193"/>
        <v>361</v>
      </c>
      <c r="AC369">
        <f>$AL$7*INDEX(I_cur,MATCH(AB369-$AL$13,cpi_u,0))/INDEX(I_cur,MATCH(AB2-$AL$13,cpi_u,0))</f>
        <v>2009.1846676847586</v>
      </c>
      <c r="AD369" t="b">
        <f t="shared" si="194"/>
        <v>1</v>
      </c>
      <c r="AE369" t="b">
        <f t="shared" si="195"/>
        <v>1</v>
      </c>
      <c r="AF369" t="b">
        <f t="shared" si="170"/>
        <v>1</v>
      </c>
      <c r="AG369" t="b">
        <f t="shared" si="196"/>
        <v>1</v>
      </c>
      <c r="AH369" t="b">
        <f t="shared" si="171"/>
        <v>1</v>
      </c>
      <c r="AI369" t="b">
        <f t="shared" si="197"/>
        <v>1</v>
      </c>
    </row>
    <row r="370" spans="1:35" x14ac:dyDescent="0.35">
      <c r="A370">
        <v>368</v>
      </c>
      <c r="B370">
        <f t="shared" si="172"/>
        <v>111</v>
      </c>
      <c r="C370">
        <f t="shared" si="173"/>
        <v>2057</v>
      </c>
      <c r="D370">
        <f t="shared" si="174"/>
        <v>0.51757529503833588</v>
      </c>
      <c r="E370">
        <f t="shared" si="175"/>
        <v>5.893606860260947E-2</v>
      </c>
      <c r="F370">
        <f t="shared" si="176"/>
        <v>8.5273118502830012E-3</v>
      </c>
      <c r="G370">
        <f t="shared" si="177"/>
        <v>0.13616017838223388</v>
      </c>
      <c r="H370" t="b">
        <f t="shared" si="178"/>
        <v>0</v>
      </c>
      <c r="I370">
        <f t="shared" si="179"/>
        <v>1</v>
      </c>
      <c r="J370">
        <f t="shared" si="180"/>
        <v>2009.1846676847567</v>
      </c>
      <c r="K370">
        <f t="shared" si="181"/>
        <v>13.088232217011475</v>
      </c>
      <c r="L370">
        <f t="shared" si="182"/>
        <v>290.70388698096087</v>
      </c>
      <c r="M370">
        <f t="shared" si="183"/>
        <v>1.8937034710597604</v>
      </c>
      <c r="N370">
        <f t="shared" si="165"/>
        <v>0.22048881649367286</v>
      </c>
      <c r="O370">
        <f t="shared" si="184"/>
        <v>0.99572192993660147</v>
      </c>
      <c r="P370">
        <f t="shared" si="185"/>
        <v>2022.2728999017681</v>
      </c>
      <c r="Q370">
        <f t="shared" si="186"/>
        <v>0.48140361621615357</v>
      </c>
      <c r="R370">
        <f t="shared" si="187"/>
        <v>5.3248961141265094E-2</v>
      </c>
      <c r="S370">
        <f t="shared" si="188"/>
        <v>2023.1163074770122</v>
      </c>
      <c r="T370">
        <f t="shared" si="189"/>
        <v>290.70388698096087</v>
      </c>
      <c r="U370">
        <f t="shared" si="166"/>
        <v>3965.0977199603649</v>
      </c>
      <c r="V370">
        <f t="shared" si="190"/>
        <v>0.49529679060558068</v>
      </c>
      <c r="W370">
        <f t="shared" si="167"/>
        <v>29120.832295250049</v>
      </c>
      <c r="X370">
        <f t="shared" si="168"/>
        <v>32009.557980881949</v>
      </c>
      <c r="Y370">
        <f t="shared" si="169"/>
        <v>393.32940465298037</v>
      </c>
      <c r="Z370">
        <f t="shared" si="191"/>
        <v>64.372345394284537</v>
      </c>
      <c r="AA370">
        <f t="shared" si="192"/>
        <v>0.52854178215092196</v>
      </c>
      <c r="AB370">
        <f t="shared" si="193"/>
        <v>361</v>
      </c>
      <c r="AC370">
        <f>$AL$7*INDEX(I_cur,MATCH(AB370-$AL$13,cpi_u,0))/INDEX(I_cur,MATCH(AB2-$AL$13,cpi_u,0))</f>
        <v>2009.1846676847586</v>
      </c>
      <c r="AD370" t="b">
        <f t="shared" si="194"/>
        <v>1</v>
      </c>
      <c r="AE370" t="b">
        <f t="shared" si="195"/>
        <v>1</v>
      </c>
      <c r="AF370" t="b">
        <f t="shared" si="170"/>
        <v>1</v>
      </c>
      <c r="AG370" t="b">
        <f t="shared" si="196"/>
        <v>1</v>
      </c>
      <c r="AH370" t="b">
        <f t="shared" si="171"/>
        <v>1</v>
      </c>
      <c r="AI370" t="b">
        <f t="shared" si="197"/>
        <v>1</v>
      </c>
    </row>
    <row r="371" spans="1:35" x14ac:dyDescent="0.35">
      <c r="A371">
        <v>369</v>
      </c>
      <c r="B371">
        <f t="shared" si="172"/>
        <v>111</v>
      </c>
      <c r="C371">
        <f t="shared" si="173"/>
        <v>2057</v>
      </c>
      <c r="D371">
        <f t="shared" si="174"/>
        <v>0.51757529503833588</v>
      </c>
      <c r="E371">
        <f t="shared" si="175"/>
        <v>5.893606860260947E-2</v>
      </c>
      <c r="F371">
        <f t="shared" si="176"/>
        <v>8.0247456140788796E-3</v>
      </c>
      <c r="G371">
        <f t="shared" si="177"/>
        <v>0.12813543276815501</v>
      </c>
      <c r="H371" t="b">
        <f t="shared" si="178"/>
        <v>0</v>
      </c>
      <c r="I371">
        <f t="shared" si="179"/>
        <v>1</v>
      </c>
      <c r="J371">
        <f t="shared" si="180"/>
        <v>2009.1846676847567</v>
      </c>
      <c r="K371">
        <f t="shared" si="181"/>
        <v>13.120511328501181</v>
      </c>
      <c r="L371">
        <f t="shared" si="182"/>
        <v>273.57094275480574</v>
      </c>
      <c r="M371">
        <f t="shared" si="183"/>
        <v>1.786491162954841</v>
      </c>
      <c r="N371">
        <f t="shared" si="165"/>
        <v>0.21954566350559906</v>
      </c>
      <c r="O371">
        <f t="shared" si="184"/>
        <v>0.99572244523294973</v>
      </c>
      <c r="P371">
        <f t="shared" si="185"/>
        <v>2022.3051790132579</v>
      </c>
      <c r="Q371">
        <f t="shared" si="186"/>
        <v>0.48140361621615357</v>
      </c>
      <c r="R371">
        <f t="shared" si="187"/>
        <v>5.3248961141265094E-2</v>
      </c>
      <c r="S371">
        <f t="shared" si="188"/>
        <v>2023.1506666591106</v>
      </c>
      <c r="T371">
        <f t="shared" si="189"/>
        <v>273.57094275480574</v>
      </c>
      <c r="U371">
        <f t="shared" si="166"/>
        <v>3705.1283322161985</v>
      </c>
      <c r="V371">
        <f t="shared" si="190"/>
        <v>0.46282293686997328</v>
      </c>
      <c r="W371">
        <f t="shared" si="167"/>
        <v>28915.720282618178</v>
      </c>
      <c r="X371">
        <f t="shared" si="168"/>
        <v>31805.05144701817</v>
      </c>
      <c r="Y371">
        <f t="shared" si="169"/>
        <v>370.2256991609101</v>
      </c>
      <c r="Z371">
        <f t="shared" si="191"/>
        <v>60.319333395065442</v>
      </c>
      <c r="AA371">
        <f t="shared" si="192"/>
        <v>0.4955120909570464</v>
      </c>
      <c r="AB371">
        <f t="shared" si="193"/>
        <v>361</v>
      </c>
      <c r="AC371">
        <f>$AL$7*INDEX(I_cur,MATCH(AB371-$AL$13,cpi_u,0))/INDEX(I_cur,MATCH(AB2-$AL$13,cpi_u,0))</f>
        <v>2009.1846676847586</v>
      </c>
      <c r="AD371" t="b">
        <f t="shared" si="194"/>
        <v>1</v>
      </c>
      <c r="AE371" t="b">
        <f t="shared" si="195"/>
        <v>1</v>
      </c>
      <c r="AF371" t="b">
        <f t="shared" si="170"/>
        <v>1</v>
      </c>
      <c r="AG371" t="b">
        <f t="shared" si="196"/>
        <v>1</v>
      </c>
      <c r="AH371" t="b">
        <f t="shared" si="171"/>
        <v>1</v>
      </c>
      <c r="AI371" t="b">
        <f t="shared" si="197"/>
        <v>1</v>
      </c>
    </row>
    <row r="372" spans="1:35" x14ac:dyDescent="0.35">
      <c r="A372">
        <v>370</v>
      </c>
      <c r="B372">
        <f t="shared" si="172"/>
        <v>111</v>
      </c>
      <c r="C372">
        <f t="shared" si="173"/>
        <v>2057</v>
      </c>
      <c r="D372">
        <f t="shared" si="174"/>
        <v>0.51757529503833588</v>
      </c>
      <c r="E372">
        <f t="shared" si="175"/>
        <v>5.893606860260947E-2</v>
      </c>
      <c r="F372">
        <f t="shared" si="176"/>
        <v>7.5517986560490373E-3</v>
      </c>
      <c r="G372">
        <f t="shared" si="177"/>
        <v>0.12058363411210597</v>
      </c>
      <c r="H372" t="b">
        <f t="shared" si="178"/>
        <v>0</v>
      </c>
      <c r="I372">
        <f t="shared" si="179"/>
        <v>1</v>
      </c>
      <c r="J372">
        <f t="shared" si="180"/>
        <v>2009.1846676847567</v>
      </c>
      <c r="K372">
        <f t="shared" si="181"/>
        <v>13.152870048987829</v>
      </c>
      <c r="L372">
        <f t="shared" si="182"/>
        <v>257.44774690492801</v>
      </c>
      <c r="M372">
        <f t="shared" si="183"/>
        <v>1.6853486958703596</v>
      </c>
      <c r="N372">
        <f t="shared" si="165"/>
        <v>0.21860665797489234</v>
      </c>
      <c r="O372">
        <f t="shared" si="184"/>
        <v>0.99572296024565854</v>
      </c>
      <c r="P372">
        <f t="shared" si="185"/>
        <v>2022.3375377337445</v>
      </c>
      <c r="Q372">
        <f t="shared" si="186"/>
        <v>0.48140361621615357</v>
      </c>
      <c r="R372">
        <f t="shared" si="187"/>
        <v>5.3248961141265094E-2</v>
      </c>
      <c r="S372">
        <f t="shared" si="188"/>
        <v>2023.1851105802209</v>
      </c>
      <c r="T372">
        <f t="shared" si="189"/>
        <v>257.44774690492801</v>
      </c>
      <c r="U372">
        <f t="shared" si="166"/>
        <v>3460.3649553089554</v>
      </c>
      <c r="V372">
        <f t="shared" si="190"/>
        <v>0.43224852897337457</v>
      </c>
      <c r="W372">
        <f t="shared" si="167"/>
        <v>28696.804344873795</v>
      </c>
      <c r="X372">
        <f t="shared" si="168"/>
        <v>31588.08893544232</v>
      </c>
      <c r="Y372">
        <f t="shared" si="169"/>
        <v>348.64160318308507</v>
      </c>
      <c r="Z372">
        <f t="shared" si="191"/>
        <v>56.521536412263956</v>
      </c>
      <c r="AA372">
        <f t="shared" si="192"/>
        <v>0.46450340400658707</v>
      </c>
      <c r="AB372">
        <f t="shared" si="193"/>
        <v>361</v>
      </c>
      <c r="AC372">
        <f>$AL$7*INDEX(I_cur,MATCH(AB372-$AL$13,cpi_u,0))/INDEX(I_cur,MATCH(AB2-$AL$13,cpi_u,0))</f>
        <v>2009.1846676847586</v>
      </c>
      <c r="AD372" t="b">
        <f t="shared" si="194"/>
        <v>1</v>
      </c>
      <c r="AE372" t="b">
        <f t="shared" si="195"/>
        <v>1</v>
      </c>
      <c r="AF372" t="b">
        <f t="shared" si="170"/>
        <v>1</v>
      </c>
      <c r="AG372" t="b">
        <f t="shared" si="196"/>
        <v>1</v>
      </c>
      <c r="AH372" t="b">
        <f t="shared" si="171"/>
        <v>1</v>
      </c>
      <c r="AI372" t="b">
        <f t="shared" si="197"/>
        <v>1</v>
      </c>
    </row>
    <row r="373" spans="1:35" x14ac:dyDescent="0.35">
      <c r="A373">
        <v>371</v>
      </c>
      <c r="B373">
        <f t="shared" si="172"/>
        <v>111</v>
      </c>
      <c r="C373">
        <f t="shared" si="173"/>
        <v>2057</v>
      </c>
      <c r="D373">
        <f t="shared" si="174"/>
        <v>0.51757529503833588</v>
      </c>
      <c r="E373">
        <f t="shared" si="175"/>
        <v>5.893606860260947E-2</v>
      </c>
      <c r="F373">
        <f t="shared" si="176"/>
        <v>7.1067253323830373E-3</v>
      </c>
      <c r="G373">
        <f t="shared" si="177"/>
        <v>0.11347690877972294</v>
      </c>
      <c r="H373" t="b">
        <f t="shared" si="178"/>
        <v>0</v>
      </c>
      <c r="I373">
        <f t="shared" si="179"/>
        <v>1</v>
      </c>
      <c r="J373">
        <f t="shared" si="180"/>
        <v>2009.1846676847567</v>
      </c>
      <c r="K373">
        <f t="shared" si="181"/>
        <v>13.185308574808685</v>
      </c>
      <c r="L373">
        <f t="shared" si="182"/>
        <v>242.27478883175195</v>
      </c>
      <c r="M373">
        <f t="shared" si="183"/>
        <v>1.589932424839944</v>
      </c>
      <c r="N373">
        <f t="shared" si="165"/>
        <v>0.21767178112464369</v>
      </c>
      <c r="O373">
        <f t="shared" si="184"/>
        <v>0.99572347494395153</v>
      </c>
      <c r="P373">
        <f t="shared" si="185"/>
        <v>2022.3699762595654</v>
      </c>
      <c r="Q373">
        <f t="shared" si="186"/>
        <v>0.48140361621615357</v>
      </c>
      <c r="R373">
        <f t="shared" si="187"/>
        <v>5.3248961141265094E-2</v>
      </c>
      <c r="S373">
        <f t="shared" si="188"/>
        <v>2023.219639449333</v>
      </c>
      <c r="T373">
        <f t="shared" si="189"/>
        <v>242.27478883175195</v>
      </c>
      <c r="U373">
        <f t="shared" si="166"/>
        <v>3229.9112944384979</v>
      </c>
      <c r="V373">
        <f t="shared" si="190"/>
        <v>0.4034616070173665</v>
      </c>
      <c r="W373">
        <f t="shared" si="167"/>
        <v>28463.158973675236</v>
      </c>
      <c r="X373">
        <f t="shared" si="168"/>
        <v>31357.915162083842</v>
      </c>
      <c r="Y373">
        <f t="shared" si="169"/>
        <v>328.48798393158188</v>
      </c>
      <c r="Z373">
        <f t="shared" si="191"/>
        <v>52.962881898082067</v>
      </c>
      <c r="AA373">
        <f t="shared" si="192"/>
        <v>0.43539202041505809</v>
      </c>
      <c r="AB373">
        <f t="shared" si="193"/>
        <v>361</v>
      </c>
      <c r="AC373">
        <f>$AL$7*INDEX(I_cur,MATCH(AB373-$AL$13,cpi_u,0))/INDEX(I_cur,MATCH(AB2-$AL$13,cpi_u,0))</f>
        <v>2009.1846676847586</v>
      </c>
      <c r="AD373" t="b">
        <f t="shared" si="194"/>
        <v>1</v>
      </c>
      <c r="AE373" t="b">
        <f t="shared" si="195"/>
        <v>1</v>
      </c>
      <c r="AF373" t="b">
        <f t="shared" si="170"/>
        <v>1</v>
      </c>
      <c r="AG373" t="b">
        <f t="shared" si="196"/>
        <v>1</v>
      </c>
      <c r="AH373" t="b">
        <f t="shared" si="171"/>
        <v>1</v>
      </c>
      <c r="AI373" t="b">
        <f t="shared" si="197"/>
        <v>1</v>
      </c>
    </row>
    <row r="374" spans="1:35" x14ac:dyDescent="0.35">
      <c r="A374">
        <v>372</v>
      </c>
      <c r="B374">
        <f t="shared" si="172"/>
        <v>112</v>
      </c>
      <c r="C374">
        <f t="shared" si="173"/>
        <v>2057</v>
      </c>
      <c r="D374">
        <f t="shared" si="174"/>
        <v>0.55808550757359299</v>
      </c>
      <c r="E374">
        <f t="shared" si="175"/>
        <v>6.5789264477715492E-2</v>
      </c>
      <c r="F374">
        <f t="shared" si="176"/>
        <v>7.4655623638227881E-3</v>
      </c>
      <c r="G374">
        <f t="shared" si="177"/>
        <v>0.10601134641590015</v>
      </c>
      <c r="H374" t="b">
        <f t="shared" si="178"/>
        <v>0</v>
      </c>
      <c r="I374">
        <f t="shared" si="179"/>
        <v>1</v>
      </c>
      <c r="J374">
        <f t="shared" si="180"/>
        <v>2009.1846676847567</v>
      </c>
      <c r="K374">
        <f t="shared" si="181"/>
        <v>13.217827102785233</v>
      </c>
      <c r="L374">
        <f t="shared" si="182"/>
        <v>227.9960652564811</v>
      </c>
      <c r="M374">
        <f t="shared" si="183"/>
        <v>1.4999181604089094</v>
      </c>
      <c r="N374">
        <f t="shared" si="165"/>
        <v>0.21674101425894055</v>
      </c>
      <c r="O374">
        <f t="shared" si="184"/>
        <v>0.99572398929758299</v>
      </c>
      <c r="P374">
        <f t="shared" si="185"/>
        <v>2022.4024947875419</v>
      </c>
      <c r="Q374">
        <f t="shared" si="186"/>
        <v>0.51908269981057675</v>
      </c>
      <c r="R374">
        <f t="shared" si="187"/>
        <v>5.9181460936518104E-2</v>
      </c>
      <c r="S374">
        <f t="shared" si="188"/>
        <v>2023.2542534759511</v>
      </c>
      <c r="T374">
        <f t="shared" si="189"/>
        <v>227.9960652564811</v>
      </c>
      <c r="U374">
        <f t="shared" si="166"/>
        <v>3012.9238581835102</v>
      </c>
      <c r="V374">
        <f t="shared" si="190"/>
        <v>0.37635680699243734</v>
      </c>
      <c r="W374">
        <f t="shared" si="167"/>
        <v>28420.76777671805</v>
      </c>
      <c r="X374">
        <f t="shared" si="168"/>
        <v>31309.922248850889</v>
      </c>
      <c r="Y374">
        <f t="shared" si="169"/>
        <v>306.28315559432156</v>
      </c>
      <c r="Z374">
        <f t="shared" si="191"/>
        <v>49.628309613788737</v>
      </c>
      <c r="AA374">
        <f t="shared" si="192"/>
        <v>0.40806181358820354</v>
      </c>
      <c r="AB374">
        <f t="shared" si="193"/>
        <v>361</v>
      </c>
      <c r="AC374">
        <f>$AL$7*INDEX(I_cur,MATCH(AB374-$AL$13,cpi_u,0))/INDEX(I_cur,MATCH(AB2-$AL$13,cpi_u,0))</f>
        <v>2009.1846676847586</v>
      </c>
      <c r="AD374" t="b">
        <f t="shared" si="194"/>
        <v>1</v>
      </c>
      <c r="AE374" t="b">
        <f t="shared" si="195"/>
        <v>1</v>
      </c>
      <c r="AF374" t="b">
        <f t="shared" si="170"/>
        <v>1</v>
      </c>
      <c r="AG374" t="b">
        <f t="shared" si="196"/>
        <v>1</v>
      </c>
      <c r="AH374" t="b">
        <f t="shared" si="171"/>
        <v>1</v>
      </c>
      <c r="AI374" t="b">
        <f t="shared" si="197"/>
        <v>1</v>
      </c>
    </row>
    <row r="375" spans="1:35" x14ac:dyDescent="0.35">
      <c r="A375">
        <v>373</v>
      </c>
      <c r="B375">
        <f t="shared" si="172"/>
        <v>112</v>
      </c>
      <c r="C375">
        <f t="shared" si="173"/>
        <v>2058</v>
      </c>
      <c r="D375">
        <f t="shared" si="174"/>
        <v>0.55808550757359299</v>
      </c>
      <c r="E375">
        <f t="shared" si="175"/>
        <v>6.5789264477715492E-2</v>
      </c>
      <c r="F375">
        <f t="shared" si="176"/>
        <v>6.9744085069943715E-3</v>
      </c>
      <c r="G375">
        <f t="shared" si="177"/>
        <v>9.9036937908905776E-2</v>
      </c>
      <c r="H375" t="b">
        <f t="shared" si="178"/>
        <v>1</v>
      </c>
      <c r="I375">
        <f t="shared" si="179"/>
        <v>1.03</v>
      </c>
      <c r="J375">
        <f t="shared" si="180"/>
        <v>2069.4602077152995</v>
      </c>
      <c r="K375">
        <f t="shared" si="181"/>
        <v>13.250425830224351</v>
      </c>
      <c r="L375">
        <f t="shared" si="182"/>
        <v>219.38626297402729</v>
      </c>
      <c r="M375">
        <f t="shared" si="183"/>
        <v>1.4046954828461051</v>
      </c>
      <c r="N375">
        <f t="shared" si="165"/>
        <v>0.21581433876269998</v>
      </c>
      <c r="O375">
        <f t="shared" si="184"/>
        <v>0.99572450327683037</v>
      </c>
      <c r="P375">
        <f t="shared" si="185"/>
        <v>2082.7106335455237</v>
      </c>
      <c r="Q375">
        <f t="shared" si="186"/>
        <v>0.51908269981057675</v>
      </c>
      <c r="R375">
        <f t="shared" si="187"/>
        <v>5.9181460936518104E-2</v>
      </c>
      <c r="S375">
        <f t="shared" si="188"/>
        <v>2083.5644929006394</v>
      </c>
      <c r="T375">
        <f t="shared" si="189"/>
        <v>219.38626297402729</v>
      </c>
      <c r="U375">
        <f t="shared" si="166"/>
        <v>2803.7716830384647</v>
      </c>
      <c r="V375">
        <f t="shared" si="190"/>
        <v>0.35023074190808101</v>
      </c>
      <c r="W375">
        <f t="shared" si="167"/>
        <v>28310.363206275368</v>
      </c>
      <c r="X375">
        <f t="shared" si="168"/>
        <v>31194.310357216513</v>
      </c>
      <c r="Y375">
        <f t="shared" si="169"/>
        <v>285.6172949203239</v>
      </c>
      <c r="Z375">
        <f t="shared" si="191"/>
        <v>47.550001151469331</v>
      </c>
      <c r="AA375">
        <f t="shared" si="192"/>
        <v>0.38003993965627936</v>
      </c>
      <c r="AB375">
        <f t="shared" si="193"/>
        <v>373</v>
      </c>
      <c r="AC375">
        <f>$AL$7*INDEX(I_cur,MATCH(AB375-$AL$13,cpi_u,0))/INDEX(I_cur,MATCH(AB2-$AL$13,cpi_u,0))</f>
        <v>2069.4602077153013</v>
      </c>
      <c r="AD375" t="b">
        <f t="shared" si="194"/>
        <v>1</v>
      </c>
      <c r="AE375" t="b">
        <f t="shared" si="195"/>
        <v>1</v>
      </c>
      <c r="AF375" t="b">
        <f t="shared" si="170"/>
        <v>1</v>
      </c>
      <c r="AG375" t="b">
        <f t="shared" si="196"/>
        <v>1</v>
      </c>
      <c r="AH375" t="b">
        <f t="shared" si="171"/>
        <v>1</v>
      </c>
      <c r="AI375" t="b">
        <f t="shared" si="197"/>
        <v>1</v>
      </c>
    </row>
    <row r="376" spans="1:35" x14ac:dyDescent="0.35">
      <c r="A376">
        <v>374</v>
      </c>
      <c r="B376">
        <f t="shared" si="172"/>
        <v>112</v>
      </c>
      <c r="C376">
        <f t="shared" si="173"/>
        <v>2058</v>
      </c>
      <c r="D376">
        <f t="shared" si="174"/>
        <v>0.55808550757359299</v>
      </c>
      <c r="E376">
        <f t="shared" si="175"/>
        <v>6.5789264477715492E-2</v>
      </c>
      <c r="F376">
        <f t="shared" si="176"/>
        <v>6.5155673011520893E-3</v>
      </c>
      <c r="G376">
        <f t="shared" si="177"/>
        <v>9.2521370607753686E-2</v>
      </c>
      <c r="H376" t="b">
        <f t="shared" si="178"/>
        <v>0</v>
      </c>
      <c r="I376">
        <f t="shared" si="179"/>
        <v>1</v>
      </c>
      <c r="J376">
        <f t="shared" si="180"/>
        <v>2069.4602077152995</v>
      </c>
      <c r="K376">
        <f t="shared" si="181"/>
        <v>13.283104954919599</v>
      </c>
      <c r="L376">
        <f t="shared" si="182"/>
        <v>204.95300209645137</v>
      </c>
      <c r="M376">
        <f t="shared" si="183"/>
        <v>1.3155180406578511</v>
      </c>
      <c r="N376">
        <f t="shared" si="165"/>
        <v>0.21489173610149831</v>
      </c>
      <c r="O376">
        <f t="shared" si="184"/>
        <v>0.99572501685248949</v>
      </c>
      <c r="P376">
        <f t="shared" si="185"/>
        <v>2082.743312670219</v>
      </c>
      <c r="Q376">
        <f t="shared" si="186"/>
        <v>0.51908269981057675</v>
      </c>
      <c r="R376">
        <f t="shared" si="187"/>
        <v>5.9181460936518104E-2</v>
      </c>
      <c r="S376">
        <f t="shared" si="188"/>
        <v>2083.5992778728519</v>
      </c>
      <c r="T376">
        <f t="shared" si="189"/>
        <v>204.95300209645137</v>
      </c>
      <c r="U376">
        <f t="shared" si="166"/>
        <v>2608.3293023511333</v>
      </c>
      <c r="V376">
        <f t="shared" si="190"/>
        <v>0.32581722407333846</v>
      </c>
      <c r="W376">
        <f t="shared" si="167"/>
        <v>28191.641403683912</v>
      </c>
      <c r="X376">
        <f t="shared" si="168"/>
        <v>31070.860602496949</v>
      </c>
      <c r="Y376">
        <f t="shared" si="169"/>
        <v>266.38930655434058</v>
      </c>
      <c r="Z376">
        <f t="shared" si="191"/>
        <v>44.231796624875919</v>
      </c>
      <c r="AA376">
        <f t="shared" si="192"/>
        <v>0.3539230850078674</v>
      </c>
      <c r="AB376">
        <f t="shared" si="193"/>
        <v>373</v>
      </c>
      <c r="AC376">
        <f>$AL$7*INDEX(I_cur,MATCH(AB376-$AL$13,cpi_u,0))/INDEX(I_cur,MATCH(AB2-$AL$13,cpi_u,0))</f>
        <v>2069.4602077153013</v>
      </c>
      <c r="AD376" t="b">
        <f t="shared" si="194"/>
        <v>1</v>
      </c>
      <c r="AE376" t="b">
        <f t="shared" si="195"/>
        <v>1</v>
      </c>
      <c r="AF376" t="b">
        <f t="shared" si="170"/>
        <v>1</v>
      </c>
      <c r="AG376" t="b">
        <f t="shared" si="196"/>
        <v>1</v>
      </c>
      <c r="AH376" t="b">
        <f t="shared" si="171"/>
        <v>1</v>
      </c>
      <c r="AI376" t="b">
        <f t="shared" si="197"/>
        <v>1</v>
      </c>
    </row>
    <row r="377" spans="1:35" x14ac:dyDescent="0.35">
      <c r="A377">
        <v>375</v>
      </c>
      <c r="B377">
        <f t="shared" si="172"/>
        <v>112</v>
      </c>
      <c r="C377">
        <f t="shared" si="173"/>
        <v>2058</v>
      </c>
      <c r="D377">
        <f t="shared" si="174"/>
        <v>0.55808550757359299</v>
      </c>
      <c r="E377">
        <f t="shared" si="175"/>
        <v>6.5789264477715492E-2</v>
      </c>
      <c r="F377">
        <f t="shared" si="176"/>
        <v>6.0869129207542401E-3</v>
      </c>
      <c r="G377">
        <f t="shared" si="177"/>
        <v>8.643445768699945E-2</v>
      </c>
      <c r="H377" t="b">
        <f t="shared" si="178"/>
        <v>0</v>
      </c>
      <c r="I377">
        <f t="shared" si="179"/>
        <v>1</v>
      </c>
      <c r="J377">
        <f t="shared" si="180"/>
        <v>2069.4602077152995</v>
      </c>
      <c r="K377">
        <f t="shared" si="181"/>
        <v>13.315864675152257</v>
      </c>
      <c r="L377">
        <f t="shared" si="182"/>
        <v>191.46929483602614</v>
      </c>
      <c r="M377">
        <f t="shared" si="183"/>
        <v>1.2320020505724576</v>
      </c>
      <c r="N377">
        <f t="shared" si="165"/>
        <v>0.21397318782139588</v>
      </c>
      <c r="O377">
        <f t="shared" si="184"/>
        <v>0.99572552999586461</v>
      </c>
      <c r="P377">
        <f t="shared" si="185"/>
        <v>2082.7760723904516</v>
      </c>
      <c r="Q377">
        <f t="shared" si="186"/>
        <v>0.51908269981057675</v>
      </c>
      <c r="R377">
        <f t="shared" si="187"/>
        <v>5.9181460936518104E-2</v>
      </c>
      <c r="S377">
        <f t="shared" si="188"/>
        <v>2083.6341486341898</v>
      </c>
      <c r="T377">
        <f t="shared" si="189"/>
        <v>191.46929483602614</v>
      </c>
      <c r="U377">
        <f t="shared" si="166"/>
        <v>2425.6948569510291</v>
      </c>
      <c r="V377">
        <f t="shared" si="190"/>
        <v>0.30300359852122821</v>
      </c>
      <c r="W377">
        <f t="shared" si="167"/>
        <v>28063.979596367339</v>
      </c>
      <c r="X377">
        <f t="shared" si="168"/>
        <v>30939.045281149032</v>
      </c>
      <c r="Y377">
        <f t="shared" si="169"/>
        <v>248.50474327860738</v>
      </c>
      <c r="Z377">
        <f t="shared" si="191"/>
        <v>41.1451691774433</v>
      </c>
      <c r="AA377">
        <f t="shared" si="192"/>
        <v>0.32958170542506293</v>
      </c>
      <c r="AB377">
        <f t="shared" si="193"/>
        <v>373</v>
      </c>
      <c r="AC377">
        <f>$AL$7*INDEX(I_cur,MATCH(AB377-$AL$13,cpi_u,0))/INDEX(I_cur,MATCH(AB2-$AL$13,cpi_u,0))</f>
        <v>2069.4602077153013</v>
      </c>
      <c r="AD377" t="b">
        <f t="shared" si="194"/>
        <v>1</v>
      </c>
      <c r="AE377" t="b">
        <f t="shared" si="195"/>
        <v>1</v>
      </c>
      <c r="AF377" t="b">
        <f t="shared" si="170"/>
        <v>1</v>
      </c>
      <c r="AG377" t="b">
        <f t="shared" si="196"/>
        <v>1</v>
      </c>
      <c r="AH377" t="b">
        <f t="shared" si="171"/>
        <v>1</v>
      </c>
      <c r="AI377" t="b">
        <f t="shared" si="197"/>
        <v>1</v>
      </c>
    </row>
    <row r="378" spans="1:35" x14ac:dyDescent="0.35">
      <c r="A378">
        <v>376</v>
      </c>
      <c r="B378">
        <f t="shared" si="172"/>
        <v>112</v>
      </c>
      <c r="C378">
        <f t="shared" si="173"/>
        <v>2058</v>
      </c>
      <c r="D378">
        <f t="shared" si="174"/>
        <v>0.55808550757359299</v>
      </c>
      <c r="E378">
        <f t="shared" si="175"/>
        <v>6.5789264477715492E-2</v>
      </c>
      <c r="F378">
        <f t="shared" si="176"/>
        <v>5.6864593967579161E-3</v>
      </c>
      <c r="G378">
        <f t="shared" si="177"/>
        <v>8.0747998290241541E-2</v>
      </c>
      <c r="H378" t="b">
        <f t="shared" si="178"/>
        <v>0</v>
      </c>
      <c r="I378">
        <f t="shared" si="179"/>
        <v>1</v>
      </c>
      <c r="J378">
        <f t="shared" si="180"/>
        <v>2069.4602077152995</v>
      </c>
      <c r="K378">
        <f t="shared" si="181"/>
        <v>13.348705189692666</v>
      </c>
      <c r="L378">
        <f t="shared" si="182"/>
        <v>178.87267075869715</v>
      </c>
      <c r="M378">
        <f t="shared" si="183"/>
        <v>1.1537880938947207</v>
      </c>
      <c r="N378">
        <f t="shared" si="165"/>
        <v>0.21305867554875868</v>
      </c>
      <c r="O378">
        <f t="shared" si="184"/>
        <v>0.99572604267876519</v>
      </c>
      <c r="P378">
        <f t="shared" si="185"/>
        <v>2082.8089129049922</v>
      </c>
      <c r="Q378">
        <f t="shared" si="186"/>
        <v>0.51908269981057675</v>
      </c>
      <c r="R378">
        <f t="shared" si="187"/>
        <v>5.9181460936518104E-2</v>
      </c>
      <c r="S378">
        <f t="shared" si="188"/>
        <v>2083.6691053962327</v>
      </c>
      <c r="T378">
        <f t="shared" si="189"/>
        <v>178.87267075869715</v>
      </c>
      <c r="U378">
        <f t="shared" si="166"/>
        <v>2255.0258014206224</v>
      </c>
      <c r="V378">
        <f t="shared" si="190"/>
        <v>0.28168461941149242</v>
      </c>
      <c r="W378">
        <f t="shared" si="167"/>
        <v>27926.708391149605</v>
      </c>
      <c r="X378">
        <f t="shared" si="168"/>
        <v>30798.301171066032</v>
      </c>
      <c r="Y378">
        <f t="shared" si="169"/>
        <v>231.87536888296162</v>
      </c>
      <c r="Z378">
        <f t="shared" si="191"/>
        <v>38.27395557636541</v>
      </c>
      <c r="AA378">
        <f t="shared" si="192"/>
        <v>0.30689506845529413</v>
      </c>
      <c r="AB378">
        <f t="shared" si="193"/>
        <v>373</v>
      </c>
      <c r="AC378">
        <f>$AL$7*INDEX(I_cur,MATCH(AB378-$AL$13,cpi_u,0))/INDEX(I_cur,MATCH(AB2-$AL$13,cpi_u,0))</f>
        <v>2069.4602077153013</v>
      </c>
      <c r="AD378" t="b">
        <f t="shared" si="194"/>
        <v>1</v>
      </c>
      <c r="AE378" t="b">
        <f t="shared" si="195"/>
        <v>1</v>
      </c>
      <c r="AF378" t="b">
        <f t="shared" si="170"/>
        <v>1</v>
      </c>
      <c r="AG378" t="b">
        <f t="shared" si="196"/>
        <v>1</v>
      </c>
      <c r="AH378" t="b">
        <f t="shared" si="171"/>
        <v>1</v>
      </c>
      <c r="AI378" t="b">
        <f t="shared" si="197"/>
        <v>1</v>
      </c>
    </row>
    <row r="379" spans="1:35" x14ac:dyDescent="0.35">
      <c r="A379">
        <v>377</v>
      </c>
      <c r="B379">
        <f t="shared" si="172"/>
        <v>112</v>
      </c>
      <c r="C379">
        <f t="shared" si="173"/>
        <v>2058</v>
      </c>
      <c r="D379">
        <f t="shared" si="174"/>
        <v>0.55808550757359299</v>
      </c>
      <c r="E379">
        <f t="shared" si="175"/>
        <v>6.5789264477715492E-2</v>
      </c>
      <c r="F379">
        <f t="shared" si="176"/>
        <v>5.3123514155628193E-3</v>
      </c>
      <c r="G379">
        <f t="shared" si="177"/>
        <v>7.5435646874678727E-2</v>
      </c>
      <c r="H379" t="b">
        <f t="shared" si="178"/>
        <v>0</v>
      </c>
      <c r="I379">
        <f t="shared" si="179"/>
        <v>1</v>
      </c>
      <c r="J379">
        <f t="shared" si="180"/>
        <v>2069.4602077152995</v>
      </c>
      <c r="K379">
        <f t="shared" si="181"/>
        <v>13.381626697801398</v>
      </c>
      <c r="L379">
        <f t="shared" si="182"/>
        <v>167.10476931431791</v>
      </c>
      <c r="M379">
        <f t="shared" si="183"/>
        <v>1.0805395697147178</v>
      </c>
      <c r="N379">
        <f t="shared" si="165"/>
        <v>0.2121481809900759</v>
      </c>
      <c r="O379">
        <f t="shared" si="184"/>
        <v>0.99572655487349815</v>
      </c>
      <c r="P379">
        <f t="shared" si="185"/>
        <v>2082.841834413101</v>
      </c>
      <c r="Q379">
        <f t="shared" si="186"/>
        <v>0.51908269981057675</v>
      </c>
      <c r="R379">
        <f t="shared" si="187"/>
        <v>5.9181460936518104E-2</v>
      </c>
      <c r="S379">
        <f t="shared" si="188"/>
        <v>2083.7041483710809</v>
      </c>
      <c r="T379">
        <f t="shared" si="189"/>
        <v>167.10476931431791</v>
      </c>
      <c r="U379">
        <f t="shared" si="166"/>
        <v>2095.5350030454179</v>
      </c>
      <c r="V379">
        <f t="shared" si="190"/>
        <v>0.26176196273428193</v>
      </c>
      <c r="W379">
        <f t="shared" si="167"/>
        <v>27779.108284531994</v>
      </c>
      <c r="X379">
        <f t="shared" si="168"/>
        <v>30648.027141122762</v>
      </c>
      <c r="Y379">
        <f t="shared" si="169"/>
        <v>216.41874977788822</v>
      </c>
      <c r="Z379">
        <f t="shared" si="191"/>
        <v>35.603120827989422</v>
      </c>
      <c r="AA379">
        <f t="shared" si="192"/>
        <v>0.28575065384791332</v>
      </c>
      <c r="AB379">
        <f t="shared" si="193"/>
        <v>373</v>
      </c>
      <c r="AC379">
        <f>$AL$7*INDEX(I_cur,MATCH(AB379-$AL$13,cpi_u,0))/INDEX(I_cur,MATCH(AB2-$AL$13,cpi_u,0))</f>
        <v>2069.4602077153013</v>
      </c>
      <c r="AD379" t="b">
        <f t="shared" si="194"/>
        <v>1</v>
      </c>
      <c r="AE379" t="b">
        <f t="shared" si="195"/>
        <v>1</v>
      </c>
      <c r="AF379" t="b">
        <f t="shared" si="170"/>
        <v>1</v>
      </c>
      <c r="AG379" t="b">
        <f t="shared" si="196"/>
        <v>1</v>
      </c>
      <c r="AH379" t="b">
        <f t="shared" si="171"/>
        <v>1</v>
      </c>
      <c r="AI379" t="b">
        <f t="shared" si="197"/>
        <v>1</v>
      </c>
    </row>
    <row r="380" spans="1:35" x14ac:dyDescent="0.35">
      <c r="A380">
        <v>378</v>
      </c>
      <c r="B380">
        <f t="shared" si="172"/>
        <v>112</v>
      </c>
      <c r="C380">
        <f t="shared" si="173"/>
        <v>2058</v>
      </c>
      <c r="D380">
        <f t="shared" si="174"/>
        <v>0.55808550757359299</v>
      </c>
      <c r="E380">
        <f t="shared" si="175"/>
        <v>6.5789264477715492E-2</v>
      </c>
      <c r="F380">
        <f t="shared" si="176"/>
        <v>4.962855723285791E-3</v>
      </c>
      <c r="G380">
        <f t="shared" si="177"/>
        <v>7.0472791151392933E-2</v>
      </c>
      <c r="H380" t="b">
        <f t="shared" si="178"/>
        <v>0</v>
      </c>
      <c r="I380">
        <f t="shared" si="179"/>
        <v>1</v>
      </c>
      <c r="J380">
        <f t="shared" si="180"/>
        <v>2069.4602077152995</v>
      </c>
      <c r="K380">
        <f t="shared" si="181"/>
        <v>13.414629399230433</v>
      </c>
      <c r="L380">
        <f t="shared" si="182"/>
        <v>156.11106945041061</v>
      </c>
      <c r="M380">
        <f t="shared" si="183"/>
        <v>1.0119412463150306</v>
      </c>
      <c r="N380">
        <f t="shared" si="165"/>
        <v>0.21124168593177406</v>
      </c>
      <c r="O380">
        <f t="shared" si="184"/>
        <v>0.99572706655286269</v>
      </c>
      <c r="P380">
        <f t="shared" si="185"/>
        <v>2082.8748371145298</v>
      </c>
      <c r="Q380">
        <f t="shared" si="186"/>
        <v>0.51908269981057675</v>
      </c>
      <c r="R380">
        <f t="shared" si="187"/>
        <v>5.9181460936518104E-2</v>
      </c>
      <c r="S380">
        <f t="shared" si="188"/>
        <v>2083.739277771359</v>
      </c>
      <c r="T380">
        <f t="shared" si="189"/>
        <v>156.11106945041061</v>
      </c>
      <c r="U380">
        <f t="shared" si="166"/>
        <v>1946.4870973374145</v>
      </c>
      <c r="V380">
        <f t="shared" si="190"/>
        <v>0.24314377106348617</v>
      </c>
      <c r="W380">
        <f t="shared" si="167"/>
        <v>27620.405911777787</v>
      </c>
      <c r="X380">
        <f t="shared" si="168"/>
        <v>30487.581599859033</v>
      </c>
      <c r="Y380">
        <f t="shared" si="169"/>
        <v>202.05787346050101</v>
      </c>
      <c r="Z380">
        <f t="shared" si="191"/>
        <v>33.11867941632002</v>
      </c>
      <c r="AA380">
        <f t="shared" si="192"/>
        <v>0.26604359479782419</v>
      </c>
      <c r="AB380">
        <f t="shared" si="193"/>
        <v>373</v>
      </c>
      <c r="AC380">
        <f>$AL$7*INDEX(I_cur,MATCH(AB380-$AL$13,cpi_u,0))/INDEX(I_cur,MATCH(AB2-$AL$13,cpi_u,0))</f>
        <v>2069.4602077153013</v>
      </c>
      <c r="AD380" t="b">
        <f t="shared" si="194"/>
        <v>1</v>
      </c>
      <c r="AE380" t="b">
        <f t="shared" si="195"/>
        <v>1</v>
      </c>
      <c r="AF380" t="b">
        <f t="shared" si="170"/>
        <v>1</v>
      </c>
      <c r="AG380" t="b">
        <f t="shared" si="196"/>
        <v>1</v>
      </c>
      <c r="AH380" t="b">
        <f t="shared" si="171"/>
        <v>1</v>
      </c>
      <c r="AI380" t="b">
        <f t="shared" si="197"/>
        <v>1</v>
      </c>
    </row>
    <row r="381" spans="1:35" x14ac:dyDescent="0.35">
      <c r="A381">
        <v>379</v>
      </c>
      <c r="B381">
        <f t="shared" si="172"/>
        <v>112</v>
      </c>
      <c r="C381">
        <f t="shared" si="173"/>
        <v>2058</v>
      </c>
      <c r="D381">
        <f t="shared" si="174"/>
        <v>0.55808550757359299</v>
      </c>
      <c r="E381">
        <f t="shared" si="175"/>
        <v>6.5789264477715492E-2</v>
      </c>
      <c r="F381">
        <f t="shared" si="176"/>
        <v>4.6363530955417977E-3</v>
      </c>
      <c r="G381">
        <f t="shared" si="177"/>
        <v>6.583643805585114E-2</v>
      </c>
      <c r="H381" t="b">
        <f t="shared" si="178"/>
        <v>0</v>
      </c>
      <c r="I381">
        <f t="shared" si="179"/>
        <v>1</v>
      </c>
      <c r="J381">
        <f t="shared" si="180"/>
        <v>2069.4602077152995</v>
      </c>
      <c r="K381">
        <f t="shared" si="181"/>
        <v>13.447713494224413</v>
      </c>
      <c r="L381">
        <f t="shared" si="182"/>
        <v>145.84063701443853</v>
      </c>
      <c r="M381">
        <f t="shared" si="183"/>
        <v>0.94769790454224556</v>
      </c>
      <c r="N381">
        <f t="shared" si="165"/>
        <v>0.21033917224002674</v>
      </c>
      <c r="O381">
        <f t="shared" si="184"/>
        <v>0.9957275776901402</v>
      </c>
      <c r="P381">
        <f t="shared" si="185"/>
        <v>2082.9079212095239</v>
      </c>
      <c r="Q381">
        <f t="shared" si="186"/>
        <v>0.51908269981057675</v>
      </c>
      <c r="R381">
        <f t="shared" si="187"/>
        <v>5.9181460936518104E-2</v>
      </c>
      <c r="S381">
        <f t="shared" si="188"/>
        <v>2083.7744938102146</v>
      </c>
      <c r="T381">
        <f t="shared" si="189"/>
        <v>145.84063701443853</v>
      </c>
      <c r="U381">
        <f t="shared" si="166"/>
        <v>1807.1950832568346</v>
      </c>
      <c r="V381">
        <f t="shared" si="190"/>
        <v>0.22574422825176746</v>
      </c>
      <c r="W381">
        <f t="shared" si="167"/>
        <v>27449.770015257109</v>
      </c>
      <c r="X381">
        <f t="shared" si="168"/>
        <v>30316.279772477723</v>
      </c>
      <c r="Y381">
        <f t="shared" si="169"/>
        <v>188.72079206774785</v>
      </c>
      <c r="Z381">
        <f t="shared" si="191"/>
        <v>30.807622040293886</v>
      </c>
      <c r="AA381">
        <f t="shared" si="192"/>
        <v>0.24767615721795389</v>
      </c>
      <c r="AB381">
        <f t="shared" si="193"/>
        <v>373</v>
      </c>
      <c r="AC381">
        <f>$AL$7*INDEX(I_cur,MATCH(AB381-$AL$13,cpi_u,0))/INDEX(I_cur,MATCH(AB2-$AL$13,cpi_u,0))</f>
        <v>2069.4602077153013</v>
      </c>
      <c r="AD381" t="b">
        <f t="shared" si="194"/>
        <v>1</v>
      </c>
      <c r="AE381" t="b">
        <f t="shared" si="195"/>
        <v>1</v>
      </c>
      <c r="AF381" t="b">
        <f t="shared" si="170"/>
        <v>1</v>
      </c>
      <c r="AG381" t="b">
        <f t="shared" si="196"/>
        <v>1</v>
      </c>
      <c r="AH381" t="b">
        <f t="shared" si="171"/>
        <v>1</v>
      </c>
      <c r="AI381" t="b">
        <f t="shared" si="197"/>
        <v>1</v>
      </c>
    </row>
    <row r="382" spans="1:35" x14ac:dyDescent="0.35">
      <c r="A382">
        <v>380</v>
      </c>
      <c r="B382">
        <f t="shared" si="172"/>
        <v>112</v>
      </c>
      <c r="C382">
        <f t="shared" si="173"/>
        <v>2058</v>
      </c>
      <c r="D382">
        <f t="shared" si="174"/>
        <v>0.55808550757359299</v>
      </c>
      <c r="E382">
        <f t="shared" si="175"/>
        <v>6.5789264477715492E-2</v>
      </c>
      <c r="F382">
        <f t="shared" si="176"/>
        <v>4.3313308355271236E-3</v>
      </c>
      <c r="G382">
        <f t="shared" si="177"/>
        <v>6.1505107220324019E-2</v>
      </c>
      <c r="H382" t="b">
        <f t="shared" si="178"/>
        <v>0</v>
      </c>
      <c r="I382">
        <f t="shared" si="179"/>
        <v>1</v>
      </c>
      <c r="J382">
        <f t="shared" si="180"/>
        <v>2069.4602077152995</v>
      </c>
      <c r="K382">
        <f t="shared" si="181"/>
        <v>13.480879183521818</v>
      </c>
      <c r="L382">
        <f t="shared" si="182"/>
        <v>136.24588877429716</v>
      </c>
      <c r="M382">
        <f t="shared" si="183"/>
        <v>0.88753306730434722</v>
      </c>
      <c r="N382">
        <f t="shared" si="165"/>
        <v>0.20944062186056214</v>
      </c>
      <c r="O382">
        <f t="shared" si="184"/>
        <v>0.99572808825909409</v>
      </c>
      <c r="P382">
        <f t="shared" si="185"/>
        <v>2082.9410868988211</v>
      </c>
      <c r="Q382">
        <f t="shared" si="186"/>
        <v>0.51908269981057675</v>
      </c>
      <c r="R382">
        <f t="shared" si="187"/>
        <v>5.9181460936518104E-2</v>
      </c>
      <c r="S382">
        <f t="shared" si="188"/>
        <v>2083.8097967013227</v>
      </c>
      <c r="T382">
        <f t="shared" si="189"/>
        <v>136.24588877429716</v>
      </c>
      <c r="U382">
        <f t="shared" si="166"/>
        <v>1677.0171423668924</v>
      </c>
      <c r="V382">
        <f t="shared" si="190"/>
        <v>0.20948316209799916</v>
      </c>
      <c r="W382">
        <f t="shared" si="167"/>
        <v>27266.307111041533</v>
      </c>
      <c r="X382">
        <f t="shared" si="168"/>
        <v>30133.390794605311</v>
      </c>
      <c r="Y382">
        <f t="shared" si="169"/>
        <v>176.34028936723172</v>
      </c>
      <c r="Z382">
        <f t="shared" si="191"/>
        <v>28.657847465892416</v>
      </c>
      <c r="AA382">
        <f t="shared" si="192"/>
        <v>0.23055725445157021</v>
      </c>
      <c r="AB382">
        <f t="shared" si="193"/>
        <v>373</v>
      </c>
      <c r="AC382">
        <f>$AL$7*INDEX(I_cur,MATCH(AB382-$AL$13,cpi_u,0))/INDEX(I_cur,MATCH(AB2-$AL$13,cpi_u,0))</f>
        <v>2069.4602077153013</v>
      </c>
      <c r="AD382" t="b">
        <f t="shared" si="194"/>
        <v>1</v>
      </c>
      <c r="AE382" t="b">
        <f t="shared" si="195"/>
        <v>1</v>
      </c>
      <c r="AF382" t="b">
        <f t="shared" si="170"/>
        <v>1</v>
      </c>
      <c r="AG382" t="b">
        <f t="shared" si="196"/>
        <v>1</v>
      </c>
      <c r="AH382" t="b">
        <f t="shared" si="171"/>
        <v>1</v>
      </c>
      <c r="AI382" t="b">
        <f t="shared" si="197"/>
        <v>1</v>
      </c>
    </row>
    <row r="383" spans="1:35" x14ac:dyDescent="0.35">
      <c r="A383">
        <v>381</v>
      </c>
      <c r="B383">
        <f t="shared" si="172"/>
        <v>112</v>
      </c>
      <c r="C383">
        <f t="shared" si="173"/>
        <v>2058</v>
      </c>
      <c r="D383">
        <f t="shared" si="174"/>
        <v>0.55808550757359299</v>
      </c>
      <c r="E383">
        <f t="shared" si="175"/>
        <v>6.5789264477715492E-2</v>
      </c>
      <c r="F383">
        <f t="shared" si="176"/>
        <v>4.0463757656481461E-3</v>
      </c>
      <c r="G383">
        <f t="shared" si="177"/>
        <v>5.7458731454675872E-2</v>
      </c>
      <c r="H383" t="b">
        <f t="shared" si="178"/>
        <v>0</v>
      </c>
      <c r="I383">
        <f t="shared" si="179"/>
        <v>1</v>
      </c>
      <c r="J383">
        <f t="shared" si="180"/>
        <v>2069.4602077152995</v>
      </c>
      <c r="K383">
        <f t="shared" si="181"/>
        <v>13.514126668356216</v>
      </c>
      <c r="L383">
        <f t="shared" si="182"/>
        <v>127.28237196372351</v>
      </c>
      <c r="M383">
        <f t="shared" si="183"/>
        <v>0.83118780972628925</v>
      </c>
      <c r="N383">
        <f t="shared" si="165"/>
        <v>0.20854601681846618</v>
      </c>
      <c r="O383">
        <f t="shared" si="184"/>
        <v>0.99572859823395887</v>
      </c>
      <c r="P383">
        <f t="shared" si="185"/>
        <v>2082.9743343836558</v>
      </c>
      <c r="Q383">
        <f t="shared" si="186"/>
        <v>0.51908269981057675</v>
      </c>
      <c r="R383">
        <f t="shared" si="187"/>
        <v>5.9181460936518104E-2</v>
      </c>
      <c r="S383">
        <f t="shared" si="188"/>
        <v>2083.8451866588839</v>
      </c>
      <c r="T383">
        <f t="shared" si="189"/>
        <v>127.28237196372351</v>
      </c>
      <c r="U383">
        <f t="shared" si="166"/>
        <v>1555.3536671933309</v>
      </c>
      <c r="V383">
        <f t="shared" si="190"/>
        <v>0.19428567314733866</v>
      </c>
      <c r="W383">
        <f t="shared" si="167"/>
        <v>27069.056831166075</v>
      </c>
      <c r="X383">
        <f t="shared" si="168"/>
        <v>29938.134610485933</v>
      </c>
      <c r="Y383">
        <f t="shared" si="169"/>
        <v>164.85356964451751</v>
      </c>
      <c r="Z383">
        <f t="shared" si="191"/>
        <v>26.658099135969632</v>
      </c>
      <c r="AA383">
        <f t="shared" si="192"/>
        <v>0.21460199501176452</v>
      </c>
      <c r="AB383">
        <f t="shared" si="193"/>
        <v>373</v>
      </c>
      <c r="AC383">
        <f>$AL$7*INDEX(I_cur,MATCH(AB383-$AL$13,cpi_u,0))/INDEX(I_cur,MATCH(AB2-$AL$13,cpi_u,0))</f>
        <v>2069.4602077153013</v>
      </c>
      <c r="AD383" t="b">
        <f t="shared" si="194"/>
        <v>1</v>
      </c>
      <c r="AE383" t="b">
        <f t="shared" si="195"/>
        <v>1</v>
      </c>
      <c r="AF383" t="b">
        <f t="shared" si="170"/>
        <v>1</v>
      </c>
      <c r="AG383" t="b">
        <f t="shared" si="196"/>
        <v>1</v>
      </c>
      <c r="AH383" t="b">
        <f t="shared" si="171"/>
        <v>1</v>
      </c>
      <c r="AI383" t="b">
        <f t="shared" si="197"/>
        <v>1</v>
      </c>
    </row>
    <row r="384" spans="1:35" x14ac:dyDescent="0.35">
      <c r="A384">
        <v>382</v>
      </c>
      <c r="B384">
        <f t="shared" si="172"/>
        <v>112</v>
      </c>
      <c r="C384">
        <f t="shared" si="173"/>
        <v>2058</v>
      </c>
      <c r="D384">
        <f t="shared" si="174"/>
        <v>0.55808550757359299</v>
      </c>
      <c r="E384">
        <f t="shared" si="175"/>
        <v>6.5789264477715492E-2</v>
      </c>
      <c r="F384">
        <f t="shared" si="176"/>
        <v>3.7801676802257014E-3</v>
      </c>
      <c r="G384">
        <f t="shared" si="177"/>
        <v>5.3678563774450169E-2</v>
      </c>
      <c r="H384" t="b">
        <f t="shared" si="178"/>
        <v>0</v>
      </c>
      <c r="I384">
        <f t="shared" si="179"/>
        <v>1</v>
      </c>
      <c r="J384">
        <f t="shared" si="180"/>
        <v>2069.4602077152995</v>
      </c>
      <c r="K384">
        <f t="shared" si="181"/>
        <v>13.547456150457464</v>
      </c>
      <c r="L384">
        <f t="shared" si="182"/>
        <v>118.90855833125114</v>
      </c>
      <c r="M384">
        <f t="shared" si="183"/>
        <v>0.77841964484313242</v>
      </c>
      <c r="N384">
        <f t="shared" si="165"/>
        <v>0.2076553392179829</v>
      </c>
      <c r="O384">
        <f t="shared" si="184"/>
        <v>0.99572910758943634</v>
      </c>
      <c r="P384">
        <f t="shared" si="185"/>
        <v>2083.007663865757</v>
      </c>
      <c r="Q384">
        <f t="shared" si="186"/>
        <v>0.51908269981057675</v>
      </c>
      <c r="R384">
        <f t="shared" si="187"/>
        <v>5.9181460936518104E-2</v>
      </c>
      <c r="S384">
        <f t="shared" si="188"/>
        <v>2083.8806638976275</v>
      </c>
      <c r="T384">
        <f t="shared" si="189"/>
        <v>118.90855833125114</v>
      </c>
      <c r="U384">
        <f t="shared" si="166"/>
        <v>1441.6444850291145</v>
      </c>
      <c r="V384">
        <f t="shared" si="190"/>
        <v>0.18008178790516494</v>
      </c>
      <c r="W384">
        <f t="shared" si="167"/>
        <v>26856.986917286078</v>
      </c>
      <c r="X384">
        <f t="shared" si="168"/>
        <v>29729.678662450075</v>
      </c>
      <c r="Y384">
        <f t="shared" si="169"/>
        <v>154.20196704712214</v>
      </c>
      <c r="Z384">
        <f t="shared" si="191"/>
        <v>24.797906205608669</v>
      </c>
      <c r="AA384">
        <f t="shared" si="192"/>
        <v>0.19973126109970823</v>
      </c>
      <c r="AB384">
        <f t="shared" si="193"/>
        <v>373</v>
      </c>
      <c r="AC384">
        <f>$AL$7*INDEX(I_cur,MATCH(AB384-$AL$13,cpi_u,0))/INDEX(I_cur,MATCH(AB2-$AL$13,cpi_u,0))</f>
        <v>2069.4602077153013</v>
      </c>
      <c r="AD384" t="b">
        <f t="shared" si="194"/>
        <v>1</v>
      </c>
      <c r="AE384" t="b">
        <f t="shared" si="195"/>
        <v>1</v>
      </c>
      <c r="AF384" t="b">
        <f t="shared" si="170"/>
        <v>1</v>
      </c>
      <c r="AG384" t="b">
        <f t="shared" si="196"/>
        <v>1</v>
      </c>
      <c r="AH384" t="b">
        <f t="shared" si="171"/>
        <v>1</v>
      </c>
      <c r="AI384" t="b">
        <f t="shared" si="197"/>
        <v>1</v>
      </c>
    </row>
    <row r="385" spans="1:35" x14ac:dyDescent="0.35">
      <c r="A385">
        <v>383</v>
      </c>
      <c r="B385">
        <f t="shared" si="172"/>
        <v>112</v>
      </c>
      <c r="C385">
        <f t="shared" si="173"/>
        <v>2058</v>
      </c>
      <c r="D385">
        <f t="shared" si="174"/>
        <v>0.55808550757359299</v>
      </c>
      <c r="E385">
        <f t="shared" si="175"/>
        <v>6.5789264477715492E-2</v>
      </c>
      <c r="F385">
        <f t="shared" si="176"/>
        <v>3.53147322894122E-3</v>
      </c>
      <c r="G385">
        <f t="shared" si="177"/>
        <v>5.0147090545508949E-2</v>
      </c>
      <c r="H385" t="b">
        <f t="shared" si="178"/>
        <v>0</v>
      </c>
      <c r="I385">
        <f t="shared" si="179"/>
        <v>1</v>
      </c>
      <c r="J385">
        <f t="shared" si="180"/>
        <v>2069.4602077152995</v>
      </c>
      <c r="K385">
        <f t="shared" si="181"/>
        <v>13.580867832052949</v>
      </c>
      <c r="L385">
        <f t="shared" si="182"/>
        <v>111.08565173853259</v>
      </c>
      <c r="M385">
        <f t="shared" si="183"/>
        <v>0.72900148003523302</v>
      </c>
      <c r="N385">
        <f t="shared" si="165"/>
        <v>0.20676857124231129</v>
      </c>
      <c r="O385">
        <f t="shared" si="184"/>
        <v>0.9957296163006879</v>
      </c>
      <c r="P385">
        <f t="shared" si="185"/>
        <v>2083.0410755473526</v>
      </c>
      <c r="Q385">
        <f t="shared" si="186"/>
        <v>0.51908269981057675</v>
      </c>
      <c r="R385">
        <f t="shared" si="187"/>
        <v>5.9181460936518104E-2</v>
      </c>
      <c r="S385">
        <f t="shared" si="188"/>
        <v>2083.9162286328128</v>
      </c>
      <c r="T385">
        <f t="shared" si="189"/>
        <v>111.08565173853259</v>
      </c>
      <c r="U385">
        <f t="shared" si="166"/>
        <v>1335.3662643296916</v>
      </c>
      <c r="V385">
        <f t="shared" si="190"/>
        <v>0.16680613485916085</v>
      </c>
      <c r="W385">
        <f t="shared" si="167"/>
        <v>26628.987839640155</v>
      </c>
      <c r="X385">
        <f t="shared" si="168"/>
        <v>29507.134357614097</v>
      </c>
      <c r="Y385">
        <f t="shared" si="169"/>
        <v>144.33067404008059</v>
      </c>
      <c r="Z385">
        <f t="shared" si="191"/>
        <v>23.067528694015696</v>
      </c>
      <c r="AA385">
        <f t="shared" si="192"/>
        <v>0.18587131580640887</v>
      </c>
      <c r="AB385">
        <f t="shared" si="193"/>
        <v>373</v>
      </c>
      <c r="AC385">
        <f>$AL$7*INDEX(I_cur,MATCH(AB385-$AL$13,cpi_u,0))/INDEX(I_cur,MATCH(AB2-$AL$13,cpi_u,0))</f>
        <v>2069.4602077153013</v>
      </c>
      <c r="AD385" t="b">
        <f t="shared" si="194"/>
        <v>1</v>
      </c>
      <c r="AE385" t="b">
        <f t="shared" si="195"/>
        <v>1</v>
      </c>
      <c r="AF385" t="b">
        <f t="shared" si="170"/>
        <v>1</v>
      </c>
      <c r="AG385" t="b">
        <f t="shared" si="196"/>
        <v>1</v>
      </c>
      <c r="AH385" t="b">
        <f t="shared" si="171"/>
        <v>1</v>
      </c>
      <c r="AI385" t="b">
        <f t="shared" si="197"/>
        <v>1</v>
      </c>
    </row>
    <row r="386" spans="1:35" x14ac:dyDescent="0.35">
      <c r="A386">
        <v>384</v>
      </c>
      <c r="B386">
        <f t="shared" si="172"/>
        <v>113</v>
      </c>
      <c r="C386">
        <f t="shared" si="173"/>
        <v>2058</v>
      </c>
      <c r="D386">
        <f t="shared" si="174"/>
        <v>0.59920836835655589</v>
      </c>
      <c r="E386">
        <f t="shared" si="175"/>
        <v>7.3362467041818036E-2</v>
      </c>
      <c r="F386">
        <f t="shared" si="176"/>
        <v>3.6789142773879652E-3</v>
      </c>
      <c r="G386">
        <f t="shared" si="177"/>
        <v>4.6468176268120984E-2</v>
      </c>
      <c r="H386" t="b">
        <f t="shared" si="178"/>
        <v>0</v>
      </c>
      <c r="I386">
        <f t="shared" si="179"/>
        <v>1</v>
      </c>
      <c r="J386">
        <f t="shared" si="180"/>
        <v>2069.4602077152995</v>
      </c>
      <c r="K386">
        <f t="shared" si="181"/>
        <v>13.614361915868789</v>
      </c>
      <c r="L386">
        <f t="shared" si="182"/>
        <v>103.77740841662688</v>
      </c>
      <c r="M386">
        <f t="shared" si="183"/>
        <v>0.68272063971440089</v>
      </c>
      <c r="N386">
        <f t="shared" ref="N386:N449" si="198">INDEX(P_cur,MATCH(A386,curve_t,0))</f>
        <v>0.20588569515339977</v>
      </c>
      <c r="O386">
        <f t="shared" si="184"/>
        <v>0.99573012434333219</v>
      </c>
      <c r="P386">
        <f t="shared" si="185"/>
        <v>2083.0745696311683</v>
      </c>
      <c r="Q386">
        <f t="shared" si="186"/>
        <v>0.55733161562987898</v>
      </c>
      <c r="R386">
        <f t="shared" si="187"/>
        <v>6.5656557081837597E-2</v>
      </c>
      <c r="S386">
        <f t="shared" si="188"/>
        <v>2083.9518810802297</v>
      </c>
      <c r="T386">
        <f t="shared" si="189"/>
        <v>103.77740841662688</v>
      </c>
      <c r="U386">
        <f t="shared" ref="U386:U449" si="199">L387+M387+V387*O387+O387*U387</f>
        <v>1236.0300916896877</v>
      </c>
      <c r="V386">
        <f t="shared" si="190"/>
        <v>0.15439764180942897</v>
      </c>
      <c r="W386">
        <f t="shared" ref="W386:W449" si="200">P387+(1-E387)*(O387*(W387+$AL$14*W387))</f>
        <v>26599.496493208699</v>
      </c>
      <c r="X386">
        <f t="shared" ref="X386:X449" si="201">S387+(1-R387)*(O387*(X387+$AL$14*X387))</f>
        <v>29472.394311187287</v>
      </c>
      <c r="Y386">
        <f t="shared" ref="Y386:Y449" si="202">G386*(X386-W386)</f>
        <v>133.49832220612919</v>
      </c>
      <c r="Z386">
        <f t="shared" si="191"/>
        <v>21.45790646553575</v>
      </c>
      <c r="AA386">
        <f t="shared" si="192"/>
        <v>0.17295343704536337</v>
      </c>
      <c r="AB386">
        <f t="shared" si="193"/>
        <v>373</v>
      </c>
      <c r="AC386">
        <f>$AL$7*INDEX(I_cur,MATCH(AB386-$AL$13,cpi_u,0))/INDEX(I_cur,MATCH(AB2-$AL$13,cpi_u,0))</f>
        <v>2069.4602077153013</v>
      </c>
      <c r="AD386" t="b">
        <f t="shared" si="194"/>
        <v>1</v>
      </c>
      <c r="AE386" t="b">
        <f t="shared" si="195"/>
        <v>1</v>
      </c>
      <c r="AF386" t="b">
        <f t="shared" ref="AF386:AF449" si="203">IF(A386&gt;$AL$11,AND(G386=0,U386=0,Y386=0),TRUE)</f>
        <v>1</v>
      </c>
      <c r="AG386" t="b">
        <f t="shared" si="196"/>
        <v>1</v>
      </c>
      <c r="AH386" t="b">
        <f t="shared" ref="AH386:AH449" si="204">Y386&gt;=0</f>
        <v>1</v>
      </c>
      <c r="AI386" t="b">
        <f t="shared" si="197"/>
        <v>1</v>
      </c>
    </row>
    <row r="387" spans="1:35" x14ac:dyDescent="0.35">
      <c r="A387">
        <v>385</v>
      </c>
      <c r="B387">
        <f t="shared" ref="B387:B450" si="205">MIN(120,INT(($AL$9+A387-1)/12))</f>
        <v>113</v>
      </c>
      <c r="C387">
        <f t="shared" ref="C387:C450" si="206">INT(($AL$8+A387)/12)</f>
        <v>2059</v>
      </c>
      <c r="D387">
        <f t="shared" ref="D387:D450" si="207">IF(B387&gt;=120,1,INDEX(mort_v2_F,MATCH(B387,mort_age,0))*INDEX(cif,MATCH(B387,cif_age,0),MATCH(C387,cif_year,0)))</f>
        <v>0.59920836835655589</v>
      </c>
      <c r="E387">
        <f t="shared" ref="E387:E450" si="208">1-(1-D387)^(1/12)</f>
        <v>7.3362467041818036E-2</v>
      </c>
      <c r="F387">
        <f t="shared" ref="F387:F450" si="209">G386*E387</f>
        <v>3.4090200499634167E-3</v>
      </c>
      <c r="G387">
        <f t="shared" ref="G387:G450" si="210">G386-F387</f>
        <v>4.305915621815757E-2</v>
      </c>
      <c r="H387" t="b">
        <f t="shared" ref="H387:H450" si="211">AND(A387-$AL$10&gt;0,MOD(A387-$AL$10,12)=0)</f>
        <v>1</v>
      </c>
      <c r="I387">
        <f t="shared" ref="I387:I450" si="212">IF($AL$4="CPI",IF(H387,INDEX(I_cur,MATCH(A387-$AL$13,cpi_u,0))/INDEX(I_cur,MATCH(A387-$AL$13-12,cpi_u,0)),1),1)</f>
        <v>1.0300000000000002</v>
      </c>
      <c r="J387">
        <f t="shared" ref="J387:J450" si="213">J386*I387</f>
        <v>2131.5440139467592</v>
      </c>
      <c r="K387">
        <f t="shared" ref="K387:K450" si="214">$AL$17*(INDEX(I_cur,MATCH(A387-1,cpi_u,0))/$AL$18)</f>
        <v>13.647938605131079</v>
      </c>
      <c r="L387">
        <f t="shared" ref="L387:L450" si="215">G386*J387</f>
        <v>99.048962963336137</v>
      </c>
      <c r="M387">
        <f t="shared" ref="M387:M450" si="216">G386*K387</f>
        <v>0.63419481679972423</v>
      </c>
      <c r="N387">
        <f t="shared" si="198"/>
        <v>0.2050066932917366</v>
      </c>
      <c r="O387">
        <f t="shared" ref="O387:O450" si="217">N387/N386</f>
        <v>0.99573063169343423</v>
      </c>
      <c r="P387">
        <f t="shared" ref="P387:P450" si="218">J387+K387</f>
        <v>2145.1919525518902</v>
      </c>
      <c r="Q387">
        <f t="shared" ref="Q387:Q450" si="219">IF(B387&gt;=120,1,D387*$AL$15)</f>
        <v>0.55733161562987898</v>
      </c>
      <c r="R387">
        <f t="shared" ref="R387:R450" si="220">1-(1-Q387)^(1/12)</f>
        <v>6.5656557081837597E-2</v>
      </c>
      <c r="S387">
        <f t="shared" ref="S387:S450" si="221">J387+K387*$AL$16</f>
        <v>2146.0714276876593</v>
      </c>
      <c r="T387">
        <f t="shared" ref="T387:T450" si="222">L387</f>
        <v>99.048962963336137</v>
      </c>
      <c r="U387">
        <f t="shared" si="199"/>
        <v>1141.0766824564091</v>
      </c>
      <c r="V387">
        <f t="shared" ref="V387:V450" si="223">$AL$14*U387</f>
        <v>0.14253661790236338</v>
      </c>
      <c r="W387">
        <f t="shared" si="200"/>
        <v>26500.210005862351</v>
      </c>
      <c r="X387">
        <f t="shared" si="201"/>
        <v>29368.281869869203</v>
      </c>
      <c r="Y387">
        <f t="shared" si="202"/>
        <v>123.49675443717339</v>
      </c>
      <c r="Z387">
        <f t="shared" ref="Z387:Z450" si="224">N386*L387</f>
        <v>20.392764593929808</v>
      </c>
      <c r="AA387">
        <f t="shared" ref="AA387:AA450" si="225">N386*M387+N387*V387</f>
        <v>0.15979260142864549</v>
      </c>
      <c r="AB387">
        <f t="shared" ref="AB387:AB450" si="226">IF(H387,A387,AB386)</f>
        <v>385</v>
      </c>
      <c r="AC387">
        <f>$AL$7*INDEX(I_cur,MATCH(AB387-$AL$13,cpi_u,0))/INDEX(I_cur,MATCH(AB2-$AL$13,cpi_u,0))</f>
        <v>2131.5440139467605</v>
      </c>
      <c r="AD387" t="b">
        <f t="shared" ref="AD387:AD450" si="227">AND(G387&gt;=0,G387&lt;=G386)</f>
        <v>1</v>
      </c>
      <c r="AE387" t="b">
        <f t="shared" ref="AE387:AE450" si="228">AND(D387&gt;=0,D387&lt;=1,E387&gt;=0,E387&lt;=1,Q387&gt;=0,Q387&lt;=1,R387&gt;=0,R387&lt;=1,F387&lt;=G386)</f>
        <v>1</v>
      </c>
      <c r="AF387" t="b">
        <f t="shared" si="203"/>
        <v>1</v>
      </c>
      <c r="AG387" t="b">
        <f t="shared" ref="AG387:AG450" si="229">ABS(U387-((U386-L387-M387)/O387-V387))&lt;=0.000000000001*((ABS(U386)+ABS(L387)+ABS(M387))/O387+ABS(V387))</f>
        <v>1</v>
      </c>
      <c r="AH387" t="b">
        <f t="shared" si="204"/>
        <v>1</v>
      </c>
      <c r="AI387" t="b">
        <f t="shared" ref="AI387:AI450" si="230">ABS(J387-AC387)&lt;=0.000000000001*ABS(AC387)</f>
        <v>1</v>
      </c>
    </row>
    <row r="388" spans="1:35" x14ac:dyDescent="0.35">
      <c r="A388">
        <v>386</v>
      </c>
      <c r="B388">
        <f t="shared" si="205"/>
        <v>113</v>
      </c>
      <c r="C388">
        <f t="shared" si="206"/>
        <v>2059</v>
      </c>
      <c r="D388">
        <f t="shared" si="207"/>
        <v>0.59920836835655589</v>
      </c>
      <c r="E388">
        <f t="shared" si="208"/>
        <v>7.3362467041818036E-2</v>
      </c>
      <c r="F388">
        <f t="shared" si="209"/>
        <v>3.1589259289030789E-3</v>
      </c>
      <c r="G388">
        <f t="shared" si="210"/>
        <v>3.990023028925449E-2</v>
      </c>
      <c r="H388" t="b">
        <f t="shared" si="211"/>
        <v>0</v>
      </c>
      <c r="I388">
        <f t="shared" si="212"/>
        <v>1</v>
      </c>
      <c r="J388">
        <f t="shared" si="213"/>
        <v>2131.5440139467592</v>
      </c>
      <c r="K388">
        <f t="shared" si="214"/>
        <v>13.68159810356719</v>
      </c>
      <c r="L388">
        <f t="shared" si="215"/>
        <v>91.782486682412141</v>
      </c>
      <c r="M388">
        <f t="shared" si="216"/>
        <v>0.58911807005554795</v>
      </c>
      <c r="N388">
        <f t="shared" si="198"/>
        <v>0.20413154807613851</v>
      </c>
      <c r="O388">
        <f t="shared" si="217"/>
        <v>0.99573113832750471</v>
      </c>
      <c r="P388">
        <f t="shared" si="218"/>
        <v>2145.2256120503262</v>
      </c>
      <c r="Q388">
        <f t="shared" si="219"/>
        <v>0.55733161562987898</v>
      </c>
      <c r="R388">
        <f t="shared" si="220"/>
        <v>6.5656557081837597E-2</v>
      </c>
      <c r="S388">
        <f t="shared" si="221"/>
        <v>2146.107256209038</v>
      </c>
      <c r="T388">
        <f t="shared" si="222"/>
        <v>91.782486682412141</v>
      </c>
      <c r="U388">
        <f t="shared" si="199"/>
        <v>1053.0695040116682</v>
      </c>
      <c r="V388">
        <f t="shared" si="223"/>
        <v>0.13154327647360067</v>
      </c>
      <c r="W388">
        <f t="shared" si="200"/>
        <v>26392.567069851473</v>
      </c>
      <c r="X388">
        <f t="shared" si="201"/>
        <v>29256.336236627991</v>
      </c>
      <c r="Y388">
        <f t="shared" si="202"/>
        <v>114.26504924964949</v>
      </c>
      <c r="Z388">
        <f t="shared" si="224"/>
        <v>18.816024096854164</v>
      </c>
      <c r="AA388">
        <f t="shared" si="225"/>
        <v>0.14762528016606111</v>
      </c>
      <c r="AB388">
        <f t="shared" si="226"/>
        <v>385</v>
      </c>
      <c r="AC388">
        <f>$AL$7*INDEX(I_cur,MATCH(AB388-$AL$13,cpi_u,0))/INDEX(I_cur,MATCH(AB2-$AL$13,cpi_u,0))</f>
        <v>2131.5440139467605</v>
      </c>
      <c r="AD388" t="b">
        <f t="shared" si="227"/>
        <v>1</v>
      </c>
      <c r="AE388" t="b">
        <f t="shared" si="228"/>
        <v>1</v>
      </c>
      <c r="AF388" t="b">
        <f t="shared" si="203"/>
        <v>1</v>
      </c>
      <c r="AG388" t="b">
        <f t="shared" si="229"/>
        <v>1</v>
      </c>
      <c r="AH388" t="b">
        <f t="shared" si="204"/>
        <v>1</v>
      </c>
      <c r="AI388" t="b">
        <f t="shared" si="230"/>
        <v>1</v>
      </c>
    </row>
    <row r="389" spans="1:35" x14ac:dyDescent="0.35">
      <c r="A389">
        <v>387</v>
      </c>
      <c r="B389">
        <f t="shared" si="205"/>
        <v>113</v>
      </c>
      <c r="C389">
        <f t="shared" si="206"/>
        <v>2059</v>
      </c>
      <c r="D389">
        <f t="shared" si="207"/>
        <v>0.59920836835655589</v>
      </c>
      <c r="E389">
        <f t="shared" si="208"/>
        <v>7.3362467041818036E-2</v>
      </c>
      <c r="F389">
        <f t="shared" si="209"/>
        <v>2.9271793295563824E-3</v>
      </c>
      <c r="G389">
        <f t="shared" si="210"/>
        <v>3.6973050959698106E-2</v>
      </c>
      <c r="H389" t="b">
        <f t="shared" si="211"/>
        <v>0</v>
      </c>
      <c r="I389">
        <f t="shared" si="212"/>
        <v>1</v>
      </c>
      <c r="J389">
        <f t="shared" si="213"/>
        <v>2131.5440139467592</v>
      </c>
      <c r="K389">
        <f t="shared" si="214"/>
        <v>13.715340615406824</v>
      </c>
      <c r="L389">
        <f t="shared" si="215"/>
        <v>85.049097028157576</v>
      </c>
      <c r="M389">
        <f t="shared" si="216"/>
        <v>0.5472452490502977</v>
      </c>
      <c r="N389">
        <f t="shared" si="198"/>
        <v>0.20326024200353551</v>
      </c>
      <c r="O389">
        <f t="shared" si="217"/>
        <v>0.99573164422248928</v>
      </c>
      <c r="P389">
        <f t="shared" si="218"/>
        <v>2145.2593545621658</v>
      </c>
      <c r="Q389">
        <f t="shared" si="219"/>
        <v>0.55733161562987898</v>
      </c>
      <c r="R389">
        <f t="shared" si="220"/>
        <v>6.5656557081837597E-2</v>
      </c>
      <c r="S389">
        <f t="shared" si="221"/>
        <v>2146.1431730932163</v>
      </c>
      <c r="T389">
        <f t="shared" si="222"/>
        <v>85.049097028157576</v>
      </c>
      <c r="U389">
        <f t="shared" si="199"/>
        <v>971.49902924030539</v>
      </c>
      <c r="V389">
        <f t="shared" si="223"/>
        <v>0.12135397037931522</v>
      </c>
      <c r="W389">
        <f t="shared" si="200"/>
        <v>26275.868613041239</v>
      </c>
      <c r="X389">
        <f t="shared" si="201"/>
        <v>29135.972125482622</v>
      </c>
      <c r="Y389">
        <f t="shared" si="202"/>
        <v>105.7467529155068</v>
      </c>
      <c r="Z389">
        <f t="shared" si="224"/>
        <v>17.361203838835518</v>
      </c>
      <c r="AA389">
        <f t="shared" si="225"/>
        <v>0.13637645725333872</v>
      </c>
      <c r="AB389">
        <f t="shared" si="226"/>
        <v>385</v>
      </c>
      <c r="AC389">
        <f>$AL$7*INDEX(I_cur,MATCH(AB389-$AL$13,cpi_u,0))/INDEX(I_cur,MATCH(AB2-$AL$13,cpi_u,0))</f>
        <v>2131.5440139467605</v>
      </c>
      <c r="AD389" t="b">
        <f t="shared" si="227"/>
        <v>1</v>
      </c>
      <c r="AE389" t="b">
        <f t="shared" si="228"/>
        <v>1</v>
      </c>
      <c r="AF389" t="b">
        <f t="shared" si="203"/>
        <v>1</v>
      </c>
      <c r="AG389" t="b">
        <f t="shared" si="229"/>
        <v>1</v>
      </c>
      <c r="AH389" t="b">
        <f t="shared" si="204"/>
        <v>1</v>
      </c>
      <c r="AI389" t="b">
        <f t="shared" si="230"/>
        <v>1</v>
      </c>
    </row>
    <row r="390" spans="1:35" x14ac:dyDescent="0.35">
      <c r="A390">
        <v>388</v>
      </c>
      <c r="B390">
        <f t="shared" si="205"/>
        <v>113</v>
      </c>
      <c r="C390">
        <f t="shared" si="206"/>
        <v>2059</v>
      </c>
      <c r="D390">
        <f t="shared" si="207"/>
        <v>0.59920836835655589</v>
      </c>
      <c r="E390">
        <f t="shared" si="208"/>
        <v>7.3362467041818036E-2</v>
      </c>
      <c r="F390">
        <f t="shared" si="209"/>
        <v>2.7124342324663111E-3</v>
      </c>
      <c r="G390">
        <f t="shared" si="210"/>
        <v>3.4260616727231796E-2</v>
      </c>
      <c r="H390" t="b">
        <f t="shared" si="211"/>
        <v>0</v>
      </c>
      <c r="I390">
        <f t="shared" si="212"/>
        <v>1</v>
      </c>
      <c r="J390">
        <f t="shared" si="213"/>
        <v>2131.5440139467592</v>
      </c>
      <c r="K390">
        <f t="shared" si="214"/>
        <v>13.749166345383451</v>
      </c>
      <c r="L390">
        <f t="shared" si="215"/>
        <v>78.809685450492978</v>
      </c>
      <c r="M390">
        <f t="shared" si="216"/>
        <v>0.50834862794122848</v>
      </c>
      <c r="N390">
        <f t="shared" si="198"/>
        <v>0.20239275764875378</v>
      </c>
      <c r="O390">
        <f t="shared" si="217"/>
        <v>0.99573214935576704</v>
      </c>
      <c r="P390">
        <f t="shared" si="218"/>
        <v>2145.2931802921426</v>
      </c>
      <c r="Q390">
        <f t="shared" si="219"/>
        <v>0.55733161562987898</v>
      </c>
      <c r="R390">
        <f t="shared" si="220"/>
        <v>6.5656557081837597E-2</v>
      </c>
      <c r="S390">
        <f t="shared" si="221"/>
        <v>2146.1791785581204</v>
      </c>
      <c r="T390">
        <f t="shared" si="222"/>
        <v>78.809685450492978</v>
      </c>
      <c r="U390">
        <f t="shared" si="199"/>
        <v>895.89310100361183</v>
      </c>
      <c r="V390">
        <f t="shared" si="223"/>
        <v>0.11190972051432968</v>
      </c>
      <c r="W390">
        <f t="shared" si="200"/>
        <v>26149.357092323393</v>
      </c>
      <c r="X390">
        <f t="shared" si="201"/>
        <v>29006.560528914506</v>
      </c>
      <c r="Y390">
        <f t="shared" si="202"/>
        <v>97.889551852777657</v>
      </c>
      <c r="Z390">
        <f t="shared" si="224"/>
        <v>16.018875736889715</v>
      </c>
      <c r="AA390">
        <f t="shared" si="225"/>
        <v>0.12597678208009583</v>
      </c>
      <c r="AB390">
        <f t="shared" si="226"/>
        <v>385</v>
      </c>
      <c r="AC390">
        <f>$AL$7*INDEX(I_cur,MATCH(AB390-$AL$13,cpi_u,0))/INDEX(I_cur,MATCH(AB2-$AL$13,cpi_u,0))</f>
        <v>2131.5440139467605</v>
      </c>
      <c r="AD390" t="b">
        <f t="shared" si="227"/>
        <v>1</v>
      </c>
      <c r="AE390" t="b">
        <f t="shared" si="228"/>
        <v>1</v>
      </c>
      <c r="AF390" t="b">
        <f t="shared" si="203"/>
        <v>1</v>
      </c>
      <c r="AG390" t="b">
        <f t="shared" si="229"/>
        <v>1</v>
      </c>
      <c r="AH390" t="b">
        <f t="shared" si="204"/>
        <v>1</v>
      </c>
      <c r="AI390" t="b">
        <f t="shared" si="230"/>
        <v>1</v>
      </c>
    </row>
    <row r="391" spans="1:35" x14ac:dyDescent="0.35">
      <c r="A391">
        <v>389</v>
      </c>
      <c r="B391">
        <f t="shared" si="205"/>
        <v>113</v>
      </c>
      <c r="C391">
        <f t="shared" si="206"/>
        <v>2059</v>
      </c>
      <c r="D391">
        <f t="shared" si="207"/>
        <v>0.59920836835655589</v>
      </c>
      <c r="E391">
        <f t="shared" si="208"/>
        <v>7.3362467041818036E-2</v>
      </c>
      <c r="F391">
        <f t="shared" si="209"/>
        <v>2.5134433654839024E-3</v>
      </c>
      <c r="G391">
        <f t="shared" si="210"/>
        <v>3.1747173361747892E-2</v>
      </c>
      <c r="H391" t="b">
        <f t="shared" si="211"/>
        <v>0</v>
      </c>
      <c r="I391">
        <f t="shared" si="212"/>
        <v>1</v>
      </c>
      <c r="J391">
        <f t="shared" si="213"/>
        <v>2131.5440139467592</v>
      </c>
      <c r="K391">
        <f t="shared" si="214"/>
        <v>13.783075498735441</v>
      </c>
      <c r="L391">
        <f t="shared" si="215"/>
        <v>73.028012499055137</v>
      </c>
      <c r="M391">
        <f t="shared" si="216"/>
        <v>0.47221666698467418</v>
      </c>
      <c r="N391">
        <f t="shared" si="198"/>
        <v>0.20152907766429584</v>
      </c>
      <c r="O391">
        <f t="shared" si="217"/>
        <v>0.99573265370514474</v>
      </c>
      <c r="P391">
        <f t="shared" si="218"/>
        <v>2145.3270894454945</v>
      </c>
      <c r="Q391">
        <f t="shared" si="219"/>
        <v>0.55733161562987898</v>
      </c>
      <c r="R391">
        <f t="shared" si="220"/>
        <v>6.5656557081837597E-2</v>
      </c>
      <c r="S391">
        <f t="shared" si="221"/>
        <v>2146.215272822214</v>
      </c>
      <c r="T391">
        <f t="shared" si="222"/>
        <v>73.028012499055137</v>
      </c>
      <c r="U391">
        <f t="shared" si="199"/>
        <v>825.8141912954278</v>
      </c>
      <c r="V391">
        <f t="shared" si="223"/>
        <v>0.10315587344194307</v>
      </c>
      <c r="W391">
        <f t="shared" si="200"/>
        <v>26012.21160339428</v>
      </c>
      <c r="X391">
        <f t="shared" si="201"/>
        <v>28867.425452083244</v>
      </c>
      <c r="Y391">
        <f t="shared" si="202"/>
        <v>90.644969039191935</v>
      </c>
      <c r="Z391">
        <f t="shared" si="224"/>
        <v>14.780340835291428</v>
      </c>
      <c r="AA391">
        <f t="shared" si="225"/>
        <v>0.11636214146914105</v>
      </c>
      <c r="AB391">
        <f t="shared" si="226"/>
        <v>385</v>
      </c>
      <c r="AC391">
        <f>$AL$7*INDEX(I_cur,MATCH(AB391-$AL$13,cpi_u,0))/INDEX(I_cur,MATCH(AB2-$AL$13,cpi_u,0))</f>
        <v>2131.5440139467605</v>
      </c>
      <c r="AD391" t="b">
        <f t="shared" si="227"/>
        <v>1</v>
      </c>
      <c r="AE391" t="b">
        <f t="shared" si="228"/>
        <v>1</v>
      </c>
      <c r="AF391" t="b">
        <f t="shared" si="203"/>
        <v>1</v>
      </c>
      <c r="AG391" t="b">
        <f t="shared" si="229"/>
        <v>1</v>
      </c>
      <c r="AH391" t="b">
        <f t="shared" si="204"/>
        <v>1</v>
      </c>
      <c r="AI391" t="b">
        <f t="shared" si="230"/>
        <v>1</v>
      </c>
    </row>
    <row r="392" spans="1:35" x14ac:dyDescent="0.35">
      <c r="A392">
        <v>390</v>
      </c>
      <c r="B392">
        <f t="shared" si="205"/>
        <v>113</v>
      </c>
      <c r="C392">
        <f t="shared" si="206"/>
        <v>2059</v>
      </c>
      <c r="D392">
        <f t="shared" si="207"/>
        <v>0.59920836835655589</v>
      </c>
      <c r="E392">
        <f t="shared" si="208"/>
        <v>7.3362467041818036E-2</v>
      </c>
      <c r="F392">
        <f t="shared" si="209"/>
        <v>2.3290509594221134E-3</v>
      </c>
      <c r="G392">
        <f t="shared" si="210"/>
        <v>2.9418122402325778E-2</v>
      </c>
      <c r="H392" t="b">
        <f t="shared" si="211"/>
        <v>0</v>
      </c>
      <c r="I392">
        <f t="shared" si="212"/>
        <v>1</v>
      </c>
      <c r="J392">
        <f t="shared" si="213"/>
        <v>2131.5440139467592</v>
      </c>
      <c r="K392">
        <f t="shared" si="214"/>
        <v>13.81706828120735</v>
      </c>
      <c r="L392">
        <f t="shared" si="215"/>
        <v>67.670497338963727</v>
      </c>
      <c r="M392">
        <f t="shared" si="216"/>
        <v>0.43865286207459769</v>
      </c>
      <c r="N392">
        <f t="shared" si="198"/>
        <v>0.20066918478011708</v>
      </c>
      <c r="O392">
        <f t="shared" si="217"/>
        <v>0.99573315724884548</v>
      </c>
      <c r="P392">
        <f t="shared" si="218"/>
        <v>2145.3610822279666</v>
      </c>
      <c r="Q392">
        <f t="shared" si="219"/>
        <v>0.55733161562987898</v>
      </c>
      <c r="R392">
        <f t="shared" si="220"/>
        <v>6.5656557081837597E-2</v>
      </c>
      <c r="S392">
        <f t="shared" si="221"/>
        <v>2146.2514561045004</v>
      </c>
      <c r="T392">
        <f t="shared" si="222"/>
        <v>67.670497338963727</v>
      </c>
      <c r="U392">
        <f t="shared" si="199"/>
        <v>760.85686142242912</v>
      </c>
      <c r="V392">
        <f t="shared" si="223"/>
        <v>9.5041784134523466E-2</v>
      </c>
      <c r="W392">
        <f t="shared" si="200"/>
        <v>25863.542581571306</v>
      </c>
      <c r="X392">
        <f t="shared" si="201"/>
        <v>28717.840403128084</v>
      </c>
      <c r="Y392">
        <f t="shared" si="202"/>
        <v>83.968082687249122</v>
      </c>
      <c r="Z392">
        <f t="shared" si="224"/>
        <v>13.637572913805545</v>
      </c>
      <c r="AA392">
        <f t="shared" si="225"/>
        <v>0.10747326405101994</v>
      </c>
      <c r="AB392">
        <f t="shared" si="226"/>
        <v>385</v>
      </c>
      <c r="AC392">
        <f>$AL$7*INDEX(I_cur,MATCH(AB392-$AL$13,cpi_u,0))/INDEX(I_cur,MATCH(AB2-$AL$13,cpi_u,0))</f>
        <v>2131.5440139467605</v>
      </c>
      <c r="AD392" t="b">
        <f t="shared" si="227"/>
        <v>1</v>
      </c>
      <c r="AE392" t="b">
        <f t="shared" si="228"/>
        <v>1</v>
      </c>
      <c r="AF392" t="b">
        <f t="shared" si="203"/>
        <v>1</v>
      </c>
      <c r="AG392" t="b">
        <f t="shared" si="229"/>
        <v>1</v>
      </c>
      <c r="AH392" t="b">
        <f t="shared" si="204"/>
        <v>1</v>
      </c>
      <c r="AI392" t="b">
        <f t="shared" si="230"/>
        <v>1</v>
      </c>
    </row>
    <row r="393" spans="1:35" x14ac:dyDescent="0.35">
      <c r="A393">
        <v>391</v>
      </c>
      <c r="B393">
        <f t="shared" si="205"/>
        <v>113</v>
      </c>
      <c r="C393">
        <f t="shared" si="206"/>
        <v>2059</v>
      </c>
      <c r="D393">
        <f t="shared" si="207"/>
        <v>0.59920836835655589</v>
      </c>
      <c r="E393">
        <f t="shared" si="208"/>
        <v>7.3362467041818036E-2</v>
      </c>
      <c r="F393">
        <f t="shared" si="209"/>
        <v>2.1581860351727938E-3</v>
      </c>
      <c r="G393">
        <f t="shared" si="210"/>
        <v>2.7259936367152984E-2</v>
      </c>
      <c r="H393" t="b">
        <f t="shared" si="211"/>
        <v>0</v>
      </c>
      <c r="I393">
        <f t="shared" si="212"/>
        <v>1</v>
      </c>
      <c r="J393">
        <f t="shared" si="213"/>
        <v>2131.5440139467592</v>
      </c>
      <c r="K393">
        <f t="shared" si="214"/>
        <v>13.851144899051146</v>
      </c>
      <c r="L393">
        <f t="shared" si="215"/>
        <v>62.706022708230563</v>
      </c>
      <c r="M393">
        <f t="shared" si="216"/>
        <v>0.40747467605263693</v>
      </c>
      <c r="N393">
        <f t="shared" si="198"/>
        <v>0.19981306180340189</v>
      </c>
      <c r="O393">
        <f t="shared" si="217"/>
        <v>0.99573365996551344</v>
      </c>
      <c r="P393">
        <f t="shared" si="218"/>
        <v>2145.3951588458103</v>
      </c>
      <c r="Q393">
        <f t="shared" si="219"/>
        <v>0.55733161562987898</v>
      </c>
      <c r="R393">
        <f t="shared" si="220"/>
        <v>6.5656557081837597E-2</v>
      </c>
      <c r="S393">
        <f t="shared" si="221"/>
        <v>2146.2877286245216</v>
      </c>
      <c r="T393">
        <f t="shared" si="222"/>
        <v>62.706022708230563</v>
      </c>
      <c r="U393">
        <f t="shared" si="199"/>
        <v>700.64540846458124</v>
      </c>
      <c r="V393">
        <f t="shared" si="223"/>
        <v>8.752052198312836E-2</v>
      </c>
      <c r="W393">
        <f t="shared" si="200"/>
        <v>25702.386059449065</v>
      </c>
      <c r="X393">
        <f t="shared" si="201"/>
        <v>28557.024621338718</v>
      </c>
      <c r="Y393">
        <f t="shared" si="202"/>
        <v>77.81726554833304</v>
      </c>
      <c r="Z393">
        <f t="shared" si="224"/>
        <v>12.583166457664136</v>
      </c>
      <c r="AA393">
        <f t="shared" si="225"/>
        <v>9.9255354530105769E-2</v>
      </c>
      <c r="AB393">
        <f t="shared" si="226"/>
        <v>385</v>
      </c>
      <c r="AC393">
        <f>$AL$7*INDEX(I_cur,MATCH(AB393-$AL$13,cpi_u,0))/INDEX(I_cur,MATCH(AB2-$AL$13,cpi_u,0))</f>
        <v>2131.5440139467605</v>
      </c>
      <c r="AD393" t="b">
        <f t="shared" si="227"/>
        <v>1</v>
      </c>
      <c r="AE393" t="b">
        <f t="shared" si="228"/>
        <v>1</v>
      </c>
      <c r="AF393" t="b">
        <f t="shared" si="203"/>
        <v>1</v>
      </c>
      <c r="AG393" t="b">
        <f t="shared" si="229"/>
        <v>1</v>
      </c>
      <c r="AH393" t="b">
        <f t="shared" si="204"/>
        <v>1</v>
      </c>
      <c r="AI393" t="b">
        <f t="shared" si="230"/>
        <v>1</v>
      </c>
    </row>
    <row r="394" spans="1:35" x14ac:dyDescent="0.35">
      <c r="A394">
        <v>392</v>
      </c>
      <c r="B394">
        <f t="shared" si="205"/>
        <v>113</v>
      </c>
      <c r="C394">
        <f t="shared" si="206"/>
        <v>2059</v>
      </c>
      <c r="D394">
        <f t="shared" si="207"/>
        <v>0.59920836835655589</v>
      </c>
      <c r="E394">
        <f t="shared" si="208"/>
        <v>7.3362467041818036E-2</v>
      </c>
      <c r="F394">
        <f t="shared" si="209"/>
        <v>1.9998561832973178E-3</v>
      </c>
      <c r="G394">
        <f t="shared" si="210"/>
        <v>2.5260080183855664E-2</v>
      </c>
      <c r="H394" t="b">
        <f t="shared" si="211"/>
        <v>0</v>
      </c>
      <c r="I394">
        <f t="shared" si="212"/>
        <v>1</v>
      </c>
      <c r="J394">
        <f t="shared" si="213"/>
        <v>2131.5440139467592</v>
      </c>
      <c r="K394">
        <f t="shared" si="214"/>
        <v>13.885305559027476</v>
      </c>
      <c r="L394">
        <f t="shared" si="215"/>
        <v>58.105754183974504</v>
      </c>
      <c r="M394">
        <f t="shared" si="216"/>
        <v>0.37851254597756456</v>
      </c>
      <c r="N394">
        <f t="shared" si="198"/>
        <v>0.19896069161833529</v>
      </c>
      <c r="O394">
        <f t="shared" si="217"/>
        <v>0.99573416183419861</v>
      </c>
      <c r="P394">
        <f t="shared" si="218"/>
        <v>2145.4293195057867</v>
      </c>
      <c r="Q394">
        <f t="shared" si="219"/>
        <v>0.55733161562987898</v>
      </c>
      <c r="R394">
        <f t="shared" si="220"/>
        <v>6.5656557081837597E-2</v>
      </c>
      <c r="S394">
        <f t="shared" si="221"/>
        <v>2146.324090602363</v>
      </c>
      <c r="T394">
        <f t="shared" si="222"/>
        <v>58.105754183974504</v>
      </c>
      <c r="U394">
        <f t="shared" si="199"/>
        <v>644.83168435317657</v>
      </c>
      <c r="V394">
        <f t="shared" si="223"/>
        <v>8.0548598369502927E-2</v>
      </c>
      <c r="W394">
        <f t="shared" si="200"/>
        <v>25527.697444337664</v>
      </c>
      <c r="X394">
        <f t="shared" si="201"/>
        <v>28384.13902361978</v>
      </c>
      <c r="Y394">
        <f t="shared" si="202"/>
        <v>72.153943333165572</v>
      </c>
      <c r="Z394">
        <f t="shared" si="224"/>
        <v>11.610288651895775</v>
      </c>
      <c r="AA394">
        <f t="shared" si="225"/>
        <v>9.1657755583261918E-2</v>
      </c>
      <c r="AB394">
        <f t="shared" si="226"/>
        <v>385</v>
      </c>
      <c r="AC394">
        <f>$AL$7*INDEX(I_cur,MATCH(AB394-$AL$13,cpi_u,0))/INDEX(I_cur,MATCH(AB2-$AL$13,cpi_u,0))</f>
        <v>2131.5440139467605</v>
      </c>
      <c r="AD394" t="b">
        <f t="shared" si="227"/>
        <v>1</v>
      </c>
      <c r="AE394" t="b">
        <f t="shared" si="228"/>
        <v>1</v>
      </c>
      <c r="AF394" t="b">
        <f t="shared" si="203"/>
        <v>1</v>
      </c>
      <c r="AG394" t="b">
        <f t="shared" si="229"/>
        <v>1</v>
      </c>
      <c r="AH394" t="b">
        <f t="shared" si="204"/>
        <v>1</v>
      </c>
      <c r="AI394" t="b">
        <f t="shared" si="230"/>
        <v>1</v>
      </c>
    </row>
    <row r="395" spans="1:35" x14ac:dyDescent="0.35">
      <c r="A395">
        <v>393</v>
      </c>
      <c r="B395">
        <f t="shared" si="205"/>
        <v>113</v>
      </c>
      <c r="C395">
        <f t="shared" si="206"/>
        <v>2059</v>
      </c>
      <c r="D395">
        <f t="shared" si="207"/>
        <v>0.59920836835655589</v>
      </c>
      <c r="E395">
        <f t="shared" si="208"/>
        <v>7.3362467041818036E-2</v>
      </c>
      <c r="F395">
        <f t="shared" si="209"/>
        <v>1.8531417999617921E-3</v>
      </c>
      <c r="G395">
        <f t="shared" si="210"/>
        <v>2.340693838389387E-2</v>
      </c>
      <c r="H395" t="b">
        <f t="shared" si="211"/>
        <v>0</v>
      </c>
      <c r="I395">
        <f t="shared" si="212"/>
        <v>1</v>
      </c>
      <c r="J395">
        <f t="shared" si="213"/>
        <v>2131.5440139467592</v>
      </c>
      <c r="K395">
        <f t="shared" si="214"/>
        <v>13.919550468406902</v>
      </c>
      <c r="L395">
        <f t="shared" si="215"/>
        <v>53.84297270771269</v>
      </c>
      <c r="M395">
        <f t="shared" si="216"/>
        <v>0.35160896095518401</v>
      </c>
      <c r="N395">
        <f t="shared" si="198"/>
        <v>0.19811205718587338</v>
      </c>
      <c r="O395">
        <f t="shared" si="217"/>
        <v>0.99573466283435608</v>
      </c>
      <c r="P395">
        <f t="shared" si="218"/>
        <v>2145.4635644151663</v>
      </c>
      <c r="Q395">
        <f t="shared" si="219"/>
        <v>0.55733161562987898</v>
      </c>
      <c r="R395">
        <f t="shared" si="220"/>
        <v>6.5656557081837597E-2</v>
      </c>
      <c r="S395">
        <f t="shared" si="221"/>
        <v>2146.3605422586511</v>
      </c>
      <c r="T395">
        <f t="shared" si="222"/>
        <v>53.84297270771269</v>
      </c>
      <c r="U395">
        <f t="shared" si="199"/>
        <v>593.09307490592232</v>
      </c>
      <c r="V395">
        <f t="shared" si="223"/>
        <v>7.4085714218976417E-2</v>
      </c>
      <c r="W395">
        <f t="shared" si="200"/>
        <v>25338.344775326317</v>
      </c>
      <c r="X395">
        <f t="shared" si="201"/>
        <v>28198.281848210743</v>
      </c>
      <c r="Y395">
        <f t="shared" si="202"/>
        <v>66.942370846819557</v>
      </c>
      <c r="Z395">
        <f t="shared" si="224"/>
        <v>10.712635088713668</v>
      </c>
      <c r="AA395">
        <f t="shared" si="225"/>
        <v>8.4633635302853796E-2</v>
      </c>
      <c r="AB395">
        <f t="shared" si="226"/>
        <v>385</v>
      </c>
      <c r="AC395">
        <f>$AL$7*INDEX(I_cur,MATCH(AB395-$AL$13,cpi_u,0))/INDEX(I_cur,MATCH(AB2-$AL$13,cpi_u,0))</f>
        <v>2131.5440139467605</v>
      </c>
      <c r="AD395" t="b">
        <f t="shared" si="227"/>
        <v>1</v>
      </c>
      <c r="AE395" t="b">
        <f t="shared" si="228"/>
        <v>1</v>
      </c>
      <c r="AF395" t="b">
        <f t="shared" si="203"/>
        <v>1</v>
      </c>
      <c r="AG395" t="b">
        <f t="shared" si="229"/>
        <v>1</v>
      </c>
      <c r="AH395" t="b">
        <f t="shared" si="204"/>
        <v>1</v>
      </c>
      <c r="AI395" t="b">
        <f t="shared" si="230"/>
        <v>1</v>
      </c>
    </row>
    <row r="396" spans="1:35" x14ac:dyDescent="0.35">
      <c r="A396">
        <v>394</v>
      </c>
      <c r="B396">
        <f t="shared" si="205"/>
        <v>113</v>
      </c>
      <c r="C396">
        <f t="shared" si="206"/>
        <v>2059</v>
      </c>
      <c r="D396">
        <f t="shared" si="207"/>
        <v>0.59920836835655589</v>
      </c>
      <c r="E396">
        <f t="shared" si="208"/>
        <v>7.3362467041818036E-2</v>
      </c>
      <c r="F396">
        <f t="shared" si="209"/>
        <v>1.7171907457382797E-3</v>
      </c>
      <c r="G396">
        <f t="shared" si="210"/>
        <v>2.168974763815559E-2</v>
      </c>
      <c r="H396" t="b">
        <f t="shared" si="211"/>
        <v>0</v>
      </c>
      <c r="I396">
        <f t="shared" si="212"/>
        <v>1</v>
      </c>
      <c r="J396">
        <f t="shared" si="213"/>
        <v>2131.5440139467592</v>
      </c>
      <c r="K396">
        <f t="shared" si="214"/>
        <v>13.953879834971188</v>
      </c>
      <c r="L396">
        <f t="shared" si="215"/>
        <v>49.892919397009607</v>
      </c>
      <c r="M396">
        <f t="shared" si="216"/>
        <v>0.32661760551342978</v>
      </c>
      <c r="N396">
        <f t="shared" si="198"/>
        <v>0.19726714154351163</v>
      </c>
      <c r="O396">
        <f t="shared" si="217"/>
        <v>0.99573516294584219</v>
      </c>
      <c r="P396">
        <f t="shared" si="218"/>
        <v>2145.4978937817305</v>
      </c>
      <c r="Q396">
        <f t="shared" si="219"/>
        <v>0.55733161562987898</v>
      </c>
      <c r="R396">
        <f t="shared" si="220"/>
        <v>6.5656557081837597E-2</v>
      </c>
      <c r="S396">
        <f t="shared" si="221"/>
        <v>2146.3970838145574</v>
      </c>
      <c r="T396">
        <f t="shared" si="222"/>
        <v>49.892919397009607</v>
      </c>
      <c r="U396">
        <f t="shared" si="199"/>
        <v>545.13062708714597</v>
      </c>
      <c r="V396">
        <f t="shared" si="223"/>
        <v>6.8094526068772393E-2</v>
      </c>
      <c r="W396">
        <f t="shared" si="200"/>
        <v>25133.101416458056</v>
      </c>
      <c r="X396">
        <f t="shared" si="201"/>
        <v>27998.483973052163</v>
      </c>
      <c r="Y396">
        <f t="shared" si="202"/>
        <v>62.149424539299275</v>
      </c>
      <c r="Z396">
        <f t="shared" si="224"/>
        <v>9.8843889007505386</v>
      </c>
      <c r="AA396">
        <f t="shared" si="225"/>
        <v>7.8139698253736498E-2</v>
      </c>
      <c r="AB396">
        <f t="shared" si="226"/>
        <v>385</v>
      </c>
      <c r="AC396">
        <f>$AL$7*INDEX(I_cur,MATCH(AB396-$AL$13,cpi_u,0))/INDEX(I_cur,MATCH(AB2-$AL$13,cpi_u,0))</f>
        <v>2131.5440139467605</v>
      </c>
      <c r="AD396" t="b">
        <f t="shared" si="227"/>
        <v>1</v>
      </c>
      <c r="AE396" t="b">
        <f t="shared" si="228"/>
        <v>1</v>
      </c>
      <c r="AF396" t="b">
        <f t="shared" si="203"/>
        <v>1</v>
      </c>
      <c r="AG396" t="b">
        <f t="shared" si="229"/>
        <v>1</v>
      </c>
      <c r="AH396" t="b">
        <f t="shared" si="204"/>
        <v>1</v>
      </c>
      <c r="AI396" t="b">
        <f t="shared" si="230"/>
        <v>1</v>
      </c>
    </row>
    <row r="397" spans="1:35" x14ac:dyDescent="0.35">
      <c r="A397">
        <v>395</v>
      </c>
      <c r="B397">
        <f t="shared" si="205"/>
        <v>113</v>
      </c>
      <c r="C397">
        <f t="shared" si="206"/>
        <v>2059</v>
      </c>
      <c r="D397">
        <f t="shared" si="207"/>
        <v>0.59920836835655589</v>
      </c>
      <c r="E397">
        <f t="shared" si="208"/>
        <v>7.3362467041818036E-2</v>
      </c>
      <c r="F397">
        <f t="shared" si="209"/>
        <v>1.5912133962495401E-3</v>
      </c>
      <c r="G397">
        <f t="shared" si="210"/>
        <v>2.0098534241906049E-2</v>
      </c>
      <c r="H397" t="b">
        <f t="shared" si="211"/>
        <v>0</v>
      </c>
      <c r="I397">
        <f t="shared" si="212"/>
        <v>1</v>
      </c>
      <c r="J397">
        <f t="shared" si="213"/>
        <v>2131.5440139467592</v>
      </c>
      <c r="K397">
        <f t="shared" si="214"/>
        <v>13.988293867014537</v>
      </c>
      <c r="L397">
        <f t="shared" si="215"/>
        <v>46.232651742126407</v>
      </c>
      <c r="M397">
        <f t="shared" si="216"/>
        <v>0.30340256386390485</v>
      </c>
      <c r="N397">
        <f t="shared" si="198"/>
        <v>0.19642592780505053</v>
      </c>
      <c r="O397">
        <f t="shared" si="217"/>
        <v>0.99573566214890608</v>
      </c>
      <c r="P397">
        <f t="shared" si="218"/>
        <v>2145.5323078137735</v>
      </c>
      <c r="Q397">
        <f t="shared" si="219"/>
        <v>0.55733161562987898</v>
      </c>
      <c r="R397">
        <f t="shared" si="220"/>
        <v>6.5656557081837597E-2</v>
      </c>
      <c r="S397">
        <f t="shared" si="221"/>
        <v>2146.433715491798</v>
      </c>
      <c r="T397">
        <f t="shared" si="222"/>
        <v>46.232651742126407</v>
      </c>
      <c r="U397">
        <f t="shared" si="199"/>
        <v>500.66731362166416</v>
      </c>
      <c r="V397">
        <f t="shared" si="223"/>
        <v>6.2540429293734226E-2</v>
      </c>
      <c r="W397">
        <f t="shared" si="200"/>
        <v>24910.638138862771</v>
      </c>
      <c r="X397">
        <f t="shared" si="201"/>
        <v>27783.703884501148</v>
      </c>
      <c r="Y397">
        <f t="shared" si="202"/>
        <v>57.744410267960269</v>
      </c>
      <c r="Z397">
        <f t="shared" si="224"/>
        <v>9.1201830551459295</v>
      </c>
      <c r="AA397">
        <f t="shared" si="225"/>
        <v>7.2135918359753151E-2</v>
      </c>
      <c r="AB397">
        <f t="shared" si="226"/>
        <v>385</v>
      </c>
      <c r="AC397">
        <f>$AL$7*INDEX(I_cur,MATCH(AB397-$AL$13,cpi_u,0))/INDEX(I_cur,MATCH(AB2-$AL$13,cpi_u,0))</f>
        <v>2131.5440139467605</v>
      </c>
      <c r="AD397" t="b">
        <f t="shared" si="227"/>
        <v>1</v>
      </c>
      <c r="AE397" t="b">
        <f t="shared" si="228"/>
        <v>1</v>
      </c>
      <c r="AF397" t="b">
        <f t="shared" si="203"/>
        <v>1</v>
      </c>
      <c r="AG397" t="b">
        <f t="shared" si="229"/>
        <v>1</v>
      </c>
      <c r="AH397" t="b">
        <f t="shared" si="204"/>
        <v>1</v>
      </c>
      <c r="AI397" t="b">
        <f t="shared" si="230"/>
        <v>1</v>
      </c>
    </row>
    <row r="398" spans="1:35" x14ac:dyDescent="0.35">
      <c r="A398">
        <v>396</v>
      </c>
      <c r="B398">
        <f t="shared" si="205"/>
        <v>114</v>
      </c>
      <c r="C398">
        <f t="shared" si="206"/>
        <v>2059</v>
      </c>
      <c r="D398">
        <f t="shared" si="207"/>
        <v>0.6404296554201131</v>
      </c>
      <c r="E398">
        <f t="shared" si="208"/>
        <v>8.1705487991673986E-2</v>
      </c>
      <c r="F398">
        <f t="shared" si="209"/>
        <v>1.642160548152303E-3</v>
      </c>
      <c r="G398">
        <f t="shared" si="210"/>
        <v>1.8456373693753747E-2</v>
      </c>
      <c r="H398" t="b">
        <f t="shared" si="211"/>
        <v>0</v>
      </c>
      <c r="I398">
        <f t="shared" si="212"/>
        <v>1</v>
      </c>
      <c r="J398">
        <f t="shared" si="213"/>
        <v>2131.5440139467592</v>
      </c>
      <c r="K398">
        <f t="shared" si="214"/>
        <v>14.022792773344852</v>
      </c>
      <c r="L398">
        <f t="shared" si="215"/>
        <v>42.840910352438804</v>
      </c>
      <c r="M398">
        <f t="shared" si="216"/>
        <v>0.2818375807222242</v>
      </c>
      <c r="N398">
        <f t="shared" si="198"/>
        <v>0.19558839916035936</v>
      </c>
      <c r="O398">
        <f t="shared" si="217"/>
        <v>0.995736160424186</v>
      </c>
      <c r="P398">
        <f t="shared" si="218"/>
        <v>2145.5668067201041</v>
      </c>
      <c r="Q398">
        <f t="shared" si="219"/>
        <v>0.59567207903242747</v>
      </c>
      <c r="R398">
        <f t="shared" si="220"/>
        <v>7.2683876476266396E-2</v>
      </c>
      <c r="S398">
        <f t="shared" si="221"/>
        <v>2146.4704375126371</v>
      </c>
      <c r="T398">
        <f t="shared" si="222"/>
        <v>42.840910352438804</v>
      </c>
      <c r="U398">
        <f t="shared" si="199"/>
        <v>459.446424888217</v>
      </c>
      <c r="V398">
        <f t="shared" si="223"/>
        <v>5.7391357231068842E-2</v>
      </c>
      <c r="W398">
        <f t="shared" si="200"/>
        <v>24893.645550951813</v>
      </c>
      <c r="X398">
        <f t="shared" si="201"/>
        <v>27761.621057881588</v>
      </c>
      <c r="Y398">
        <f t="shared" si="202"/>
        <v>52.932427700428775</v>
      </c>
      <c r="Z398">
        <f t="shared" si="224"/>
        <v>8.4150655639907868</v>
      </c>
      <c r="AA398">
        <f t="shared" si="225"/>
        <v>6.6585291970158778E-2</v>
      </c>
      <c r="AB398">
        <f t="shared" si="226"/>
        <v>385</v>
      </c>
      <c r="AC398">
        <f>$AL$7*INDEX(I_cur,MATCH(AB398-$AL$13,cpi_u,0))/INDEX(I_cur,MATCH(AB2-$AL$13,cpi_u,0))</f>
        <v>2131.5440139467605</v>
      </c>
      <c r="AD398" t="b">
        <f t="shared" si="227"/>
        <v>1</v>
      </c>
      <c r="AE398" t="b">
        <f t="shared" si="228"/>
        <v>1</v>
      </c>
      <c r="AF398" t="b">
        <f t="shared" si="203"/>
        <v>1</v>
      </c>
      <c r="AG398" t="b">
        <f t="shared" si="229"/>
        <v>1</v>
      </c>
      <c r="AH398" t="b">
        <f t="shared" si="204"/>
        <v>1</v>
      </c>
      <c r="AI398" t="b">
        <f t="shared" si="230"/>
        <v>1</v>
      </c>
    </row>
    <row r="399" spans="1:35" x14ac:dyDescent="0.35">
      <c r="A399">
        <v>397</v>
      </c>
      <c r="B399">
        <f t="shared" si="205"/>
        <v>114</v>
      </c>
      <c r="C399">
        <f t="shared" si="206"/>
        <v>2060</v>
      </c>
      <c r="D399">
        <f t="shared" si="207"/>
        <v>0.6404296554201131</v>
      </c>
      <c r="E399">
        <f t="shared" si="208"/>
        <v>8.1705487991673986E-2</v>
      </c>
      <c r="F399">
        <f t="shared" si="209"/>
        <v>1.5079870192048444E-3</v>
      </c>
      <c r="G399">
        <f t="shared" si="210"/>
        <v>1.6948386674548902E-2</v>
      </c>
      <c r="H399" t="b">
        <f t="shared" si="211"/>
        <v>1</v>
      </c>
      <c r="I399">
        <f t="shared" si="212"/>
        <v>1.03</v>
      </c>
      <c r="J399">
        <f t="shared" si="213"/>
        <v>2195.4903343651622</v>
      </c>
      <c r="K399">
        <f t="shared" si="214"/>
        <v>14.057376763285012</v>
      </c>
      <c r="L399">
        <f t="shared" si="215"/>
        <v>40.520790052067795</v>
      </c>
      <c r="M399">
        <f t="shared" si="216"/>
        <v>0.25944819869707869</v>
      </c>
      <c r="N399">
        <f t="shared" si="198"/>
        <v>0.1947545388751378</v>
      </c>
      <c r="O399">
        <f t="shared" si="217"/>
        <v>0.99573665775270292</v>
      </c>
      <c r="P399">
        <f t="shared" si="218"/>
        <v>2209.5477111284472</v>
      </c>
      <c r="Q399">
        <f t="shared" si="219"/>
        <v>0.59567207903242747</v>
      </c>
      <c r="R399">
        <f t="shared" si="220"/>
        <v>7.2683876476266396E-2</v>
      </c>
      <c r="S399">
        <f t="shared" si="221"/>
        <v>2210.4535705182893</v>
      </c>
      <c r="T399">
        <f t="shared" si="222"/>
        <v>40.520790052067795</v>
      </c>
      <c r="U399">
        <f t="shared" si="199"/>
        <v>420.40623148839711</v>
      </c>
      <c r="V399">
        <f t="shared" si="223"/>
        <v>5.251468486100043E-2</v>
      </c>
      <c r="W399">
        <f t="shared" si="200"/>
        <v>24805.088505545715</v>
      </c>
      <c r="X399">
        <f t="shared" si="201"/>
        <v>27668.409563419704</v>
      </c>
      <c r="Y399">
        <f t="shared" si="202"/>
        <v>48.52867246222678</v>
      </c>
      <c r="Z399">
        <f t="shared" si="224"/>
        <v>7.9253964589969543</v>
      </c>
      <c r="AA399">
        <f t="shared" si="225"/>
        <v>6.0972531082477778E-2</v>
      </c>
      <c r="AB399">
        <f t="shared" si="226"/>
        <v>397</v>
      </c>
      <c r="AC399">
        <f>$AL$7*INDEX(I_cur,MATCH(AB399-$AL$13,cpi_u,0))/INDEX(I_cur,MATCH(AB2-$AL$13,cpi_u,0))</f>
        <v>2195.4903343651636</v>
      </c>
      <c r="AD399" t="b">
        <f t="shared" si="227"/>
        <v>1</v>
      </c>
      <c r="AE399" t="b">
        <f t="shared" si="228"/>
        <v>1</v>
      </c>
      <c r="AF399" t="b">
        <f t="shared" si="203"/>
        <v>1</v>
      </c>
      <c r="AG399" t="b">
        <f t="shared" si="229"/>
        <v>1</v>
      </c>
      <c r="AH399" t="b">
        <f t="shared" si="204"/>
        <v>1</v>
      </c>
      <c r="AI399" t="b">
        <f t="shared" si="230"/>
        <v>1</v>
      </c>
    </row>
    <row r="400" spans="1:35" x14ac:dyDescent="0.35">
      <c r="A400">
        <v>398</v>
      </c>
      <c r="B400">
        <f t="shared" si="205"/>
        <v>114</v>
      </c>
      <c r="C400">
        <f t="shared" si="206"/>
        <v>2060</v>
      </c>
      <c r="D400">
        <f t="shared" si="207"/>
        <v>0.6404296554201131</v>
      </c>
      <c r="E400">
        <f t="shared" si="208"/>
        <v>8.1705487991673986E-2</v>
      </c>
      <c r="F400">
        <f t="shared" si="209"/>
        <v>1.3847762039156028E-3</v>
      </c>
      <c r="G400">
        <f t="shared" si="210"/>
        <v>1.55636104706333E-2</v>
      </c>
      <c r="H400" t="b">
        <f t="shared" si="211"/>
        <v>0</v>
      </c>
      <c r="I400">
        <f t="shared" si="212"/>
        <v>1</v>
      </c>
      <c r="J400">
        <f t="shared" si="213"/>
        <v>2195.4903343651622</v>
      </c>
      <c r="K400">
        <f t="shared" si="214"/>
        <v>14.092046046674204</v>
      </c>
      <c r="L400">
        <f t="shared" si="215"/>
        <v>37.210019127055432</v>
      </c>
      <c r="M400">
        <f t="shared" si="216"/>
        <v>0.2388374454345826</v>
      </c>
      <c r="N400">
        <f t="shared" si="198"/>
        <v>0.19392433029067629</v>
      </c>
      <c r="O400">
        <f t="shared" si="217"/>
        <v>0.99573715411585983</v>
      </c>
      <c r="P400">
        <f t="shared" si="218"/>
        <v>2209.5823804118363</v>
      </c>
      <c r="Q400">
        <f t="shared" si="219"/>
        <v>0.59567207903242747</v>
      </c>
      <c r="R400">
        <f t="shared" si="220"/>
        <v>7.2683876476266396E-2</v>
      </c>
      <c r="S400">
        <f t="shared" si="221"/>
        <v>2210.4904738953096</v>
      </c>
      <c r="T400">
        <f t="shared" si="222"/>
        <v>37.210019127055432</v>
      </c>
      <c r="U400">
        <f t="shared" si="199"/>
        <v>384.54881643708291</v>
      </c>
      <c r="V400">
        <f t="shared" si="223"/>
        <v>4.8035586526317849E-2</v>
      </c>
      <c r="W400">
        <f t="shared" si="200"/>
        <v>24708.201041312441</v>
      </c>
      <c r="X400">
        <f t="shared" si="201"/>
        <v>27567.420597300876</v>
      </c>
      <c r="Y400">
        <f t="shared" si="202"/>
        <v>44.499779419421102</v>
      </c>
      <c r="Z400">
        <f t="shared" si="224"/>
        <v>7.2468201166247379</v>
      </c>
      <c r="AA400">
        <f t="shared" si="225"/>
        <v>5.5829945498964043E-2</v>
      </c>
      <c r="AB400">
        <f t="shared" si="226"/>
        <v>397</v>
      </c>
      <c r="AC400">
        <f>$AL$7*INDEX(I_cur,MATCH(AB400-$AL$13,cpi_u,0))/INDEX(I_cur,MATCH(AB2-$AL$13,cpi_u,0))</f>
        <v>2195.4903343651636</v>
      </c>
      <c r="AD400" t="b">
        <f t="shared" si="227"/>
        <v>1</v>
      </c>
      <c r="AE400" t="b">
        <f t="shared" si="228"/>
        <v>1</v>
      </c>
      <c r="AF400" t="b">
        <f t="shared" si="203"/>
        <v>1</v>
      </c>
      <c r="AG400" t="b">
        <f t="shared" si="229"/>
        <v>1</v>
      </c>
      <c r="AH400" t="b">
        <f t="shared" si="204"/>
        <v>1</v>
      </c>
      <c r="AI400" t="b">
        <f t="shared" si="230"/>
        <v>1</v>
      </c>
    </row>
    <row r="401" spans="1:35" x14ac:dyDescent="0.35">
      <c r="A401">
        <v>399</v>
      </c>
      <c r="B401">
        <f t="shared" si="205"/>
        <v>114</v>
      </c>
      <c r="C401">
        <f t="shared" si="206"/>
        <v>2060</v>
      </c>
      <c r="D401">
        <f t="shared" si="207"/>
        <v>0.6404296554201131</v>
      </c>
      <c r="E401">
        <f t="shared" si="208"/>
        <v>8.1705487991673986E-2</v>
      </c>
      <c r="F401">
        <f t="shared" si="209"/>
        <v>1.2716323884154207E-3</v>
      </c>
      <c r="G401">
        <f t="shared" si="210"/>
        <v>1.4291978082217879E-2</v>
      </c>
      <c r="H401" t="b">
        <f t="shared" si="211"/>
        <v>0</v>
      </c>
      <c r="I401">
        <f t="shared" si="212"/>
        <v>1</v>
      </c>
      <c r="J401">
        <f t="shared" si="213"/>
        <v>2195.4903343651622</v>
      </c>
      <c r="K401">
        <f t="shared" si="214"/>
        <v>14.126800833869027</v>
      </c>
      <c r="L401">
        <f t="shared" si="215"/>
        <v>34.169756356099846</v>
      </c>
      <c r="M401">
        <f t="shared" si="216"/>
        <v>0.21986402537455521</v>
      </c>
      <c r="N401">
        <f t="shared" si="198"/>
        <v>0.19309775682361352</v>
      </c>
      <c r="O401">
        <f t="shared" si="217"/>
        <v>0.99573764949543042</v>
      </c>
      <c r="P401">
        <f t="shared" si="218"/>
        <v>2209.6171351990311</v>
      </c>
      <c r="Q401">
        <f t="shared" si="219"/>
        <v>0.59567207903242747</v>
      </c>
      <c r="R401">
        <f t="shared" si="220"/>
        <v>7.2683876476266396E-2</v>
      </c>
      <c r="S401">
        <f t="shared" si="221"/>
        <v>2210.5274682860131</v>
      </c>
      <c r="T401">
        <f t="shared" si="222"/>
        <v>34.169756356099846</v>
      </c>
      <c r="U401">
        <f t="shared" si="199"/>
        <v>351.61416449358586</v>
      </c>
      <c r="V401">
        <f t="shared" si="223"/>
        <v>4.3921582645604161E-2</v>
      </c>
      <c r="W401">
        <f t="shared" si="200"/>
        <v>24602.204290465943</v>
      </c>
      <c r="X401">
        <f t="shared" si="201"/>
        <v>27458.009733852476</v>
      </c>
      <c r="Y401">
        <f t="shared" si="202"/>
        <v>40.815108803958836</v>
      </c>
      <c r="Z401">
        <f t="shared" si="224"/>
        <v>6.6263471175522426</v>
      </c>
      <c r="AA401">
        <f t="shared" si="225"/>
        <v>5.1118142960782001E-2</v>
      </c>
      <c r="AB401">
        <f t="shared" si="226"/>
        <v>397</v>
      </c>
      <c r="AC401">
        <f>$AL$7*INDEX(I_cur,MATCH(AB401-$AL$13,cpi_u,0))/INDEX(I_cur,MATCH(AB2-$AL$13,cpi_u,0))</f>
        <v>2195.4903343651636</v>
      </c>
      <c r="AD401" t="b">
        <f t="shared" si="227"/>
        <v>1</v>
      </c>
      <c r="AE401" t="b">
        <f t="shared" si="228"/>
        <v>1</v>
      </c>
      <c r="AF401" t="b">
        <f t="shared" si="203"/>
        <v>1</v>
      </c>
      <c r="AG401" t="b">
        <f t="shared" si="229"/>
        <v>1</v>
      </c>
      <c r="AH401" t="b">
        <f t="shared" si="204"/>
        <v>1</v>
      </c>
      <c r="AI401" t="b">
        <f t="shared" si="230"/>
        <v>1</v>
      </c>
    </row>
    <row r="402" spans="1:35" x14ac:dyDescent="0.35">
      <c r="A402">
        <v>400</v>
      </c>
      <c r="B402">
        <f t="shared" si="205"/>
        <v>114</v>
      </c>
      <c r="C402">
        <f t="shared" si="206"/>
        <v>2060</v>
      </c>
      <c r="D402">
        <f t="shared" si="207"/>
        <v>0.6404296554201131</v>
      </c>
      <c r="E402">
        <f t="shared" si="208"/>
        <v>8.1705487991673986E-2</v>
      </c>
      <c r="F402">
        <f t="shared" si="209"/>
        <v>1.1677330435739207E-3</v>
      </c>
      <c r="G402">
        <f t="shared" si="210"/>
        <v>1.3124245038643957E-2</v>
      </c>
      <c r="H402" t="b">
        <f t="shared" si="211"/>
        <v>0</v>
      </c>
      <c r="I402">
        <f t="shared" si="212"/>
        <v>1</v>
      </c>
      <c r="J402">
        <f t="shared" si="213"/>
        <v>2195.4903343651622</v>
      </c>
      <c r="K402">
        <f t="shared" si="214"/>
        <v>14.161641335744951</v>
      </c>
      <c r="L402">
        <f t="shared" si="215"/>
        <v>31.377899738468098</v>
      </c>
      <c r="M402">
        <f t="shared" si="216"/>
        <v>0.20239786757869757</v>
      </c>
      <c r="N402">
        <f t="shared" si="198"/>
        <v>0.19227480196569263</v>
      </c>
      <c r="O402">
        <f t="shared" si="217"/>
        <v>0.99573814387355819</v>
      </c>
      <c r="P402">
        <f t="shared" si="218"/>
        <v>2209.6519757009073</v>
      </c>
      <c r="Q402">
        <f t="shared" si="219"/>
        <v>0.59567207903242747</v>
      </c>
      <c r="R402">
        <f t="shared" si="220"/>
        <v>7.2683876476266396E-2</v>
      </c>
      <c r="S402">
        <f t="shared" si="221"/>
        <v>2210.5645539148645</v>
      </c>
      <c r="T402">
        <f t="shared" si="222"/>
        <v>31.377899738468098</v>
      </c>
      <c r="U402">
        <f t="shared" si="199"/>
        <v>321.36350012562423</v>
      </c>
      <c r="V402">
        <f t="shared" si="223"/>
        <v>4.014284677745316E-2</v>
      </c>
      <c r="W402">
        <f t="shared" si="200"/>
        <v>24486.246574898501</v>
      </c>
      <c r="X402">
        <f t="shared" si="201"/>
        <v>27339.479162000374</v>
      </c>
      <c r="Y402">
        <f t="shared" si="202"/>
        <v>37.446523625369018</v>
      </c>
      <c r="Z402">
        <f t="shared" si="224"/>
        <v>6.0590020533344395</v>
      </c>
      <c r="AA402">
        <f t="shared" si="225"/>
        <v>4.680103212980323E-2</v>
      </c>
      <c r="AB402">
        <f t="shared" si="226"/>
        <v>397</v>
      </c>
      <c r="AC402">
        <f>$AL$7*INDEX(I_cur,MATCH(AB402-$AL$13,cpi_u,0))/INDEX(I_cur,MATCH(AB2-$AL$13,cpi_u,0))</f>
        <v>2195.4903343651636</v>
      </c>
      <c r="AD402" t="b">
        <f t="shared" si="227"/>
        <v>1</v>
      </c>
      <c r="AE402" t="b">
        <f t="shared" si="228"/>
        <v>1</v>
      </c>
      <c r="AF402" t="b">
        <f t="shared" si="203"/>
        <v>1</v>
      </c>
      <c r="AG402" t="b">
        <f t="shared" si="229"/>
        <v>1</v>
      </c>
      <c r="AH402" t="b">
        <f t="shared" si="204"/>
        <v>1</v>
      </c>
      <c r="AI402" t="b">
        <f t="shared" si="230"/>
        <v>1</v>
      </c>
    </row>
    <row r="403" spans="1:35" x14ac:dyDescent="0.35">
      <c r="A403">
        <v>401</v>
      </c>
      <c r="B403">
        <f t="shared" si="205"/>
        <v>114</v>
      </c>
      <c r="C403">
        <f t="shared" si="206"/>
        <v>2060</v>
      </c>
      <c r="D403">
        <f t="shared" si="207"/>
        <v>0.6404296554201131</v>
      </c>
      <c r="E403">
        <f t="shared" si="208"/>
        <v>8.1705487991673986E-2</v>
      </c>
      <c r="F403">
        <f t="shared" si="209"/>
        <v>1.0723228454047108E-3</v>
      </c>
      <c r="G403">
        <f t="shared" si="210"/>
        <v>1.2051922193239247E-2</v>
      </c>
      <c r="H403" t="b">
        <f t="shared" si="211"/>
        <v>0</v>
      </c>
      <c r="I403">
        <f t="shared" si="212"/>
        <v>1</v>
      </c>
      <c r="J403">
        <f t="shared" si="213"/>
        <v>2195.4903343651622</v>
      </c>
      <c r="K403">
        <f t="shared" si="214"/>
        <v>14.196567763697509</v>
      </c>
      <c r="L403">
        <f t="shared" si="215"/>
        <v>28.814153128182742</v>
      </c>
      <c r="M403">
        <f t="shared" si="216"/>
        <v>0.18631923403847978</v>
      </c>
      <c r="N403">
        <f t="shared" si="198"/>
        <v>0.19145544928351602</v>
      </c>
      <c r="O403">
        <f t="shared" si="217"/>
        <v>0.9957386372327518</v>
      </c>
      <c r="P403">
        <f t="shared" si="218"/>
        <v>2209.6869021288599</v>
      </c>
      <c r="Q403">
        <f t="shared" si="219"/>
        <v>0.59567207903242747</v>
      </c>
      <c r="R403">
        <f t="shared" si="220"/>
        <v>7.2683876476266396E-2</v>
      </c>
      <c r="S403">
        <f t="shared" si="221"/>
        <v>2210.601731006881</v>
      </c>
      <c r="T403">
        <f t="shared" si="222"/>
        <v>28.814153128182742</v>
      </c>
      <c r="U403">
        <f t="shared" si="199"/>
        <v>293.57755249867569</v>
      </c>
      <c r="V403">
        <f t="shared" si="223"/>
        <v>3.6671988893098188E-2</v>
      </c>
      <c r="W403">
        <f t="shared" si="200"/>
        <v>24359.396600101154</v>
      </c>
      <c r="X403">
        <f t="shared" si="201"/>
        <v>27211.07326303178</v>
      </c>
      <c r="Y403">
        <f t="shared" si="202"/>
        <v>34.368185261916047</v>
      </c>
      <c r="Z403">
        <f t="shared" si="224"/>
        <v>5.5402355865304793</v>
      </c>
      <c r="AA403">
        <f t="shared" si="225"/>
        <v>4.2845545936796459E-2</v>
      </c>
      <c r="AB403">
        <f t="shared" si="226"/>
        <v>397</v>
      </c>
      <c r="AC403">
        <f>$AL$7*INDEX(I_cur,MATCH(AB403-$AL$13,cpi_u,0))/INDEX(I_cur,MATCH(AB2-$AL$13,cpi_u,0))</f>
        <v>2195.4903343651636</v>
      </c>
      <c r="AD403" t="b">
        <f t="shared" si="227"/>
        <v>1</v>
      </c>
      <c r="AE403" t="b">
        <f t="shared" si="228"/>
        <v>1</v>
      </c>
      <c r="AF403" t="b">
        <f t="shared" si="203"/>
        <v>1</v>
      </c>
      <c r="AG403" t="b">
        <f t="shared" si="229"/>
        <v>1</v>
      </c>
      <c r="AH403" t="b">
        <f t="shared" si="204"/>
        <v>1</v>
      </c>
      <c r="AI403" t="b">
        <f t="shared" si="230"/>
        <v>1</v>
      </c>
    </row>
    <row r="404" spans="1:35" x14ac:dyDescent="0.35">
      <c r="A404">
        <v>402</v>
      </c>
      <c r="B404">
        <f t="shared" si="205"/>
        <v>114</v>
      </c>
      <c r="C404">
        <f t="shared" si="206"/>
        <v>2060</v>
      </c>
      <c r="D404">
        <f t="shared" si="207"/>
        <v>0.6404296554201131</v>
      </c>
      <c r="E404">
        <f t="shared" si="208"/>
        <v>8.1705487991673986E-2</v>
      </c>
      <c r="F404">
        <f t="shared" si="209"/>
        <v>9.8470818403629851E-4</v>
      </c>
      <c r="G404">
        <f t="shared" si="210"/>
        <v>1.1067214009202948E-2</v>
      </c>
      <c r="H404" t="b">
        <f t="shared" si="211"/>
        <v>0</v>
      </c>
      <c r="I404">
        <f t="shared" si="212"/>
        <v>1</v>
      </c>
      <c r="J404">
        <f t="shared" si="213"/>
        <v>2195.4903343651622</v>
      </c>
      <c r="K404">
        <f t="shared" si="214"/>
        <v>14.231580329643569</v>
      </c>
      <c r="L404">
        <f t="shared" si="215"/>
        <v>26.459878685777753</v>
      </c>
      <c r="M404">
        <f t="shared" si="216"/>
        <v>0.17151789881969845</v>
      </c>
      <c r="N404">
        <f t="shared" si="198"/>
        <v>0.19063968241829776</v>
      </c>
      <c r="O404">
        <f t="shared" si="217"/>
        <v>0.99573912955587784</v>
      </c>
      <c r="P404">
        <f t="shared" si="218"/>
        <v>2209.7219146948059</v>
      </c>
      <c r="Q404">
        <f t="shared" si="219"/>
        <v>0.59567207903242747</v>
      </c>
      <c r="R404">
        <f t="shared" si="220"/>
        <v>7.2683876476266396E-2</v>
      </c>
      <c r="S404">
        <f t="shared" si="221"/>
        <v>2210.6389997876354</v>
      </c>
      <c r="T404">
        <f t="shared" si="222"/>
        <v>26.459878685777753</v>
      </c>
      <c r="U404">
        <f t="shared" si="199"/>
        <v>268.05496219391154</v>
      </c>
      <c r="V404">
        <f t="shared" si="223"/>
        <v>3.3483856352945519E-2</v>
      </c>
      <c r="W404">
        <f t="shared" si="200"/>
        <v>24220.636012912579</v>
      </c>
      <c r="X404">
        <f t="shared" si="201"/>
        <v>27071.973822065454</v>
      </c>
      <c r="Y404">
        <f t="shared" si="202"/>
        <v>31.556365746426749</v>
      </c>
      <c r="Z404">
        <f t="shared" si="224"/>
        <v>5.0658879617729093</v>
      </c>
      <c r="AA404">
        <f t="shared" si="225"/>
        <v>3.9221388119955444E-2</v>
      </c>
      <c r="AB404">
        <f t="shared" si="226"/>
        <v>397</v>
      </c>
      <c r="AC404">
        <f>$AL$7*INDEX(I_cur,MATCH(AB404-$AL$13,cpi_u,0))/INDEX(I_cur,MATCH(AB2-$AL$13,cpi_u,0))</f>
        <v>2195.4903343651636</v>
      </c>
      <c r="AD404" t="b">
        <f t="shared" si="227"/>
        <v>1</v>
      </c>
      <c r="AE404" t="b">
        <f t="shared" si="228"/>
        <v>1</v>
      </c>
      <c r="AF404" t="b">
        <f t="shared" si="203"/>
        <v>1</v>
      </c>
      <c r="AG404" t="b">
        <f t="shared" si="229"/>
        <v>1</v>
      </c>
      <c r="AH404" t="b">
        <f t="shared" si="204"/>
        <v>1</v>
      </c>
      <c r="AI404" t="b">
        <f t="shared" si="230"/>
        <v>1</v>
      </c>
    </row>
    <row r="405" spans="1:35" x14ac:dyDescent="0.35">
      <c r="A405">
        <v>403</v>
      </c>
      <c r="B405">
        <f t="shared" si="205"/>
        <v>114</v>
      </c>
      <c r="C405">
        <f t="shared" si="206"/>
        <v>2060</v>
      </c>
      <c r="D405">
        <f t="shared" si="207"/>
        <v>0.6404296554201131</v>
      </c>
      <c r="E405">
        <f t="shared" si="208"/>
        <v>8.1705487991673986E-2</v>
      </c>
      <c r="F405">
        <f t="shared" si="209"/>
        <v>9.042521213302176E-4</v>
      </c>
      <c r="G405">
        <f t="shared" si="210"/>
        <v>1.016296188787273E-2</v>
      </c>
      <c r="H405" t="b">
        <f t="shared" si="211"/>
        <v>0</v>
      </c>
      <c r="I405">
        <f t="shared" si="212"/>
        <v>1</v>
      </c>
      <c r="J405">
        <f t="shared" si="213"/>
        <v>2195.4903343651622</v>
      </c>
      <c r="K405">
        <f t="shared" si="214"/>
        <v>14.266679246022681</v>
      </c>
      <c r="L405">
        <f t="shared" si="215"/>
        <v>24.297961385555787</v>
      </c>
      <c r="M405">
        <f t="shared" si="216"/>
        <v>0.15789239241638717</v>
      </c>
      <c r="N405">
        <f t="shared" si="198"/>
        <v>0.18982748508561506</v>
      </c>
      <c r="O405">
        <f t="shared" si="217"/>
        <v>0.9957396208261583</v>
      </c>
      <c r="P405">
        <f t="shared" si="218"/>
        <v>2209.7570136111849</v>
      </c>
      <c r="Q405">
        <f t="shared" si="219"/>
        <v>0.59567207903242747</v>
      </c>
      <c r="R405">
        <f t="shared" si="220"/>
        <v>7.2683876476266396E-2</v>
      </c>
      <c r="S405">
        <f t="shared" si="221"/>
        <v>2210.6763604832577</v>
      </c>
      <c r="T405">
        <f t="shared" si="222"/>
        <v>24.297961385555787</v>
      </c>
      <c r="U405">
        <f t="shared" si="199"/>
        <v>244.61081807721274</v>
      </c>
      <c r="V405">
        <f t="shared" si="223"/>
        <v>3.0555351140818816E-2</v>
      </c>
      <c r="W405">
        <f t="shared" si="200"/>
        <v>24068.851263636257</v>
      </c>
      <c r="X405">
        <f t="shared" si="201"/>
        <v>26921.294842891391</v>
      </c>
      <c r="Y405">
        <f t="shared" si="202"/>
        <v>28.989275383277203</v>
      </c>
      <c r="Z405">
        <f t="shared" si="224"/>
        <v>4.6321556419544176</v>
      </c>
      <c r="AA405">
        <f t="shared" si="225"/>
        <v>3.5900801009494811E-2</v>
      </c>
      <c r="AB405">
        <f t="shared" si="226"/>
        <v>397</v>
      </c>
      <c r="AC405">
        <f>$AL$7*INDEX(I_cur,MATCH(AB405-$AL$13,cpi_u,0))/INDEX(I_cur,MATCH(AB2-$AL$13,cpi_u,0))</f>
        <v>2195.4903343651636</v>
      </c>
      <c r="AD405" t="b">
        <f t="shared" si="227"/>
        <v>1</v>
      </c>
      <c r="AE405" t="b">
        <f t="shared" si="228"/>
        <v>1</v>
      </c>
      <c r="AF405" t="b">
        <f t="shared" si="203"/>
        <v>1</v>
      </c>
      <c r="AG405" t="b">
        <f t="shared" si="229"/>
        <v>1</v>
      </c>
      <c r="AH405" t="b">
        <f t="shared" si="204"/>
        <v>1</v>
      </c>
      <c r="AI405" t="b">
        <f t="shared" si="230"/>
        <v>1</v>
      </c>
    </row>
    <row r="406" spans="1:35" x14ac:dyDescent="0.35">
      <c r="A406">
        <v>404</v>
      </c>
      <c r="B406">
        <f t="shared" si="205"/>
        <v>114</v>
      </c>
      <c r="C406">
        <f t="shared" si="206"/>
        <v>2060</v>
      </c>
      <c r="D406">
        <f t="shared" si="207"/>
        <v>0.6404296554201131</v>
      </c>
      <c r="E406">
        <f t="shared" si="208"/>
        <v>8.1705487991673986E-2</v>
      </c>
      <c r="F406">
        <f t="shared" si="209"/>
        <v>8.3036976048942574E-4</v>
      </c>
      <c r="G406">
        <f t="shared" si="210"/>
        <v>9.3325921273833042E-3</v>
      </c>
      <c r="H406" t="b">
        <f t="shared" si="211"/>
        <v>0</v>
      </c>
      <c r="I406">
        <f t="shared" si="212"/>
        <v>1</v>
      </c>
      <c r="J406">
        <f t="shared" si="213"/>
        <v>2195.4903343651622</v>
      </c>
      <c r="K406">
        <f t="shared" si="214"/>
        <v>14.3018647257983</v>
      </c>
      <c r="L406">
        <f t="shared" si="215"/>
        <v>22.312684593346098</v>
      </c>
      <c r="M406">
        <f t="shared" si="216"/>
        <v>0.14534930613379948</v>
      </c>
      <c r="N406">
        <f t="shared" si="198"/>
        <v>0.18901884107515771</v>
      </c>
      <c r="O406">
        <f t="shared" si="217"/>
        <v>0.9957401110271642</v>
      </c>
      <c r="P406">
        <f t="shared" si="218"/>
        <v>2209.7921990909604</v>
      </c>
      <c r="Q406">
        <f t="shared" si="219"/>
        <v>0.59567207903242747</v>
      </c>
      <c r="R406">
        <f t="shared" si="220"/>
        <v>7.2683876476266396E-2</v>
      </c>
      <c r="S406">
        <f t="shared" si="221"/>
        <v>2210.7138133204344</v>
      </c>
      <c r="T406">
        <f t="shared" si="222"/>
        <v>22.312684593346098</v>
      </c>
      <c r="U406">
        <f t="shared" si="199"/>
        <v>223.07531368751677</v>
      </c>
      <c r="V406">
        <f t="shared" si="223"/>
        <v>2.7865262027858589E-2</v>
      </c>
      <c r="W406">
        <f t="shared" si="200"/>
        <v>23902.824707508476</v>
      </c>
      <c r="X406">
        <f t="shared" si="201"/>
        <v>26758.076933329688</v>
      </c>
      <c r="Y406">
        <f t="shared" si="202"/>
        <v>26.6469044443927</v>
      </c>
      <c r="Z406">
        <f t="shared" si="224"/>
        <v>4.2355608018634392</v>
      </c>
      <c r="AA406">
        <f t="shared" si="225"/>
        <v>3.2858352777079748E-2</v>
      </c>
      <c r="AB406">
        <f t="shared" si="226"/>
        <v>397</v>
      </c>
      <c r="AC406">
        <f>$AL$7*INDEX(I_cur,MATCH(AB406-$AL$13,cpi_u,0))/INDEX(I_cur,MATCH(AB2-$AL$13,cpi_u,0))</f>
        <v>2195.4903343651636</v>
      </c>
      <c r="AD406" t="b">
        <f t="shared" si="227"/>
        <v>1</v>
      </c>
      <c r="AE406" t="b">
        <f t="shared" si="228"/>
        <v>1</v>
      </c>
      <c r="AF406" t="b">
        <f t="shared" si="203"/>
        <v>1</v>
      </c>
      <c r="AG406" t="b">
        <f t="shared" si="229"/>
        <v>1</v>
      </c>
      <c r="AH406" t="b">
        <f t="shared" si="204"/>
        <v>1</v>
      </c>
      <c r="AI406" t="b">
        <f t="shared" si="230"/>
        <v>1</v>
      </c>
    </row>
    <row r="407" spans="1:35" x14ac:dyDescent="0.35">
      <c r="A407">
        <v>405</v>
      </c>
      <c r="B407">
        <f t="shared" si="205"/>
        <v>114</v>
      </c>
      <c r="C407">
        <f t="shared" si="206"/>
        <v>2060</v>
      </c>
      <c r="D407">
        <f t="shared" si="207"/>
        <v>0.6404296554201131</v>
      </c>
      <c r="E407">
        <f t="shared" si="208"/>
        <v>8.1705487991673986E-2</v>
      </c>
      <c r="F407">
        <f t="shared" si="209"/>
        <v>7.6252399399510777E-4</v>
      </c>
      <c r="G407">
        <f t="shared" si="210"/>
        <v>8.5700681333881965E-3</v>
      </c>
      <c r="H407" t="b">
        <f t="shared" si="211"/>
        <v>0</v>
      </c>
      <c r="I407">
        <f t="shared" si="212"/>
        <v>1</v>
      </c>
      <c r="J407">
        <f t="shared" si="213"/>
        <v>2195.4903343651622</v>
      </c>
      <c r="K407">
        <f t="shared" si="214"/>
        <v>14.337136982459109</v>
      </c>
      <c r="L407">
        <f t="shared" si="215"/>
        <v>20.489615810242451</v>
      </c>
      <c r="M407">
        <f t="shared" si="216"/>
        <v>0.13380265173171391</v>
      </c>
      <c r="N407">
        <f t="shared" si="198"/>
        <v>0.18821373425047638</v>
      </c>
      <c r="O407">
        <f t="shared" si="217"/>
        <v>0.99574060014281218</v>
      </c>
      <c r="P407">
        <f t="shared" si="218"/>
        <v>2209.8274713476212</v>
      </c>
      <c r="Q407">
        <f t="shared" si="219"/>
        <v>0.59567207903242747</v>
      </c>
      <c r="R407">
        <f t="shared" si="220"/>
        <v>7.2683876476266396E-2</v>
      </c>
      <c r="S407">
        <f t="shared" si="221"/>
        <v>2210.751358526411</v>
      </c>
      <c r="T407">
        <f t="shared" si="222"/>
        <v>20.489615810242451</v>
      </c>
      <c r="U407">
        <f t="shared" si="199"/>
        <v>203.29251338122987</v>
      </c>
      <c r="V407">
        <f t="shared" si="223"/>
        <v>2.5394110446506656E-2</v>
      </c>
      <c r="W407">
        <f t="shared" si="200"/>
        <v>23721.22487442322</v>
      </c>
      <c r="X407">
        <f t="shared" si="201"/>
        <v>26581.281225537656</v>
      </c>
      <c r="Y407">
        <f t="shared" si="202"/>
        <v>24.510877794380345</v>
      </c>
      <c r="Z407">
        <f t="shared" si="224"/>
        <v>3.8729234345272565</v>
      </c>
      <c r="AA407">
        <f t="shared" si="225"/>
        <v>3.0070742518217557E-2</v>
      </c>
      <c r="AB407">
        <f t="shared" si="226"/>
        <v>397</v>
      </c>
      <c r="AC407">
        <f>$AL$7*INDEX(I_cur,MATCH(AB407-$AL$13,cpi_u,0))/INDEX(I_cur,MATCH(AB2-$AL$13,cpi_u,0))</f>
        <v>2195.4903343651636</v>
      </c>
      <c r="AD407" t="b">
        <f t="shared" si="227"/>
        <v>1</v>
      </c>
      <c r="AE407" t="b">
        <f t="shared" si="228"/>
        <v>1</v>
      </c>
      <c r="AF407" t="b">
        <f t="shared" si="203"/>
        <v>1</v>
      </c>
      <c r="AG407" t="b">
        <f t="shared" si="229"/>
        <v>1</v>
      </c>
      <c r="AH407" t="b">
        <f t="shared" si="204"/>
        <v>1</v>
      </c>
      <c r="AI407" t="b">
        <f t="shared" si="230"/>
        <v>1</v>
      </c>
    </row>
    <row r="408" spans="1:35" x14ac:dyDescent="0.35">
      <c r="A408">
        <v>406</v>
      </c>
      <c r="B408">
        <f t="shared" si="205"/>
        <v>114</v>
      </c>
      <c r="C408">
        <f t="shared" si="206"/>
        <v>2060</v>
      </c>
      <c r="D408">
        <f t="shared" si="207"/>
        <v>0.6404296554201131</v>
      </c>
      <c r="E408">
        <f t="shared" si="208"/>
        <v>8.1705487991673986E-2</v>
      </c>
      <c r="F408">
        <f t="shared" si="209"/>
        <v>7.0022159896037718E-4</v>
      </c>
      <c r="G408">
        <f t="shared" si="210"/>
        <v>7.8698465344278195E-3</v>
      </c>
      <c r="H408" t="b">
        <f t="shared" si="211"/>
        <v>0</v>
      </c>
      <c r="I408">
        <f t="shared" si="212"/>
        <v>1</v>
      </c>
      <c r="J408">
        <f t="shared" si="213"/>
        <v>2195.4903343651622</v>
      </c>
      <c r="K408">
        <f t="shared" si="214"/>
        <v>14.372496230020325</v>
      </c>
      <c r="L408">
        <f t="shared" si="215"/>
        <v>18.815501751704673</v>
      </c>
      <c r="M408">
        <f t="shared" si="216"/>
        <v>0.12317327193813918</v>
      </c>
      <c r="N408">
        <f t="shared" si="198"/>
        <v>0.18741214854872937</v>
      </c>
      <c r="O408">
        <f t="shared" si="217"/>
        <v>0.99574108815735918</v>
      </c>
      <c r="P408">
        <f t="shared" si="218"/>
        <v>2209.8628305951825</v>
      </c>
      <c r="Q408">
        <f t="shared" si="219"/>
        <v>0.59567207903242747</v>
      </c>
      <c r="R408">
        <f t="shared" si="220"/>
        <v>7.2683876476266396E-2</v>
      </c>
      <c r="S408">
        <f t="shared" si="221"/>
        <v>2210.788996328994</v>
      </c>
      <c r="T408">
        <f t="shared" si="222"/>
        <v>18.815501751704673</v>
      </c>
      <c r="U408">
        <f t="shared" si="199"/>
        <v>185.1192192669846</v>
      </c>
      <c r="V408">
        <f t="shared" si="223"/>
        <v>2.3124008954630449E-2</v>
      </c>
      <c r="W408">
        <f t="shared" si="200"/>
        <v>23522.595829175691</v>
      </c>
      <c r="X408">
        <f t="shared" si="201"/>
        <v>26389.782792748309</v>
      </c>
      <c r="Y408">
        <f t="shared" si="202"/>
        <v>22.564321388828589</v>
      </c>
      <c r="Z408">
        <f t="shared" si="224"/>
        <v>3.5413358464847162</v>
      </c>
      <c r="AA408">
        <f t="shared" si="225"/>
        <v>2.7516621672573939E-2</v>
      </c>
      <c r="AB408">
        <f t="shared" si="226"/>
        <v>397</v>
      </c>
      <c r="AC408">
        <f>$AL$7*INDEX(I_cur,MATCH(AB408-$AL$13,cpi_u,0))/INDEX(I_cur,MATCH(AB2-$AL$13,cpi_u,0))</f>
        <v>2195.4903343651636</v>
      </c>
      <c r="AD408" t="b">
        <f t="shared" si="227"/>
        <v>1</v>
      </c>
      <c r="AE408" t="b">
        <f t="shared" si="228"/>
        <v>1</v>
      </c>
      <c r="AF408" t="b">
        <f t="shared" si="203"/>
        <v>1</v>
      </c>
      <c r="AG408" t="b">
        <f t="shared" si="229"/>
        <v>1</v>
      </c>
      <c r="AH408" t="b">
        <f t="shared" si="204"/>
        <v>1</v>
      </c>
      <c r="AI408" t="b">
        <f t="shared" si="230"/>
        <v>1</v>
      </c>
    </row>
    <row r="409" spans="1:35" x14ac:dyDescent="0.35">
      <c r="A409">
        <v>407</v>
      </c>
      <c r="B409">
        <f t="shared" si="205"/>
        <v>114</v>
      </c>
      <c r="C409">
        <f t="shared" si="206"/>
        <v>2060</v>
      </c>
      <c r="D409">
        <f t="shared" si="207"/>
        <v>0.6404296554201131</v>
      </c>
      <c r="E409">
        <f t="shared" si="208"/>
        <v>8.1705487991673986E-2</v>
      </c>
      <c r="F409">
        <f t="shared" si="209"/>
        <v>6.4300965151500931E-4</v>
      </c>
      <c r="G409">
        <f t="shared" si="210"/>
        <v>7.2268368829128101E-3</v>
      </c>
      <c r="H409" t="b">
        <f t="shared" si="211"/>
        <v>0</v>
      </c>
      <c r="I409">
        <f t="shared" si="212"/>
        <v>1</v>
      </c>
      <c r="J409">
        <f t="shared" si="213"/>
        <v>2195.4903343651622</v>
      </c>
      <c r="K409">
        <f t="shared" si="214"/>
        <v>14.407942683024972</v>
      </c>
      <c r="L409">
        <f t="shared" si="215"/>
        <v>17.278171999273447</v>
      </c>
      <c r="M409">
        <f t="shared" si="216"/>
        <v>0.11338829779223873</v>
      </c>
      <c r="N409">
        <f t="shared" si="198"/>
        <v>0.18661406798042818</v>
      </c>
      <c r="O409">
        <f t="shared" si="217"/>
        <v>0.99574157505539895</v>
      </c>
      <c r="P409">
        <f t="shared" si="218"/>
        <v>2209.8982770481871</v>
      </c>
      <c r="Q409">
        <f t="shared" si="219"/>
        <v>0.59567207903242747</v>
      </c>
      <c r="R409">
        <f t="shared" si="220"/>
        <v>7.2683876476266396E-2</v>
      </c>
      <c r="S409">
        <f t="shared" si="221"/>
        <v>2210.8267269565522</v>
      </c>
      <c r="T409">
        <f t="shared" si="222"/>
        <v>17.278171999273447</v>
      </c>
      <c r="U409">
        <f t="shared" si="199"/>
        <v>168.42393069741354</v>
      </c>
      <c r="V409">
        <f t="shared" si="223"/>
        <v>2.1038531261327785E-2</v>
      </c>
      <c r="W409">
        <f t="shared" si="200"/>
        <v>23305.345537220634</v>
      </c>
      <c r="X409">
        <f t="shared" si="201"/>
        <v>26182.363520733594</v>
      </c>
      <c r="Y409">
        <f t="shared" si="202"/>
        <v>20.791739676054899</v>
      </c>
      <c r="Z409">
        <f t="shared" si="224"/>
        <v>3.2381393373783314</v>
      </c>
      <c r="AA409">
        <f t="shared" si="225"/>
        <v>2.5176430412536394E-2</v>
      </c>
      <c r="AB409">
        <f t="shared" si="226"/>
        <v>397</v>
      </c>
      <c r="AC409">
        <f>$AL$7*INDEX(I_cur,MATCH(AB409-$AL$13,cpi_u,0))/INDEX(I_cur,MATCH(AB2-$AL$13,cpi_u,0))</f>
        <v>2195.4903343651636</v>
      </c>
      <c r="AD409" t="b">
        <f t="shared" si="227"/>
        <v>1</v>
      </c>
      <c r="AE409" t="b">
        <f t="shared" si="228"/>
        <v>1</v>
      </c>
      <c r="AF409" t="b">
        <f t="shared" si="203"/>
        <v>1</v>
      </c>
      <c r="AG409" t="b">
        <f t="shared" si="229"/>
        <v>1</v>
      </c>
      <c r="AH409" t="b">
        <f t="shared" si="204"/>
        <v>1</v>
      </c>
      <c r="AI409" t="b">
        <f t="shared" si="230"/>
        <v>1</v>
      </c>
    </row>
    <row r="410" spans="1:35" x14ac:dyDescent="0.35">
      <c r="A410">
        <v>408</v>
      </c>
      <c r="B410">
        <f t="shared" si="205"/>
        <v>115</v>
      </c>
      <c r="C410">
        <f t="shared" si="206"/>
        <v>2060</v>
      </c>
      <c r="D410">
        <f t="shared" si="207"/>
        <v>0.68116779830618046</v>
      </c>
      <c r="E410">
        <f t="shared" si="208"/>
        <v>9.0861223773033517E-2</v>
      </c>
      <c r="F410">
        <f t="shared" si="209"/>
        <v>6.566392431895529E-4</v>
      </c>
      <c r="G410">
        <f t="shared" si="210"/>
        <v>6.5701976397232568E-3</v>
      </c>
      <c r="H410" t="b">
        <f t="shared" si="211"/>
        <v>0</v>
      </c>
      <c r="I410">
        <f t="shared" si="212"/>
        <v>1</v>
      </c>
      <c r="J410">
        <f t="shared" si="213"/>
        <v>2195.4903343651622</v>
      </c>
      <c r="K410">
        <f t="shared" si="214"/>
        <v>14.443476556545198</v>
      </c>
      <c r="L410">
        <f t="shared" si="215"/>
        <v>15.866450524468732</v>
      </c>
      <c r="M410">
        <f t="shared" si="216"/>
        <v>0.10438064909632734</v>
      </c>
      <c r="N410">
        <f t="shared" si="198"/>
        <v>0.18581947662918138</v>
      </c>
      <c r="O410">
        <f t="shared" si="217"/>
        <v>0.99574206082185546</v>
      </c>
      <c r="P410">
        <f t="shared" si="218"/>
        <v>2209.9338109217074</v>
      </c>
      <c r="Q410">
        <f t="shared" si="219"/>
        <v>0.63356316365583598</v>
      </c>
      <c r="R410">
        <f t="shared" si="220"/>
        <v>8.0256782778263092E-2</v>
      </c>
      <c r="S410">
        <f t="shared" si="221"/>
        <v>2210.8645506380167</v>
      </c>
      <c r="T410">
        <f t="shared" si="222"/>
        <v>15.866450524468732</v>
      </c>
      <c r="U410">
        <f t="shared" si="199"/>
        <v>153.08588875717615</v>
      </c>
      <c r="V410">
        <f t="shared" si="223"/>
        <v>1.9122592869965944E-2</v>
      </c>
      <c r="W410">
        <f t="shared" si="200"/>
        <v>23300.043187684725</v>
      </c>
      <c r="X410">
        <f t="shared" si="201"/>
        <v>26171.432807232301</v>
      </c>
      <c r="Y410">
        <f t="shared" si="202"/>
        <v>18.86559730107734</v>
      </c>
      <c r="Z410">
        <f t="shared" si="224"/>
        <v>2.9609028767813084</v>
      </c>
      <c r="AA410">
        <f t="shared" si="225"/>
        <v>2.3032247745193239E-2</v>
      </c>
      <c r="AB410">
        <f t="shared" si="226"/>
        <v>397</v>
      </c>
      <c r="AC410">
        <f>$AL$7*INDEX(I_cur,MATCH(AB410-$AL$13,cpi_u,0))/INDEX(I_cur,MATCH(AB2-$AL$13,cpi_u,0))</f>
        <v>2195.4903343651636</v>
      </c>
      <c r="AD410" t="b">
        <f t="shared" si="227"/>
        <v>1</v>
      </c>
      <c r="AE410" t="b">
        <f t="shared" si="228"/>
        <v>1</v>
      </c>
      <c r="AF410" t="b">
        <f t="shared" si="203"/>
        <v>1</v>
      </c>
      <c r="AG410" t="b">
        <f t="shared" si="229"/>
        <v>1</v>
      </c>
      <c r="AH410" t="b">
        <f t="shared" si="204"/>
        <v>1</v>
      </c>
      <c r="AI410" t="b">
        <f t="shared" si="230"/>
        <v>1</v>
      </c>
    </row>
    <row r="411" spans="1:35" x14ac:dyDescent="0.35">
      <c r="A411">
        <v>409</v>
      </c>
      <c r="B411">
        <f t="shared" si="205"/>
        <v>115</v>
      </c>
      <c r="C411">
        <f t="shared" si="206"/>
        <v>2061</v>
      </c>
      <c r="D411">
        <f t="shared" si="207"/>
        <v>0.68116779830618046</v>
      </c>
      <c r="E411">
        <f t="shared" si="208"/>
        <v>9.0861223773033517E-2</v>
      </c>
      <c r="F411">
        <f t="shared" si="209"/>
        <v>5.9697619797595153E-4</v>
      </c>
      <c r="G411">
        <f t="shared" si="210"/>
        <v>5.9732214417473053E-3</v>
      </c>
      <c r="H411" t="b">
        <f t="shared" si="211"/>
        <v>1</v>
      </c>
      <c r="I411">
        <f t="shared" si="212"/>
        <v>1.03</v>
      </c>
      <c r="J411">
        <f t="shared" si="213"/>
        <v>2261.3550443961171</v>
      </c>
      <c r="K411">
        <f t="shared" si="214"/>
        <v>14.47909806618356</v>
      </c>
      <c r="L411">
        <f t="shared" si="215"/>
        <v>14.857549575267649</v>
      </c>
      <c r="M411">
        <f t="shared" si="216"/>
        <v>9.5130535939760799E-2</v>
      </c>
      <c r="N411">
        <f t="shared" si="198"/>
        <v>0.18502835865143755</v>
      </c>
      <c r="O411">
        <f t="shared" si="217"/>
        <v>0.99574254544197982</v>
      </c>
      <c r="P411">
        <f t="shared" si="218"/>
        <v>2275.8341424623009</v>
      </c>
      <c r="Q411">
        <f t="shared" si="219"/>
        <v>0.63356316365583598</v>
      </c>
      <c r="R411">
        <f t="shared" si="220"/>
        <v>8.0256782778263092E-2</v>
      </c>
      <c r="S411">
        <f t="shared" si="221"/>
        <v>2276.7671776338379</v>
      </c>
      <c r="T411">
        <f t="shared" si="222"/>
        <v>14.857549575267649</v>
      </c>
      <c r="U411">
        <f t="shared" si="199"/>
        <v>138.70649259858601</v>
      </c>
      <c r="V411">
        <f t="shared" si="223"/>
        <v>1.7326402896552854E-2</v>
      </c>
      <c r="W411">
        <f t="shared" si="200"/>
        <v>23221.387981559772</v>
      </c>
      <c r="X411">
        <f t="shared" si="201"/>
        <v>26087.535552105932</v>
      </c>
      <c r="Y411">
        <f t="shared" si="202"/>
        <v>17.12013412359827</v>
      </c>
      <c r="Z411">
        <f t="shared" si="224"/>
        <v>2.7608220860683508</v>
      </c>
      <c r="AA411">
        <f t="shared" si="225"/>
        <v>2.0882982289062567E-2</v>
      </c>
      <c r="AB411">
        <f t="shared" si="226"/>
        <v>409</v>
      </c>
      <c r="AC411">
        <f>$AL$7*INDEX(I_cur,MATCH(AB411-$AL$13,cpi_u,0))/INDEX(I_cur,MATCH(AB2-$AL$13,cpi_u,0))</f>
        <v>2261.3550443961185</v>
      </c>
      <c r="AD411" t="b">
        <f t="shared" si="227"/>
        <v>1</v>
      </c>
      <c r="AE411" t="b">
        <f t="shared" si="228"/>
        <v>1</v>
      </c>
      <c r="AF411" t="b">
        <f t="shared" si="203"/>
        <v>1</v>
      </c>
      <c r="AG411" t="b">
        <f t="shared" si="229"/>
        <v>1</v>
      </c>
      <c r="AH411" t="b">
        <f t="shared" si="204"/>
        <v>1</v>
      </c>
      <c r="AI411" t="b">
        <f t="shared" si="230"/>
        <v>1</v>
      </c>
    </row>
    <row r="412" spans="1:35" x14ac:dyDescent="0.35">
      <c r="A412">
        <v>410</v>
      </c>
      <c r="B412">
        <f t="shared" si="205"/>
        <v>115</v>
      </c>
      <c r="C412">
        <f t="shared" si="206"/>
        <v>2061</v>
      </c>
      <c r="D412">
        <f t="shared" si="207"/>
        <v>0.68116779830618046</v>
      </c>
      <c r="E412">
        <f t="shared" si="208"/>
        <v>9.0861223773033517E-2</v>
      </c>
      <c r="F412">
        <f t="shared" si="209"/>
        <v>5.4273421006448383E-4</v>
      </c>
      <c r="G412">
        <f t="shared" si="210"/>
        <v>5.4304872316828217E-3</v>
      </c>
      <c r="H412" t="b">
        <f t="shared" si="211"/>
        <v>0</v>
      </c>
      <c r="I412">
        <f t="shared" si="212"/>
        <v>1</v>
      </c>
      <c r="J412">
        <f t="shared" si="213"/>
        <v>2261.3550443961171</v>
      </c>
      <c r="K412">
        <f t="shared" si="214"/>
        <v>14.514807428074432</v>
      </c>
      <c r="L412">
        <f t="shared" si="215"/>
        <v>13.507574438590316</v>
      </c>
      <c r="M412">
        <f t="shared" si="216"/>
        <v>8.6700158952207257E-2</v>
      </c>
      <c r="N412">
        <f t="shared" si="198"/>
        <v>0.1842406982762273</v>
      </c>
      <c r="O412">
        <f t="shared" si="217"/>
        <v>0.99574302890134769</v>
      </c>
      <c r="P412">
        <f t="shared" si="218"/>
        <v>2275.8698518241918</v>
      </c>
      <c r="Q412">
        <f t="shared" si="219"/>
        <v>0.63356316365583598</v>
      </c>
      <c r="R412">
        <f t="shared" si="220"/>
        <v>8.0256782778263092E-2</v>
      </c>
      <c r="S412">
        <f t="shared" si="221"/>
        <v>2276.8051881121692</v>
      </c>
      <c r="T412">
        <f t="shared" si="222"/>
        <v>13.507574438590316</v>
      </c>
      <c r="U412">
        <f t="shared" si="199"/>
        <v>125.63140091003936</v>
      </c>
      <c r="V412">
        <f t="shared" si="223"/>
        <v>1.569313900053074E-2</v>
      </c>
      <c r="W412">
        <f t="shared" si="200"/>
        <v>23134.462074981842</v>
      </c>
      <c r="X412">
        <f t="shared" si="201"/>
        <v>25995.884727166416</v>
      </c>
      <c r="Y412">
        <f t="shared" si="202"/>
        <v>15.538919177136325</v>
      </c>
      <c r="Z412">
        <f t="shared" si="224"/>
        <v>2.4992843277344789</v>
      </c>
      <c r="AA412">
        <f t="shared" si="225"/>
        <v>1.8933302993349329E-2</v>
      </c>
      <c r="AB412">
        <f t="shared" si="226"/>
        <v>409</v>
      </c>
      <c r="AC412">
        <f>$AL$7*INDEX(I_cur,MATCH(AB412-$AL$13,cpi_u,0))/INDEX(I_cur,MATCH(AB2-$AL$13,cpi_u,0))</f>
        <v>2261.3550443961185</v>
      </c>
      <c r="AD412" t="b">
        <f t="shared" si="227"/>
        <v>1</v>
      </c>
      <c r="AE412" t="b">
        <f t="shared" si="228"/>
        <v>1</v>
      </c>
      <c r="AF412" t="b">
        <f t="shared" si="203"/>
        <v>1</v>
      </c>
      <c r="AG412" t="b">
        <f t="shared" si="229"/>
        <v>1</v>
      </c>
      <c r="AH412" t="b">
        <f t="shared" si="204"/>
        <v>1</v>
      </c>
      <c r="AI412" t="b">
        <f t="shared" si="230"/>
        <v>1</v>
      </c>
    </row>
    <row r="413" spans="1:35" x14ac:dyDescent="0.35">
      <c r="A413">
        <v>411</v>
      </c>
      <c r="B413">
        <f t="shared" si="205"/>
        <v>115</v>
      </c>
      <c r="C413">
        <f t="shared" si="206"/>
        <v>2061</v>
      </c>
      <c r="D413">
        <f t="shared" si="207"/>
        <v>0.68116779830618046</v>
      </c>
      <c r="E413">
        <f t="shared" si="208"/>
        <v>9.0861223773033517E-2</v>
      </c>
      <c r="F413">
        <f t="shared" si="209"/>
        <v>4.9342071555453419E-4</v>
      </c>
      <c r="G413">
        <f t="shared" si="210"/>
        <v>4.9370665161282872E-3</v>
      </c>
      <c r="H413" t="b">
        <f t="shared" si="211"/>
        <v>0</v>
      </c>
      <c r="I413">
        <f t="shared" si="212"/>
        <v>1</v>
      </c>
      <c r="J413">
        <f t="shared" si="213"/>
        <v>2261.3550443961171</v>
      </c>
      <c r="K413">
        <f t="shared" si="214"/>
        <v>14.550604858885098</v>
      </c>
      <c r="L413">
        <f t="shared" si="215"/>
        <v>12.280259694894655</v>
      </c>
      <c r="M413">
        <f t="shared" si="216"/>
        <v>7.9016873899437554E-2</v>
      </c>
      <c r="N413">
        <f t="shared" si="198"/>
        <v>0.18345647980490354</v>
      </c>
      <c r="O413">
        <f t="shared" si="217"/>
        <v>0.99574351118585103</v>
      </c>
      <c r="P413">
        <f t="shared" si="218"/>
        <v>2275.9056492550021</v>
      </c>
      <c r="Q413">
        <f t="shared" si="219"/>
        <v>0.63356316365583598</v>
      </c>
      <c r="R413">
        <f t="shared" si="220"/>
        <v>8.0256782778263092E-2</v>
      </c>
      <c r="S413">
        <f t="shared" si="221"/>
        <v>2276.8432923345936</v>
      </c>
      <c r="T413">
        <f t="shared" si="222"/>
        <v>12.280259694894655</v>
      </c>
      <c r="U413">
        <f t="shared" si="199"/>
        <v>113.74211887462046</v>
      </c>
      <c r="V413">
        <f t="shared" si="223"/>
        <v>1.4207999503185281E-2</v>
      </c>
      <c r="W413">
        <f t="shared" si="200"/>
        <v>23038.401144292977</v>
      </c>
      <c r="X413">
        <f t="shared" si="201"/>
        <v>25895.768794416832</v>
      </c>
      <c r="Y413">
        <f t="shared" si="202"/>
        <v>14.107014149694653</v>
      </c>
      <c r="Z413">
        <f t="shared" si="224"/>
        <v>2.2625236212008013</v>
      </c>
      <c r="AA413">
        <f t="shared" si="225"/>
        <v>1.7164673596761163E-2</v>
      </c>
      <c r="AB413">
        <f t="shared" si="226"/>
        <v>409</v>
      </c>
      <c r="AC413">
        <f>$AL$7*INDEX(I_cur,MATCH(AB413-$AL$13,cpi_u,0))/INDEX(I_cur,MATCH(AB2-$AL$13,cpi_u,0))</f>
        <v>2261.3550443961185</v>
      </c>
      <c r="AD413" t="b">
        <f t="shared" si="227"/>
        <v>1</v>
      </c>
      <c r="AE413" t="b">
        <f t="shared" si="228"/>
        <v>1</v>
      </c>
      <c r="AF413" t="b">
        <f t="shared" si="203"/>
        <v>1</v>
      </c>
      <c r="AG413" t="b">
        <f t="shared" si="229"/>
        <v>1</v>
      </c>
      <c r="AH413" t="b">
        <f t="shared" si="204"/>
        <v>1</v>
      </c>
      <c r="AI413" t="b">
        <f t="shared" si="230"/>
        <v>1</v>
      </c>
    </row>
    <row r="414" spans="1:35" x14ac:dyDescent="0.35">
      <c r="A414">
        <v>412</v>
      </c>
      <c r="B414">
        <f t="shared" si="205"/>
        <v>115</v>
      </c>
      <c r="C414">
        <f t="shared" si="206"/>
        <v>2061</v>
      </c>
      <c r="D414">
        <f t="shared" si="207"/>
        <v>0.68116779830618046</v>
      </c>
      <c r="E414">
        <f t="shared" si="208"/>
        <v>9.0861223773033517E-2</v>
      </c>
      <c r="F414">
        <f t="shared" si="209"/>
        <v>4.4858790550428328E-4</v>
      </c>
      <c r="G414">
        <f t="shared" si="210"/>
        <v>4.4884786106240042E-3</v>
      </c>
      <c r="H414" t="b">
        <f t="shared" si="211"/>
        <v>0</v>
      </c>
      <c r="I414">
        <f t="shared" si="212"/>
        <v>1</v>
      </c>
      <c r="J414">
        <f t="shared" si="213"/>
        <v>2261.3550443961171</v>
      </c>
      <c r="K414">
        <f t="shared" si="214"/>
        <v>14.586490575817301</v>
      </c>
      <c r="L414">
        <f t="shared" si="215"/>
        <v>11.164460270765867</v>
      </c>
      <c r="M414">
        <f t="shared" si="216"/>
        <v>7.2014474209688414E-2</v>
      </c>
      <c r="N414">
        <f t="shared" si="198"/>
        <v>0.18267568761088102</v>
      </c>
      <c r="O414">
        <f t="shared" si="217"/>
        <v>0.99574399228169619</v>
      </c>
      <c r="P414">
        <f t="shared" si="218"/>
        <v>2275.9415349719343</v>
      </c>
      <c r="Q414">
        <f t="shared" si="219"/>
        <v>0.63356316365583598</v>
      </c>
      <c r="R414">
        <f t="shared" si="220"/>
        <v>8.0256782778263092E-2</v>
      </c>
      <c r="S414">
        <f t="shared" si="221"/>
        <v>2276.8814905323102</v>
      </c>
      <c r="T414">
        <f t="shared" si="222"/>
        <v>11.164460270765867</v>
      </c>
      <c r="U414">
        <f t="shared" si="199"/>
        <v>102.93091609738877</v>
      </c>
      <c r="V414">
        <f t="shared" si="223"/>
        <v>1.2857527354367088E-2</v>
      </c>
      <c r="W414">
        <f t="shared" si="200"/>
        <v>22932.250552282116</v>
      </c>
      <c r="X414">
        <f t="shared" si="201"/>
        <v>25786.410929516391</v>
      </c>
      <c r="Y414">
        <f t="shared" si="202"/>
        <v>12.810837804506583</v>
      </c>
      <c r="Z414">
        <f t="shared" si="224"/>
        <v>2.0481925801964063</v>
      </c>
      <c r="AA414">
        <f t="shared" si="225"/>
        <v>1.556027958394517E-2</v>
      </c>
      <c r="AB414">
        <f t="shared" si="226"/>
        <v>409</v>
      </c>
      <c r="AC414">
        <f>$AL$7*INDEX(I_cur,MATCH(AB414-$AL$13,cpi_u,0))/INDEX(I_cur,MATCH(AB2-$AL$13,cpi_u,0))</f>
        <v>2261.3550443961185</v>
      </c>
      <c r="AD414" t="b">
        <f t="shared" si="227"/>
        <v>1</v>
      </c>
      <c r="AE414" t="b">
        <f t="shared" si="228"/>
        <v>1</v>
      </c>
      <c r="AF414" t="b">
        <f t="shared" si="203"/>
        <v>1</v>
      </c>
      <c r="AG414" t="b">
        <f t="shared" si="229"/>
        <v>1</v>
      </c>
      <c r="AH414" t="b">
        <f t="shared" si="204"/>
        <v>1</v>
      </c>
      <c r="AI414" t="b">
        <f t="shared" si="230"/>
        <v>1</v>
      </c>
    </row>
    <row r="415" spans="1:35" x14ac:dyDescent="0.35">
      <c r="A415">
        <v>413</v>
      </c>
      <c r="B415">
        <f t="shared" si="205"/>
        <v>115</v>
      </c>
      <c r="C415">
        <f t="shared" si="206"/>
        <v>2061</v>
      </c>
      <c r="D415">
        <f t="shared" si="207"/>
        <v>0.68116779830618046</v>
      </c>
      <c r="E415">
        <f t="shared" si="208"/>
        <v>9.0861223773033517E-2</v>
      </c>
      <c r="F415">
        <f t="shared" si="209"/>
        <v>4.0782865944038224E-4</v>
      </c>
      <c r="G415">
        <f t="shared" si="210"/>
        <v>4.0806499511836219E-3</v>
      </c>
      <c r="H415" t="b">
        <f t="shared" si="211"/>
        <v>0</v>
      </c>
      <c r="I415">
        <f t="shared" si="212"/>
        <v>1</v>
      </c>
      <c r="J415">
        <f t="shared" si="213"/>
        <v>2261.3550443961171</v>
      </c>
      <c r="K415">
        <f t="shared" si="214"/>
        <v>14.62246479660843</v>
      </c>
      <c r="L415">
        <f t="shared" si="215"/>
        <v>10.150043747798668</v>
      </c>
      <c r="M415">
        <f t="shared" si="216"/>
        <v>6.5632620474179421E-2</v>
      </c>
      <c r="N415">
        <f t="shared" si="198"/>
        <v>0.18189830613937513</v>
      </c>
      <c r="O415">
        <f t="shared" si="217"/>
        <v>0.99574447217540085</v>
      </c>
      <c r="P415">
        <f t="shared" si="218"/>
        <v>2275.9775091927254</v>
      </c>
      <c r="Q415">
        <f t="shared" si="219"/>
        <v>0.63356316365583598</v>
      </c>
      <c r="R415">
        <f t="shared" si="220"/>
        <v>8.0256782778263092E-2</v>
      </c>
      <c r="S415">
        <f t="shared" si="221"/>
        <v>2276.9197829370873</v>
      </c>
      <c r="T415">
        <f t="shared" si="222"/>
        <v>10.150043747798668</v>
      </c>
      <c r="U415">
        <f t="shared" si="199"/>
        <v>93.09984872746962</v>
      </c>
      <c r="V415">
        <f t="shared" si="223"/>
        <v>1.1629487981708984E-2</v>
      </c>
      <c r="W415">
        <f t="shared" si="200"/>
        <v>22814.95591173297</v>
      </c>
      <c r="X415">
        <f t="shared" si="201"/>
        <v>25666.96303185881</v>
      </c>
      <c r="Y415">
        <f t="shared" si="202"/>
        <v>11.63804271551685</v>
      </c>
      <c r="Z415">
        <f t="shared" si="224"/>
        <v>1.8541662209096454</v>
      </c>
      <c r="AA415">
        <f t="shared" si="225"/>
        <v>1.4104868239965799E-2</v>
      </c>
      <c r="AB415">
        <f t="shared" si="226"/>
        <v>409</v>
      </c>
      <c r="AC415">
        <f>$AL$7*INDEX(I_cur,MATCH(AB415-$AL$13,cpi_u,0))/INDEX(I_cur,MATCH(AB2-$AL$13,cpi_u,0))</f>
        <v>2261.3550443961185</v>
      </c>
      <c r="AD415" t="b">
        <f t="shared" si="227"/>
        <v>1</v>
      </c>
      <c r="AE415" t="b">
        <f t="shared" si="228"/>
        <v>1</v>
      </c>
      <c r="AF415" t="b">
        <f t="shared" si="203"/>
        <v>1</v>
      </c>
      <c r="AG415" t="b">
        <f t="shared" si="229"/>
        <v>1</v>
      </c>
      <c r="AH415" t="b">
        <f t="shared" si="204"/>
        <v>1</v>
      </c>
      <c r="AI415" t="b">
        <f t="shared" si="230"/>
        <v>1</v>
      </c>
    </row>
    <row r="416" spans="1:35" x14ac:dyDescent="0.35">
      <c r="A416">
        <v>414</v>
      </c>
      <c r="B416">
        <f t="shared" si="205"/>
        <v>115</v>
      </c>
      <c r="C416">
        <f t="shared" si="206"/>
        <v>2061</v>
      </c>
      <c r="D416">
        <f t="shared" si="207"/>
        <v>0.68116779830618046</v>
      </c>
      <c r="E416">
        <f t="shared" si="208"/>
        <v>9.0861223773033517E-2</v>
      </c>
      <c r="F416">
        <f t="shared" si="209"/>
        <v>3.7077284835391338E-4</v>
      </c>
      <c r="G416">
        <f t="shared" si="210"/>
        <v>3.7098771028297086E-3</v>
      </c>
      <c r="H416" t="b">
        <f t="shared" si="211"/>
        <v>0</v>
      </c>
      <c r="I416">
        <f t="shared" si="212"/>
        <v>1</v>
      </c>
      <c r="J416">
        <f t="shared" si="213"/>
        <v>2261.3550443961171</v>
      </c>
      <c r="K416">
        <f t="shared" si="214"/>
        <v>14.658527739532879</v>
      </c>
      <c r="L416">
        <f t="shared" si="215"/>
        <v>9.2277983515238517</v>
      </c>
      <c r="M416">
        <f t="shared" si="216"/>
        <v>5.981632050474861E-2</v>
      </c>
      <c r="N416">
        <f t="shared" si="198"/>
        <v>0.18112431990713898</v>
      </c>
      <c r="O416">
        <f t="shared" si="217"/>
        <v>0.99574495085378578</v>
      </c>
      <c r="P416">
        <f t="shared" si="218"/>
        <v>2276.0135721356501</v>
      </c>
      <c r="Q416">
        <f t="shared" si="219"/>
        <v>0.63356316365583598</v>
      </c>
      <c r="R416">
        <f t="shared" si="220"/>
        <v>8.0256782778263092E-2</v>
      </c>
      <c r="S416">
        <f t="shared" si="221"/>
        <v>2276.9581697812646</v>
      </c>
      <c r="T416">
        <f t="shared" si="222"/>
        <v>9.2277983515238517</v>
      </c>
      <c r="U416">
        <f t="shared" si="199"/>
        <v>84.159870414259203</v>
      </c>
      <c r="V416">
        <f t="shared" si="223"/>
        <v>1.0512758236480693E-2</v>
      </c>
      <c r="W416">
        <f t="shared" si="200"/>
        <v>22685.352663048128</v>
      </c>
      <c r="X416">
        <f t="shared" si="201"/>
        <v>25536.499185118286</v>
      </c>
      <c r="Y416">
        <f t="shared" si="202"/>
        <v>10.577403199040635</v>
      </c>
      <c r="Z416">
        <f t="shared" si="224"/>
        <v>1.6785208895379067</v>
      </c>
      <c r="AA416">
        <f t="shared" si="225"/>
        <v>1.2784603565234483E-2</v>
      </c>
      <c r="AB416">
        <f t="shared" si="226"/>
        <v>409</v>
      </c>
      <c r="AC416">
        <f>$AL$7*INDEX(I_cur,MATCH(AB416-$AL$13,cpi_u,0))/INDEX(I_cur,MATCH(AB2-$AL$13,cpi_u,0))</f>
        <v>2261.3550443961185</v>
      </c>
      <c r="AD416" t="b">
        <f t="shared" si="227"/>
        <v>1</v>
      </c>
      <c r="AE416" t="b">
        <f t="shared" si="228"/>
        <v>1</v>
      </c>
      <c r="AF416" t="b">
        <f t="shared" si="203"/>
        <v>1</v>
      </c>
      <c r="AG416" t="b">
        <f t="shared" si="229"/>
        <v>1</v>
      </c>
      <c r="AH416" t="b">
        <f t="shared" si="204"/>
        <v>1</v>
      </c>
      <c r="AI416" t="b">
        <f t="shared" si="230"/>
        <v>1</v>
      </c>
    </row>
    <row r="417" spans="1:35" x14ac:dyDescent="0.35">
      <c r="A417">
        <v>415</v>
      </c>
      <c r="B417">
        <f t="shared" si="205"/>
        <v>115</v>
      </c>
      <c r="C417">
        <f t="shared" si="206"/>
        <v>2061</v>
      </c>
      <c r="D417">
        <f t="shared" si="207"/>
        <v>0.68116779830618046</v>
      </c>
      <c r="E417">
        <f t="shared" si="208"/>
        <v>9.0861223773033517E-2</v>
      </c>
      <c r="F417">
        <f t="shared" si="209"/>
        <v>3.370839736106634E-4</v>
      </c>
      <c r="G417">
        <f t="shared" si="210"/>
        <v>3.372793129219045E-3</v>
      </c>
      <c r="H417" t="b">
        <f t="shared" si="211"/>
        <v>0</v>
      </c>
      <c r="I417">
        <f t="shared" si="212"/>
        <v>1</v>
      </c>
      <c r="J417">
        <f t="shared" si="213"/>
        <v>2261.3550443961171</v>
      </c>
      <c r="K417">
        <f t="shared" si="214"/>
        <v>14.694679623403363</v>
      </c>
      <c r="L417">
        <f t="shared" si="215"/>
        <v>8.3893493005736133</v>
      </c>
      <c r="M417">
        <f t="shared" si="216"/>
        <v>5.4515455468282424E-2</v>
      </c>
      <c r="N417">
        <f t="shared" si="198"/>
        <v>0.18035371350220039</v>
      </c>
      <c r="O417">
        <f t="shared" si="217"/>
        <v>0.99574542830397561</v>
      </c>
      <c r="P417">
        <f t="shared" si="218"/>
        <v>2276.0497240195205</v>
      </c>
      <c r="Q417">
        <f t="shared" si="219"/>
        <v>0.63356316365583598</v>
      </c>
      <c r="R417">
        <f t="shared" si="220"/>
        <v>8.0256782778263092E-2</v>
      </c>
      <c r="S417">
        <f t="shared" si="221"/>
        <v>2276.9966512977558</v>
      </c>
      <c r="T417">
        <f t="shared" si="222"/>
        <v>8.3893493005736133</v>
      </c>
      <c r="U417">
        <f t="shared" si="199"/>
        <v>76.030024027692065</v>
      </c>
      <c r="V417">
        <f t="shared" si="223"/>
        <v>9.4972254280173175E-3</v>
      </c>
      <c r="W417">
        <f t="shared" si="200"/>
        <v>22542.154562944233</v>
      </c>
      <c r="X417">
        <f t="shared" si="201"/>
        <v>25394.008517850052</v>
      </c>
      <c r="Y417">
        <f t="shared" si="202"/>
        <v>9.6187134246425057</v>
      </c>
      <c r="Z417">
        <f t="shared" si="224"/>
        <v>1.5195151865298278</v>
      </c>
      <c r="AA417">
        <f t="shared" si="225"/>
        <v>1.1586934670031022E-2</v>
      </c>
      <c r="AB417">
        <f t="shared" si="226"/>
        <v>409</v>
      </c>
      <c r="AC417">
        <f>$AL$7*INDEX(I_cur,MATCH(AB417-$AL$13,cpi_u,0))/INDEX(I_cur,MATCH(AB2-$AL$13,cpi_u,0))</f>
        <v>2261.3550443961185</v>
      </c>
      <c r="AD417" t="b">
        <f t="shared" si="227"/>
        <v>1</v>
      </c>
      <c r="AE417" t="b">
        <f t="shared" si="228"/>
        <v>1</v>
      </c>
      <c r="AF417" t="b">
        <f t="shared" si="203"/>
        <v>1</v>
      </c>
      <c r="AG417" t="b">
        <f t="shared" si="229"/>
        <v>1</v>
      </c>
      <c r="AH417" t="b">
        <f t="shared" si="204"/>
        <v>1</v>
      </c>
      <c r="AI417" t="b">
        <f t="shared" si="230"/>
        <v>1</v>
      </c>
    </row>
    <row r="418" spans="1:35" x14ac:dyDescent="0.35">
      <c r="A418">
        <v>416</v>
      </c>
      <c r="B418">
        <f t="shared" si="205"/>
        <v>115</v>
      </c>
      <c r="C418">
        <f t="shared" si="206"/>
        <v>2061</v>
      </c>
      <c r="D418">
        <f t="shared" si="207"/>
        <v>0.68116779830618046</v>
      </c>
      <c r="E418">
        <f t="shared" si="208"/>
        <v>9.0861223773033517E-2</v>
      </c>
      <c r="F418">
        <f t="shared" si="209"/>
        <v>3.0645611125412162E-4</v>
      </c>
      <c r="G418">
        <f t="shared" si="210"/>
        <v>3.0663370179649235E-3</v>
      </c>
      <c r="H418" t="b">
        <f t="shared" si="211"/>
        <v>0</v>
      </c>
      <c r="I418">
        <f t="shared" si="212"/>
        <v>1</v>
      </c>
      <c r="J418">
        <f t="shared" si="213"/>
        <v>2261.3550443961171</v>
      </c>
      <c r="K418">
        <f t="shared" si="214"/>
        <v>14.730920667572247</v>
      </c>
      <c r="L418">
        <f t="shared" si="215"/>
        <v>7.627082756464052</v>
      </c>
      <c r="M418">
        <f t="shared" si="216"/>
        <v>4.9684348014658507E-2</v>
      </c>
      <c r="N418">
        <f t="shared" si="198"/>
        <v>0.17958647158359756</v>
      </c>
      <c r="O418">
        <f t="shared" si="217"/>
        <v>0.99574590451339129</v>
      </c>
      <c r="P418">
        <f t="shared" si="218"/>
        <v>2276.0859650636894</v>
      </c>
      <c r="Q418">
        <f t="shared" si="219"/>
        <v>0.63356316365583598</v>
      </c>
      <c r="R418">
        <f t="shared" si="220"/>
        <v>8.0256782778263092E-2</v>
      </c>
      <c r="S418">
        <f t="shared" si="221"/>
        <v>2277.0352277200473</v>
      </c>
      <c r="T418">
        <f t="shared" si="222"/>
        <v>7.627082756464052</v>
      </c>
      <c r="U418">
        <f t="shared" si="199"/>
        <v>68.636706805640131</v>
      </c>
      <c r="V418">
        <f t="shared" si="223"/>
        <v>8.5736955302351519E-3</v>
      </c>
      <c r="W418">
        <f t="shared" si="200"/>
        <v>22383.940970452481</v>
      </c>
      <c r="X418">
        <f t="shared" si="201"/>
        <v>25238.387409108316</v>
      </c>
      <c r="Y418">
        <f t="shared" si="202"/>
        <v>8.7526947806485307</v>
      </c>
      <c r="Z418">
        <f t="shared" si="224"/>
        <v>1.3755726983168906</v>
      </c>
      <c r="AA418">
        <f t="shared" si="225"/>
        <v>1.0500476396086332E-2</v>
      </c>
      <c r="AB418">
        <f t="shared" si="226"/>
        <v>409</v>
      </c>
      <c r="AC418">
        <f>$AL$7*INDEX(I_cur,MATCH(AB418-$AL$13,cpi_u,0))/INDEX(I_cur,MATCH(AB2-$AL$13,cpi_u,0))</f>
        <v>2261.3550443961185</v>
      </c>
      <c r="AD418" t="b">
        <f t="shared" si="227"/>
        <v>1</v>
      </c>
      <c r="AE418" t="b">
        <f t="shared" si="228"/>
        <v>1</v>
      </c>
      <c r="AF418" t="b">
        <f t="shared" si="203"/>
        <v>1</v>
      </c>
      <c r="AG418" t="b">
        <f t="shared" si="229"/>
        <v>1</v>
      </c>
      <c r="AH418" t="b">
        <f t="shared" si="204"/>
        <v>1</v>
      </c>
      <c r="AI418" t="b">
        <f t="shared" si="230"/>
        <v>1</v>
      </c>
    </row>
    <row r="419" spans="1:35" x14ac:dyDescent="0.35">
      <c r="A419">
        <v>417</v>
      </c>
      <c r="B419">
        <f t="shared" si="205"/>
        <v>115</v>
      </c>
      <c r="C419">
        <f t="shared" si="206"/>
        <v>2061</v>
      </c>
      <c r="D419">
        <f t="shared" si="207"/>
        <v>0.68116779830618046</v>
      </c>
      <c r="E419">
        <f t="shared" si="208"/>
        <v>9.0861223773033517E-2</v>
      </c>
      <c r="F419">
        <f t="shared" si="209"/>
        <v>2.7861113395284719E-4</v>
      </c>
      <c r="G419">
        <f t="shared" si="210"/>
        <v>2.7877258840120762E-3</v>
      </c>
      <c r="H419" t="b">
        <f t="shared" si="211"/>
        <v>0</v>
      </c>
      <c r="I419">
        <f t="shared" si="212"/>
        <v>1</v>
      </c>
      <c r="J419">
        <f t="shared" si="213"/>
        <v>2261.3550443961171</v>
      </c>
      <c r="K419">
        <f t="shared" si="214"/>
        <v>14.767251091932884</v>
      </c>
      <c r="L419">
        <f t="shared" si="215"/>
        <v>6.9340766833935268</v>
      </c>
      <c r="M419">
        <f t="shared" si="216"/>
        <v>4.5281368676776741E-2</v>
      </c>
      <c r="N419">
        <f t="shared" si="198"/>
        <v>0.17882257888111375</v>
      </c>
      <c r="O419">
        <f t="shared" si="217"/>
        <v>0.99574637946974631</v>
      </c>
      <c r="P419">
        <f t="shared" si="218"/>
        <v>2276.12229548805</v>
      </c>
      <c r="Q419">
        <f t="shared" si="219"/>
        <v>0.63356316365583598</v>
      </c>
      <c r="R419">
        <f t="shared" si="220"/>
        <v>8.0256782778263092E-2</v>
      </c>
      <c r="S419">
        <f t="shared" si="221"/>
        <v>2277.0738992822035</v>
      </c>
      <c r="T419">
        <f t="shared" si="222"/>
        <v>6.9340766833935268</v>
      </c>
      <c r="U419">
        <f t="shared" si="199"/>
        <v>61.913002258029046</v>
      </c>
      <c r="V419">
        <f t="shared" si="223"/>
        <v>7.7338097270057667E-3</v>
      </c>
      <c r="W419">
        <f t="shared" si="200"/>
        <v>22209.142804573123</v>
      </c>
      <c r="X419">
        <f t="shared" si="201"/>
        <v>25068.430978995548</v>
      </c>
      <c r="Y419">
        <f t="shared" si="202"/>
        <v>7.9709116536870308</v>
      </c>
      <c r="Z419">
        <f t="shared" si="224"/>
        <v>1.2452663652607381</v>
      </c>
      <c r="AA419">
        <f t="shared" si="225"/>
        <v>9.5149010290973834E-3</v>
      </c>
      <c r="AB419">
        <f t="shared" si="226"/>
        <v>409</v>
      </c>
      <c r="AC419">
        <f>$AL$7*INDEX(I_cur,MATCH(AB419-$AL$13,cpi_u,0))/INDEX(I_cur,MATCH(AB2-$AL$13,cpi_u,0))</f>
        <v>2261.3550443961185</v>
      </c>
      <c r="AD419" t="b">
        <f t="shared" si="227"/>
        <v>1</v>
      </c>
      <c r="AE419" t="b">
        <f t="shared" si="228"/>
        <v>1</v>
      </c>
      <c r="AF419" t="b">
        <f t="shared" si="203"/>
        <v>1</v>
      </c>
      <c r="AG419" t="b">
        <f t="shared" si="229"/>
        <v>1</v>
      </c>
      <c r="AH419" t="b">
        <f t="shared" si="204"/>
        <v>1</v>
      </c>
      <c r="AI419" t="b">
        <f t="shared" si="230"/>
        <v>1</v>
      </c>
    </row>
    <row r="420" spans="1:35" x14ac:dyDescent="0.35">
      <c r="A420">
        <v>418</v>
      </c>
      <c r="B420">
        <f t="shared" si="205"/>
        <v>115</v>
      </c>
      <c r="C420">
        <f t="shared" si="206"/>
        <v>2061</v>
      </c>
      <c r="D420">
        <f t="shared" si="207"/>
        <v>0.68116779830618046</v>
      </c>
      <c r="E420">
        <f t="shared" si="208"/>
        <v>9.0861223773033517E-2</v>
      </c>
      <c r="F420">
        <f t="shared" si="209"/>
        <v>2.5329618536509894E-4</v>
      </c>
      <c r="G420">
        <f t="shared" si="210"/>
        <v>2.5344296986469774E-3</v>
      </c>
      <c r="H420" t="b">
        <f t="shared" si="211"/>
        <v>0</v>
      </c>
      <c r="I420">
        <f t="shared" si="212"/>
        <v>1</v>
      </c>
      <c r="J420">
        <f t="shared" si="213"/>
        <v>2261.3550443961171</v>
      </c>
      <c r="K420">
        <f t="shared" si="214"/>
        <v>14.803671116920933</v>
      </c>
      <c r="L420">
        <f t="shared" si="215"/>
        <v>6.3040379902043338</v>
      </c>
      <c r="M420">
        <f t="shared" si="216"/>
        <v>4.126857715104245E-2</v>
      </c>
      <c r="N420">
        <f t="shared" si="198"/>
        <v>0.17806202019501177</v>
      </c>
      <c r="O420">
        <f t="shared" si="217"/>
        <v>0.99574685316104505</v>
      </c>
      <c r="P420">
        <f t="shared" si="218"/>
        <v>2276.1587155130383</v>
      </c>
      <c r="Q420">
        <f t="shared" si="219"/>
        <v>0.63356316365583598</v>
      </c>
      <c r="R420">
        <f t="shared" si="220"/>
        <v>8.0256782778263092E-2</v>
      </c>
      <c r="S420">
        <f t="shared" si="221"/>
        <v>2277.112666218864</v>
      </c>
      <c r="T420">
        <f t="shared" si="222"/>
        <v>6.3040379902043338</v>
      </c>
      <c r="U420">
        <f t="shared" si="199"/>
        <v>55.798072763227175</v>
      </c>
      <c r="V420">
        <f t="shared" si="223"/>
        <v>6.9699685388533985E-3</v>
      </c>
      <c r="W420">
        <f t="shared" si="200"/>
        <v>22016.027034806037</v>
      </c>
      <c r="X420">
        <f t="shared" si="201"/>
        <v>24882.823798545163</v>
      </c>
      <c r="Y420">
        <f t="shared" si="202"/>
        <v>7.2656948580054852</v>
      </c>
      <c r="Z420">
        <f t="shared" si="224"/>
        <v>1.1273043307728523</v>
      </c>
      <c r="AA420">
        <f t="shared" si="225"/>
        <v>8.620840071627528E-3</v>
      </c>
      <c r="AB420">
        <f t="shared" si="226"/>
        <v>409</v>
      </c>
      <c r="AC420">
        <f>$AL$7*INDEX(I_cur,MATCH(AB420-$AL$13,cpi_u,0))/INDEX(I_cur,MATCH(AB2-$AL$13,cpi_u,0))</f>
        <v>2261.3550443961185</v>
      </c>
      <c r="AD420" t="b">
        <f t="shared" si="227"/>
        <v>1</v>
      </c>
      <c r="AE420" t="b">
        <f t="shared" si="228"/>
        <v>1</v>
      </c>
      <c r="AF420" t="b">
        <f t="shared" si="203"/>
        <v>1</v>
      </c>
      <c r="AG420" t="b">
        <f t="shared" si="229"/>
        <v>1</v>
      </c>
      <c r="AH420" t="b">
        <f t="shared" si="204"/>
        <v>1</v>
      </c>
      <c r="AI420" t="b">
        <f t="shared" si="230"/>
        <v>1</v>
      </c>
    </row>
    <row r="421" spans="1:35" x14ac:dyDescent="0.35">
      <c r="A421">
        <v>419</v>
      </c>
      <c r="B421">
        <f t="shared" si="205"/>
        <v>115</v>
      </c>
      <c r="C421">
        <f t="shared" si="206"/>
        <v>2061</v>
      </c>
      <c r="D421">
        <f t="shared" si="207"/>
        <v>0.68116779830618046</v>
      </c>
      <c r="E421">
        <f t="shared" si="208"/>
        <v>9.0861223773033517E-2</v>
      </c>
      <c r="F421">
        <f t="shared" si="209"/>
        <v>2.3028138398578491E-4</v>
      </c>
      <c r="G421">
        <f t="shared" si="210"/>
        <v>2.3041483146611927E-3</v>
      </c>
      <c r="H421" t="b">
        <f t="shared" si="211"/>
        <v>0</v>
      </c>
      <c r="I421">
        <f t="shared" si="212"/>
        <v>1</v>
      </c>
      <c r="J421">
        <f t="shared" si="213"/>
        <v>2261.3550443961171</v>
      </c>
      <c r="K421">
        <f t="shared" si="214"/>
        <v>14.840180963515724</v>
      </c>
      <c r="L421">
        <f t="shared" si="215"/>
        <v>5.7312453837026736</v>
      </c>
      <c r="M421">
        <f t="shared" si="216"/>
        <v>3.7611395367229766E-2</v>
      </c>
      <c r="N421">
        <f t="shared" si="198"/>
        <v>0.17730478039576741</v>
      </c>
      <c r="O421">
        <f t="shared" si="217"/>
        <v>0.99574732557557732</v>
      </c>
      <c r="P421">
        <f t="shared" si="218"/>
        <v>2276.1952253596328</v>
      </c>
      <c r="Q421">
        <f t="shared" si="219"/>
        <v>0.63356316365583598</v>
      </c>
      <c r="R421">
        <f t="shared" si="220"/>
        <v>8.0256782778263092E-2</v>
      </c>
      <c r="S421">
        <f t="shared" si="221"/>
        <v>2277.1515287652487</v>
      </c>
      <c r="T421">
        <f t="shared" si="222"/>
        <v>5.7312453837026736</v>
      </c>
      <c r="U421">
        <f t="shared" si="199"/>
        <v>50.236607343182925</v>
      </c>
      <c r="V421">
        <f t="shared" si="223"/>
        <v>6.2752628422585183E-3</v>
      </c>
      <c r="W421">
        <f t="shared" si="200"/>
        <v>21802.679551281333</v>
      </c>
      <c r="X421">
        <f t="shared" si="201"/>
        <v>24680.129747322455</v>
      </c>
      <c r="Y421">
        <f t="shared" si="202"/>
        <v>6.6300720197296688</v>
      </c>
      <c r="Z421">
        <f t="shared" si="224"/>
        <v>1.0205171312554335</v>
      </c>
      <c r="AA421">
        <f t="shared" si="225"/>
        <v>7.8097951416146042E-3</v>
      </c>
      <c r="AB421">
        <f t="shared" si="226"/>
        <v>409</v>
      </c>
      <c r="AC421">
        <f>$AL$7*INDEX(I_cur,MATCH(AB421-$AL$13,cpi_u,0))/INDEX(I_cur,MATCH(AB2-$AL$13,cpi_u,0))</f>
        <v>2261.3550443961185</v>
      </c>
      <c r="AD421" t="b">
        <f t="shared" si="227"/>
        <v>1</v>
      </c>
      <c r="AE421" t="b">
        <f t="shared" si="228"/>
        <v>1</v>
      </c>
      <c r="AF421" t="b">
        <f t="shared" si="203"/>
        <v>1</v>
      </c>
      <c r="AG421" t="b">
        <f t="shared" si="229"/>
        <v>1</v>
      </c>
      <c r="AH421" t="b">
        <f t="shared" si="204"/>
        <v>1</v>
      </c>
      <c r="AI421" t="b">
        <f t="shared" si="230"/>
        <v>1</v>
      </c>
    </row>
    <row r="422" spans="1:35" x14ac:dyDescent="0.35">
      <c r="A422">
        <v>420</v>
      </c>
      <c r="B422">
        <f t="shared" si="205"/>
        <v>116</v>
      </c>
      <c r="C422">
        <f t="shared" si="206"/>
        <v>2061</v>
      </c>
      <c r="D422">
        <f t="shared" si="207"/>
        <v>0.72079201886166688</v>
      </c>
      <c r="E422">
        <f t="shared" si="208"/>
        <v>0.10085999896537801</v>
      </c>
      <c r="F422">
        <f t="shared" si="209"/>
        <v>2.3239639663280538E-4</v>
      </c>
      <c r="G422">
        <f t="shared" si="210"/>
        <v>2.0717519180283874E-3</v>
      </c>
      <c r="H422" t="b">
        <f t="shared" si="211"/>
        <v>0</v>
      </c>
      <c r="I422">
        <f t="shared" si="212"/>
        <v>1</v>
      </c>
      <c r="J422">
        <f t="shared" si="213"/>
        <v>2261.3550443961171</v>
      </c>
      <c r="K422">
        <f t="shared" si="214"/>
        <v>14.876780853241558</v>
      </c>
      <c r="L422">
        <f t="shared" si="215"/>
        <v>5.2104974143959</v>
      </c>
      <c r="M422">
        <f t="shared" si="216"/>
        <v>3.4278309530580434E-2</v>
      </c>
      <c r="N422">
        <f t="shared" si="198"/>
        <v>0.17655084442380159</v>
      </c>
      <c r="O422">
        <f t="shared" si="217"/>
        <v>0.99574779670191105</v>
      </c>
      <c r="P422">
        <f t="shared" si="218"/>
        <v>2276.2318252493587</v>
      </c>
      <c r="Q422">
        <f t="shared" si="219"/>
        <v>0.67041817441083107</v>
      </c>
      <c r="R422">
        <f t="shared" si="220"/>
        <v>8.8345518417380475E-2</v>
      </c>
      <c r="S422">
        <f t="shared" si="221"/>
        <v>2277.1904871571573</v>
      </c>
      <c r="T422">
        <f t="shared" si="222"/>
        <v>5.2104974143959</v>
      </c>
      <c r="U422">
        <f t="shared" si="199"/>
        <v>45.178319604657602</v>
      </c>
      <c r="V422">
        <f t="shared" si="223"/>
        <v>5.6434111554163092E-3</v>
      </c>
      <c r="W422">
        <f t="shared" si="200"/>
        <v>21806.819248731386</v>
      </c>
      <c r="X422">
        <f t="shared" si="201"/>
        <v>24675.793654345078</v>
      </c>
      <c r="Y422">
        <f t="shared" si="202"/>
        <v>5.9438032276045183</v>
      </c>
      <c r="Z422">
        <f t="shared" si="224"/>
        <v>0.92384609981217891</v>
      </c>
      <c r="AA422">
        <f t="shared" si="225"/>
        <v>7.0740571485771557E-3</v>
      </c>
      <c r="AB422">
        <f t="shared" si="226"/>
        <v>409</v>
      </c>
      <c r="AC422">
        <f>$AL$7*INDEX(I_cur,MATCH(AB422-$AL$13,cpi_u,0))/INDEX(I_cur,MATCH(AB2-$AL$13,cpi_u,0))</f>
        <v>2261.3550443961185</v>
      </c>
      <c r="AD422" t="b">
        <f t="shared" si="227"/>
        <v>1</v>
      </c>
      <c r="AE422" t="b">
        <f t="shared" si="228"/>
        <v>1</v>
      </c>
      <c r="AF422" t="b">
        <f t="shared" si="203"/>
        <v>1</v>
      </c>
      <c r="AG422" t="b">
        <f t="shared" si="229"/>
        <v>1</v>
      </c>
      <c r="AH422" t="b">
        <f t="shared" si="204"/>
        <v>1</v>
      </c>
      <c r="AI422" t="b">
        <f t="shared" si="230"/>
        <v>1</v>
      </c>
    </row>
    <row r="423" spans="1:35" x14ac:dyDescent="0.35">
      <c r="A423">
        <v>421</v>
      </c>
      <c r="B423">
        <f t="shared" si="205"/>
        <v>116</v>
      </c>
      <c r="C423">
        <f t="shared" si="206"/>
        <v>2062</v>
      </c>
      <c r="D423">
        <f t="shared" si="207"/>
        <v>0.72079201886166688</v>
      </c>
      <c r="E423">
        <f t="shared" si="208"/>
        <v>0.10085999896537801</v>
      </c>
      <c r="F423">
        <f t="shared" si="209"/>
        <v>2.0895689630886306E-4</v>
      </c>
      <c r="G423">
        <f t="shared" si="210"/>
        <v>1.8627950217195244E-3</v>
      </c>
      <c r="H423" t="b">
        <f t="shared" si="211"/>
        <v>1</v>
      </c>
      <c r="I423">
        <f t="shared" si="212"/>
        <v>1.0300000000000002</v>
      </c>
      <c r="J423">
        <f t="shared" si="213"/>
        <v>2329.1956957280013</v>
      </c>
      <c r="K423">
        <f t="shared" si="214"/>
        <v>14.913471008169068</v>
      </c>
      <c r="L423">
        <f t="shared" si="215"/>
        <v>4.8255156500879508</v>
      </c>
      <c r="M423">
        <f t="shared" si="216"/>
        <v>3.0897012165635018E-2</v>
      </c>
      <c r="N423">
        <f t="shared" si="198"/>
        <v>0.17580019728921356</v>
      </c>
      <c r="O423">
        <f t="shared" si="217"/>
        <v>0.99574826652889781</v>
      </c>
      <c r="P423">
        <f t="shared" si="218"/>
        <v>2344.1091667361702</v>
      </c>
      <c r="Q423">
        <f t="shared" si="219"/>
        <v>0.67041817441083107</v>
      </c>
      <c r="R423">
        <f t="shared" si="220"/>
        <v>8.8345518417380475E-2</v>
      </c>
      <c r="S423">
        <f t="shared" si="221"/>
        <v>2345.070192962854</v>
      </c>
      <c r="T423">
        <f t="shared" si="222"/>
        <v>4.8255156500879508</v>
      </c>
      <c r="U423">
        <f t="shared" si="199"/>
        <v>40.489019313596714</v>
      </c>
      <c r="V423">
        <f t="shared" si="223"/>
        <v>5.0576512200037997E-3</v>
      </c>
      <c r="W423">
        <f t="shared" si="200"/>
        <v>21735.627828885747</v>
      </c>
      <c r="X423">
        <f t="shared" si="201"/>
        <v>24596.239711799524</v>
      </c>
      <c r="Y423">
        <f t="shared" si="202"/>
        <v>5.3287335745634996</v>
      </c>
      <c r="Z423">
        <f t="shared" si="224"/>
        <v>0.85194886280329762</v>
      </c>
      <c r="AA423">
        <f t="shared" si="225"/>
        <v>6.3440296703120326E-3</v>
      </c>
      <c r="AB423">
        <f t="shared" si="226"/>
        <v>421</v>
      </c>
      <c r="AC423">
        <f>$AL$7*INDEX(I_cur,MATCH(AB423-$AL$13,cpi_u,0))/INDEX(I_cur,MATCH(AB2-$AL$13,cpi_u,0))</f>
        <v>2329.1956957280026</v>
      </c>
      <c r="AD423" t="b">
        <f t="shared" si="227"/>
        <v>1</v>
      </c>
      <c r="AE423" t="b">
        <f t="shared" si="228"/>
        <v>1</v>
      </c>
      <c r="AF423" t="b">
        <f t="shared" si="203"/>
        <v>1</v>
      </c>
      <c r="AG423" t="b">
        <f t="shared" si="229"/>
        <v>1</v>
      </c>
      <c r="AH423" t="b">
        <f t="shared" si="204"/>
        <v>1</v>
      </c>
      <c r="AI423" t="b">
        <f t="shared" si="230"/>
        <v>1</v>
      </c>
    </row>
    <row r="424" spans="1:35" x14ac:dyDescent="0.35">
      <c r="A424">
        <v>422</v>
      </c>
      <c r="B424">
        <f t="shared" si="205"/>
        <v>116</v>
      </c>
      <c r="C424">
        <f t="shared" si="206"/>
        <v>2062</v>
      </c>
      <c r="D424">
        <f t="shared" si="207"/>
        <v>0.72079201886166688</v>
      </c>
      <c r="E424">
        <f t="shared" si="208"/>
        <v>0.10085999896537801</v>
      </c>
      <c r="F424">
        <f t="shared" si="209"/>
        <v>1.8788150396334253E-4</v>
      </c>
      <c r="G424">
        <f t="shared" si="210"/>
        <v>1.6749135177561818E-3</v>
      </c>
      <c r="H424" t="b">
        <f t="shared" si="211"/>
        <v>0</v>
      </c>
      <c r="I424">
        <f t="shared" si="212"/>
        <v>1</v>
      </c>
      <c r="J424">
        <f t="shared" si="213"/>
        <v>2329.1956957280013</v>
      </c>
      <c r="K424">
        <f t="shared" si="214"/>
        <v>14.950251650916664</v>
      </c>
      <c r="L424">
        <f t="shared" si="215"/>
        <v>4.3388141466126653</v>
      </c>
      <c r="M424">
        <f t="shared" si="216"/>
        <v>2.7849254348781664E-2</v>
      </c>
      <c r="N424">
        <f t="shared" si="198"/>
        <v>0.17505282407151124</v>
      </c>
      <c r="O424">
        <f t="shared" si="217"/>
        <v>0.99574873504565642</v>
      </c>
      <c r="P424">
        <f t="shared" si="218"/>
        <v>2344.1459473789178</v>
      </c>
      <c r="Q424">
        <f t="shared" si="219"/>
        <v>0.67041817441083107</v>
      </c>
      <c r="R424">
        <f t="shared" si="220"/>
        <v>8.8345518417380475E-2</v>
      </c>
      <c r="S424">
        <f t="shared" si="221"/>
        <v>2345.1093437555346</v>
      </c>
      <c r="T424">
        <f t="shared" si="222"/>
        <v>4.3388141466126653</v>
      </c>
      <c r="U424">
        <f t="shared" si="199"/>
        <v>36.272046362529181</v>
      </c>
      <c r="V424">
        <f t="shared" si="223"/>
        <v>4.5308916503165302E-3</v>
      </c>
      <c r="W424">
        <f t="shared" si="200"/>
        <v>21656.071180989376</v>
      </c>
      <c r="X424">
        <f t="shared" si="201"/>
        <v>24508.560138060675</v>
      </c>
      <c r="Y424">
        <f t="shared" si="202"/>
        <v>4.7776723134489512</v>
      </c>
      <c r="Z424">
        <f t="shared" si="224"/>
        <v>0.76276438297573734</v>
      </c>
      <c r="AA424">
        <f t="shared" si="225"/>
        <v>5.689049787823244E-3</v>
      </c>
      <c r="AB424">
        <f t="shared" si="226"/>
        <v>421</v>
      </c>
      <c r="AC424">
        <f>$AL$7*INDEX(I_cur,MATCH(AB424-$AL$13,cpi_u,0))/INDEX(I_cur,MATCH(AB2-$AL$13,cpi_u,0))</f>
        <v>2329.1956957280026</v>
      </c>
      <c r="AD424" t="b">
        <f t="shared" si="227"/>
        <v>1</v>
      </c>
      <c r="AE424" t="b">
        <f t="shared" si="228"/>
        <v>1</v>
      </c>
      <c r="AF424" t="b">
        <f t="shared" si="203"/>
        <v>1</v>
      </c>
      <c r="AG424" t="b">
        <f t="shared" si="229"/>
        <v>1</v>
      </c>
      <c r="AH424" t="b">
        <f t="shared" si="204"/>
        <v>1</v>
      </c>
      <c r="AI424" t="b">
        <f t="shared" si="230"/>
        <v>1</v>
      </c>
    </row>
    <row r="425" spans="1:35" x14ac:dyDescent="0.35">
      <c r="A425">
        <v>423</v>
      </c>
      <c r="B425">
        <f t="shared" si="205"/>
        <v>116</v>
      </c>
      <c r="C425">
        <f t="shared" si="206"/>
        <v>2062</v>
      </c>
      <c r="D425">
        <f t="shared" si="207"/>
        <v>0.72079201886166688</v>
      </c>
      <c r="E425">
        <f t="shared" si="208"/>
        <v>0.10085999896537801</v>
      </c>
      <c r="F425">
        <f t="shared" si="209"/>
        <v>1.6893177566798613E-4</v>
      </c>
      <c r="G425">
        <f t="shared" si="210"/>
        <v>1.5059817420881956E-3</v>
      </c>
      <c r="H425" t="b">
        <f t="shared" si="211"/>
        <v>0</v>
      </c>
      <c r="I425">
        <f t="shared" si="212"/>
        <v>1</v>
      </c>
      <c r="J425">
        <f t="shared" si="213"/>
        <v>2329.1956957280013</v>
      </c>
      <c r="K425">
        <f t="shared" si="214"/>
        <v>14.987123004651648</v>
      </c>
      <c r="L425">
        <f t="shared" si="215"/>
        <v>3.9012013562743437</v>
      </c>
      <c r="M425">
        <f t="shared" si="216"/>
        <v>2.5102134912765688E-2</v>
      </c>
      <c r="N425">
        <f t="shared" si="198"/>
        <v>0.17430870991934305</v>
      </c>
      <c r="O425">
        <f t="shared" si="217"/>
        <v>0.99574920224158048</v>
      </c>
      <c r="P425">
        <f t="shared" si="218"/>
        <v>2344.1828187326528</v>
      </c>
      <c r="Q425">
        <f t="shared" si="219"/>
        <v>0.67041817441083107</v>
      </c>
      <c r="R425">
        <f t="shared" si="220"/>
        <v>8.8345518417380475E-2</v>
      </c>
      <c r="S425">
        <f t="shared" si="221"/>
        <v>2345.148591104632</v>
      </c>
      <c r="T425">
        <f t="shared" si="222"/>
        <v>3.9012013562743437</v>
      </c>
      <c r="U425">
        <f t="shared" si="199"/>
        <v>32.479767859591156</v>
      </c>
      <c r="V425">
        <f t="shared" si="223"/>
        <v>4.0571824244045613E-3</v>
      </c>
      <c r="W425">
        <f t="shared" si="200"/>
        <v>21567.172397823815</v>
      </c>
      <c r="X425">
        <f t="shared" si="201"/>
        <v>24411.930581387798</v>
      </c>
      <c r="Y425">
        <f t="shared" si="202"/>
        <v>4.2841538851033381</v>
      </c>
      <c r="Z425">
        <f t="shared" si="224"/>
        <v>0.68291631468743375</v>
      </c>
      <c r="AA425">
        <f t="shared" si="225"/>
        <v>5.1014018410091037E-3</v>
      </c>
      <c r="AB425">
        <f t="shared" si="226"/>
        <v>421</v>
      </c>
      <c r="AC425">
        <f>$AL$7*INDEX(I_cur,MATCH(AB425-$AL$13,cpi_u,0))/INDEX(I_cur,MATCH(AB2-$AL$13,cpi_u,0))</f>
        <v>2329.1956957280026</v>
      </c>
      <c r="AD425" t="b">
        <f t="shared" si="227"/>
        <v>1</v>
      </c>
      <c r="AE425" t="b">
        <f t="shared" si="228"/>
        <v>1</v>
      </c>
      <c r="AF425" t="b">
        <f t="shared" si="203"/>
        <v>1</v>
      </c>
      <c r="AG425" t="b">
        <f t="shared" si="229"/>
        <v>1</v>
      </c>
      <c r="AH425" t="b">
        <f t="shared" si="204"/>
        <v>1</v>
      </c>
      <c r="AI425" t="b">
        <f t="shared" si="230"/>
        <v>1</v>
      </c>
    </row>
    <row r="426" spans="1:35" x14ac:dyDescent="0.35">
      <c r="A426">
        <v>424</v>
      </c>
      <c r="B426">
        <f t="shared" si="205"/>
        <v>116</v>
      </c>
      <c r="C426">
        <f t="shared" si="206"/>
        <v>2062</v>
      </c>
      <c r="D426">
        <f t="shared" si="207"/>
        <v>0.72079201886166688</v>
      </c>
      <c r="E426">
        <f t="shared" si="208"/>
        <v>0.10085999896537801</v>
      </c>
      <c r="F426">
        <f t="shared" si="209"/>
        <v>1.5189331694889357E-4</v>
      </c>
      <c r="G426">
        <f t="shared" si="210"/>
        <v>1.3540884251393021E-3</v>
      </c>
      <c r="H426" t="b">
        <f t="shared" si="211"/>
        <v>0</v>
      </c>
      <c r="I426">
        <f t="shared" si="212"/>
        <v>1</v>
      </c>
      <c r="J426">
        <f t="shared" si="213"/>
        <v>2329.1956957280013</v>
      </c>
      <c r="K426">
        <f t="shared" si="214"/>
        <v>15.024085293091819</v>
      </c>
      <c r="L426">
        <f t="shared" si="215"/>
        <v>3.5077261915167819</v>
      </c>
      <c r="M426">
        <f t="shared" si="216"/>
        <v>2.2625998142972056E-2</v>
      </c>
      <c r="N426">
        <f t="shared" si="198"/>
        <v>0.17356784005022799</v>
      </c>
      <c r="O426">
        <f t="shared" si="217"/>
        <v>0.9957496681063277</v>
      </c>
      <c r="P426">
        <f t="shared" si="218"/>
        <v>2344.2197810210932</v>
      </c>
      <c r="Q426">
        <f t="shared" si="219"/>
        <v>0.67041817441083107</v>
      </c>
      <c r="R426">
        <f t="shared" si="220"/>
        <v>8.8345518417380475E-2</v>
      </c>
      <c r="S426">
        <f t="shared" si="221"/>
        <v>2345.1879352482802</v>
      </c>
      <c r="T426">
        <f t="shared" si="222"/>
        <v>3.5077261915167819</v>
      </c>
      <c r="U426">
        <f t="shared" si="199"/>
        <v>29.069354333942563</v>
      </c>
      <c r="V426">
        <f t="shared" si="223"/>
        <v>3.631173535547089E-3</v>
      </c>
      <c r="W426">
        <f t="shared" si="200"/>
        <v>21467.84050011509</v>
      </c>
      <c r="X426">
        <f t="shared" si="201"/>
        <v>24305.443070661757</v>
      </c>
      <c r="Y426">
        <f t="shared" si="202"/>
        <v>3.842364795922772</v>
      </c>
      <c r="Z426">
        <f t="shared" si="224"/>
        <v>0.61142722719358067</v>
      </c>
      <c r="AA426">
        <f t="shared" si="225"/>
        <v>4.574163494351368E-3</v>
      </c>
      <c r="AB426">
        <f t="shared" si="226"/>
        <v>421</v>
      </c>
      <c r="AC426">
        <f>$AL$7*INDEX(I_cur,MATCH(AB426-$AL$13,cpi_u,0))/INDEX(I_cur,MATCH(AB2-$AL$13,cpi_u,0))</f>
        <v>2329.1956957280026</v>
      </c>
      <c r="AD426" t="b">
        <f t="shared" si="227"/>
        <v>1</v>
      </c>
      <c r="AE426" t="b">
        <f t="shared" si="228"/>
        <v>1</v>
      </c>
      <c r="AF426" t="b">
        <f t="shared" si="203"/>
        <v>1</v>
      </c>
      <c r="AG426" t="b">
        <f t="shared" si="229"/>
        <v>1</v>
      </c>
      <c r="AH426" t="b">
        <f t="shared" si="204"/>
        <v>1</v>
      </c>
      <c r="AI426" t="b">
        <f t="shared" si="230"/>
        <v>1</v>
      </c>
    </row>
    <row r="427" spans="1:35" x14ac:dyDescent="0.35">
      <c r="A427">
        <v>425</v>
      </c>
      <c r="B427">
        <f t="shared" si="205"/>
        <v>116</v>
      </c>
      <c r="C427">
        <f t="shared" si="206"/>
        <v>2062</v>
      </c>
      <c r="D427">
        <f t="shared" si="207"/>
        <v>0.72079201886166688</v>
      </c>
      <c r="E427">
        <f t="shared" si="208"/>
        <v>0.10085999896537801</v>
      </c>
      <c r="F427">
        <f t="shared" si="209"/>
        <v>1.3657335715858035E-4</v>
      </c>
      <c r="G427">
        <f t="shared" si="210"/>
        <v>1.2175150679807217E-3</v>
      </c>
      <c r="H427" t="b">
        <f t="shared" si="211"/>
        <v>0</v>
      </c>
      <c r="I427">
        <f t="shared" si="212"/>
        <v>1</v>
      </c>
      <c r="J427">
        <f t="shared" si="213"/>
        <v>2329.1956957280013</v>
      </c>
      <c r="K427">
        <f t="shared" si="214"/>
        <v>15.061138740506681</v>
      </c>
      <c r="L427">
        <f t="shared" si="215"/>
        <v>3.1539369314695702</v>
      </c>
      <c r="M427">
        <f t="shared" si="216"/>
        <v>2.0394113637937222E-2</v>
      </c>
      <c r="N427">
        <f t="shared" si="198"/>
        <v>0.17283019975028563</v>
      </c>
      <c r="O427">
        <f t="shared" si="217"/>
        <v>0.99575013262981837</v>
      </c>
      <c r="P427">
        <f t="shared" si="218"/>
        <v>2344.2568344685078</v>
      </c>
      <c r="Q427">
        <f t="shared" si="219"/>
        <v>0.67041817441083107</v>
      </c>
      <c r="R427">
        <f t="shared" si="220"/>
        <v>8.8345518417380475E-2</v>
      </c>
      <c r="S427">
        <f t="shared" si="221"/>
        <v>2345.2273764252004</v>
      </c>
      <c r="T427">
        <f t="shared" si="222"/>
        <v>3.1539369314695702</v>
      </c>
      <c r="U427">
        <f t="shared" si="199"/>
        <v>26.002295344686079</v>
      </c>
      <c r="V427">
        <f t="shared" si="223"/>
        <v>3.248054484954833E-3</v>
      </c>
      <c r="W427">
        <f t="shared" si="200"/>
        <v>21356.857117022395</v>
      </c>
      <c r="X427">
        <f t="shared" si="201"/>
        <v>24188.097533741977</v>
      </c>
      <c r="Y427">
        <f t="shared" si="202"/>
        <v>3.4470778684321086</v>
      </c>
      <c r="Z427">
        <f t="shared" si="224"/>
        <v>0.54742202084981728</v>
      </c>
      <c r="AA427">
        <f t="shared" si="225"/>
        <v>4.1011241593102163E-3</v>
      </c>
      <c r="AB427">
        <f t="shared" si="226"/>
        <v>421</v>
      </c>
      <c r="AC427">
        <f>$AL$7*INDEX(I_cur,MATCH(AB427-$AL$13,cpi_u,0))/INDEX(I_cur,MATCH(AB2-$AL$13,cpi_u,0))</f>
        <v>2329.1956957280026</v>
      </c>
      <c r="AD427" t="b">
        <f t="shared" si="227"/>
        <v>1</v>
      </c>
      <c r="AE427" t="b">
        <f t="shared" si="228"/>
        <v>1</v>
      </c>
      <c r="AF427" t="b">
        <f t="shared" si="203"/>
        <v>1</v>
      </c>
      <c r="AG427" t="b">
        <f t="shared" si="229"/>
        <v>1</v>
      </c>
      <c r="AH427" t="b">
        <f t="shared" si="204"/>
        <v>1</v>
      </c>
      <c r="AI427" t="b">
        <f t="shared" si="230"/>
        <v>1</v>
      </c>
    </row>
    <row r="428" spans="1:35" x14ac:dyDescent="0.35">
      <c r="A428">
        <v>426</v>
      </c>
      <c r="B428">
        <f t="shared" si="205"/>
        <v>116</v>
      </c>
      <c r="C428">
        <f t="shared" si="206"/>
        <v>2062</v>
      </c>
      <c r="D428">
        <f t="shared" si="207"/>
        <v>0.72079201886166688</v>
      </c>
      <c r="E428">
        <f t="shared" si="208"/>
        <v>0.10085999896537801</v>
      </c>
      <c r="F428">
        <f t="shared" si="209"/>
        <v>1.2279856849686772E-4</v>
      </c>
      <c r="G428">
        <f t="shared" si="210"/>
        <v>1.0947164994838539E-3</v>
      </c>
      <c r="H428" t="b">
        <f t="shared" si="211"/>
        <v>0</v>
      </c>
      <c r="I428">
        <f t="shared" si="212"/>
        <v>1</v>
      </c>
      <c r="J428">
        <f t="shared" si="213"/>
        <v>2329.1956957280013</v>
      </c>
      <c r="K428">
        <f t="shared" si="214"/>
        <v>15.098283571718865</v>
      </c>
      <c r="L428">
        <f t="shared" si="215"/>
        <v>2.8358308558246819</v>
      </c>
      <c r="M428">
        <f t="shared" si="216"/>
        <v>1.8382387749213507E-2</v>
      </c>
      <c r="N428">
        <f t="shared" si="198"/>
        <v>0.17209577437396595</v>
      </c>
      <c r="O428">
        <f t="shared" si="217"/>
        <v>0.99575059580223357</v>
      </c>
      <c r="P428">
        <f t="shared" si="218"/>
        <v>2344.2939792997199</v>
      </c>
      <c r="Q428">
        <f t="shared" si="219"/>
        <v>0.67041817441083107</v>
      </c>
      <c r="R428">
        <f t="shared" si="220"/>
        <v>8.8345518417380475E-2</v>
      </c>
      <c r="S428">
        <f t="shared" si="221"/>
        <v>2345.2669148747032</v>
      </c>
      <c r="T428">
        <f t="shared" si="222"/>
        <v>2.8358308558246819</v>
      </c>
      <c r="U428">
        <f t="shared" si="199"/>
        <v>23.243963937308457</v>
      </c>
      <c r="V428">
        <f t="shared" si="223"/>
        <v>2.9034998762188934E-3</v>
      </c>
      <c r="W428">
        <f t="shared" si="200"/>
        <v>21232.861611447086</v>
      </c>
      <c r="X428">
        <f t="shared" si="201"/>
        <v>24058.792455559284</v>
      </c>
      <c r="Y428">
        <f t="shared" si="202"/>
        <v>3.0935931214499575</v>
      </c>
      <c r="Z428">
        <f t="shared" si="224"/>
        <v>0.49011721327020319</v>
      </c>
      <c r="AA428">
        <f t="shared" si="225"/>
        <v>3.6767118061763783E-3</v>
      </c>
      <c r="AB428">
        <f t="shared" si="226"/>
        <v>421</v>
      </c>
      <c r="AC428">
        <f>$AL$7*INDEX(I_cur,MATCH(AB428-$AL$13,cpi_u,0))/INDEX(I_cur,MATCH(AB2-$AL$13,cpi_u,0))</f>
        <v>2329.1956957280026</v>
      </c>
      <c r="AD428" t="b">
        <f t="shared" si="227"/>
        <v>1</v>
      </c>
      <c r="AE428" t="b">
        <f t="shared" si="228"/>
        <v>1</v>
      </c>
      <c r="AF428" t="b">
        <f t="shared" si="203"/>
        <v>1</v>
      </c>
      <c r="AG428" t="b">
        <f t="shared" si="229"/>
        <v>1</v>
      </c>
      <c r="AH428" t="b">
        <f t="shared" si="204"/>
        <v>1</v>
      </c>
      <c r="AI428" t="b">
        <f t="shared" si="230"/>
        <v>1</v>
      </c>
    </row>
    <row r="429" spans="1:35" x14ac:dyDescent="0.35">
      <c r="A429">
        <v>427</v>
      </c>
      <c r="B429">
        <f t="shared" si="205"/>
        <v>116</v>
      </c>
      <c r="C429">
        <f t="shared" si="206"/>
        <v>2062</v>
      </c>
      <c r="D429">
        <f t="shared" si="207"/>
        <v>0.72079201886166688</v>
      </c>
      <c r="E429">
        <f t="shared" si="208"/>
        <v>0.10085999896537801</v>
      </c>
      <c r="F429">
        <f t="shared" si="209"/>
        <v>1.1041310500532375E-4</v>
      </c>
      <c r="G429">
        <f t="shared" si="210"/>
        <v>9.8430339447853009E-4</v>
      </c>
      <c r="H429" t="b">
        <f t="shared" si="211"/>
        <v>0</v>
      </c>
      <c r="I429">
        <f t="shared" si="212"/>
        <v>1</v>
      </c>
      <c r="J429">
        <f t="shared" si="213"/>
        <v>2329.1956957280013</v>
      </c>
      <c r="K429">
        <f t="shared" si="214"/>
        <v>15.135520012105461</v>
      </c>
      <c r="L429">
        <f t="shared" si="215"/>
        <v>2.5498089586402175</v>
      </c>
      <c r="M429">
        <f t="shared" si="216"/>
        <v>1.6569103485519911E-2</v>
      </c>
      <c r="N429">
        <f t="shared" si="198"/>
        <v>0.17136454934377793</v>
      </c>
      <c r="O429">
        <f t="shared" si="217"/>
        <v>0.99575105761400595</v>
      </c>
      <c r="P429">
        <f t="shared" si="218"/>
        <v>2344.3312157401069</v>
      </c>
      <c r="Q429">
        <f t="shared" si="219"/>
        <v>0.67041817441083107</v>
      </c>
      <c r="R429">
        <f t="shared" si="220"/>
        <v>8.8345518417380475E-2</v>
      </c>
      <c r="S429">
        <f t="shared" si="221"/>
        <v>2345.306550836689</v>
      </c>
      <c r="T429">
        <f t="shared" si="222"/>
        <v>2.5498089586402175</v>
      </c>
      <c r="U429">
        <f t="shared" si="199"/>
        <v>20.763225021695206</v>
      </c>
      <c r="V429">
        <f t="shared" si="223"/>
        <v>2.593620496185381E-3</v>
      </c>
      <c r="W429">
        <f t="shared" si="200"/>
        <v>21094.334468586552</v>
      </c>
      <c r="X429">
        <f t="shared" si="201"/>
        <v>23916.31458869519</v>
      </c>
      <c r="Y429">
        <f t="shared" si="202"/>
        <v>2.777684611373862</v>
      </c>
      <c r="Z429">
        <f t="shared" si="224"/>
        <v>0.43881134724286397</v>
      </c>
      <c r="AA429">
        <f t="shared" si="225"/>
        <v>3.2959273025205209E-3</v>
      </c>
      <c r="AB429">
        <f t="shared" si="226"/>
        <v>421</v>
      </c>
      <c r="AC429">
        <f>$AL$7*INDEX(I_cur,MATCH(AB429-$AL$13,cpi_u,0))/INDEX(I_cur,MATCH(AB2-$AL$13,cpi_u,0))</f>
        <v>2329.1956957280026</v>
      </c>
      <c r="AD429" t="b">
        <f t="shared" si="227"/>
        <v>1</v>
      </c>
      <c r="AE429" t="b">
        <f t="shared" si="228"/>
        <v>1</v>
      </c>
      <c r="AF429" t="b">
        <f t="shared" si="203"/>
        <v>1</v>
      </c>
      <c r="AG429" t="b">
        <f t="shared" si="229"/>
        <v>1</v>
      </c>
      <c r="AH429" t="b">
        <f t="shared" si="204"/>
        <v>1</v>
      </c>
      <c r="AI429" t="b">
        <f t="shared" si="230"/>
        <v>1</v>
      </c>
    </row>
    <row r="430" spans="1:35" x14ac:dyDescent="0.35">
      <c r="A430">
        <v>428</v>
      </c>
      <c r="B430">
        <f t="shared" si="205"/>
        <v>116</v>
      </c>
      <c r="C430">
        <f t="shared" si="206"/>
        <v>2062</v>
      </c>
      <c r="D430">
        <f t="shared" si="207"/>
        <v>0.72079201886166688</v>
      </c>
      <c r="E430">
        <f t="shared" si="208"/>
        <v>0.10085999896537801</v>
      </c>
      <c r="F430">
        <f t="shared" si="209"/>
        <v>9.9276839348722608E-5</v>
      </c>
      <c r="G430">
        <f t="shared" si="210"/>
        <v>8.8502655512980749E-4</v>
      </c>
      <c r="H430" t="b">
        <f t="shared" si="211"/>
        <v>0</v>
      </c>
      <c r="I430">
        <f t="shared" si="212"/>
        <v>1</v>
      </c>
      <c r="J430">
        <f t="shared" si="213"/>
        <v>2329.1956957280013</v>
      </c>
      <c r="K430">
        <f t="shared" si="214"/>
        <v>15.172848287599418</v>
      </c>
      <c r="L430">
        <f t="shared" si="215"/>
        <v>2.2926352297098531</v>
      </c>
      <c r="M430">
        <f t="shared" si="216"/>
        <v>1.4934686073391859E-2</v>
      </c>
      <c r="N430">
        <f t="shared" si="198"/>
        <v>0.17063651015001924</v>
      </c>
      <c r="O430">
        <f t="shared" si="217"/>
        <v>0.99575151805582518</v>
      </c>
      <c r="P430">
        <f t="shared" si="218"/>
        <v>2344.3685440156005</v>
      </c>
      <c r="Q430">
        <f t="shared" si="219"/>
        <v>0.67041817441083107</v>
      </c>
      <c r="R430">
        <f t="shared" si="220"/>
        <v>8.8345518417380475E-2</v>
      </c>
      <c r="S430">
        <f t="shared" si="221"/>
        <v>2345.3462845516492</v>
      </c>
      <c r="T430">
        <f t="shared" si="222"/>
        <v>2.2926352297098531</v>
      </c>
      <c r="U430">
        <f t="shared" si="199"/>
        <v>18.532083242519736</v>
      </c>
      <c r="V430">
        <f t="shared" si="223"/>
        <v>2.3149193289862327E-3</v>
      </c>
      <c r="W430">
        <f t="shared" si="200"/>
        <v>20939.578744958246</v>
      </c>
      <c r="X430">
        <f t="shared" si="201"/>
        <v>23759.327620348893</v>
      </c>
      <c r="Y430">
        <f t="shared" si="202"/>
        <v>2.4955526335181335</v>
      </c>
      <c r="Z430">
        <f t="shared" si="224"/>
        <v>0.39287640294889775</v>
      </c>
      <c r="AA430">
        <f t="shared" si="225"/>
        <v>2.9542855041346273E-3</v>
      </c>
      <c r="AB430">
        <f t="shared" si="226"/>
        <v>421</v>
      </c>
      <c r="AC430">
        <f>$AL$7*INDEX(I_cur,MATCH(AB430-$AL$13,cpi_u,0))/INDEX(I_cur,MATCH(AB2-$AL$13,cpi_u,0))</f>
        <v>2329.1956957280026</v>
      </c>
      <c r="AD430" t="b">
        <f t="shared" si="227"/>
        <v>1</v>
      </c>
      <c r="AE430" t="b">
        <f t="shared" si="228"/>
        <v>1</v>
      </c>
      <c r="AF430" t="b">
        <f t="shared" si="203"/>
        <v>1</v>
      </c>
      <c r="AG430" t="b">
        <f t="shared" si="229"/>
        <v>1</v>
      </c>
      <c r="AH430" t="b">
        <f t="shared" si="204"/>
        <v>1</v>
      </c>
      <c r="AI430" t="b">
        <f t="shared" si="230"/>
        <v>1</v>
      </c>
    </row>
    <row r="431" spans="1:35" x14ac:dyDescent="0.35">
      <c r="A431">
        <v>429</v>
      </c>
      <c r="B431">
        <f t="shared" si="205"/>
        <v>116</v>
      </c>
      <c r="C431">
        <f t="shared" si="206"/>
        <v>2062</v>
      </c>
      <c r="D431">
        <f t="shared" si="207"/>
        <v>0.72079201886166688</v>
      </c>
      <c r="E431">
        <f t="shared" si="208"/>
        <v>0.10085999896537801</v>
      </c>
      <c r="F431">
        <f t="shared" si="209"/>
        <v>8.9263777434724442E-5</v>
      </c>
      <c r="G431">
        <f t="shared" si="210"/>
        <v>7.9576277769508302E-4</v>
      </c>
      <c r="H431" t="b">
        <f t="shared" si="211"/>
        <v>0</v>
      </c>
      <c r="I431">
        <f t="shared" si="212"/>
        <v>1</v>
      </c>
      <c r="J431">
        <f t="shared" si="213"/>
        <v>2329.1956957280013</v>
      </c>
      <c r="K431">
        <f t="shared" si="214"/>
        <v>15.210268624690869</v>
      </c>
      <c r="L431">
        <f t="shared" si="215"/>
        <v>2.0614000428133283</v>
      </c>
      <c r="M431">
        <f t="shared" si="216"/>
        <v>1.3461491643509155E-2</v>
      </c>
      <c r="N431">
        <f t="shared" si="198"/>
        <v>0.16991164235050374</v>
      </c>
      <c r="O431">
        <f t="shared" si="217"/>
        <v>0.99575197711862362</v>
      </c>
      <c r="P431">
        <f t="shared" si="218"/>
        <v>2344.4059643526921</v>
      </c>
      <c r="Q431">
        <f t="shared" si="219"/>
        <v>0.67041817441083107</v>
      </c>
      <c r="R431">
        <f t="shared" si="220"/>
        <v>8.8345518417380475E-2</v>
      </c>
      <c r="S431">
        <f t="shared" si="221"/>
        <v>2345.38611626067</v>
      </c>
      <c r="T431">
        <f t="shared" si="222"/>
        <v>2.0614000428133283</v>
      </c>
      <c r="U431">
        <f t="shared" si="199"/>
        <v>16.525366359465036</v>
      </c>
      <c r="V431">
        <f t="shared" si="223"/>
        <v>2.0642520057503849E-3</v>
      </c>
      <c r="W431">
        <f t="shared" si="200"/>
        <v>20766.699351445604</v>
      </c>
      <c r="X431">
        <f t="shared" si="201"/>
        <v>23586.359689848287</v>
      </c>
      <c r="Y431">
        <f t="shared" si="202"/>
        <v>2.2437807430439762</v>
      </c>
      <c r="Z431">
        <f t="shared" si="224"/>
        <v>0.3517501093287666</v>
      </c>
      <c r="AA431">
        <f t="shared" si="225"/>
        <v>2.6477624039844185E-3</v>
      </c>
      <c r="AB431">
        <f t="shared" si="226"/>
        <v>421</v>
      </c>
      <c r="AC431">
        <f>$AL$7*INDEX(I_cur,MATCH(AB431-$AL$13,cpi_u,0))/INDEX(I_cur,MATCH(AB2-$AL$13,cpi_u,0))</f>
        <v>2329.1956957280026</v>
      </c>
      <c r="AD431" t="b">
        <f t="shared" si="227"/>
        <v>1</v>
      </c>
      <c r="AE431" t="b">
        <f t="shared" si="228"/>
        <v>1</v>
      </c>
      <c r="AF431" t="b">
        <f t="shared" si="203"/>
        <v>1</v>
      </c>
      <c r="AG431" t="b">
        <f t="shared" si="229"/>
        <v>1</v>
      </c>
      <c r="AH431" t="b">
        <f t="shared" si="204"/>
        <v>1</v>
      </c>
      <c r="AI431" t="b">
        <f t="shared" si="230"/>
        <v>1</v>
      </c>
    </row>
    <row r="432" spans="1:35" x14ac:dyDescent="0.35">
      <c r="A432">
        <v>430</v>
      </c>
      <c r="B432">
        <f t="shared" si="205"/>
        <v>116</v>
      </c>
      <c r="C432">
        <f t="shared" si="206"/>
        <v>2062</v>
      </c>
      <c r="D432">
        <f t="shared" si="207"/>
        <v>0.72079201886166688</v>
      </c>
      <c r="E432">
        <f t="shared" si="208"/>
        <v>0.10085999896537801</v>
      </c>
      <c r="F432">
        <f t="shared" si="209"/>
        <v>8.0260632935012406E-5</v>
      </c>
      <c r="G432">
        <f t="shared" si="210"/>
        <v>7.155021447600706E-4</v>
      </c>
      <c r="H432" t="b">
        <f t="shared" si="211"/>
        <v>0</v>
      </c>
      <c r="I432">
        <f t="shared" si="212"/>
        <v>1</v>
      </c>
      <c r="J432">
        <f t="shared" si="213"/>
        <v>2329.1956957280013</v>
      </c>
      <c r="K432">
        <f t="shared" si="214"/>
        <v>15.247781250428565</v>
      </c>
      <c r="L432">
        <f t="shared" si="215"/>
        <v>1.8534872366279458</v>
      </c>
      <c r="M432">
        <f t="shared" si="216"/>
        <v>1.213361676152804E-2</v>
      </c>
      <c r="N432">
        <f t="shared" si="198"/>
        <v>0.16918993157029047</v>
      </c>
      <c r="O432">
        <f t="shared" si="217"/>
        <v>0.99575243479358244</v>
      </c>
      <c r="P432">
        <f t="shared" si="218"/>
        <v>2344.4434769784298</v>
      </c>
      <c r="Q432">
        <f t="shared" si="219"/>
        <v>0.67041817441083107</v>
      </c>
      <c r="R432">
        <f t="shared" si="220"/>
        <v>8.8345518417380475E-2</v>
      </c>
      <c r="S432">
        <f t="shared" si="221"/>
        <v>2345.4260462054308</v>
      </c>
      <c r="T432">
        <f t="shared" si="222"/>
        <v>1.8534872366279458</v>
      </c>
      <c r="U432">
        <f t="shared" si="199"/>
        <v>14.720440556348864</v>
      </c>
      <c r="V432">
        <f t="shared" si="223"/>
        <v>1.8387912426866245E-3</v>
      </c>
      <c r="W432">
        <f t="shared" si="200"/>
        <v>20573.579917478888</v>
      </c>
      <c r="X432">
        <f t="shared" si="201"/>
        <v>23395.789640125709</v>
      </c>
      <c r="Y432">
        <f t="shared" si="202"/>
        <v>2.0192971095165246</v>
      </c>
      <c r="Z432">
        <f t="shared" si="224"/>
        <v>0.31492906045115104</v>
      </c>
      <c r="AA432">
        <f t="shared" si="225"/>
        <v>2.3727477161250292E-3</v>
      </c>
      <c r="AB432">
        <f t="shared" si="226"/>
        <v>421</v>
      </c>
      <c r="AC432">
        <f>$AL$7*INDEX(I_cur,MATCH(AB432-$AL$13,cpi_u,0))/INDEX(I_cur,MATCH(AB2-$AL$13,cpi_u,0))</f>
        <v>2329.1956957280026</v>
      </c>
      <c r="AD432" t="b">
        <f t="shared" si="227"/>
        <v>1</v>
      </c>
      <c r="AE432" t="b">
        <f t="shared" si="228"/>
        <v>1</v>
      </c>
      <c r="AF432" t="b">
        <f t="shared" si="203"/>
        <v>1</v>
      </c>
      <c r="AG432" t="b">
        <f t="shared" si="229"/>
        <v>1</v>
      </c>
      <c r="AH432" t="b">
        <f t="shared" si="204"/>
        <v>1</v>
      </c>
      <c r="AI432" t="b">
        <f t="shared" si="230"/>
        <v>1</v>
      </c>
    </row>
    <row r="433" spans="1:35" x14ac:dyDescent="0.35">
      <c r="A433">
        <v>431</v>
      </c>
      <c r="B433">
        <f t="shared" si="205"/>
        <v>116</v>
      </c>
      <c r="C433">
        <f t="shared" si="206"/>
        <v>2062</v>
      </c>
      <c r="D433">
        <f t="shared" si="207"/>
        <v>0.72079201886166688</v>
      </c>
      <c r="E433">
        <f t="shared" si="208"/>
        <v>0.10085999896537801</v>
      </c>
      <c r="F433">
        <f t="shared" si="209"/>
        <v>7.2165545580226461E-5</v>
      </c>
      <c r="G433">
        <f t="shared" si="210"/>
        <v>6.4333659917984419E-4</v>
      </c>
      <c r="H433" t="b">
        <f t="shared" si="211"/>
        <v>0</v>
      </c>
      <c r="I433">
        <f t="shared" si="212"/>
        <v>1</v>
      </c>
      <c r="J433">
        <f t="shared" si="213"/>
        <v>2329.1956957280013</v>
      </c>
      <c r="K433">
        <f t="shared" si="214"/>
        <v>15.285386392421193</v>
      </c>
      <c r="L433">
        <f t="shared" si="215"/>
        <v>1.6665445158593097</v>
      </c>
      <c r="M433">
        <f t="shared" si="216"/>
        <v>1.0936726747263762E-2</v>
      </c>
      <c r="N433">
        <f t="shared" si="198"/>
        <v>0.16847136350141145</v>
      </c>
      <c r="O433">
        <f t="shared" si="217"/>
        <v>0.99575289107212339</v>
      </c>
      <c r="P433">
        <f t="shared" si="218"/>
        <v>2344.4810821204223</v>
      </c>
      <c r="Q433">
        <f t="shared" si="219"/>
        <v>0.67041817441083107</v>
      </c>
      <c r="R433">
        <f t="shared" si="220"/>
        <v>8.8345518417380475E-2</v>
      </c>
      <c r="S433">
        <f t="shared" si="221"/>
        <v>2345.466074628207</v>
      </c>
      <c r="T433">
        <f t="shared" si="222"/>
        <v>1.6665445158593097</v>
      </c>
      <c r="U433">
        <f t="shared" si="199"/>
        <v>13.096954459337597</v>
      </c>
      <c r="V433">
        <f t="shared" si="223"/>
        <v>1.6359948653376954E-3</v>
      </c>
      <c r="W433">
        <f t="shared" si="200"/>
        <v>20357.856953940147</v>
      </c>
      <c r="X433">
        <f t="shared" si="201"/>
        <v>23185.831874757198</v>
      </c>
      <c r="Y433">
        <f t="shared" si="202"/>
        <v>1.8193397681243304</v>
      </c>
      <c r="Z433">
        <f t="shared" si="224"/>
        <v>0.28196255259707947</v>
      </c>
      <c r="AA433">
        <f t="shared" si="225"/>
        <v>2.1260023356172711E-3</v>
      </c>
      <c r="AB433">
        <f t="shared" si="226"/>
        <v>421</v>
      </c>
      <c r="AC433">
        <f>$AL$7*INDEX(I_cur,MATCH(AB433-$AL$13,cpi_u,0))/INDEX(I_cur,MATCH(AB2-$AL$13,cpi_u,0))</f>
        <v>2329.1956957280026</v>
      </c>
      <c r="AD433" t="b">
        <f t="shared" si="227"/>
        <v>1</v>
      </c>
      <c r="AE433" t="b">
        <f t="shared" si="228"/>
        <v>1</v>
      </c>
      <c r="AF433" t="b">
        <f t="shared" si="203"/>
        <v>1</v>
      </c>
      <c r="AG433" t="b">
        <f t="shared" si="229"/>
        <v>1</v>
      </c>
      <c r="AH433" t="b">
        <f t="shared" si="204"/>
        <v>1</v>
      </c>
      <c r="AI433" t="b">
        <f t="shared" si="230"/>
        <v>1</v>
      </c>
    </row>
    <row r="434" spans="1:35" x14ac:dyDescent="0.35">
      <c r="A434">
        <v>432</v>
      </c>
      <c r="B434">
        <f t="shared" si="205"/>
        <v>117</v>
      </c>
      <c r="C434">
        <f t="shared" si="206"/>
        <v>2062</v>
      </c>
      <c r="D434">
        <f t="shared" si="207"/>
        <v>0.75864887385437396</v>
      </c>
      <c r="E434">
        <f t="shared" si="208"/>
        <v>0.11171135450238645</v>
      </c>
      <c r="F434">
        <f t="shared" si="209"/>
        <v>7.1868002895339279E-5</v>
      </c>
      <c r="G434">
        <f t="shared" si="210"/>
        <v>5.7146859628450495E-4</v>
      </c>
      <c r="H434" t="b">
        <f t="shared" si="211"/>
        <v>0</v>
      </c>
      <c r="I434">
        <f t="shared" si="212"/>
        <v>1</v>
      </c>
      <c r="J434">
        <f t="shared" si="213"/>
        <v>2329.1956957280013</v>
      </c>
      <c r="K434">
        <f t="shared" si="214"/>
        <v>15.323084278838804</v>
      </c>
      <c r="L434">
        <f t="shared" si="215"/>
        <v>1.4984568377139835</v>
      </c>
      <c r="M434">
        <f t="shared" si="216"/>
        <v>9.8579009288942924E-3</v>
      </c>
      <c r="N434">
        <f t="shared" si="198"/>
        <v>0.16775592390259905</v>
      </c>
      <c r="O434">
        <f t="shared" si="217"/>
        <v>0.9957533459459037</v>
      </c>
      <c r="P434">
        <f t="shared" si="218"/>
        <v>2344.5187800068402</v>
      </c>
      <c r="Q434">
        <f t="shared" si="219"/>
        <v>0.70562933511878156</v>
      </c>
      <c r="R434">
        <f t="shared" si="220"/>
        <v>9.6888836420910729E-2</v>
      </c>
      <c r="S434">
        <f t="shared" si="221"/>
        <v>2345.5062017718724</v>
      </c>
      <c r="T434">
        <f t="shared" si="222"/>
        <v>1.4984568377139835</v>
      </c>
      <c r="U434">
        <f t="shared" si="199"/>
        <v>11.636608969130952</v>
      </c>
      <c r="V434">
        <f t="shared" si="223"/>
        <v>1.4535770573645E-3</v>
      </c>
      <c r="W434">
        <f t="shared" si="200"/>
        <v>20362.639425487661</v>
      </c>
      <c r="X434">
        <f t="shared" si="201"/>
        <v>23171.666547817094</v>
      </c>
      <c r="Y434">
        <f t="shared" si="202"/>
        <v>1.6052707865227034</v>
      </c>
      <c r="Z434">
        <f t="shared" si="224"/>
        <v>0.25244706659768801</v>
      </c>
      <c r="AA434">
        <f t="shared" si="225"/>
        <v>1.9046201729744547E-3</v>
      </c>
      <c r="AB434">
        <f t="shared" si="226"/>
        <v>421</v>
      </c>
      <c r="AC434">
        <f>$AL$7*INDEX(I_cur,MATCH(AB434-$AL$13,cpi_u,0))/INDEX(I_cur,MATCH(AB2-$AL$13,cpi_u,0))</f>
        <v>2329.1956957280026</v>
      </c>
      <c r="AD434" t="b">
        <f t="shared" si="227"/>
        <v>1</v>
      </c>
      <c r="AE434" t="b">
        <f t="shared" si="228"/>
        <v>1</v>
      </c>
      <c r="AF434" t="b">
        <f t="shared" si="203"/>
        <v>1</v>
      </c>
      <c r="AG434" t="b">
        <f t="shared" si="229"/>
        <v>1</v>
      </c>
      <c r="AH434" t="b">
        <f t="shared" si="204"/>
        <v>1</v>
      </c>
      <c r="AI434" t="b">
        <f t="shared" si="230"/>
        <v>1</v>
      </c>
    </row>
    <row r="435" spans="1:35" x14ac:dyDescent="0.35">
      <c r="A435">
        <v>433</v>
      </c>
      <c r="B435">
        <f t="shared" si="205"/>
        <v>117</v>
      </c>
      <c r="C435">
        <f t="shared" si="206"/>
        <v>2063</v>
      </c>
      <c r="D435">
        <f t="shared" si="207"/>
        <v>0.75864887385437396</v>
      </c>
      <c r="E435">
        <f t="shared" si="208"/>
        <v>0.11171135450238645</v>
      </c>
      <c r="F435">
        <f t="shared" si="209"/>
        <v>6.3839530946519494E-5</v>
      </c>
      <c r="G435">
        <f t="shared" si="210"/>
        <v>5.0762906533798546E-4</v>
      </c>
      <c r="H435" t="b">
        <f t="shared" si="211"/>
        <v>1</v>
      </c>
      <c r="I435">
        <f t="shared" si="212"/>
        <v>1.0299999999999998</v>
      </c>
      <c r="J435">
        <f t="shared" si="213"/>
        <v>2399.0715665998409</v>
      </c>
      <c r="K435">
        <f t="shared" si="214"/>
        <v>15.360875138414141</v>
      </c>
      <c r="L435">
        <f t="shared" si="215"/>
        <v>1.3709940605508792</v>
      </c>
      <c r="M435">
        <f t="shared" si="216"/>
        <v>8.7782577530510792E-3</v>
      </c>
      <c r="N435">
        <f t="shared" si="198"/>
        <v>0.16704359859901405</v>
      </c>
      <c r="O435">
        <f t="shared" si="217"/>
        <v>0.99575379940681807</v>
      </c>
      <c r="P435">
        <f t="shared" si="218"/>
        <v>2414.432441738255</v>
      </c>
      <c r="Q435">
        <f t="shared" si="219"/>
        <v>0.70562933511878156</v>
      </c>
      <c r="R435">
        <f t="shared" si="220"/>
        <v>9.6888836420910729E-2</v>
      </c>
      <c r="S435">
        <f t="shared" si="221"/>
        <v>2415.4222987517392</v>
      </c>
      <c r="T435">
        <f t="shared" si="222"/>
        <v>1.3709940605508792</v>
      </c>
      <c r="U435">
        <f t="shared" si="199"/>
        <v>10.299288431519047</v>
      </c>
      <c r="V435">
        <f t="shared" si="223"/>
        <v>1.2865268061296507E-3</v>
      </c>
      <c r="W435">
        <f t="shared" si="200"/>
        <v>20289.004579873021</v>
      </c>
      <c r="X435">
        <f t="shared" si="201"/>
        <v>23078.168693050531</v>
      </c>
      <c r="Y435">
        <f t="shared" si="202"/>
        <v>1.4158607718465508</v>
      </c>
      <c r="Z435">
        <f t="shared" si="224"/>
        <v>0.22999237529268857</v>
      </c>
      <c r="AA435">
        <f t="shared" si="225"/>
        <v>1.6875108070082299E-3</v>
      </c>
      <c r="AB435">
        <f t="shared" si="226"/>
        <v>433</v>
      </c>
      <c r="AC435">
        <f>$AL$7*INDEX(I_cur,MATCH(AB435-$AL$13,cpi_u,0))/INDEX(I_cur,MATCH(AB2-$AL$13,cpi_u,0))</f>
        <v>2399.0715665998418</v>
      </c>
      <c r="AD435" t="b">
        <f t="shared" si="227"/>
        <v>1</v>
      </c>
      <c r="AE435" t="b">
        <f t="shared" si="228"/>
        <v>1</v>
      </c>
      <c r="AF435" t="b">
        <f t="shared" si="203"/>
        <v>1</v>
      </c>
      <c r="AG435" t="b">
        <f t="shared" si="229"/>
        <v>1</v>
      </c>
      <c r="AH435" t="b">
        <f t="shared" si="204"/>
        <v>1</v>
      </c>
      <c r="AI435" t="b">
        <f t="shared" si="230"/>
        <v>1</v>
      </c>
    </row>
    <row r="436" spans="1:35" x14ac:dyDescent="0.35">
      <c r="A436">
        <v>434</v>
      </c>
      <c r="B436">
        <f t="shared" si="205"/>
        <v>117</v>
      </c>
      <c r="C436">
        <f t="shared" si="206"/>
        <v>2063</v>
      </c>
      <c r="D436">
        <f t="shared" si="207"/>
        <v>0.75864887385437396</v>
      </c>
      <c r="E436">
        <f t="shared" si="208"/>
        <v>0.11171135450238645</v>
      </c>
      <c r="F436">
        <f t="shared" si="209"/>
        <v>5.6707930473686786E-5</v>
      </c>
      <c r="G436">
        <f t="shared" si="210"/>
        <v>4.5092113486429867E-4</v>
      </c>
      <c r="H436" t="b">
        <f t="shared" si="211"/>
        <v>0</v>
      </c>
      <c r="I436">
        <f t="shared" si="212"/>
        <v>1</v>
      </c>
      <c r="J436">
        <f t="shared" si="213"/>
        <v>2399.0715665998409</v>
      </c>
      <c r="K436">
        <f t="shared" si="214"/>
        <v>15.398759200444166</v>
      </c>
      <c r="L436">
        <f t="shared" si="215"/>
        <v>1.2178384570320138</v>
      </c>
      <c r="M436">
        <f t="shared" si="216"/>
        <v>7.8168577402861761E-3</v>
      </c>
      <c r="N436">
        <f t="shared" si="198"/>
        <v>0.16633437348197311</v>
      </c>
      <c r="O436">
        <f t="shared" si="217"/>
        <v>0.99575425144699248</v>
      </c>
      <c r="P436">
        <f t="shared" si="218"/>
        <v>2414.4703258002851</v>
      </c>
      <c r="Q436">
        <f t="shared" si="219"/>
        <v>0.70562933511878156</v>
      </c>
      <c r="R436">
        <f t="shared" si="220"/>
        <v>9.6888836420910729E-2</v>
      </c>
      <c r="S436">
        <f t="shared" si="221"/>
        <v>2415.4626240682005</v>
      </c>
      <c r="T436">
        <f t="shared" si="222"/>
        <v>1.2178384570320138</v>
      </c>
      <c r="U436">
        <f t="shared" si="199"/>
        <v>9.111183627893503</v>
      </c>
      <c r="V436">
        <f t="shared" si="223"/>
        <v>1.1381157106914563E-3</v>
      </c>
      <c r="W436">
        <f t="shared" si="200"/>
        <v>20205.714311074473</v>
      </c>
      <c r="X436">
        <f t="shared" si="201"/>
        <v>22974.156312433348</v>
      </c>
      <c r="Y436">
        <f t="shared" si="202"/>
        <v>1.2483490090587344</v>
      </c>
      <c r="Z436">
        <f t="shared" si="224"/>
        <v>0.20343211837489833</v>
      </c>
      <c r="AA436">
        <f t="shared" si="225"/>
        <v>1.4950638103618139E-3</v>
      </c>
      <c r="AB436">
        <f t="shared" si="226"/>
        <v>433</v>
      </c>
      <c r="AC436">
        <f>$AL$7*INDEX(I_cur,MATCH(AB436-$AL$13,cpi_u,0))/INDEX(I_cur,MATCH(AB2-$AL$13,cpi_u,0))</f>
        <v>2399.0715665998418</v>
      </c>
      <c r="AD436" t="b">
        <f t="shared" si="227"/>
        <v>1</v>
      </c>
      <c r="AE436" t="b">
        <f t="shared" si="228"/>
        <v>1</v>
      </c>
      <c r="AF436" t="b">
        <f t="shared" si="203"/>
        <v>1</v>
      </c>
      <c r="AG436" t="b">
        <f t="shared" si="229"/>
        <v>1</v>
      </c>
      <c r="AH436" t="b">
        <f t="shared" si="204"/>
        <v>1</v>
      </c>
      <c r="AI436" t="b">
        <f t="shared" si="230"/>
        <v>1</v>
      </c>
    </row>
    <row r="437" spans="1:35" x14ac:dyDescent="0.35">
      <c r="A437">
        <v>435</v>
      </c>
      <c r="B437">
        <f t="shared" si="205"/>
        <v>117</v>
      </c>
      <c r="C437">
        <f t="shared" si="206"/>
        <v>2063</v>
      </c>
      <c r="D437">
        <f t="shared" si="207"/>
        <v>0.75864887385437396</v>
      </c>
      <c r="E437">
        <f t="shared" si="208"/>
        <v>0.11171135450238645</v>
      </c>
      <c r="F437">
        <f t="shared" si="209"/>
        <v>5.037301074944408E-5</v>
      </c>
      <c r="G437">
        <f t="shared" si="210"/>
        <v>4.005481241148546E-4</v>
      </c>
      <c r="H437" t="b">
        <f t="shared" si="211"/>
        <v>0</v>
      </c>
      <c r="I437">
        <f t="shared" si="212"/>
        <v>1</v>
      </c>
      <c r="J437">
        <f t="shared" si="213"/>
        <v>2399.0715665998409</v>
      </c>
      <c r="K437">
        <f t="shared" si="214"/>
        <v>15.4367366947912</v>
      </c>
      <c r="L437">
        <f t="shared" si="215"/>
        <v>1.0817920734318711</v>
      </c>
      <c r="M437">
        <f t="shared" si="216"/>
        <v>6.9607508290166114E-3</v>
      </c>
      <c r="N437">
        <f t="shared" si="198"/>
        <v>0.16562823450867556</v>
      </c>
      <c r="O437">
        <f t="shared" si="217"/>
        <v>0.99575470205877759</v>
      </c>
      <c r="P437">
        <f t="shared" si="218"/>
        <v>2414.5083032946322</v>
      </c>
      <c r="Q437">
        <f t="shared" si="219"/>
        <v>0.70562933511878156</v>
      </c>
      <c r="R437">
        <f t="shared" si="220"/>
        <v>9.6888836420910729E-2</v>
      </c>
      <c r="S437">
        <f t="shared" si="221"/>
        <v>2415.5030488377706</v>
      </c>
      <c r="T437">
        <f t="shared" si="222"/>
        <v>1.0817920734318711</v>
      </c>
      <c r="U437">
        <f t="shared" si="199"/>
        <v>8.0556273519249242</v>
      </c>
      <c r="V437">
        <f t="shared" si="223"/>
        <v>1.006261801225628E-3</v>
      </c>
      <c r="W437">
        <f t="shared" si="200"/>
        <v>20111.509371630524</v>
      </c>
      <c r="X437">
        <f t="shared" si="201"/>
        <v>22858.45321202452</v>
      </c>
      <c r="Y437">
        <f t="shared" si="202"/>
        <v>1.1002832023186699</v>
      </c>
      <c r="Z437">
        <f t="shared" si="224"/>
        <v>0.17993920677205494</v>
      </c>
      <c r="AA437">
        <f t="shared" si="225"/>
        <v>1.3244774936991236E-3</v>
      </c>
      <c r="AB437">
        <f t="shared" si="226"/>
        <v>433</v>
      </c>
      <c r="AC437">
        <f>$AL$7*INDEX(I_cur,MATCH(AB437-$AL$13,cpi_u,0))/INDEX(I_cur,MATCH(AB2-$AL$13,cpi_u,0))</f>
        <v>2399.0715665998418</v>
      </c>
      <c r="AD437" t="b">
        <f t="shared" si="227"/>
        <v>1</v>
      </c>
      <c r="AE437" t="b">
        <f t="shared" si="228"/>
        <v>1</v>
      </c>
      <c r="AF437" t="b">
        <f t="shared" si="203"/>
        <v>1</v>
      </c>
      <c r="AG437" t="b">
        <f t="shared" si="229"/>
        <v>1</v>
      </c>
      <c r="AH437" t="b">
        <f t="shared" si="204"/>
        <v>1</v>
      </c>
      <c r="AI437" t="b">
        <f t="shared" si="230"/>
        <v>1</v>
      </c>
    </row>
    <row r="438" spans="1:35" x14ac:dyDescent="0.35">
      <c r="A438">
        <v>436</v>
      </c>
      <c r="B438">
        <f t="shared" si="205"/>
        <v>117</v>
      </c>
      <c r="C438">
        <f t="shared" si="206"/>
        <v>2063</v>
      </c>
      <c r="D438">
        <f t="shared" si="207"/>
        <v>0.75864887385437396</v>
      </c>
      <c r="E438">
        <f t="shared" si="208"/>
        <v>0.11171135450238645</v>
      </c>
      <c r="F438">
        <f t="shared" si="209"/>
        <v>4.4745773488260407E-5</v>
      </c>
      <c r="G438">
        <f t="shared" si="210"/>
        <v>3.5580235062659417E-4</v>
      </c>
      <c r="H438" t="b">
        <f t="shared" si="211"/>
        <v>0</v>
      </c>
      <c r="I438">
        <f t="shared" si="212"/>
        <v>1</v>
      </c>
      <c r="J438">
        <f t="shared" si="213"/>
        <v>2399.0715665998409</v>
      </c>
      <c r="K438">
        <f t="shared" si="214"/>
        <v>15.474807851884576</v>
      </c>
      <c r="L438">
        <f t="shared" si="215"/>
        <v>0.96094361561885178</v>
      </c>
      <c r="M438">
        <f t="shared" si="216"/>
        <v>6.1984052561101892E-3</v>
      </c>
      <c r="N438">
        <f t="shared" si="198"/>
        <v>0.16492516770193122</v>
      </c>
      <c r="O438">
        <f t="shared" si="217"/>
        <v>0.99575515123475211</v>
      </c>
      <c r="P438">
        <f t="shared" si="218"/>
        <v>2414.5463744517256</v>
      </c>
      <c r="Q438">
        <f t="shared" si="219"/>
        <v>0.70562933511878156</v>
      </c>
      <c r="R438">
        <f t="shared" si="220"/>
        <v>9.6888836420910729E-2</v>
      </c>
      <c r="S438">
        <f t="shared" si="221"/>
        <v>2415.5435733057284</v>
      </c>
      <c r="T438">
        <f t="shared" si="222"/>
        <v>0.96094361561885178</v>
      </c>
      <c r="U438">
        <f t="shared" si="199"/>
        <v>7.1178140336709088</v>
      </c>
      <c r="V438">
        <f t="shared" si="223"/>
        <v>8.8911565262502629E-4</v>
      </c>
      <c r="W438">
        <f t="shared" si="200"/>
        <v>20004.966299789514</v>
      </c>
      <c r="X438">
        <f t="shared" si="201"/>
        <v>22729.751638453028</v>
      </c>
      <c r="Y438">
        <f t="shared" si="202"/>
        <v>0.9694850284493588</v>
      </c>
      <c r="Z438">
        <f t="shared" si="224"/>
        <v>0.15915939451733377</v>
      </c>
      <c r="AA438">
        <f t="shared" si="225"/>
        <v>1.1732684674544201E-3</v>
      </c>
      <c r="AB438">
        <f t="shared" si="226"/>
        <v>433</v>
      </c>
      <c r="AC438">
        <f>$AL$7*INDEX(I_cur,MATCH(AB438-$AL$13,cpi_u,0))/INDEX(I_cur,MATCH(AB2-$AL$13,cpi_u,0))</f>
        <v>2399.0715665998418</v>
      </c>
      <c r="AD438" t="b">
        <f t="shared" si="227"/>
        <v>1</v>
      </c>
      <c r="AE438" t="b">
        <f t="shared" si="228"/>
        <v>1</v>
      </c>
      <c r="AF438" t="b">
        <f t="shared" si="203"/>
        <v>1</v>
      </c>
      <c r="AG438" t="b">
        <f t="shared" si="229"/>
        <v>1</v>
      </c>
      <c r="AH438" t="b">
        <f t="shared" si="204"/>
        <v>1</v>
      </c>
      <c r="AI438" t="b">
        <f t="shared" si="230"/>
        <v>1</v>
      </c>
    </row>
    <row r="439" spans="1:35" x14ac:dyDescent="0.35">
      <c r="A439">
        <v>437</v>
      </c>
      <c r="B439">
        <f t="shared" si="205"/>
        <v>117</v>
      </c>
      <c r="C439">
        <f t="shared" si="206"/>
        <v>2063</v>
      </c>
      <c r="D439">
        <f t="shared" si="207"/>
        <v>0.75864887385437396</v>
      </c>
      <c r="E439">
        <f t="shared" si="208"/>
        <v>0.11171135450238645</v>
      </c>
      <c r="F439">
        <f t="shared" si="209"/>
        <v>3.9747162523629866E-5</v>
      </c>
      <c r="G439">
        <f t="shared" si="210"/>
        <v>3.1605518810296428E-4</v>
      </c>
      <c r="H439" t="b">
        <f t="shared" si="211"/>
        <v>0</v>
      </c>
      <c r="I439">
        <f t="shared" si="212"/>
        <v>1</v>
      </c>
      <c r="J439">
        <f t="shared" si="213"/>
        <v>2399.0715665998409</v>
      </c>
      <c r="K439">
        <f t="shared" si="214"/>
        <v>15.512972902721884</v>
      </c>
      <c r="L439">
        <f t="shared" si="215"/>
        <v>0.85359530271764916</v>
      </c>
      <c r="M439">
        <f t="shared" si="216"/>
        <v>5.5195522239951059E-3</v>
      </c>
      <c r="N439">
        <f t="shared" si="198"/>
        <v>0.16422515914988767</v>
      </c>
      <c r="O439">
        <f t="shared" si="217"/>
        <v>0.99575559896771682</v>
      </c>
      <c r="P439">
        <f t="shared" si="218"/>
        <v>2414.5845395025626</v>
      </c>
      <c r="Q439">
        <f t="shared" si="219"/>
        <v>0.70562933511878156</v>
      </c>
      <c r="R439">
        <f t="shared" si="220"/>
        <v>9.6888836420910729E-2</v>
      </c>
      <c r="S439">
        <f t="shared" si="221"/>
        <v>2415.5841977179562</v>
      </c>
      <c r="T439">
        <f t="shared" si="222"/>
        <v>0.85359530271764916</v>
      </c>
      <c r="U439">
        <f t="shared" si="199"/>
        <v>6.284591804261173</v>
      </c>
      <c r="V439">
        <f t="shared" si="223"/>
        <v>7.8503441043763472E-4</v>
      </c>
      <c r="W439">
        <f t="shared" si="200"/>
        <v>19884.476005544268</v>
      </c>
      <c r="X439">
        <f t="shared" si="201"/>
        <v>22586.5975643559</v>
      </c>
      <c r="Y439">
        <f t="shared" si="202"/>
        <v>0.85401953754728543</v>
      </c>
      <c r="Z439">
        <f t="shared" si="224"/>
        <v>0.14077934845028903</v>
      </c>
      <c r="AA439">
        <f t="shared" si="225"/>
        <v>1.0392354771742191E-3</v>
      </c>
      <c r="AB439">
        <f t="shared" si="226"/>
        <v>433</v>
      </c>
      <c r="AC439">
        <f>$AL$7*INDEX(I_cur,MATCH(AB439-$AL$13,cpi_u,0))/INDEX(I_cur,MATCH(AB2-$AL$13,cpi_u,0))</f>
        <v>2399.0715665998418</v>
      </c>
      <c r="AD439" t="b">
        <f t="shared" si="227"/>
        <v>1</v>
      </c>
      <c r="AE439" t="b">
        <f t="shared" si="228"/>
        <v>1</v>
      </c>
      <c r="AF439" t="b">
        <f t="shared" si="203"/>
        <v>1</v>
      </c>
      <c r="AG439" t="b">
        <f t="shared" si="229"/>
        <v>1</v>
      </c>
      <c r="AH439" t="b">
        <f t="shared" si="204"/>
        <v>1</v>
      </c>
      <c r="AI439" t="b">
        <f t="shared" si="230"/>
        <v>1</v>
      </c>
    </row>
    <row r="440" spans="1:35" x14ac:dyDescent="0.35">
      <c r="A440">
        <v>438</v>
      </c>
      <c r="B440">
        <f t="shared" si="205"/>
        <v>117</v>
      </c>
      <c r="C440">
        <f t="shared" si="206"/>
        <v>2063</v>
      </c>
      <c r="D440">
        <f t="shared" si="207"/>
        <v>0.75864887385437396</v>
      </c>
      <c r="E440">
        <f t="shared" si="208"/>
        <v>0.11171135450238645</v>
      </c>
      <c r="F440">
        <f t="shared" si="209"/>
        <v>3.5306953160488678E-5</v>
      </c>
      <c r="G440">
        <f t="shared" si="210"/>
        <v>2.8074823494247562E-4</v>
      </c>
      <c r="H440" t="b">
        <f t="shared" si="211"/>
        <v>0</v>
      </c>
      <c r="I440">
        <f t="shared" si="212"/>
        <v>1</v>
      </c>
      <c r="J440">
        <f t="shared" si="213"/>
        <v>2399.0715665998409</v>
      </c>
      <c r="K440">
        <f t="shared" si="214"/>
        <v>15.551232078870431</v>
      </c>
      <c r="L440">
        <f t="shared" si="215"/>
        <v>0.75823901525418591</v>
      </c>
      <c r="M440">
        <f t="shared" si="216"/>
        <v>4.915047579920246E-3</v>
      </c>
      <c r="N440">
        <f t="shared" si="198"/>
        <v>0.16352819500575663</v>
      </c>
      <c r="O440">
        <f t="shared" si="217"/>
        <v>0.99575604525068584</v>
      </c>
      <c r="P440">
        <f t="shared" si="218"/>
        <v>2414.6227986787112</v>
      </c>
      <c r="Q440">
        <f t="shared" si="219"/>
        <v>0.70562933511878156</v>
      </c>
      <c r="R440">
        <f t="shared" si="220"/>
        <v>9.6888836420910729E-2</v>
      </c>
      <c r="S440">
        <f t="shared" si="221"/>
        <v>2415.6249223209438</v>
      </c>
      <c r="T440">
        <f t="shared" si="222"/>
        <v>0.75823901525418591</v>
      </c>
      <c r="U440">
        <f t="shared" si="199"/>
        <v>5.5442777859380961</v>
      </c>
      <c r="V440">
        <f t="shared" si="223"/>
        <v>6.9255871797994505E-4</v>
      </c>
      <c r="W440">
        <f t="shared" si="200"/>
        <v>19748.219564315696</v>
      </c>
      <c r="X440">
        <f t="shared" si="201"/>
        <v>22427.374328097652</v>
      </c>
      <c r="Y440">
        <f t="shared" si="202"/>
        <v>0.75216797106950961</v>
      </c>
      <c r="Z440">
        <f t="shared" si="224"/>
        <v>0.12452192295377279</v>
      </c>
      <c r="AA440">
        <f t="shared" si="225"/>
        <v>9.2042734812843388E-4</v>
      </c>
      <c r="AB440">
        <f t="shared" si="226"/>
        <v>433</v>
      </c>
      <c r="AC440">
        <f>$AL$7*INDEX(I_cur,MATCH(AB440-$AL$13,cpi_u,0))/INDEX(I_cur,MATCH(AB2-$AL$13,cpi_u,0))</f>
        <v>2399.0715665998418</v>
      </c>
      <c r="AD440" t="b">
        <f t="shared" si="227"/>
        <v>1</v>
      </c>
      <c r="AE440" t="b">
        <f t="shared" si="228"/>
        <v>1</v>
      </c>
      <c r="AF440" t="b">
        <f t="shared" si="203"/>
        <v>1</v>
      </c>
      <c r="AG440" t="b">
        <f t="shared" si="229"/>
        <v>1</v>
      </c>
      <c r="AH440" t="b">
        <f t="shared" si="204"/>
        <v>1</v>
      </c>
      <c r="AI440" t="b">
        <f t="shared" si="230"/>
        <v>1</v>
      </c>
    </row>
    <row r="441" spans="1:35" x14ac:dyDescent="0.35">
      <c r="A441">
        <v>439</v>
      </c>
      <c r="B441">
        <f t="shared" si="205"/>
        <v>117</v>
      </c>
      <c r="C441">
        <f t="shared" si="206"/>
        <v>2063</v>
      </c>
      <c r="D441">
        <f t="shared" si="207"/>
        <v>0.75864887385437396</v>
      </c>
      <c r="E441">
        <f t="shared" si="208"/>
        <v>0.11171135450238645</v>
      </c>
      <c r="F441">
        <f t="shared" si="209"/>
        <v>3.1362765599578175E-5</v>
      </c>
      <c r="G441">
        <f t="shared" si="210"/>
        <v>2.4938546934289742E-4</v>
      </c>
      <c r="H441" t="b">
        <f t="shared" si="211"/>
        <v>0</v>
      </c>
      <c r="I441">
        <f t="shared" si="212"/>
        <v>1</v>
      </c>
      <c r="J441">
        <f t="shared" si="213"/>
        <v>2399.0715665998409</v>
      </c>
      <c r="K441">
        <f t="shared" si="214"/>
        <v>15.589585612468628</v>
      </c>
      <c r="L441">
        <f t="shared" si="215"/>
        <v>0.67353510782358517</v>
      </c>
      <c r="M441">
        <f t="shared" si="216"/>
        <v>4.3767486441851798E-3</v>
      </c>
      <c r="N441">
        <f t="shared" si="198"/>
        <v>0.16283426148754232</v>
      </c>
      <c r="O441">
        <f t="shared" si="217"/>
        <v>0.99575649007689537</v>
      </c>
      <c r="P441">
        <f t="shared" si="218"/>
        <v>2414.6611522123094</v>
      </c>
      <c r="Q441">
        <f t="shared" si="219"/>
        <v>0.70562933511878156</v>
      </c>
      <c r="R441">
        <f t="shared" si="220"/>
        <v>9.6888836420910729E-2</v>
      </c>
      <c r="S441">
        <f t="shared" si="221"/>
        <v>2415.6657473617893</v>
      </c>
      <c r="T441">
        <f t="shared" si="222"/>
        <v>0.67353510782358517</v>
      </c>
      <c r="U441">
        <f t="shared" si="199"/>
        <v>4.8864940132897789</v>
      </c>
      <c r="V441">
        <f t="shared" si="223"/>
        <v>6.1039222057811076E-4</v>
      </c>
      <c r="W441">
        <f t="shared" si="200"/>
        <v>19594.140854177029</v>
      </c>
      <c r="X441">
        <f t="shared" si="201"/>
        <v>22250.284443715704</v>
      </c>
      <c r="Y441">
        <f t="shared" si="202"/>
        <v>0.66240361571923068</v>
      </c>
      <c r="Z441">
        <f t="shared" si="224"/>
        <v>0.11014198045539855</v>
      </c>
      <c r="AA441">
        <f t="shared" si="225"/>
        <v>8.151145722330728E-4</v>
      </c>
      <c r="AB441">
        <f t="shared" si="226"/>
        <v>433</v>
      </c>
      <c r="AC441">
        <f>$AL$7*INDEX(I_cur,MATCH(AB441-$AL$13,cpi_u,0))/INDEX(I_cur,MATCH(AB2-$AL$13,cpi_u,0))</f>
        <v>2399.0715665998418</v>
      </c>
      <c r="AD441" t="b">
        <f t="shared" si="227"/>
        <v>1</v>
      </c>
      <c r="AE441" t="b">
        <f t="shared" si="228"/>
        <v>1</v>
      </c>
      <c r="AF441" t="b">
        <f t="shared" si="203"/>
        <v>1</v>
      </c>
      <c r="AG441" t="b">
        <f t="shared" si="229"/>
        <v>1</v>
      </c>
      <c r="AH441" t="b">
        <f t="shared" si="204"/>
        <v>1</v>
      </c>
      <c r="AI441" t="b">
        <f t="shared" si="230"/>
        <v>1</v>
      </c>
    </row>
    <row r="442" spans="1:35" x14ac:dyDescent="0.35">
      <c r="A442">
        <v>440</v>
      </c>
      <c r="B442">
        <f t="shared" si="205"/>
        <v>117</v>
      </c>
      <c r="C442">
        <f t="shared" si="206"/>
        <v>2063</v>
      </c>
      <c r="D442">
        <f t="shared" si="207"/>
        <v>0.75864887385437396</v>
      </c>
      <c r="E442">
        <f t="shared" si="208"/>
        <v>0.11171135450238645</v>
      </c>
      <c r="F442">
        <f t="shared" si="209"/>
        <v>2.7859188573508441E-5</v>
      </c>
      <c r="G442">
        <f t="shared" si="210"/>
        <v>2.2152628076938899E-4</v>
      </c>
      <c r="H442" t="b">
        <f t="shared" si="211"/>
        <v>0</v>
      </c>
      <c r="I442">
        <f t="shared" si="212"/>
        <v>1</v>
      </c>
      <c r="J442">
        <f t="shared" si="213"/>
        <v>2399.0715665998409</v>
      </c>
      <c r="K442">
        <f t="shared" si="214"/>
        <v>15.628033736227398</v>
      </c>
      <c r="L442">
        <f t="shared" si="215"/>
        <v>0.59829358862370152</v>
      </c>
      <c r="M442">
        <f t="shared" si="216"/>
        <v>3.8974045282157044E-3</v>
      </c>
      <c r="N442">
        <f t="shared" si="198"/>
        <v>0.16214334487776777</v>
      </c>
      <c r="O442">
        <f t="shared" si="217"/>
        <v>0.99575693343978833</v>
      </c>
      <c r="P442">
        <f t="shared" si="218"/>
        <v>2414.6996003360682</v>
      </c>
      <c r="Q442">
        <f t="shared" si="219"/>
        <v>0.70562933511878156</v>
      </c>
      <c r="R442">
        <f t="shared" si="220"/>
        <v>9.6888836420910729E-2</v>
      </c>
      <c r="S442">
        <f t="shared" si="221"/>
        <v>2415.7066730881984</v>
      </c>
      <c r="T442">
        <f t="shared" si="222"/>
        <v>0.59829358862370152</v>
      </c>
      <c r="U442">
        <f t="shared" si="199"/>
        <v>4.3020216812692382</v>
      </c>
      <c r="V442">
        <f t="shared" si="223"/>
        <v>5.3738335908391614E-4</v>
      </c>
      <c r="W442">
        <f t="shared" si="200"/>
        <v>19419.915625034508</v>
      </c>
      <c r="X442">
        <f t="shared" si="201"/>
        <v>22053.329376453486</v>
      </c>
      <c r="Y442">
        <f t="shared" si="202"/>
        <v>0.58337035407881066</v>
      </c>
      <c r="Z442">
        <f t="shared" si="224"/>
        <v>9.7422694656271888E-2</v>
      </c>
      <c r="AA442">
        <f t="shared" si="225"/>
        <v>7.2176412339372423E-4</v>
      </c>
      <c r="AB442">
        <f t="shared" si="226"/>
        <v>433</v>
      </c>
      <c r="AC442">
        <f>$AL$7*INDEX(I_cur,MATCH(AB442-$AL$13,cpi_u,0))/INDEX(I_cur,MATCH(AB2-$AL$13,cpi_u,0))</f>
        <v>2399.0715665998418</v>
      </c>
      <c r="AD442" t="b">
        <f t="shared" si="227"/>
        <v>1</v>
      </c>
      <c r="AE442" t="b">
        <f t="shared" si="228"/>
        <v>1</v>
      </c>
      <c r="AF442" t="b">
        <f t="shared" si="203"/>
        <v>1</v>
      </c>
      <c r="AG442" t="b">
        <f t="shared" si="229"/>
        <v>1</v>
      </c>
      <c r="AH442" t="b">
        <f t="shared" si="204"/>
        <v>1</v>
      </c>
      <c r="AI442" t="b">
        <f t="shared" si="230"/>
        <v>1</v>
      </c>
    </row>
    <row r="443" spans="1:35" x14ac:dyDescent="0.35">
      <c r="A443">
        <v>441</v>
      </c>
      <c r="B443">
        <f t="shared" si="205"/>
        <v>117</v>
      </c>
      <c r="C443">
        <f t="shared" si="206"/>
        <v>2063</v>
      </c>
      <c r="D443">
        <f t="shared" si="207"/>
        <v>0.75864887385437396</v>
      </c>
      <c r="E443">
        <f t="shared" si="208"/>
        <v>0.11171135450238645</v>
      </c>
      <c r="F443">
        <f t="shared" si="209"/>
        <v>2.4747000882624406E-5</v>
      </c>
      <c r="G443">
        <f t="shared" si="210"/>
        <v>1.9677927988676457E-4</v>
      </c>
      <c r="H443" t="b">
        <f t="shared" si="211"/>
        <v>0</v>
      </c>
      <c r="I443">
        <f t="shared" si="212"/>
        <v>1</v>
      </c>
      <c r="J443">
        <f t="shared" si="213"/>
        <v>2399.0715665998409</v>
      </c>
      <c r="K443">
        <f t="shared" si="214"/>
        <v>15.666576683431598</v>
      </c>
      <c r="L443">
        <f t="shared" si="215"/>
        <v>0.53145740144845421</v>
      </c>
      <c r="M443">
        <f t="shared" si="216"/>
        <v>3.4705584650690314E-3</v>
      </c>
      <c r="N443">
        <f t="shared" si="198"/>
        <v>0.16145543152320257</v>
      </c>
      <c r="O443">
        <f t="shared" si="217"/>
        <v>0.99575737533301922</v>
      </c>
      <c r="P443">
        <f t="shared" si="218"/>
        <v>2414.7381432832726</v>
      </c>
      <c r="Q443">
        <f t="shared" si="219"/>
        <v>0.70562933511878156</v>
      </c>
      <c r="R443">
        <f t="shared" si="220"/>
        <v>9.6888836420910729E-2</v>
      </c>
      <c r="S443">
        <f t="shared" si="221"/>
        <v>2415.7476997484896</v>
      </c>
      <c r="T443">
        <f t="shared" si="222"/>
        <v>0.53145740144845421</v>
      </c>
      <c r="U443">
        <f t="shared" si="199"/>
        <v>3.7826716729848195</v>
      </c>
      <c r="V443">
        <f t="shared" si="223"/>
        <v>4.72509196964445E-4</v>
      </c>
      <c r="W443">
        <f t="shared" si="200"/>
        <v>19222.916534512857</v>
      </c>
      <c r="X443">
        <f t="shared" si="201"/>
        <v>21834.287056356468</v>
      </c>
      <c r="Y443">
        <f t="shared" si="202"/>
        <v>0.51386361080591048</v>
      </c>
      <c r="Z443">
        <f t="shared" si="224"/>
        <v>8.6172280730898984E-2</v>
      </c>
      <c r="AA443">
        <f t="shared" si="225"/>
        <v>6.3901713441472064E-4</v>
      </c>
      <c r="AB443">
        <f t="shared" si="226"/>
        <v>433</v>
      </c>
      <c r="AC443">
        <f>$AL$7*INDEX(I_cur,MATCH(AB443-$AL$13,cpi_u,0))/INDEX(I_cur,MATCH(AB2-$AL$13,cpi_u,0))</f>
        <v>2399.0715665998418</v>
      </c>
      <c r="AD443" t="b">
        <f t="shared" si="227"/>
        <v>1</v>
      </c>
      <c r="AE443" t="b">
        <f t="shared" si="228"/>
        <v>1</v>
      </c>
      <c r="AF443" t="b">
        <f t="shared" si="203"/>
        <v>1</v>
      </c>
      <c r="AG443" t="b">
        <f t="shared" si="229"/>
        <v>1</v>
      </c>
      <c r="AH443" t="b">
        <f t="shared" si="204"/>
        <v>1</v>
      </c>
      <c r="AI443" t="b">
        <f t="shared" si="230"/>
        <v>1</v>
      </c>
    </row>
    <row r="444" spans="1:35" x14ac:dyDescent="0.35">
      <c r="A444">
        <v>442</v>
      </c>
      <c r="B444">
        <f t="shared" si="205"/>
        <v>117</v>
      </c>
      <c r="C444">
        <f t="shared" si="206"/>
        <v>2063</v>
      </c>
      <c r="D444">
        <f t="shared" si="207"/>
        <v>0.75864887385437396</v>
      </c>
      <c r="E444">
        <f t="shared" si="208"/>
        <v>0.11171135450238645</v>
      </c>
      <c r="F444">
        <f t="shared" si="209"/>
        <v>2.1982479894154682E-5</v>
      </c>
      <c r="G444">
        <f t="shared" si="210"/>
        <v>1.7479679999260987E-4</v>
      </c>
      <c r="H444" t="b">
        <f t="shared" si="211"/>
        <v>0</v>
      </c>
      <c r="I444">
        <f t="shared" si="212"/>
        <v>1</v>
      </c>
      <c r="J444">
        <f t="shared" si="213"/>
        <v>2399.0715665998409</v>
      </c>
      <c r="K444">
        <f t="shared" si="214"/>
        <v>15.705214687941421</v>
      </c>
      <c r="L444">
        <f t="shared" si="215"/>
        <v>0.47208757527232886</v>
      </c>
      <c r="M444">
        <f t="shared" si="216"/>
        <v>3.0904608367601509E-3</v>
      </c>
      <c r="N444">
        <f t="shared" si="198"/>
        <v>0.16077050783459026</v>
      </c>
      <c r="O444">
        <f t="shared" si="217"/>
        <v>0.99575781575044831</v>
      </c>
      <c r="P444">
        <f t="shared" si="218"/>
        <v>2414.7767812877823</v>
      </c>
      <c r="Q444">
        <f t="shared" si="219"/>
        <v>0.70562933511878156</v>
      </c>
      <c r="R444">
        <f t="shared" si="220"/>
        <v>9.6888836420910729E-2</v>
      </c>
      <c r="S444">
        <f t="shared" si="221"/>
        <v>2415.788827591593</v>
      </c>
      <c r="T444">
        <f t="shared" si="222"/>
        <v>0.47208757527232886</v>
      </c>
      <c r="U444">
        <f t="shared" si="199"/>
        <v>3.3211695488893227</v>
      </c>
      <c r="V444">
        <f t="shared" si="223"/>
        <v>4.1486105382500103E-4</v>
      </c>
      <c r="W444">
        <f t="shared" si="200"/>
        <v>19000.173624630064</v>
      </c>
      <c r="X444">
        <f t="shared" si="201"/>
        <v>21590.686876961849</v>
      </c>
      <c r="Y444">
        <f t="shared" si="202"/>
        <v>0.4528134268460442</v>
      </c>
      <c r="Z444">
        <f t="shared" si="224"/>
        <v>7.6221103182336228E-2</v>
      </c>
      <c r="AA444">
        <f t="shared" si="225"/>
        <v>5.6566911030890652E-4</v>
      </c>
      <c r="AB444">
        <f t="shared" si="226"/>
        <v>433</v>
      </c>
      <c r="AC444">
        <f>$AL$7*INDEX(I_cur,MATCH(AB444-$AL$13,cpi_u,0))/INDEX(I_cur,MATCH(AB2-$AL$13,cpi_u,0))</f>
        <v>2399.0715665998418</v>
      </c>
      <c r="AD444" t="b">
        <f t="shared" si="227"/>
        <v>1</v>
      </c>
      <c r="AE444" t="b">
        <f t="shared" si="228"/>
        <v>1</v>
      </c>
      <c r="AF444" t="b">
        <f t="shared" si="203"/>
        <v>1</v>
      </c>
      <c r="AG444" t="b">
        <f t="shared" si="229"/>
        <v>1</v>
      </c>
      <c r="AH444" t="b">
        <f t="shared" si="204"/>
        <v>1</v>
      </c>
      <c r="AI444" t="b">
        <f t="shared" si="230"/>
        <v>1</v>
      </c>
    </row>
    <row r="445" spans="1:35" x14ac:dyDescent="0.35">
      <c r="A445">
        <v>443</v>
      </c>
      <c r="B445">
        <f t="shared" si="205"/>
        <v>117</v>
      </c>
      <c r="C445">
        <f t="shared" si="206"/>
        <v>2063</v>
      </c>
      <c r="D445">
        <f t="shared" si="207"/>
        <v>0.75864887385437396</v>
      </c>
      <c r="E445">
        <f t="shared" si="208"/>
        <v>0.11171135450238645</v>
      </c>
      <c r="F445">
        <f t="shared" si="209"/>
        <v>1.9526787289857184E-5</v>
      </c>
      <c r="G445">
        <f t="shared" si="210"/>
        <v>1.5527001270275269E-4</v>
      </c>
      <c r="H445" t="b">
        <f t="shared" si="211"/>
        <v>0</v>
      </c>
      <c r="I445">
        <f t="shared" si="212"/>
        <v>1</v>
      </c>
      <c r="J445">
        <f t="shared" si="213"/>
        <v>2399.0715665998409</v>
      </c>
      <c r="K445">
        <f t="shared" si="214"/>
        <v>15.743947984193831</v>
      </c>
      <c r="L445">
        <f t="shared" si="215"/>
        <v>0.41935003279490962</v>
      </c>
      <c r="M445">
        <f t="shared" si="216"/>
        <v>2.7519917268871825E-3</v>
      </c>
      <c r="N445">
        <f t="shared" si="198"/>
        <v>0.16008856028637586</v>
      </c>
      <c r="O445">
        <f t="shared" si="217"/>
        <v>0.9957582546861391</v>
      </c>
      <c r="P445">
        <f t="shared" si="218"/>
        <v>2414.8155145840346</v>
      </c>
      <c r="Q445">
        <f t="shared" si="219"/>
        <v>0.70562933511878156</v>
      </c>
      <c r="R445">
        <f t="shared" si="220"/>
        <v>9.6888836420910729E-2</v>
      </c>
      <c r="S445">
        <f t="shared" si="221"/>
        <v>2415.8300568670529</v>
      </c>
      <c r="T445">
        <f t="shared" si="222"/>
        <v>0.41935003279490962</v>
      </c>
      <c r="U445">
        <f t="shared" si="199"/>
        <v>2.9110533820990927</v>
      </c>
      <c r="V445">
        <f t="shared" si="223"/>
        <v>3.6363174359536703E-4</v>
      </c>
      <c r="W445">
        <f t="shared" si="200"/>
        <v>18748.329644771671</v>
      </c>
      <c r="X445">
        <f t="shared" si="201"/>
        <v>21319.78189782214</v>
      </c>
      <c r="Y445">
        <f t="shared" si="202"/>
        <v>0.39926942399566839</v>
      </c>
      <c r="Z445">
        <f t="shared" si="224"/>
        <v>6.7419117732889708E-2</v>
      </c>
      <c r="AA445">
        <f t="shared" si="225"/>
        <v>5.0065238979485024E-4</v>
      </c>
      <c r="AB445">
        <f t="shared" si="226"/>
        <v>433</v>
      </c>
      <c r="AC445">
        <f>$AL$7*INDEX(I_cur,MATCH(AB445-$AL$13,cpi_u,0))/INDEX(I_cur,MATCH(AB2-$AL$13,cpi_u,0))</f>
        <v>2399.0715665998418</v>
      </c>
      <c r="AD445" t="b">
        <f t="shared" si="227"/>
        <v>1</v>
      </c>
      <c r="AE445" t="b">
        <f t="shared" si="228"/>
        <v>1</v>
      </c>
      <c r="AF445" t="b">
        <f t="shared" si="203"/>
        <v>1</v>
      </c>
      <c r="AG445" t="b">
        <f t="shared" si="229"/>
        <v>1</v>
      </c>
      <c r="AH445" t="b">
        <f t="shared" si="204"/>
        <v>1</v>
      </c>
      <c r="AI445" t="b">
        <f t="shared" si="230"/>
        <v>1</v>
      </c>
    </row>
    <row r="446" spans="1:35" x14ac:dyDescent="0.35">
      <c r="A446">
        <v>444</v>
      </c>
      <c r="B446">
        <f t="shared" si="205"/>
        <v>118</v>
      </c>
      <c r="C446">
        <f t="shared" si="206"/>
        <v>2063</v>
      </c>
      <c r="D446">
        <f t="shared" si="207"/>
        <v>0.79409686934794044</v>
      </c>
      <c r="E446">
        <f t="shared" si="208"/>
        <v>0.12339237123651225</v>
      </c>
      <c r="F446">
        <f t="shared" si="209"/>
        <v>1.9159135049316034E-5</v>
      </c>
      <c r="G446">
        <f t="shared" si="210"/>
        <v>1.3611087765343666E-4</v>
      </c>
      <c r="H446" t="b">
        <f t="shared" si="211"/>
        <v>0</v>
      </c>
      <c r="I446">
        <f t="shared" si="212"/>
        <v>1</v>
      </c>
      <c r="J446">
        <f t="shared" si="213"/>
        <v>2399.0715665998409</v>
      </c>
      <c r="K446">
        <f t="shared" si="214"/>
        <v>15.782776807203966</v>
      </c>
      <c r="L446">
        <f t="shared" si="215"/>
        <v>0.37250387262077012</v>
      </c>
      <c r="M446">
        <f t="shared" si="216"/>
        <v>2.4505919553392702E-3</v>
      </c>
      <c r="N446">
        <f t="shared" si="198"/>
        <v>0.15940957541643333</v>
      </c>
      <c r="O446">
        <f t="shared" si="217"/>
        <v>0.99575869213435408</v>
      </c>
      <c r="P446">
        <f t="shared" si="218"/>
        <v>2414.8543434070448</v>
      </c>
      <c r="Q446">
        <f t="shared" si="219"/>
        <v>0.73859998379889846</v>
      </c>
      <c r="R446">
        <f t="shared" si="220"/>
        <v>0.10578462213352458</v>
      </c>
      <c r="S446">
        <f t="shared" si="221"/>
        <v>2415.8713878250283</v>
      </c>
      <c r="T446">
        <f t="shared" si="222"/>
        <v>0.37250387262077012</v>
      </c>
      <c r="U446">
        <f t="shared" si="199"/>
        <v>2.5465830049924389</v>
      </c>
      <c r="V446">
        <f t="shared" si="223"/>
        <v>3.1810423814626154E-4</v>
      </c>
      <c r="W446">
        <f t="shared" si="200"/>
        <v>18709.621515162864</v>
      </c>
      <c r="X446">
        <f t="shared" si="201"/>
        <v>21227.613236890364</v>
      </c>
      <c r="Y446">
        <f t="shared" si="202"/>
        <v>0.34272606316841803</v>
      </c>
      <c r="Z446">
        <f t="shared" si="224"/>
        <v>5.9633608668958629E-2</v>
      </c>
      <c r="AA446">
        <f t="shared" si="225"/>
        <v>4.4302059952070199E-4</v>
      </c>
      <c r="AB446">
        <f t="shared" si="226"/>
        <v>433</v>
      </c>
      <c r="AC446">
        <f>$AL$7*INDEX(I_cur,MATCH(AB446-$AL$13,cpi_u,0))/INDEX(I_cur,MATCH(AB2-$AL$13,cpi_u,0))</f>
        <v>2399.0715665998418</v>
      </c>
      <c r="AD446" t="b">
        <f t="shared" si="227"/>
        <v>1</v>
      </c>
      <c r="AE446" t="b">
        <f t="shared" si="228"/>
        <v>1</v>
      </c>
      <c r="AF446" t="b">
        <f t="shared" si="203"/>
        <v>1</v>
      </c>
      <c r="AG446" t="b">
        <f t="shared" si="229"/>
        <v>1</v>
      </c>
      <c r="AH446" t="b">
        <f t="shared" si="204"/>
        <v>1</v>
      </c>
      <c r="AI446" t="b">
        <f t="shared" si="230"/>
        <v>1</v>
      </c>
    </row>
    <row r="447" spans="1:35" x14ac:dyDescent="0.35">
      <c r="A447">
        <v>445</v>
      </c>
      <c r="B447">
        <f t="shared" si="205"/>
        <v>118</v>
      </c>
      <c r="C447">
        <f t="shared" si="206"/>
        <v>2064</v>
      </c>
      <c r="D447">
        <f t="shared" si="207"/>
        <v>0.79409686934794044</v>
      </c>
      <c r="E447">
        <f t="shared" si="208"/>
        <v>0.12339237123651225</v>
      </c>
      <c r="F447">
        <f t="shared" si="209"/>
        <v>1.6795043944740355E-5</v>
      </c>
      <c r="G447">
        <f t="shared" si="210"/>
        <v>1.1931583370869631E-4</v>
      </c>
      <c r="H447" t="b">
        <f t="shared" si="211"/>
        <v>1</v>
      </c>
      <c r="I447">
        <f t="shared" si="212"/>
        <v>1.0300000000000002</v>
      </c>
      <c r="J447">
        <f t="shared" si="213"/>
        <v>2471.0437135978368</v>
      </c>
      <c r="K447">
        <f t="shared" si="214"/>
        <v>15.821701392566565</v>
      </c>
      <c r="L447">
        <f t="shared" si="215"/>
        <v>0.33633592857780892</v>
      </c>
      <c r="M447">
        <f t="shared" si="216"/>
        <v>2.1535056625128363E-3</v>
      </c>
      <c r="N447">
        <f t="shared" si="198"/>
        <v>0.15873353982579388</v>
      </c>
      <c r="O447">
        <f t="shared" si="217"/>
        <v>0.99575912808955547</v>
      </c>
      <c r="P447">
        <f t="shared" si="218"/>
        <v>2486.8654149904032</v>
      </c>
      <c r="Q447">
        <f t="shared" si="219"/>
        <v>0.73859998379889846</v>
      </c>
      <c r="R447">
        <f t="shared" si="220"/>
        <v>0.10578462213352458</v>
      </c>
      <c r="S447">
        <f t="shared" si="221"/>
        <v>2487.8849677142921</v>
      </c>
      <c r="T447">
        <f t="shared" si="222"/>
        <v>0.33633592857780892</v>
      </c>
      <c r="U447">
        <f t="shared" si="199"/>
        <v>2.2172207322044035</v>
      </c>
      <c r="V447">
        <f t="shared" si="223"/>
        <v>2.7696223152249931E-4</v>
      </c>
      <c r="W447">
        <f t="shared" si="200"/>
        <v>18582.78707264987</v>
      </c>
      <c r="X447">
        <f t="shared" si="201"/>
        <v>21043.240206341034</v>
      </c>
      <c r="Y447">
        <f t="shared" si="202"/>
        <v>0.29357101694753568</v>
      </c>
      <c r="Z447">
        <f t="shared" si="224"/>
        <v>5.3615167571880368E-2</v>
      </c>
      <c r="AA447">
        <f t="shared" si="225"/>
        <v>3.872526187256736E-4</v>
      </c>
      <c r="AB447">
        <f t="shared" si="226"/>
        <v>445</v>
      </c>
      <c r="AC447">
        <f>$AL$7*INDEX(I_cur,MATCH(AB447-$AL$13,cpi_u,0))/INDEX(I_cur,MATCH(AB2-$AL$13,cpi_u,0))</f>
        <v>2471.0437135978377</v>
      </c>
      <c r="AD447" t="b">
        <f t="shared" si="227"/>
        <v>1</v>
      </c>
      <c r="AE447" t="b">
        <f t="shared" si="228"/>
        <v>1</v>
      </c>
      <c r="AF447" t="b">
        <f t="shared" si="203"/>
        <v>1</v>
      </c>
      <c r="AG447" t="b">
        <f t="shared" si="229"/>
        <v>1</v>
      </c>
      <c r="AH447" t="b">
        <f t="shared" si="204"/>
        <v>1</v>
      </c>
      <c r="AI447" t="b">
        <f t="shared" si="230"/>
        <v>1</v>
      </c>
    </row>
    <row r="448" spans="1:35" x14ac:dyDescent="0.35">
      <c r="A448">
        <v>446</v>
      </c>
      <c r="B448">
        <f t="shared" si="205"/>
        <v>118</v>
      </c>
      <c r="C448">
        <f t="shared" si="206"/>
        <v>2064</v>
      </c>
      <c r="D448">
        <f t="shared" si="207"/>
        <v>0.79409686934794044</v>
      </c>
      <c r="E448">
        <f t="shared" si="208"/>
        <v>0.12339237123651225</v>
      </c>
      <c r="F448">
        <f t="shared" si="209"/>
        <v>1.4722663647377418E-5</v>
      </c>
      <c r="G448">
        <f t="shared" si="210"/>
        <v>1.0459317006131889E-4</v>
      </c>
      <c r="H448" t="b">
        <f t="shared" si="211"/>
        <v>0</v>
      </c>
      <c r="I448">
        <f t="shared" si="212"/>
        <v>1</v>
      </c>
      <c r="J448">
        <f t="shared" si="213"/>
        <v>2471.0437135978368</v>
      </c>
      <c r="K448">
        <f t="shared" si="214"/>
        <v>15.860721976457487</v>
      </c>
      <c r="L448">
        <f t="shared" si="215"/>
        <v>0.29483464081855887</v>
      </c>
      <c r="M448">
        <f t="shared" si="216"/>
        <v>1.8924352658428666E-3</v>
      </c>
      <c r="N448">
        <f t="shared" si="198"/>
        <v>0.15806044017837348</v>
      </c>
      <c r="O448">
        <f t="shared" si="217"/>
        <v>0.99575956254639619</v>
      </c>
      <c r="P448">
        <f t="shared" si="218"/>
        <v>2486.9044355742944</v>
      </c>
      <c r="Q448">
        <f t="shared" si="219"/>
        <v>0.73859998379889846</v>
      </c>
      <c r="R448">
        <f t="shared" si="220"/>
        <v>0.10578462213352458</v>
      </c>
      <c r="S448">
        <f t="shared" si="221"/>
        <v>2487.926502790247</v>
      </c>
      <c r="T448">
        <f t="shared" si="222"/>
        <v>0.29483464081855887</v>
      </c>
      <c r="U448">
        <f t="shared" si="199"/>
        <v>1.9284311810670753</v>
      </c>
      <c r="V448">
        <f t="shared" si="223"/>
        <v>2.4088833172459606E-4</v>
      </c>
      <c r="W448">
        <f t="shared" si="200"/>
        <v>18437.448448464766</v>
      </c>
      <c r="X448">
        <f t="shared" si="201"/>
        <v>20836.148069870906</v>
      </c>
      <c r="Y448">
        <f t="shared" si="202"/>
        <v>0.25088759742775363</v>
      </c>
      <c r="Z448">
        <f t="shared" si="224"/>
        <v>4.6800146200396346E-2</v>
      </c>
      <c r="AA448">
        <f t="shared" si="225"/>
        <v>3.3846786438462926E-4</v>
      </c>
      <c r="AB448">
        <f t="shared" si="226"/>
        <v>445</v>
      </c>
      <c r="AC448">
        <f>$AL$7*INDEX(I_cur,MATCH(AB448-$AL$13,cpi_u,0))/INDEX(I_cur,MATCH(AB2-$AL$13,cpi_u,0))</f>
        <v>2471.0437135978377</v>
      </c>
      <c r="AD448" t="b">
        <f t="shared" si="227"/>
        <v>1</v>
      </c>
      <c r="AE448" t="b">
        <f t="shared" si="228"/>
        <v>1</v>
      </c>
      <c r="AF448" t="b">
        <f t="shared" si="203"/>
        <v>1</v>
      </c>
      <c r="AG448" t="b">
        <f t="shared" si="229"/>
        <v>1</v>
      </c>
      <c r="AH448" t="b">
        <f t="shared" si="204"/>
        <v>1</v>
      </c>
      <c r="AI448" t="b">
        <f t="shared" si="230"/>
        <v>1</v>
      </c>
    </row>
    <row r="449" spans="1:35" x14ac:dyDescent="0.35">
      <c r="A449">
        <v>447</v>
      </c>
      <c r="B449">
        <f t="shared" si="205"/>
        <v>118</v>
      </c>
      <c r="C449">
        <f t="shared" si="206"/>
        <v>2064</v>
      </c>
      <c r="D449">
        <f t="shared" si="207"/>
        <v>0.79409686934794044</v>
      </c>
      <c r="E449">
        <f t="shared" si="208"/>
        <v>0.12339237123651225</v>
      </c>
      <c r="F449">
        <f t="shared" si="209"/>
        <v>1.2905999269009919E-5</v>
      </c>
      <c r="G449">
        <f t="shared" si="210"/>
        <v>9.1687170792308971E-5</v>
      </c>
      <c r="H449" t="b">
        <f t="shared" si="211"/>
        <v>0</v>
      </c>
      <c r="I449">
        <f t="shared" si="212"/>
        <v>1</v>
      </c>
      <c r="J449">
        <f t="shared" si="213"/>
        <v>2471.0437135978368</v>
      </c>
      <c r="K449">
        <f t="shared" si="214"/>
        <v>15.899838795634937</v>
      </c>
      <c r="L449">
        <f t="shared" si="215"/>
        <v>0.25845429536529152</v>
      </c>
      <c r="M449">
        <f t="shared" si="216"/>
        <v>1.6630145430994005E-3</v>
      </c>
      <c r="N449">
        <f t="shared" si="198"/>
        <v>0.1573902632007016</v>
      </c>
      <c r="O449">
        <f t="shared" si="217"/>
        <v>0.99575999549972416</v>
      </c>
      <c r="P449">
        <f t="shared" si="218"/>
        <v>2486.9435523934717</v>
      </c>
      <c r="Q449">
        <f t="shared" si="219"/>
        <v>0.73859998379889846</v>
      </c>
      <c r="R449">
        <f t="shared" si="220"/>
        <v>0.10578462213352458</v>
      </c>
      <c r="S449">
        <f t="shared" si="221"/>
        <v>2487.9681403029044</v>
      </c>
      <c r="T449">
        <f t="shared" si="222"/>
        <v>0.25845429536529152</v>
      </c>
      <c r="U449">
        <f t="shared" si="199"/>
        <v>1.6752083923089125</v>
      </c>
      <c r="V449">
        <f t="shared" si="223"/>
        <v>2.0925722363140972E-4</v>
      </c>
      <c r="W449">
        <f t="shared" si="200"/>
        <v>18270.913780332667</v>
      </c>
      <c r="X449">
        <f t="shared" si="201"/>
        <v>20603.544284285828</v>
      </c>
      <c r="Y449">
        <f t="shared" si="202"/>
        <v>0.21387229141130329</v>
      </c>
      <c r="Z449">
        <f t="shared" si="224"/>
        <v>4.0851399691429327E-2</v>
      </c>
      <c r="AA449">
        <f t="shared" si="225"/>
        <v>2.9579186020932359E-4</v>
      </c>
      <c r="AB449">
        <f t="shared" si="226"/>
        <v>445</v>
      </c>
      <c r="AC449">
        <f>$AL$7*INDEX(I_cur,MATCH(AB449-$AL$13,cpi_u,0))/INDEX(I_cur,MATCH(AB2-$AL$13,cpi_u,0))</f>
        <v>2471.0437135978377</v>
      </c>
      <c r="AD449" t="b">
        <f t="shared" si="227"/>
        <v>1</v>
      </c>
      <c r="AE449" t="b">
        <f t="shared" si="228"/>
        <v>1</v>
      </c>
      <c r="AF449" t="b">
        <f t="shared" si="203"/>
        <v>1</v>
      </c>
      <c r="AG449" t="b">
        <f t="shared" si="229"/>
        <v>1</v>
      </c>
      <c r="AH449" t="b">
        <f t="shared" si="204"/>
        <v>1</v>
      </c>
      <c r="AI449" t="b">
        <f t="shared" si="230"/>
        <v>1</v>
      </c>
    </row>
    <row r="450" spans="1:35" x14ac:dyDescent="0.35">
      <c r="A450">
        <v>448</v>
      </c>
      <c r="B450">
        <f t="shared" si="205"/>
        <v>118</v>
      </c>
      <c r="C450">
        <f t="shared" si="206"/>
        <v>2064</v>
      </c>
      <c r="D450">
        <f t="shared" si="207"/>
        <v>0.79409686934794044</v>
      </c>
      <c r="E450">
        <f t="shared" si="208"/>
        <v>0.12339237123651225</v>
      </c>
      <c r="F450">
        <f t="shared" si="209"/>
        <v>1.1313497416030093E-5</v>
      </c>
      <c r="G450">
        <f t="shared" si="210"/>
        <v>8.0373673376278875E-5</v>
      </c>
      <c r="H450" t="b">
        <f t="shared" si="211"/>
        <v>0</v>
      </c>
      <c r="I450">
        <f t="shared" si="212"/>
        <v>1</v>
      </c>
      <c r="J450">
        <f t="shared" si="213"/>
        <v>2471.0437135978368</v>
      </c>
      <c r="K450">
        <f t="shared" si="214"/>
        <v>15.939052087441111</v>
      </c>
      <c r="L450">
        <f t="shared" si="215"/>
        <v>0.22656300700390627</v>
      </c>
      <c r="M450">
        <f t="shared" si="216"/>
        <v>1.4614065910087219E-3</v>
      </c>
      <c r="N450">
        <f t="shared" ref="N450:N491" si="231">INDEX(P_cur,MATCH(A450,curve_t,0))</f>
        <v>0.15672299568164952</v>
      </c>
      <c r="O450">
        <f t="shared" si="217"/>
        <v>0.99576042694457412</v>
      </c>
      <c r="P450">
        <f t="shared" si="218"/>
        <v>2486.9827656852781</v>
      </c>
      <c r="Q450">
        <f t="shared" si="219"/>
        <v>0.73859998379889846</v>
      </c>
      <c r="R450">
        <f t="shared" si="220"/>
        <v>0.10578462213352458</v>
      </c>
      <c r="S450">
        <f t="shared" si="221"/>
        <v>2488.0098805049006</v>
      </c>
      <c r="T450">
        <f t="shared" si="222"/>
        <v>0.22656300700390627</v>
      </c>
      <c r="U450">
        <f t="shared" ref="U450:U490" si="232">L451+M451+V451*O451+O451*U451</f>
        <v>1.4531640225785927</v>
      </c>
      <c r="V450">
        <f t="shared" si="223"/>
        <v>1.8152074108626688E-4</v>
      </c>
      <c r="W450">
        <f t="shared" ref="W450:W490" si="233">P451+(1-E451)*(O451*(W451+$AL$14*W451))</f>
        <v>18080.099633812093</v>
      </c>
      <c r="X450">
        <f t="shared" ref="X450:X490" si="234">S451+(1-R451)*(O451*(X451+$AL$14*X451))</f>
        <v>20342.293079457155</v>
      </c>
      <c r="Y450">
        <f t="shared" ref="Y450:Y491" si="235">G450*(X450-W450)</f>
        <v>0.18182079711423507</v>
      </c>
      <c r="Z450">
        <f t="shared" si="224"/>
        <v>3.5658811303887206E-2</v>
      </c>
      <c r="AA450">
        <f t="shared" si="225"/>
        <v>2.5845964232349561E-4</v>
      </c>
      <c r="AB450">
        <f t="shared" si="226"/>
        <v>445</v>
      </c>
      <c r="AC450">
        <f>$AL$7*INDEX(I_cur,MATCH(AB450-$AL$13,cpi_u,0))/INDEX(I_cur,MATCH(AB2-$AL$13,cpi_u,0))</f>
        <v>2471.0437135978377</v>
      </c>
      <c r="AD450" t="b">
        <f t="shared" si="227"/>
        <v>1</v>
      </c>
      <c r="AE450" t="b">
        <f t="shared" si="228"/>
        <v>1</v>
      </c>
      <c r="AF450" t="b">
        <f t="shared" ref="AF450:AF491" si="236">IF(A450&gt;$AL$11,AND(G450=0,U450=0,Y450=0),TRUE)</f>
        <v>1</v>
      </c>
      <c r="AG450" t="b">
        <f t="shared" si="229"/>
        <v>1</v>
      </c>
      <c r="AH450" t="b">
        <f t="shared" ref="AH450:AH491" si="237">Y450&gt;=0</f>
        <v>1</v>
      </c>
      <c r="AI450" t="b">
        <f t="shared" si="230"/>
        <v>1</v>
      </c>
    </row>
    <row r="451" spans="1:35" x14ac:dyDescent="0.35">
      <c r="A451">
        <v>449</v>
      </c>
      <c r="B451">
        <f t="shared" ref="B451:B491" si="238">MIN(120,INT(($AL$9+A451-1)/12))</f>
        <v>118</v>
      </c>
      <c r="C451">
        <f t="shared" ref="C451:C491" si="239">INT(($AL$8+A451)/12)</f>
        <v>2064</v>
      </c>
      <c r="D451">
        <f t="shared" ref="D451:D491" si="240">IF(B451&gt;=120,1,INDEX(mort_v2_F,MATCH(B451,mort_age,0))*INDEX(cif,MATCH(B451,cif_age,0),MATCH(C451,cif_year,0)))</f>
        <v>0.79409686934794044</v>
      </c>
      <c r="E451">
        <f t="shared" ref="E451:E491" si="241">1-(1-D451)^(1/12)</f>
        <v>0.12339237123651225</v>
      </c>
      <c r="F451">
        <f t="shared" ref="F451:F491" si="242">G450*E451</f>
        <v>9.9174981428879842E-6</v>
      </c>
      <c r="G451">
        <f t="shared" ref="G451:G491" si="243">G450-F451</f>
        <v>7.0456175233390885E-5</v>
      </c>
      <c r="H451" t="b">
        <f t="shared" ref="H451:H491" si="244">AND(A451-$AL$10&gt;0,MOD(A451-$AL$10,12)=0)</f>
        <v>0</v>
      </c>
      <c r="I451">
        <f t="shared" ref="I451:I491" si="245">IF($AL$4="CPI",IF(H451,INDEX(I_cur,MATCH(A451-$AL$13,cpi_u,0))/INDEX(I_cur,MATCH(A451-$AL$13-12,cpi_u,0)),1),1)</f>
        <v>1</v>
      </c>
      <c r="J451">
        <f t="shared" ref="J451:J491" si="246">J450*I451</f>
        <v>2471.0437135978368</v>
      </c>
      <c r="K451">
        <f t="shared" ref="K451:K491" si="247">$AL$17*(INDEX(I_cur,MATCH(A451-1,cpi_u,0))/$AL$18)</f>
        <v>15.978362089803545</v>
      </c>
      <c r="L451">
        <f t="shared" ref="L451:L491" si="248">G450*J451</f>
        <v>0.19860686033521974</v>
      </c>
      <c r="M451">
        <f t="shared" ref="M451:M491" si="249">G450*K451</f>
        <v>1.2842396556937868E-3</v>
      </c>
      <c r="N451">
        <f t="shared" si="231"/>
        <v>0.15605862447215918</v>
      </c>
      <c r="O451">
        <f t="shared" ref="O451:O491" si="250">N451/N450</f>
        <v>0.99576085687616722</v>
      </c>
      <c r="P451">
        <f t="shared" ref="P451:P491" si="251">J451+K451</f>
        <v>2487.0220756876402</v>
      </c>
      <c r="Q451">
        <f t="shared" ref="Q451:Q491" si="252">IF(B451&gt;=120,1,D451*$AL$15)</f>
        <v>0.73859998379889846</v>
      </c>
      <c r="R451">
        <f t="shared" ref="R451:R491" si="253">1-(1-Q451)^(1/12)</f>
        <v>0.10578462213352458</v>
      </c>
      <c r="S451">
        <f t="shared" ref="S451:S491" si="254">J451+K451*$AL$16</f>
        <v>2488.0517236494957</v>
      </c>
      <c r="T451">
        <f t="shared" ref="T451:T491" si="255">L451</f>
        <v>0.19860686033521974</v>
      </c>
      <c r="U451">
        <f t="shared" si="232"/>
        <v>1.2584511451440679</v>
      </c>
      <c r="V451">
        <f t="shared" ref="V451:V491" si="256">$AL$14*U451</f>
        <v>1.5719834852645327E-4</v>
      </c>
      <c r="W451">
        <f t="shared" si="233"/>
        <v>17861.474043621616</v>
      </c>
      <c r="X451">
        <f t="shared" si="234"/>
        <v>20048.873274261066</v>
      </c>
      <c r="Y451">
        <f t="shared" si="235"/>
        <v>0.15411578349931751</v>
      </c>
      <c r="Z451">
        <f t="shared" ref="Z451:Z491" si="257">N450*L451</f>
        <v>3.1126262114662611E-2</v>
      </c>
      <c r="AA451">
        <f t="shared" ref="AA451:AA491" si="258">N450*M451+N451*V451</f>
        <v>2.2580204405383376E-4</v>
      </c>
      <c r="AB451">
        <f t="shared" ref="AB451:AB491" si="259">IF(H451,A451,AB450)</f>
        <v>445</v>
      </c>
      <c r="AC451">
        <f>$AL$7*INDEX(I_cur,MATCH(AB451-$AL$13,cpi_u,0))/INDEX(I_cur,MATCH(AB2-$AL$13,cpi_u,0))</f>
        <v>2471.0437135978377</v>
      </c>
      <c r="AD451" t="b">
        <f t="shared" ref="AD451:AD491" si="260">AND(G451&gt;=0,G451&lt;=G450)</f>
        <v>1</v>
      </c>
      <c r="AE451" t="b">
        <f t="shared" ref="AE451:AE491" si="261">AND(D451&gt;=0,D451&lt;=1,E451&gt;=0,E451&lt;=1,Q451&gt;=0,Q451&lt;=1,R451&gt;=0,R451&lt;=1,F451&lt;=G450)</f>
        <v>1</v>
      </c>
      <c r="AF451" t="b">
        <f t="shared" si="236"/>
        <v>1</v>
      </c>
      <c r="AG451" t="b">
        <f t="shared" ref="AG451:AG491" si="262">ABS(U451-((U450-L451-M451)/O451-V451))&lt;=0.000000000001*((ABS(U450)+ABS(L451)+ABS(M451))/O451+ABS(V451))</f>
        <v>1</v>
      </c>
      <c r="AH451" t="b">
        <f t="shared" si="237"/>
        <v>1</v>
      </c>
      <c r="AI451" t="b">
        <f t="shared" ref="AI451:AI491" si="263">ABS(J451-AC451)&lt;=0.000000000001*ABS(AC451)</f>
        <v>1</v>
      </c>
    </row>
    <row r="452" spans="1:35" x14ac:dyDescent="0.35">
      <c r="A452">
        <v>450</v>
      </c>
      <c r="B452">
        <f t="shared" si="238"/>
        <v>118</v>
      </c>
      <c r="C452">
        <f t="shared" si="239"/>
        <v>2064</v>
      </c>
      <c r="D452">
        <f t="shared" si="240"/>
        <v>0.79409686934794044</v>
      </c>
      <c r="E452">
        <f t="shared" si="241"/>
        <v>0.12339237123651225</v>
      </c>
      <c r="F452">
        <f t="shared" si="242"/>
        <v>8.693754530303329E-6</v>
      </c>
      <c r="G452">
        <f t="shared" si="243"/>
        <v>6.1762420703087556E-5</v>
      </c>
      <c r="H452" t="b">
        <f t="shared" si="244"/>
        <v>0</v>
      </c>
      <c r="I452">
        <f t="shared" si="245"/>
        <v>1</v>
      </c>
      <c r="J452">
        <f t="shared" si="246"/>
        <v>2471.0437135978368</v>
      </c>
      <c r="K452">
        <f t="shared" si="247"/>
        <v>16.017769041236544</v>
      </c>
      <c r="L452">
        <f t="shared" si="248"/>
        <v>0.17410028889461815</v>
      </c>
      <c r="M452">
        <f t="shared" si="249"/>
        <v>1.1285507424173456E-3</v>
      </c>
      <c r="N452">
        <f t="shared" si="231"/>
        <v>0.15539713648497225</v>
      </c>
      <c r="O452">
        <f t="shared" si="250"/>
        <v>0.99576128528990759</v>
      </c>
      <c r="P452">
        <f t="shared" si="251"/>
        <v>2487.0614826390733</v>
      </c>
      <c r="Q452">
        <f t="shared" si="252"/>
        <v>0.73859998379889846</v>
      </c>
      <c r="R452">
        <f t="shared" si="253"/>
        <v>0.10578462213352458</v>
      </c>
      <c r="S452">
        <f t="shared" si="254"/>
        <v>2488.0936699905728</v>
      </c>
      <c r="T452">
        <f t="shared" si="255"/>
        <v>0.17410028889461815</v>
      </c>
      <c r="U452">
        <f t="shared" si="232"/>
        <v>1.0876974518082527</v>
      </c>
      <c r="V452">
        <f t="shared" si="256"/>
        <v>1.3586879695763992E-4</v>
      </c>
      <c r="W452">
        <f t="shared" si="233"/>
        <v>17610.991269872255</v>
      </c>
      <c r="X452">
        <f t="shared" si="234"/>
        <v>19719.330908080894</v>
      </c>
      <c r="Y452">
        <f t="shared" si="235"/>
        <v>0.13021615972003739</v>
      </c>
      <c r="Z452">
        <f t="shared" si="257"/>
        <v>2.7169851605099639E-2</v>
      </c>
      <c r="AA452">
        <f t="shared" si="258"/>
        <v>1.9723369849356033E-4</v>
      </c>
      <c r="AB452">
        <f t="shared" si="259"/>
        <v>445</v>
      </c>
      <c r="AC452">
        <f>$AL$7*INDEX(I_cur,MATCH(AB452-$AL$13,cpi_u,0))/INDEX(I_cur,MATCH(AB2-$AL$13,cpi_u,0))</f>
        <v>2471.0437135978377</v>
      </c>
      <c r="AD452" t="b">
        <f t="shared" si="260"/>
        <v>1</v>
      </c>
      <c r="AE452" t="b">
        <f t="shared" si="261"/>
        <v>1</v>
      </c>
      <c r="AF452" t="b">
        <f t="shared" si="236"/>
        <v>1</v>
      </c>
      <c r="AG452" t="b">
        <f t="shared" si="262"/>
        <v>1</v>
      </c>
      <c r="AH452" t="b">
        <f t="shared" si="237"/>
        <v>1</v>
      </c>
      <c r="AI452" t="b">
        <f t="shared" si="263"/>
        <v>1</v>
      </c>
    </row>
    <row r="453" spans="1:35" x14ac:dyDescent="0.35">
      <c r="A453">
        <v>451</v>
      </c>
      <c r="B453">
        <f t="shared" si="238"/>
        <v>118</v>
      </c>
      <c r="C453">
        <f t="shared" si="239"/>
        <v>2064</v>
      </c>
      <c r="D453">
        <f t="shared" si="240"/>
        <v>0.79409686934794044</v>
      </c>
      <c r="E453">
        <f t="shared" si="241"/>
        <v>0.12339237123651225</v>
      </c>
      <c r="F453">
        <f t="shared" si="242"/>
        <v>7.6210115438610298E-6</v>
      </c>
      <c r="G453">
        <f t="shared" si="243"/>
        <v>5.4141409159226528E-5</v>
      </c>
      <c r="H453" t="b">
        <f t="shared" si="244"/>
        <v>0</v>
      </c>
      <c r="I453">
        <f t="shared" si="245"/>
        <v>1</v>
      </c>
      <c r="J453">
        <f t="shared" si="246"/>
        <v>2471.0437135978368</v>
      </c>
      <c r="K453">
        <f t="shared" si="247"/>
        <v>16.057273180842689</v>
      </c>
      <c r="L453">
        <f t="shared" si="248"/>
        <v>0.15261764141494941</v>
      </c>
      <c r="M453">
        <f t="shared" si="249"/>
        <v>9.9173606153961109E-4</v>
      </c>
      <c r="N453">
        <f t="shared" si="231"/>
        <v>0.15473851869435956</v>
      </c>
      <c r="O453">
        <f t="shared" si="250"/>
        <v>0.99576171218137999</v>
      </c>
      <c r="P453">
        <f t="shared" si="251"/>
        <v>2487.1009867786797</v>
      </c>
      <c r="Q453">
        <f t="shared" si="252"/>
        <v>0.73859998379889846</v>
      </c>
      <c r="R453">
        <f t="shared" si="253"/>
        <v>0.10578462213352458</v>
      </c>
      <c r="S453">
        <f t="shared" si="254"/>
        <v>2488.1357197826433</v>
      </c>
      <c r="T453">
        <f t="shared" si="255"/>
        <v>0.15261764141494941</v>
      </c>
      <c r="U453">
        <f t="shared" si="232"/>
        <v>0.93794669614888793</v>
      </c>
      <c r="V453">
        <f t="shared" si="256"/>
        <v>1.1716280938627049E-4</v>
      </c>
      <c r="W453">
        <f t="shared" si="233"/>
        <v>17324.017064100506</v>
      </c>
      <c r="X453">
        <f t="shared" si="234"/>
        <v>19349.226050722555</v>
      </c>
      <c r="Y453">
        <f t="shared" si="235"/>
        <v>0.10964766837764685</v>
      </c>
      <c r="Z453">
        <f t="shared" si="257"/>
        <v>2.3716344452973447E-2</v>
      </c>
      <c r="AA453">
        <f t="shared" si="258"/>
        <v>1.722425436826409E-4</v>
      </c>
      <c r="AB453">
        <f t="shared" si="259"/>
        <v>445</v>
      </c>
      <c r="AC453">
        <f>$AL$7*INDEX(I_cur,MATCH(AB453-$AL$13,cpi_u,0))/INDEX(I_cur,MATCH(AB2-$AL$13,cpi_u,0))</f>
        <v>2471.0437135978377</v>
      </c>
      <c r="AD453" t="b">
        <f t="shared" si="260"/>
        <v>1</v>
      </c>
      <c r="AE453" t="b">
        <f t="shared" si="261"/>
        <v>1</v>
      </c>
      <c r="AF453" t="b">
        <f t="shared" si="236"/>
        <v>1</v>
      </c>
      <c r="AG453" t="b">
        <f t="shared" si="262"/>
        <v>1</v>
      </c>
      <c r="AH453" t="b">
        <f t="shared" si="237"/>
        <v>1</v>
      </c>
      <c r="AI453" t="b">
        <f t="shared" si="263"/>
        <v>1</v>
      </c>
    </row>
    <row r="454" spans="1:35" x14ac:dyDescent="0.35">
      <c r="A454">
        <v>452</v>
      </c>
      <c r="B454">
        <f t="shared" si="238"/>
        <v>118</v>
      </c>
      <c r="C454">
        <f t="shared" si="239"/>
        <v>2064</v>
      </c>
      <c r="D454">
        <f t="shared" si="240"/>
        <v>0.79409686934794044</v>
      </c>
      <c r="E454">
        <f t="shared" si="241"/>
        <v>0.12339237123651225</v>
      </c>
      <c r="F454">
        <f t="shared" si="242"/>
        <v>6.6806368582431846E-6</v>
      </c>
      <c r="G454">
        <f t="shared" si="243"/>
        <v>4.7460772300983347E-5</v>
      </c>
      <c r="H454" t="b">
        <f t="shared" si="244"/>
        <v>0</v>
      </c>
      <c r="I454">
        <f t="shared" si="245"/>
        <v>1</v>
      </c>
      <c r="J454">
        <f t="shared" si="246"/>
        <v>2471.0437135978368</v>
      </c>
      <c r="K454">
        <f t="shared" si="247"/>
        <v>16.096874748314221</v>
      </c>
      <c r="L454">
        <f t="shared" si="248"/>
        <v>0.13378578874823505</v>
      </c>
      <c r="M454">
        <f t="shared" si="249"/>
        <v>8.7150748193330174E-4</v>
      </c>
      <c r="N454">
        <f t="shared" si="231"/>
        <v>0.15408275813585098</v>
      </c>
      <c r="O454">
        <f t="shared" si="250"/>
        <v>0.9957621375463479</v>
      </c>
      <c r="P454">
        <f t="shared" si="251"/>
        <v>2487.1405883461512</v>
      </c>
      <c r="Q454">
        <f t="shared" si="252"/>
        <v>0.73859998379889846</v>
      </c>
      <c r="R454">
        <f t="shared" si="253"/>
        <v>0.10578462213352458</v>
      </c>
      <c r="S454">
        <f t="shared" si="254"/>
        <v>2488.1778732808452</v>
      </c>
      <c r="T454">
        <f t="shared" si="255"/>
        <v>0.13378578874823505</v>
      </c>
      <c r="U454">
        <f t="shared" si="232"/>
        <v>0.80660736129419219</v>
      </c>
      <c r="V454">
        <f t="shared" si="256"/>
        <v>1.0075666869865769E-4</v>
      </c>
      <c r="W454">
        <f t="shared" si="233"/>
        <v>16995.24306471262</v>
      </c>
      <c r="X454">
        <f t="shared" si="234"/>
        <v>18933.57307529193</v>
      </c>
      <c r="Y454">
        <f t="shared" si="235"/>
        <v>9.1994639276267262E-2</v>
      </c>
      <c r="Z454">
        <f t="shared" si="257"/>
        <v>2.0701814773258408E-2</v>
      </c>
      <c r="AA454">
        <f t="shared" si="258"/>
        <v>1.5038064219907978E-4</v>
      </c>
      <c r="AB454">
        <f t="shared" si="259"/>
        <v>445</v>
      </c>
      <c r="AC454">
        <f>$AL$7*INDEX(I_cur,MATCH(AB454-$AL$13,cpi_u,0))/INDEX(I_cur,MATCH(AB2-$AL$13,cpi_u,0))</f>
        <v>2471.0437135978377</v>
      </c>
      <c r="AD454" t="b">
        <f t="shared" si="260"/>
        <v>1</v>
      </c>
      <c r="AE454" t="b">
        <f t="shared" si="261"/>
        <v>1</v>
      </c>
      <c r="AF454" t="b">
        <f t="shared" si="236"/>
        <v>1</v>
      </c>
      <c r="AG454" t="b">
        <f t="shared" si="262"/>
        <v>1</v>
      </c>
      <c r="AH454" t="b">
        <f t="shared" si="237"/>
        <v>1</v>
      </c>
      <c r="AI454" t="b">
        <f t="shared" si="263"/>
        <v>1</v>
      </c>
    </row>
    <row r="455" spans="1:35" x14ac:dyDescent="0.35">
      <c r="A455">
        <v>453</v>
      </c>
      <c r="B455">
        <f t="shared" si="238"/>
        <v>118</v>
      </c>
      <c r="C455">
        <f t="shared" si="239"/>
        <v>2064</v>
      </c>
      <c r="D455">
        <f t="shared" si="240"/>
        <v>0.79409686934794044</v>
      </c>
      <c r="E455">
        <f t="shared" si="241"/>
        <v>0.12339237123651225</v>
      </c>
      <c r="F455">
        <f t="shared" si="242"/>
        <v>5.8562972349345154E-6</v>
      </c>
      <c r="G455">
        <f t="shared" si="243"/>
        <v>4.1604475066048833E-5</v>
      </c>
      <c r="H455" t="b">
        <f t="shared" si="244"/>
        <v>0</v>
      </c>
      <c r="I455">
        <f t="shared" si="245"/>
        <v>1</v>
      </c>
      <c r="J455">
        <f t="shared" si="246"/>
        <v>2471.0437135978368</v>
      </c>
      <c r="K455">
        <f t="shared" si="247"/>
        <v>16.136573983934547</v>
      </c>
      <c r="L455">
        <f t="shared" si="248"/>
        <v>0.11727764303684324</v>
      </c>
      <c r="M455">
        <f t="shared" si="249"/>
        <v>7.6585426356948921E-4</v>
      </c>
      <c r="N455">
        <f t="shared" si="231"/>
        <v>0.15342984190596518</v>
      </c>
      <c r="O455">
        <f t="shared" si="250"/>
        <v>0.99576256138074748</v>
      </c>
      <c r="P455">
        <f t="shared" si="251"/>
        <v>2487.1802875817712</v>
      </c>
      <c r="Q455">
        <f t="shared" si="252"/>
        <v>0.73859998379889846</v>
      </c>
      <c r="R455">
        <f t="shared" si="253"/>
        <v>0.10578462213352458</v>
      </c>
      <c r="S455">
        <f t="shared" si="254"/>
        <v>2488.220130740945</v>
      </c>
      <c r="T455">
        <f t="shared" si="255"/>
        <v>0.11727764303684324</v>
      </c>
      <c r="U455">
        <f t="shared" si="232"/>
        <v>0.69140766089420591</v>
      </c>
      <c r="V455">
        <f t="shared" si="256"/>
        <v>8.6366596645803475E-5</v>
      </c>
      <c r="W455">
        <f t="shared" si="233"/>
        <v>16618.588740671945</v>
      </c>
      <c r="X455">
        <f t="shared" si="234"/>
        <v>18466.773590659395</v>
      </c>
      <c r="Y455">
        <f t="shared" si="235"/>
        <v>7.6892760508752087E-2</v>
      </c>
      <c r="Z455">
        <f t="shared" si="257"/>
        <v>1.8070462706788585E-2</v>
      </c>
      <c r="AA455">
        <f t="shared" si="258"/>
        <v>1.3125615053020978E-4</v>
      </c>
      <c r="AB455">
        <f t="shared" si="259"/>
        <v>445</v>
      </c>
      <c r="AC455">
        <f>$AL$7*INDEX(I_cur,MATCH(AB455-$AL$13,cpi_u,0))/INDEX(I_cur,MATCH(AB2-$AL$13,cpi_u,0))</f>
        <v>2471.0437135978377</v>
      </c>
      <c r="AD455" t="b">
        <f t="shared" si="260"/>
        <v>1</v>
      </c>
      <c r="AE455" t="b">
        <f t="shared" si="261"/>
        <v>1</v>
      </c>
      <c r="AF455" t="b">
        <f t="shared" si="236"/>
        <v>1</v>
      </c>
      <c r="AG455" t="b">
        <f t="shared" si="262"/>
        <v>1</v>
      </c>
      <c r="AH455" t="b">
        <f t="shared" si="237"/>
        <v>1</v>
      </c>
      <c r="AI455" t="b">
        <f t="shared" si="263"/>
        <v>1</v>
      </c>
    </row>
    <row r="456" spans="1:35" x14ac:dyDescent="0.35">
      <c r="A456">
        <v>454</v>
      </c>
      <c r="B456">
        <f t="shared" si="238"/>
        <v>118</v>
      </c>
      <c r="C456">
        <f t="shared" si="239"/>
        <v>2064</v>
      </c>
      <c r="D456">
        <f t="shared" si="240"/>
        <v>0.79409686934794044</v>
      </c>
      <c r="E456">
        <f t="shared" si="241"/>
        <v>0.12339237123651225</v>
      </c>
      <c r="F456">
        <f t="shared" si="242"/>
        <v>5.1336748324501157E-6</v>
      </c>
      <c r="G456">
        <f t="shared" si="243"/>
        <v>3.647080023359872E-5</v>
      </c>
      <c r="H456" t="b">
        <f t="shared" si="244"/>
        <v>0</v>
      </c>
      <c r="I456">
        <f t="shared" si="245"/>
        <v>1</v>
      </c>
      <c r="J456">
        <f t="shared" si="246"/>
        <v>2471.0437135978368</v>
      </c>
      <c r="K456">
        <f t="shared" si="247"/>
        <v>16.176371128579664</v>
      </c>
      <c r="L456">
        <f t="shared" si="248"/>
        <v>0.10280647656949791</v>
      </c>
      <c r="M456">
        <f t="shared" si="249"/>
        <v>6.7300942927814484E-4</v>
      </c>
      <c r="N456">
        <f t="shared" si="231"/>
        <v>0.15277975716194045</v>
      </c>
      <c r="O456">
        <f t="shared" si="250"/>
        <v>0.99576298368069005</v>
      </c>
      <c r="P456">
        <f t="shared" si="251"/>
        <v>2487.2200847264166</v>
      </c>
      <c r="Q456">
        <f t="shared" si="252"/>
        <v>0.73859998379889846</v>
      </c>
      <c r="R456">
        <f t="shared" si="253"/>
        <v>0.10578462213352458</v>
      </c>
      <c r="S456">
        <f t="shared" si="254"/>
        <v>2488.2624924193415</v>
      </c>
      <c r="T456">
        <f t="shared" si="255"/>
        <v>0.10280647656949791</v>
      </c>
      <c r="U456">
        <f t="shared" si="232"/>
        <v>0.59035609191855853</v>
      </c>
      <c r="V456">
        <f t="shared" si="256"/>
        <v>7.3743826329868628E-5</v>
      </c>
      <c r="W456">
        <f t="shared" si="233"/>
        <v>16187.089072279061</v>
      </c>
      <c r="X456">
        <f t="shared" si="234"/>
        <v>17942.541131407812</v>
      </c>
      <c r="Y456">
        <f t="shared" si="235"/>
        <v>6.4022741368144204E-2</v>
      </c>
      <c r="Z456">
        <f t="shared" si="257"/>
        <v>1.5773581446967378E-2</v>
      </c>
      <c r="AA456">
        <f t="shared" si="258"/>
        <v>1.1452629421423926E-4</v>
      </c>
      <c r="AB456">
        <f t="shared" si="259"/>
        <v>445</v>
      </c>
      <c r="AC456">
        <f>$AL$7*INDEX(I_cur,MATCH(AB456-$AL$13,cpi_u,0))/INDEX(I_cur,MATCH(AB2-$AL$13,cpi_u,0))</f>
        <v>2471.0437135978377</v>
      </c>
      <c r="AD456" t="b">
        <f t="shared" si="260"/>
        <v>1</v>
      </c>
      <c r="AE456" t="b">
        <f t="shared" si="261"/>
        <v>1</v>
      </c>
      <c r="AF456" t="b">
        <f t="shared" si="236"/>
        <v>1</v>
      </c>
      <c r="AG456" t="b">
        <f t="shared" si="262"/>
        <v>1</v>
      </c>
      <c r="AH456" t="b">
        <f t="shared" si="237"/>
        <v>1</v>
      </c>
      <c r="AI456" t="b">
        <f t="shared" si="263"/>
        <v>1</v>
      </c>
    </row>
    <row r="457" spans="1:35" x14ac:dyDescent="0.35">
      <c r="A457">
        <v>455</v>
      </c>
      <c r="B457">
        <f t="shared" si="238"/>
        <v>118</v>
      </c>
      <c r="C457">
        <f t="shared" si="239"/>
        <v>2064</v>
      </c>
      <c r="D457">
        <f t="shared" si="240"/>
        <v>0.79409686934794044</v>
      </c>
      <c r="E457">
        <f t="shared" si="241"/>
        <v>0.12339237123651225</v>
      </c>
      <c r="F457">
        <f t="shared" si="242"/>
        <v>4.5002185217168909E-6</v>
      </c>
      <c r="G457">
        <f t="shared" si="243"/>
        <v>3.197058171188183E-5</v>
      </c>
      <c r="H457" t="b">
        <f t="shared" si="244"/>
        <v>0</v>
      </c>
      <c r="I457">
        <f t="shared" si="245"/>
        <v>1</v>
      </c>
      <c r="J457">
        <f t="shared" si="246"/>
        <v>2471.0437135978368</v>
      </c>
      <c r="K457">
        <f t="shared" si="247"/>
        <v>16.216266423719649</v>
      </c>
      <c r="L457">
        <f t="shared" si="248"/>
        <v>9.0120941647116634E-2</v>
      </c>
      <c r="M457">
        <f t="shared" si="249"/>
        <v>5.9142021327429368E-4</v>
      </c>
      <c r="N457">
        <f t="shared" si="231"/>
        <v>0.15213249112146549</v>
      </c>
      <c r="O457">
        <f t="shared" si="250"/>
        <v>0.99576340444245581</v>
      </c>
      <c r="P457">
        <f t="shared" si="251"/>
        <v>2487.2599800215567</v>
      </c>
      <c r="Q457">
        <f t="shared" si="252"/>
        <v>0.73859998379889846</v>
      </c>
      <c r="R457">
        <f t="shared" si="253"/>
        <v>0.10578462213352458</v>
      </c>
      <c r="S457">
        <f t="shared" si="254"/>
        <v>2488.3049585730651</v>
      </c>
      <c r="T457">
        <f t="shared" si="255"/>
        <v>9.0120941647116634E-2</v>
      </c>
      <c r="U457">
        <f t="shared" si="232"/>
        <v>0.50170685431435591</v>
      </c>
      <c r="V457">
        <f t="shared" si="256"/>
        <v>6.2670282630312093E-5</v>
      </c>
      <c r="W457">
        <f t="shared" si="233"/>
        <v>15692.76589446282</v>
      </c>
      <c r="X457">
        <f t="shared" si="234"/>
        <v>17353.816592299514</v>
      </c>
      <c r="Y457">
        <f t="shared" si="235"/>
        <v>5.3104757062766357E-2</v>
      </c>
      <c r="Z457">
        <f t="shared" si="257"/>
        <v>1.3768655580051884E-2</v>
      </c>
      <c r="AA457">
        <f t="shared" si="258"/>
        <v>9.989122278054531E-5</v>
      </c>
      <c r="AB457">
        <f t="shared" si="259"/>
        <v>445</v>
      </c>
      <c r="AC457">
        <f>$AL$7*INDEX(I_cur,MATCH(AB457-$AL$13,cpi_u,0))/INDEX(I_cur,MATCH(AB2-$AL$13,cpi_u,0))</f>
        <v>2471.0437135978377</v>
      </c>
      <c r="AD457" t="b">
        <f t="shared" si="260"/>
        <v>1</v>
      </c>
      <c r="AE457" t="b">
        <f t="shared" si="261"/>
        <v>1</v>
      </c>
      <c r="AF457" t="b">
        <f t="shared" si="236"/>
        <v>1</v>
      </c>
      <c r="AG457" t="b">
        <f t="shared" si="262"/>
        <v>1</v>
      </c>
      <c r="AH457" t="b">
        <f t="shared" si="237"/>
        <v>1</v>
      </c>
      <c r="AI457" t="b">
        <f t="shared" si="263"/>
        <v>1</v>
      </c>
    </row>
    <row r="458" spans="1:35" x14ac:dyDescent="0.35">
      <c r="A458">
        <v>456</v>
      </c>
      <c r="B458">
        <f t="shared" si="238"/>
        <v>119</v>
      </c>
      <c r="C458">
        <f t="shared" si="239"/>
        <v>2064</v>
      </c>
      <c r="D458">
        <f t="shared" si="240"/>
        <v>0.82654748457571336</v>
      </c>
      <c r="E458">
        <f t="shared" si="241"/>
        <v>0.13583159583885984</v>
      </c>
      <c r="F458">
        <f t="shared" si="242"/>
        <v>4.3426151338215765E-6</v>
      </c>
      <c r="G458">
        <f t="shared" si="243"/>
        <v>2.7627966578060255E-5</v>
      </c>
      <c r="H458" t="b">
        <f t="shared" si="244"/>
        <v>0</v>
      </c>
      <c r="I458">
        <f t="shared" si="245"/>
        <v>1</v>
      </c>
      <c r="J458">
        <f t="shared" si="246"/>
        <v>2471.0437135978368</v>
      </c>
      <c r="K458">
        <f t="shared" si="247"/>
        <v>16.256260111420087</v>
      </c>
      <c r="L458">
        <f t="shared" si="248"/>
        <v>7.9000704959211562E-2</v>
      </c>
      <c r="M458">
        <f t="shared" si="249"/>
        <v>5.1972209222176107E-4</v>
      </c>
      <c r="N458">
        <f t="shared" si="231"/>
        <v>0.15148803106241049</v>
      </c>
      <c r="O458">
        <f t="shared" si="250"/>
        <v>0.99576382366249139</v>
      </c>
      <c r="P458">
        <f t="shared" si="251"/>
        <v>2487.2999737092568</v>
      </c>
      <c r="Q458">
        <f t="shared" si="252"/>
        <v>0.76878272951502036</v>
      </c>
      <c r="R458">
        <f t="shared" si="253"/>
        <v>0.11488094754218936</v>
      </c>
      <c r="S458">
        <f t="shared" si="254"/>
        <v>2488.3475294597797</v>
      </c>
      <c r="T458">
        <f t="shared" si="255"/>
        <v>7.9000704959211562E-2</v>
      </c>
      <c r="U458">
        <f t="shared" si="232"/>
        <v>0.42392953706690423</v>
      </c>
      <c r="V458">
        <f t="shared" si="256"/>
        <v>5.2954795564091691E-5</v>
      </c>
      <c r="W458">
        <f t="shared" si="233"/>
        <v>15344.217818894878</v>
      </c>
      <c r="X458">
        <f t="shared" si="234"/>
        <v>16864.223060296907</v>
      </c>
      <c r="Y458">
        <f t="shared" si="235"/>
        <v>4.1994654007931648E-2</v>
      </c>
      <c r="Z458">
        <f t="shared" si="257"/>
        <v>1.2018574045796768E-2</v>
      </c>
      <c r="AA458">
        <f t="shared" si="258"/>
        <v>8.7088634295873248E-5</v>
      </c>
      <c r="AB458">
        <f t="shared" si="259"/>
        <v>445</v>
      </c>
      <c r="AC458">
        <f>$AL$7*INDEX(I_cur,MATCH(AB458-$AL$13,cpi_u,0))/INDEX(I_cur,MATCH(AB2-$AL$13,cpi_u,0))</f>
        <v>2471.0437135978377</v>
      </c>
      <c r="AD458" t="b">
        <f t="shared" si="260"/>
        <v>1</v>
      </c>
      <c r="AE458" t="b">
        <f t="shared" si="261"/>
        <v>1</v>
      </c>
      <c r="AF458" t="b">
        <f t="shared" si="236"/>
        <v>1</v>
      </c>
      <c r="AG458" t="b">
        <f t="shared" si="262"/>
        <v>1</v>
      </c>
      <c r="AH458" t="b">
        <f t="shared" si="237"/>
        <v>1</v>
      </c>
      <c r="AI458" t="b">
        <f t="shared" si="263"/>
        <v>1</v>
      </c>
    </row>
    <row r="459" spans="1:35" x14ac:dyDescent="0.35">
      <c r="A459">
        <v>457</v>
      </c>
      <c r="B459">
        <f t="shared" si="238"/>
        <v>119</v>
      </c>
      <c r="C459">
        <f t="shared" si="239"/>
        <v>2065</v>
      </c>
      <c r="D459">
        <f t="shared" si="240"/>
        <v>0.82654748457571336</v>
      </c>
      <c r="E459">
        <f t="shared" si="241"/>
        <v>0.13583159583885984</v>
      </c>
      <c r="F459">
        <f t="shared" si="242"/>
        <v>3.7527507900806082E-6</v>
      </c>
      <c r="G459">
        <f t="shared" si="243"/>
        <v>2.3875215787979646E-5</v>
      </c>
      <c r="H459" t="b">
        <f t="shared" si="244"/>
        <v>1</v>
      </c>
      <c r="I459">
        <f t="shared" si="245"/>
        <v>1.03</v>
      </c>
      <c r="J459">
        <f t="shared" si="246"/>
        <v>2545.1750250057721</v>
      </c>
      <c r="K459">
        <f t="shared" si="247"/>
        <v>16.296352434343557</v>
      </c>
      <c r="L459">
        <f t="shared" si="248"/>
        <v>7.0318010526173147E-2</v>
      </c>
      <c r="M459">
        <f t="shared" si="249"/>
        <v>4.5023508040033467E-4</v>
      </c>
      <c r="N459">
        <f t="shared" si="231"/>
        <v>0.15084636432255916</v>
      </c>
      <c r="O459">
        <f t="shared" si="250"/>
        <v>0.99576424133740982</v>
      </c>
      <c r="P459">
        <f t="shared" si="251"/>
        <v>2561.4713774401157</v>
      </c>
      <c r="Q459">
        <f t="shared" si="252"/>
        <v>0.76878272951502036</v>
      </c>
      <c r="R459">
        <f t="shared" si="253"/>
        <v>0.11488094754218936</v>
      </c>
      <c r="S459">
        <f t="shared" si="254"/>
        <v>2562.5215167457209</v>
      </c>
      <c r="T459">
        <f t="shared" si="255"/>
        <v>7.0318010526173147E-2</v>
      </c>
      <c r="U459">
        <f t="shared" si="232"/>
        <v>0.35461926374786396</v>
      </c>
      <c r="V459">
        <f t="shared" si="256"/>
        <v>4.4296962048891618E-5</v>
      </c>
      <c r="W459">
        <f t="shared" si="233"/>
        <v>14853.028634254384</v>
      </c>
      <c r="X459">
        <f t="shared" si="234"/>
        <v>16224.646715577908</v>
      </c>
      <c r="Y459">
        <f t="shared" si="235"/>
        <v>3.2747677670293754E-2</v>
      </c>
      <c r="Z459">
        <f t="shared" si="257"/>
        <v>1.0652336962835825E-2</v>
      </c>
      <c r="AA459">
        <f t="shared" si="258"/>
        <v>7.4887261520682473E-5</v>
      </c>
      <c r="AB459">
        <f t="shared" si="259"/>
        <v>457</v>
      </c>
      <c r="AC459">
        <f>$AL$7*INDEX(I_cur,MATCH(AB459-$AL$13,cpi_u,0))/INDEX(I_cur,MATCH(AB2-$AL$13,cpi_u,0))</f>
        <v>2545.175025005773</v>
      </c>
      <c r="AD459" t="b">
        <f t="shared" si="260"/>
        <v>1</v>
      </c>
      <c r="AE459" t="b">
        <f t="shared" si="261"/>
        <v>1</v>
      </c>
      <c r="AF459" t="b">
        <f t="shared" si="236"/>
        <v>1</v>
      </c>
      <c r="AG459" t="b">
        <f t="shared" si="262"/>
        <v>1</v>
      </c>
      <c r="AH459" t="b">
        <f t="shared" si="237"/>
        <v>1</v>
      </c>
      <c r="AI459" t="b">
        <f t="shared" si="263"/>
        <v>1</v>
      </c>
    </row>
    <row r="460" spans="1:35" x14ac:dyDescent="0.35">
      <c r="A460">
        <v>458</v>
      </c>
      <c r="B460">
        <f t="shared" si="238"/>
        <v>119</v>
      </c>
      <c r="C460">
        <f t="shared" si="239"/>
        <v>2065</v>
      </c>
      <c r="D460">
        <f t="shared" si="240"/>
        <v>0.82654748457571336</v>
      </c>
      <c r="E460">
        <f t="shared" si="241"/>
        <v>0.13583159583885984</v>
      </c>
      <c r="F460">
        <f t="shared" si="242"/>
        <v>3.243008661478417E-6</v>
      </c>
      <c r="G460">
        <f t="shared" si="243"/>
        <v>2.0632207126501228E-5</v>
      </c>
      <c r="H460" t="b">
        <f t="shared" si="244"/>
        <v>0</v>
      </c>
      <c r="I460">
        <f t="shared" si="245"/>
        <v>1</v>
      </c>
      <c r="J460">
        <f t="shared" si="246"/>
        <v>2545.1750250057721</v>
      </c>
      <c r="K460">
        <f t="shared" si="247"/>
        <v>16.336543635751212</v>
      </c>
      <c r="L460">
        <f t="shared" si="248"/>
        <v>6.0766602940189297E-2</v>
      </c>
      <c r="M460">
        <f t="shared" si="249"/>
        <v>3.9003850453330575E-4</v>
      </c>
      <c r="N460">
        <f t="shared" si="231"/>
        <v>0.15020747829934089</v>
      </c>
      <c r="O460">
        <f t="shared" si="250"/>
        <v>0.9957646574639869</v>
      </c>
      <c r="P460">
        <f t="shared" si="251"/>
        <v>2561.5115686415234</v>
      </c>
      <c r="Q460">
        <f t="shared" si="252"/>
        <v>0.76878272951502036</v>
      </c>
      <c r="R460">
        <f t="shared" si="253"/>
        <v>0.11488094754218936</v>
      </c>
      <c r="S460">
        <f t="shared" si="254"/>
        <v>2562.5642978739547</v>
      </c>
      <c r="T460">
        <f t="shared" si="255"/>
        <v>6.0766602940189297E-2</v>
      </c>
      <c r="U460">
        <f t="shared" si="232"/>
        <v>0.29467401463759257</v>
      </c>
      <c r="V460">
        <f t="shared" si="256"/>
        <v>3.6808952523450147E-5</v>
      </c>
      <c r="W460">
        <f t="shared" si="233"/>
        <v>14282.234219096023</v>
      </c>
      <c r="X460">
        <f t="shared" si="234"/>
        <v>15499.020680817963</v>
      </c>
      <c r="Y460">
        <f t="shared" si="235"/>
        <v>2.5104990306969627E-2</v>
      </c>
      <c r="Z460">
        <f t="shared" si="257"/>
        <v>9.1664211257600891E-3</v>
      </c>
      <c r="AA460">
        <f t="shared" si="258"/>
        <v>6.4364870292044792E-5</v>
      </c>
      <c r="AB460">
        <f t="shared" si="259"/>
        <v>457</v>
      </c>
      <c r="AC460">
        <f>$AL$7*INDEX(I_cur,MATCH(AB460-$AL$13,cpi_u,0))/INDEX(I_cur,MATCH(AB2-$AL$13,cpi_u,0))</f>
        <v>2545.175025005773</v>
      </c>
      <c r="AD460" t="b">
        <f t="shared" si="260"/>
        <v>1</v>
      </c>
      <c r="AE460" t="b">
        <f t="shared" si="261"/>
        <v>1</v>
      </c>
      <c r="AF460" t="b">
        <f t="shared" si="236"/>
        <v>1</v>
      </c>
      <c r="AG460" t="b">
        <f t="shared" si="262"/>
        <v>1</v>
      </c>
      <c r="AH460" t="b">
        <f t="shared" si="237"/>
        <v>1</v>
      </c>
      <c r="AI460" t="b">
        <f t="shared" si="263"/>
        <v>1</v>
      </c>
    </row>
    <row r="461" spans="1:35" x14ac:dyDescent="0.35">
      <c r="A461">
        <v>459</v>
      </c>
      <c r="B461">
        <f t="shared" si="238"/>
        <v>119</v>
      </c>
      <c r="C461">
        <f t="shared" si="239"/>
        <v>2065</v>
      </c>
      <c r="D461">
        <f t="shared" si="240"/>
        <v>0.82654748457571336</v>
      </c>
      <c r="E461">
        <f t="shared" si="241"/>
        <v>0.13583159583885984</v>
      </c>
      <c r="F461">
        <f t="shared" si="242"/>
        <v>2.8025056196705587E-6</v>
      </c>
      <c r="G461">
        <f t="shared" si="243"/>
        <v>1.7829701506830667E-5</v>
      </c>
      <c r="H461" t="b">
        <f t="shared" si="244"/>
        <v>0</v>
      </c>
      <c r="I461">
        <f t="shared" si="245"/>
        <v>1</v>
      </c>
      <c r="J461">
        <f t="shared" si="246"/>
        <v>2545.1750250057721</v>
      </c>
      <c r="K461">
        <f t="shared" si="247"/>
        <v>16.376833959503983</v>
      </c>
      <c r="L461">
        <f t="shared" si="248"/>
        <v>5.2512578289117033E-2</v>
      </c>
      <c r="M461">
        <f t="shared" si="249"/>
        <v>3.3789023032880538E-4</v>
      </c>
      <c r="N461">
        <f t="shared" si="231"/>
        <v>0.14957136044956312</v>
      </c>
      <c r="O461">
        <f t="shared" si="250"/>
        <v>0.99576507203915587</v>
      </c>
      <c r="P461">
        <f t="shared" si="251"/>
        <v>2561.5518589652761</v>
      </c>
      <c r="Q461">
        <f t="shared" si="252"/>
        <v>0.76878272951502036</v>
      </c>
      <c r="R461">
        <f t="shared" si="253"/>
        <v>0.11488094754218936</v>
      </c>
      <c r="S461">
        <f t="shared" si="254"/>
        <v>2562.6071845119918</v>
      </c>
      <c r="T461">
        <f t="shared" si="255"/>
        <v>5.2512578289117033E-2</v>
      </c>
      <c r="U461">
        <f t="shared" si="232"/>
        <v>0.24282167501053298</v>
      </c>
      <c r="V461">
        <f t="shared" si="256"/>
        <v>3.0331861864779091E-5</v>
      </c>
      <c r="W461">
        <f t="shared" si="233"/>
        <v>13618.942241826458</v>
      </c>
      <c r="X461">
        <f t="shared" si="234"/>
        <v>14675.77567666255</v>
      </c>
      <c r="Y461">
        <f t="shared" si="235"/>
        <v>1.8843024685566086E-2</v>
      </c>
      <c r="Z461">
        <f t="shared" si="257"/>
        <v>7.8877819638049872E-3</v>
      </c>
      <c r="AA461">
        <f t="shared" si="258"/>
        <v>5.5290417283756561E-5</v>
      </c>
      <c r="AB461">
        <f t="shared" si="259"/>
        <v>457</v>
      </c>
      <c r="AC461">
        <f>$AL$7*INDEX(I_cur,MATCH(AB461-$AL$13,cpi_u,0))/INDEX(I_cur,MATCH(AB2-$AL$13,cpi_u,0))</f>
        <v>2545.175025005773</v>
      </c>
      <c r="AD461" t="b">
        <f t="shared" si="260"/>
        <v>1</v>
      </c>
      <c r="AE461" t="b">
        <f t="shared" si="261"/>
        <v>1</v>
      </c>
      <c r="AF461" t="b">
        <f t="shared" si="236"/>
        <v>1</v>
      </c>
      <c r="AG461" t="b">
        <f t="shared" si="262"/>
        <v>1</v>
      </c>
      <c r="AH461" t="b">
        <f t="shared" si="237"/>
        <v>1</v>
      </c>
      <c r="AI461" t="b">
        <f t="shared" si="263"/>
        <v>1</v>
      </c>
    </row>
    <row r="462" spans="1:35" x14ac:dyDescent="0.35">
      <c r="A462">
        <v>460</v>
      </c>
      <c r="B462">
        <f t="shared" si="238"/>
        <v>119</v>
      </c>
      <c r="C462">
        <f t="shared" si="239"/>
        <v>2065</v>
      </c>
      <c r="D462">
        <f t="shared" si="240"/>
        <v>0.82654748457571336</v>
      </c>
      <c r="E462">
        <f t="shared" si="241"/>
        <v>0.13583159583885984</v>
      </c>
      <c r="F462">
        <f t="shared" si="242"/>
        <v>2.4218368090033333E-6</v>
      </c>
      <c r="G462">
        <f t="shared" si="243"/>
        <v>1.5407864697827335E-5</v>
      </c>
      <c r="H462" t="b">
        <f t="shared" si="244"/>
        <v>0</v>
      </c>
      <c r="I462">
        <f t="shared" si="245"/>
        <v>1</v>
      </c>
      <c r="J462">
        <f t="shared" si="246"/>
        <v>2545.1750250057721</v>
      </c>
      <c r="K462">
        <f t="shared" si="247"/>
        <v>16.417223650064347</v>
      </c>
      <c r="L462">
        <f t="shared" si="248"/>
        <v>4.53797109784932E-2</v>
      </c>
      <c r="M462">
        <f t="shared" si="249"/>
        <v>2.9271419725152833E-4</v>
      </c>
      <c r="N462">
        <f t="shared" si="231"/>
        <v>0.14893799828914475</v>
      </c>
      <c r="O462">
        <f t="shared" si="250"/>
        <v>0.9957654850600095</v>
      </c>
      <c r="P462">
        <f t="shared" si="251"/>
        <v>2561.5922486558366</v>
      </c>
      <c r="Q462">
        <f t="shared" si="252"/>
        <v>0.76878272951502036</v>
      </c>
      <c r="R462">
        <f t="shared" si="253"/>
        <v>0.11488094754218936</v>
      </c>
      <c r="S462">
        <f t="shared" si="254"/>
        <v>2562.6501769200481</v>
      </c>
      <c r="T462">
        <f t="shared" si="255"/>
        <v>4.53797109784932E-2</v>
      </c>
      <c r="U462">
        <f t="shared" si="232"/>
        <v>0.19796290305123077</v>
      </c>
      <c r="V462">
        <f t="shared" si="256"/>
        <v>2.472836673019459E-5</v>
      </c>
      <c r="W462">
        <f t="shared" si="233"/>
        <v>12848.172471240974</v>
      </c>
      <c r="X462">
        <f t="shared" si="234"/>
        <v>13741.787002517951</v>
      </c>
      <c r="Y462">
        <f t="shared" si="235"/>
        <v>1.3768691789928051E-2</v>
      </c>
      <c r="Z462">
        <f t="shared" si="257"/>
        <v>6.7875051078612036E-3</v>
      </c>
      <c r="AA462">
        <f t="shared" si="258"/>
        <v>4.7464654147567926E-5</v>
      </c>
      <c r="AB462">
        <f t="shared" si="259"/>
        <v>457</v>
      </c>
      <c r="AC462">
        <f>$AL$7*INDEX(I_cur,MATCH(AB462-$AL$13,cpi_u,0))/INDEX(I_cur,MATCH(AB2-$AL$13,cpi_u,0))</f>
        <v>2545.175025005773</v>
      </c>
      <c r="AD462" t="b">
        <f t="shared" si="260"/>
        <v>1</v>
      </c>
      <c r="AE462" t="b">
        <f t="shared" si="261"/>
        <v>1</v>
      </c>
      <c r="AF462" t="b">
        <f t="shared" si="236"/>
        <v>1</v>
      </c>
      <c r="AG462" t="b">
        <f t="shared" si="262"/>
        <v>1</v>
      </c>
      <c r="AH462" t="b">
        <f t="shared" si="237"/>
        <v>1</v>
      </c>
      <c r="AI462" t="b">
        <f t="shared" si="263"/>
        <v>1</v>
      </c>
    </row>
    <row r="463" spans="1:35" x14ac:dyDescent="0.35">
      <c r="A463">
        <v>461</v>
      </c>
      <c r="B463">
        <f t="shared" si="238"/>
        <v>119</v>
      </c>
      <c r="C463">
        <f t="shared" si="239"/>
        <v>2065</v>
      </c>
      <c r="D463">
        <f t="shared" si="240"/>
        <v>0.82654748457571336</v>
      </c>
      <c r="E463">
        <f t="shared" si="241"/>
        <v>0.13583159583885984</v>
      </c>
      <c r="F463">
        <f t="shared" si="242"/>
        <v>2.0928748503751191E-6</v>
      </c>
      <c r="G463">
        <f t="shared" si="243"/>
        <v>1.3314989847452215E-5</v>
      </c>
      <c r="H463" t="b">
        <f t="shared" si="244"/>
        <v>0</v>
      </c>
      <c r="I463">
        <f t="shared" si="245"/>
        <v>1</v>
      </c>
      <c r="J463">
        <f t="shared" si="246"/>
        <v>2545.1750250057721</v>
      </c>
      <c r="K463">
        <f t="shared" si="247"/>
        <v>16.457712952497648</v>
      </c>
      <c r="L463">
        <f t="shared" si="248"/>
        <v>3.9215712417578243E-2</v>
      </c>
      <c r="M463">
        <f t="shared" si="249"/>
        <v>2.5357821440776418E-4</v>
      </c>
      <c r="N463">
        <f t="shared" si="231"/>
        <v>0.14830737939284983</v>
      </c>
      <c r="O463">
        <f t="shared" si="250"/>
        <v>0.99576589652379599</v>
      </c>
      <c r="P463">
        <f t="shared" si="251"/>
        <v>2561.6327379582699</v>
      </c>
      <c r="Q463">
        <f t="shared" si="252"/>
        <v>0.76878272951502036</v>
      </c>
      <c r="R463">
        <f t="shared" si="253"/>
        <v>0.11488094754218936</v>
      </c>
      <c r="S463">
        <f t="shared" si="254"/>
        <v>2562.6932753589804</v>
      </c>
      <c r="T463">
        <f t="shared" si="255"/>
        <v>3.9215712417578243E-2</v>
      </c>
      <c r="U463">
        <f t="shared" si="232"/>
        <v>0.1591476644773448</v>
      </c>
      <c r="V463">
        <f t="shared" si="256"/>
        <v>1.9879794399818876E-5</v>
      </c>
      <c r="W463">
        <f t="shared" si="233"/>
        <v>11952.518650083479</v>
      </c>
      <c r="X463">
        <f t="shared" si="234"/>
        <v>12682.165425011948</v>
      </c>
      <c r="Y463">
        <f t="shared" si="235"/>
        <v>9.7152394003988205E-3</v>
      </c>
      <c r="Z463">
        <f t="shared" si="257"/>
        <v>5.8407097089568606E-3</v>
      </c>
      <c r="AA463">
        <f t="shared" si="258"/>
        <v>4.0715751873933751E-5</v>
      </c>
      <c r="AB463">
        <f t="shared" si="259"/>
        <v>457</v>
      </c>
      <c r="AC463">
        <f>$AL$7*INDEX(I_cur,MATCH(AB463-$AL$13,cpi_u,0))/INDEX(I_cur,MATCH(AB2-$AL$13,cpi_u,0))</f>
        <v>2545.175025005773</v>
      </c>
      <c r="AD463" t="b">
        <f t="shared" si="260"/>
        <v>1</v>
      </c>
      <c r="AE463" t="b">
        <f t="shared" si="261"/>
        <v>1</v>
      </c>
      <c r="AF463" t="b">
        <f t="shared" si="236"/>
        <v>1</v>
      </c>
      <c r="AG463" t="b">
        <f t="shared" si="262"/>
        <v>1</v>
      </c>
      <c r="AH463" t="b">
        <f t="shared" si="237"/>
        <v>1</v>
      </c>
      <c r="AI463" t="b">
        <f t="shared" si="263"/>
        <v>1</v>
      </c>
    </row>
    <row r="464" spans="1:35" x14ac:dyDescent="0.35">
      <c r="A464">
        <v>462</v>
      </c>
      <c r="B464">
        <f t="shared" si="238"/>
        <v>119</v>
      </c>
      <c r="C464">
        <f t="shared" si="239"/>
        <v>2065</v>
      </c>
      <c r="D464">
        <f t="shared" si="240"/>
        <v>0.82654748457571336</v>
      </c>
      <c r="E464">
        <f t="shared" si="241"/>
        <v>0.13583159583885984</v>
      </c>
      <c r="F464">
        <f t="shared" si="242"/>
        <v>1.8085963195576514E-6</v>
      </c>
      <c r="G464">
        <f t="shared" si="243"/>
        <v>1.1506393527894565E-5</v>
      </c>
      <c r="H464" t="b">
        <f t="shared" si="244"/>
        <v>0</v>
      </c>
      <c r="I464">
        <f t="shared" si="245"/>
        <v>1</v>
      </c>
      <c r="J464">
        <f t="shared" si="246"/>
        <v>2545.1750250057721</v>
      </c>
      <c r="K464">
        <f t="shared" si="247"/>
        <v>16.498302112473642</v>
      </c>
      <c r="L464">
        <f t="shared" si="248"/>
        <v>3.3888979617940795E-2</v>
      </c>
      <c r="M464">
        <f t="shared" si="249"/>
        <v>2.1967472512778597E-4</v>
      </c>
      <c r="N464">
        <f t="shared" si="231"/>
        <v>0.14767949139402137</v>
      </c>
      <c r="O464">
        <f t="shared" si="250"/>
        <v>0.99576630642791375</v>
      </c>
      <c r="P464">
        <f t="shared" si="251"/>
        <v>2561.6733271182457</v>
      </c>
      <c r="Q464">
        <f t="shared" si="252"/>
        <v>0.76878272951502036</v>
      </c>
      <c r="R464">
        <f t="shared" si="253"/>
        <v>0.11488094754218936</v>
      </c>
      <c r="S464">
        <f t="shared" si="254"/>
        <v>2562.7364800902901</v>
      </c>
      <c r="T464">
        <f t="shared" si="255"/>
        <v>3.3888979617940795E-2</v>
      </c>
      <c r="U464">
        <f t="shared" si="232"/>
        <v>0.12555495414638387</v>
      </c>
      <c r="V464">
        <f t="shared" si="256"/>
        <v>1.5683589718428528E-5</v>
      </c>
      <c r="W464">
        <f t="shared" si="233"/>
        <v>10911.755611521996</v>
      </c>
      <c r="X464">
        <f t="shared" si="234"/>
        <v>11480.019954134206</v>
      </c>
      <c r="Y464">
        <f t="shared" si="235"/>
        <v>6.538673153966397E-3</v>
      </c>
      <c r="Z464">
        <f t="shared" si="257"/>
        <v>5.0259857574345007E-3</v>
      </c>
      <c r="AA464">
        <f t="shared" si="258"/>
        <v>3.4895527355396578E-5</v>
      </c>
      <c r="AB464">
        <f t="shared" si="259"/>
        <v>457</v>
      </c>
      <c r="AC464">
        <f>$AL$7*INDEX(I_cur,MATCH(AB464-$AL$13,cpi_u,0))/INDEX(I_cur,MATCH(AB2-$AL$13,cpi_u,0))</f>
        <v>2545.175025005773</v>
      </c>
      <c r="AD464" t="b">
        <f t="shared" si="260"/>
        <v>1</v>
      </c>
      <c r="AE464" t="b">
        <f t="shared" si="261"/>
        <v>1</v>
      </c>
      <c r="AF464" t="b">
        <f t="shared" si="236"/>
        <v>1</v>
      </c>
      <c r="AG464" t="b">
        <f t="shared" si="262"/>
        <v>1</v>
      </c>
      <c r="AH464" t="b">
        <f t="shared" si="237"/>
        <v>1</v>
      </c>
      <c r="AI464" t="b">
        <f t="shared" si="263"/>
        <v>1</v>
      </c>
    </row>
    <row r="465" spans="1:35" x14ac:dyDescent="0.35">
      <c r="A465">
        <v>463</v>
      </c>
      <c r="B465">
        <f t="shared" si="238"/>
        <v>119</v>
      </c>
      <c r="C465">
        <f t="shared" si="239"/>
        <v>2065</v>
      </c>
      <c r="D465">
        <f t="shared" si="240"/>
        <v>0.82654748457571336</v>
      </c>
      <c r="E465">
        <f t="shared" si="241"/>
        <v>0.13583159583885984</v>
      </c>
      <c r="F465">
        <f t="shared" si="242"/>
        <v>1.5629317952438472E-6</v>
      </c>
      <c r="G465">
        <f t="shared" si="243"/>
        <v>9.9434617326507181E-6</v>
      </c>
      <c r="H465" t="b">
        <f t="shared" si="244"/>
        <v>0</v>
      </c>
      <c r="I465">
        <f t="shared" si="245"/>
        <v>1</v>
      </c>
      <c r="J465">
        <f t="shared" si="246"/>
        <v>2545.1750250057721</v>
      </c>
      <c r="K465">
        <f t="shared" si="247"/>
        <v>16.538991376267965</v>
      </c>
      <c r="L465">
        <f t="shared" si="248"/>
        <v>2.9285785435085303E-2</v>
      </c>
      <c r="M465">
        <f t="shared" si="249"/>
        <v>1.9030414332979373E-4</v>
      </c>
      <c r="N465">
        <f t="shared" si="231"/>
        <v>0.14705432198431651</v>
      </c>
      <c r="O465">
        <f t="shared" si="250"/>
        <v>0.99576671476991441</v>
      </c>
      <c r="P465">
        <f t="shared" si="251"/>
        <v>2561.71401638204</v>
      </c>
      <c r="Q465">
        <f t="shared" si="252"/>
        <v>0.76878272951502036</v>
      </c>
      <c r="R465">
        <f t="shared" si="253"/>
        <v>0.11488094754218936</v>
      </c>
      <c r="S465">
        <f t="shared" si="254"/>
        <v>2562.7797913761228</v>
      </c>
      <c r="T465">
        <f t="shared" si="255"/>
        <v>2.9285785435085303E-2</v>
      </c>
      <c r="U465">
        <f t="shared" si="232"/>
        <v>9.6475271800938012E-2</v>
      </c>
      <c r="V465">
        <f t="shared" si="256"/>
        <v>1.2051126068157363E-5</v>
      </c>
      <c r="W465">
        <f t="shared" si="233"/>
        <v>9702.3827711981085</v>
      </c>
      <c r="X465">
        <f t="shared" si="234"/>
        <v>10116.188727815685</v>
      </c>
      <c r="Y465">
        <f t="shared" si="235"/>
        <v>4.1146636943697919E-3</v>
      </c>
      <c r="Z465">
        <f t="shared" si="257"/>
        <v>4.324909898127836E-3</v>
      </c>
      <c r="AA465">
        <f t="shared" si="258"/>
        <v>2.9876189270219286E-5</v>
      </c>
      <c r="AB465">
        <f t="shared" si="259"/>
        <v>457</v>
      </c>
      <c r="AC465">
        <f>$AL$7*INDEX(I_cur,MATCH(AB465-$AL$13,cpi_u,0))/INDEX(I_cur,MATCH(AB2-$AL$13,cpi_u,0))</f>
        <v>2545.175025005773</v>
      </c>
      <c r="AD465" t="b">
        <f t="shared" si="260"/>
        <v>1</v>
      </c>
      <c r="AE465" t="b">
        <f t="shared" si="261"/>
        <v>1</v>
      </c>
      <c r="AF465" t="b">
        <f t="shared" si="236"/>
        <v>1</v>
      </c>
      <c r="AG465" t="b">
        <f t="shared" si="262"/>
        <v>1</v>
      </c>
      <c r="AH465" t="b">
        <f t="shared" si="237"/>
        <v>1</v>
      </c>
      <c r="AI465" t="b">
        <f t="shared" si="263"/>
        <v>1</v>
      </c>
    </row>
    <row r="466" spans="1:35" x14ac:dyDescent="0.35">
      <c r="A466">
        <v>464</v>
      </c>
      <c r="B466">
        <f t="shared" si="238"/>
        <v>119</v>
      </c>
      <c r="C466">
        <f t="shared" si="239"/>
        <v>2065</v>
      </c>
      <c r="D466">
        <f t="shared" si="240"/>
        <v>0.82654748457571336</v>
      </c>
      <c r="E466">
        <f t="shared" si="241"/>
        <v>0.13583159583885984</v>
      </c>
      <c r="F466">
        <f t="shared" si="242"/>
        <v>1.3506362753085813E-6</v>
      </c>
      <c r="G466">
        <f t="shared" si="243"/>
        <v>8.5928254573421366E-6</v>
      </c>
      <c r="H466" t="b">
        <f t="shared" si="244"/>
        <v>0</v>
      </c>
      <c r="I466">
        <f t="shared" si="245"/>
        <v>1</v>
      </c>
      <c r="J466">
        <f t="shared" si="246"/>
        <v>2545.1750250057721</v>
      </c>
      <c r="K466">
        <f t="shared" si="247"/>
        <v>16.579780990763652</v>
      </c>
      <c r="L466">
        <f t="shared" si="248"/>
        <v>2.5307850464043231E-2</v>
      </c>
      <c r="M466">
        <f t="shared" si="249"/>
        <v>1.6486041781738818E-4</v>
      </c>
      <c r="N466">
        <f t="shared" si="231"/>
        <v>0.14643185891344157</v>
      </c>
      <c r="O466">
        <f t="shared" si="250"/>
        <v>0.99576712154749647</v>
      </c>
      <c r="P466">
        <f t="shared" si="251"/>
        <v>2561.7548059965357</v>
      </c>
      <c r="Q466">
        <f t="shared" si="252"/>
        <v>0.76878272951502036</v>
      </c>
      <c r="R466">
        <f t="shared" si="253"/>
        <v>0.11488094754218936</v>
      </c>
      <c r="S466">
        <f t="shared" si="254"/>
        <v>2562.8232094792706</v>
      </c>
      <c r="T466">
        <f t="shared" si="255"/>
        <v>2.5307850464043231E-2</v>
      </c>
      <c r="U466">
        <f t="shared" si="232"/>
        <v>7.1295477894798953E-2</v>
      </c>
      <c r="V466">
        <f t="shared" si="256"/>
        <v>8.9058136469680825E-6</v>
      </c>
      <c r="W466">
        <f t="shared" si="233"/>
        <v>8297.0936915610873</v>
      </c>
      <c r="X466">
        <f t="shared" si="234"/>
        <v>8568.9337176619556</v>
      </c>
      <c r="Y466">
        <f t="shared" si="235"/>
        <v>2.3358738966040918E-3</v>
      </c>
      <c r="Z466">
        <f t="shared" si="257"/>
        <v>3.7216287908703473E-3</v>
      </c>
      <c r="AA466">
        <f t="shared" si="258"/>
        <v>2.5547531811649386E-5</v>
      </c>
      <c r="AB466">
        <f t="shared" si="259"/>
        <v>457</v>
      </c>
      <c r="AC466">
        <f>$AL$7*INDEX(I_cur,MATCH(AB466-$AL$13,cpi_u,0))/INDEX(I_cur,MATCH(AB2-$AL$13,cpi_u,0))</f>
        <v>2545.175025005773</v>
      </c>
      <c r="AD466" t="b">
        <f t="shared" si="260"/>
        <v>1</v>
      </c>
      <c r="AE466" t="b">
        <f t="shared" si="261"/>
        <v>1</v>
      </c>
      <c r="AF466" t="b">
        <f t="shared" si="236"/>
        <v>1</v>
      </c>
      <c r="AG466" t="b">
        <f t="shared" si="262"/>
        <v>1</v>
      </c>
      <c r="AH466" t="b">
        <f t="shared" si="237"/>
        <v>1</v>
      </c>
      <c r="AI466" t="b">
        <f t="shared" si="263"/>
        <v>1</v>
      </c>
    </row>
    <row r="467" spans="1:35" x14ac:dyDescent="0.35">
      <c r="A467">
        <v>465</v>
      </c>
      <c r="B467">
        <f t="shared" si="238"/>
        <v>119</v>
      </c>
      <c r="C467">
        <f t="shared" si="239"/>
        <v>2065</v>
      </c>
      <c r="D467">
        <f t="shared" si="240"/>
        <v>0.82654748457571336</v>
      </c>
      <c r="E467">
        <f t="shared" si="241"/>
        <v>0.13583159583885984</v>
      </c>
      <c r="F467">
        <f t="shared" si="242"/>
        <v>1.167177194635563E-6</v>
      </c>
      <c r="G467">
        <f t="shared" si="243"/>
        <v>7.4256482627065733E-6</v>
      </c>
      <c r="H467" t="b">
        <f t="shared" si="244"/>
        <v>0</v>
      </c>
      <c r="I467">
        <f t="shared" si="245"/>
        <v>1</v>
      </c>
      <c r="J467">
        <f t="shared" si="246"/>
        <v>2545.1750250057721</v>
      </c>
      <c r="K467">
        <f t="shared" si="247"/>
        <v>16.620671203452581</v>
      </c>
      <c r="L467">
        <f t="shared" si="248"/>
        <v>2.1870244748261009E-2</v>
      </c>
      <c r="M467">
        <f t="shared" si="249"/>
        <v>1.428185266351407E-4</v>
      </c>
      <c r="N467">
        <f t="shared" si="231"/>
        <v>0.14581208998888778</v>
      </c>
      <c r="O467">
        <f t="shared" si="250"/>
        <v>0.99576752675850311</v>
      </c>
      <c r="P467">
        <f t="shared" si="251"/>
        <v>2561.7956962092248</v>
      </c>
      <c r="Q467">
        <f t="shared" si="252"/>
        <v>0.76878272951502036</v>
      </c>
      <c r="R467">
        <f t="shared" si="253"/>
        <v>0.11488094754218936</v>
      </c>
      <c r="S467">
        <f t="shared" si="254"/>
        <v>2562.8667346631737</v>
      </c>
      <c r="T467">
        <f t="shared" si="255"/>
        <v>2.1870244748261009E-2</v>
      </c>
      <c r="U467">
        <f t="shared" si="232"/>
        <v>4.948570624563399E-2</v>
      </c>
      <c r="V467">
        <f t="shared" si="256"/>
        <v>6.1814646738537526E-6</v>
      </c>
      <c r="W467">
        <f t="shared" si="233"/>
        <v>6664.1597467204774</v>
      </c>
      <c r="X467">
        <f t="shared" si="234"/>
        <v>6813.5943922153847</v>
      </c>
      <c r="Y467">
        <f t="shared" si="235"/>
        <v>1.1096491157074309E-3</v>
      </c>
      <c r="Z467">
        <f t="shared" si="257"/>
        <v>3.2025005933797924E-3</v>
      </c>
      <c r="AA467">
        <f t="shared" si="258"/>
        <v>2.1814514625749616E-5</v>
      </c>
      <c r="AB467">
        <f t="shared" si="259"/>
        <v>457</v>
      </c>
      <c r="AC467">
        <f>$AL$7*INDEX(I_cur,MATCH(AB467-$AL$13,cpi_u,0))/INDEX(I_cur,MATCH(AB2-$AL$13,cpi_u,0))</f>
        <v>2545.175025005773</v>
      </c>
      <c r="AD467" t="b">
        <f t="shared" si="260"/>
        <v>1</v>
      </c>
      <c r="AE467" t="b">
        <f t="shared" si="261"/>
        <v>1</v>
      </c>
      <c r="AF467" t="b">
        <f t="shared" si="236"/>
        <v>1</v>
      </c>
      <c r="AG467" t="b">
        <f t="shared" si="262"/>
        <v>1</v>
      </c>
      <c r="AH467" t="b">
        <f t="shared" si="237"/>
        <v>1</v>
      </c>
      <c r="AI467" t="b">
        <f t="shared" si="263"/>
        <v>1</v>
      </c>
    </row>
    <row r="468" spans="1:35" x14ac:dyDescent="0.35">
      <c r="A468">
        <v>466</v>
      </c>
      <c r="B468">
        <f t="shared" si="238"/>
        <v>119</v>
      </c>
      <c r="C468">
        <f t="shared" si="239"/>
        <v>2065</v>
      </c>
      <c r="D468">
        <f t="shared" si="240"/>
        <v>0.82654748457571336</v>
      </c>
      <c r="E468">
        <f t="shared" si="241"/>
        <v>0.13583159583885984</v>
      </c>
      <c r="F468">
        <f t="shared" si="242"/>
        <v>1.0086376536614911E-6</v>
      </c>
      <c r="G468">
        <f t="shared" si="243"/>
        <v>6.417010609045082E-6</v>
      </c>
      <c r="H468" t="b">
        <f t="shared" si="244"/>
        <v>0</v>
      </c>
      <c r="I468">
        <f t="shared" si="245"/>
        <v>1</v>
      </c>
      <c r="J468">
        <f t="shared" si="246"/>
        <v>2545.1750250057721</v>
      </c>
      <c r="K468">
        <f t="shared" si="247"/>
        <v>16.661662262437059</v>
      </c>
      <c r="L468">
        <f t="shared" si="248"/>
        <v>1.8899574502718272E-2</v>
      </c>
      <c r="M468">
        <f t="shared" si="249"/>
        <v>1.2372364343286941E-4</v>
      </c>
      <c r="N468">
        <f t="shared" si="231"/>
        <v>0.14519500307566802</v>
      </c>
      <c r="O468">
        <f t="shared" si="250"/>
        <v>0.9957679304009236</v>
      </c>
      <c r="P468">
        <f t="shared" si="251"/>
        <v>2561.8366872682091</v>
      </c>
      <c r="Q468">
        <f t="shared" si="252"/>
        <v>0.76878272951502036</v>
      </c>
      <c r="R468">
        <f t="shared" si="253"/>
        <v>0.11488094754218936</v>
      </c>
      <c r="S468">
        <f t="shared" si="254"/>
        <v>2562.910367191922</v>
      </c>
      <c r="T468">
        <f t="shared" si="255"/>
        <v>1.8899574502718272E-2</v>
      </c>
      <c r="U468">
        <f t="shared" si="232"/>
        <v>3.0588054163208731E-2</v>
      </c>
      <c r="V468">
        <f t="shared" si="256"/>
        <v>3.820880625877336E-6</v>
      </c>
      <c r="W468">
        <f t="shared" si="233"/>
        <v>4766.7139773921226</v>
      </c>
      <c r="X468">
        <f t="shared" si="234"/>
        <v>4822.1948203057527</v>
      </c>
      <c r="Y468">
        <f t="shared" si="235"/>
        <v>3.5602115757552808E-4</v>
      </c>
      <c r="Z468">
        <f t="shared" si="257"/>
        <v>2.7557864581420457E-3</v>
      </c>
      <c r="AA468">
        <f t="shared" si="258"/>
        <v>1.8595175804212639E-5</v>
      </c>
      <c r="AB468">
        <f t="shared" si="259"/>
        <v>457</v>
      </c>
      <c r="AC468">
        <f>$AL$7*INDEX(I_cur,MATCH(AB468-$AL$13,cpi_u,0))/INDEX(I_cur,MATCH(AB2-$AL$13,cpi_u,0))</f>
        <v>2545.175025005773</v>
      </c>
      <c r="AD468" t="b">
        <f t="shared" si="260"/>
        <v>1</v>
      </c>
      <c r="AE468" t="b">
        <f t="shared" si="261"/>
        <v>1</v>
      </c>
      <c r="AF468" t="b">
        <f t="shared" si="236"/>
        <v>1</v>
      </c>
      <c r="AG468" t="b">
        <f t="shared" si="262"/>
        <v>1</v>
      </c>
      <c r="AH468" t="b">
        <f t="shared" si="237"/>
        <v>1</v>
      </c>
      <c r="AI468" t="b">
        <f t="shared" si="263"/>
        <v>1</v>
      </c>
    </row>
    <row r="469" spans="1:35" x14ac:dyDescent="0.35">
      <c r="A469">
        <v>467</v>
      </c>
      <c r="B469">
        <f t="shared" si="238"/>
        <v>119</v>
      </c>
      <c r="C469">
        <f t="shared" si="239"/>
        <v>2065</v>
      </c>
      <c r="D469">
        <f t="shared" si="240"/>
        <v>0.82654748457571336</v>
      </c>
      <c r="E469">
        <f t="shared" si="241"/>
        <v>0.13583159583885984</v>
      </c>
      <c r="F469">
        <f t="shared" si="242"/>
        <v>8.716327915414874E-7</v>
      </c>
      <c r="G469">
        <f t="shared" si="243"/>
        <v>5.5453778175035947E-6</v>
      </c>
      <c r="H469" t="b">
        <f t="shared" si="244"/>
        <v>0</v>
      </c>
      <c r="I469">
        <f t="shared" si="245"/>
        <v>1</v>
      </c>
      <c r="J469">
        <f t="shared" si="246"/>
        <v>2545.1750250057721</v>
      </c>
      <c r="K469">
        <f t="shared" si="247"/>
        <v>16.702754416431237</v>
      </c>
      <c r="L469">
        <f t="shared" si="248"/>
        <v>1.6332415137338623E-2</v>
      </c>
      <c r="M469">
        <f t="shared" si="249"/>
        <v>1.0718175229051385E-4</v>
      </c>
      <c r="N469">
        <f t="shared" si="231"/>
        <v>0.14458058609605348</v>
      </c>
      <c r="O469">
        <f t="shared" si="250"/>
        <v>0.99576833247288588</v>
      </c>
      <c r="P469">
        <f t="shared" si="251"/>
        <v>2561.8777794222033</v>
      </c>
      <c r="Q469">
        <f t="shared" si="252"/>
        <v>0.76878272951502036</v>
      </c>
      <c r="R469">
        <f t="shared" si="253"/>
        <v>0.11488094754218936</v>
      </c>
      <c r="S469">
        <f t="shared" si="254"/>
        <v>2562.9541073302571</v>
      </c>
      <c r="T469">
        <f t="shared" si="255"/>
        <v>1.6332415137338623E-2</v>
      </c>
      <c r="U469">
        <f t="shared" si="232"/>
        <v>1.4206808642675126E-2</v>
      </c>
      <c r="V469">
        <f t="shared" si="256"/>
        <v>1.774631351465142E-6</v>
      </c>
      <c r="W469">
        <f t="shared" si="233"/>
        <v>2561.918972920535</v>
      </c>
      <c r="X469">
        <f t="shared" si="234"/>
        <v>2562.9979553435733</v>
      </c>
      <c r="Y469">
        <f t="shared" si="235"/>
        <v>5.9833651941926974E-6</v>
      </c>
      <c r="Z469">
        <f t="shared" si="257"/>
        <v>2.371385066098968E-3</v>
      </c>
      <c r="AA469">
        <f t="shared" si="258"/>
        <v>1.5818832094375905E-5</v>
      </c>
      <c r="AB469">
        <f t="shared" si="259"/>
        <v>457</v>
      </c>
      <c r="AC469">
        <f>$AL$7*INDEX(I_cur,MATCH(AB469-$AL$13,cpi_u,0))/INDEX(I_cur,MATCH(AB2-$AL$13,cpi_u,0))</f>
        <v>2545.175025005773</v>
      </c>
      <c r="AD469" t="b">
        <f t="shared" si="260"/>
        <v>1</v>
      </c>
      <c r="AE469" t="b">
        <f t="shared" si="261"/>
        <v>1</v>
      </c>
      <c r="AF469" t="b">
        <f t="shared" si="236"/>
        <v>1</v>
      </c>
      <c r="AG469" t="b">
        <f t="shared" si="262"/>
        <v>1</v>
      </c>
      <c r="AH469" t="b">
        <f t="shared" si="237"/>
        <v>1</v>
      </c>
      <c r="AI469" t="b">
        <f t="shared" si="263"/>
        <v>1</v>
      </c>
    </row>
    <row r="470" spans="1:35" x14ac:dyDescent="0.35">
      <c r="A470">
        <v>468</v>
      </c>
      <c r="B470">
        <f t="shared" si="238"/>
        <v>120</v>
      </c>
      <c r="C470">
        <f t="shared" si="239"/>
        <v>2065</v>
      </c>
      <c r="D470">
        <f t="shared" si="240"/>
        <v>1</v>
      </c>
      <c r="E470">
        <f t="shared" si="241"/>
        <v>1</v>
      </c>
      <c r="F470">
        <f t="shared" si="242"/>
        <v>5.5453778175035947E-6</v>
      </c>
      <c r="G470">
        <f t="shared" si="243"/>
        <v>0</v>
      </c>
      <c r="H470" t="b">
        <f t="shared" si="244"/>
        <v>0</v>
      </c>
      <c r="I470">
        <f t="shared" si="245"/>
        <v>1</v>
      </c>
      <c r="J470">
        <f t="shared" si="246"/>
        <v>2545.1750250057721</v>
      </c>
      <c r="K470">
        <f t="shared" si="247"/>
        <v>16.743947914762689</v>
      </c>
      <c r="L470">
        <f t="shared" si="248"/>
        <v>1.4113957125331165E-2</v>
      </c>
      <c r="M470">
        <f t="shared" si="249"/>
        <v>9.2851517343960581E-5</v>
      </c>
      <c r="N470">
        <f t="shared" si="231"/>
        <v>0.14396882702931146</v>
      </c>
      <c r="O470">
        <f t="shared" si="250"/>
        <v>0.995768732972658</v>
      </c>
      <c r="P470">
        <f t="shared" si="251"/>
        <v>2561.918972920535</v>
      </c>
      <c r="Q470">
        <f t="shared" si="252"/>
        <v>1</v>
      </c>
      <c r="R470">
        <f t="shared" si="253"/>
        <v>1</v>
      </c>
      <c r="S470">
        <f t="shared" si="254"/>
        <v>2562.9979553435733</v>
      </c>
      <c r="T470">
        <f t="shared" si="255"/>
        <v>1.4113957125331165E-2</v>
      </c>
      <c r="U470">
        <f t="shared" si="232"/>
        <v>0</v>
      </c>
      <c r="V470">
        <f t="shared" si="256"/>
        <v>0</v>
      </c>
      <c r="W470">
        <f t="shared" si="233"/>
        <v>2638.3155187633188</v>
      </c>
      <c r="X470">
        <f t="shared" si="234"/>
        <v>2639.3971622480922</v>
      </c>
      <c r="Y470">
        <f t="shared" si="235"/>
        <v>0</v>
      </c>
      <c r="Z470">
        <f t="shared" si="257"/>
        <v>2.0406041933149501E-3</v>
      </c>
      <c r="AA470">
        <f t="shared" si="258"/>
        <v>1.3424526797497696E-5</v>
      </c>
      <c r="AB470">
        <f t="shared" si="259"/>
        <v>457</v>
      </c>
      <c r="AC470">
        <f>$AL$7*INDEX(I_cur,MATCH(AB470-$AL$13,cpi_u,0))/INDEX(I_cur,MATCH(AB2-$AL$13,cpi_u,0))</f>
        <v>2545.175025005773</v>
      </c>
      <c r="AD470" t="b">
        <f t="shared" si="260"/>
        <v>1</v>
      </c>
      <c r="AE470" t="b">
        <f t="shared" si="261"/>
        <v>1</v>
      </c>
      <c r="AF470" t="b">
        <f t="shared" si="236"/>
        <v>1</v>
      </c>
      <c r="AG470" t="b">
        <f t="shared" si="262"/>
        <v>1</v>
      </c>
      <c r="AH470" t="b">
        <f t="shared" si="237"/>
        <v>1</v>
      </c>
      <c r="AI470" t="b">
        <f t="shared" si="263"/>
        <v>1</v>
      </c>
    </row>
    <row r="471" spans="1:35" x14ac:dyDescent="0.35">
      <c r="A471">
        <v>469</v>
      </c>
      <c r="B471">
        <f t="shared" si="238"/>
        <v>120</v>
      </c>
      <c r="C471">
        <f t="shared" si="239"/>
        <v>2066</v>
      </c>
      <c r="D471">
        <f t="shared" si="240"/>
        <v>1</v>
      </c>
      <c r="E471">
        <f t="shared" si="241"/>
        <v>1</v>
      </c>
      <c r="F471">
        <f t="shared" si="242"/>
        <v>0</v>
      </c>
      <c r="G471">
        <f t="shared" si="243"/>
        <v>0</v>
      </c>
      <c r="H471" t="b">
        <f t="shared" si="244"/>
        <v>1</v>
      </c>
      <c r="I471">
        <f t="shared" si="245"/>
        <v>1.0299999999999998</v>
      </c>
      <c r="J471">
        <f t="shared" si="246"/>
        <v>2621.5302757559448</v>
      </c>
      <c r="K471">
        <f t="shared" si="247"/>
        <v>16.785243007373865</v>
      </c>
      <c r="L471">
        <f t="shared" si="248"/>
        <v>0</v>
      </c>
      <c r="M471">
        <f t="shared" si="249"/>
        <v>0</v>
      </c>
      <c r="N471">
        <f t="shared" si="231"/>
        <v>0.14335971391144364</v>
      </c>
      <c r="O471">
        <f t="shared" si="250"/>
        <v>0.99576913189864491</v>
      </c>
      <c r="P471">
        <f t="shared" si="251"/>
        <v>2638.3155187633188</v>
      </c>
      <c r="Q471">
        <f t="shared" si="252"/>
        <v>1</v>
      </c>
      <c r="R471">
        <f t="shared" si="253"/>
        <v>1</v>
      </c>
      <c r="S471">
        <f t="shared" si="254"/>
        <v>2639.3971622480922</v>
      </c>
      <c r="T471">
        <f t="shared" si="255"/>
        <v>0</v>
      </c>
      <c r="U471">
        <f t="shared" si="232"/>
        <v>0</v>
      </c>
      <c r="V471">
        <f t="shared" si="256"/>
        <v>0</v>
      </c>
      <c r="W471">
        <f t="shared" si="233"/>
        <v>2638.3569157007687</v>
      </c>
      <c r="X471">
        <f t="shared" si="234"/>
        <v>2639.4412268101728</v>
      </c>
      <c r="Y471">
        <f t="shared" si="235"/>
        <v>0</v>
      </c>
      <c r="Z471">
        <f t="shared" si="257"/>
        <v>0</v>
      </c>
      <c r="AA471">
        <f t="shared" si="258"/>
        <v>0</v>
      </c>
      <c r="AB471">
        <f t="shared" si="259"/>
        <v>469</v>
      </c>
      <c r="AC471">
        <f>$AL$7*INDEX(I_cur,MATCH(AB471-$AL$13,cpi_u,0))/INDEX(I_cur,MATCH(AB2-$AL$13,cpi_u,0))</f>
        <v>2621.5302757559461</v>
      </c>
      <c r="AD471" t="b">
        <f t="shared" si="260"/>
        <v>1</v>
      </c>
      <c r="AE471" t="b">
        <f t="shared" si="261"/>
        <v>1</v>
      </c>
      <c r="AF471" t="b">
        <f t="shared" si="236"/>
        <v>1</v>
      </c>
      <c r="AG471" t="b">
        <f t="shared" si="262"/>
        <v>1</v>
      </c>
      <c r="AH471" t="b">
        <f t="shared" si="237"/>
        <v>1</v>
      </c>
      <c r="AI471" t="b">
        <f t="shared" si="263"/>
        <v>1</v>
      </c>
    </row>
    <row r="472" spans="1:35" x14ac:dyDescent="0.35">
      <c r="A472">
        <v>470</v>
      </c>
      <c r="B472">
        <f t="shared" si="238"/>
        <v>120</v>
      </c>
      <c r="C472">
        <f t="shared" si="239"/>
        <v>2066</v>
      </c>
      <c r="D472">
        <f t="shared" si="240"/>
        <v>1</v>
      </c>
      <c r="E472">
        <f t="shared" si="241"/>
        <v>1</v>
      </c>
      <c r="F472">
        <f t="shared" si="242"/>
        <v>0</v>
      </c>
      <c r="G472">
        <f t="shared" si="243"/>
        <v>0</v>
      </c>
      <c r="H472" t="b">
        <f t="shared" si="244"/>
        <v>0</v>
      </c>
      <c r="I472">
        <f t="shared" si="245"/>
        <v>1</v>
      </c>
      <c r="J472">
        <f t="shared" si="246"/>
        <v>2621.5302757559448</v>
      </c>
      <c r="K472">
        <f t="shared" si="247"/>
        <v>16.826639944823754</v>
      </c>
      <c r="L472">
        <f t="shared" si="248"/>
        <v>0</v>
      </c>
      <c r="M472">
        <f t="shared" si="249"/>
        <v>0</v>
      </c>
      <c r="N472">
        <f t="shared" si="231"/>
        <v>0.14275323483492514</v>
      </c>
      <c r="O472">
        <f t="shared" si="250"/>
        <v>0.99576952924938766</v>
      </c>
      <c r="P472">
        <f t="shared" si="251"/>
        <v>2638.3569157007687</v>
      </c>
      <c r="Q472">
        <f t="shared" si="252"/>
        <v>1</v>
      </c>
      <c r="R472">
        <f t="shared" si="253"/>
        <v>1</v>
      </c>
      <c r="S472">
        <f t="shared" si="254"/>
        <v>2639.4412268101728</v>
      </c>
      <c r="T472">
        <f t="shared" si="255"/>
        <v>0</v>
      </c>
      <c r="U472">
        <f t="shared" si="232"/>
        <v>0</v>
      </c>
      <c r="V472">
        <f t="shared" si="256"/>
        <v>0</v>
      </c>
      <c r="W472">
        <f t="shared" si="233"/>
        <v>2638.3984147342339</v>
      </c>
      <c r="X472">
        <f t="shared" si="234"/>
        <v>2639.485400047351</v>
      </c>
      <c r="Y472">
        <f t="shared" si="235"/>
        <v>0</v>
      </c>
      <c r="Z472">
        <f t="shared" si="257"/>
        <v>0</v>
      </c>
      <c r="AA472">
        <f t="shared" si="258"/>
        <v>0</v>
      </c>
      <c r="AB472">
        <f t="shared" si="259"/>
        <v>469</v>
      </c>
      <c r="AC472">
        <f>$AL$7*INDEX(I_cur,MATCH(AB472-$AL$13,cpi_u,0))/INDEX(I_cur,MATCH(AB2-$AL$13,cpi_u,0))</f>
        <v>2621.5302757559461</v>
      </c>
      <c r="AD472" t="b">
        <f t="shared" si="260"/>
        <v>1</v>
      </c>
      <c r="AE472" t="b">
        <f t="shared" si="261"/>
        <v>1</v>
      </c>
      <c r="AF472" t="b">
        <f t="shared" si="236"/>
        <v>1</v>
      </c>
      <c r="AG472" t="b">
        <f t="shared" si="262"/>
        <v>1</v>
      </c>
      <c r="AH472" t="b">
        <f t="shared" si="237"/>
        <v>1</v>
      </c>
      <c r="AI472" t="b">
        <f t="shared" si="263"/>
        <v>1</v>
      </c>
    </row>
    <row r="473" spans="1:35" x14ac:dyDescent="0.35">
      <c r="A473">
        <v>471</v>
      </c>
      <c r="B473">
        <f t="shared" si="238"/>
        <v>120</v>
      </c>
      <c r="C473">
        <f t="shared" si="239"/>
        <v>2066</v>
      </c>
      <c r="D473">
        <f t="shared" si="240"/>
        <v>1</v>
      </c>
      <c r="E473">
        <f t="shared" si="241"/>
        <v>1</v>
      </c>
      <c r="F473">
        <f t="shared" si="242"/>
        <v>0</v>
      </c>
      <c r="G473">
        <f t="shared" si="243"/>
        <v>0</v>
      </c>
      <c r="H473" t="b">
        <f t="shared" si="244"/>
        <v>0</v>
      </c>
      <c r="I473">
        <f t="shared" si="245"/>
        <v>1</v>
      </c>
      <c r="J473">
        <f t="shared" si="246"/>
        <v>2621.5302757559448</v>
      </c>
      <c r="K473">
        <f t="shared" si="247"/>
        <v>16.868138978289107</v>
      </c>
      <c r="L473">
        <f t="shared" si="248"/>
        <v>0</v>
      </c>
      <c r="M473">
        <f t="shared" si="249"/>
        <v>0</v>
      </c>
      <c r="N473">
        <f t="shared" si="231"/>
        <v>0.14214937794844351</v>
      </c>
      <c r="O473">
        <f t="shared" si="250"/>
        <v>0.99576992502355621</v>
      </c>
      <c r="P473">
        <f t="shared" si="251"/>
        <v>2638.3984147342339</v>
      </c>
      <c r="Q473">
        <f t="shared" si="252"/>
        <v>1</v>
      </c>
      <c r="R473">
        <f t="shared" si="253"/>
        <v>1</v>
      </c>
      <c r="S473">
        <f t="shared" si="254"/>
        <v>2639.485400047351</v>
      </c>
      <c r="T473">
        <f t="shared" si="255"/>
        <v>0</v>
      </c>
      <c r="U473">
        <f t="shared" si="232"/>
        <v>0</v>
      </c>
      <c r="V473">
        <f t="shared" si="256"/>
        <v>0</v>
      </c>
      <c r="W473">
        <f t="shared" si="233"/>
        <v>2638.4400161155108</v>
      </c>
      <c r="X473">
        <f t="shared" si="234"/>
        <v>2639.5296822276491</v>
      </c>
      <c r="Y473">
        <f t="shared" si="235"/>
        <v>0</v>
      </c>
      <c r="Z473">
        <f t="shared" si="257"/>
        <v>0</v>
      </c>
      <c r="AA473">
        <f t="shared" si="258"/>
        <v>0</v>
      </c>
      <c r="AB473">
        <f t="shared" si="259"/>
        <v>469</v>
      </c>
      <c r="AC473">
        <f>$AL$7*INDEX(I_cur,MATCH(AB473-$AL$13,cpi_u,0))/INDEX(I_cur,MATCH(AB2-$AL$13,cpi_u,0))</f>
        <v>2621.5302757559461</v>
      </c>
      <c r="AD473" t="b">
        <f t="shared" si="260"/>
        <v>1</v>
      </c>
      <c r="AE473" t="b">
        <f t="shared" si="261"/>
        <v>1</v>
      </c>
      <c r="AF473" t="b">
        <f t="shared" si="236"/>
        <v>1</v>
      </c>
      <c r="AG473" t="b">
        <f t="shared" si="262"/>
        <v>1</v>
      </c>
      <c r="AH473" t="b">
        <f t="shared" si="237"/>
        <v>1</v>
      </c>
      <c r="AI473" t="b">
        <f t="shared" si="263"/>
        <v>1</v>
      </c>
    </row>
    <row r="474" spans="1:35" x14ac:dyDescent="0.35">
      <c r="A474">
        <v>472</v>
      </c>
      <c r="B474">
        <f t="shared" si="238"/>
        <v>120</v>
      </c>
      <c r="C474">
        <f t="shared" si="239"/>
        <v>2066</v>
      </c>
      <c r="D474">
        <f t="shared" si="240"/>
        <v>1</v>
      </c>
      <c r="E474">
        <f t="shared" si="241"/>
        <v>1</v>
      </c>
      <c r="F474">
        <f t="shared" si="242"/>
        <v>0</v>
      </c>
      <c r="G474">
        <f t="shared" si="243"/>
        <v>0</v>
      </c>
      <c r="H474" t="b">
        <f t="shared" si="244"/>
        <v>0</v>
      </c>
      <c r="I474">
        <f t="shared" si="245"/>
        <v>1</v>
      </c>
      <c r="J474">
        <f t="shared" si="246"/>
        <v>2621.5302757559448</v>
      </c>
      <c r="K474">
        <f t="shared" si="247"/>
        <v>16.909740359566278</v>
      </c>
      <c r="L474">
        <f t="shared" si="248"/>
        <v>0</v>
      </c>
      <c r="M474">
        <f t="shared" si="249"/>
        <v>0</v>
      </c>
      <c r="N474">
        <f t="shared" si="231"/>
        <v>0.14154813145663964</v>
      </c>
      <c r="O474">
        <f t="shared" si="250"/>
        <v>0.99577031921995507</v>
      </c>
      <c r="P474">
        <f t="shared" si="251"/>
        <v>2638.4400161155108</v>
      </c>
      <c r="Q474">
        <f t="shared" si="252"/>
        <v>1</v>
      </c>
      <c r="R474">
        <f t="shared" si="253"/>
        <v>1</v>
      </c>
      <c r="S474">
        <f t="shared" si="254"/>
        <v>2639.5296822276491</v>
      </c>
      <c r="T474">
        <f t="shared" si="255"/>
        <v>0</v>
      </c>
      <c r="U474">
        <f t="shared" si="232"/>
        <v>0</v>
      </c>
      <c r="V474">
        <f t="shared" si="256"/>
        <v>0</v>
      </c>
      <c r="W474">
        <f t="shared" si="233"/>
        <v>2638.4817200970174</v>
      </c>
      <c r="X474">
        <f t="shared" si="234"/>
        <v>2639.5740736197495</v>
      </c>
      <c r="Y474">
        <f t="shared" si="235"/>
        <v>0</v>
      </c>
      <c r="Z474">
        <f t="shared" si="257"/>
        <v>0</v>
      </c>
      <c r="AA474">
        <f t="shared" si="258"/>
        <v>0</v>
      </c>
      <c r="AB474">
        <f t="shared" si="259"/>
        <v>469</v>
      </c>
      <c r="AC474">
        <f>$AL$7*INDEX(I_cur,MATCH(AB474-$AL$13,cpi_u,0))/INDEX(I_cur,MATCH(AB2-$AL$13,cpi_u,0))</f>
        <v>2621.5302757559461</v>
      </c>
      <c r="AD474" t="b">
        <f t="shared" si="260"/>
        <v>1</v>
      </c>
      <c r="AE474" t="b">
        <f t="shared" si="261"/>
        <v>1</v>
      </c>
      <c r="AF474" t="b">
        <f t="shared" si="236"/>
        <v>1</v>
      </c>
      <c r="AG474" t="b">
        <f t="shared" si="262"/>
        <v>1</v>
      </c>
      <c r="AH474" t="b">
        <f t="shared" si="237"/>
        <v>1</v>
      </c>
      <c r="AI474" t="b">
        <f t="shared" si="263"/>
        <v>1</v>
      </c>
    </row>
    <row r="475" spans="1:35" x14ac:dyDescent="0.35">
      <c r="A475">
        <v>473</v>
      </c>
      <c r="B475">
        <f t="shared" si="238"/>
        <v>120</v>
      </c>
      <c r="C475">
        <f t="shared" si="239"/>
        <v>2066</v>
      </c>
      <c r="D475">
        <f t="shared" si="240"/>
        <v>1</v>
      </c>
      <c r="E475">
        <f t="shared" si="241"/>
        <v>1</v>
      </c>
      <c r="F475">
        <f t="shared" si="242"/>
        <v>0</v>
      </c>
      <c r="G475">
        <f t="shared" si="243"/>
        <v>0</v>
      </c>
      <c r="H475" t="b">
        <f t="shared" si="244"/>
        <v>0</v>
      </c>
      <c r="I475">
        <f t="shared" si="245"/>
        <v>1</v>
      </c>
      <c r="J475">
        <f t="shared" si="246"/>
        <v>2621.5302757559448</v>
      </c>
      <c r="K475">
        <f t="shared" si="247"/>
        <v>16.951444341072577</v>
      </c>
      <c r="L475">
        <f t="shared" si="248"/>
        <v>0</v>
      </c>
      <c r="M475">
        <f t="shared" si="249"/>
        <v>0</v>
      </c>
      <c r="N475">
        <f t="shared" si="231"/>
        <v>0.14094948361984827</v>
      </c>
      <c r="O475">
        <f t="shared" si="250"/>
        <v>0.99577071183751553</v>
      </c>
      <c r="P475">
        <f t="shared" si="251"/>
        <v>2638.4817200970174</v>
      </c>
      <c r="Q475">
        <f t="shared" si="252"/>
        <v>1</v>
      </c>
      <c r="R475">
        <f t="shared" si="253"/>
        <v>1</v>
      </c>
      <c r="S475">
        <f t="shared" si="254"/>
        <v>2639.5740736197495</v>
      </c>
      <c r="T475">
        <f t="shared" si="255"/>
        <v>0</v>
      </c>
      <c r="U475">
        <f t="shared" si="232"/>
        <v>0</v>
      </c>
      <c r="V475">
        <f t="shared" si="256"/>
        <v>0</v>
      </c>
      <c r="W475">
        <f t="shared" si="233"/>
        <v>2638.5235269317927</v>
      </c>
      <c r="X475">
        <f t="shared" si="234"/>
        <v>2639.6185744929985</v>
      </c>
      <c r="Y475">
        <f t="shared" si="235"/>
        <v>0</v>
      </c>
      <c r="Z475">
        <f t="shared" si="257"/>
        <v>0</v>
      </c>
      <c r="AA475">
        <f t="shared" si="258"/>
        <v>0</v>
      </c>
      <c r="AB475">
        <f t="shared" si="259"/>
        <v>469</v>
      </c>
      <c r="AC475">
        <f>$AL$7*INDEX(I_cur,MATCH(AB475-$AL$13,cpi_u,0))/INDEX(I_cur,MATCH(AB2-$AL$13,cpi_u,0))</f>
        <v>2621.5302757559461</v>
      </c>
      <c r="AD475" t="b">
        <f t="shared" si="260"/>
        <v>1</v>
      </c>
      <c r="AE475" t="b">
        <f t="shared" si="261"/>
        <v>1</v>
      </c>
      <c r="AF475" t="b">
        <f t="shared" si="236"/>
        <v>1</v>
      </c>
      <c r="AG475" t="b">
        <f t="shared" si="262"/>
        <v>1</v>
      </c>
      <c r="AH475" t="b">
        <f t="shared" si="237"/>
        <v>1</v>
      </c>
      <c r="AI475" t="b">
        <f t="shared" si="263"/>
        <v>1</v>
      </c>
    </row>
    <row r="476" spans="1:35" x14ac:dyDescent="0.35">
      <c r="A476">
        <v>474</v>
      </c>
      <c r="B476">
        <f t="shared" si="238"/>
        <v>120</v>
      </c>
      <c r="C476">
        <f t="shared" si="239"/>
        <v>2066</v>
      </c>
      <c r="D476">
        <f t="shared" si="240"/>
        <v>1</v>
      </c>
      <c r="E476">
        <f t="shared" si="241"/>
        <v>1</v>
      </c>
      <c r="F476">
        <f t="shared" si="242"/>
        <v>0</v>
      </c>
      <c r="G476">
        <f t="shared" si="243"/>
        <v>0</v>
      </c>
      <c r="H476" t="b">
        <f t="shared" si="244"/>
        <v>0</v>
      </c>
      <c r="I476">
        <f t="shared" si="245"/>
        <v>1</v>
      </c>
      <c r="J476">
        <f t="shared" si="246"/>
        <v>2621.5302757559448</v>
      </c>
      <c r="K476">
        <f t="shared" si="247"/>
        <v>16.993251175847853</v>
      </c>
      <c r="L476">
        <f t="shared" si="248"/>
        <v>0</v>
      </c>
      <c r="M476">
        <f t="shared" si="249"/>
        <v>0</v>
      </c>
      <c r="N476">
        <f t="shared" si="231"/>
        <v>0.1403534227538395</v>
      </c>
      <c r="O476">
        <f t="shared" si="250"/>
        <v>0.99577110287529402</v>
      </c>
      <c r="P476">
        <f t="shared" si="251"/>
        <v>2638.5235269317927</v>
      </c>
      <c r="Q476">
        <f t="shared" si="252"/>
        <v>1</v>
      </c>
      <c r="R476">
        <f t="shared" si="253"/>
        <v>1</v>
      </c>
      <c r="S476">
        <f t="shared" si="254"/>
        <v>2639.6185744929985</v>
      </c>
      <c r="T476">
        <f t="shared" si="255"/>
        <v>0</v>
      </c>
      <c r="U476">
        <f t="shared" si="232"/>
        <v>0</v>
      </c>
      <c r="V476">
        <f t="shared" si="256"/>
        <v>0</v>
      </c>
      <c r="W476">
        <f t="shared" si="233"/>
        <v>2638.5654368735009</v>
      </c>
      <c r="X476">
        <f t="shared" si="234"/>
        <v>2639.6631851174061</v>
      </c>
      <c r="Y476">
        <f t="shared" si="235"/>
        <v>0</v>
      </c>
      <c r="Z476">
        <f t="shared" si="257"/>
        <v>0</v>
      </c>
      <c r="AA476">
        <f t="shared" si="258"/>
        <v>0</v>
      </c>
      <c r="AB476">
        <f t="shared" si="259"/>
        <v>469</v>
      </c>
      <c r="AC476">
        <f>$AL$7*INDEX(I_cur,MATCH(AB476-$AL$13,cpi_u,0))/INDEX(I_cur,MATCH(AB2-$AL$13,cpi_u,0))</f>
        <v>2621.5302757559461</v>
      </c>
      <c r="AD476" t="b">
        <f t="shared" si="260"/>
        <v>1</v>
      </c>
      <c r="AE476" t="b">
        <f t="shared" si="261"/>
        <v>1</v>
      </c>
      <c r="AF476" t="b">
        <f t="shared" si="236"/>
        <v>1</v>
      </c>
      <c r="AG476" t="b">
        <f t="shared" si="262"/>
        <v>1</v>
      </c>
      <c r="AH476" t="b">
        <f t="shared" si="237"/>
        <v>1</v>
      </c>
      <c r="AI476" t="b">
        <f t="shared" si="263"/>
        <v>1</v>
      </c>
    </row>
    <row r="477" spans="1:35" x14ac:dyDescent="0.35">
      <c r="A477">
        <v>475</v>
      </c>
      <c r="B477">
        <f t="shared" si="238"/>
        <v>120</v>
      </c>
      <c r="C477">
        <f t="shared" si="239"/>
        <v>2066</v>
      </c>
      <c r="D477">
        <f t="shared" si="240"/>
        <v>1</v>
      </c>
      <c r="E477">
        <f t="shared" si="241"/>
        <v>1</v>
      </c>
      <c r="F477">
        <f t="shared" si="242"/>
        <v>0</v>
      </c>
      <c r="G477">
        <f t="shared" si="243"/>
        <v>0</v>
      </c>
      <c r="H477" t="b">
        <f t="shared" si="244"/>
        <v>0</v>
      </c>
      <c r="I477">
        <f t="shared" si="245"/>
        <v>1</v>
      </c>
      <c r="J477">
        <f t="shared" si="246"/>
        <v>2621.5302757559448</v>
      </c>
      <c r="K477">
        <f t="shared" si="247"/>
        <v>17.035161117556008</v>
      </c>
      <c r="L477">
        <f t="shared" si="248"/>
        <v>0</v>
      </c>
      <c r="M477">
        <f t="shared" si="249"/>
        <v>0</v>
      </c>
      <c r="N477">
        <f t="shared" si="231"/>
        <v>0.13975993722956134</v>
      </c>
      <c r="O477">
        <f t="shared" si="250"/>
        <v>0.99577149233247386</v>
      </c>
      <c r="P477">
        <f t="shared" si="251"/>
        <v>2638.5654368735009</v>
      </c>
      <c r="Q477">
        <f t="shared" si="252"/>
        <v>1</v>
      </c>
      <c r="R477">
        <f t="shared" si="253"/>
        <v>1</v>
      </c>
      <c r="S477">
        <f t="shared" si="254"/>
        <v>2639.6631851174061</v>
      </c>
      <c r="T477">
        <f t="shared" si="255"/>
        <v>0</v>
      </c>
      <c r="U477">
        <f t="shared" si="232"/>
        <v>0</v>
      </c>
      <c r="V477">
        <f t="shared" si="256"/>
        <v>0</v>
      </c>
      <c r="W477">
        <f t="shared" si="233"/>
        <v>2638.6074501764315</v>
      </c>
      <c r="X477">
        <f t="shared" si="234"/>
        <v>2639.7079057636483</v>
      </c>
      <c r="Y477">
        <f t="shared" si="235"/>
        <v>0</v>
      </c>
      <c r="Z477">
        <f t="shared" si="257"/>
        <v>0</v>
      </c>
      <c r="AA477">
        <f t="shared" si="258"/>
        <v>0</v>
      </c>
      <c r="AB477">
        <f t="shared" si="259"/>
        <v>469</v>
      </c>
      <c r="AC477">
        <f>$AL$7*INDEX(I_cur,MATCH(AB477-$AL$13,cpi_u,0))/INDEX(I_cur,MATCH(AB2-$AL$13,cpi_u,0))</f>
        <v>2621.5302757559461</v>
      </c>
      <c r="AD477" t="b">
        <f t="shared" si="260"/>
        <v>1</v>
      </c>
      <c r="AE477" t="b">
        <f t="shared" si="261"/>
        <v>1</v>
      </c>
      <c r="AF477" t="b">
        <f t="shared" si="236"/>
        <v>1</v>
      </c>
      <c r="AG477" t="b">
        <f t="shared" si="262"/>
        <v>1</v>
      </c>
      <c r="AH477" t="b">
        <f t="shared" si="237"/>
        <v>1</v>
      </c>
      <c r="AI477" t="b">
        <f t="shared" si="263"/>
        <v>1</v>
      </c>
    </row>
    <row r="478" spans="1:35" x14ac:dyDescent="0.35">
      <c r="A478">
        <v>476</v>
      </c>
      <c r="B478">
        <f t="shared" si="238"/>
        <v>120</v>
      </c>
      <c r="C478">
        <f t="shared" si="239"/>
        <v>2066</v>
      </c>
      <c r="D478">
        <f t="shared" si="240"/>
        <v>1</v>
      </c>
      <c r="E478">
        <f t="shared" si="241"/>
        <v>1</v>
      </c>
      <c r="F478">
        <f t="shared" si="242"/>
        <v>0</v>
      </c>
      <c r="G478">
        <f t="shared" si="243"/>
        <v>0</v>
      </c>
      <c r="H478" t="b">
        <f t="shared" si="244"/>
        <v>0</v>
      </c>
      <c r="I478">
        <f t="shared" si="245"/>
        <v>1</v>
      </c>
      <c r="J478">
        <f t="shared" si="246"/>
        <v>2621.5302757559448</v>
      </c>
      <c r="K478">
        <f t="shared" si="247"/>
        <v>17.077174420486557</v>
      </c>
      <c r="L478">
        <f t="shared" si="248"/>
        <v>0</v>
      </c>
      <c r="M478">
        <f t="shared" si="249"/>
        <v>0</v>
      </c>
      <c r="N478">
        <f t="shared" si="231"/>
        <v>0.13916901547288241</v>
      </c>
      <c r="O478">
        <f t="shared" si="250"/>
        <v>0.99577188020835816</v>
      </c>
      <c r="P478">
        <f t="shared" si="251"/>
        <v>2638.6074501764315</v>
      </c>
      <c r="Q478">
        <f t="shared" si="252"/>
        <v>1</v>
      </c>
      <c r="R478">
        <f t="shared" si="253"/>
        <v>1</v>
      </c>
      <c r="S478">
        <f t="shared" si="254"/>
        <v>2639.7079057636483</v>
      </c>
      <c r="T478">
        <f t="shared" si="255"/>
        <v>0</v>
      </c>
      <c r="U478">
        <f t="shared" si="232"/>
        <v>0</v>
      </c>
      <c r="V478">
        <f t="shared" si="256"/>
        <v>0</v>
      </c>
      <c r="W478">
        <f t="shared" si="233"/>
        <v>2638.649567095501</v>
      </c>
      <c r="X478">
        <f t="shared" si="234"/>
        <v>2639.7527367030684</v>
      </c>
      <c r="Y478">
        <f t="shared" si="235"/>
        <v>0</v>
      </c>
      <c r="Z478">
        <f t="shared" si="257"/>
        <v>0</v>
      </c>
      <c r="AA478">
        <f t="shared" si="258"/>
        <v>0</v>
      </c>
      <c r="AB478">
        <f t="shared" si="259"/>
        <v>469</v>
      </c>
      <c r="AC478">
        <f>$AL$7*INDEX(I_cur,MATCH(AB478-$AL$13,cpi_u,0))/INDEX(I_cur,MATCH(AB2-$AL$13,cpi_u,0))</f>
        <v>2621.5302757559461</v>
      </c>
      <c r="AD478" t="b">
        <f t="shared" si="260"/>
        <v>1</v>
      </c>
      <c r="AE478" t="b">
        <f t="shared" si="261"/>
        <v>1</v>
      </c>
      <c r="AF478" t="b">
        <f t="shared" si="236"/>
        <v>1</v>
      </c>
      <c r="AG478" t="b">
        <f t="shared" si="262"/>
        <v>1</v>
      </c>
      <c r="AH478" t="b">
        <f t="shared" si="237"/>
        <v>1</v>
      </c>
      <c r="AI478" t="b">
        <f t="shared" si="263"/>
        <v>1</v>
      </c>
    </row>
    <row r="479" spans="1:35" x14ac:dyDescent="0.35">
      <c r="A479">
        <v>477</v>
      </c>
      <c r="B479">
        <f t="shared" si="238"/>
        <v>120</v>
      </c>
      <c r="C479">
        <f t="shared" si="239"/>
        <v>2066</v>
      </c>
      <c r="D479">
        <f t="shared" si="240"/>
        <v>1</v>
      </c>
      <c r="E479">
        <f t="shared" si="241"/>
        <v>1</v>
      </c>
      <c r="F479">
        <f t="shared" si="242"/>
        <v>0</v>
      </c>
      <c r="G479">
        <f t="shared" si="243"/>
        <v>0</v>
      </c>
      <c r="H479" t="b">
        <f t="shared" si="244"/>
        <v>0</v>
      </c>
      <c r="I479">
        <f t="shared" si="245"/>
        <v>1</v>
      </c>
      <c r="J479">
        <f t="shared" si="246"/>
        <v>2621.5302757559448</v>
      </c>
      <c r="K479">
        <f t="shared" si="247"/>
        <v>17.119291339556156</v>
      </c>
      <c r="L479">
        <f t="shared" si="248"/>
        <v>0</v>
      </c>
      <c r="M479">
        <f t="shared" si="249"/>
        <v>0</v>
      </c>
      <c r="N479">
        <f t="shared" si="231"/>
        <v>0.13858064596433586</v>
      </c>
      <c r="O479">
        <f t="shared" si="250"/>
        <v>0.99577226650237249</v>
      </c>
      <c r="P479">
        <f t="shared" si="251"/>
        <v>2638.649567095501</v>
      </c>
      <c r="Q479">
        <f t="shared" si="252"/>
        <v>1</v>
      </c>
      <c r="R479">
        <f t="shared" si="253"/>
        <v>1</v>
      </c>
      <c r="S479">
        <f t="shared" si="254"/>
        <v>2639.7527367030684</v>
      </c>
      <c r="T479">
        <f t="shared" si="255"/>
        <v>0</v>
      </c>
      <c r="U479">
        <f t="shared" si="232"/>
        <v>0</v>
      </c>
      <c r="V479">
        <f t="shared" si="256"/>
        <v>0</v>
      </c>
      <c r="W479">
        <f t="shared" si="233"/>
        <v>2638.691787886255</v>
      </c>
      <c r="X479">
        <f t="shared" si="234"/>
        <v>2639.7976782076794</v>
      </c>
      <c r="Y479">
        <f t="shared" si="235"/>
        <v>0</v>
      </c>
      <c r="Z479">
        <f t="shared" si="257"/>
        <v>0</v>
      </c>
      <c r="AA479">
        <f t="shared" si="258"/>
        <v>0</v>
      </c>
      <c r="AB479">
        <f t="shared" si="259"/>
        <v>469</v>
      </c>
      <c r="AC479">
        <f>$AL$7*INDEX(I_cur,MATCH(AB479-$AL$13,cpi_u,0))/INDEX(I_cur,MATCH(AB2-$AL$13,cpi_u,0))</f>
        <v>2621.5302757559461</v>
      </c>
      <c r="AD479" t="b">
        <f t="shared" si="260"/>
        <v>1</v>
      </c>
      <c r="AE479" t="b">
        <f t="shared" si="261"/>
        <v>1</v>
      </c>
      <c r="AF479" t="b">
        <f t="shared" si="236"/>
        <v>1</v>
      </c>
      <c r="AG479" t="b">
        <f t="shared" si="262"/>
        <v>1</v>
      </c>
      <c r="AH479" t="b">
        <f t="shared" si="237"/>
        <v>1</v>
      </c>
      <c r="AI479" t="b">
        <f t="shared" si="263"/>
        <v>1</v>
      </c>
    </row>
    <row r="480" spans="1:35" x14ac:dyDescent="0.35">
      <c r="A480">
        <v>478</v>
      </c>
      <c r="B480">
        <f t="shared" si="238"/>
        <v>120</v>
      </c>
      <c r="C480">
        <f t="shared" si="239"/>
        <v>2066</v>
      </c>
      <c r="D480">
        <f t="shared" si="240"/>
        <v>1</v>
      </c>
      <c r="E480">
        <f t="shared" si="241"/>
        <v>1</v>
      </c>
      <c r="F480">
        <f t="shared" si="242"/>
        <v>0</v>
      </c>
      <c r="G480">
        <f t="shared" si="243"/>
        <v>0</v>
      </c>
      <c r="H480" t="b">
        <f t="shared" si="244"/>
        <v>0</v>
      </c>
      <c r="I480">
        <f t="shared" si="245"/>
        <v>1</v>
      </c>
      <c r="J480">
        <f t="shared" si="246"/>
        <v>2621.5302757559448</v>
      </c>
      <c r="K480">
        <f t="shared" si="247"/>
        <v>17.161512130310165</v>
      </c>
      <c r="L480">
        <f t="shared" si="248"/>
        <v>0</v>
      </c>
      <c r="M480">
        <f t="shared" si="249"/>
        <v>0</v>
      </c>
      <c r="N480">
        <f t="shared" si="231"/>
        <v>0.13799481723886362</v>
      </c>
      <c r="O480">
        <f t="shared" si="250"/>
        <v>0.995772651214059</v>
      </c>
      <c r="P480">
        <f t="shared" si="251"/>
        <v>2638.691787886255</v>
      </c>
      <c r="Q480">
        <f t="shared" si="252"/>
        <v>1</v>
      </c>
      <c r="R480">
        <f t="shared" si="253"/>
        <v>1</v>
      </c>
      <c r="S480">
        <f t="shared" si="254"/>
        <v>2639.7976782076794</v>
      </c>
      <c r="T480">
        <f t="shared" si="255"/>
        <v>0</v>
      </c>
      <c r="U480">
        <f t="shared" si="232"/>
        <v>0</v>
      </c>
      <c r="V480">
        <f t="shared" si="256"/>
        <v>0</v>
      </c>
      <c r="W480">
        <f t="shared" si="233"/>
        <v>2638.7341128048688</v>
      </c>
      <c r="X480">
        <f t="shared" si="234"/>
        <v>2639.8427305501646</v>
      </c>
      <c r="Y480">
        <f t="shared" si="235"/>
        <v>0</v>
      </c>
      <c r="Z480">
        <f t="shared" si="257"/>
        <v>0</v>
      </c>
      <c r="AA480">
        <f t="shared" si="258"/>
        <v>0</v>
      </c>
      <c r="AB480">
        <f t="shared" si="259"/>
        <v>469</v>
      </c>
      <c r="AC480">
        <f>$AL$7*INDEX(I_cur,MATCH(AB480-$AL$13,cpi_u,0))/INDEX(I_cur,MATCH(AB2-$AL$13,cpi_u,0))</f>
        <v>2621.5302757559461</v>
      </c>
      <c r="AD480" t="b">
        <f t="shared" si="260"/>
        <v>1</v>
      </c>
      <c r="AE480" t="b">
        <f t="shared" si="261"/>
        <v>1</v>
      </c>
      <c r="AF480" t="b">
        <f t="shared" si="236"/>
        <v>1</v>
      </c>
      <c r="AG480" t="b">
        <f t="shared" si="262"/>
        <v>1</v>
      </c>
      <c r="AH480" t="b">
        <f t="shared" si="237"/>
        <v>1</v>
      </c>
      <c r="AI480" t="b">
        <f t="shared" si="263"/>
        <v>1</v>
      </c>
    </row>
    <row r="481" spans="1:35" x14ac:dyDescent="0.35">
      <c r="A481">
        <v>479</v>
      </c>
      <c r="B481">
        <f t="shared" si="238"/>
        <v>120</v>
      </c>
      <c r="C481">
        <f t="shared" si="239"/>
        <v>2066</v>
      </c>
      <c r="D481">
        <f t="shared" si="240"/>
        <v>1</v>
      </c>
      <c r="E481">
        <f t="shared" si="241"/>
        <v>1</v>
      </c>
      <c r="F481">
        <f t="shared" si="242"/>
        <v>0</v>
      </c>
      <c r="G481">
        <f t="shared" si="243"/>
        <v>0</v>
      </c>
      <c r="H481" t="b">
        <f t="shared" si="244"/>
        <v>0</v>
      </c>
      <c r="I481">
        <f t="shared" si="245"/>
        <v>1</v>
      </c>
      <c r="J481">
        <f t="shared" si="246"/>
        <v>2621.5302757559448</v>
      </c>
      <c r="K481">
        <f t="shared" si="247"/>
        <v>17.203837048924171</v>
      </c>
      <c r="L481">
        <f t="shared" si="248"/>
        <v>0</v>
      </c>
      <c r="M481">
        <f t="shared" si="249"/>
        <v>0</v>
      </c>
      <c r="N481">
        <f t="shared" si="231"/>
        <v>0.13741151788556191</v>
      </c>
      <c r="O481">
        <f t="shared" si="250"/>
        <v>0.99577303434307951</v>
      </c>
      <c r="P481">
        <f t="shared" si="251"/>
        <v>2638.7341128048688</v>
      </c>
      <c r="Q481">
        <f t="shared" si="252"/>
        <v>1</v>
      </c>
      <c r="R481">
        <f t="shared" si="253"/>
        <v>1</v>
      </c>
      <c r="S481">
        <f t="shared" si="254"/>
        <v>2639.8427305501646</v>
      </c>
      <c r="T481">
        <f t="shared" si="255"/>
        <v>0</v>
      </c>
      <c r="U481">
        <f t="shared" si="232"/>
        <v>0</v>
      </c>
      <c r="V481">
        <f t="shared" si="256"/>
        <v>0</v>
      </c>
      <c r="W481">
        <f t="shared" si="233"/>
        <v>2638.7765421081504</v>
      </c>
      <c r="X481">
        <f t="shared" si="234"/>
        <v>2639.8878940038803</v>
      </c>
      <c r="Y481">
        <f t="shared" si="235"/>
        <v>0</v>
      </c>
      <c r="Z481">
        <f t="shared" si="257"/>
        <v>0</v>
      </c>
      <c r="AA481">
        <f t="shared" si="258"/>
        <v>0</v>
      </c>
      <c r="AB481">
        <f t="shared" si="259"/>
        <v>469</v>
      </c>
      <c r="AC481">
        <f>$AL$7*INDEX(I_cur,MATCH(AB481-$AL$13,cpi_u,0))/INDEX(I_cur,MATCH(AB2-$AL$13,cpi_u,0))</f>
        <v>2621.5302757559461</v>
      </c>
      <c r="AD481" t="b">
        <f t="shared" si="260"/>
        <v>1</v>
      </c>
      <c r="AE481" t="b">
        <f t="shared" si="261"/>
        <v>1</v>
      </c>
      <c r="AF481" t="b">
        <f t="shared" si="236"/>
        <v>1</v>
      </c>
      <c r="AG481" t="b">
        <f t="shared" si="262"/>
        <v>1</v>
      </c>
      <c r="AH481" t="b">
        <f t="shared" si="237"/>
        <v>1</v>
      </c>
      <c r="AI481" t="b">
        <f t="shared" si="263"/>
        <v>1</v>
      </c>
    </row>
    <row r="482" spans="1:35" x14ac:dyDescent="0.35">
      <c r="A482">
        <v>480</v>
      </c>
      <c r="B482">
        <f t="shared" si="238"/>
        <v>120</v>
      </c>
      <c r="C482">
        <f t="shared" si="239"/>
        <v>2066</v>
      </c>
      <c r="D482">
        <f t="shared" si="240"/>
        <v>1</v>
      </c>
      <c r="E482">
        <f t="shared" si="241"/>
        <v>1</v>
      </c>
      <c r="F482">
        <f t="shared" si="242"/>
        <v>0</v>
      </c>
      <c r="G482">
        <f t="shared" si="243"/>
        <v>0</v>
      </c>
      <c r="H482" t="b">
        <f t="shared" si="244"/>
        <v>0</v>
      </c>
      <c r="I482">
        <f t="shared" si="245"/>
        <v>1</v>
      </c>
      <c r="J482">
        <f t="shared" si="246"/>
        <v>2621.5302757559448</v>
      </c>
      <c r="K482">
        <f t="shared" si="247"/>
        <v>17.246266352205566</v>
      </c>
      <c r="L482">
        <f t="shared" si="248"/>
        <v>0</v>
      </c>
      <c r="M482">
        <f t="shared" si="249"/>
        <v>0</v>
      </c>
      <c r="N482">
        <f t="shared" si="231"/>
        <v>0.13683073654742664</v>
      </c>
      <c r="O482">
        <f t="shared" si="250"/>
        <v>0.99577341588920554</v>
      </c>
      <c r="P482">
        <f t="shared" si="251"/>
        <v>2638.7765421081504</v>
      </c>
      <c r="Q482">
        <f t="shared" si="252"/>
        <v>1</v>
      </c>
      <c r="R482">
        <f t="shared" si="253"/>
        <v>1</v>
      </c>
      <c r="S482">
        <f t="shared" si="254"/>
        <v>2639.8878940038803</v>
      </c>
      <c r="T482">
        <f t="shared" si="255"/>
        <v>0</v>
      </c>
      <c r="U482">
        <f t="shared" si="232"/>
        <v>0</v>
      </c>
      <c r="V482">
        <f t="shared" si="256"/>
        <v>0</v>
      </c>
      <c r="W482">
        <f t="shared" si="233"/>
        <v>2717.4649843262182</v>
      </c>
      <c r="X482">
        <f t="shared" si="234"/>
        <v>2718.5790771155348</v>
      </c>
      <c r="Y482">
        <f t="shared" si="235"/>
        <v>0</v>
      </c>
      <c r="Z482">
        <f t="shared" si="257"/>
        <v>0</v>
      </c>
      <c r="AA482">
        <f t="shared" si="258"/>
        <v>0</v>
      </c>
      <c r="AB482">
        <f t="shared" si="259"/>
        <v>469</v>
      </c>
      <c r="AC482">
        <f>$AL$7*INDEX(I_cur,MATCH(AB482-$AL$13,cpi_u,0))/INDEX(I_cur,MATCH(AB2-$AL$13,cpi_u,0))</f>
        <v>2621.5302757559461</v>
      </c>
      <c r="AD482" t="b">
        <f t="shared" si="260"/>
        <v>1</v>
      </c>
      <c r="AE482" t="b">
        <f t="shared" si="261"/>
        <v>1</v>
      </c>
      <c r="AF482" t="b">
        <f t="shared" si="236"/>
        <v>1</v>
      </c>
      <c r="AG482" t="b">
        <f t="shared" si="262"/>
        <v>1</v>
      </c>
      <c r="AH482" t="b">
        <f t="shared" si="237"/>
        <v>1</v>
      </c>
      <c r="AI482" t="b">
        <f t="shared" si="263"/>
        <v>1</v>
      </c>
    </row>
    <row r="483" spans="1:35" x14ac:dyDescent="0.35">
      <c r="A483">
        <v>481</v>
      </c>
      <c r="B483">
        <f t="shared" si="238"/>
        <v>120</v>
      </c>
      <c r="C483">
        <f t="shared" si="239"/>
        <v>2067</v>
      </c>
      <c r="D483">
        <f t="shared" si="240"/>
        <v>1</v>
      </c>
      <c r="E483">
        <f t="shared" si="241"/>
        <v>1</v>
      </c>
      <c r="F483">
        <f t="shared" si="242"/>
        <v>0</v>
      </c>
      <c r="G483">
        <f t="shared" si="243"/>
        <v>0</v>
      </c>
      <c r="H483" t="b">
        <f t="shared" si="244"/>
        <v>1</v>
      </c>
      <c r="I483">
        <f t="shared" si="245"/>
        <v>1.03</v>
      </c>
      <c r="J483">
        <f t="shared" si="246"/>
        <v>2700.1761840286231</v>
      </c>
      <c r="K483">
        <f t="shared" si="247"/>
        <v>17.288800297595081</v>
      </c>
      <c r="L483">
        <f t="shared" si="248"/>
        <v>0</v>
      </c>
      <c r="M483">
        <f t="shared" si="249"/>
        <v>0</v>
      </c>
      <c r="N483">
        <f t="shared" si="231"/>
        <v>0.1362524619211006</v>
      </c>
      <c r="O483">
        <f t="shared" si="250"/>
        <v>0.99577379585232595</v>
      </c>
      <c r="P483">
        <f t="shared" si="251"/>
        <v>2717.4649843262182</v>
      </c>
      <c r="Q483">
        <f t="shared" si="252"/>
        <v>1</v>
      </c>
      <c r="R483">
        <f t="shared" si="253"/>
        <v>1</v>
      </c>
      <c r="S483">
        <f t="shared" si="254"/>
        <v>2718.5790771155348</v>
      </c>
      <c r="T483">
        <f t="shared" si="255"/>
        <v>0</v>
      </c>
      <c r="U483">
        <f t="shared" si="232"/>
        <v>0</v>
      </c>
      <c r="V483">
        <f t="shared" si="256"/>
        <v>0</v>
      </c>
      <c r="W483">
        <f t="shared" si="233"/>
        <v>2717.5076231717917</v>
      </c>
      <c r="X483">
        <f t="shared" si="234"/>
        <v>2718.6244636144779</v>
      </c>
      <c r="Y483">
        <f t="shared" si="235"/>
        <v>0</v>
      </c>
      <c r="Z483">
        <f t="shared" si="257"/>
        <v>0</v>
      </c>
      <c r="AA483">
        <f t="shared" si="258"/>
        <v>0</v>
      </c>
      <c r="AB483">
        <f t="shared" si="259"/>
        <v>481</v>
      </c>
      <c r="AC483">
        <f>$AL$7*INDEX(I_cur,MATCH(AB483-$AL$13,cpi_u,0))/INDEX(I_cur,MATCH(AB2-$AL$13,cpi_u,0))</f>
        <v>2700.1761840286244</v>
      </c>
      <c r="AD483" t="b">
        <f t="shared" si="260"/>
        <v>1</v>
      </c>
      <c r="AE483" t="b">
        <f t="shared" si="261"/>
        <v>1</v>
      </c>
      <c r="AF483" t="b">
        <f t="shared" si="236"/>
        <v>1</v>
      </c>
      <c r="AG483" t="b">
        <f t="shared" si="262"/>
        <v>1</v>
      </c>
      <c r="AH483" t="b">
        <f t="shared" si="237"/>
        <v>1</v>
      </c>
      <c r="AI483" t="b">
        <f t="shared" si="263"/>
        <v>1</v>
      </c>
    </row>
    <row r="484" spans="1:35" x14ac:dyDescent="0.35">
      <c r="A484">
        <v>482</v>
      </c>
      <c r="B484">
        <f t="shared" si="238"/>
        <v>120</v>
      </c>
      <c r="C484">
        <f t="shared" si="239"/>
        <v>2067</v>
      </c>
      <c r="D484">
        <f t="shared" si="240"/>
        <v>1</v>
      </c>
      <c r="E484">
        <f t="shared" si="241"/>
        <v>1</v>
      </c>
      <c r="F484">
        <f t="shared" si="242"/>
        <v>0</v>
      </c>
      <c r="G484">
        <f t="shared" si="243"/>
        <v>0</v>
      </c>
      <c r="H484" t="b">
        <f t="shared" si="244"/>
        <v>0</v>
      </c>
      <c r="I484">
        <f t="shared" si="245"/>
        <v>1</v>
      </c>
      <c r="J484">
        <f t="shared" si="246"/>
        <v>2700.1761840286231</v>
      </c>
      <c r="K484">
        <f t="shared" si="247"/>
        <v>17.331439143168463</v>
      </c>
      <c r="L484">
        <f t="shared" si="248"/>
        <v>0</v>
      </c>
      <c r="M484">
        <f t="shared" si="249"/>
        <v>0</v>
      </c>
      <c r="N484">
        <f t="shared" si="231"/>
        <v>0.1356766827566207</v>
      </c>
      <c r="O484">
        <f t="shared" si="250"/>
        <v>0.9957741742324383</v>
      </c>
      <c r="P484">
        <f t="shared" si="251"/>
        <v>2717.5076231717917</v>
      </c>
      <c r="Q484">
        <f t="shared" si="252"/>
        <v>1</v>
      </c>
      <c r="R484">
        <f t="shared" si="253"/>
        <v>1</v>
      </c>
      <c r="S484">
        <f t="shared" si="254"/>
        <v>2718.6244636144779</v>
      </c>
      <c r="T484">
        <f t="shared" si="255"/>
        <v>0</v>
      </c>
      <c r="U484">
        <f t="shared" si="232"/>
        <v>0</v>
      </c>
      <c r="V484">
        <f t="shared" si="256"/>
        <v>0</v>
      </c>
      <c r="W484">
        <f t="shared" si="233"/>
        <v>2717.5503671762608</v>
      </c>
      <c r="X484">
        <f t="shared" si="234"/>
        <v>2718.6699620487716</v>
      </c>
      <c r="Y484">
        <f t="shared" si="235"/>
        <v>0</v>
      </c>
      <c r="Z484">
        <f t="shared" si="257"/>
        <v>0</v>
      </c>
      <c r="AA484">
        <f t="shared" si="258"/>
        <v>0</v>
      </c>
      <c r="AB484">
        <f t="shared" si="259"/>
        <v>481</v>
      </c>
      <c r="AC484">
        <f>$AL$7*INDEX(I_cur,MATCH(AB484-$AL$13,cpi_u,0))/INDEX(I_cur,MATCH(AB2-$AL$13,cpi_u,0))</f>
        <v>2700.1761840286244</v>
      </c>
      <c r="AD484" t="b">
        <f t="shared" si="260"/>
        <v>1</v>
      </c>
      <c r="AE484" t="b">
        <f t="shared" si="261"/>
        <v>1</v>
      </c>
      <c r="AF484" t="b">
        <f t="shared" si="236"/>
        <v>1</v>
      </c>
      <c r="AG484" t="b">
        <f t="shared" si="262"/>
        <v>1</v>
      </c>
      <c r="AH484" t="b">
        <f t="shared" si="237"/>
        <v>1</v>
      </c>
      <c r="AI484" t="b">
        <f t="shared" si="263"/>
        <v>1</v>
      </c>
    </row>
    <row r="485" spans="1:35" x14ac:dyDescent="0.35">
      <c r="A485">
        <v>483</v>
      </c>
      <c r="B485">
        <f t="shared" si="238"/>
        <v>120</v>
      </c>
      <c r="C485">
        <f t="shared" si="239"/>
        <v>2067</v>
      </c>
      <c r="D485">
        <f t="shared" si="240"/>
        <v>1</v>
      </c>
      <c r="E485">
        <f t="shared" si="241"/>
        <v>1</v>
      </c>
      <c r="F485">
        <f t="shared" si="242"/>
        <v>0</v>
      </c>
      <c r="G485">
        <f t="shared" si="243"/>
        <v>0</v>
      </c>
      <c r="H485" t="b">
        <f t="shared" si="244"/>
        <v>0</v>
      </c>
      <c r="I485">
        <f t="shared" si="245"/>
        <v>1</v>
      </c>
      <c r="J485">
        <f t="shared" si="246"/>
        <v>2700.1761840286231</v>
      </c>
      <c r="K485">
        <f t="shared" si="247"/>
        <v>17.37418314763778</v>
      </c>
      <c r="L485">
        <f t="shared" si="248"/>
        <v>0</v>
      </c>
      <c r="M485">
        <f t="shared" si="249"/>
        <v>0</v>
      </c>
      <c r="N485">
        <f t="shared" si="231"/>
        <v>0.13510338785716611</v>
      </c>
      <c r="O485">
        <f t="shared" si="250"/>
        <v>0.99577455102964907</v>
      </c>
      <c r="P485">
        <f t="shared" si="251"/>
        <v>2717.5503671762608</v>
      </c>
      <c r="Q485">
        <f t="shared" si="252"/>
        <v>1</v>
      </c>
      <c r="R485">
        <f t="shared" si="253"/>
        <v>1</v>
      </c>
      <c r="S485">
        <f t="shared" si="254"/>
        <v>2718.6699620487716</v>
      </c>
      <c r="T485">
        <f t="shared" si="255"/>
        <v>0</v>
      </c>
      <c r="U485">
        <f t="shared" si="232"/>
        <v>0</v>
      </c>
      <c r="V485">
        <f t="shared" si="256"/>
        <v>0</v>
      </c>
      <c r="W485">
        <f t="shared" si="233"/>
        <v>2717.5932165989761</v>
      </c>
      <c r="X485">
        <f t="shared" si="234"/>
        <v>2718.7155726944784</v>
      </c>
      <c r="Y485">
        <f t="shared" si="235"/>
        <v>0</v>
      </c>
      <c r="Z485">
        <f t="shared" si="257"/>
        <v>0</v>
      </c>
      <c r="AA485">
        <f t="shared" si="258"/>
        <v>0</v>
      </c>
      <c r="AB485">
        <f t="shared" si="259"/>
        <v>481</v>
      </c>
      <c r="AC485">
        <f>$AL$7*INDEX(I_cur,MATCH(AB485-$AL$13,cpi_u,0))/INDEX(I_cur,MATCH(AB2-$AL$13,cpi_u,0))</f>
        <v>2700.1761840286244</v>
      </c>
      <c r="AD485" t="b">
        <f t="shared" si="260"/>
        <v>1</v>
      </c>
      <c r="AE485" t="b">
        <f t="shared" si="261"/>
        <v>1</v>
      </c>
      <c r="AF485" t="b">
        <f t="shared" si="236"/>
        <v>1</v>
      </c>
      <c r="AG485" t="b">
        <f t="shared" si="262"/>
        <v>1</v>
      </c>
      <c r="AH485" t="b">
        <f t="shared" si="237"/>
        <v>1</v>
      </c>
      <c r="AI485" t="b">
        <f t="shared" si="263"/>
        <v>1</v>
      </c>
    </row>
    <row r="486" spans="1:35" x14ac:dyDescent="0.35">
      <c r="A486">
        <v>484</v>
      </c>
      <c r="B486">
        <f t="shared" si="238"/>
        <v>120</v>
      </c>
      <c r="C486">
        <f t="shared" si="239"/>
        <v>2067</v>
      </c>
      <c r="D486">
        <f t="shared" si="240"/>
        <v>1</v>
      </c>
      <c r="E486">
        <f t="shared" si="241"/>
        <v>1</v>
      </c>
      <c r="F486">
        <f t="shared" si="242"/>
        <v>0</v>
      </c>
      <c r="G486">
        <f t="shared" si="243"/>
        <v>0</v>
      </c>
      <c r="H486" t="b">
        <f t="shared" si="244"/>
        <v>0</v>
      </c>
      <c r="I486">
        <f t="shared" si="245"/>
        <v>1</v>
      </c>
      <c r="J486">
        <f t="shared" si="246"/>
        <v>2700.1761840286231</v>
      </c>
      <c r="K486">
        <f t="shared" si="247"/>
        <v>17.417032570353264</v>
      </c>
      <c r="L486">
        <f t="shared" si="248"/>
        <v>0</v>
      </c>
      <c r="M486">
        <f t="shared" si="249"/>
        <v>0</v>
      </c>
      <c r="N486">
        <f t="shared" si="231"/>
        <v>0.13453256607880743</v>
      </c>
      <c r="O486">
        <f t="shared" si="250"/>
        <v>0.99577492624417263</v>
      </c>
      <c r="P486">
        <f t="shared" si="251"/>
        <v>2717.5932165989761</v>
      </c>
      <c r="Q486">
        <f t="shared" si="252"/>
        <v>1</v>
      </c>
      <c r="R486">
        <f t="shared" si="253"/>
        <v>1</v>
      </c>
      <c r="S486">
        <f t="shared" si="254"/>
        <v>2718.7155726944784</v>
      </c>
      <c r="T486">
        <f t="shared" si="255"/>
        <v>0</v>
      </c>
      <c r="U486">
        <f t="shared" si="232"/>
        <v>0</v>
      </c>
      <c r="V486">
        <f t="shared" si="256"/>
        <v>0</v>
      </c>
      <c r="W486">
        <f t="shared" si="233"/>
        <v>2717.6361716999277</v>
      </c>
      <c r="X486">
        <f t="shared" si="234"/>
        <v>2718.7612958283421</v>
      </c>
      <c r="Y486">
        <f t="shared" si="235"/>
        <v>0</v>
      </c>
      <c r="Z486">
        <f t="shared" si="257"/>
        <v>0</v>
      </c>
      <c r="AA486">
        <f t="shared" si="258"/>
        <v>0</v>
      </c>
      <c r="AB486">
        <f t="shared" si="259"/>
        <v>481</v>
      </c>
      <c r="AC486">
        <f>$AL$7*INDEX(I_cur,MATCH(AB486-$AL$13,cpi_u,0))/INDEX(I_cur,MATCH(AB2-$AL$13,cpi_u,0))</f>
        <v>2700.1761840286244</v>
      </c>
      <c r="AD486" t="b">
        <f t="shared" si="260"/>
        <v>1</v>
      </c>
      <c r="AE486" t="b">
        <f t="shared" si="261"/>
        <v>1</v>
      </c>
      <c r="AF486" t="b">
        <f t="shared" si="236"/>
        <v>1</v>
      </c>
      <c r="AG486" t="b">
        <f t="shared" si="262"/>
        <v>1</v>
      </c>
      <c r="AH486" t="b">
        <f t="shared" si="237"/>
        <v>1</v>
      </c>
      <c r="AI486" t="b">
        <f t="shared" si="263"/>
        <v>1</v>
      </c>
    </row>
    <row r="487" spans="1:35" x14ac:dyDescent="0.35">
      <c r="A487">
        <v>485</v>
      </c>
      <c r="B487">
        <f t="shared" si="238"/>
        <v>120</v>
      </c>
      <c r="C487">
        <f t="shared" si="239"/>
        <v>2067</v>
      </c>
      <c r="D487">
        <f t="shared" si="240"/>
        <v>1</v>
      </c>
      <c r="E487">
        <f t="shared" si="241"/>
        <v>1</v>
      </c>
      <c r="F487">
        <f t="shared" si="242"/>
        <v>0</v>
      </c>
      <c r="G487">
        <f t="shared" si="243"/>
        <v>0</v>
      </c>
      <c r="H487" t="b">
        <f t="shared" si="244"/>
        <v>0</v>
      </c>
      <c r="I487">
        <f t="shared" si="245"/>
        <v>1</v>
      </c>
      <c r="J487">
        <f t="shared" si="246"/>
        <v>2700.1761840286231</v>
      </c>
      <c r="K487">
        <f t="shared" si="247"/>
        <v>17.459987671304756</v>
      </c>
      <c r="L487">
        <f t="shared" si="248"/>
        <v>0</v>
      </c>
      <c r="M487">
        <f t="shared" si="249"/>
        <v>0</v>
      </c>
      <c r="N487">
        <f t="shared" si="231"/>
        <v>0.13396420633025649</v>
      </c>
      <c r="O487">
        <f t="shared" si="250"/>
        <v>0.99577529987632885</v>
      </c>
      <c r="P487">
        <f t="shared" si="251"/>
        <v>2717.6361716999277</v>
      </c>
      <c r="Q487">
        <f t="shared" si="252"/>
        <v>1</v>
      </c>
      <c r="R487">
        <f t="shared" si="253"/>
        <v>1</v>
      </c>
      <c r="S487">
        <f t="shared" si="254"/>
        <v>2718.7612958283421</v>
      </c>
      <c r="T487">
        <f t="shared" si="255"/>
        <v>0</v>
      </c>
      <c r="U487">
        <f t="shared" si="232"/>
        <v>0</v>
      </c>
      <c r="V487">
        <f t="shared" si="256"/>
        <v>0</v>
      </c>
      <c r="W487">
        <f t="shared" si="233"/>
        <v>2717.6792327397466</v>
      </c>
      <c r="X487">
        <f t="shared" si="234"/>
        <v>2718.8071317277886</v>
      </c>
      <c r="Y487">
        <f t="shared" si="235"/>
        <v>0</v>
      </c>
      <c r="Z487">
        <f t="shared" si="257"/>
        <v>0</v>
      </c>
      <c r="AA487">
        <f t="shared" si="258"/>
        <v>0</v>
      </c>
      <c r="AB487">
        <f t="shared" si="259"/>
        <v>481</v>
      </c>
      <c r="AC487">
        <f>$AL$7*INDEX(I_cur,MATCH(AB487-$AL$13,cpi_u,0))/INDEX(I_cur,MATCH(AB2-$AL$13,cpi_u,0))</f>
        <v>2700.1761840286244</v>
      </c>
      <c r="AD487" t="b">
        <f t="shared" si="260"/>
        <v>1</v>
      </c>
      <c r="AE487" t="b">
        <f t="shared" si="261"/>
        <v>1</v>
      </c>
      <c r="AF487" t="b">
        <f t="shared" si="236"/>
        <v>1</v>
      </c>
      <c r="AG487" t="b">
        <f t="shared" si="262"/>
        <v>1</v>
      </c>
      <c r="AH487" t="b">
        <f t="shared" si="237"/>
        <v>1</v>
      </c>
      <c r="AI487" t="b">
        <f t="shared" si="263"/>
        <v>1</v>
      </c>
    </row>
    <row r="488" spans="1:35" x14ac:dyDescent="0.35">
      <c r="A488">
        <v>486</v>
      </c>
      <c r="B488">
        <f t="shared" si="238"/>
        <v>120</v>
      </c>
      <c r="C488">
        <f t="shared" si="239"/>
        <v>2067</v>
      </c>
      <c r="D488">
        <f t="shared" si="240"/>
        <v>1</v>
      </c>
      <c r="E488">
        <f t="shared" si="241"/>
        <v>1</v>
      </c>
      <c r="F488">
        <f t="shared" si="242"/>
        <v>0</v>
      </c>
      <c r="G488">
        <f t="shared" si="243"/>
        <v>0</v>
      </c>
      <c r="H488" t="b">
        <f t="shared" si="244"/>
        <v>0</v>
      </c>
      <c r="I488">
        <f t="shared" si="245"/>
        <v>1</v>
      </c>
      <c r="J488">
        <f t="shared" si="246"/>
        <v>2700.1761840286231</v>
      </c>
      <c r="K488">
        <f t="shared" si="247"/>
        <v>17.503048711123284</v>
      </c>
      <c r="L488">
        <f t="shared" si="248"/>
        <v>0</v>
      </c>
      <c r="M488">
        <f t="shared" si="249"/>
        <v>0</v>
      </c>
      <c r="N488">
        <f t="shared" si="231"/>
        <v>0.13339829757261687</v>
      </c>
      <c r="O488">
        <f t="shared" si="250"/>
        <v>0.99577567192654048</v>
      </c>
      <c r="P488">
        <f t="shared" si="251"/>
        <v>2717.6792327397466</v>
      </c>
      <c r="Q488">
        <f t="shared" si="252"/>
        <v>1</v>
      </c>
      <c r="R488">
        <f t="shared" si="253"/>
        <v>1</v>
      </c>
      <c r="S488">
        <f t="shared" si="254"/>
        <v>2718.8071317277886</v>
      </c>
      <c r="T488">
        <f t="shared" si="255"/>
        <v>0</v>
      </c>
      <c r="U488">
        <f t="shared" si="232"/>
        <v>0</v>
      </c>
      <c r="V488">
        <f t="shared" si="256"/>
        <v>0</v>
      </c>
      <c r="W488">
        <f t="shared" si="233"/>
        <v>2717.7223999797056</v>
      </c>
      <c r="X488">
        <f t="shared" si="234"/>
        <v>2718.8530806709282</v>
      </c>
      <c r="Y488">
        <f t="shared" si="235"/>
        <v>0</v>
      </c>
      <c r="Z488">
        <f t="shared" si="257"/>
        <v>0</v>
      </c>
      <c r="AA488">
        <f t="shared" si="258"/>
        <v>0</v>
      </c>
      <c r="AB488">
        <f t="shared" si="259"/>
        <v>481</v>
      </c>
      <c r="AC488">
        <f>$AL$7*INDEX(I_cur,MATCH(AB488-$AL$13,cpi_u,0))/INDEX(I_cur,MATCH(AB2-$AL$13,cpi_u,0))</f>
        <v>2700.1761840286244</v>
      </c>
      <c r="AD488" t="b">
        <f t="shared" si="260"/>
        <v>1</v>
      </c>
      <c r="AE488" t="b">
        <f t="shared" si="261"/>
        <v>1</v>
      </c>
      <c r="AF488" t="b">
        <f t="shared" si="236"/>
        <v>1</v>
      </c>
      <c r="AG488" t="b">
        <f t="shared" si="262"/>
        <v>1</v>
      </c>
      <c r="AH488" t="b">
        <f t="shared" si="237"/>
        <v>1</v>
      </c>
      <c r="AI488" t="b">
        <f t="shared" si="263"/>
        <v>1</v>
      </c>
    </row>
    <row r="489" spans="1:35" x14ac:dyDescent="0.35">
      <c r="A489">
        <v>487</v>
      </c>
      <c r="B489">
        <f t="shared" si="238"/>
        <v>120</v>
      </c>
      <c r="C489">
        <f t="shared" si="239"/>
        <v>2067</v>
      </c>
      <c r="D489">
        <f t="shared" si="240"/>
        <v>1</v>
      </c>
      <c r="E489">
        <f t="shared" si="241"/>
        <v>1</v>
      </c>
      <c r="F489">
        <f t="shared" si="242"/>
        <v>0</v>
      </c>
      <c r="G489">
        <f t="shared" si="243"/>
        <v>0</v>
      </c>
      <c r="H489" t="b">
        <f t="shared" si="244"/>
        <v>0</v>
      </c>
      <c r="I489">
        <f t="shared" si="245"/>
        <v>1</v>
      </c>
      <c r="J489">
        <f t="shared" si="246"/>
        <v>2700.1761840286231</v>
      </c>
      <c r="K489">
        <f t="shared" si="247"/>
        <v>17.54621595108269</v>
      </c>
      <c r="L489">
        <f t="shared" si="248"/>
        <v>0</v>
      </c>
      <c r="M489">
        <f t="shared" si="249"/>
        <v>0</v>
      </c>
      <c r="N489">
        <f t="shared" si="231"/>
        <v>0.13283482881913541</v>
      </c>
      <c r="O489">
        <f t="shared" si="250"/>
        <v>0.99577604239533324</v>
      </c>
      <c r="P489">
        <f t="shared" si="251"/>
        <v>2717.7223999797056</v>
      </c>
      <c r="Q489">
        <f t="shared" si="252"/>
        <v>1</v>
      </c>
      <c r="R489">
        <f t="shared" si="253"/>
        <v>1</v>
      </c>
      <c r="S489">
        <f t="shared" si="254"/>
        <v>2718.8530806709282</v>
      </c>
      <c r="T489">
        <f t="shared" si="255"/>
        <v>0</v>
      </c>
      <c r="U489">
        <f t="shared" si="232"/>
        <v>0</v>
      </c>
      <c r="V489">
        <f t="shared" si="256"/>
        <v>0</v>
      </c>
      <c r="W489">
        <f t="shared" si="233"/>
        <v>2717.7656736817244</v>
      </c>
      <c r="X489">
        <f t="shared" si="234"/>
        <v>2718.8991429365578</v>
      </c>
      <c r="Y489">
        <f t="shared" si="235"/>
        <v>0</v>
      </c>
      <c r="Z489">
        <f t="shared" si="257"/>
        <v>0</v>
      </c>
      <c r="AA489">
        <f t="shared" si="258"/>
        <v>0</v>
      </c>
      <c r="AB489">
        <f t="shared" si="259"/>
        <v>481</v>
      </c>
      <c r="AC489">
        <f>$AL$7*INDEX(I_cur,MATCH(AB489-$AL$13,cpi_u,0))/INDEX(I_cur,MATCH(AB2-$AL$13,cpi_u,0))</f>
        <v>2700.1761840286244</v>
      </c>
      <c r="AD489" t="b">
        <f t="shared" si="260"/>
        <v>1</v>
      </c>
      <c r="AE489" t="b">
        <f t="shared" si="261"/>
        <v>1</v>
      </c>
      <c r="AF489" t="b">
        <f t="shared" si="236"/>
        <v>1</v>
      </c>
      <c r="AG489" t="b">
        <f t="shared" si="262"/>
        <v>1</v>
      </c>
      <c r="AH489" t="b">
        <f t="shared" si="237"/>
        <v>1</v>
      </c>
      <c r="AI489" t="b">
        <f t="shared" si="263"/>
        <v>1</v>
      </c>
    </row>
    <row r="490" spans="1:35" x14ac:dyDescent="0.35">
      <c r="A490">
        <v>488</v>
      </c>
      <c r="B490">
        <f t="shared" si="238"/>
        <v>120</v>
      </c>
      <c r="C490">
        <f t="shared" si="239"/>
        <v>2067</v>
      </c>
      <c r="D490">
        <f t="shared" si="240"/>
        <v>1</v>
      </c>
      <c r="E490">
        <f t="shared" si="241"/>
        <v>1</v>
      </c>
      <c r="F490">
        <f t="shared" si="242"/>
        <v>0</v>
      </c>
      <c r="G490">
        <f t="shared" si="243"/>
        <v>0</v>
      </c>
      <c r="H490" t="b">
        <f t="shared" si="244"/>
        <v>0</v>
      </c>
      <c r="I490">
        <f t="shared" si="245"/>
        <v>1</v>
      </c>
      <c r="J490">
        <f t="shared" si="246"/>
        <v>2700.1761840286231</v>
      </c>
      <c r="K490">
        <f t="shared" si="247"/>
        <v>17.589489653101154</v>
      </c>
      <c r="L490">
        <f t="shared" si="248"/>
        <v>0</v>
      </c>
      <c r="M490">
        <f t="shared" si="249"/>
        <v>0</v>
      </c>
      <c r="N490">
        <f t="shared" si="231"/>
        <v>0.13227378913495449</v>
      </c>
      <c r="O490">
        <f t="shared" si="250"/>
        <v>0.99577641128333283</v>
      </c>
      <c r="P490">
        <f t="shared" si="251"/>
        <v>2717.7656736817244</v>
      </c>
      <c r="Q490">
        <f t="shared" si="252"/>
        <v>1</v>
      </c>
      <c r="R490">
        <f t="shared" si="253"/>
        <v>1</v>
      </c>
      <c r="S490">
        <f t="shared" si="254"/>
        <v>2718.8991429365578</v>
      </c>
      <c r="T490">
        <f t="shared" si="255"/>
        <v>0</v>
      </c>
      <c r="U490">
        <f t="shared" si="232"/>
        <v>0</v>
      </c>
      <c r="V490">
        <f t="shared" si="256"/>
        <v>0</v>
      </c>
      <c r="W490">
        <f t="shared" si="233"/>
        <v>2717.8090541083661</v>
      </c>
      <c r="X490">
        <f t="shared" si="234"/>
        <v>2718.9453188041603</v>
      </c>
      <c r="Y490">
        <f t="shared" si="235"/>
        <v>0</v>
      </c>
      <c r="Z490">
        <f t="shared" si="257"/>
        <v>0</v>
      </c>
      <c r="AA490">
        <f t="shared" si="258"/>
        <v>0</v>
      </c>
      <c r="AB490">
        <f t="shared" si="259"/>
        <v>481</v>
      </c>
      <c r="AC490">
        <f>$AL$7*INDEX(I_cur,MATCH(AB490-$AL$13,cpi_u,0))/INDEX(I_cur,MATCH(AB2-$AL$13,cpi_u,0))</f>
        <v>2700.1761840286244</v>
      </c>
      <c r="AD490" t="b">
        <f t="shared" si="260"/>
        <v>1</v>
      </c>
      <c r="AE490" t="b">
        <f t="shared" si="261"/>
        <v>1</v>
      </c>
      <c r="AF490" t="b">
        <f t="shared" si="236"/>
        <v>1</v>
      </c>
      <c r="AG490" t="b">
        <f t="shared" si="262"/>
        <v>1</v>
      </c>
      <c r="AH490" t="b">
        <f t="shared" si="237"/>
        <v>1</v>
      </c>
      <c r="AI490" t="b">
        <f t="shared" si="263"/>
        <v>1</v>
      </c>
    </row>
    <row r="491" spans="1:35" x14ac:dyDescent="0.35">
      <c r="A491">
        <v>489</v>
      </c>
      <c r="B491">
        <f t="shared" si="238"/>
        <v>120</v>
      </c>
      <c r="C491">
        <f t="shared" si="239"/>
        <v>2067</v>
      </c>
      <c r="D491">
        <f t="shared" si="240"/>
        <v>1</v>
      </c>
      <c r="E491">
        <f t="shared" si="241"/>
        <v>1</v>
      </c>
      <c r="F491">
        <f t="shared" si="242"/>
        <v>0</v>
      </c>
      <c r="G491">
        <f t="shared" si="243"/>
        <v>0</v>
      </c>
      <c r="H491" t="b">
        <f t="shared" si="244"/>
        <v>0</v>
      </c>
      <c r="I491">
        <f t="shared" si="245"/>
        <v>1</v>
      </c>
      <c r="J491">
        <f t="shared" si="246"/>
        <v>2700.1761840286231</v>
      </c>
      <c r="K491">
        <f t="shared" si="247"/>
        <v>17.632870079742847</v>
      </c>
      <c r="L491">
        <f t="shared" si="248"/>
        <v>0</v>
      </c>
      <c r="M491">
        <f t="shared" si="249"/>
        <v>0</v>
      </c>
      <c r="N491">
        <f t="shared" si="231"/>
        <v>0.13171516763686483</v>
      </c>
      <c r="O491">
        <f t="shared" si="250"/>
        <v>0.99577677859126179</v>
      </c>
      <c r="P491">
        <f t="shared" si="251"/>
        <v>2717.8090541083661</v>
      </c>
      <c r="Q491">
        <f t="shared" si="252"/>
        <v>1</v>
      </c>
      <c r="R491">
        <f t="shared" si="253"/>
        <v>1</v>
      </c>
      <c r="S491">
        <f t="shared" si="254"/>
        <v>2718.9453188041603</v>
      </c>
      <c r="T491">
        <f t="shared" si="255"/>
        <v>0</v>
      </c>
      <c r="U491">
        <f>0</f>
        <v>0</v>
      </c>
      <c r="V491">
        <f t="shared" si="256"/>
        <v>0</v>
      </c>
      <c r="W491">
        <f>0</f>
        <v>0</v>
      </c>
      <c r="X491">
        <f>0</f>
        <v>0</v>
      </c>
      <c r="Y491">
        <f t="shared" si="235"/>
        <v>0</v>
      </c>
      <c r="Z491">
        <f t="shared" si="257"/>
        <v>0</v>
      </c>
      <c r="AA491">
        <f t="shared" si="258"/>
        <v>0</v>
      </c>
      <c r="AB491">
        <f t="shared" si="259"/>
        <v>481</v>
      </c>
      <c r="AC491">
        <f>$AL$7*INDEX(I_cur,MATCH(AB491-$AL$13,cpi_u,0))/INDEX(I_cur,MATCH(AB2-$AL$13,cpi_u,0))</f>
        <v>2700.1761840286244</v>
      </c>
      <c r="AD491" t="b">
        <f t="shared" si="260"/>
        <v>1</v>
      </c>
      <c r="AE491" t="b">
        <f t="shared" si="261"/>
        <v>1</v>
      </c>
      <c r="AF491" t="b">
        <f t="shared" si="236"/>
        <v>1</v>
      </c>
      <c r="AG491" t="b">
        <f t="shared" si="262"/>
        <v>1</v>
      </c>
      <c r="AH491" t="b">
        <f t="shared" si="237"/>
        <v>1</v>
      </c>
      <c r="AI491" t="b">
        <f t="shared" si="263"/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50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35" max="35" width="80" customWidth="1"/>
    <col min="36" max="36" width="22" customWidth="1"/>
  </cols>
  <sheetData>
    <row r="1" spans="1:36" x14ac:dyDescent="0.35">
      <c r="A1" s="1" t="s">
        <v>8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17</v>
      </c>
      <c r="U1" s="1" t="s">
        <v>18</v>
      </c>
      <c r="V1" s="1" t="s">
        <v>230</v>
      </c>
      <c r="W1" s="1" t="s">
        <v>231</v>
      </c>
      <c r="X1" s="1" t="s">
        <v>232</v>
      </c>
      <c r="Y1" s="1" t="s">
        <v>233</v>
      </c>
      <c r="Z1" s="1" t="s">
        <v>234</v>
      </c>
      <c r="AA1" s="1" t="s">
        <v>235</v>
      </c>
      <c r="AB1" s="1" t="s">
        <v>236</v>
      </c>
      <c r="AC1" s="1" t="s">
        <v>237</v>
      </c>
      <c r="AD1" s="1" t="s">
        <v>238</v>
      </c>
      <c r="AE1" s="1" t="s">
        <v>239</v>
      </c>
      <c r="AF1" s="1" t="s">
        <v>240</v>
      </c>
      <c r="AG1" s="1" t="s">
        <v>241</v>
      </c>
      <c r="AI1" s="1" t="s">
        <v>242</v>
      </c>
      <c r="AJ1" s="1" t="s">
        <v>1</v>
      </c>
    </row>
    <row r="2" spans="1:36" x14ac:dyDescent="0.35">
      <c r="A2">
        <v>0</v>
      </c>
      <c r="B2">
        <f>'REC-21'!U2+'REC-22'!U2</f>
        <v>18023913.752502937</v>
      </c>
      <c r="C2">
        <f>'REC-21'!Y2+'REC-22'!Y2</f>
        <v>505767.48545863735</v>
      </c>
      <c r="D2">
        <f t="shared" ref="D2:D65" si="0">B2+C2</f>
        <v>18529681.237961575</v>
      </c>
      <c r="F2">
        <f>'OLD-21'!U2+'OLD-22'!U2</f>
        <v>16919524.02238318</v>
      </c>
      <c r="G2">
        <f>'OLD-21'!Y2+'OLD-22'!Y2</f>
        <v>490321.00947408628</v>
      </c>
      <c r="H2">
        <f t="shared" ref="H2:H65" si="1">F2+G2</f>
        <v>17409845.031857267</v>
      </c>
      <c r="J2">
        <f>'NEW-21'!U2+'NEW-22'!U2</f>
        <v>16681271.104516443</v>
      </c>
      <c r="K2">
        <f>'NEW-21'!Y2+'NEW-22'!Y2</f>
        <v>476275.66986379679</v>
      </c>
      <c r="L2">
        <f t="shared" ref="L2:L65" si="2">J2+K2</f>
        <v>17157546.774380241</v>
      </c>
      <c r="N2">
        <f>'CUR-21'!U2+'CUR-22'!U2</f>
        <v>16462379.845329273</v>
      </c>
      <c r="O2">
        <f>'CUR-21'!Y2+'CUR-22'!Y2</f>
        <v>462789.03824583028</v>
      </c>
      <c r="P2">
        <f t="shared" ref="P2:P65" si="3">N2+O2</f>
        <v>16925168.883575104</v>
      </c>
      <c r="S2">
        <f t="shared" ref="S2:S65" si="4">P2</f>
        <v>16925168.883575104</v>
      </c>
      <c r="V2">
        <f t="shared" ref="V2:V65" si="5">R3+T3*V3</f>
        <v>16611371.824558251</v>
      </c>
      <c r="AA2">
        <f>group!$AJ$37</f>
        <v>0</v>
      </c>
      <c r="AB2">
        <f>group!$AJ$38</f>
        <v>94945.705904763832</v>
      </c>
      <c r="AI2" s="1" t="s">
        <v>243</v>
      </c>
    </row>
    <row r="3" spans="1:36" x14ac:dyDescent="0.35">
      <c r="A3">
        <v>1</v>
      </c>
      <c r="B3">
        <f>'REC-21'!U3+'REC-22'!U3</f>
        <v>17925874.372349814</v>
      </c>
      <c r="C3">
        <f>'REC-21'!Y3+'REC-22'!Y3</f>
        <v>504326.59170841903</v>
      </c>
      <c r="D3">
        <f t="shared" si="0"/>
        <v>18430200.964058232</v>
      </c>
      <c r="E3">
        <f>'REC-21'!T3+'REC-22'!T3</f>
        <v>140000</v>
      </c>
      <c r="F3">
        <f>'OLD-21'!U3+'OLD-22'!U3</f>
        <v>16824847.795865282</v>
      </c>
      <c r="G3">
        <f>'OLD-21'!Y3+'OLD-22'!Y3</f>
        <v>488870.58647542965</v>
      </c>
      <c r="H3">
        <f t="shared" si="1"/>
        <v>17313718.382340711</v>
      </c>
      <c r="I3">
        <f>'OLD-21'!T3+'OLD-22'!T3</f>
        <v>137878.59607585456</v>
      </c>
      <c r="J3">
        <f>'NEW-21'!U3+'NEW-22'!U3</f>
        <v>16589970.246705271</v>
      </c>
      <c r="K3">
        <f>'NEW-21'!Y3+'NEW-22'!Y3</f>
        <v>474933.71877309948</v>
      </c>
      <c r="L3">
        <f t="shared" si="2"/>
        <v>17064903.965478372</v>
      </c>
      <c r="M3">
        <f>'NEW-21'!T3+'NEW-22'!T3</f>
        <v>133892.025339049</v>
      </c>
      <c r="N3">
        <f>'CUR-21'!U3+'CUR-22'!U3</f>
        <v>16373551.879436489</v>
      </c>
      <c r="O3">
        <f>'CUR-21'!Y3+'CUR-22'!Y3</f>
        <v>461536.37554150773</v>
      </c>
      <c r="P3">
        <f t="shared" si="3"/>
        <v>16835088.254977997</v>
      </c>
      <c r="Q3">
        <f>'CUR-21'!T3+'CUR-22'!T3</f>
        <v>133892.025339049</v>
      </c>
      <c r="R3">
        <f t="shared" ref="R3:R66" si="6">Q3</f>
        <v>133892.025339049</v>
      </c>
      <c r="S3">
        <f t="shared" si="4"/>
        <v>16835088.254977997</v>
      </c>
      <c r="T3">
        <f t="shared" ref="T3:T66" si="7">INDEX(d_L,MATCH(A3,curve_t,0))</f>
        <v>0.99726277887215875</v>
      </c>
      <c r="U3">
        <f t="shared" ref="U3:U66" si="8">INDEX(j_L,MATCH(A3,curve_t,0))</f>
        <v>2.7447340719333191E-3</v>
      </c>
      <c r="V3">
        <f t="shared" si="5"/>
        <v>16522706.099443711</v>
      </c>
      <c r="W3">
        <f t="shared" ref="W3:W66" si="9">U3*AA2</f>
        <v>0</v>
      </c>
      <c r="X3">
        <f t="shared" ref="X3:X66" si="10">AA2+W3</f>
        <v>0</v>
      </c>
      <c r="Y3">
        <f t="shared" ref="Y3:Y66" si="11">R3+V3</f>
        <v>16656598.12478276</v>
      </c>
      <c r="Z3">
        <f t="shared" ref="Z3:Z66" si="12">IF(Y3&gt;0,X3*(R3/Y3),X3)</f>
        <v>0</v>
      </c>
      <c r="AA3">
        <f t="shared" ref="AA3:AA66" si="13">X3-Z3</f>
        <v>0</v>
      </c>
      <c r="AB3">
        <f t="shared" ref="AB3:AB66" si="14">IF(S2&gt;0,AB2*(S3/S2),0)</f>
        <v>94440.377483562843</v>
      </c>
      <c r="AC3">
        <f t="shared" ref="AC3:AC66" si="15">AB2-AB3</f>
        <v>505.3284212009894</v>
      </c>
      <c r="AD3" t="b">
        <f t="shared" ref="AD3:AD66" si="16">AND(AA3&gt;=0,AB3&gt;=0)</f>
        <v>1</v>
      </c>
      <c r="AE3" t="b">
        <f>AND(ABS(AA3-(AA2+W3-Z3))&lt;=0.000000000001*(AA2+ABS(W3)+Z3),IF(A3&gt;group!$AJ$65,AA3=0,TRUE))</f>
        <v>1</v>
      </c>
      <c r="AF3" t="b">
        <f t="shared" ref="AF3:AF66" si="17">IF(AND(R3&gt;0,V3&gt;0,AA3&gt;0),ABS(Z3/R3-AA3/V3)&lt;=0.000000000001*MAX(ABS(Z3/R3),ABS(AA3/V3)),TRUE)</f>
        <v>1</v>
      </c>
      <c r="AG3" t="b">
        <f>IF(S3&gt;0,IF(group!$AJ$38&gt;0,ABS(AB3/S3-group!$AJ$38/S2)&lt;=0.000000000001*MAX(ABS(AB3/S3),ABS(group!$AJ$38/S2)),TRUE),AB3=0)</f>
        <v>1</v>
      </c>
      <c r="AI3" t="s">
        <v>244</v>
      </c>
      <c r="AJ3">
        <f>inputs!$B$59*inputs!$B$61+inputs!$C$59*inputs!$C$61</f>
        <v>18159088</v>
      </c>
    </row>
    <row r="4" spans="1:36" x14ac:dyDescent="0.35">
      <c r="A4">
        <v>2</v>
      </c>
      <c r="B4">
        <f>'REC-21'!U4+'REC-22'!U4</f>
        <v>17828251.154031061</v>
      </c>
      <c r="C4">
        <f>'REC-21'!Y4+'REC-22'!Y4</f>
        <v>502906.89733555051</v>
      </c>
      <c r="D4">
        <f t="shared" si="0"/>
        <v>18331158.051366612</v>
      </c>
      <c r="E4">
        <f>'REC-21'!T4+'REC-22'!T4</f>
        <v>139717.12784814346</v>
      </c>
      <c r="F4">
        <f>'OLD-21'!U4+'OLD-22'!U4</f>
        <v>16730526.211793695</v>
      </c>
      <c r="G4">
        <f>'OLD-21'!Y4+'OLD-22'!Y4</f>
        <v>487440.18147574132</v>
      </c>
      <c r="H4">
        <f t="shared" si="1"/>
        <v>17217966.393269435</v>
      </c>
      <c r="I4">
        <f>'OLD-21'!T4+'OLD-22'!T4</f>
        <v>137572.68549114486</v>
      </c>
      <c r="J4">
        <f>'NEW-21'!U4+'NEW-22'!U4</f>
        <v>16499008.006791309</v>
      </c>
      <c r="K4">
        <f>'NEW-21'!Y4+'NEW-22'!Y4</f>
        <v>473610.684000384</v>
      </c>
      <c r="L4">
        <f t="shared" si="2"/>
        <v>16972618.690791693</v>
      </c>
      <c r="M4">
        <f>'NEW-21'!T4+'NEW-22'!T4</f>
        <v>133606.76697792328</v>
      </c>
      <c r="N4">
        <f>'CUR-21'!U4+'CUR-22'!U4</f>
        <v>16285095.50750472</v>
      </c>
      <c r="O4">
        <f>'CUR-21'!Y4+'CUR-22'!Y4</f>
        <v>460303.33671077737</v>
      </c>
      <c r="P4">
        <f t="shared" si="3"/>
        <v>16745398.844215497</v>
      </c>
      <c r="Q4">
        <f>'CUR-21'!T4+'CUR-22'!T4</f>
        <v>133606.76697792328</v>
      </c>
      <c r="R4">
        <f t="shared" si="6"/>
        <v>133606.76697792328</v>
      </c>
      <c r="S4">
        <f t="shared" si="4"/>
        <v>16745398.844215497</v>
      </c>
      <c r="T4">
        <f t="shared" si="7"/>
        <v>0.99724514548470811</v>
      </c>
      <c r="U4">
        <f t="shared" si="8"/>
        <v>2.762464703654155E-3</v>
      </c>
      <c r="V4">
        <f t="shared" si="5"/>
        <v>16434373.640896406</v>
      </c>
      <c r="W4">
        <f t="shared" si="9"/>
        <v>0</v>
      </c>
      <c r="X4">
        <f t="shared" si="10"/>
        <v>0</v>
      </c>
      <c r="Y4">
        <f t="shared" si="11"/>
        <v>16567980.407874329</v>
      </c>
      <c r="Z4">
        <f t="shared" si="12"/>
        <v>0</v>
      </c>
      <c r="AA4">
        <f t="shared" si="13"/>
        <v>0</v>
      </c>
      <c r="AB4">
        <f t="shared" si="14"/>
        <v>93937.243690594201</v>
      </c>
      <c r="AC4">
        <f t="shared" si="15"/>
        <v>503.1337929686415</v>
      </c>
      <c r="AD4" t="b">
        <f t="shared" si="16"/>
        <v>1</v>
      </c>
      <c r="AE4" t="b">
        <f>AND(ABS(AA4-(AA3+W4-Z4))&lt;=0.000000000001*(AA3+ABS(W4)+Z4),IF(A4&gt;group!$AJ$65,AA4=0,TRUE))</f>
        <v>1</v>
      </c>
      <c r="AF4" t="b">
        <f t="shared" si="17"/>
        <v>1</v>
      </c>
      <c r="AG4" t="b">
        <f>IF(S4&gt;0,IF(group!$AJ$38&gt;0,ABS(AB4/S4-group!$AJ$38/S2)&lt;=0.000000000001*MAX(ABS(AB4/S4),ABS(group!$AJ$38/S2)),TRUE),AB4=0)</f>
        <v>1</v>
      </c>
      <c r="AI4" t="s">
        <v>245</v>
      </c>
      <c r="AJ4">
        <f>D2</f>
        <v>18529681.237961575</v>
      </c>
    </row>
    <row r="5" spans="1:36" x14ac:dyDescent="0.35">
      <c r="A5">
        <v>3</v>
      </c>
      <c r="B5">
        <f>'REC-21'!U5+'REC-22'!U5</f>
        <v>17731035.96412443</v>
      </c>
      <c r="C5">
        <f>'REC-21'!Y5+'REC-22'!Y5</f>
        <v>501508.2046490357</v>
      </c>
      <c r="D5">
        <f t="shared" si="0"/>
        <v>18232544.168773465</v>
      </c>
      <c r="E5">
        <f>'REC-21'!T5+'REC-22'!T5</f>
        <v>139434.8328614413</v>
      </c>
      <c r="F5">
        <f>'OLD-21'!U5+'OLD-22'!U5</f>
        <v>16636552.457114834</v>
      </c>
      <c r="G5">
        <f>'OLD-21'!Y5+'OLD-22'!Y5</f>
        <v>486029.62942601577</v>
      </c>
      <c r="H5">
        <f t="shared" si="1"/>
        <v>17122582.086540852</v>
      </c>
      <c r="I5">
        <f>'OLD-21'!T5+'OLD-22'!T5</f>
        <v>137267.46044577187</v>
      </c>
      <c r="J5">
        <f>'NEW-21'!U5+'NEW-22'!U5</f>
        <v>16408377.771111703</v>
      </c>
      <c r="K5">
        <f>'NEW-21'!Y5+'NEW-22'!Y5</f>
        <v>472306.40941058518</v>
      </c>
      <c r="L5">
        <f t="shared" si="2"/>
        <v>16880684.180522289</v>
      </c>
      <c r="M5">
        <f>'NEW-21'!T5+'NEW-22'!T5</f>
        <v>133322.12240981468</v>
      </c>
      <c r="N5">
        <f>'CUR-21'!U5+'CUR-22'!U5</f>
        <v>16197003.376760077</v>
      </c>
      <c r="O5">
        <f>'CUR-21'!Y5+'CUR-22'!Y5</f>
        <v>459089.75060400774</v>
      </c>
      <c r="P5">
        <f t="shared" si="3"/>
        <v>16656093.127364084</v>
      </c>
      <c r="Q5">
        <f>'CUR-21'!T5+'CUR-22'!T5</f>
        <v>133322.12240981468</v>
      </c>
      <c r="R5">
        <f t="shared" si="6"/>
        <v>133322.12240981468</v>
      </c>
      <c r="S5">
        <f t="shared" si="4"/>
        <v>16656093.127364084</v>
      </c>
      <c r="T5">
        <f t="shared" si="7"/>
        <v>0.99722773577247525</v>
      </c>
      <c r="U5">
        <f t="shared" si="8"/>
        <v>2.7799710417975021E-3</v>
      </c>
      <c r="V5">
        <f t="shared" si="5"/>
        <v>16346367.969658833</v>
      </c>
      <c r="W5">
        <f t="shared" si="9"/>
        <v>0</v>
      </c>
      <c r="X5">
        <f t="shared" si="10"/>
        <v>0</v>
      </c>
      <c r="Y5">
        <f t="shared" si="11"/>
        <v>16479690.092068648</v>
      </c>
      <c r="Z5">
        <f t="shared" si="12"/>
        <v>0</v>
      </c>
      <c r="AA5">
        <f t="shared" si="13"/>
        <v>0</v>
      </c>
      <c r="AB5">
        <f t="shared" si="14"/>
        <v>93436.262318643639</v>
      </c>
      <c r="AC5">
        <f t="shared" si="15"/>
        <v>500.98137195056188</v>
      </c>
      <c r="AD5" t="b">
        <f t="shared" si="16"/>
        <v>1</v>
      </c>
      <c r="AE5" t="b">
        <f>AND(ABS(AA5-(AA4+W5-Z5))&lt;=0.000000000001*(AA4+ABS(W5)+Z5),IF(A5&gt;group!$AJ$65,AA5=0,TRUE))</f>
        <v>1</v>
      </c>
      <c r="AF5" t="b">
        <f t="shared" si="17"/>
        <v>1</v>
      </c>
      <c r="AG5" t="b">
        <f>IF(S5&gt;0,IF(group!$AJ$38&gt;0,ABS(AB5/S5-group!$AJ$38/S2)&lt;=0.000000000001*MAX(ABS(AB5/S5),ABS(group!$AJ$38/S2)),TRUE),AB5=0)</f>
        <v>1</v>
      </c>
      <c r="AI5" t="s">
        <v>246</v>
      </c>
      <c r="AJ5">
        <f>group!$AJ$3-group!$AJ$4</f>
        <v>-370593.23796157539</v>
      </c>
    </row>
    <row r="6" spans="1:36" x14ac:dyDescent="0.35">
      <c r="A6">
        <v>4</v>
      </c>
      <c r="B6">
        <f>'REC-21'!U6+'REC-22'!U6</f>
        <v>17634220.80041676</v>
      </c>
      <c r="C6">
        <f>'REC-21'!Y6+'REC-22'!Y6</f>
        <v>500130.32044635259</v>
      </c>
      <c r="D6">
        <f t="shared" si="0"/>
        <v>18134351.120863114</v>
      </c>
      <c r="E6">
        <f>'REC-21'!T6+'REC-22'!T6</f>
        <v>139153.11385208907</v>
      </c>
      <c r="F6">
        <f>'OLD-21'!U6+'OLD-22'!U6</f>
        <v>16542919.825126156</v>
      </c>
      <c r="G6">
        <f>'OLD-21'!Y6+'OLD-22'!Y6</f>
        <v>484638.76914011629</v>
      </c>
      <c r="H6">
        <f t="shared" si="1"/>
        <v>17027558.594266273</v>
      </c>
      <c r="I6">
        <f>'OLD-21'!T6+'OLD-22'!T6</f>
        <v>136962.91938985442</v>
      </c>
      <c r="J6">
        <f>'NEW-21'!U6+'NEW-22'!U6</f>
        <v>16318073.029025771</v>
      </c>
      <c r="K6">
        <f>'NEW-21'!Y6+'NEW-22'!Y6</f>
        <v>471020.74251660571</v>
      </c>
      <c r="L6">
        <f t="shared" si="2"/>
        <v>16789093.771542378</v>
      </c>
      <c r="M6">
        <f>'NEW-21'!T6+'NEW-22'!T6</f>
        <v>133038.0903024502</v>
      </c>
      <c r="N6">
        <f>'CUR-21'!U6+'CUR-22'!U6</f>
        <v>16109268.250587529</v>
      </c>
      <c r="O6">
        <f>'CUR-21'!Y6+'CUR-22'!Y6</f>
        <v>457895.45014146727</v>
      </c>
      <c r="P6">
        <f t="shared" si="3"/>
        <v>16567163.700728996</v>
      </c>
      <c r="Q6">
        <f>'CUR-21'!T6+'CUR-22'!T6</f>
        <v>133038.0903024502</v>
      </c>
      <c r="R6">
        <f t="shared" si="6"/>
        <v>133038.0903024502</v>
      </c>
      <c r="S6">
        <f t="shared" si="4"/>
        <v>16567163.700728996</v>
      </c>
      <c r="T6">
        <f t="shared" si="7"/>
        <v>0.99721054723089775</v>
      </c>
      <c r="U6">
        <f t="shared" si="8"/>
        <v>2.7972555814297362E-3</v>
      </c>
      <c r="V6">
        <f t="shared" si="5"/>
        <v>16258682.706854975</v>
      </c>
      <c r="W6">
        <f t="shared" si="9"/>
        <v>0</v>
      </c>
      <c r="X6">
        <f t="shared" si="10"/>
        <v>0</v>
      </c>
      <c r="Y6">
        <f t="shared" si="11"/>
        <v>16391720.797157425</v>
      </c>
      <c r="Z6">
        <f t="shared" si="12"/>
        <v>0</v>
      </c>
      <c r="AA6">
        <f t="shared" si="13"/>
        <v>0</v>
      </c>
      <c r="AB6">
        <f t="shared" si="14"/>
        <v>92937.391834948299</v>
      </c>
      <c r="AC6">
        <f t="shared" si="15"/>
        <v>498.87048369534023</v>
      </c>
      <c r="AD6" t="b">
        <f t="shared" si="16"/>
        <v>1</v>
      </c>
      <c r="AE6" t="b">
        <f>AND(ABS(AA6-(AA5+W6-Z6))&lt;=0.000000000001*(AA5+ABS(W6)+Z6),IF(A6&gt;group!$AJ$65,AA6=0,TRUE))</f>
        <v>1</v>
      </c>
      <c r="AF6" t="b">
        <f t="shared" si="17"/>
        <v>1</v>
      </c>
      <c r="AG6" t="b">
        <f>IF(S6&gt;0,IF(group!$AJ$38&gt;0,ABS(AB6/S6-group!$AJ$38/S2)&lt;=0.000000000001*MAX(ABS(AB6/S6),ABS(group!$AJ$38/S2)),TRUE),AB6=0)</f>
        <v>1</v>
      </c>
      <c r="AI6" t="s">
        <v>247</v>
      </c>
      <c r="AJ6">
        <f>IF(group!$AJ$5&gt;0,group!$AJ$5,0)</f>
        <v>0</v>
      </c>
    </row>
    <row r="7" spans="1:36" x14ac:dyDescent="0.35">
      <c r="A7">
        <v>5</v>
      </c>
      <c r="B7">
        <f>'REC-21'!U7+'REC-22'!U7</f>
        <v>17537797.789341442</v>
      </c>
      <c r="C7">
        <f>'REC-21'!Y7+'REC-22'!Y7</f>
        <v>498773.05592715211</v>
      </c>
      <c r="D7">
        <f t="shared" si="0"/>
        <v>18036570.845268596</v>
      </c>
      <c r="E7">
        <f>'REC-21'!T7+'REC-22'!T7</f>
        <v>138871.96963474498</v>
      </c>
      <c r="F7">
        <f>'OLD-21'!U7+'OLD-22'!U7</f>
        <v>16449621.713462809</v>
      </c>
      <c r="G7">
        <f>'OLD-21'!Y7+'OLD-22'!Y7</f>
        <v>483267.44322360371</v>
      </c>
      <c r="H7">
        <f t="shared" si="1"/>
        <v>16932889.156686414</v>
      </c>
      <c r="I7">
        <f>'OLD-21'!T7+'OLD-22'!T7</f>
        <v>136659.06077704212</v>
      </c>
      <c r="J7">
        <f>'NEW-21'!U7+'NEW-22'!U7</f>
        <v>16228087.370967111</v>
      </c>
      <c r="K7">
        <f>'NEW-21'!Y7+'NEW-22'!Y7</f>
        <v>469753.5344122703</v>
      </c>
      <c r="L7">
        <f t="shared" si="2"/>
        <v>16697840.905379381</v>
      </c>
      <c r="M7">
        <f>'NEW-21'!T7+'NEW-22'!T7</f>
        <v>132754.66932647052</v>
      </c>
      <c r="N7">
        <f>'CUR-21'!U7+'CUR-22'!U7</f>
        <v>16021883.006255565</v>
      </c>
      <c r="O7">
        <f>'CUR-21'!Y7+'CUR-22'!Y7</f>
        <v>456720.27223673789</v>
      </c>
      <c r="P7">
        <f t="shared" si="3"/>
        <v>16478603.278492304</v>
      </c>
      <c r="Q7">
        <f>'CUR-21'!T7+'CUR-22'!T7</f>
        <v>132754.66932647052</v>
      </c>
      <c r="R7">
        <f t="shared" si="6"/>
        <v>132754.66932647052</v>
      </c>
      <c r="S7">
        <f t="shared" si="4"/>
        <v>16478603.278492304</v>
      </c>
      <c r="T7">
        <f t="shared" si="7"/>
        <v>0.99719357738172354</v>
      </c>
      <c r="U7">
        <f t="shared" si="8"/>
        <v>2.8143207918016611E-3</v>
      </c>
      <c r="V7">
        <f t="shared" si="5"/>
        <v>16171311.572091617</v>
      </c>
      <c r="W7">
        <f t="shared" si="9"/>
        <v>0</v>
      </c>
      <c r="X7">
        <f t="shared" si="10"/>
        <v>0</v>
      </c>
      <c r="Y7">
        <f t="shared" si="11"/>
        <v>16304066.241418088</v>
      </c>
      <c r="Z7">
        <f t="shared" si="12"/>
        <v>0</v>
      </c>
      <c r="AA7">
        <f t="shared" si="13"/>
        <v>0</v>
      </c>
      <c r="AB7">
        <f t="shared" si="14"/>
        <v>92440.591368003079</v>
      </c>
      <c r="AC7">
        <f t="shared" si="15"/>
        <v>496.80046694522025</v>
      </c>
      <c r="AD7" t="b">
        <f t="shared" si="16"/>
        <v>1</v>
      </c>
      <c r="AE7" t="b">
        <f>AND(ABS(AA7-(AA6+W7-Z7))&lt;=0.000000000001*(AA6+ABS(W7)+Z7),IF(A7&gt;group!$AJ$65,AA7=0,TRUE))</f>
        <v>1</v>
      </c>
      <c r="AF7" t="b">
        <f t="shared" si="17"/>
        <v>1</v>
      </c>
      <c r="AG7" t="b">
        <f>IF(S7&gt;0,IF(group!$AJ$38&gt;0,ABS(AB7/S7-group!$AJ$38/S2)&lt;=0.000000000001*MAX(ABS(AB7/S7),ABS(group!$AJ$38/S2)),TRUE),AB7=0)</f>
        <v>1</v>
      </c>
      <c r="AI7" t="s">
        <v>248</v>
      </c>
      <c r="AJ7">
        <f>MAX(0,group!$AJ$4-group!$AJ$3)</f>
        <v>370593.23796157539</v>
      </c>
    </row>
    <row r="8" spans="1:36" x14ac:dyDescent="0.35">
      <c r="A8">
        <v>6</v>
      </c>
      <c r="B8">
        <f>'REC-21'!U8+'REC-22'!U8</f>
        <v>17441759.183473159</v>
      </c>
      <c r="C8">
        <f>'REC-21'!Y8+'REC-22'!Y8</f>
        <v>497436.22660900047</v>
      </c>
      <c r="D8">
        <f t="shared" si="0"/>
        <v>17939195.410082158</v>
      </c>
      <c r="E8">
        <f>'REC-21'!T8+'REC-22'!T8</f>
        <v>138591.39902652486</v>
      </c>
      <c r="F8">
        <f>'OLD-21'!U8+'OLD-22'!U8</f>
        <v>16356651.622127501</v>
      </c>
      <c r="G8">
        <f>'OLD-21'!Y8+'OLD-22'!Y8</f>
        <v>481915.49800418946</v>
      </c>
      <c r="H8">
        <f t="shared" si="1"/>
        <v>16838567.12013169</v>
      </c>
      <c r="I8">
        <f>'OLD-21'!T8+'OLD-22'!T8</f>
        <v>136355.88306450745</v>
      </c>
      <c r="J8">
        <f>'NEW-21'!U8+'NEW-22'!U8</f>
        <v>16138414.486537457</v>
      </c>
      <c r="K8">
        <f>'NEW-21'!Y8+'NEW-22'!Y8</f>
        <v>468504.6397068082</v>
      </c>
      <c r="L8">
        <f t="shared" si="2"/>
        <v>16606919.126244266</v>
      </c>
      <c r="M8">
        <f>'NEW-21'!T8+'NEW-22'!T8</f>
        <v>132471.8581554236</v>
      </c>
      <c r="N8">
        <f>'CUR-21'!U8+'CUR-22'!U8</f>
        <v>15934840.632691512</v>
      </c>
      <c r="O8">
        <f>'CUR-21'!Y8+'CUR-22'!Y8</f>
        <v>455564.05772194907</v>
      </c>
      <c r="P8">
        <f t="shared" si="3"/>
        <v>16390404.69041346</v>
      </c>
      <c r="Q8">
        <f>'CUR-21'!T8+'CUR-22'!T8</f>
        <v>132471.8581554236</v>
      </c>
      <c r="R8">
        <f t="shared" si="6"/>
        <v>132471.8581554236</v>
      </c>
      <c r="S8">
        <f t="shared" si="4"/>
        <v>16390404.69041346</v>
      </c>
      <c r="T8">
        <f t="shared" si="7"/>
        <v>0.99717682377274797</v>
      </c>
      <c r="U8">
        <f t="shared" si="8"/>
        <v>2.8311691165974207E-3</v>
      </c>
      <c r="V8">
        <f t="shared" si="5"/>
        <v>16084248.381600345</v>
      </c>
      <c r="W8">
        <f t="shared" si="9"/>
        <v>0</v>
      </c>
      <c r="X8">
        <f t="shared" si="10"/>
        <v>0</v>
      </c>
      <c r="Y8">
        <f t="shared" si="11"/>
        <v>16216720.239755768</v>
      </c>
      <c r="Z8">
        <f t="shared" si="12"/>
        <v>0</v>
      </c>
      <c r="AA8">
        <f t="shared" si="13"/>
        <v>0</v>
      </c>
      <c r="AB8">
        <f t="shared" si="14"/>
        <v>91945.820694661335</v>
      </c>
      <c r="AC8">
        <f t="shared" si="15"/>
        <v>494.77067334174353</v>
      </c>
      <c r="AD8" t="b">
        <f t="shared" si="16"/>
        <v>1</v>
      </c>
      <c r="AE8" t="b">
        <f>AND(ABS(AA8-(AA7+W8-Z8))&lt;=0.000000000001*(AA7+ABS(W8)+Z8),IF(A8&gt;group!$AJ$65,AA8=0,TRUE))</f>
        <v>1</v>
      </c>
      <c r="AF8" t="b">
        <f t="shared" si="17"/>
        <v>1</v>
      </c>
      <c r="AG8" t="b">
        <f>IF(S8&gt;0,IF(group!$AJ$38&gt;0,ABS(AB8/S8-group!$AJ$38/S2)&lt;=0.000000000001*MAX(ABS(AB8/S8),ABS(group!$AJ$38/S2)),TRUE),AB8=0)</f>
        <v>1</v>
      </c>
      <c r="AI8" t="s">
        <v>249</v>
      </c>
      <c r="AJ8" t="b">
        <f>inputs!$B$59*inputs!$B$61-('REC-21'!$AO$2+'REC-21'!$AO$3)&lt;0</f>
        <v>1</v>
      </c>
    </row>
    <row r="9" spans="1:36" x14ac:dyDescent="0.35">
      <c r="A9">
        <v>7</v>
      </c>
      <c r="B9">
        <f>'REC-21'!U9+'REC-22'!U9</f>
        <v>17346097.359078441</v>
      </c>
      <c r="C9">
        <f>'REC-21'!Y9+'REC-22'!Y9</f>
        <v>496119.65224507637</v>
      </c>
      <c r="D9">
        <f t="shared" si="0"/>
        <v>17842217.011323519</v>
      </c>
      <c r="E9">
        <f>'REC-21'!T9+'REC-22'!T9</f>
        <v>138311.40084699693</v>
      </c>
      <c r="F9">
        <f>'OLD-21'!U9+'OLD-22'!U9</f>
        <v>16264003.151562588</v>
      </c>
      <c r="G9">
        <f>'OLD-21'!Y9+'OLD-22'!Y9</f>
        <v>480582.78346374875</v>
      </c>
      <c r="H9">
        <f t="shared" si="1"/>
        <v>16744585.935026336</v>
      </c>
      <c r="I9">
        <f>'OLD-21'!T9+'OLD-22'!T9</f>
        <v>136053.38471293746</v>
      </c>
      <c r="J9">
        <f>'NEW-21'!U9+'NEW-22'!U9</f>
        <v>16049048.162641412</v>
      </c>
      <c r="K9">
        <f>'NEW-21'!Y9+'NEW-22'!Y9</f>
        <v>467273.91646079964</v>
      </c>
      <c r="L9">
        <f t="shared" si="2"/>
        <v>16516322.079102211</v>
      </c>
      <c r="M9">
        <f>'NEW-21'!T9+'NEW-22'!T9</f>
        <v>132189.65546575835</v>
      </c>
      <c r="N9">
        <f>'CUR-21'!U9+'CUR-22'!U9</f>
        <v>15848134.228306197</v>
      </c>
      <c r="O9">
        <f>'CUR-21'!Y9+'CUR-22'!Y9</f>
        <v>454426.65127474372</v>
      </c>
      <c r="P9">
        <f t="shared" si="3"/>
        <v>16302560.879580941</v>
      </c>
      <c r="Q9">
        <f>'CUR-21'!T9+'CUR-22'!T9</f>
        <v>132189.65546575835</v>
      </c>
      <c r="R9">
        <f t="shared" si="6"/>
        <v>132189.65546575835</v>
      </c>
      <c r="S9">
        <f t="shared" si="4"/>
        <v>16302560.879580941</v>
      </c>
      <c r="T9">
        <f t="shared" si="7"/>
        <v>0.99716028397754519</v>
      </c>
      <c r="U9">
        <f t="shared" si="8"/>
        <v>2.8478029741894062E-3</v>
      </c>
      <c r="V9">
        <f t="shared" si="5"/>
        <v>15997487.046419317</v>
      </c>
      <c r="W9">
        <f t="shared" si="9"/>
        <v>0</v>
      </c>
      <c r="X9">
        <f t="shared" si="10"/>
        <v>0</v>
      </c>
      <c r="Y9">
        <f t="shared" si="11"/>
        <v>16129676.701885074</v>
      </c>
      <c r="Z9">
        <f t="shared" si="12"/>
        <v>0</v>
      </c>
      <c r="AA9">
        <f t="shared" si="13"/>
        <v>0</v>
      </c>
      <c r="AB9">
        <f t="shared" si="14"/>
        <v>91453.040227522128</v>
      </c>
      <c r="AC9">
        <f t="shared" si="15"/>
        <v>492.78046713920776</v>
      </c>
      <c r="AD9" t="b">
        <f t="shared" si="16"/>
        <v>1</v>
      </c>
      <c r="AE9" t="b">
        <f>AND(ABS(AA9-(AA8+W9-Z9))&lt;=0.000000000001*(AA8+ABS(W9)+Z9),IF(A9&gt;group!$AJ$65,AA9=0,TRUE))</f>
        <v>1</v>
      </c>
      <c r="AF9" t="b">
        <f t="shared" si="17"/>
        <v>1</v>
      </c>
      <c r="AG9" t="b">
        <f>IF(S9&gt;0,IF(group!$AJ$38&gt;0,ABS(AB9/S9-group!$AJ$38/S2)&lt;=0.000000000001*MAX(ABS(AB9/S9),ABS(group!$AJ$38/S2)),TRUE),AB9=0)</f>
        <v>1</v>
      </c>
      <c r="AI9" t="s">
        <v>250</v>
      </c>
      <c r="AJ9" t="b">
        <f>inputs!$C$59*inputs!$C$61-('REC-22'!$AO$2+'REC-22'!$AO$3)&lt;0</f>
        <v>1</v>
      </c>
    </row>
    <row r="10" spans="1:36" x14ac:dyDescent="0.35">
      <c r="A10">
        <v>8</v>
      </c>
      <c r="B10">
        <f>'REC-21'!U10+'REC-22'!U10</f>
        <v>17250804.813720644</v>
      </c>
      <c r="C10">
        <f>'REC-21'!Y10+'REC-22'!Y10</f>
        <v>494823.1567438012</v>
      </c>
      <c r="D10">
        <f t="shared" si="0"/>
        <v>17745627.970464446</v>
      </c>
      <c r="E10">
        <f>'REC-21'!T10+'REC-22'!T10</f>
        <v>138031.97391817695</v>
      </c>
      <c r="F10">
        <f>'OLD-21'!U10+'OLD-22'!U10</f>
        <v>16171670.000763282</v>
      </c>
      <c r="G10">
        <f>'OLD-21'!Y10+'OLD-22'!Y10</f>
        <v>479269.15317186236</v>
      </c>
      <c r="H10">
        <f t="shared" si="1"/>
        <v>16650939.153935144</v>
      </c>
      <c r="I10">
        <f>'OLD-21'!T10+'OLD-22'!T10</f>
        <v>135751.564186526</v>
      </c>
      <c r="J10">
        <f>'NEW-21'!U10+'NEW-22'!U10</f>
        <v>15959982.281660954</v>
      </c>
      <c r="K10">
        <f>'NEW-21'!Y10+'NEW-22'!Y10</f>
        <v>466061.22612357046</v>
      </c>
      <c r="L10">
        <f t="shared" si="2"/>
        <v>16426043.507784523</v>
      </c>
      <c r="M10">
        <f>'NEW-21'!T10+'NEW-22'!T10</f>
        <v>131908.05993681806</v>
      </c>
      <c r="N10">
        <f>'CUR-21'!U10+'CUR-22'!U10</f>
        <v>15761756.998866722</v>
      </c>
      <c r="O10">
        <f>'CUR-21'!Y10+'CUR-22'!Y10</f>
        <v>453307.90134696243</v>
      </c>
      <c r="P10">
        <f t="shared" si="3"/>
        <v>16215064.900213685</v>
      </c>
      <c r="Q10">
        <f>'CUR-21'!T10+'CUR-22'!T10</f>
        <v>131908.05993681806</v>
      </c>
      <c r="R10">
        <f t="shared" si="6"/>
        <v>131908.05993681806</v>
      </c>
      <c r="S10">
        <f t="shared" si="4"/>
        <v>16215064.900213685</v>
      </c>
      <c r="T10">
        <f t="shared" si="7"/>
        <v>0.99714395559520719</v>
      </c>
      <c r="U10">
        <f t="shared" si="8"/>
        <v>2.8642247578867241E-3</v>
      </c>
      <c r="V10">
        <f t="shared" si="5"/>
        <v>15911021.570613788</v>
      </c>
      <c r="W10">
        <f t="shared" si="9"/>
        <v>0</v>
      </c>
      <c r="X10">
        <f t="shared" si="10"/>
        <v>0</v>
      </c>
      <c r="Y10">
        <f t="shared" si="11"/>
        <v>16042929.630550606</v>
      </c>
      <c r="Z10">
        <f t="shared" si="12"/>
        <v>0</v>
      </c>
      <c r="AA10">
        <f t="shared" si="13"/>
        <v>0</v>
      </c>
      <c r="AB10">
        <f t="shared" si="14"/>
        <v>90962.21100259696</v>
      </c>
      <c r="AC10">
        <f t="shared" si="15"/>
        <v>490.82922492516809</v>
      </c>
      <c r="AD10" t="b">
        <f t="shared" si="16"/>
        <v>1</v>
      </c>
      <c r="AE10" t="b">
        <f>AND(ABS(AA10-(AA9+W10-Z10))&lt;=0.000000000001*(AA9+ABS(W10)+Z10),IF(A10&gt;group!$AJ$65,AA10=0,TRUE))</f>
        <v>1</v>
      </c>
      <c r="AF10" t="b">
        <f t="shared" si="17"/>
        <v>1</v>
      </c>
      <c r="AG10" t="b">
        <f>IF(S10&gt;0,IF(group!$AJ$38&gt;0,ABS(AB10/S10-group!$AJ$38/S2)&lt;=0.000000000001*MAX(ABS(AB10/S10),ABS(group!$AJ$38/S2)),TRUE),AB10=0)</f>
        <v>1</v>
      </c>
      <c r="AI10" t="s">
        <v>251</v>
      </c>
      <c r="AJ10">
        <f>SUMPRODUCT((A2:A503&gt;=1)*(A2:A503&lt;=inputs!$B$14)*E2:E503)</f>
        <v>1661301.818742607</v>
      </c>
    </row>
    <row r="11" spans="1:36" x14ac:dyDescent="0.35">
      <c r="A11">
        <v>9</v>
      </c>
      <c r="B11">
        <f>'REC-21'!U11+'REC-22'!U11</f>
        <v>17155874.163917836</v>
      </c>
      <c r="C11">
        <f>'REC-21'!Y11+'REC-22'!Y11</f>
        <v>493328.97728363005</v>
      </c>
      <c r="D11">
        <f t="shared" si="0"/>
        <v>17649203.141201466</v>
      </c>
      <c r="E11">
        <f>'REC-21'!T11+'REC-22'!T11</f>
        <v>137753.11706452275</v>
      </c>
      <c r="F11">
        <f>'OLD-21'!U11+'OLD-22'!U11</f>
        <v>16079645.965430994</v>
      </c>
      <c r="G11">
        <f>'OLD-21'!Y11+'OLD-22'!Y11</f>
        <v>477751.8498819556</v>
      </c>
      <c r="H11">
        <f t="shared" si="1"/>
        <v>16557397.81531295</v>
      </c>
      <c r="I11">
        <f>'OLD-21'!T11+'OLD-22'!T11</f>
        <v>135450.41995296537</v>
      </c>
      <c r="J11">
        <f>'NEW-21'!U11+'NEW-22'!U11</f>
        <v>15871210.819668733</v>
      </c>
      <c r="K11">
        <f>'NEW-21'!Y11+'NEW-22'!Y11</f>
        <v>464654.89042731049</v>
      </c>
      <c r="L11">
        <f t="shared" si="2"/>
        <v>16335865.710096043</v>
      </c>
      <c r="M11">
        <f>'NEW-21'!T11+'NEW-22'!T11</f>
        <v>131627.07025083419</v>
      </c>
      <c r="N11">
        <f>'CUR-21'!U11+'CUR-22'!U11</f>
        <v>15675702.255416151</v>
      </c>
      <c r="O11">
        <f>'CUR-21'!Y11+'CUR-22'!Y11</f>
        <v>452001.30979392631</v>
      </c>
      <c r="P11">
        <f t="shared" si="3"/>
        <v>16127703.565210078</v>
      </c>
      <c r="Q11">
        <f>'CUR-21'!T11+'CUR-22'!T11</f>
        <v>131627.07025083419</v>
      </c>
      <c r="R11">
        <f t="shared" si="6"/>
        <v>131627.07025083419</v>
      </c>
      <c r="S11">
        <f t="shared" si="4"/>
        <v>16127703.565210078</v>
      </c>
      <c r="T11">
        <f t="shared" si="7"/>
        <v>0.99712783625008516</v>
      </c>
      <c r="U11">
        <f t="shared" si="8"/>
        <v>2.8804368361796673E-3</v>
      </c>
      <c r="V11">
        <f t="shared" si="5"/>
        <v>15824846.04953441</v>
      </c>
      <c r="W11">
        <f t="shared" si="9"/>
        <v>0</v>
      </c>
      <c r="X11">
        <f t="shared" si="10"/>
        <v>0</v>
      </c>
      <c r="Y11">
        <f t="shared" si="11"/>
        <v>15956473.119785244</v>
      </c>
      <c r="Z11">
        <f t="shared" si="12"/>
        <v>0</v>
      </c>
      <c r="AA11">
        <f t="shared" si="13"/>
        <v>0</v>
      </c>
      <c r="AB11">
        <f t="shared" si="14"/>
        <v>90472.137096820486</v>
      </c>
      <c r="AC11">
        <f t="shared" si="15"/>
        <v>490.07390577647311</v>
      </c>
      <c r="AD11" t="b">
        <f t="shared" si="16"/>
        <v>1</v>
      </c>
      <c r="AE11" t="b">
        <f>AND(ABS(AA11-(AA10+W11-Z11))&lt;=0.000000000001*(AA10+ABS(W11)+Z11),IF(A11&gt;group!$AJ$65,AA11=0,TRUE))</f>
        <v>1</v>
      </c>
      <c r="AF11" t="b">
        <f t="shared" si="17"/>
        <v>1</v>
      </c>
      <c r="AG11" t="b">
        <f>IF(S11&gt;0,IF(group!$AJ$38&gt;0,ABS(AB11/S11-group!$AJ$38/S2)&lt;=0.000000000001*MAX(ABS(AB11/S11),ABS(group!$AJ$38/S2)),TRUE),AB11=0)</f>
        <v>1</v>
      </c>
      <c r="AI11" s="1" t="s">
        <v>252</v>
      </c>
    </row>
    <row r="12" spans="1:36" x14ac:dyDescent="0.35">
      <c r="A12">
        <v>10</v>
      </c>
      <c r="B12">
        <f>'REC-21'!U12+'REC-22'!U12</f>
        <v>17061324.255249001</v>
      </c>
      <c r="C12">
        <f>'REC-21'!Y12+'REC-22'!Y12</f>
        <v>491855.36745787266</v>
      </c>
      <c r="D12">
        <f t="shared" si="0"/>
        <v>17553179.622706875</v>
      </c>
      <c r="E12">
        <f>'REC-21'!T12+'REC-22'!T12</f>
        <v>137448.91551156476</v>
      </c>
      <c r="F12">
        <f>'OLD-21'!U12+'OLD-22'!U12</f>
        <v>15987952.87581468</v>
      </c>
      <c r="G12">
        <f>'OLD-21'!Y12+'OLD-22'!Y12</f>
        <v>476254.20690717245</v>
      </c>
      <c r="H12">
        <f t="shared" si="1"/>
        <v>16464207.082721852</v>
      </c>
      <c r="I12">
        <f>'OLD-21'!T12+'OLD-22'!T12</f>
        <v>135122.23373813168</v>
      </c>
      <c r="J12">
        <f>'NEW-21'!U12+'NEW-22'!U12</f>
        <v>15782754.013559647</v>
      </c>
      <c r="K12">
        <f>'NEW-21'!Y12+'NEW-22'!Y12</f>
        <v>463267.10394890857</v>
      </c>
      <c r="L12">
        <f t="shared" si="2"/>
        <v>16246021.117508555</v>
      </c>
      <c r="M12">
        <f>'NEW-21'!T12+'NEW-22'!T12</f>
        <v>131320.72867130439</v>
      </c>
      <c r="N12">
        <f>'CUR-21'!U12+'CUR-22'!U12</f>
        <v>15589989.587154619</v>
      </c>
      <c r="O12">
        <f>'CUR-21'!Y12+'CUR-22'!Y12</f>
        <v>450713.80636700091</v>
      </c>
      <c r="P12">
        <f t="shared" si="3"/>
        <v>16040703.39352162</v>
      </c>
      <c r="Q12">
        <f>'CUR-21'!T12+'CUR-22'!T12</f>
        <v>131320.72867130439</v>
      </c>
      <c r="R12">
        <f t="shared" si="6"/>
        <v>131320.72867130439</v>
      </c>
      <c r="S12">
        <f t="shared" si="4"/>
        <v>16040703.39352162</v>
      </c>
      <c r="T12">
        <f t="shared" si="7"/>
        <v>0.99711192359153233</v>
      </c>
      <c r="U12">
        <f t="shared" si="8"/>
        <v>2.896441552985296E-3</v>
      </c>
      <c r="V12">
        <f t="shared" si="5"/>
        <v>15738980.699715281</v>
      </c>
      <c r="W12">
        <f t="shared" si="9"/>
        <v>0</v>
      </c>
      <c r="X12">
        <f t="shared" si="10"/>
        <v>0</v>
      </c>
      <c r="Y12">
        <f t="shared" si="11"/>
        <v>15870301.428386586</v>
      </c>
      <c r="Z12">
        <f t="shared" si="12"/>
        <v>0</v>
      </c>
      <c r="AA12">
        <f t="shared" si="13"/>
        <v>0</v>
      </c>
      <c r="AB12">
        <f t="shared" si="14"/>
        <v>89984.089221397953</v>
      </c>
      <c r="AC12">
        <f t="shared" si="15"/>
        <v>488.04787542253325</v>
      </c>
      <c r="AD12" t="b">
        <f t="shared" si="16"/>
        <v>1</v>
      </c>
      <c r="AE12" t="b">
        <f>AND(ABS(AA12-(AA11+W12-Z12))&lt;=0.000000000001*(AA11+ABS(W12)+Z12),IF(A12&gt;group!$AJ$65,AA12=0,TRUE))</f>
        <v>1</v>
      </c>
      <c r="AF12" t="b">
        <f t="shared" si="17"/>
        <v>1</v>
      </c>
      <c r="AG12" t="b">
        <f>IF(S12&gt;0,IF(group!$AJ$38&gt;0,ABS(AB12/S12-group!$AJ$38/S2)&lt;=0.000000000001*MAX(ABS(AB12/S12),ABS(group!$AJ$38/S2)),TRUE),AB12=0)</f>
        <v>1</v>
      </c>
      <c r="AI12" t="s">
        <v>253</v>
      </c>
      <c r="AJ12">
        <f>inputs!$B$45</f>
        <v>0</v>
      </c>
    </row>
    <row r="13" spans="1:36" x14ac:dyDescent="0.35">
      <c r="A13">
        <v>11</v>
      </c>
      <c r="B13">
        <f>'REC-21'!U13+'REC-22'!U13</f>
        <v>16967147.88525806</v>
      </c>
      <c r="C13">
        <f>'REC-21'!Y13+'REC-22'!Y13</f>
        <v>490402.1480118559</v>
      </c>
      <c r="D13">
        <f t="shared" si="0"/>
        <v>17457550.033269916</v>
      </c>
      <c r="E13">
        <f>'REC-21'!T13+'REC-22'!T13</f>
        <v>137145.39980526257</v>
      </c>
      <c r="F13">
        <f>'OLD-21'!U13+'OLD-22'!U13</f>
        <v>15896584.654886801</v>
      </c>
      <c r="G13">
        <f>'OLD-21'!Y13+'OLD-22'!Y13</f>
        <v>474776.07367105375</v>
      </c>
      <c r="H13">
        <f t="shared" si="1"/>
        <v>16371360.728557855</v>
      </c>
      <c r="I13">
        <f>'OLD-21'!T13+'OLD-22'!T13</f>
        <v>134794.85974693223</v>
      </c>
      <c r="J13">
        <f>'NEW-21'!U13+'NEW-22'!U13</f>
        <v>15694605.970006546</v>
      </c>
      <c r="K13">
        <f>'NEW-21'!Y13+'NEW-22'!Y13</f>
        <v>461897.72451401898</v>
      </c>
      <c r="L13">
        <f t="shared" si="2"/>
        <v>16156503.694520565</v>
      </c>
      <c r="M13">
        <f>'NEW-21'!T13+'NEW-22'!T13</f>
        <v>131015.11518949344</v>
      </c>
      <c r="N13">
        <f>'CUR-21'!U13+'CUR-22'!U13</f>
        <v>15504612.463894032</v>
      </c>
      <c r="O13">
        <f>'CUR-21'!Y13+'CUR-22'!Y13</f>
        <v>449445.23583416094</v>
      </c>
      <c r="P13">
        <f t="shared" si="3"/>
        <v>15954057.699728193</v>
      </c>
      <c r="Q13">
        <f>'CUR-21'!T13+'CUR-22'!T13</f>
        <v>131015.11518949344</v>
      </c>
      <c r="R13">
        <f t="shared" si="6"/>
        <v>131015.11518949344</v>
      </c>
      <c r="S13">
        <f t="shared" si="4"/>
        <v>15954057.699728193</v>
      </c>
      <c r="T13">
        <f t="shared" si="7"/>
        <v>0.99709621529364856</v>
      </c>
      <c r="U13">
        <f t="shared" si="8"/>
        <v>2.9122412278901333E-3</v>
      </c>
      <c r="V13">
        <f t="shared" si="5"/>
        <v>15653419.745384535</v>
      </c>
      <c r="W13">
        <f t="shared" si="9"/>
        <v>0</v>
      </c>
      <c r="X13">
        <f t="shared" si="10"/>
        <v>0</v>
      </c>
      <c r="Y13">
        <f t="shared" si="11"/>
        <v>15784434.860574028</v>
      </c>
      <c r="Z13">
        <f t="shared" si="12"/>
        <v>0</v>
      </c>
      <c r="AA13">
        <f t="shared" si="13"/>
        <v>0</v>
      </c>
      <c r="AB13">
        <f t="shared" si="14"/>
        <v>89498.029872896659</v>
      </c>
      <c r="AC13">
        <f t="shared" si="15"/>
        <v>486.05934850129415</v>
      </c>
      <c r="AD13" t="b">
        <f t="shared" si="16"/>
        <v>1</v>
      </c>
      <c r="AE13" t="b">
        <f>AND(ABS(AA13-(AA12+W13-Z13))&lt;=0.000000000001*(AA12+ABS(W13)+Z13),IF(A13&gt;group!$AJ$65,AA13=0,TRUE))</f>
        <v>1</v>
      </c>
      <c r="AF13" t="b">
        <f t="shared" si="17"/>
        <v>1</v>
      </c>
      <c r="AG13" t="b">
        <f>IF(S13&gt;0,IF(group!$AJ$38&gt;0,ABS(AB13/S13-group!$AJ$38/S2)&lt;=0.000000000001*MAX(ABS(AB13/S13),ABS(group!$AJ$38/S2)),TRUE),AB13=0)</f>
        <v>1</v>
      </c>
      <c r="AI13" t="s">
        <v>254</v>
      </c>
      <c r="AJ13">
        <f>inputs!$B$46</f>
        <v>370593.23796157539</v>
      </c>
    </row>
    <row r="14" spans="1:36" x14ac:dyDescent="0.35">
      <c r="A14">
        <v>12</v>
      </c>
      <c r="B14">
        <f>'REC-21'!U14+'REC-22'!U14</f>
        <v>16873337.965397228</v>
      </c>
      <c r="C14">
        <f>'REC-21'!Y14+'REC-22'!Y14</f>
        <v>488878.32506329234</v>
      </c>
      <c r="D14">
        <f t="shared" si="0"/>
        <v>17362216.290460519</v>
      </c>
      <c r="E14">
        <f>'REC-21'!T14+'REC-22'!T14</f>
        <v>136842.56837313928</v>
      </c>
      <c r="F14">
        <f>'OLD-21'!U14+'OLD-22'!U14</f>
        <v>15805535.318655331</v>
      </c>
      <c r="G14">
        <f>'OLD-21'!Y14+'OLD-22'!Y14</f>
        <v>473221.27637647343</v>
      </c>
      <c r="H14">
        <f t="shared" si="1"/>
        <v>16278756.595031803</v>
      </c>
      <c r="I14">
        <f>'OLD-21'!T14+'OLD-22'!T14</f>
        <v>134468.29593422136</v>
      </c>
      <c r="J14">
        <f>'NEW-21'!U14+'NEW-22'!U14</f>
        <v>15606760.885746872</v>
      </c>
      <c r="K14">
        <f>'NEW-21'!Y14+'NEW-22'!Y14</f>
        <v>460456.72329379979</v>
      </c>
      <c r="L14">
        <f t="shared" si="2"/>
        <v>16067217.609040672</v>
      </c>
      <c r="M14">
        <f>'NEW-21'!T14+'NEW-22'!T14</f>
        <v>130710.22804513332</v>
      </c>
      <c r="N14">
        <f>'CUR-21'!U14+'CUR-22'!U14</f>
        <v>15419564.456468772</v>
      </c>
      <c r="O14">
        <f>'CUR-21'!Y14+'CUR-22'!Y14</f>
        <v>448104.68462738791</v>
      </c>
      <c r="P14">
        <f t="shared" si="3"/>
        <v>15867669.14109616</v>
      </c>
      <c r="Q14">
        <f>'CUR-21'!T14+'CUR-22'!T14</f>
        <v>130710.22804513332</v>
      </c>
      <c r="R14">
        <f t="shared" si="6"/>
        <v>130710.22804513332</v>
      </c>
      <c r="S14">
        <f t="shared" si="4"/>
        <v>15867669.14109616</v>
      </c>
      <c r="T14">
        <f t="shared" si="7"/>
        <v>0.99708070905503132</v>
      </c>
      <c r="U14">
        <f t="shared" si="8"/>
        <v>2.9278381563868638E-3</v>
      </c>
      <c r="V14">
        <f t="shared" si="5"/>
        <v>15568157.498554777</v>
      </c>
      <c r="W14">
        <f t="shared" si="9"/>
        <v>0</v>
      </c>
      <c r="X14">
        <f t="shared" si="10"/>
        <v>0</v>
      </c>
      <c r="Y14">
        <f t="shared" si="11"/>
        <v>15698867.726599911</v>
      </c>
      <c r="Z14">
        <f t="shared" si="12"/>
        <v>0</v>
      </c>
      <c r="AA14">
        <f t="shared" si="13"/>
        <v>0</v>
      </c>
      <c r="AB14">
        <f t="shared" si="14"/>
        <v>89013.412984413299</v>
      </c>
      <c r="AC14">
        <f t="shared" si="15"/>
        <v>484.61688848336053</v>
      </c>
      <c r="AD14" t="b">
        <f t="shared" si="16"/>
        <v>1</v>
      </c>
      <c r="AE14" t="b">
        <f>AND(ABS(AA14-(AA13+W14-Z14))&lt;=0.000000000001*(AA13+ABS(W14)+Z14),IF(A14&gt;group!$AJ$65,AA14=0,TRUE))</f>
        <v>1</v>
      </c>
      <c r="AF14" t="b">
        <f t="shared" si="17"/>
        <v>1</v>
      </c>
      <c r="AG14" t="b">
        <f>IF(S14&gt;0,IF(group!$AJ$38&gt;0,ABS(AB14/S14-group!$AJ$38/S2)&lt;=0.000000000001*MAX(ABS(AB14/S14),ABS(group!$AJ$38/S2)),TRUE),AB14=0)</f>
        <v>1</v>
      </c>
      <c r="AI14" t="s">
        <v>255</v>
      </c>
      <c r="AJ14">
        <f>inputs!$B$47</f>
        <v>1640400</v>
      </c>
    </row>
    <row r="15" spans="1:36" x14ac:dyDescent="0.35">
      <c r="A15">
        <v>13</v>
      </c>
      <c r="B15">
        <f>'REC-21'!U15+'REC-22'!U15</f>
        <v>16778816.06649546</v>
      </c>
      <c r="C15">
        <f>'REC-21'!Y15+'REC-22'!Y15</f>
        <v>487430.76055633451</v>
      </c>
      <c r="D15">
        <f t="shared" si="0"/>
        <v>17266246.827051792</v>
      </c>
      <c r="E15">
        <f>'REC-21'!T15+'REC-22'!T15</f>
        <v>137609.12517943673</v>
      </c>
      <c r="F15">
        <f>'OLD-21'!U15+'OLD-22'!U15</f>
        <v>15713768.755005717</v>
      </c>
      <c r="G15">
        <f>'OLD-21'!Y15+'OLD-22'!Y15</f>
        <v>471743.19932140643</v>
      </c>
      <c r="H15">
        <f t="shared" si="1"/>
        <v>16185511.954327123</v>
      </c>
      <c r="I15">
        <f>'OLD-21'!T15+'OLD-22'!T15</f>
        <v>135169.92304244236</v>
      </c>
      <c r="J15">
        <f>'NEW-21'!U15+'NEW-22'!U15</f>
        <v>15518223.142126095</v>
      </c>
      <c r="K15">
        <f>'NEW-21'!Y15+'NEW-22'!Y15</f>
        <v>459088.24957678153</v>
      </c>
      <c r="L15">
        <f t="shared" si="2"/>
        <v>15977311.391702875</v>
      </c>
      <c r="M15">
        <f>'NEW-21'!T15+'NEW-22'!T15</f>
        <v>131393.24277172462</v>
      </c>
      <c r="N15">
        <f>'CUR-21'!U15+'CUR-22'!U15</f>
        <v>15333689.964896895</v>
      </c>
      <c r="O15">
        <f>'CUR-21'!Y15+'CUR-22'!Y15</f>
        <v>446836.37438099971</v>
      </c>
      <c r="P15">
        <f t="shared" si="3"/>
        <v>15780526.339277895</v>
      </c>
      <c r="Q15">
        <f>'CUR-21'!T15+'CUR-22'!T15</f>
        <v>131551.91068417966</v>
      </c>
      <c r="R15">
        <f t="shared" si="6"/>
        <v>131551.91068417966</v>
      </c>
      <c r="S15">
        <f t="shared" si="4"/>
        <v>15780526.339277895</v>
      </c>
      <c r="T15">
        <f t="shared" si="7"/>
        <v>0.99706540259852272</v>
      </c>
      <c r="U15">
        <f t="shared" si="8"/>
        <v>2.943234610115919E-3</v>
      </c>
      <c r="V15">
        <f t="shared" si="5"/>
        <v>15482039.13969953</v>
      </c>
      <c r="W15">
        <f t="shared" si="9"/>
        <v>0</v>
      </c>
      <c r="X15">
        <f t="shared" si="10"/>
        <v>0</v>
      </c>
      <c r="Y15">
        <f t="shared" si="11"/>
        <v>15613591.050383709</v>
      </c>
      <c r="Z15">
        <f t="shared" si="12"/>
        <v>0</v>
      </c>
      <c r="AA15">
        <f t="shared" si="13"/>
        <v>0</v>
      </c>
      <c r="AB15">
        <f t="shared" si="14"/>
        <v>88524.564991813153</v>
      </c>
      <c r="AC15">
        <f t="shared" si="15"/>
        <v>488.84799260014552</v>
      </c>
      <c r="AD15" t="b">
        <f t="shared" si="16"/>
        <v>1</v>
      </c>
      <c r="AE15" t="b">
        <f>AND(ABS(AA15-(AA14+W15-Z15))&lt;=0.000000000001*(AA14+ABS(W15)+Z15),IF(A15&gt;group!$AJ$65,AA15=0,TRUE))</f>
        <v>1</v>
      </c>
      <c r="AF15" t="b">
        <f t="shared" si="17"/>
        <v>1</v>
      </c>
      <c r="AG15" t="b">
        <f>IF(S15&gt;0,IF(group!$AJ$38&gt;0,ABS(AB15/S15-group!$AJ$38/S2)&lt;=0.000000000001*MAX(ABS(AB15/S15),ABS(group!$AJ$38/S2)),TRUE),AB15=0)</f>
        <v>1</v>
      </c>
      <c r="AI15" t="s">
        <v>256</v>
      </c>
      <c r="AJ15">
        <f>inputs!$B$13</f>
        <v>12</v>
      </c>
    </row>
    <row r="16" spans="1:36" x14ac:dyDescent="0.35">
      <c r="A16">
        <v>14</v>
      </c>
      <c r="B16">
        <f>'REC-21'!U16+'REC-22'!U16</f>
        <v>16684647.896020856</v>
      </c>
      <c r="C16">
        <f>'REC-21'!Y16+'REC-22'!Y16</f>
        <v>486003.17518562591</v>
      </c>
      <c r="D16">
        <f t="shared" si="0"/>
        <v>17170651.07120648</v>
      </c>
      <c r="E16">
        <f>'REC-21'!T16+'REC-22'!T16</f>
        <v>137303.71960368397</v>
      </c>
      <c r="F16">
        <f>'OLD-21'!U16+'OLD-22'!U16</f>
        <v>15622311.028113868</v>
      </c>
      <c r="G16">
        <f>'OLD-21'!Y16+'OLD-22'!Y16</f>
        <v>470284.31368250964</v>
      </c>
      <c r="H16">
        <f t="shared" si="1"/>
        <v>16092595.341796378</v>
      </c>
      <c r="I16">
        <f>'OLD-21'!T16+'OLD-22'!T16</f>
        <v>134840.42530580884</v>
      </c>
      <c r="J16">
        <f>'NEW-21'!U16+'NEW-22'!U16</f>
        <v>15429978.340141151</v>
      </c>
      <c r="K16">
        <f>'NEW-21'!Y16+'NEW-22'!Y16</f>
        <v>457737.87379899586</v>
      </c>
      <c r="L16">
        <f t="shared" si="2"/>
        <v>15887716.213940147</v>
      </c>
      <c r="M16">
        <f>'NEW-21'!T16+'NEW-22'!T16</f>
        <v>131085.68940905138</v>
      </c>
      <c r="N16">
        <f>'CUR-21'!U16+'CUR-22'!U16</f>
        <v>15248132.955581486</v>
      </c>
      <c r="O16">
        <f>'CUR-21'!Y16+'CUR-22'!Y16</f>
        <v>445586.64777909243</v>
      </c>
      <c r="P16">
        <f t="shared" si="3"/>
        <v>15693719.603360578</v>
      </c>
      <c r="Q16">
        <f>'CUR-21'!T16+'CUR-22'!T16</f>
        <v>131244.0433860014</v>
      </c>
      <c r="R16">
        <f t="shared" si="6"/>
        <v>131244.0433860014</v>
      </c>
      <c r="S16">
        <f t="shared" si="4"/>
        <v>15693719.603360578</v>
      </c>
      <c r="T16">
        <f t="shared" si="7"/>
        <v>0.9970502936709672</v>
      </c>
      <c r="U16">
        <f t="shared" si="8"/>
        <v>2.958432837096403E-3</v>
      </c>
      <c r="V16">
        <f t="shared" si="5"/>
        <v>15396209.392602</v>
      </c>
      <c r="W16">
        <f t="shared" si="9"/>
        <v>0</v>
      </c>
      <c r="X16">
        <f t="shared" si="10"/>
        <v>0</v>
      </c>
      <c r="Y16">
        <f t="shared" si="11"/>
        <v>15527453.435988002</v>
      </c>
      <c r="Z16">
        <f t="shared" si="12"/>
        <v>0</v>
      </c>
      <c r="AA16">
        <f t="shared" si="13"/>
        <v>0</v>
      </c>
      <c r="AB16">
        <f t="shared" si="14"/>
        <v>88037.602239733533</v>
      </c>
      <c r="AC16">
        <f t="shared" si="15"/>
        <v>486.96275207962026</v>
      </c>
      <c r="AD16" t="b">
        <f t="shared" si="16"/>
        <v>1</v>
      </c>
      <c r="AE16" t="b">
        <f>AND(ABS(AA16-(AA15+W16-Z16))&lt;=0.000000000001*(AA15+ABS(W16)+Z16),IF(A16&gt;group!$AJ$65,AA16=0,TRUE))</f>
        <v>1</v>
      </c>
      <c r="AF16" t="b">
        <f t="shared" si="17"/>
        <v>1</v>
      </c>
      <c r="AG16" t="b">
        <f>IF(S16&gt;0,IF(group!$AJ$38&gt;0,ABS(AB16/S16-group!$AJ$38/S2)&lt;=0.000000000001*MAX(ABS(AB16/S16),ABS(group!$AJ$38/S2)),TRUE),AB16=0)</f>
        <v>1</v>
      </c>
      <c r="AI16" t="s">
        <v>257</v>
      </c>
      <c r="AJ16">
        <f>inputs!$B$14</f>
        <v>12</v>
      </c>
    </row>
    <row r="17" spans="1:36" x14ac:dyDescent="0.35">
      <c r="A17">
        <v>15</v>
      </c>
      <c r="B17">
        <f>'REC-21'!U17+'REC-22'!U17</f>
        <v>16590826.655124091</v>
      </c>
      <c r="C17">
        <f>'REC-21'!Y17+'REC-22'!Y17</f>
        <v>484595.40434699232</v>
      </c>
      <c r="D17">
        <f t="shared" si="0"/>
        <v>17075422.059471082</v>
      </c>
      <c r="E17">
        <f>'REC-21'!T17+'REC-22'!T17</f>
        <v>136998.99862084276</v>
      </c>
      <c r="F17">
        <f>'OLD-21'!U17+'OLD-22'!U17</f>
        <v>15531156.389668038</v>
      </c>
      <c r="G17">
        <f>'OLD-21'!Y17+'OLD-22'!Y17</f>
        <v>468844.48151655635</v>
      </c>
      <c r="H17">
        <f t="shared" si="1"/>
        <v>16000000.871184595</v>
      </c>
      <c r="I17">
        <f>'OLD-21'!T17+'OLD-22'!T17</f>
        <v>134511.73897767195</v>
      </c>
      <c r="J17">
        <f>'NEW-21'!U17+'NEW-22'!U17</f>
        <v>15342020.905148905</v>
      </c>
      <c r="K17">
        <f>'NEW-21'!Y17+'NEW-22'!Y17</f>
        <v>456405.46575848217</v>
      </c>
      <c r="L17">
        <f t="shared" si="2"/>
        <v>15798426.370907387</v>
      </c>
      <c r="M17">
        <f>'NEW-21'!T17+'NEW-22'!T17</f>
        <v>130778.86322571733</v>
      </c>
      <c r="N17">
        <f>'CUR-21'!U17+'CUR-22'!U17</f>
        <v>15162887.247289248</v>
      </c>
      <c r="O17">
        <f>'CUR-21'!Y17+'CUR-22'!Y17</f>
        <v>444355.362700639</v>
      </c>
      <c r="P17">
        <f t="shared" si="3"/>
        <v>15607242.609989887</v>
      </c>
      <c r="Q17">
        <f>'CUR-21'!T17+'CUR-22'!T17</f>
        <v>130936.90388830558</v>
      </c>
      <c r="R17">
        <f t="shared" si="6"/>
        <v>130936.90388830558</v>
      </c>
      <c r="S17">
        <f t="shared" si="4"/>
        <v>15607242.609989887</v>
      </c>
      <c r="T17">
        <f t="shared" si="7"/>
        <v>0.9970353800429641</v>
      </c>
      <c r="U17">
        <f t="shared" si="8"/>
        <v>2.9734350619616823E-3</v>
      </c>
      <c r="V17">
        <f t="shared" si="5"/>
        <v>15310662.785162034</v>
      </c>
      <c r="W17">
        <f t="shared" si="9"/>
        <v>0</v>
      </c>
      <c r="X17">
        <f t="shared" si="10"/>
        <v>0</v>
      </c>
      <c r="Y17">
        <f t="shared" si="11"/>
        <v>15441599.689050339</v>
      </c>
      <c r="Z17">
        <f t="shared" si="12"/>
        <v>0</v>
      </c>
      <c r="AA17">
        <f t="shared" si="13"/>
        <v>0</v>
      </c>
      <c r="AB17">
        <f t="shared" si="14"/>
        <v>87552.489255834764</v>
      </c>
      <c r="AC17">
        <f t="shared" si="15"/>
        <v>485.11298389876902</v>
      </c>
      <c r="AD17" t="b">
        <f t="shared" si="16"/>
        <v>1</v>
      </c>
      <c r="AE17" t="b">
        <f>AND(ABS(AA17-(AA16+W17-Z17))&lt;=0.000000000001*(AA16+ABS(W17)+Z17),IF(A17&gt;group!$AJ$65,AA17=0,TRUE))</f>
        <v>1</v>
      </c>
      <c r="AF17" t="b">
        <f t="shared" si="17"/>
        <v>1</v>
      </c>
      <c r="AG17" t="b">
        <f>IF(S17&gt;0,IF(group!$AJ$38&gt;0,ABS(AB17/S17-group!$AJ$38/S2)&lt;=0.000000000001*MAX(ABS(AB17/S17),ABS(group!$AJ$38/S2)),TRUE),AB17=0)</f>
        <v>1</v>
      </c>
      <c r="AI17" t="s">
        <v>258</v>
      </c>
      <c r="AJ17">
        <f>INDEX(P_rec,MATCH(group!$AJ$15-group!$AJ$16,curve_t,0))</f>
        <v>1</v>
      </c>
    </row>
    <row r="18" spans="1:36" x14ac:dyDescent="0.35">
      <c r="A18">
        <v>16</v>
      </c>
      <c r="B18">
        <f>'REC-21'!U18+'REC-22'!U18</f>
        <v>16497345.651078826</v>
      </c>
      <c r="C18">
        <f>'REC-21'!Y18+'REC-22'!Y18</f>
        <v>483207.28729088348</v>
      </c>
      <c r="D18">
        <f t="shared" si="0"/>
        <v>16980552.93836971</v>
      </c>
      <c r="E18">
        <f>'REC-21'!T18+'REC-22'!T18</f>
        <v>136694.96068280554</v>
      </c>
      <c r="F18">
        <f>'OLD-21'!U18+'OLD-22'!U18</f>
        <v>15440299.178250547</v>
      </c>
      <c r="G18">
        <f>'OLD-21'!Y18+'OLD-22'!Y18</f>
        <v>467423.56824038818</v>
      </c>
      <c r="H18">
        <f t="shared" si="1"/>
        <v>15907722.746490935</v>
      </c>
      <c r="I18">
        <f>'OLD-21'!T18+'OLD-22'!T18</f>
        <v>134183.86204184516</v>
      </c>
      <c r="J18">
        <f>'NEW-21'!U18+'NEW-22'!U18</f>
        <v>15254345.346619429</v>
      </c>
      <c r="K18">
        <f>'NEW-21'!Y18+'NEW-22'!Y18</f>
        <v>455090.89842493506</v>
      </c>
      <c r="L18">
        <f t="shared" si="2"/>
        <v>15709436.245044364</v>
      </c>
      <c r="M18">
        <f>'NEW-21'!T18+'NEW-22'!T18</f>
        <v>130472.7624870195</v>
      </c>
      <c r="N18">
        <f>'CUR-21'!U18+'CUR-22'!U18</f>
        <v>15077946.752964759</v>
      </c>
      <c r="O18">
        <f>'CUR-21'!Y18+'CUR-22'!Y18</f>
        <v>443142.38054412534</v>
      </c>
      <c r="P18">
        <f t="shared" si="3"/>
        <v>15521089.133508885</v>
      </c>
      <c r="Q18">
        <f>'CUR-21'!T18+'CUR-22'!T18</f>
        <v>130630.49045516024</v>
      </c>
      <c r="R18">
        <f t="shared" si="6"/>
        <v>130630.49045516024</v>
      </c>
      <c r="S18">
        <f t="shared" si="4"/>
        <v>15521089.133508885</v>
      </c>
      <c r="T18">
        <f t="shared" si="7"/>
        <v>0.99702065950862684</v>
      </c>
      <c r="U18">
        <f t="shared" si="8"/>
        <v>2.9882434861896456E-3</v>
      </c>
      <c r="V18">
        <f t="shared" si="5"/>
        <v>15225393.92733168</v>
      </c>
      <c r="W18">
        <f t="shared" si="9"/>
        <v>0</v>
      </c>
      <c r="X18">
        <f t="shared" si="10"/>
        <v>0</v>
      </c>
      <c r="Y18">
        <f t="shared" si="11"/>
        <v>15356024.41778684</v>
      </c>
      <c r="Z18">
        <f t="shared" si="12"/>
        <v>0</v>
      </c>
      <c r="AA18">
        <f t="shared" si="13"/>
        <v>0</v>
      </c>
      <c r="AB18">
        <f t="shared" si="14"/>
        <v>87069.191115833557</v>
      </c>
      <c r="AC18">
        <f t="shared" si="15"/>
        <v>483.29814000120678</v>
      </c>
      <c r="AD18" t="b">
        <f t="shared" si="16"/>
        <v>1</v>
      </c>
      <c r="AE18" t="b">
        <f>AND(ABS(AA18-(AA17+W18-Z18))&lt;=0.000000000001*(AA17+ABS(W18)+Z18),IF(A18&gt;group!$AJ$65,AA18=0,TRUE))</f>
        <v>1</v>
      </c>
      <c r="AF18" t="b">
        <f t="shared" si="17"/>
        <v>1</v>
      </c>
      <c r="AG18" t="b">
        <f>IF(S18&gt;0,IF(group!$AJ$38&gt;0,ABS(AB18/S18-group!$AJ$38/S2)&lt;=0.000000000001*MAX(ABS(AB18/S18),ABS(group!$AJ$38/S2)),TRUE),AB18=0)</f>
        <v>1</v>
      </c>
      <c r="AI18" t="s">
        <v>259</v>
      </c>
      <c r="AJ18">
        <f>INDEX(P_rec,MATCH(group!$AJ$15,curve_t,0))</f>
        <v>0.96906127021967836</v>
      </c>
    </row>
    <row r="19" spans="1:36" x14ac:dyDescent="0.35">
      <c r="A19">
        <v>17</v>
      </c>
      <c r="B19">
        <f>'REC-21'!U19+'REC-22'!U19</f>
        <v>16404198.295272643</v>
      </c>
      <c r="C19">
        <f>'REC-21'!Y19+'REC-22'!Y19</f>
        <v>481838.6670513578</v>
      </c>
      <c r="D19">
        <f t="shared" si="0"/>
        <v>16886036.962324001</v>
      </c>
      <c r="E19">
        <f>'REC-21'!T19+'REC-22'!T19</f>
        <v>136391.60424499231</v>
      </c>
      <c r="F19">
        <f>'OLD-21'!U19+'OLD-22'!U19</f>
        <v>15349733.817736801</v>
      </c>
      <c r="G19">
        <f>'OLD-21'!Y19+'OLD-22'!Y19</f>
        <v>466021.44257142278</v>
      </c>
      <c r="H19">
        <f t="shared" si="1"/>
        <v>15815755.260308223</v>
      </c>
      <c r="I19">
        <f>'OLD-21'!T19+'OLD-22'!T19</f>
        <v>133856.79248719104</v>
      </c>
      <c r="J19">
        <f>'NEW-21'!U19+'NEW-22'!U19</f>
        <v>15166946.256588604</v>
      </c>
      <c r="K19">
        <f>'NEW-21'!Y19+'NEW-22'!Y19</f>
        <v>453794.04788374197</v>
      </c>
      <c r="L19">
        <f t="shared" si="2"/>
        <v>15620740.304472346</v>
      </c>
      <c r="M19">
        <f>'NEW-21'!T19+'NEW-22'!T19</f>
        <v>130167.38546242517</v>
      </c>
      <c r="N19">
        <f>'CUR-21'!U19+'CUR-22'!U19</f>
        <v>14993305.477939803</v>
      </c>
      <c r="O19">
        <f>'CUR-21'!Y19+'CUR-22'!Y19</f>
        <v>441947.56616434839</v>
      </c>
      <c r="P19">
        <f t="shared" si="3"/>
        <v>15435253.044104151</v>
      </c>
      <c r="Q19">
        <f>'CUR-21'!T19+'CUR-22'!T19</f>
        <v>130324.80135480611</v>
      </c>
      <c r="R19">
        <f t="shared" si="6"/>
        <v>130324.80135480611</v>
      </c>
      <c r="S19">
        <f t="shared" si="4"/>
        <v>15435253.044104151</v>
      </c>
      <c r="T19">
        <f t="shared" si="7"/>
        <v>0.99700612988534554</v>
      </c>
      <c r="U19">
        <f t="shared" si="8"/>
        <v>3.0028602883300781E-3</v>
      </c>
      <c r="V19">
        <f t="shared" si="5"/>
        <v>15140397.509604868</v>
      </c>
      <c r="W19">
        <f t="shared" si="9"/>
        <v>0</v>
      </c>
      <c r="X19">
        <f t="shared" si="10"/>
        <v>0</v>
      </c>
      <c r="Y19">
        <f t="shared" si="11"/>
        <v>15270722.310959674</v>
      </c>
      <c r="Z19">
        <f t="shared" si="12"/>
        <v>0</v>
      </c>
      <c r="AA19">
        <f t="shared" si="13"/>
        <v>0</v>
      </c>
      <c r="AB19">
        <f t="shared" si="14"/>
        <v>86587.673433103322</v>
      </c>
      <c r="AC19">
        <f t="shared" si="15"/>
        <v>481.51768273023481</v>
      </c>
      <c r="AD19" t="b">
        <f t="shared" si="16"/>
        <v>1</v>
      </c>
      <c r="AE19" t="b">
        <f>AND(ABS(AA19-(AA18+W19-Z19))&lt;=0.000000000001*(AA18+ABS(W19)+Z19),IF(A19&gt;group!$AJ$65,AA19=0,TRUE))</f>
        <v>1</v>
      </c>
      <c r="AF19" t="b">
        <f t="shared" si="17"/>
        <v>1</v>
      </c>
      <c r="AG19" t="b">
        <f>IF(S19&gt;0,IF(group!$AJ$38&gt;0,ABS(AB19/S19-group!$AJ$38/S2)&lt;=0.000000000001*MAX(ABS(AB19/S19),ABS(group!$AJ$38/S2)),TRUE),AB19=0)</f>
        <v>1</v>
      </c>
      <c r="AI19" t="s">
        <v>260</v>
      </c>
      <c r="AJ19">
        <f>group!$AJ$12*group!$AJ$17/group!$AJ$18</f>
        <v>0</v>
      </c>
    </row>
    <row r="20" spans="1:36" x14ac:dyDescent="0.35">
      <c r="A20">
        <v>18</v>
      </c>
      <c r="B20">
        <f>'REC-21'!U20+'REC-22'!U20</f>
        <v>16311378.101241075</v>
      </c>
      <c r="C20">
        <f>'REC-21'!Y20+'REC-22'!Y20</f>
        <v>480489.39037669508</v>
      </c>
      <c r="D20">
        <f t="shared" si="0"/>
        <v>16791867.491617769</v>
      </c>
      <c r="E20">
        <f>'REC-21'!T20+'REC-22'!T20</f>
        <v>136088.92776634256</v>
      </c>
      <c r="F20">
        <f>'OLD-21'!U20+'OLD-22'!U20</f>
        <v>15259454.81572745</v>
      </c>
      <c r="G20">
        <f>'OLD-21'!Y20+'OLD-22'!Y20</f>
        <v>464637.97646947188</v>
      </c>
      <c r="H20">
        <f t="shared" si="1"/>
        <v>15724092.792196922</v>
      </c>
      <c r="I20">
        <f>'OLD-21'!T20+'OLD-22'!T20</f>
        <v>133530.5283076085</v>
      </c>
      <c r="J20">
        <f>'NEW-21'!U20+'NEW-22'!U20</f>
        <v>15079818.308142785</v>
      </c>
      <c r="K20">
        <f>'NEW-21'!Y20+'NEW-22'!Y20</f>
        <v>452514.79328123073</v>
      </c>
      <c r="L20">
        <f t="shared" si="2"/>
        <v>15532333.101424016</v>
      </c>
      <c r="M20">
        <f>'NEW-21'!T20+'NEW-22'!T20</f>
        <v>129862.73042556169</v>
      </c>
      <c r="N20">
        <f>'CUR-21'!U20+'CUR-22'!U20</f>
        <v>14908957.518181026</v>
      </c>
      <c r="O20">
        <f>'CUR-21'!Y20+'CUR-22'!Y20</f>
        <v>440770.78781063447</v>
      </c>
      <c r="P20">
        <f t="shared" si="3"/>
        <v>15349728.305991661</v>
      </c>
      <c r="Q20">
        <f>'CUR-21'!T20+'CUR-22'!T20</f>
        <v>130019.83485964645</v>
      </c>
      <c r="R20">
        <f t="shared" si="6"/>
        <v>130019.83485964645</v>
      </c>
      <c r="S20">
        <f t="shared" si="4"/>
        <v>15349728.305991661</v>
      </c>
      <c r="T20">
        <f t="shared" si="7"/>
        <v>0.99699178901354635</v>
      </c>
      <c r="U20">
        <f t="shared" si="8"/>
        <v>3.017287624234033E-3</v>
      </c>
      <c r="V20">
        <f t="shared" si="5"/>
        <v>15055668.301538311</v>
      </c>
      <c r="W20">
        <f t="shared" si="9"/>
        <v>0</v>
      </c>
      <c r="X20">
        <f t="shared" si="10"/>
        <v>0</v>
      </c>
      <c r="Y20">
        <f t="shared" si="11"/>
        <v>15185688.136397958</v>
      </c>
      <c r="Z20">
        <f t="shared" si="12"/>
        <v>0</v>
      </c>
      <c r="AA20">
        <f t="shared" si="13"/>
        <v>0</v>
      </c>
      <c r="AB20">
        <f t="shared" si="14"/>
        <v>86107.902348497446</v>
      </c>
      <c r="AC20">
        <f t="shared" si="15"/>
        <v>479.77108460587624</v>
      </c>
      <c r="AD20" t="b">
        <f t="shared" si="16"/>
        <v>1</v>
      </c>
      <c r="AE20" t="b">
        <f>AND(ABS(AA20-(AA19+W20-Z20))&lt;=0.000000000001*(AA19+ABS(W20)+Z20),IF(A20&gt;group!$AJ$65,AA20=0,TRUE))</f>
        <v>1</v>
      </c>
      <c r="AF20" t="b">
        <f t="shared" si="17"/>
        <v>1</v>
      </c>
      <c r="AG20" t="b">
        <f>IF(S20&gt;0,IF(group!$AJ$38&gt;0,ABS(AB20/S20-group!$AJ$38/S2)&lt;=0.000000000001*MAX(ABS(AB20/S20),ABS(group!$AJ$38/S2)),TRUE),AB20=0)</f>
        <v>1</v>
      </c>
      <c r="AI20" t="s">
        <v>261</v>
      </c>
      <c r="AJ20">
        <f>group!$AJ$19-group!$AJ$12</f>
        <v>0</v>
      </c>
    </row>
    <row r="21" spans="1:36" x14ac:dyDescent="0.35">
      <c r="A21">
        <v>19</v>
      </c>
      <c r="B21">
        <f>'REC-21'!U21+'REC-22'!U21</f>
        <v>16218878.68274378</v>
      </c>
      <c r="C21">
        <f>'REC-21'!Y21+'REC-22'!Y21</f>
        <v>479159.30766154639</v>
      </c>
      <c r="D21">
        <f t="shared" si="0"/>
        <v>16698037.990405327</v>
      </c>
      <c r="E21">
        <f>'REC-21'!T21+'REC-22'!T21</f>
        <v>135786.92970930709</v>
      </c>
      <c r="F21">
        <f>'OLD-21'!U21+'OLD-22'!U21</f>
        <v>15169456.762012826</v>
      </c>
      <c r="G21">
        <f>'OLD-21'!Y21+'OLD-22'!Y21</f>
        <v>463273.04507981869</v>
      </c>
      <c r="H21">
        <f t="shared" si="1"/>
        <v>15632729.807092644</v>
      </c>
      <c r="I21">
        <f>'OLD-21'!T21+'OLD-22'!T21</f>
        <v>133205.06750202013</v>
      </c>
      <c r="J21">
        <f>'NEW-21'!U21+'NEW-22'!U21</f>
        <v>14992956.253934585</v>
      </c>
      <c r="K21">
        <f>'NEW-21'!Y21+'NEW-22'!Y21</f>
        <v>451253.0167711167</v>
      </c>
      <c r="L21">
        <f t="shared" si="2"/>
        <v>15444209.270705702</v>
      </c>
      <c r="M21">
        <f>'NEW-21'!T21+'NEW-22'!T21</f>
        <v>129558.79565420657</v>
      </c>
      <c r="N21">
        <f>'CUR-21'!U21+'CUR-22'!U21</f>
        <v>14824897.058574961</v>
      </c>
      <c r="O21">
        <f>'CUR-21'!Y21+'CUR-22'!Y21</f>
        <v>439611.91706647648</v>
      </c>
      <c r="P21">
        <f t="shared" si="3"/>
        <v>15264508.975641439</v>
      </c>
      <c r="Q21">
        <f>'CUR-21'!T21+'CUR-22'!T21</f>
        <v>129715.58924623704</v>
      </c>
      <c r="R21">
        <f t="shared" si="6"/>
        <v>129715.58924623704</v>
      </c>
      <c r="S21">
        <f t="shared" si="4"/>
        <v>15264508.975641439</v>
      </c>
      <c r="T21">
        <f t="shared" si="7"/>
        <v>0.99697763475646095</v>
      </c>
      <c r="U21">
        <f t="shared" si="8"/>
        <v>3.0315276272745439E-3</v>
      </c>
      <c r="V21">
        <f t="shared" si="5"/>
        <v>14971201.150302781</v>
      </c>
      <c r="W21">
        <f t="shared" si="9"/>
        <v>0</v>
      </c>
      <c r="X21">
        <f t="shared" si="10"/>
        <v>0</v>
      </c>
      <c r="Y21">
        <f t="shared" si="11"/>
        <v>15100916.739549018</v>
      </c>
      <c r="Z21">
        <f t="shared" si="12"/>
        <v>0</v>
      </c>
      <c r="AA21">
        <f t="shared" si="13"/>
        <v>0</v>
      </c>
      <c r="AB21">
        <f t="shared" si="14"/>
        <v>85629.844520390034</v>
      </c>
      <c r="AC21">
        <f t="shared" si="15"/>
        <v>478.05782810741221</v>
      </c>
      <c r="AD21" t="b">
        <f t="shared" si="16"/>
        <v>1</v>
      </c>
      <c r="AE21" t="b">
        <f>AND(ABS(AA21-(AA20+W21-Z21))&lt;=0.000000000001*(AA20+ABS(W21)+Z21),IF(A21&gt;group!$AJ$65,AA21=0,TRUE))</f>
        <v>1</v>
      </c>
      <c r="AF21" t="b">
        <f t="shared" si="17"/>
        <v>1</v>
      </c>
      <c r="AG21" t="b">
        <f>IF(S21&gt;0,IF(group!$AJ$38&gt;0,ABS(AB21/S21-group!$AJ$38/S2)&lt;=0.000000000001*MAX(ABS(AB21/S21),ABS(group!$AJ$38/S2)),TRUE),AB21=0)</f>
        <v>1</v>
      </c>
      <c r="AI21" t="s">
        <v>262</v>
      </c>
      <c r="AJ21">
        <f>inputs!$B$49</f>
        <v>18529681.237961575</v>
      </c>
    </row>
    <row r="22" spans="1:36" x14ac:dyDescent="0.35">
      <c r="A22">
        <v>20</v>
      </c>
      <c r="B22">
        <f>'REC-21'!U22+'REC-22'!U22</f>
        <v>16126693.75188176</v>
      </c>
      <c r="C22">
        <f>'REC-21'!Y22+'REC-22'!Y22</f>
        <v>477848.27288063092</v>
      </c>
      <c r="D22">
        <f t="shared" si="0"/>
        <v>16604542.02476239</v>
      </c>
      <c r="E22">
        <f>'REC-21'!T22+'REC-22'!T22</f>
        <v>135485.60853984009</v>
      </c>
      <c r="F22">
        <f>'OLD-21'!U22+'OLD-22'!U22</f>
        <v>15079734.327068944</v>
      </c>
      <c r="G22">
        <f>'OLD-21'!Y22+'OLD-22'!Y22</f>
        <v>461926.52667753911</v>
      </c>
      <c r="H22">
        <f t="shared" si="1"/>
        <v>15541660.853746483</v>
      </c>
      <c r="I22">
        <f>'OLD-21'!T22+'OLD-22'!T22</f>
        <v>132880.40807435947</v>
      </c>
      <c r="J22">
        <f>'NEW-21'!U22+'NEW-22'!U22</f>
        <v>14906354.924729202</v>
      </c>
      <c r="K22">
        <f>'NEW-21'!Y22+'NEW-22'!Y22</f>
        <v>450008.60346211051</v>
      </c>
      <c r="L22">
        <f t="shared" si="2"/>
        <v>15356363.528191313</v>
      </c>
      <c r="M22">
        <f>'NEW-21'!T22+'NEW-22'!T22</f>
        <v>129255.57943027724</v>
      </c>
      <c r="N22">
        <f>'CUR-21'!U22+'CUR-22'!U22</f>
        <v>14741118.371249512</v>
      </c>
      <c r="O22">
        <f>'CUR-21'!Y22+'CUR-22'!Y22</f>
        <v>438470.82879054453</v>
      </c>
      <c r="P22">
        <f t="shared" si="3"/>
        <v>15179589.200040057</v>
      </c>
      <c r="Q22">
        <f>'CUR-21'!T22+'CUR-22'!T22</f>
        <v>129412.06279527608</v>
      </c>
      <c r="R22">
        <f t="shared" si="6"/>
        <v>129412.06279527608</v>
      </c>
      <c r="S22">
        <f t="shared" si="4"/>
        <v>15179589.200040057</v>
      </c>
      <c r="T22">
        <f t="shared" si="7"/>
        <v>0.99696366499989164</v>
      </c>
      <c r="U22">
        <f t="shared" si="8"/>
        <v>3.0455824085713346E-3</v>
      </c>
      <c r="V22">
        <f t="shared" si="5"/>
        <v>14886990.979264142</v>
      </c>
      <c r="W22">
        <f t="shared" si="9"/>
        <v>0</v>
      </c>
      <c r="X22">
        <f t="shared" si="10"/>
        <v>0</v>
      </c>
      <c r="Y22">
        <f t="shared" si="11"/>
        <v>15016403.042059418</v>
      </c>
      <c r="Z22">
        <f t="shared" si="12"/>
        <v>0</v>
      </c>
      <c r="AA22">
        <f t="shared" si="13"/>
        <v>0</v>
      </c>
      <c r="AB22">
        <f t="shared" si="14"/>
        <v>85153.467114929008</v>
      </c>
      <c r="AC22">
        <f t="shared" si="15"/>
        <v>476.37740546102577</v>
      </c>
      <c r="AD22" t="b">
        <f t="shared" si="16"/>
        <v>1</v>
      </c>
      <c r="AE22" t="b">
        <f>AND(ABS(AA22-(AA21+W22-Z22))&lt;=0.000000000001*(AA21+ABS(W22)+Z22),IF(A22&gt;group!$AJ$65,AA22=0,TRUE))</f>
        <v>1</v>
      </c>
      <c r="AF22" t="b">
        <f t="shared" si="17"/>
        <v>1</v>
      </c>
      <c r="AG22" t="b">
        <f>IF(S22&gt;0,IF(group!$AJ$38&gt;0,ABS(AB22/S22-group!$AJ$38/S2)&lt;=0.000000000001*MAX(ABS(AB22/S22),ABS(group!$AJ$38/S2)),TRUE),AB22=0)</f>
        <v>1</v>
      </c>
      <c r="AI22" t="s">
        <v>263</v>
      </c>
      <c r="AJ22">
        <f>inputs!$B$50</f>
        <v>17362216.290460519</v>
      </c>
    </row>
    <row r="23" spans="1:36" x14ac:dyDescent="0.35">
      <c r="A23">
        <v>21</v>
      </c>
      <c r="B23">
        <f>'REC-21'!U23+'REC-22'!U23</f>
        <v>16034817.117254581</v>
      </c>
      <c r="C23">
        <f>'REC-21'!Y23+'REC-22'!Y23</f>
        <v>476333.53916304652</v>
      </c>
      <c r="D23">
        <f t="shared" si="0"/>
        <v>16511150.656417627</v>
      </c>
      <c r="E23">
        <f>'REC-21'!T23+'REC-22'!T23</f>
        <v>135184.96272739104</v>
      </c>
      <c r="F23">
        <f>'OLD-21'!U23+'OLD-22'!U23</f>
        <v>14990282.260584269</v>
      </c>
      <c r="G23">
        <f>'OLD-21'!Y23+'OLD-22'!Y23</f>
        <v>460371.17422575259</v>
      </c>
      <c r="H23">
        <f t="shared" si="1"/>
        <v>15450653.434810022</v>
      </c>
      <c r="I23">
        <f>'OLD-21'!T23+'OLD-22'!T23</f>
        <v>132556.54803355847</v>
      </c>
      <c r="J23">
        <f>'NEW-21'!U23+'NEW-22'!U23</f>
        <v>14820009.227980435</v>
      </c>
      <c r="K23">
        <f>'NEW-21'!Y23+'NEW-22'!Y23</f>
        <v>448565.26303392858</v>
      </c>
      <c r="L23">
        <f t="shared" si="2"/>
        <v>15268574.491014363</v>
      </c>
      <c r="M23">
        <f>'NEW-21'!T23+'NEW-22'!T23</f>
        <v>128953.08003982123</v>
      </c>
      <c r="N23">
        <f>'CUR-21'!U23+'CUR-22'!U23</f>
        <v>14657615.813930962</v>
      </c>
      <c r="O23">
        <f>'CUR-21'!Y23+'CUR-22'!Y23</f>
        <v>437136.54388109094</v>
      </c>
      <c r="P23">
        <f t="shared" si="3"/>
        <v>15094752.357812053</v>
      </c>
      <c r="Q23">
        <f>'CUR-21'!T23+'CUR-22'!T23</f>
        <v>129109.25379159419</v>
      </c>
      <c r="R23">
        <f t="shared" si="6"/>
        <v>129109.25379159419</v>
      </c>
      <c r="S23">
        <f t="shared" si="4"/>
        <v>15094752.357812053</v>
      </c>
      <c r="T23">
        <f t="shared" si="7"/>
        <v>0.9969498776519834</v>
      </c>
      <c r="U23">
        <f t="shared" si="8"/>
        <v>3.0594540572090878E-3</v>
      </c>
      <c r="V23">
        <f t="shared" si="5"/>
        <v>14803032.786593357</v>
      </c>
      <c r="W23">
        <f t="shared" si="9"/>
        <v>0</v>
      </c>
      <c r="X23">
        <f t="shared" si="10"/>
        <v>0</v>
      </c>
      <c r="Y23">
        <f t="shared" si="11"/>
        <v>14932142.040384952</v>
      </c>
      <c r="Z23">
        <f t="shared" si="12"/>
        <v>0</v>
      </c>
      <c r="AA23">
        <f t="shared" si="13"/>
        <v>0</v>
      </c>
      <c r="AB23">
        <f t="shared" si="14"/>
        <v>84677.554943684096</v>
      </c>
      <c r="AC23">
        <f t="shared" si="15"/>
        <v>475.91217124491232</v>
      </c>
      <c r="AD23" t="b">
        <f t="shared" si="16"/>
        <v>1</v>
      </c>
      <c r="AE23" t="b">
        <f>AND(ABS(AA23-(AA22+W23-Z23))&lt;=0.000000000001*(AA22+ABS(W23)+Z23),IF(A23&gt;group!$AJ$65,AA23=0,TRUE))</f>
        <v>1</v>
      </c>
      <c r="AF23" t="b">
        <f t="shared" si="17"/>
        <v>1</v>
      </c>
      <c r="AG23" t="b">
        <f>IF(S23&gt;0,IF(group!$AJ$38&gt;0,ABS(AB23/S23-group!$AJ$38/S2)&lt;=0.000000000001*MAX(ABS(AB23/S23),ABS(group!$AJ$38/S2)),TRUE),AB23=0)</f>
        <v>1</v>
      </c>
      <c r="AI23" t="s">
        <v>264</v>
      </c>
      <c r="AJ23">
        <f>IF(group!$AJ$21&gt;0,group!$AJ$13*(group!$AJ$22/group!$AJ$21),0)</f>
        <v>347243.96338179026</v>
      </c>
    </row>
    <row r="24" spans="1:36" x14ac:dyDescent="0.35">
      <c r="A24">
        <v>22</v>
      </c>
      <c r="B24">
        <f>'REC-21'!U24+'REC-22'!U24</f>
        <v>15943270.620814636</v>
      </c>
      <c r="C24">
        <f>'REC-21'!Y24+'REC-22'!Y24</f>
        <v>474838.43014645774</v>
      </c>
      <c r="D24">
        <f t="shared" si="0"/>
        <v>16418109.050961094</v>
      </c>
      <c r="E24">
        <f>'REC-21'!T24+'REC-22'!T24</f>
        <v>134857.27399958987</v>
      </c>
      <c r="F24">
        <f>'OLD-21'!U24+'OLD-22'!U24</f>
        <v>14901125.198634364</v>
      </c>
      <c r="G24">
        <f>'OLD-21'!Y24+'OLD-22'!Y24</f>
        <v>458834.90388857445</v>
      </c>
      <c r="H24">
        <f t="shared" si="1"/>
        <v>15359960.102522938</v>
      </c>
      <c r="I24">
        <f>'OLD-21'!T24+'OLD-22'!T24</f>
        <v>132203.92366370978</v>
      </c>
      <c r="J24">
        <f>'NEW-21'!U24+'NEW-22'!U24</f>
        <v>14733942.098406315</v>
      </c>
      <c r="K24">
        <f>'NEW-21'!Y24+'NEW-22'!Y24</f>
        <v>447139.88872731221</v>
      </c>
      <c r="L24">
        <f t="shared" si="2"/>
        <v>15181081.987133628</v>
      </c>
      <c r="M24">
        <f>'NEW-21'!T24+'NEW-22'!T24</f>
        <v>128623.57934281029</v>
      </c>
      <c r="N24">
        <f>'CUR-21'!U24+'CUR-22'!U24</f>
        <v>14574411.788345158</v>
      </c>
      <c r="O24">
        <f>'CUR-21'!Y24+'CUR-22'!Y24</f>
        <v>435820.5531213379</v>
      </c>
      <c r="P24">
        <f t="shared" si="3"/>
        <v>15010232.341466496</v>
      </c>
      <c r="Q24">
        <f>'CUR-21'!T24+'CUR-22'!T24</f>
        <v>128779.44409394867</v>
      </c>
      <c r="R24">
        <f t="shared" si="6"/>
        <v>128779.44409394867</v>
      </c>
      <c r="S24">
        <f t="shared" si="4"/>
        <v>15010232.341466496</v>
      </c>
      <c r="T24">
        <f t="shared" si="7"/>
        <v>0.9969362706429945</v>
      </c>
      <c r="U24">
        <f t="shared" si="8"/>
        <v>3.0731446404588247E-3</v>
      </c>
      <c r="V24">
        <f t="shared" si="5"/>
        <v>14719349.445511645</v>
      </c>
      <c r="W24">
        <f t="shared" si="9"/>
        <v>0</v>
      </c>
      <c r="X24">
        <f t="shared" si="10"/>
        <v>0</v>
      </c>
      <c r="Y24">
        <f t="shared" si="11"/>
        <v>14848128.889605593</v>
      </c>
      <c r="Z24">
        <f t="shared" si="12"/>
        <v>0</v>
      </c>
      <c r="AA24">
        <f t="shared" si="13"/>
        <v>0</v>
      </c>
      <c r="AB24">
        <f t="shared" si="14"/>
        <v>84203.420081561766</v>
      </c>
      <c r="AC24">
        <f t="shared" si="15"/>
        <v>474.13486212232965</v>
      </c>
      <c r="AD24" t="b">
        <f t="shared" si="16"/>
        <v>1</v>
      </c>
      <c r="AE24" t="b">
        <f>AND(ABS(AA24-(AA23+W24-Z24))&lt;=0.000000000001*(AA23+ABS(W24)+Z24),IF(A24&gt;group!$AJ$65,AA24=0,TRUE))</f>
        <v>1</v>
      </c>
      <c r="AF24" t="b">
        <f t="shared" si="17"/>
        <v>1</v>
      </c>
      <c r="AG24" t="b">
        <f>IF(S24&gt;0,IF(group!$AJ$38&gt;0,ABS(AB24/S24-group!$AJ$38/S2)&lt;=0.000000000001*MAX(ABS(AB24/S24),ABS(group!$AJ$38/S2)),TRUE),AB24=0)</f>
        <v>1</v>
      </c>
      <c r="AI24" t="s">
        <v>265</v>
      </c>
      <c r="AJ24">
        <f>group!$AJ$13-group!$AJ$23</f>
        <v>23349.274579785124</v>
      </c>
    </row>
    <row r="25" spans="1:36" x14ac:dyDescent="0.35">
      <c r="A25">
        <v>23</v>
      </c>
      <c r="B25">
        <f>'REC-21'!U25+'REC-22'!U25</f>
        <v>15852048.198026812</v>
      </c>
      <c r="C25">
        <f>'REC-21'!Y25+'REC-22'!Y25</f>
        <v>473362.79563784366</v>
      </c>
      <c r="D25">
        <f t="shared" si="0"/>
        <v>16325410.993664656</v>
      </c>
      <c r="E25">
        <f>'REC-21'!T25+'REC-22'!T25</f>
        <v>134530.3965630944</v>
      </c>
      <c r="F25">
        <f>'OLD-21'!U25+'OLD-22'!U25</f>
        <v>14812257.970284509</v>
      </c>
      <c r="G25">
        <f>'OLD-21'!Y25+'OLD-22'!Y25</f>
        <v>457317.58879691642</v>
      </c>
      <c r="H25">
        <f t="shared" si="1"/>
        <v>15269575.559081424</v>
      </c>
      <c r="I25">
        <f>'OLD-21'!T25+'OLD-22'!T25</f>
        <v>131852.25783077229</v>
      </c>
      <c r="J25">
        <f>'NEW-21'!U25+'NEW-22'!U25</f>
        <v>14648148.528866544</v>
      </c>
      <c r="K25">
        <f>'NEW-21'!Y25+'NEW-22'!Y25</f>
        <v>445732.36113427242</v>
      </c>
      <c r="L25">
        <f t="shared" si="2"/>
        <v>15093880.890000816</v>
      </c>
      <c r="M25">
        <f>'NEW-21'!T25+'NEW-22'!T25</f>
        <v>128294.93879104473</v>
      </c>
      <c r="N25">
        <f>'CUR-21'!U25+'CUR-22'!U25</f>
        <v>14491500.76185834</v>
      </c>
      <c r="O25">
        <f>'CUR-21'!Y25+'CUR-22'!Y25</f>
        <v>434522.72677565203</v>
      </c>
      <c r="P25">
        <f t="shared" si="3"/>
        <v>14926023.488633992</v>
      </c>
      <c r="Q25">
        <f>'CUR-21'!T25+'CUR-22'!T25</f>
        <v>128450.4951529278</v>
      </c>
      <c r="R25">
        <f t="shared" si="6"/>
        <v>128450.4951529278</v>
      </c>
      <c r="S25">
        <f t="shared" si="4"/>
        <v>14926023.488633992</v>
      </c>
      <c r="T25">
        <f t="shared" si="7"/>
        <v>0.99692284192507385</v>
      </c>
      <c r="U25">
        <f t="shared" si="8"/>
        <v>3.0866562039888468E-3</v>
      </c>
      <c r="V25">
        <f t="shared" si="5"/>
        <v>14635936.039125614</v>
      </c>
      <c r="W25">
        <f t="shared" si="9"/>
        <v>0</v>
      </c>
      <c r="X25">
        <f t="shared" si="10"/>
        <v>0</v>
      </c>
      <c r="Y25">
        <f t="shared" si="11"/>
        <v>14764386.534278542</v>
      </c>
      <c r="Z25">
        <f t="shared" si="12"/>
        <v>0</v>
      </c>
      <c r="AA25">
        <f t="shared" si="13"/>
        <v>0</v>
      </c>
      <c r="AB25">
        <f t="shared" si="14"/>
        <v>83731.030764172363</v>
      </c>
      <c r="AC25">
        <f t="shared" si="15"/>
        <v>472.389317389403</v>
      </c>
      <c r="AD25" t="b">
        <f t="shared" si="16"/>
        <v>1</v>
      </c>
      <c r="AE25" t="b">
        <f>AND(ABS(AA25-(AA24+W25-Z25))&lt;=0.000000000001*(AA24+ABS(W25)+Z25),IF(A25&gt;group!$AJ$65,AA25=0,TRUE))</f>
        <v>1</v>
      </c>
      <c r="AF25" t="b">
        <f t="shared" si="17"/>
        <v>1</v>
      </c>
      <c r="AG25" t="b">
        <f>IF(S25&gt;0,IF(group!$AJ$38&gt;0,ABS(AB25/S25-group!$AJ$38/S2)&lt;=0.000000000001*MAX(ABS(AB25/S25),ABS(group!$AJ$38/S2)),TRUE),AB25=0)</f>
        <v>1</v>
      </c>
      <c r="AI25" t="s">
        <v>266</v>
      </c>
      <c r="AJ25">
        <f>L2</f>
        <v>17157546.774380241</v>
      </c>
    </row>
    <row r="26" spans="1:36" x14ac:dyDescent="0.35">
      <c r="A26">
        <v>24</v>
      </c>
      <c r="B26">
        <f>'REC-21'!U26+'REC-22'!U26</f>
        <v>15761143.877195105</v>
      </c>
      <c r="C26">
        <f>'REC-21'!Y26+'REC-22'!Y26</f>
        <v>471811.208206599</v>
      </c>
      <c r="D26">
        <f t="shared" si="0"/>
        <v>16232955.085401705</v>
      </c>
      <c r="E26">
        <f>'REC-21'!T26+'REC-22'!T26</f>
        <v>134204.32837450621</v>
      </c>
      <c r="F26">
        <f>'OLD-21'!U26+'OLD-22'!U26</f>
        <v>14723675.481196072</v>
      </c>
      <c r="G26">
        <f>'OLD-21'!Y26+'OLD-22'!Y26</f>
        <v>455718.5625550453</v>
      </c>
      <c r="H26">
        <f t="shared" si="1"/>
        <v>15179394.043751117</v>
      </c>
      <c r="I26">
        <f>'OLD-21'!T26+'OLD-22'!T26</f>
        <v>131501.54788280133</v>
      </c>
      <c r="J26">
        <f>'NEW-21'!U26+'NEW-22'!U26</f>
        <v>14562623.586301748</v>
      </c>
      <c r="K26">
        <f>'NEW-21'!Y26+'NEW-22'!Y26</f>
        <v>444248.3214016431</v>
      </c>
      <c r="L26">
        <f t="shared" si="2"/>
        <v>15006871.90770339</v>
      </c>
      <c r="M26">
        <f>'NEW-21'!T26+'NEW-22'!T26</f>
        <v>127967.15609968544</v>
      </c>
      <c r="N26">
        <f>'CUR-21'!U26+'CUR-22'!U26</f>
        <v>14408877.284398129</v>
      </c>
      <c r="O26">
        <f>'CUR-21'!Y26+'CUR-22'!Y26</f>
        <v>433147.45941374643</v>
      </c>
      <c r="P26">
        <f t="shared" si="3"/>
        <v>14842024.743811876</v>
      </c>
      <c r="Q26">
        <f>'CUR-21'!T26+'CUR-22'!T26</f>
        <v>128122.40468248283</v>
      </c>
      <c r="R26">
        <f t="shared" si="6"/>
        <v>128122.40468248283</v>
      </c>
      <c r="S26">
        <f t="shared" si="4"/>
        <v>14842024.743811876</v>
      </c>
      <c r="T26">
        <f t="shared" si="7"/>
        <v>0.99690958947203501</v>
      </c>
      <c r="U26">
        <f t="shared" si="8"/>
        <v>3.0999907720836717E-3</v>
      </c>
      <c r="V26">
        <f t="shared" si="5"/>
        <v>14552787.722833013</v>
      </c>
      <c r="W26">
        <f t="shared" si="9"/>
        <v>0</v>
      </c>
      <c r="X26">
        <f t="shared" si="10"/>
        <v>0</v>
      </c>
      <c r="Y26">
        <f t="shared" si="11"/>
        <v>14680910.127515497</v>
      </c>
      <c r="Z26">
        <f t="shared" si="12"/>
        <v>0</v>
      </c>
      <c r="AA26">
        <f t="shared" si="13"/>
        <v>0</v>
      </c>
      <c r="AB26">
        <f t="shared" si="14"/>
        <v>83259.820096963624</v>
      </c>
      <c r="AC26">
        <f t="shared" si="15"/>
        <v>471.21066720873932</v>
      </c>
      <c r="AD26" t="b">
        <f t="shared" si="16"/>
        <v>1</v>
      </c>
      <c r="AE26" t="b">
        <f>AND(ABS(AA26-(AA25+W26-Z26))&lt;=0.000000000001*(AA25+ABS(W26)+Z26),IF(A26&gt;group!$AJ$65,AA26=0,TRUE))</f>
        <v>1</v>
      </c>
      <c r="AF26" t="b">
        <f t="shared" si="17"/>
        <v>1</v>
      </c>
      <c r="AG26" t="b">
        <f>IF(S26&gt;0,IF(group!$AJ$38&gt;0,ABS(AB26/S26-group!$AJ$38/S2)&lt;=0.000000000001*MAX(ABS(AB26/S26),ABS(group!$AJ$38/S2)),TRUE),AB26=0)</f>
        <v>1</v>
      </c>
      <c r="AI26" t="s">
        <v>267</v>
      </c>
      <c r="AJ26">
        <f>H2</f>
        <v>17409845.031857267</v>
      </c>
    </row>
    <row r="27" spans="1:36" x14ac:dyDescent="0.35">
      <c r="A27">
        <v>25</v>
      </c>
      <c r="B27">
        <f>'REC-21'!U27+'REC-22'!U27</f>
        <v>15669574.319386808</v>
      </c>
      <c r="C27">
        <f>'REC-21'!Y27+'REC-22'!Y27</f>
        <v>470336.16071095422</v>
      </c>
      <c r="D27">
        <f t="shared" si="0"/>
        <v>16139910.480097763</v>
      </c>
      <c r="E27">
        <f>'REC-21'!T27+'REC-22'!T27</f>
        <v>134853.83696500509</v>
      </c>
      <c r="F27">
        <f>'OLD-21'!U27+'OLD-22'!U27</f>
        <v>14634388.684634563</v>
      </c>
      <c r="G27">
        <f>'OLD-21'!Y27+'OLD-22'!Y27</f>
        <v>454196.43904435181</v>
      </c>
      <c r="H27">
        <f t="shared" si="1"/>
        <v>15088585.123678915</v>
      </c>
      <c r="I27">
        <f>'OLD-21'!T27+'OLD-22'!T27</f>
        <v>132132.95159491844</v>
      </c>
      <c r="J27">
        <f>'NEW-21'!U27+'NEW-22'!U27</f>
        <v>14476415.878483474</v>
      </c>
      <c r="K27">
        <f>'NEW-21'!Y27+'NEW-22'!Y27</f>
        <v>442837.02523515251</v>
      </c>
      <c r="L27">
        <f t="shared" si="2"/>
        <v>14919252.903718626</v>
      </c>
      <c r="M27">
        <f>'NEW-21'!T27+'NEW-22'!T27</f>
        <v>128584.00201517669</v>
      </c>
      <c r="N27">
        <f>'CUR-21'!U27+'CUR-22'!U27</f>
        <v>14325393.371448128</v>
      </c>
      <c r="O27">
        <f>'CUR-21'!Y27+'CUR-22'!Y27</f>
        <v>431844.50556394551</v>
      </c>
      <c r="P27">
        <f t="shared" si="3"/>
        <v>14757237.877012074</v>
      </c>
      <c r="Q27">
        <f>'CUR-21'!T27+'CUR-22'!T27</f>
        <v>128934.16180052111</v>
      </c>
      <c r="R27">
        <f t="shared" si="6"/>
        <v>128934.16180052111</v>
      </c>
      <c r="S27">
        <f t="shared" si="4"/>
        <v>14757237.877012074</v>
      </c>
      <c r="T27">
        <f t="shared" si="7"/>
        <v>0.99689651127913825</v>
      </c>
      <c r="U27">
        <f t="shared" si="8"/>
        <v>3.1131503478527556E-3</v>
      </c>
      <c r="V27">
        <f t="shared" si="5"/>
        <v>14468757.185763396</v>
      </c>
      <c r="W27">
        <f t="shared" si="9"/>
        <v>0</v>
      </c>
      <c r="X27">
        <f t="shared" si="10"/>
        <v>0</v>
      </c>
      <c r="Y27">
        <f t="shared" si="11"/>
        <v>14597691.347563917</v>
      </c>
      <c r="Z27">
        <f t="shared" si="12"/>
        <v>0</v>
      </c>
      <c r="AA27">
        <f t="shared" si="13"/>
        <v>0</v>
      </c>
      <c r="AB27">
        <f t="shared" si="14"/>
        <v>82784.188274608663</v>
      </c>
      <c r="AC27">
        <f t="shared" si="15"/>
        <v>475.6318223549606</v>
      </c>
      <c r="AD27" t="b">
        <f t="shared" si="16"/>
        <v>1</v>
      </c>
      <c r="AE27" t="b">
        <f>AND(ABS(AA27-(AA26+W27-Z27))&lt;=0.000000000001*(AA26+ABS(W27)+Z27),IF(A27&gt;group!$AJ$65,AA27=0,TRUE))</f>
        <v>1</v>
      </c>
      <c r="AF27" t="b">
        <f t="shared" si="17"/>
        <v>1</v>
      </c>
      <c r="AG27" t="b">
        <f>IF(S27&gt;0,IF(group!$AJ$38&gt;0,ABS(AB27/S27-group!$AJ$38/S2)&lt;=0.000000000001*MAX(ABS(AB27/S27),ABS(group!$AJ$38/S2)),TRUE),AB27=0)</f>
        <v>1</v>
      </c>
      <c r="AI27" t="s">
        <v>268</v>
      </c>
      <c r="AJ27">
        <f>group!$AJ$25-group!$AJ$26</f>
        <v>-252298.25747702643</v>
      </c>
    </row>
    <row r="28" spans="1:36" x14ac:dyDescent="0.35">
      <c r="A28">
        <v>26</v>
      </c>
      <c r="B28">
        <f>'REC-21'!U28+'REC-22'!U28</f>
        <v>15578312.831315722</v>
      </c>
      <c r="C28">
        <f>'REC-21'!Y28+'REC-22'!Y28</f>
        <v>468880.26250557462</v>
      </c>
      <c r="D28">
        <f t="shared" si="0"/>
        <v>16047193.093821296</v>
      </c>
      <c r="E28">
        <f>'REC-21'!T28+'REC-22'!T28</f>
        <v>134524.99098305727</v>
      </c>
      <c r="F28">
        <f>'OLD-21'!U28+'OLD-22'!U28</f>
        <v>14545378.934788477</v>
      </c>
      <c r="G28">
        <f>'OLD-21'!Y28+'OLD-22'!Y28</f>
        <v>452693.03430732095</v>
      </c>
      <c r="H28">
        <f t="shared" si="1"/>
        <v>14998071.969095798</v>
      </c>
      <c r="I28">
        <f>'OLD-21'!T28+'OLD-22'!T28</f>
        <v>131778.9477017968</v>
      </c>
      <c r="J28">
        <f>'NEW-21'!U28+'NEW-22'!U28</f>
        <v>14390469.043865021</v>
      </c>
      <c r="K28">
        <f>'NEW-21'!Y28+'NEW-22'!Y28</f>
        <v>441443.34406495281</v>
      </c>
      <c r="L28">
        <f t="shared" si="2"/>
        <v>14831912.387929974</v>
      </c>
      <c r="M28">
        <f>'NEW-21'!T28+'NEW-22'!T28</f>
        <v>128253.21666673389</v>
      </c>
      <c r="N28">
        <f>'CUR-21'!U28+'CUR-22'!U28</f>
        <v>14242187.823830212</v>
      </c>
      <c r="O28">
        <f>'CUR-21'!Y28+'CUR-22'!Y28</f>
        <v>430559.45598840585</v>
      </c>
      <c r="P28">
        <f t="shared" si="3"/>
        <v>14672747.279818617</v>
      </c>
      <c r="Q28">
        <f>'CUR-21'!T28+'CUR-22'!T28</f>
        <v>128602.61392859521</v>
      </c>
      <c r="R28">
        <f t="shared" si="6"/>
        <v>128602.61392859521</v>
      </c>
      <c r="S28">
        <f t="shared" si="4"/>
        <v>14672747.279818617</v>
      </c>
      <c r="T28">
        <f t="shared" si="7"/>
        <v>0.99688360536287035</v>
      </c>
      <c r="U28">
        <f t="shared" si="8"/>
        <v>3.1261369134416572E-3</v>
      </c>
      <c r="V28">
        <f t="shared" si="5"/>
        <v>14384983.858386273</v>
      </c>
      <c r="W28">
        <f t="shared" si="9"/>
        <v>0</v>
      </c>
      <c r="X28">
        <f t="shared" si="10"/>
        <v>0</v>
      </c>
      <c r="Y28">
        <f t="shared" si="11"/>
        <v>14513586.472314868</v>
      </c>
      <c r="Z28">
        <f t="shared" si="12"/>
        <v>0</v>
      </c>
      <c r="AA28">
        <f t="shared" si="13"/>
        <v>0</v>
      </c>
      <c r="AB28">
        <f t="shared" si="14"/>
        <v>82310.218446122482</v>
      </c>
      <c r="AC28">
        <f t="shared" si="15"/>
        <v>473.96982848618063</v>
      </c>
      <c r="AD28" t="b">
        <f t="shared" si="16"/>
        <v>1</v>
      </c>
      <c r="AE28" t="b">
        <f>AND(ABS(AA28-(AA27+W28-Z28))&lt;=0.000000000001*(AA27+ABS(W28)+Z28),IF(A28&gt;group!$AJ$65,AA28=0,TRUE))</f>
        <v>1</v>
      </c>
      <c r="AF28" t="b">
        <f t="shared" si="17"/>
        <v>1</v>
      </c>
      <c r="AG28" t="b">
        <f>IF(S28&gt;0,IF(group!$AJ$38&gt;0,ABS(AB28/S28-group!$AJ$38/S2)&lt;=0.000000000001*MAX(ABS(AB28/S28),ABS(group!$AJ$38/S2)),TRUE),AB28=0)</f>
        <v>1</v>
      </c>
      <c r="AI28" t="s">
        <v>269</v>
      </c>
      <c r="AJ28">
        <f>IF(AND(group!$AJ$23&gt;0,group!$AJ$27&gt;=0),1,IF(AND(group!$AJ$23&gt;0,group!$AJ$27&lt;0),2,3))</f>
        <v>2</v>
      </c>
    </row>
    <row r="29" spans="1:36" x14ac:dyDescent="0.35">
      <c r="A29">
        <v>27</v>
      </c>
      <c r="B29">
        <f>'REC-21'!U29+'REC-22'!U29</f>
        <v>15487353.67836171</v>
      </c>
      <c r="C29">
        <f>'REC-21'!Y29+'REC-22'!Y29</f>
        <v>467443.37601061183</v>
      </c>
      <c r="D29">
        <f t="shared" si="0"/>
        <v>15954797.054372322</v>
      </c>
      <c r="E29">
        <f>'REC-21'!T29+'REC-22'!T29</f>
        <v>134196.95506571842</v>
      </c>
      <c r="F29">
        <f>'OLD-21'!U29+'OLD-22'!U29</f>
        <v>14456641.330513019</v>
      </c>
      <c r="G29">
        <f>'OLD-21'!Y29+'OLD-22'!Y29</f>
        <v>451208.2324813453</v>
      </c>
      <c r="H29">
        <f t="shared" si="1"/>
        <v>14907849.562994365</v>
      </c>
      <c r="I29">
        <f>'OLD-21'!T29+'OLD-22'!T29</f>
        <v>131425.90208597414</v>
      </c>
      <c r="J29">
        <f>'NEW-21'!U29+'NEW-22'!U29</f>
        <v>14304778.336772669</v>
      </c>
      <c r="K29">
        <f>'NEW-21'!Y29+'NEW-22'!Y29</f>
        <v>440067.16891637637</v>
      </c>
      <c r="L29">
        <f t="shared" si="2"/>
        <v>14744845.505689045</v>
      </c>
      <c r="M29">
        <f>'NEW-21'!T29+'NEW-22'!T29</f>
        <v>127923.29102407707</v>
      </c>
      <c r="N29">
        <f>'CUR-21'!U29+'CUR-22'!U29</f>
        <v>14159255.391239461</v>
      </c>
      <c r="O29">
        <f>'CUR-21'!Y29+'CUR-22'!Y29</f>
        <v>429292.19232386386</v>
      </c>
      <c r="P29">
        <f t="shared" si="3"/>
        <v>14588547.583563324</v>
      </c>
      <c r="Q29">
        <f>'CUR-21'!T29+'CUR-22'!T29</f>
        <v>128271.92742296026</v>
      </c>
      <c r="R29">
        <f t="shared" si="6"/>
        <v>128271.92742296026</v>
      </c>
      <c r="S29">
        <f t="shared" si="4"/>
        <v>14588547.583563324</v>
      </c>
      <c r="T29">
        <f t="shared" si="7"/>
        <v>0.99687086976072914</v>
      </c>
      <c r="U29">
        <f t="shared" si="8"/>
        <v>3.1389524302398719E-3</v>
      </c>
      <c r="V29">
        <f t="shared" si="5"/>
        <v>14301463.071526242</v>
      </c>
      <c r="W29">
        <f t="shared" si="9"/>
        <v>0</v>
      </c>
      <c r="X29">
        <f t="shared" si="10"/>
        <v>0</v>
      </c>
      <c r="Y29">
        <f t="shared" si="11"/>
        <v>14429734.998949202</v>
      </c>
      <c r="Z29">
        <f t="shared" si="12"/>
        <v>0</v>
      </c>
      <c r="AA29">
        <f t="shared" si="13"/>
        <v>0</v>
      </c>
      <c r="AB29">
        <f t="shared" si="14"/>
        <v>81837.880494701298</v>
      </c>
      <c r="AC29">
        <f t="shared" si="15"/>
        <v>472.3379514211847</v>
      </c>
      <c r="AD29" t="b">
        <f t="shared" si="16"/>
        <v>1</v>
      </c>
      <c r="AE29" t="b">
        <f>AND(ABS(AA29-(AA28+W29-Z29))&lt;=0.000000000001*(AA28+ABS(W29)+Z29),IF(A29&gt;group!$AJ$65,AA29=0,TRUE))</f>
        <v>1</v>
      </c>
      <c r="AF29" t="b">
        <f t="shared" si="17"/>
        <v>1</v>
      </c>
      <c r="AG29" t="b">
        <f>IF(S29&gt;0,IF(group!$AJ$38&gt;0,ABS(AB29/S29-group!$AJ$38/S2)&lt;=0.000000000001*MAX(ABS(AB29/S29),ABS(group!$AJ$38/S2)),TRUE),AB29=0)</f>
        <v>1</v>
      </c>
      <c r="AI29" t="s">
        <v>270</v>
      </c>
      <c r="AJ29">
        <f>MIN(group!$AJ$23,-group!$AJ$27)</f>
        <v>252298.25747702643</v>
      </c>
    </row>
    <row r="30" spans="1:36" x14ac:dyDescent="0.35">
      <c r="A30">
        <v>28</v>
      </c>
      <c r="B30">
        <f>'REC-21'!U30+'REC-22'!U30</f>
        <v>15396691.212589957</v>
      </c>
      <c r="C30">
        <f>'REC-21'!Y30+'REC-22'!Y30</f>
        <v>466025.36699856928</v>
      </c>
      <c r="D30">
        <f t="shared" si="0"/>
        <v>15862716.579588527</v>
      </c>
      <c r="E30">
        <f>'REC-21'!T30+'REC-22'!T30</f>
        <v>133869.72719957307</v>
      </c>
      <c r="F30">
        <f>'OLD-21'!U30+'OLD-22'!U30</f>
        <v>14368171.042357085</v>
      </c>
      <c r="G30">
        <f>'OLD-21'!Y30+'OLD-22'!Y30</f>
        <v>449741.92066087655</v>
      </c>
      <c r="H30">
        <f t="shared" si="1"/>
        <v>14817912.963017961</v>
      </c>
      <c r="I30">
        <f>'OLD-21'!T30+'OLD-22'!T30</f>
        <v>131073.81212955594</v>
      </c>
      <c r="J30">
        <f>'NEW-21'!U30+'NEW-22'!U30</f>
        <v>14219339.080866981</v>
      </c>
      <c r="K30">
        <f>'NEW-21'!Y30+'NEW-22'!Y30</f>
        <v>438708.39360480756</v>
      </c>
      <c r="L30">
        <f t="shared" si="2"/>
        <v>14658047.474471789</v>
      </c>
      <c r="M30">
        <f>'NEW-21'!T30+'NEW-22'!T30</f>
        <v>127594.22283250716</v>
      </c>
      <c r="N30">
        <f>'CUR-21'!U30+'CUR-22'!U30</f>
        <v>14076590.900546141</v>
      </c>
      <c r="O30">
        <f>'CUR-21'!Y30+'CUR-22'!Y30</f>
        <v>428042.59929174179</v>
      </c>
      <c r="P30">
        <f t="shared" si="3"/>
        <v>14504633.499837883</v>
      </c>
      <c r="Q30">
        <f>'CUR-21'!T30+'CUR-22'!T30</f>
        <v>127942.10002530122</v>
      </c>
      <c r="R30">
        <f t="shared" si="6"/>
        <v>127942.10002530122</v>
      </c>
      <c r="S30">
        <f t="shared" si="4"/>
        <v>14504633.499837883</v>
      </c>
      <c r="T30">
        <f t="shared" si="7"/>
        <v>0.9968583025310086</v>
      </c>
      <c r="U30">
        <f t="shared" si="8"/>
        <v>3.1515988390873328E-3</v>
      </c>
      <c r="V30">
        <f t="shared" si="5"/>
        <v>14218190.223740505</v>
      </c>
      <c r="W30">
        <f t="shared" si="9"/>
        <v>0</v>
      </c>
      <c r="X30">
        <f t="shared" si="10"/>
        <v>0</v>
      </c>
      <c r="Y30">
        <f t="shared" si="11"/>
        <v>14346132.323765807</v>
      </c>
      <c r="Z30">
        <f t="shared" si="12"/>
        <v>0</v>
      </c>
      <c r="AA30">
        <f t="shared" si="13"/>
        <v>0</v>
      </c>
      <c r="AB30">
        <f t="shared" si="14"/>
        <v>81367.144753777888</v>
      </c>
      <c r="AC30">
        <f t="shared" si="15"/>
        <v>470.73574092341005</v>
      </c>
      <c r="AD30" t="b">
        <f t="shared" si="16"/>
        <v>1</v>
      </c>
      <c r="AE30" t="b">
        <f>AND(ABS(AA30-(AA29+W30-Z30))&lt;=0.000000000001*(AA29+ABS(W30)+Z30),IF(A30&gt;group!$AJ$65,AA30=0,TRUE))</f>
        <v>1</v>
      </c>
      <c r="AF30" t="b">
        <f t="shared" si="17"/>
        <v>1</v>
      </c>
      <c r="AG30" t="b">
        <f>IF(S30&gt;0,IF(group!$AJ$38&gt;0,ABS(AB30/S30-group!$AJ$38/S2)&lt;=0.000000000001*MAX(ABS(AB30/S30),ABS(group!$AJ$38/S2)),TRUE),AB30=0)</f>
        <v>1</v>
      </c>
      <c r="AI30" t="s">
        <v>271</v>
      </c>
      <c r="AJ30">
        <f>group!$AJ$19-group!$AJ$27</f>
        <v>252298.25747702643</v>
      </c>
    </row>
    <row r="31" spans="1:36" x14ac:dyDescent="0.35">
      <c r="A31">
        <v>29</v>
      </c>
      <c r="B31">
        <f>'REC-21'!U31+'REC-22'!U31</f>
        <v>15306319.871153798</v>
      </c>
      <c r="C31">
        <f>'REC-21'!Y31+'REC-22'!Y31</f>
        <v>464626.10453493689</v>
      </c>
      <c r="D31">
        <f t="shared" si="0"/>
        <v>15770945.975688735</v>
      </c>
      <c r="E31">
        <f>'REC-21'!T31+'REC-22'!T31</f>
        <v>133543.30537624913</v>
      </c>
      <c r="F31">
        <f>'OLD-21'!U31+'OLD-22'!U31</f>
        <v>14279963.311272556</v>
      </c>
      <c r="G31">
        <f>'OLD-21'!Y31+'OLD-22'!Y31</f>
        <v>448293.98884692637</v>
      </c>
      <c r="H31">
        <f t="shared" si="1"/>
        <v>14728257.300119482</v>
      </c>
      <c r="I31">
        <f>'OLD-21'!T31+'OLD-22'!T31</f>
        <v>130722.67522185674</v>
      </c>
      <c r="J31">
        <f>'NEW-21'!U31+'NEW-22'!U31</f>
        <v>14134146.667896712</v>
      </c>
      <c r="K31">
        <f>'NEW-21'!Y31+'NEW-22'!Y31</f>
        <v>437366.91468825901</v>
      </c>
      <c r="L31">
        <f t="shared" si="2"/>
        <v>14571513.582584972</v>
      </c>
      <c r="M31">
        <f>'NEW-21'!T31+'NEW-22'!T31</f>
        <v>127266.00984328512</v>
      </c>
      <c r="N31">
        <f>'CUR-21'!U31+'CUR-22'!U31</f>
        <v>13994189.254365675</v>
      </c>
      <c r="O31">
        <f>'CUR-21'!Y31+'CUR-22'!Y31</f>
        <v>426810.56464515592</v>
      </c>
      <c r="P31">
        <f t="shared" si="3"/>
        <v>14420999.819010831</v>
      </c>
      <c r="Q31">
        <f>'CUR-21'!T31+'CUR-22'!T31</f>
        <v>127613.12948327091</v>
      </c>
      <c r="R31">
        <f t="shared" si="6"/>
        <v>127613.12948327091</v>
      </c>
      <c r="S31">
        <f t="shared" si="4"/>
        <v>14420999.819010831</v>
      </c>
      <c r="T31">
        <f t="shared" si="7"/>
        <v>0.99684590175258858</v>
      </c>
      <c r="U31">
        <f t="shared" si="8"/>
        <v>3.1640780604766938E-3</v>
      </c>
      <c r="V31">
        <f t="shared" si="5"/>
        <v>14135160.780100627</v>
      </c>
      <c r="W31">
        <f t="shared" si="9"/>
        <v>0</v>
      </c>
      <c r="X31">
        <f t="shared" si="10"/>
        <v>0</v>
      </c>
      <c r="Y31">
        <f t="shared" si="11"/>
        <v>14262773.909583898</v>
      </c>
      <c r="Z31">
        <f t="shared" si="12"/>
        <v>0</v>
      </c>
      <c r="AA31">
        <f t="shared" si="13"/>
        <v>0</v>
      </c>
      <c r="AB31">
        <f t="shared" si="14"/>
        <v>80897.981998702278</v>
      </c>
      <c r="AC31">
        <f t="shared" si="15"/>
        <v>469.16275507560931</v>
      </c>
      <c r="AD31" t="b">
        <f t="shared" si="16"/>
        <v>1</v>
      </c>
      <c r="AE31" t="b">
        <f>AND(ABS(AA31-(AA30+W31-Z31))&lt;=0.000000000001*(AA30+ABS(W31)+Z31),IF(A31&gt;group!$AJ$65,AA31=0,TRUE))</f>
        <v>1</v>
      </c>
      <c r="AF31" t="b">
        <f t="shared" si="17"/>
        <v>1</v>
      </c>
      <c r="AG31" t="b">
        <f>IF(S31&gt;0,IF(group!$AJ$38&gt;0,ABS(AB31/S31-group!$AJ$38/S2)&lt;=0.000000000001*MAX(ABS(AB31/S31),ABS(group!$AJ$38/S2)),TRUE),AB31=0)</f>
        <v>1</v>
      </c>
      <c r="AI31" t="s">
        <v>272</v>
      </c>
      <c r="AJ31">
        <f>IF(group!$AJ$28=1,group!$AJ$23+group!$AJ$27,IF(group!$AJ$28=2,group!$AJ$23-group!$AJ$29,IF(group!$AJ$30&lt;0,-group!$AJ$30,0)))</f>
        <v>94945.705904763832</v>
      </c>
    </row>
    <row r="32" spans="1:36" x14ac:dyDescent="0.35">
      <c r="A32">
        <v>30</v>
      </c>
      <c r="B32">
        <f>'REC-21'!U32+'REC-22'!U32</f>
        <v>15216234.174730603</v>
      </c>
      <c r="C32">
        <f>'REC-21'!Y32+'REC-22'!Y32</f>
        <v>463245.46092015284</v>
      </c>
      <c r="D32">
        <f t="shared" si="0"/>
        <v>15679479.635650756</v>
      </c>
      <c r="E32">
        <f>'REC-21'!T32+'REC-22'!T32</f>
        <v>133217.68759240507</v>
      </c>
      <c r="F32">
        <f>'OLD-21'!U32+'OLD-22'!U32</f>
        <v>14192013.44734936</v>
      </c>
      <c r="G32">
        <f>'OLD-21'!Y32+'OLD-22'!Y32</f>
        <v>446864.32989765919</v>
      </c>
      <c r="H32">
        <f t="shared" si="1"/>
        <v>14638877.777247019</v>
      </c>
      <c r="I32">
        <f>'OLD-21'!T32+'OLD-22'!T32</f>
        <v>130372.48875938007</v>
      </c>
      <c r="J32">
        <f>'NEW-21'!U32+'NEW-22'!U32</f>
        <v>14049196.556477597</v>
      </c>
      <c r="K32">
        <f>'NEW-21'!Y32+'NEW-22'!Y32</f>
        <v>436042.63142093085</v>
      </c>
      <c r="L32">
        <f t="shared" si="2"/>
        <v>14485239.187898528</v>
      </c>
      <c r="M32">
        <f>'NEW-21'!T32+'NEW-22'!T32</f>
        <v>126938.64981361612</v>
      </c>
      <c r="N32">
        <f>'CUR-21'!U32+'CUR-22'!U32</f>
        <v>13912045.429658096</v>
      </c>
      <c r="O32">
        <f>'CUR-21'!Y32+'CUR-22'!Y32</f>
        <v>425595.97911706683</v>
      </c>
      <c r="P32">
        <f t="shared" si="3"/>
        <v>14337641.408775164</v>
      </c>
      <c r="Q32">
        <f>'CUR-21'!T32+'CUR-22'!T32</f>
        <v>127285.01355047422</v>
      </c>
      <c r="R32">
        <f t="shared" si="6"/>
        <v>127285.01355047422</v>
      </c>
      <c r="S32">
        <f t="shared" si="4"/>
        <v>14337641.408775164</v>
      </c>
      <c r="T32">
        <f t="shared" si="7"/>
        <v>0.99683366552472219</v>
      </c>
      <c r="U32">
        <f t="shared" si="8"/>
        <v>3.1763919947578323E-3</v>
      </c>
      <c r="V32">
        <f t="shared" si="5"/>
        <v>14052370.270998586</v>
      </c>
      <c r="W32">
        <f t="shared" si="9"/>
        <v>0</v>
      </c>
      <c r="X32">
        <f t="shared" si="10"/>
        <v>0</v>
      </c>
      <c r="Y32">
        <f t="shared" si="11"/>
        <v>14179655.284549059</v>
      </c>
      <c r="Z32">
        <f t="shared" si="12"/>
        <v>0</v>
      </c>
      <c r="AA32">
        <f t="shared" si="13"/>
        <v>0</v>
      </c>
      <c r="AB32">
        <f t="shared" si="14"/>
        <v>80430.36343859414</v>
      </c>
      <c r="AC32">
        <f t="shared" si="15"/>
        <v>467.6185601081379</v>
      </c>
      <c r="AD32" t="b">
        <f t="shared" si="16"/>
        <v>1</v>
      </c>
      <c r="AE32" t="b">
        <f>AND(ABS(AA32-(AA31+W32-Z32))&lt;=0.000000000001*(AA31+ABS(W32)+Z32),IF(A32&gt;group!$AJ$65,AA32=0,TRUE))</f>
        <v>1</v>
      </c>
      <c r="AF32" t="b">
        <f t="shared" si="17"/>
        <v>1</v>
      </c>
      <c r="AG32" t="b">
        <f>IF(S32&gt;0,IF(group!$AJ$38&gt;0,ABS(AB32/S32-group!$AJ$38/S2)&lt;=0.000000000001*MAX(ABS(AB32/S32),ABS(group!$AJ$38/S2)),TRUE),AB32=0)</f>
        <v>1</v>
      </c>
      <c r="AI32" t="s">
        <v>273</v>
      </c>
      <c r="AJ32">
        <f>IF(group!$AJ$28=1,group!$AJ$19,IF(group!$AJ$28=2,group!$AJ$19+(-group!$AJ$27-group!$AJ$29),IF(group!$AJ$30&lt;0,0,group!$AJ$30)))</f>
        <v>0</v>
      </c>
    </row>
    <row r="33" spans="1:36" x14ac:dyDescent="0.35">
      <c r="A33">
        <v>31</v>
      </c>
      <c r="B33">
        <f>'REC-21'!U33+'REC-22'!U33</f>
        <v>15126428.725989863</v>
      </c>
      <c r="C33">
        <f>'REC-21'!Y33+'REC-22'!Y33</f>
        <v>461883.31163280853</v>
      </c>
      <c r="D33">
        <f t="shared" si="0"/>
        <v>15588312.037622672</v>
      </c>
      <c r="E33">
        <f>'REC-21'!T33+'REC-22'!T33</f>
        <v>132892.87184971746</v>
      </c>
      <c r="F33">
        <f>'OLD-21'!U33+'OLD-22'!U33</f>
        <v>14104316.828575665</v>
      </c>
      <c r="G33">
        <f>'OLD-21'!Y33+'OLD-22'!Y33</f>
        <v>445452.83948002511</v>
      </c>
      <c r="H33">
        <f t="shared" si="1"/>
        <v>14549769.668055691</v>
      </c>
      <c r="I33">
        <f>'OLD-21'!T33+'OLD-22'!T33</f>
        <v>130023.25014579864</v>
      </c>
      <c r="J33">
        <f>'NEW-21'!U33+'NEW-22'!U33</f>
        <v>13964484.270895332</v>
      </c>
      <c r="K33">
        <f>'NEW-21'!Y33+'NEW-22'!Y33</f>
        <v>434735.4457077579</v>
      </c>
      <c r="L33">
        <f t="shared" si="2"/>
        <v>14399219.716603089</v>
      </c>
      <c r="M33">
        <f>'NEW-21'!T33+'NEW-22'!T33</f>
        <v>126612.14050663364</v>
      </c>
      <c r="N33">
        <f>'CUR-21'!U33+'CUR-22'!U33</f>
        <v>13830154.476356212</v>
      </c>
      <c r="O33">
        <f>'CUR-21'!Y33+'CUR-22'!Y33</f>
        <v>424398.73636958265</v>
      </c>
      <c r="P33">
        <f t="shared" si="3"/>
        <v>14254553.212725794</v>
      </c>
      <c r="Q33">
        <f>'CUR-21'!T33+'CUR-22'!T33</f>
        <v>126957.74998645225</v>
      </c>
      <c r="R33">
        <f t="shared" si="6"/>
        <v>126957.74998645225</v>
      </c>
      <c r="S33">
        <f t="shared" si="4"/>
        <v>14254553.212725794</v>
      </c>
      <c r="T33">
        <f t="shared" si="7"/>
        <v>0.99682159196683084</v>
      </c>
      <c r="U33">
        <f t="shared" si="8"/>
        <v>3.1885425223361352E-3</v>
      </c>
      <c r="V33">
        <f t="shared" si="5"/>
        <v>13969814.290976454</v>
      </c>
      <c r="W33">
        <f t="shared" si="9"/>
        <v>0</v>
      </c>
      <c r="X33">
        <f t="shared" si="10"/>
        <v>0</v>
      </c>
      <c r="Y33">
        <f t="shared" si="11"/>
        <v>14096772.040962907</v>
      </c>
      <c r="Z33">
        <f t="shared" si="12"/>
        <v>0</v>
      </c>
      <c r="AA33">
        <f t="shared" si="13"/>
        <v>0</v>
      </c>
      <c r="AB33">
        <f t="shared" si="14"/>
        <v>79964.26070836281</v>
      </c>
      <c r="AC33">
        <f t="shared" si="15"/>
        <v>466.1027302313305</v>
      </c>
      <c r="AD33" t="b">
        <f t="shared" si="16"/>
        <v>1</v>
      </c>
      <c r="AE33" t="b">
        <f>AND(ABS(AA33-(AA32+W33-Z33))&lt;=0.000000000001*(AA32+ABS(W33)+Z33),IF(A33&gt;group!$AJ$65,AA33=0,TRUE))</f>
        <v>1</v>
      </c>
      <c r="AF33" t="b">
        <f t="shared" si="17"/>
        <v>1</v>
      </c>
      <c r="AG33" t="b">
        <f>IF(S33&gt;0,IF(group!$AJ$38&gt;0,ABS(AB33/S33-group!$AJ$38/S2)&lt;=0.000000000001*MAX(ABS(AB33/S33),ABS(group!$AJ$38/S2)),TRUE),AB33=0)</f>
        <v>1</v>
      </c>
      <c r="AI33" t="s">
        <v>274</v>
      </c>
      <c r="AJ33">
        <f>group!$AJ$32-group!$AJ$19</f>
        <v>0</v>
      </c>
    </row>
    <row r="34" spans="1:36" x14ac:dyDescent="0.35">
      <c r="A34">
        <v>32</v>
      </c>
      <c r="B34">
        <f>'REC-21'!U34+'REC-22'!U34</f>
        <v>15036898.208092764</v>
      </c>
      <c r="C34">
        <f>'REC-21'!Y34+'REC-22'!Y34</f>
        <v>460539.53527409711</v>
      </c>
      <c r="D34">
        <f t="shared" si="0"/>
        <v>15497437.743366862</v>
      </c>
      <c r="E34">
        <f>'REC-21'!T34+'REC-22'!T34</f>
        <v>132568.85615486809</v>
      </c>
      <c r="F34">
        <f>'OLD-21'!U34+'OLD-22'!U34</f>
        <v>14016868.899622649</v>
      </c>
      <c r="G34">
        <f>'OLD-21'!Y34+'OLD-22'!Y34</f>
        <v>444059.41602240189</v>
      </c>
      <c r="H34">
        <f t="shared" si="1"/>
        <v>14460928.31564505</v>
      </c>
      <c r="I34">
        <f>'OLD-21'!T34+'OLD-22'!T34</f>
        <v>129674.95679193428</v>
      </c>
      <c r="J34">
        <f>'NEW-21'!U34+'NEW-22'!U34</f>
        <v>13880005.399932306</v>
      </c>
      <c r="K34">
        <f>'NEW-21'!Y34+'NEW-22'!Y34</f>
        <v>433445.26205992757</v>
      </c>
      <c r="L34">
        <f t="shared" si="2"/>
        <v>14313450.661992233</v>
      </c>
      <c r="M34">
        <f>'NEW-21'!T34+'NEW-22'!T34</f>
        <v>126286.47969138378</v>
      </c>
      <c r="N34">
        <f>'CUR-21'!U34+'CUR-22'!U34</f>
        <v>13748511.516021878</v>
      </c>
      <c r="O34">
        <f>'CUR-21'!Y34+'CUR-22'!Y34</f>
        <v>423218.73294437717</v>
      </c>
      <c r="P34">
        <f t="shared" si="3"/>
        <v>14171730.248966254</v>
      </c>
      <c r="Q34">
        <f>'CUR-21'!T34+'CUR-22'!T34</f>
        <v>126631.33655666649</v>
      </c>
      <c r="R34">
        <f t="shared" si="6"/>
        <v>126631.33655666649</v>
      </c>
      <c r="S34">
        <f t="shared" si="4"/>
        <v>14171730.248966254</v>
      </c>
      <c r="T34">
        <f t="shared" si="7"/>
        <v>0.996809679218297</v>
      </c>
      <c r="U34">
        <f t="shared" si="8"/>
        <v>3.2005315038723392E-3</v>
      </c>
      <c r="V34">
        <f t="shared" si="5"/>
        <v>13887488.497579277</v>
      </c>
      <c r="W34">
        <f t="shared" si="9"/>
        <v>0</v>
      </c>
      <c r="X34">
        <f t="shared" si="10"/>
        <v>0</v>
      </c>
      <c r="Y34">
        <f t="shared" si="11"/>
        <v>14014119.834135942</v>
      </c>
      <c r="Z34">
        <f t="shared" si="12"/>
        <v>0</v>
      </c>
      <c r="AA34">
        <f t="shared" si="13"/>
        <v>0</v>
      </c>
      <c r="AB34">
        <f t="shared" si="14"/>
        <v>79499.645860891163</v>
      </c>
      <c r="AC34">
        <f t="shared" si="15"/>
        <v>464.6148474716465</v>
      </c>
      <c r="AD34" t="b">
        <f t="shared" si="16"/>
        <v>1</v>
      </c>
      <c r="AE34" t="b">
        <f>AND(ABS(AA34-(AA33+W34-Z34))&lt;=0.000000000001*(AA33+ABS(W34)+Z34),IF(A34&gt;group!$AJ$65,AA34=0,TRUE))</f>
        <v>1</v>
      </c>
      <c r="AF34" t="b">
        <f t="shared" si="17"/>
        <v>1</v>
      </c>
      <c r="AG34" t="b">
        <f>IF(S34&gt;0,IF(group!$AJ$38&gt;0,ABS(AB34/S34-group!$AJ$38/S2)&lt;=0.000000000001*MAX(ABS(AB34/S34),ABS(group!$AJ$38/S2)),TRUE),AB34=0)</f>
        <v>1</v>
      </c>
      <c r="AI34" t="s">
        <v>275</v>
      </c>
      <c r="AJ34">
        <f>group!$AJ$31-group!$AJ$23</f>
        <v>-252298.25747702643</v>
      </c>
    </row>
    <row r="35" spans="1:36" x14ac:dyDescent="0.35">
      <c r="A35">
        <v>33</v>
      </c>
      <c r="B35">
        <f>'REC-21'!U35+'REC-22'!U35</f>
        <v>14947637.383222466</v>
      </c>
      <c r="C35">
        <f>'REC-21'!Y35+'REC-22'!Y35</f>
        <v>458986.89548380912</v>
      </c>
      <c r="D35">
        <f t="shared" si="0"/>
        <v>15406624.278706275</v>
      </c>
      <c r="E35">
        <f>'REC-21'!T35+'REC-22'!T35</f>
        <v>132245.63851953149</v>
      </c>
      <c r="F35">
        <f>'OLD-21'!U35+'OLD-22'!U35</f>
        <v>13929665.170653274</v>
      </c>
      <c r="G35">
        <f>'OLD-21'!Y35+'OLD-22'!Y35</f>
        <v>442452.96999167639</v>
      </c>
      <c r="H35">
        <f t="shared" si="1"/>
        <v>14372118.140644951</v>
      </c>
      <c r="I35">
        <f>'OLD-21'!T35+'OLD-22'!T35</f>
        <v>129327.60611573834</v>
      </c>
      <c r="J35">
        <f>'NEW-21'!U35+'NEW-22'!U35</f>
        <v>13795755.595717467</v>
      </c>
      <c r="K35">
        <f>'NEW-21'!Y35+'NEW-22'!Y35</f>
        <v>431951.75138385221</v>
      </c>
      <c r="L35">
        <f t="shared" si="2"/>
        <v>14227707.34710132</v>
      </c>
      <c r="M35">
        <f>'NEW-21'!T35+'NEW-22'!T35</f>
        <v>125961.66514280945</v>
      </c>
      <c r="N35">
        <f>'CUR-21'!U35+'CUR-22'!U35</f>
        <v>13667111.740529671</v>
      </c>
      <c r="O35">
        <f>'CUR-21'!Y35+'CUR-22'!Y35</f>
        <v>421841.02539733372</v>
      </c>
      <c r="P35">
        <f t="shared" si="3"/>
        <v>14088952.765927006</v>
      </c>
      <c r="Q35">
        <f>'CUR-21'!T35+'CUR-22'!T35</f>
        <v>126305.77103248307</v>
      </c>
      <c r="R35">
        <f t="shared" si="6"/>
        <v>126305.77103248307</v>
      </c>
      <c r="S35">
        <f t="shared" si="4"/>
        <v>14088952.765927006</v>
      </c>
      <c r="T35">
        <f t="shared" si="7"/>
        <v>0.99679792543826129</v>
      </c>
      <c r="U35">
        <f t="shared" si="8"/>
        <v>3.2123607804770415E-3</v>
      </c>
      <c r="V35">
        <f t="shared" si="5"/>
        <v>13805388.610230532</v>
      </c>
      <c r="W35">
        <f t="shared" si="9"/>
        <v>0</v>
      </c>
      <c r="X35">
        <f t="shared" si="10"/>
        <v>0</v>
      </c>
      <c r="Y35">
        <f t="shared" si="11"/>
        <v>13931694.381263014</v>
      </c>
      <c r="Z35">
        <f t="shared" si="12"/>
        <v>0</v>
      </c>
      <c r="AA35">
        <f t="shared" si="13"/>
        <v>0</v>
      </c>
      <c r="AB35">
        <f t="shared" si="14"/>
        <v>79035.286148190862</v>
      </c>
      <c r="AC35">
        <f t="shared" si="15"/>
        <v>464.35971270030132</v>
      </c>
      <c r="AD35" t="b">
        <f t="shared" si="16"/>
        <v>1</v>
      </c>
      <c r="AE35" t="b">
        <f>AND(ABS(AA35-(AA34+W35-Z35))&lt;=0.000000000001*(AA34+ABS(W35)+Z35),IF(A35&gt;group!$AJ$65,AA35=0,TRUE))</f>
        <v>1</v>
      </c>
      <c r="AF35" t="b">
        <f t="shared" si="17"/>
        <v>1</v>
      </c>
      <c r="AG35" t="b">
        <f>IF(S35&gt;0,IF(group!$AJ$38&gt;0,ABS(AB35/S35-group!$AJ$38/S2)&lt;=0.000000000001*MAX(ABS(AB35/S35),ABS(group!$AJ$38/S2)),TRUE),AB35=0)</f>
        <v>1</v>
      </c>
      <c r="AI35" t="s">
        <v>276</v>
      </c>
      <c r="AJ35">
        <f>V2</f>
        <v>16611371.824558251</v>
      </c>
    </row>
    <row r="36" spans="1:36" x14ac:dyDescent="0.35">
      <c r="A36">
        <v>34</v>
      </c>
      <c r="B36">
        <f>'REC-21'!U36+'REC-22'!U36</f>
        <v>14858670.898678638</v>
      </c>
      <c r="C36">
        <f>'REC-21'!Y36+'REC-22'!Y36</f>
        <v>457453.29828485014</v>
      </c>
      <c r="D36">
        <f t="shared" si="0"/>
        <v>15316124.196963489</v>
      </c>
      <c r="E36">
        <f>'REC-21'!T36+'REC-22'!T36</f>
        <v>131893.65523053717</v>
      </c>
      <c r="F36">
        <f>'OLD-21'!U36+'OLD-22'!U36</f>
        <v>13842732.922041528</v>
      </c>
      <c r="G36">
        <f>'OLD-21'!Y36+'OLD-22'!Y36</f>
        <v>440865.36142592249</v>
      </c>
      <c r="H36">
        <f t="shared" si="1"/>
        <v>14283598.283467451</v>
      </c>
      <c r="I36">
        <f>'OLD-21'!T36+'OLD-22'!T36</f>
        <v>128949.76119779791</v>
      </c>
      <c r="J36">
        <f>'NEW-21'!U36+'NEW-22'!U36</f>
        <v>13711760.341882095</v>
      </c>
      <c r="K36">
        <f>'NEW-21'!Y36+'NEW-22'!Y36</f>
        <v>430475.94035183033</v>
      </c>
      <c r="L36">
        <f t="shared" si="2"/>
        <v>14142236.282233926</v>
      </c>
      <c r="M36">
        <f>'NEW-21'!T36+'NEW-22'!T36</f>
        <v>125608.18471247071</v>
      </c>
      <c r="N36">
        <f>'CUR-21'!U36+'CUR-22'!U36</f>
        <v>13585980.190250507</v>
      </c>
      <c r="O36">
        <f>'CUR-21'!Y36+'CUR-22'!Y36</f>
        <v>420481.15693701006</v>
      </c>
      <c r="P36">
        <f t="shared" si="3"/>
        <v>14006461.347187517</v>
      </c>
      <c r="Q36">
        <f>'CUR-21'!T36+'CUR-22'!T36</f>
        <v>125951.54126189303</v>
      </c>
      <c r="R36">
        <f t="shared" si="6"/>
        <v>125951.54126189303</v>
      </c>
      <c r="S36">
        <f t="shared" si="4"/>
        <v>14006461.347187517</v>
      </c>
      <c r="T36">
        <f t="shared" si="7"/>
        <v>0.99678632880542017</v>
      </c>
      <c r="U36">
        <f t="shared" si="8"/>
        <v>3.2240321739074318E-3</v>
      </c>
      <c r="V36">
        <f t="shared" si="5"/>
        <v>13723540.014199937</v>
      </c>
      <c r="W36">
        <f t="shared" si="9"/>
        <v>0</v>
      </c>
      <c r="X36">
        <f t="shared" si="10"/>
        <v>0</v>
      </c>
      <c r="Y36">
        <f t="shared" si="11"/>
        <v>13849491.55546183</v>
      </c>
      <c r="Z36">
        <f t="shared" si="12"/>
        <v>0</v>
      </c>
      <c r="AA36">
        <f t="shared" si="13"/>
        <v>0</v>
      </c>
      <c r="AB36">
        <f t="shared" si="14"/>
        <v>78572.531180297636</v>
      </c>
      <c r="AC36">
        <f t="shared" si="15"/>
        <v>462.75496789322642</v>
      </c>
      <c r="AD36" t="b">
        <f t="shared" si="16"/>
        <v>1</v>
      </c>
      <c r="AE36" t="b">
        <f>AND(ABS(AA36-(AA35+W36-Z36))&lt;=0.000000000001*(AA35+ABS(W36)+Z36),IF(A36&gt;group!$AJ$65,AA36=0,TRUE))</f>
        <v>1</v>
      </c>
      <c r="AF36" t="b">
        <f t="shared" si="17"/>
        <v>1</v>
      </c>
      <c r="AG36" t="b">
        <f>IF(S36&gt;0,IF(group!$AJ$38&gt;0,ABS(AB36/S36-group!$AJ$38/S2)&lt;=0.000000000001*MAX(ABS(AB36/S36),ABS(group!$AJ$38/S2)),TRUE),AB36=0)</f>
        <v>1</v>
      </c>
      <c r="AI36" t="s">
        <v>277</v>
      </c>
      <c r="AJ36">
        <f>IF(group!$AJ$14+group!$AJ$35&gt;0,group!$AJ$32*(group!$AJ$14/(group!$AJ$14+group!$AJ$35)),group!$AJ$32)</f>
        <v>0</v>
      </c>
    </row>
    <row r="37" spans="1:36" x14ac:dyDescent="0.35">
      <c r="A37">
        <v>35</v>
      </c>
      <c r="B37">
        <f>'REC-21'!U37+'REC-22'!U37</f>
        <v>14769993.595648814</v>
      </c>
      <c r="C37">
        <f>'REC-21'!Y37+'REC-22'!Y37</f>
        <v>455938.61711379216</v>
      </c>
      <c r="D37">
        <f t="shared" si="0"/>
        <v>15225932.212762605</v>
      </c>
      <c r="E37">
        <f>'REC-21'!T37+'REC-22'!T37</f>
        <v>131542.62915657539</v>
      </c>
      <c r="F37">
        <f>'OLD-21'!U37+'OLD-22'!U37</f>
        <v>13756067.698934399</v>
      </c>
      <c r="G37">
        <f>'OLD-21'!Y37+'OLD-22'!Y37</f>
        <v>439296.48252247961</v>
      </c>
      <c r="H37">
        <f t="shared" si="1"/>
        <v>14195364.181456879</v>
      </c>
      <c r="I37">
        <f>'OLD-21'!T37+'OLD-22'!T37</f>
        <v>128573.04473860598</v>
      </c>
      <c r="J37">
        <f>'NEW-21'!U37+'NEW-22'!U37</f>
        <v>13628015.334388252</v>
      </c>
      <c r="K37">
        <f>'NEW-21'!Y37+'NEW-22'!Y37</f>
        <v>429017.72799498972</v>
      </c>
      <c r="L37">
        <f t="shared" si="2"/>
        <v>14057033.062383242</v>
      </c>
      <c r="M37">
        <f>'NEW-21'!T37+'NEW-22'!T37</f>
        <v>125255.71806560532</v>
      </c>
      <c r="N37">
        <f>'CUR-21'!U37+'CUR-22'!U37</f>
        <v>13505112.122594615</v>
      </c>
      <c r="O37">
        <f>'CUR-21'!Y37+'CUR-22'!Y37</f>
        <v>419139.01857666334</v>
      </c>
      <c r="P37">
        <f t="shared" si="3"/>
        <v>13924251.141171278</v>
      </c>
      <c r="Q37">
        <f>'CUR-21'!T37+'CUR-22'!T37</f>
        <v>125598.32690657294</v>
      </c>
      <c r="R37">
        <f t="shared" si="6"/>
        <v>125598.32690657294</v>
      </c>
      <c r="S37">
        <f t="shared" si="4"/>
        <v>13924251.141171278</v>
      </c>
      <c r="T37">
        <f t="shared" si="7"/>
        <v>0.99677488751782728</v>
      </c>
      <c r="U37">
        <f t="shared" si="8"/>
        <v>3.2355474867589162E-3</v>
      </c>
      <c r="V37">
        <f t="shared" si="5"/>
        <v>13641938.473344781</v>
      </c>
      <c r="W37">
        <f t="shared" si="9"/>
        <v>0</v>
      </c>
      <c r="X37">
        <f t="shared" si="10"/>
        <v>0</v>
      </c>
      <c r="Y37">
        <f t="shared" si="11"/>
        <v>13767536.800251354</v>
      </c>
      <c r="Z37">
        <f t="shared" si="12"/>
        <v>0</v>
      </c>
      <c r="AA37">
        <f t="shared" si="13"/>
        <v>0</v>
      </c>
      <c r="AB37">
        <f t="shared" si="14"/>
        <v>78111.353741154759</v>
      </c>
      <c r="AC37">
        <f t="shared" si="15"/>
        <v>461.17743914287712</v>
      </c>
      <c r="AD37" t="b">
        <f t="shared" si="16"/>
        <v>1</v>
      </c>
      <c r="AE37" t="b">
        <f>AND(ABS(AA37-(AA36+W37-Z37))&lt;=0.000000000001*(AA36+ABS(W37)+Z37),IF(A37&gt;group!$AJ$65,AA37=0,TRUE))</f>
        <v>1</v>
      </c>
      <c r="AF37" t="b">
        <f t="shared" si="17"/>
        <v>1</v>
      </c>
      <c r="AG37" t="b">
        <f>IF(S37&gt;0,IF(group!$AJ$38&gt;0,ABS(AB37/S37-group!$AJ$38/S2)&lt;=0.000000000001*MAX(ABS(AB37/S37),ABS(group!$AJ$38/S2)),TRUE),AB37=0)</f>
        <v>1</v>
      </c>
      <c r="AI37" t="s">
        <v>278</v>
      </c>
      <c r="AJ37">
        <f>group!$AJ$32-group!$AJ$36</f>
        <v>0</v>
      </c>
    </row>
    <row r="38" spans="1:36" x14ac:dyDescent="0.35">
      <c r="A38">
        <v>36</v>
      </c>
      <c r="B38">
        <f>'REC-21'!U38+'REC-22'!U38</f>
        <v>14681600.391736163</v>
      </c>
      <c r="C38">
        <f>'REC-21'!Y38+'REC-22'!Y38</f>
        <v>454342.96694583626</v>
      </c>
      <c r="D38">
        <f t="shared" si="0"/>
        <v>15135943.358681999</v>
      </c>
      <c r="E38">
        <f>'REC-21'!T38+'REC-22'!T38</f>
        <v>131192.55764842709</v>
      </c>
      <c r="F38">
        <f>'OLD-21'!U38+'OLD-22'!U38</f>
        <v>13669665.110180108</v>
      </c>
      <c r="G38">
        <f>'OLD-21'!Y38+'OLD-22'!Y38</f>
        <v>437641.21691791265</v>
      </c>
      <c r="H38">
        <f t="shared" si="1"/>
        <v>14107306.327098021</v>
      </c>
      <c r="I38">
        <f>'OLD-21'!T38+'OLD-22'!T38</f>
        <v>128197.45330669681</v>
      </c>
      <c r="J38">
        <f>'NEW-21'!U38+'NEW-22'!U38</f>
        <v>13544516.330729613</v>
      </c>
      <c r="K38">
        <f>'NEW-21'!Y38+'NEW-22'!Y38</f>
        <v>427478.44306421449</v>
      </c>
      <c r="L38">
        <f t="shared" si="2"/>
        <v>13971994.773793828</v>
      </c>
      <c r="M38">
        <f>'NEW-21'!T38+'NEW-22'!T38</f>
        <v>124904.26224247573</v>
      </c>
      <c r="N38">
        <f>'CUR-21'!U38+'CUR-22'!U38</f>
        <v>13424502.863176243</v>
      </c>
      <c r="O38">
        <f>'CUR-21'!Y38+'CUR-22'!Y38</f>
        <v>417714.27642795001</v>
      </c>
      <c r="P38">
        <f t="shared" si="3"/>
        <v>13842217.139604194</v>
      </c>
      <c r="Q38">
        <f>'CUR-21'!T38+'CUR-22'!T38</f>
        <v>125246.12500323172</v>
      </c>
      <c r="R38">
        <f t="shared" si="6"/>
        <v>125246.12500323172</v>
      </c>
      <c r="S38">
        <f t="shared" si="4"/>
        <v>13842217.139604194</v>
      </c>
      <c r="T38">
        <f t="shared" si="7"/>
        <v>0.99676359979269546</v>
      </c>
      <c r="U38">
        <f t="shared" si="8"/>
        <v>3.2469085026556321E-3</v>
      </c>
      <c r="V38">
        <f t="shared" si="5"/>
        <v>13560579.81165516</v>
      </c>
      <c r="W38">
        <f t="shared" si="9"/>
        <v>0</v>
      </c>
      <c r="X38">
        <f t="shared" si="10"/>
        <v>0</v>
      </c>
      <c r="Y38">
        <f t="shared" si="11"/>
        <v>13685825.936658392</v>
      </c>
      <c r="Z38">
        <f t="shared" si="12"/>
        <v>0</v>
      </c>
      <c r="AA38">
        <f t="shared" si="13"/>
        <v>0</v>
      </c>
      <c r="AB38">
        <f t="shared" si="14"/>
        <v>77651.164762211221</v>
      </c>
      <c r="AC38">
        <f t="shared" si="15"/>
        <v>460.18897894353722</v>
      </c>
      <c r="AD38" t="b">
        <f t="shared" si="16"/>
        <v>1</v>
      </c>
      <c r="AE38" t="b">
        <f>AND(ABS(AA38-(AA37+W38-Z38))&lt;=0.000000000001*(AA37+ABS(W38)+Z38),IF(A38&gt;group!$AJ$65,AA38=0,TRUE))</f>
        <v>1</v>
      </c>
      <c r="AF38" t="b">
        <f t="shared" si="17"/>
        <v>1</v>
      </c>
      <c r="AG38" t="b">
        <f>IF(S38&gt;0,IF(group!$AJ$38&gt;0,ABS(AB38/S38-group!$AJ$38/S2)&lt;=0.000000000001*MAX(ABS(AB38/S38),ABS(group!$AJ$38/S2)),TRUE),AB38=0)</f>
        <v>1</v>
      </c>
      <c r="AI38" t="s">
        <v>279</v>
      </c>
      <c r="AJ38">
        <f>group!$AJ$31</f>
        <v>94945.705904763832</v>
      </c>
    </row>
    <row r="39" spans="1:36" x14ac:dyDescent="0.35">
      <c r="A39">
        <v>37</v>
      </c>
      <c r="B39">
        <f>'REC-21'!U39+'REC-22'!U39</f>
        <v>14592509.903017109</v>
      </c>
      <c r="C39">
        <f>'REC-21'!Y39+'REC-22'!Y39</f>
        <v>452824.03668714123</v>
      </c>
      <c r="D39">
        <f t="shared" si="0"/>
        <v>15045333.939704251</v>
      </c>
      <c r="E39">
        <f>'REC-21'!T39+'REC-22'!T39</f>
        <v>131816.96979431878</v>
      </c>
      <c r="F39">
        <f>'OLD-21'!U39+'OLD-22'!U39</f>
        <v>13582540.486049868</v>
      </c>
      <c r="G39">
        <f>'OLD-21'!Y39+'OLD-22'!Y39</f>
        <v>436062.8859481145</v>
      </c>
      <c r="H39">
        <f t="shared" si="1"/>
        <v>14018603.371997982</v>
      </c>
      <c r="I39">
        <f>'OLD-21'!T39+'OLD-22'!T39</f>
        <v>128800.3334987204</v>
      </c>
      <c r="J39">
        <f>'NEW-21'!U39+'NEW-22'!U39</f>
        <v>13460315.067603761</v>
      </c>
      <c r="K39">
        <f>'NEW-21'!Y39+'NEW-22'!Y39</f>
        <v>426011.98346478713</v>
      </c>
      <c r="L39">
        <f t="shared" si="2"/>
        <v>13886327.051068548</v>
      </c>
      <c r="M39">
        <f>'NEW-21'!T39+'NEW-22'!T39</f>
        <v>125495.01397497419</v>
      </c>
      <c r="N39">
        <f>'CUR-21'!U39+'CUR-22'!U39</f>
        <v>13343002.366838051</v>
      </c>
      <c r="O39">
        <f>'CUR-21'!Y39+'CUR-22'!Y39</f>
        <v>416361.82484675886</v>
      </c>
      <c r="P39">
        <f t="shared" si="3"/>
        <v>13759364.19168481</v>
      </c>
      <c r="Q39">
        <f>'CUR-21'!T39+'CUR-22'!T39</f>
        <v>126036.55018874182</v>
      </c>
      <c r="R39">
        <f t="shared" si="6"/>
        <v>126036.55018874182</v>
      </c>
      <c r="S39">
        <f t="shared" si="4"/>
        <v>13759364.19168481</v>
      </c>
      <c r="T39">
        <f t="shared" si="7"/>
        <v>0.99675246386620175</v>
      </c>
      <c r="U39">
        <f t="shared" si="8"/>
        <v>3.2581169864398518E-3</v>
      </c>
      <c r="V39">
        <f t="shared" si="5"/>
        <v>13478314.575071663</v>
      </c>
      <c r="W39">
        <f t="shared" si="9"/>
        <v>0</v>
      </c>
      <c r="X39">
        <f t="shared" si="10"/>
        <v>0</v>
      </c>
      <c r="Y39">
        <f t="shared" si="11"/>
        <v>13604351.125260405</v>
      </c>
      <c r="Z39">
        <f t="shared" si="12"/>
        <v>0</v>
      </c>
      <c r="AA39">
        <f t="shared" si="13"/>
        <v>0</v>
      </c>
      <c r="AB39">
        <f t="shared" si="14"/>
        <v>77186.381711559923</v>
      </c>
      <c r="AC39">
        <f t="shared" si="15"/>
        <v>464.78305065129825</v>
      </c>
      <c r="AD39" t="b">
        <f t="shared" si="16"/>
        <v>1</v>
      </c>
      <c r="AE39" t="b">
        <f>AND(ABS(AA39-(AA38+W39-Z39))&lt;=0.000000000001*(AA38+ABS(W39)+Z39),IF(A39&gt;group!$AJ$65,AA39=0,TRUE))</f>
        <v>1</v>
      </c>
      <c r="AF39" t="b">
        <f t="shared" si="17"/>
        <v>1</v>
      </c>
      <c r="AG39" t="b">
        <f>IF(S39&gt;0,IF(group!$AJ$38&gt;0,ABS(AB39/S39-group!$AJ$38/S2)&lt;=0.000000000001*MAX(ABS(AB39/S39),ABS(group!$AJ$38/S2)),TRUE),AB39=0)</f>
        <v>1</v>
      </c>
      <c r="AI39" t="s">
        <v>280</v>
      </c>
      <c r="AJ39">
        <f>P2</f>
        <v>16925168.883575104</v>
      </c>
    </row>
    <row r="40" spans="1:36" x14ac:dyDescent="0.35">
      <c r="A40">
        <v>38</v>
      </c>
      <c r="B40">
        <f>'REC-21'!U40+'REC-22'!U40</f>
        <v>14503695.785556905</v>
      </c>
      <c r="C40">
        <f>'REC-21'!Y40+'REC-22'!Y40</f>
        <v>451323.78465578135</v>
      </c>
      <c r="D40">
        <f t="shared" si="0"/>
        <v>14955019.570212686</v>
      </c>
      <c r="E40">
        <f>'REC-21'!T40+'REC-22'!T40</f>
        <v>131463.68302920397</v>
      </c>
      <c r="F40">
        <f>'OLD-21'!U40+'OLD-22'!U40</f>
        <v>13495672.906340346</v>
      </c>
      <c r="G40">
        <f>'OLD-21'!Y40+'OLD-22'!Y40</f>
        <v>434503.12902955711</v>
      </c>
      <c r="H40">
        <f t="shared" si="1"/>
        <v>13930176.035369903</v>
      </c>
      <c r="I40">
        <f>'OLD-21'!T40+'OLD-22'!T40</f>
        <v>128420.92993969697</v>
      </c>
      <c r="J40">
        <f>'NEW-21'!U40+'NEW-22'!U40</f>
        <v>13376354.068360187</v>
      </c>
      <c r="K40">
        <f>'NEW-21'!Y40+'NEW-22'!Y40</f>
        <v>424562.96707967727</v>
      </c>
      <c r="L40">
        <f t="shared" si="2"/>
        <v>13800917.035439864</v>
      </c>
      <c r="M40">
        <f>'NEW-21'!T40+'NEW-22'!T40</f>
        <v>125140.07071410646</v>
      </c>
      <c r="N40">
        <f>'CUR-21'!U40+'CUR-22'!U40</f>
        <v>13261753.701517645</v>
      </c>
      <c r="O40">
        <f>'CUR-21'!Y40+'CUR-22'!Y40</f>
        <v>415026.92643988132</v>
      </c>
      <c r="P40">
        <f t="shared" si="3"/>
        <v>13676780.627957527</v>
      </c>
      <c r="Q40">
        <f>'CUR-21'!T40+'CUR-22'!T40</f>
        <v>125680.30840567566</v>
      </c>
      <c r="R40">
        <f t="shared" si="6"/>
        <v>125680.30840567566</v>
      </c>
      <c r="S40">
        <f t="shared" si="4"/>
        <v>13676780.627957527</v>
      </c>
      <c r="T40">
        <f t="shared" si="7"/>
        <v>0.99674147799329216</v>
      </c>
      <c r="U40">
        <f t="shared" si="8"/>
        <v>3.2691746843604985E-3</v>
      </c>
      <c r="V40">
        <f t="shared" si="5"/>
        <v>13396286.360580098</v>
      </c>
      <c r="W40">
        <f t="shared" si="9"/>
        <v>0</v>
      </c>
      <c r="X40">
        <f t="shared" si="10"/>
        <v>0</v>
      </c>
      <c r="Y40">
        <f t="shared" si="11"/>
        <v>13521966.668985773</v>
      </c>
      <c r="Z40">
        <f t="shared" si="12"/>
        <v>0</v>
      </c>
      <c r="AA40">
        <f t="shared" si="13"/>
        <v>0</v>
      </c>
      <c r="AB40">
        <f t="shared" si="14"/>
        <v>76723.109834738236</v>
      </c>
      <c r="AC40">
        <f t="shared" si="15"/>
        <v>463.27187682168733</v>
      </c>
      <c r="AD40" t="b">
        <f t="shared" si="16"/>
        <v>1</v>
      </c>
      <c r="AE40" t="b">
        <f>AND(ABS(AA40-(AA39+W40-Z40))&lt;=0.000000000001*(AA39+ABS(W40)+Z40),IF(A40&gt;group!$AJ$65,AA40=0,TRUE))</f>
        <v>1</v>
      </c>
      <c r="AF40" t="b">
        <f t="shared" si="17"/>
        <v>1</v>
      </c>
      <c r="AG40" t="b">
        <f>IF(S40&gt;0,IF(group!$AJ$38&gt;0,ABS(AB40/S40-group!$AJ$38/S2)&lt;=0.000000000001*MAX(ABS(AB40/S40),ABS(group!$AJ$38/S2)),TRUE),AB40=0)</f>
        <v>1</v>
      </c>
      <c r="AI40" t="s">
        <v>281</v>
      </c>
      <c r="AJ40">
        <f>group!$AJ$39+group!$AJ$37</f>
        <v>16925168.883575104</v>
      </c>
    </row>
    <row r="41" spans="1:36" x14ac:dyDescent="0.35">
      <c r="A41">
        <v>39</v>
      </c>
      <c r="B41">
        <f>'REC-21'!U41+'REC-22'!U41</f>
        <v>14415153.14996345</v>
      </c>
      <c r="C41">
        <f>'REC-21'!Y41+'REC-22'!Y41</f>
        <v>449842.09529744863</v>
      </c>
      <c r="D41">
        <f t="shared" si="0"/>
        <v>14864995.245260898</v>
      </c>
      <c r="E41">
        <f>'REC-21'!T41+'REC-22'!T41</f>
        <v>131111.35291384946</v>
      </c>
      <c r="F41">
        <f>'OLD-21'!U41+'OLD-22'!U41</f>
        <v>13409058.138069943</v>
      </c>
      <c r="G41">
        <f>'OLD-21'!Y41+'OLD-22'!Y41</f>
        <v>432961.84805070702</v>
      </c>
      <c r="H41">
        <f t="shared" si="1"/>
        <v>13842019.986120649</v>
      </c>
      <c r="I41">
        <f>'OLD-21'!T41+'OLD-22'!T41</f>
        <v>128042.65576819816</v>
      </c>
      <c r="J41">
        <f>'NEW-21'!U41+'NEW-22'!U41</f>
        <v>13292629.243981197</v>
      </c>
      <c r="K41">
        <f>'NEW-21'!Y41+'NEW-22'!Y41</f>
        <v>423131.30213329871</v>
      </c>
      <c r="L41">
        <f t="shared" si="2"/>
        <v>13715760.546114497</v>
      </c>
      <c r="M41">
        <f>'NEW-21'!T41+'NEW-22'!T41</f>
        <v>124786.14184488289</v>
      </c>
      <c r="N41">
        <f>'CUR-21'!U41+'CUR-22'!U41</f>
        <v>13180752.35462606</v>
      </c>
      <c r="O41">
        <f>'CUR-21'!Y41+'CUR-22'!Y41</f>
        <v>413709.4822051145</v>
      </c>
      <c r="P41">
        <f t="shared" si="3"/>
        <v>13594461.836831175</v>
      </c>
      <c r="Q41">
        <f>'CUR-21'!T41+'CUR-22'!T41</f>
        <v>125325.08412791412</v>
      </c>
      <c r="R41">
        <f t="shared" si="6"/>
        <v>125325.08412791412</v>
      </c>
      <c r="S41">
        <f t="shared" si="4"/>
        <v>13594461.836831175</v>
      </c>
      <c r="T41">
        <f t="shared" si="7"/>
        <v>0.99673064044749315</v>
      </c>
      <c r="U41">
        <f t="shared" si="8"/>
        <v>3.2800833242561112E-3</v>
      </c>
      <c r="V41">
        <f t="shared" si="5"/>
        <v>13314491.135231921</v>
      </c>
      <c r="W41">
        <f t="shared" si="9"/>
        <v>0</v>
      </c>
      <c r="X41">
        <f t="shared" si="10"/>
        <v>0</v>
      </c>
      <c r="Y41">
        <f t="shared" si="11"/>
        <v>13439816.219359836</v>
      </c>
      <c r="Z41">
        <f t="shared" si="12"/>
        <v>0</v>
      </c>
      <c r="AA41">
        <f t="shared" si="13"/>
        <v>0</v>
      </c>
      <c r="AB41">
        <f t="shared" si="14"/>
        <v>76261.3232619435</v>
      </c>
      <c r="AC41">
        <f t="shared" si="15"/>
        <v>461.78657279473555</v>
      </c>
      <c r="AD41" t="b">
        <f t="shared" si="16"/>
        <v>1</v>
      </c>
      <c r="AE41" t="b">
        <f>AND(ABS(AA41-(AA40+W41-Z41))&lt;=0.000000000001*(AA40+ABS(W41)+Z41),IF(A41&gt;group!$AJ$65,AA41=0,TRUE))</f>
        <v>1</v>
      </c>
      <c r="AF41" t="b">
        <f t="shared" si="17"/>
        <v>1</v>
      </c>
      <c r="AG41" t="b">
        <f>IF(S41&gt;0,IF(group!$AJ$38&gt;0,ABS(AB41/S41-group!$AJ$38/S2)&lt;=0.000000000001*MAX(ABS(AB41/S41),ABS(group!$AJ$38/S2)),TRUE),AB41=0)</f>
        <v>1</v>
      </c>
      <c r="AI41" s="1" t="s">
        <v>282</v>
      </c>
    </row>
    <row r="42" spans="1:36" x14ac:dyDescent="0.35">
      <c r="A42">
        <v>40</v>
      </c>
      <c r="B42">
        <f>'REC-21'!U42+'REC-22'!U42</f>
        <v>14326877.178364385</v>
      </c>
      <c r="C42">
        <f>'REC-21'!Y42+'REC-22'!Y42</f>
        <v>448378.85600806662</v>
      </c>
      <c r="D42">
        <f t="shared" si="0"/>
        <v>14775256.034372451</v>
      </c>
      <c r="E42">
        <f>'REC-21'!T42+'REC-22'!T42</f>
        <v>130759.97683405459</v>
      </c>
      <c r="F42">
        <f>'OLD-21'!U42+'OLD-22'!U42</f>
        <v>13322692.008008853</v>
      </c>
      <c r="G42">
        <f>'OLD-21'!Y42+'OLD-22'!Y42</f>
        <v>431438.94753109815</v>
      </c>
      <c r="H42">
        <f t="shared" si="1"/>
        <v>13754130.955539951</v>
      </c>
      <c r="I42">
        <f>'OLD-21'!T42+'OLD-22'!T42</f>
        <v>127665.50759081301</v>
      </c>
      <c r="J42">
        <f>'NEW-21'!U42+'NEW-22'!U42</f>
        <v>13209136.563159943</v>
      </c>
      <c r="K42">
        <f>'NEW-21'!Y42+'NEW-22'!Y42</f>
        <v>421716.89933139697</v>
      </c>
      <c r="L42">
        <f t="shared" si="2"/>
        <v>13630853.462491339</v>
      </c>
      <c r="M42">
        <f>'NEW-21'!T42+'NEW-22'!T42</f>
        <v>124433.2244413968</v>
      </c>
      <c r="N42">
        <f>'CUR-21'!U42+'CUR-22'!U42</f>
        <v>13099993.877488088</v>
      </c>
      <c r="O42">
        <f>'CUR-21'!Y42+'CUR-22'!Y42</f>
        <v>412409.39587758202</v>
      </c>
      <c r="P42">
        <f t="shared" si="3"/>
        <v>13512403.273365669</v>
      </c>
      <c r="Q42">
        <f>'CUR-21'!T42+'CUR-22'!T42</f>
        <v>124970.87442208445</v>
      </c>
      <c r="R42">
        <f t="shared" si="6"/>
        <v>124970.87442208445</v>
      </c>
      <c r="S42">
        <f t="shared" si="4"/>
        <v>13512403.273365669</v>
      </c>
      <c r="T42">
        <f t="shared" si="7"/>
        <v>0.99671994952071774</v>
      </c>
      <c r="U42">
        <f t="shared" si="8"/>
        <v>3.2908446157413618E-3</v>
      </c>
      <c r="V42">
        <f t="shared" si="5"/>
        <v>13232924.922544334</v>
      </c>
      <c r="W42">
        <f t="shared" si="9"/>
        <v>0</v>
      </c>
      <c r="X42">
        <f t="shared" si="10"/>
        <v>0</v>
      </c>
      <c r="Y42">
        <f t="shared" si="11"/>
        <v>13357895.796966419</v>
      </c>
      <c r="Z42">
        <f t="shared" si="12"/>
        <v>0</v>
      </c>
      <c r="AA42">
        <f t="shared" si="13"/>
        <v>0</v>
      </c>
      <c r="AB42">
        <f t="shared" si="14"/>
        <v>75800.996497267959</v>
      </c>
      <c r="AC42">
        <f t="shared" si="15"/>
        <v>460.3267646755412</v>
      </c>
      <c r="AD42" t="b">
        <f t="shared" si="16"/>
        <v>1</v>
      </c>
      <c r="AE42" t="b">
        <f>AND(ABS(AA42-(AA41+W42-Z42))&lt;=0.000000000001*(AA41+ABS(W42)+Z42),IF(A42&gt;group!$AJ$65,AA42=0,TRUE))</f>
        <v>1</v>
      </c>
      <c r="AF42" t="b">
        <f t="shared" si="17"/>
        <v>1</v>
      </c>
      <c r="AG42" t="b">
        <f>IF(S42&gt;0,IF(group!$AJ$38&gt;0,ABS(AB42/S42-group!$AJ$38/S2)&lt;=0.000000000001*MAX(ABS(AB42/S42),ABS(group!$AJ$38/S2)),TRUE),AB42=0)</f>
        <v>1</v>
      </c>
      <c r="AI42" t="s">
        <v>283</v>
      </c>
      <c r="AJ42">
        <f>group!$AJ$12</f>
        <v>0</v>
      </c>
    </row>
    <row r="43" spans="1:36" x14ac:dyDescent="0.35">
      <c r="A43">
        <v>41</v>
      </c>
      <c r="B43">
        <f>'REC-21'!U43+'REC-22'!U43</f>
        <v>14238863.1231195</v>
      </c>
      <c r="C43">
        <f>'REC-21'!Y43+'REC-22'!Y43</f>
        <v>446933.95708343596</v>
      </c>
      <c r="D43">
        <f t="shared" si="0"/>
        <v>14685797.080202935</v>
      </c>
      <c r="E43">
        <f>'REC-21'!T43+'REC-22'!T43</f>
        <v>130409.55218281917</v>
      </c>
      <c r="F43">
        <f>'OLD-21'!U43+'OLD-22'!U43</f>
        <v>13236570.401624154</v>
      </c>
      <c r="G43">
        <f>'OLD-21'!Y43+'OLD-22'!Y43</f>
        <v>429934.33457786025</v>
      </c>
      <c r="H43">
        <f t="shared" si="1"/>
        <v>13666504.736202015</v>
      </c>
      <c r="I43">
        <f>'OLD-21'!T43+'OLD-22'!T43</f>
        <v>127289.48202440979</v>
      </c>
      <c r="J43">
        <f>'NEW-21'!U43+'NEW-22'!U43</f>
        <v>13125872.051283263</v>
      </c>
      <c r="K43">
        <f>'NEW-21'!Y43+'NEW-22'!Y43</f>
        <v>420319.67182026512</v>
      </c>
      <c r="L43">
        <f t="shared" si="2"/>
        <v>13546191.723103527</v>
      </c>
      <c r="M43">
        <f>'NEW-21'!T43+'NEW-22'!T43</f>
        <v>124081.31558624917</v>
      </c>
      <c r="N43">
        <f>'CUR-21'!U43+'CUR-22'!U43</f>
        <v>13019473.884183634</v>
      </c>
      <c r="O43">
        <f>'CUR-21'!Y43+'CUR-22'!Y43</f>
        <v>411126.57388459053</v>
      </c>
      <c r="P43">
        <f t="shared" si="3"/>
        <v>13430600.458068226</v>
      </c>
      <c r="Q43">
        <f>'CUR-21'!T43+'CUR-22'!T43</f>
        <v>124617.67636333944</v>
      </c>
      <c r="R43">
        <f t="shared" si="6"/>
        <v>124617.67636333944</v>
      </c>
      <c r="S43">
        <f t="shared" si="4"/>
        <v>13430600.458068226</v>
      </c>
      <c r="T43">
        <f t="shared" si="7"/>
        <v>0.99670940352308202</v>
      </c>
      <c r="U43">
        <f t="shared" si="8"/>
        <v>3.3014602503864676E-3</v>
      </c>
      <c r="V43">
        <f t="shared" si="5"/>
        <v>13151583.801504115</v>
      </c>
      <c r="W43">
        <f t="shared" si="9"/>
        <v>0</v>
      </c>
      <c r="X43">
        <f t="shared" si="10"/>
        <v>0</v>
      </c>
      <c r="Y43">
        <f t="shared" si="11"/>
        <v>13276201.477867454</v>
      </c>
      <c r="Z43">
        <f t="shared" si="12"/>
        <v>0</v>
      </c>
      <c r="AA43">
        <f t="shared" si="13"/>
        <v>0</v>
      </c>
      <c r="AB43">
        <f t="shared" si="14"/>
        <v>75342.104411945838</v>
      </c>
      <c r="AC43">
        <f t="shared" si="15"/>
        <v>458.89208532212069</v>
      </c>
      <c r="AD43" t="b">
        <f t="shared" si="16"/>
        <v>1</v>
      </c>
      <c r="AE43" t="b">
        <f>AND(ABS(AA43-(AA42+W43-Z43))&lt;=0.000000000001*(AA42+ABS(W43)+Z43),IF(A43&gt;group!$AJ$65,AA43=0,TRUE))</f>
        <v>1</v>
      </c>
      <c r="AF43" t="b">
        <f t="shared" si="17"/>
        <v>1</v>
      </c>
      <c r="AG43" t="b">
        <f>IF(S43&gt;0,IF(group!$AJ$38&gt;0,ABS(AB43/S43-group!$AJ$38/S2)&lt;=0.000000000001*MAX(ABS(AB43/S43),ABS(group!$AJ$38/S2)),TRUE),AB43=0)</f>
        <v>1</v>
      </c>
      <c r="AI43" t="s">
        <v>284</v>
      </c>
      <c r="AJ43">
        <f>group!$AJ$20</f>
        <v>0</v>
      </c>
    </row>
    <row r="44" spans="1:36" x14ac:dyDescent="0.35">
      <c r="A44">
        <v>42</v>
      </c>
      <c r="B44">
        <f>'REC-21'!U44+'REC-22'!U44</f>
        <v>14151106.305558806</v>
      </c>
      <c r="C44">
        <f>'REC-21'!Y44+'REC-22'!Y44</f>
        <v>445507.29166992556</v>
      </c>
      <c r="D44">
        <f t="shared" si="0"/>
        <v>14596613.597228732</v>
      </c>
      <c r="E44">
        <f>'REC-21'!T44+'REC-22'!T44</f>
        <v>130060.07636032379</v>
      </c>
      <c r="F44">
        <f>'OLD-21'!U44+'OLD-22'!U44</f>
        <v>13150689.262045309</v>
      </c>
      <c r="G44">
        <f>'OLD-21'!Y44+'OLD-22'!Y44</f>
        <v>428447.91884315235</v>
      </c>
      <c r="H44">
        <f t="shared" si="1"/>
        <v>13579137.180888461</v>
      </c>
      <c r="I44">
        <f>'OLD-21'!T44+'OLD-22'!T44</f>
        <v>126914.57569610493</v>
      </c>
      <c r="J44">
        <f>'NEW-21'!U44+'NEW-22'!U44</f>
        <v>13042831.789434182</v>
      </c>
      <c r="K44">
        <f>'NEW-21'!Y44+'NEW-22'!Y44</f>
        <v>418939.53514679807</v>
      </c>
      <c r="L44">
        <f t="shared" si="2"/>
        <v>13461771.32458098</v>
      </c>
      <c r="M44">
        <f>'NEW-21'!T44+'NEW-22'!T44</f>
        <v>123730.41237052374</v>
      </c>
      <c r="N44">
        <f>'CUR-21'!U44+'CUR-22'!U44</f>
        <v>12939188.050412146</v>
      </c>
      <c r="O44">
        <f>'CUR-21'!Y44+'CUR-22'!Y44</f>
        <v>409860.92530144518</v>
      </c>
      <c r="P44">
        <f t="shared" si="3"/>
        <v>13349048.975713592</v>
      </c>
      <c r="Q44">
        <f>'CUR-21'!T44+'CUR-22'!T44</f>
        <v>124265.48703533248</v>
      </c>
      <c r="R44">
        <f t="shared" si="6"/>
        <v>124265.48703533248</v>
      </c>
      <c r="S44">
        <f t="shared" si="4"/>
        <v>13349048.975713592</v>
      </c>
      <c r="T44">
        <f t="shared" si="7"/>
        <v>0.996699000782716</v>
      </c>
      <c r="U44">
        <f t="shared" si="8"/>
        <v>3.3119319018999338E-3</v>
      </c>
      <c r="V44">
        <f t="shared" si="5"/>
        <v>13070463.905590676</v>
      </c>
      <c r="W44">
        <f t="shared" si="9"/>
        <v>0</v>
      </c>
      <c r="X44">
        <f t="shared" si="10"/>
        <v>0</v>
      </c>
      <c r="Y44">
        <f t="shared" si="11"/>
        <v>13194729.392626008</v>
      </c>
      <c r="Z44">
        <f t="shared" si="12"/>
        <v>0</v>
      </c>
      <c r="AA44">
        <f t="shared" si="13"/>
        <v>0</v>
      </c>
      <c r="AB44">
        <f t="shared" si="14"/>
        <v>74884.622237735181</v>
      </c>
      <c r="AC44">
        <f t="shared" si="15"/>
        <v>457.48217421065783</v>
      </c>
      <c r="AD44" t="b">
        <f t="shared" si="16"/>
        <v>1</v>
      </c>
      <c r="AE44" t="b">
        <f>AND(ABS(AA44-(AA43+W44-Z44))&lt;=0.000000000001*(AA43+ABS(W44)+Z44),IF(A44&gt;group!$AJ$65,AA44=0,TRUE))</f>
        <v>1</v>
      </c>
      <c r="AF44" t="b">
        <f t="shared" si="17"/>
        <v>1</v>
      </c>
      <c r="AG44" t="b">
        <f>IF(S44&gt;0,IF(group!$AJ$38&gt;0,ABS(AB44/S44-group!$AJ$38/S2)&lt;=0.000000000001*MAX(ABS(AB44/S44),ABS(group!$AJ$38/S2)),TRUE),AB44=0)</f>
        <v>1</v>
      </c>
      <c r="AI44" t="s">
        <v>285</v>
      </c>
      <c r="AJ44">
        <f>group!$AJ$33</f>
        <v>0</v>
      </c>
    </row>
    <row r="45" spans="1:36" x14ac:dyDescent="0.35">
      <c r="A45">
        <v>43</v>
      </c>
      <c r="B45">
        <f>'REC-21'!U45+'REC-22'!U45</f>
        <v>14063602.114745717</v>
      </c>
      <c r="C45">
        <f>'REC-21'!Y45+'REC-22'!Y45</f>
        <v>444098.75571621995</v>
      </c>
      <c r="D45">
        <f t="shared" si="0"/>
        <v>14507700.870461937</v>
      </c>
      <c r="E45">
        <f>'REC-21'!T45+'REC-22'!T45</f>
        <v>129711.54677390977</v>
      </c>
      <c r="F45">
        <f>'OLD-21'!U45+'OLD-22'!U45</f>
        <v>13065044.58904954</v>
      </c>
      <c r="G45">
        <f>'OLD-21'!Y45+'OLD-22'!Y45</f>
        <v>426979.61248245323</v>
      </c>
      <c r="H45">
        <f t="shared" si="1"/>
        <v>13492024.201531993</v>
      </c>
      <c r="I45">
        <f>'OLD-21'!T45+'OLD-22'!T45</f>
        <v>126540.78524323145</v>
      </c>
      <c r="J45">
        <f>'NEW-21'!U45+'NEW-22'!U45</f>
        <v>12960011.913413554</v>
      </c>
      <c r="K45">
        <f>'NEW-21'!Y45+'NEW-22'!Y45</f>
        <v>417576.40721935674</v>
      </c>
      <c r="L45">
        <f t="shared" si="2"/>
        <v>13377588.32063291</v>
      </c>
      <c r="M45">
        <f>'NEW-21'!T45+'NEW-22'!T45</f>
        <v>123380.51189376207</v>
      </c>
      <c r="N45">
        <f>'CUR-21'!U45+'CUR-22'!U45</f>
        <v>12859132.112379497</v>
      </c>
      <c r="O45">
        <f>'CUR-21'!Y45+'CUR-22'!Y45</f>
        <v>408612.36180823972</v>
      </c>
      <c r="P45">
        <f t="shared" si="3"/>
        <v>13267744.474187737</v>
      </c>
      <c r="Q45">
        <f>'CUR-21'!T45+'CUR-22'!T45</f>
        <v>123914.30353019264</v>
      </c>
      <c r="R45">
        <f t="shared" si="6"/>
        <v>123914.30353019264</v>
      </c>
      <c r="S45">
        <f t="shared" si="4"/>
        <v>13267744.474187737</v>
      </c>
      <c r="T45">
        <f t="shared" si="7"/>
        <v>0.99668873964558125</v>
      </c>
      <c r="U45">
        <f t="shared" si="8"/>
        <v>3.3222612263044127E-3</v>
      </c>
      <c r="V45">
        <f t="shared" si="5"/>
        <v>12989561.421817837</v>
      </c>
      <c r="W45">
        <f t="shared" si="9"/>
        <v>0</v>
      </c>
      <c r="X45">
        <f t="shared" si="10"/>
        <v>0</v>
      </c>
      <c r="Y45">
        <f t="shared" si="11"/>
        <v>13113475.725348029</v>
      </c>
      <c r="Z45">
        <f t="shared" si="12"/>
        <v>0</v>
      </c>
      <c r="AA45">
        <f t="shared" si="13"/>
        <v>0</v>
      </c>
      <c r="AB45">
        <f t="shared" si="14"/>
        <v>74428.525560431211</v>
      </c>
      <c r="AC45">
        <f t="shared" si="15"/>
        <v>456.09667730396905</v>
      </c>
      <c r="AD45" t="b">
        <f t="shared" si="16"/>
        <v>1</v>
      </c>
      <c r="AE45" t="b">
        <f>AND(ABS(AA45-(AA44+W45-Z45))&lt;=0.000000000001*(AA44+ABS(W45)+Z45),IF(A45&gt;group!$AJ$65,AA45=0,TRUE))</f>
        <v>1</v>
      </c>
      <c r="AF45" t="b">
        <f t="shared" si="17"/>
        <v>1</v>
      </c>
      <c r="AG45" t="b">
        <f>IF(S45&gt;0,IF(group!$AJ$38&gt;0,ABS(AB45/S45-group!$AJ$38/S2)&lt;=0.000000000001*MAX(ABS(AB45/S45),ABS(group!$AJ$38/S2)),TRUE),AB45=0)</f>
        <v>1</v>
      </c>
      <c r="AI45" t="s">
        <v>286</v>
      </c>
      <c r="AJ45">
        <v>0</v>
      </c>
    </row>
    <row r="46" spans="1:36" x14ac:dyDescent="0.35">
      <c r="A46">
        <v>44</v>
      </c>
      <c r="B46">
        <f>'REC-21'!U46+'REC-22'!U46</f>
        <v>13976346.00626472</v>
      </c>
      <c r="C46">
        <f>'REC-21'!Y46+'REC-22'!Y46</f>
        <v>442708.24792607944</v>
      </c>
      <c r="D46">
        <f t="shared" si="0"/>
        <v>14419054.254190799</v>
      </c>
      <c r="E46">
        <f>'REC-21'!T46+'REC-22'!T46</f>
        <v>129363.96083805925</v>
      </c>
      <c r="F46">
        <f>'OLD-21'!U46+'OLD-22'!U46</f>
        <v>12979632.438066695</v>
      </c>
      <c r="G46">
        <f>'OLD-21'!Y46+'OLD-22'!Y46</f>
        <v>425529.33011374209</v>
      </c>
      <c r="H46">
        <f t="shared" si="1"/>
        <v>13405161.768180437</v>
      </c>
      <c r="I46">
        <f>'OLD-21'!T46+'OLD-22'!T46</f>
        <v>126168.10731330805</v>
      </c>
      <c r="J46">
        <f>'NEW-21'!U46+'NEW-22'!U46</f>
        <v>12877408.612780442</v>
      </c>
      <c r="K46">
        <f>'NEW-21'!Y46+'NEW-22'!Y46</f>
        <v>416230.20826944418</v>
      </c>
      <c r="L46">
        <f t="shared" si="2"/>
        <v>13293638.821049886</v>
      </c>
      <c r="M46">
        <f>'NEW-21'!T46+'NEW-22'!T46</f>
        <v>123031.6112639389</v>
      </c>
      <c r="N46">
        <f>'CUR-21'!U46+'CUR-22'!U46</f>
        <v>12779301.865706882</v>
      </c>
      <c r="O46">
        <f>'CUR-21'!Y46+'CUR-22'!Y46</f>
        <v>407380.79764752497</v>
      </c>
      <c r="P46">
        <f t="shared" si="3"/>
        <v>13186682.663354406</v>
      </c>
      <c r="Q46">
        <f>'CUR-21'!T46+'CUR-22'!T46</f>
        <v>123564.12294849993</v>
      </c>
      <c r="R46">
        <f t="shared" si="6"/>
        <v>123564.12294849993</v>
      </c>
      <c r="S46">
        <f t="shared" si="4"/>
        <v>13186682.663354406</v>
      </c>
      <c r="T46">
        <f t="shared" si="7"/>
        <v>0.99667861847528727</v>
      </c>
      <c r="U46">
        <f t="shared" si="8"/>
        <v>3.332449862116782E-3</v>
      </c>
      <c r="V46">
        <f t="shared" si="5"/>
        <v>12908872.58979395</v>
      </c>
      <c r="W46">
        <f t="shared" si="9"/>
        <v>0</v>
      </c>
      <c r="X46">
        <f t="shared" si="10"/>
        <v>0</v>
      </c>
      <c r="Y46">
        <f t="shared" si="11"/>
        <v>13032436.71274245</v>
      </c>
      <c r="Z46">
        <f t="shared" si="12"/>
        <v>0</v>
      </c>
      <c r="AA46">
        <f t="shared" si="13"/>
        <v>0</v>
      </c>
      <c r="AB46">
        <f t="shared" si="14"/>
        <v>73973.790313508041</v>
      </c>
      <c r="AC46">
        <f t="shared" si="15"/>
        <v>454.73524692317005</v>
      </c>
      <c r="AD46" t="b">
        <f t="shared" si="16"/>
        <v>1</v>
      </c>
      <c r="AE46" t="b">
        <f>AND(ABS(AA46-(AA45+W46-Z46))&lt;=0.000000000001*(AA45+ABS(W46)+Z46),IF(A46&gt;group!$AJ$65,AA46=0,TRUE))</f>
        <v>1</v>
      </c>
      <c r="AF46" t="b">
        <f t="shared" si="17"/>
        <v>1</v>
      </c>
      <c r="AG46" t="b">
        <f>IF(S46&gt;0,IF(group!$AJ$38&gt;0,ABS(AB46/S46-group!$AJ$38/S2)&lt;=0.000000000001*MAX(ABS(AB46/S46),ABS(group!$AJ$38/S2)),TRUE),AB46=0)</f>
        <v>1</v>
      </c>
      <c r="AI46" t="s">
        <v>287</v>
      </c>
      <c r="AJ46">
        <f>-group!$AJ$36</f>
        <v>0</v>
      </c>
    </row>
    <row r="47" spans="1:36" x14ac:dyDescent="0.35">
      <c r="A47">
        <v>45</v>
      </c>
      <c r="B47">
        <f>'REC-21'!U47+'REC-22'!U47</f>
        <v>13889333.501033012</v>
      </c>
      <c r="C47">
        <f>'REC-21'!Y47+'REC-22'!Y47</f>
        <v>441104.68975407584</v>
      </c>
      <c r="D47">
        <f t="shared" si="0"/>
        <v>14330438.190787088</v>
      </c>
      <c r="E47">
        <f>'REC-21'!T47+'REC-22'!T47</f>
        <v>129017.3159743756</v>
      </c>
      <c r="F47">
        <f>'OLD-21'!U47+'OLD-22'!U47</f>
        <v>12894448.919203091</v>
      </c>
      <c r="G47">
        <f>'OLD-21'!Y47+'OLD-22'!Y47</f>
        <v>423862.94983550161</v>
      </c>
      <c r="H47">
        <f t="shared" si="1"/>
        <v>13318311.869038593</v>
      </c>
      <c r="I47">
        <f>'OLD-21'!T47+'OLD-22'!T47</f>
        <v>125796.53856400792</v>
      </c>
      <c r="J47">
        <f>'NEW-21'!U47+'NEW-22'!U47</f>
        <v>12795018.129910817</v>
      </c>
      <c r="K47">
        <f>'NEW-21'!Y47+'NEW-22'!Y47</f>
        <v>414677.29786717321</v>
      </c>
      <c r="L47">
        <f t="shared" si="2"/>
        <v>13209695.427777991</v>
      </c>
      <c r="M47">
        <f>'NEW-21'!T47+'NEW-22'!T47</f>
        <v>122683.70759743739</v>
      </c>
      <c r="N47">
        <f>'CUR-21'!U47+'CUR-22'!U47</f>
        <v>12699693.16436119</v>
      </c>
      <c r="O47">
        <f>'CUR-21'!Y47+'CUR-22'!Y47</f>
        <v>405947.99629565427</v>
      </c>
      <c r="P47">
        <f t="shared" si="3"/>
        <v>13105641.160656845</v>
      </c>
      <c r="Q47">
        <f>'CUR-21'!T47+'CUR-22'!T47</f>
        <v>123214.94239926049</v>
      </c>
      <c r="R47">
        <f t="shared" si="6"/>
        <v>123214.94239926049</v>
      </c>
      <c r="S47">
        <f t="shared" si="4"/>
        <v>13105641.160656845</v>
      </c>
      <c r="T47">
        <f t="shared" si="7"/>
        <v>0.99666863565291319</v>
      </c>
      <c r="U47">
        <f t="shared" si="8"/>
        <v>3.3424994305197853E-3</v>
      </c>
      <c r="V47">
        <f t="shared" si="5"/>
        <v>12828393.700799929</v>
      </c>
      <c r="W47">
        <f t="shared" si="9"/>
        <v>0</v>
      </c>
      <c r="X47">
        <f t="shared" si="10"/>
        <v>0</v>
      </c>
      <c r="Y47">
        <f t="shared" si="11"/>
        <v>12951608.643199189</v>
      </c>
      <c r="Z47">
        <f t="shared" si="12"/>
        <v>0</v>
      </c>
      <c r="AA47">
        <f t="shared" si="13"/>
        <v>0</v>
      </c>
      <c r="AB47">
        <f t="shared" si="14"/>
        <v>73519.168989837242</v>
      </c>
      <c r="AC47">
        <f t="shared" si="15"/>
        <v>454.62132367079903</v>
      </c>
      <c r="AD47" t="b">
        <f t="shared" si="16"/>
        <v>1</v>
      </c>
      <c r="AE47" t="b">
        <f>AND(ABS(AA47-(AA46+W47-Z47))&lt;=0.000000000001*(AA46+ABS(W47)+Z47),IF(A47&gt;group!$AJ$65,AA47=0,TRUE))</f>
        <v>1</v>
      </c>
      <c r="AF47" t="b">
        <f t="shared" si="17"/>
        <v>1</v>
      </c>
      <c r="AG47" t="b">
        <f>IF(S47&gt;0,IF(group!$AJ$38&gt;0,ABS(AB47/S47-group!$AJ$38/S2)&lt;=0.000000000001*MAX(ABS(AB47/S47),ABS(group!$AJ$38/S2)),TRUE),AB47=0)</f>
        <v>1</v>
      </c>
      <c r="AI47" t="s">
        <v>288</v>
      </c>
      <c r="AJ47">
        <f>group!$AJ$37</f>
        <v>0</v>
      </c>
    </row>
    <row r="48" spans="1:36" x14ac:dyDescent="0.35">
      <c r="A48">
        <v>46</v>
      </c>
      <c r="B48">
        <f>'REC-21'!U48+'REC-22'!U48</f>
        <v>13802591.888841391</v>
      </c>
      <c r="C48">
        <f>'REC-21'!Y48+'REC-22'!Y48</f>
        <v>439519.9306777679</v>
      </c>
      <c r="D48">
        <f t="shared" si="0"/>
        <v>14242111.819519158</v>
      </c>
      <c r="E48">
        <f>'REC-21'!T48+'REC-22'!T48</f>
        <v>128640.17526708965</v>
      </c>
      <c r="F48">
        <f>'OLD-21'!U48+'OLD-22'!U48</f>
        <v>12809523.809265062</v>
      </c>
      <c r="G48">
        <f>'OLD-21'!Y48+'OLD-22'!Y48</f>
        <v>422215.47443065618</v>
      </c>
      <c r="H48">
        <f t="shared" si="1"/>
        <v>13231739.283695718</v>
      </c>
      <c r="I48">
        <f>'OLD-21'!T48+'OLD-22'!T48</f>
        <v>125392.75939626558</v>
      </c>
      <c r="J48">
        <f>'NEW-21'!U48+'NEW-22'!U48</f>
        <v>12712868.363681067</v>
      </c>
      <c r="K48">
        <f>'NEW-21'!Y48+'NEW-22'!Y48</f>
        <v>413142.11751851882</v>
      </c>
      <c r="L48">
        <f t="shared" si="2"/>
        <v>13126010.481199585</v>
      </c>
      <c r="M48">
        <f>'NEW-21'!T48+'NEW-22'!T48</f>
        <v>122305.4771809009</v>
      </c>
      <c r="N48">
        <f>'CUR-21'!U48+'CUR-22'!U48</f>
        <v>12620333.536704481</v>
      </c>
      <c r="O48">
        <f>'CUR-21'!Y48+'CUR-22'!Y48</f>
        <v>404532.8912873895</v>
      </c>
      <c r="P48">
        <f t="shared" si="3"/>
        <v>13024866.427991871</v>
      </c>
      <c r="Q48">
        <f>'CUR-21'!T48+'CUR-22'!T48</f>
        <v>122835.43816175837</v>
      </c>
      <c r="R48">
        <f t="shared" si="6"/>
        <v>122835.43816175837</v>
      </c>
      <c r="S48">
        <f t="shared" si="4"/>
        <v>13024866.427991871</v>
      </c>
      <c r="T48">
        <f t="shared" si="7"/>
        <v>0.99665878957682696</v>
      </c>
      <c r="U48">
        <f t="shared" si="8"/>
        <v>3.3524115355383355E-3</v>
      </c>
      <c r="V48">
        <f t="shared" si="5"/>
        <v>12748152.522723293</v>
      </c>
      <c r="W48">
        <f t="shared" si="9"/>
        <v>0</v>
      </c>
      <c r="X48">
        <f t="shared" si="10"/>
        <v>0</v>
      </c>
      <c r="Y48">
        <f t="shared" si="11"/>
        <v>12870987.960885052</v>
      </c>
      <c r="Z48">
        <f t="shared" si="12"/>
        <v>0</v>
      </c>
      <c r="AA48">
        <f t="shared" si="13"/>
        <v>0</v>
      </c>
      <c r="AB48">
        <f t="shared" si="14"/>
        <v>73066.044175254909</v>
      </c>
      <c r="AC48">
        <f t="shared" si="15"/>
        <v>453.12481458233378</v>
      </c>
      <c r="AD48" t="b">
        <f t="shared" si="16"/>
        <v>1</v>
      </c>
      <c r="AE48" t="b">
        <f>AND(ABS(AA48-(AA47+W48-Z48))&lt;=0.000000000001*(AA47+ABS(W48)+Z48),IF(A48&gt;group!$AJ$65,AA48=0,TRUE))</f>
        <v>1</v>
      </c>
      <c r="AF48" t="b">
        <f t="shared" si="17"/>
        <v>1</v>
      </c>
      <c r="AG48" t="b">
        <f>IF(S48&gt;0,IF(group!$AJ$38&gt;0,ABS(AB48/S48-group!$AJ$38/S2)&lt;=0.000000000001*MAX(ABS(AB48/S48),ABS(group!$AJ$38/S2)),TRUE),AB48=0)</f>
        <v>1</v>
      </c>
      <c r="AI48" s="1" t="s">
        <v>289</v>
      </c>
    </row>
    <row r="49" spans="1:36" x14ac:dyDescent="0.35">
      <c r="A49">
        <v>47</v>
      </c>
      <c r="B49">
        <f>'REC-21'!U49+'REC-22'!U49</f>
        <v>13716116.725279886</v>
      </c>
      <c r="C49">
        <f>'REC-21'!Y49+'REC-22'!Y49</f>
        <v>437953.86315181723</v>
      </c>
      <c r="D49">
        <f t="shared" si="0"/>
        <v>14154070.588431703</v>
      </c>
      <c r="E49">
        <f>'REC-21'!T49+'REC-22'!T49</f>
        <v>128264.16142032982</v>
      </c>
      <c r="F49">
        <f>'OLD-21'!U49+'OLD-22'!U49</f>
        <v>12724853.210272174</v>
      </c>
      <c r="G49">
        <f>'OLD-21'!Y49+'OLD-22'!Y49</f>
        <v>420586.81102807284</v>
      </c>
      <c r="H49">
        <f t="shared" si="1"/>
        <v>13145440.021300247</v>
      </c>
      <c r="I49">
        <f>'OLD-21'!T49+'OLD-22'!T49</f>
        <v>124990.30558622592</v>
      </c>
      <c r="J49">
        <f>'NEW-21'!U49+'NEW-22'!U49</f>
        <v>12630955.560236491</v>
      </c>
      <c r="K49">
        <f>'NEW-21'!Y49+'NEW-22'!Y49</f>
        <v>411624.58086312498</v>
      </c>
      <c r="L49">
        <f t="shared" si="2"/>
        <v>13042580.141099617</v>
      </c>
      <c r="M49">
        <f>'NEW-21'!T49+'NEW-22'!T49</f>
        <v>121928.43894091871</v>
      </c>
      <c r="N49">
        <f>'CUR-21'!U49+'CUR-22'!U49</f>
        <v>12541218.86060649</v>
      </c>
      <c r="O49">
        <f>'CUR-21'!Y49+'CUR-22'!Y49</f>
        <v>403135.39028968796</v>
      </c>
      <c r="P49">
        <f t="shared" si="3"/>
        <v>12944354.250896178</v>
      </c>
      <c r="Q49">
        <f>'CUR-21'!T49+'CUR-22'!T49</f>
        <v>122457.12915524119</v>
      </c>
      <c r="R49">
        <f t="shared" si="6"/>
        <v>122457.12915524119</v>
      </c>
      <c r="S49">
        <f t="shared" si="4"/>
        <v>12944354.250896178</v>
      </c>
      <c r="T49">
        <f t="shared" si="7"/>
        <v>0.99664907866251062</v>
      </c>
      <c r="U49">
        <f t="shared" si="8"/>
        <v>3.3621877642091569E-3</v>
      </c>
      <c r="V49">
        <f t="shared" si="5"/>
        <v>12668145.352134937</v>
      </c>
      <c r="W49">
        <f t="shared" si="9"/>
        <v>0</v>
      </c>
      <c r="X49">
        <f t="shared" si="10"/>
        <v>0</v>
      </c>
      <c r="Y49">
        <f t="shared" si="11"/>
        <v>12790602.481290178</v>
      </c>
      <c r="Z49">
        <f t="shared" si="12"/>
        <v>0</v>
      </c>
      <c r="AA49">
        <f t="shared" si="13"/>
        <v>0</v>
      </c>
      <c r="AB49">
        <f t="shared" si="14"/>
        <v>72614.392227740333</v>
      </c>
      <c r="AC49">
        <f t="shared" si="15"/>
        <v>451.65194751457602</v>
      </c>
      <c r="AD49" t="b">
        <f t="shared" si="16"/>
        <v>1</v>
      </c>
      <c r="AE49" t="b">
        <f>AND(ABS(AA49-(AA48+W49-Z49))&lt;=0.000000000001*(AA48+ABS(W49)+Z49),IF(A49&gt;group!$AJ$65,AA49=0,TRUE))</f>
        <v>1</v>
      </c>
      <c r="AF49" t="b">
        <f t="shared" si="17"/>
        <v>1</v>
      </c>
      <c r="AG49" t="b">
        <f>IF(S49&gt;0,IF(group!$AJ$38&gt;0,ABS(AB49/S49-group!$AJ$38/S2)&lt;=0.000000000001*MAX(ABS(AB49/S49),ABS(group!$AJ$38/S2)),TRUE),AB49=0)</f>
        <v>1</v>
      </c>
      <c r="AI49" t="s">
        <v>290</v>
      </c>
      <c r="AJ49">
        <f>group!$AJ$13</f>
        <v>370593.23796157539</v>
      </c>
    </row>
    <row r="50" spans="1:36" x14ac:dyDescent="0.35">
      <c r="A50">
        <v>48</v>
      </c>
      <c r="B50">
        <f>'REC-21'!U50+'REC-22'!U50</f>
        <v>13629903.629488885</v>
      </c>
      <c r="C50">
        <f>'REC-21'!Y50+'REC-22'!Y50</f>
        <v>436302.18685135641</v>
      </c>
      <c r="D50">
        <f t="shared" si="0"/>
        <v>14066205.816340242</v>
      </c>
      <c r="E50">
        <f>'REC-21'!T50+'REC-22'!T50</f>
        <v>127889.27100625756</v>
      </c>
      <c r="F50">
        <f>'OLD-21'!U50+'OLD-22'!U50</f>
        <v>12640433.27780604</v>
      </c>
      <c r="G50">
        <f>'OLD-21'!Y50+'OLD-22'!Y50</f>
        <v>418867.51403804135</v>
      </c>
      <c r="H50">
        <f t="shared" si="1"/>
        <v>13059300.791844081</v>
      </c>
      <c r="I50">
        <f>'OLD-21'!T50+'OLD-22'!T50</f>
        <v>124589.17270280892</v>
      </c>
      <c r="J50">
        <f>'NEW-21'!U50+'NEW-22'!U50</f>
        <v>12549276.017367136</v>
      </c>
      <c r="K50">
        <f>'NEW-21'!Y50+'NEW-22'!Y50</f>
        <v>410021.79289559572</v>
      </c>
      <c r="L50">
        <f t="shared" si="2"/>
        <v>12959297.810262732</v>
      </c>
      <c r="M50">
        <f>'NEW-21'!T50+'NEW-22'!T50</f>
        <v>121552.58905087288</v>
      </c>
      <c r="N50">
        <f>'CUR-21'!U50+'CUR-22'!U50</f>
        <v>12462345.070908774</v>
      </c>
      <c r="O50">
        <f>'CUR-21'!Y50+'CUR-22'!Y50</f>
        <v>401650.46712430264</v>
      </c>
      <c r="P50">
        <f t="shared" si="3"/>
        <v>12863995.538033076</v>
      </c>
      <c r="Q50">
        <f>'CUR-21'!T50+'CUR-22'!T50</f>
        <v>122080.01154576693</v>
      </c>
      <c r="R50">
        <f t="shared" si="6"/>
        <v>122080.01154576693</v>
      </c>
      <c r="S50">
        <f t="shared" si="4"/>
        <v>12863995.538033076</v>
      </c>
      <c r="T50">
        <f t="shared" si="7"/>
        <v>0.99663950134238266</v>
      </c>
      <c r="U50">
        <f t="shared" si="8"/>
        <v>3.3718296867533137E-3</v>
      </c>
      <c r="V50">
        <f t="shared" si="5"/>
        <v>12588368.536156518</v>
      </c>
      <c r="W50">
        <f t="shared" si="9"/>
        <v>0</v>
      </c>
      <c r="X50">
        <f t="shared" si="10"/>
        <v>0</v>
      </c>
      <c r="Y50">
        <f t="shared" si="11"/>
        <v>12710448.547702285</v>
      </c>
      <c r="Z50">
        <f t="shared" si="12"/>
        <v>0</v>
      </c>
      <c r="AA50">
        <f t="shared" si="13"/>
        <v>0</v>
      </c>
      <c r="AB50">
        <f t="shared" si="14"/>
        <v>72163.601173844872</v>
      </c>
      <c r="AC50">
        <f t="shared" si="15"/>
        <v>450.79105389546021</v>
      </c>
      <c r="AD50" t="b">
        <f t="shared" si="16"/>
        <v>1</v>
      </c>
      <c r="AE50" t="b">
        <f>AND(ABS(AA50-(AA49+W50-Z50))&lt;=0.000000000001*(AA49+ABS(W50)+Z50),IF(A50&gt;group!$AJ$65,AA50=0,TRUE))</f>
        <v>1</v>
      </c>
      <c r="AF50" t="b">
        <f t="shared" si="17"/>
        <v>1</v>
      </c>
      <c r="AG50" t="b">
        <f>IF(S50&gt;0,IF(group!$AJ$38&gt;0,ABS(AB50/S50-group!$AJ$38/S2)&lt;=0.000000000001*MAX(ABS(AB50/S50),ABS(group!$AJ$38/S2)),TRUE),AB50=0)</f>
        <v>1</v>
      </c>
      <c r="AI50" t="s">
        <v>291</v>
      </c>
      <c r="AJ50">
        <f>-group!$AJ$24</f>
        <v>-23349.274579785124</v>
      </c>
    </row>
    <row r="51" spans="1:36" x14ac:dyDescent="0.35">
      <c r="A51">
        <v>49</v>
      </c>
      <c r="B51">
        <f>'REC-21'!U51+'REC-22'!U51</f>
        <v>13542975.56427332</v>
      </c>
      <c r="C51">
        <f>'REC-21'!Y51+'REC-22'!Y51</f>
        <v>434727.25999219867</v>
      </c>
      <c r="D51">
        <f t="shared" si="0"/>
        <v>13977702.824265519</v>
      </c>
      <c r="E51">
        <f>'REC-21'!T51+'REC-22'!T51</f>
        <v>128485.25156205303</v>
      </c>
      <c r="F51">
        <f>'OLD-21'!U51+'OLD-22'!U51</f>
        <v>12555286.402377289</v>
      </c>
      <c r="G51">
        <f>'OLD-21'!Y51+'OLD-22'!Y51</f>
        <v>417224.99887097965</v>
      </c>
      <c r="H51">
        <f t="shared" si="1"/>
        <v>12972511.401248269</v>
      </c>
      <c r="I51">
        <f>'OLD-21'!T51+'OLD-22'!T51</f>
        <v>125160.09078636899</v>
      </c>
      <c r="J51">
        <f>'NEW-21'!U51+'NEW-22'!U51</f>
        <v>12466887.082772983</v>
      </c>
      <c r="K51">
        <f>'NEW-21'!Y51+'NEW-22'!Y51</f>
        <v>408491.74480462429</v>
      </c>
      <c r="L51">
        <f t="shared" si="2"/>
        <v>12875378.827577608</v>
      </c>
      <c r="M51">
        <f>'NEW-21'!T51+'NEW-22'!T51</f>
        <v>122113.95035205345</v>
      </c>
      <c r="N51">
        <f>'CUR-21'!U51+'CUR-22'!U51</f>
        <v>12382563.08904689</v>
      </c>
      <c r="O51">
        <f>'CUR-21'!Y51+'CUR-22'!Y51</f>
        <v>400237.67784213484</v>
      </c>
      <c r="P51">
        <f t="shared" si="3"/>
        <v>12782800.766889025</v>
      </c>
      <c r="Q51">
        <f>'CUR-21'!T51+'CUR-22'!T51</f>
        <v>122845.17400620456</v>
      </c>
      <c r="R51">
        <f t="shared" si="6"/>
        <v>122845.17400620456</v>
      </c>
      <c r="S51">
        <f t="shared" si="4"/>
        <v>12782800.766889025</v>
      </c>
      <c r="T51">
        <f t="shared" si="7"/>
        <v>0.9966300560656276</v>
      </c>
      <c r="U51">
        <f t="shared" si="8"/>
        <v>3.3813388567427438E-3</v>
      </c>
      <c r="V51">
        <f t="shared" si="5"/>
        <v>12507673.520664386</v>
      </c>
      <c r="W51">
        <f t="shared" si="9"/>
        <v>0</v>
      </c>
      <c r="X51">
        <f t="shared" si="10"/>
        <v>0</v>
      </c>
      <c r="Y51">
        <f t="shared" si="11"/>
        <v>12630518.694670592</v>
      </c>
      <c r="Z51">
        <f t="shared" si="12"/>
        <v>0</v>
      </c>
      <c r="AA51">
        <f t="shared" si="13"/>
        <v>0</v>
      </c>
      <c r="AB51">
        <f t="shared" si="14"/>
        <v>71708.120054863015</v>
      </c>
      <c r="AC51">
        <f t="shared" si="15"/>
        <v>455.48111898185743</v>
      </c>
      <c r="AD51" t="b">
        <f t="shared" si="16"/>
        <v>1</v>
      </c>
      <c r="AE51" t="b">
        <f>AND(ABS(AA51-(AA50+W51-Z51))&lt;=0.000000000001*(AA50+ABS(W51)+Z51),IF(A51&gt;group!$AJ$65,AA51=0,TRUE))</f>
        <v>1</v>
      </c>
      <c r="AF51" t="b">
        <f t="shared" si="17"/>
        <v>1</v>
      </c>
      <c r="AG51" t="b">
        <f>IF(S51&gt;0,IF(group!$AJ$38&gt;0,ABS(AB51/S51-group!$AJ$38/S2)&lt;=0.000000000001*MAX(ABS(AB51/S51),ABS(group!$AJ$38/S2)),TRUE),AB51=0)</f>
        <v>1</v>
      </c>
      <c r="AI51" t="s">
        <v>292</v>
      </c>
      <c r="AJ51">
        <f>IF(group!$AJ$34&gt;0,group!$AJ$34,0)</f>
        <v>0</v>
      </c>
    </row>
    <row r="52" spans="1:36" x14ac:dyDescent="0.35">
      <c r="A52">
        <v>50</v>
      </c>
      <c r="B52">
        <f>'REC-21'!U52+'REC-22'!U52</f>
        <v>13456303.931019861</v>
      </c>
      <c r="C52">
        <f>'REC-21'!Y52+'REC-22'!Y52</f>
        <v>433170.86734057462</v>
      </c>
      <c r="D52">
        <f t="shared" si="0"/>
        <v>13889474.798360435</v>
      </c>
      <c r="E52">
        <f>'REC-21'!T52+'REC-22'!T52</f>
        <v>128106.63543930196</v>
      </c>
      <c r="F52">
        <f>'OLD-21'!U52+'OLD-22'!U52</f>
        <v>12470386.559165727</v>
      </c>
      <c r="G52">
        <f>'OLD-21'!Y52+'OLD-22'!Y52</f>
        <v>415601.21635252453</v>
      </c>
      <c r="H52">
        <f t="shared" si="1"/>
        <v>12885987.775518252</v>
      </c>
      <c r="I52">
        <f>'OLD-21'!T52+'OLD-22'!T52</f>
        <v>124754.55475294866</v>
      </c>
      <c r="J52">
        <f>'NEW-21'!U52+'NEW-22'!U52</f>
        <v>12384727.539078867</v>
      </c>
      <c r="K52">
        <f>'NEW-21'!Y52+'NEW-22'!Y52</f>
        <v>406979.25685501413</v>
      </c>
      <c r="L52">
        <f t="shared" si="2"/>
        <v>12791706.795933882</v>
      </c>
      <c r="M52">
        <f>'NEW-21'!T52+'NEW-22'!T52</f>
        <v>121734.05795243138</v>
      </c>
      <c r="N52">
        <f>'CUR-21'!U52+'CUR-22'!U52</f>
        <v>12303017.072185891</v>
      </c>
      <c r="O52">
        <f>'CUR-21'!Y52+'CUR-22'!Y52</f>
        <v>398842.39426631597</v>
      </c>
      <c r="P52">
        <f t="shared" si="3"/>
        <v>12701859.466452207</v>
      </c>
      <c r="Q52">
        <f>'CUR-21'!T52+'CUR-22'!T52</f>
        <v>122463.34991988953</v>
      </c>
      <c r="R52">
        <f t="shared" si="6"/>
        <v>122463.34991988953</v>
      </c>
      <c r="S52">
        <f t="shared" si="4"/>
        <v>12701859.466452207</v>
      </c>
      <c r="T52">
        <f t="shared" si="7"/>
        <v>0.99662074129802269</v>
      </c>
      <c r="U52">
        <f t="shared" si="8"/>
        <v>3.39071681126768E-3</v>
      </c>
      <c r="V52">
        <f t="shared" si="5"/>
        <v>12427204.911081525</v>
      </c>
      <c r="W52">
        <f t="shared" si="9"/>
        <v>0</v>
      </c>
      <c r="X52">
        <f t="shared" si="10"/>
        <v>0</v>
      </c>
      <c r="Y52">
        <f t="shared" si="11"/>
        <v>12549668.261001414</v>
      </c>
      <c r="Z52">
        <f t="shared" si="12"/>
        <v>0</v>
      </c>
      <c r="AA52">
        <f t="shared" si="13"/>
        <v>0</v>
      </c>
      <c r="AB52">
        <f t="shared" si="14"/>
        <v>71254.060839283717</v>
      </c>
      <c r="AC52">
        <f t="shared" si="15"/>
        <v>454.05921557929832</v>
      </c>
      <c r="AD52" t="b">
        <f t="shared" si="16"/>
        <v>1</v>
      </c>
      <c r="AE52" t="b">
        <f>AND(ABS(AA52-(AA51+W52-Z52))&lt;=0.000000000001*(AA51+ABS(W52)+Z52),IF(A52&gt;group!$AJ$65,AA52=0,TRUE))</f>
        <v>1</v>
      </c>
      <c r="AF52" t="b">
        <f t="shared" si="17"/>
        <v>1</v>
      </c>
      <c r="AG52" t="b">
        <f>IF(S52&gt;0,IF(group!$AJ$38&gt;0,ABS(AB52/S52-group!$AJ$38/S2)&lt;=0.000000000001*MAX(ABS(AB52/S52),ABS(group!$AJ$38/S2)),TRUE),AB52=0)</f>
        <v>1</v>
      </c>
      <c r="AI52" t="s">
        <v>293</v>
      </c>
      <c r="AJ52">
        <f>IF(group!$AJ$34&lt;0,group!$AJ$34,0)</f>
        <v>-252298.25747702643</v>
      </c>
    </row>
    <row r="53" spans="1:36" x14ac:dyDescent="0.35">
      <c r="A53">
        <v>51</v>
      </c>
      <c r="B53">
        <f>'REC-21'!U53+'REC-22'!U53</f>
        <v>13369884.506942116</v>
      </c>
      <c r="C53">
        <f>'REC-21'!Y53+'REC-22'!Y53</f>
        <v>431632.91104721406</v>
      </c>
      <c r="D53">
        <f t="shared" si="0"/>
        <v>13801517.41798933</v>
      </c>
      <c r="E53">
        <f>'REC-21'!T53+'REC-22'!T53</f>
        <v>127729.14673615602</v>
      </c>
      <c r="F53">
        <f>'OLD-21'!U53+'OLD-22'!U53</f>
        <v>12385730.033522476</v>
      </c>
      <c r="G53">
        <f>'OLD-21'!Y53+'OLD-22'!Y53</f>
        <v>413996.08219609002</v>
      </c>
      <c r="H53">
        <f t="shared" si="1"/>
        <v>12799726.115718566</v>
      </c>
      <c r="I53">
        <f>'OLD-21'!T53+'OLD-22'!T53</f>
        <v>124350.34678786926</v>
      </c>
      <c r="J53">
        <f>'NEW-21'!U53+'NEW-22'!U53</f>
        <v>12302793.810173847</v>
      </c>
      <c r="K53">
        <f>'NEW-21'!Y53+'NEW-22'!Y53</f>
        <v>405484.25084165856</v>
      </c>
      <c r="L53">
        <f t="shared" si="2"/>
        <v>12708278.061015505</v>
      </c>
      <c r="M53">
        <f>'NEW-21'!T53+'NEW-22'!T53</f>
        <v>121355.3599243832</v>
      </c>
      <c r="N53">
        <f>'CUR-21'!U53+'CUR-22'!U53</f>
        <v>12223703.08672756</v>
      </c>
      <c r="O53">
        <f>'CUR-21'!Y53+'CUR-22'!Y53</f>
        <v>397464.53290935472</v>
      </c>
      <c r="P53">
        <f t="shared" si="3"/>
        <v>12621167.619636914</v>
      </c>
      <c r="Q53">
        <f>'CUR-21'!T53+'CUR-22'!T53</f>
        <v>122082.72530811989</v>
      </c>
      <c r="R53">
        <f t="shared" si="6"/>
        <v>122082.72530811989</v>
      </c>
      <c r="S53">
        <f t="shared" si="4"/>
        <v>12621167.619636914</v>
      </c>
      <c r="T53">
        <f t="shared" si="7"/>
        <v>0.99661155552176883</v>
      </c>
      <c r="U53">
        <f t="shared" si="8"/>
        <v>3.3999650711025176E-3</v>
      </c>
      <c r="V53">
        <f t="shared" si="5"/>
        <v>12346959.171400683</v>
      </c>
      <c r="W53">
        <f t="shared" si="9"/>
        <v>0</v>
      </c>
      <c r="X53">
        <f t="shared" si="10"/>
        <v>0</v>
      </c>
      <c r="Y53">
        <f t="shared" si="11"/>
        <v>12469041.896708803</v>
      </c>
      <c r="Z53">
        <f t="shared" si="12"/>
        <v>0</v>
      </c>
      <c r="AA53">
        <f t="shared" si="13"/>
        <v>0</v>
      </c>
      <c r="AB53">
        <f t="shared" si="14"/>
        <v>70801.400992322189</v>
      </c>
      <c r="AC53">
        <f t="shared" si="15"/>
        <v>452.65984696152736</v>
      </c>
      <c r="AD53" t="b">
        <f t="shared" si="16"/>
        <v>1</v>
      </c>
      <c r="AE53" t="b">
        <f>AND(ABS(AA53-(AA52+W53-Z53))&lt;=0.000000000001*(AA52+ABS(W53)+Z53),IF(A53&gt;group!$AJ$65,AA53=0,TRUE))</f>
        <v>1</v>
      </c>
      <c r="AF53" t="b">
        <f t="shared" si="17"/>
        <v>1</v>
      </c>
      <c r="AG53" t="b">
        <f>IF(S53&gt;0,IF(group!$AJ$38&gt;0,ABS(AB53/S53-group!$AJ$38/S2)&lt;=0.000000000001*MAX(ABS(AB53/S53),ABS(group!$AJ$38/S2)),TRUE),AB53=0)</f>
        <v>1</v>
      </c>
      <c r="AI53" t="s">
        <v>294</v>
      </c>
      <c r="AJ53">
        <f>group!$AJ$38</f>
        <v>94945.705904763832</v>
      </c>
    </row>
    <row r="54" spans="1:36" x14ac:dyDescent="0.35">
      <c r="A54">
        <v>52</v>
      </c>
      <c r="B54">
        <f>'REC-21'!U54+'REC-22'!U54</f>
        <v>13283713.128859162</v>
      </c>
      <c r="C54">
        <f>'REC-21'!Y54+'REC-22'!Y54</f>
        <v>430113.29588782589</v>
      </c>
      <c r="D54">
        <f t="shared" si="0"/>
        <v>13713826.424746988</v>
      </c>
      <c r="E54">
        <f>'REC-21'!T54+'REC-22'!T54</f>
        <v>127352.78206412235</v>
      </c>
      <c r="F54">
        <f>'OLD-21'!U54+'OLD-22'!U54</f>
        <v>12301313.161140807</v>
      </c>
      <c r="G54">
        <f>'OLD-21'!Y54+'OLD-22'!Y54</f>
        <v>412409.51448082918</v>
      </c>
      <c r="H54">
        <f t="shared" si="1"/>
        <v>12713722.675621636</v>
      </c>
      <c r="I54">
        <f>'OLD-21'!T54+'OLD-22'!T54</f>
        <v>123947.46250039016</v>
      </c>
      <c r="J54">
        <f>'NEW-21'!U54+'NEW-22'!U54</f>
        <v>12221082.368479375</v>
      </c>
      <c r="K54">
        <f>'NEW-21'!Y54+'NEW-22'!Y54</f>
        <v>404006.65078914154</v>
      </c>
      <c r="L54">
        <f t="shared" si="2"/>
        <v>12625089.019268516</v>
      </c>
      <c r="M54">
        <f>'NEW-21'!T54+'NEW-22'!T54</f>
        <v>120977.85247738182</v>
      </c>
      <c r="N54">
        <f>'CUR-21'!U54+'CUR-22'!U54</f>
        <v>12144617.252585677</v>
      </c>
      <c r="O54">
        <f>'CUR-21'!Y54+'CUR-22'!Y54</f>
        <v>396104.01274109713</v>
      </c>
      <c r="P54">
        <f t="shared" si="3"/>
        <v>12540721.265326774</v>
      </c>
      <c r="Q54">
        <f>'CUR-21'!T54+'CUR-22'!T54</f>
        <v>121703.29636688797</v>
      </c>
      <c r="R54">
        <f t="shared" si="6"/>
        <v>121703.29636688797</v>
      </c>
      <c r="S54">
        <f t="shared" si="4"/>
        <v>12540721.265326774</v>
      </c>
      <c r="T54">
        <f t="shared" si="7"/>
        <v>0.99660249723532146</v>
      </c>
      <c r="U54">
        <f t="shared" si="8"/>
        <v>3.4090851408696832E-3</v>
      </c>
      <c r="V54">
        <f t="shared" si="5"/>
        <v>12266932.813180704</v>
      </c>
      <c r="W54">
        <f t="shared" si="9"/>
        <v>0</v>
      </c>
      <c r="X54">
        <f t="shared" si="10"/>
        <v>0</v>
      </c>
      <c r="Y54">
        <f t="shared" si="11"/>
        <v>12388636.109547591</v>
      </c>
      <c r="Z54">
        <f t="shared" si="12"/>
        <v>0</v>
      </c>
      <c r="AA54">
        <f t="shared" si="13"/>
        <v>0</v>
      </c>
      <c r="AB54">
        <f t="shared" si="14"/>
        <v>70350.118293166772</v>
      </c>
      <c r="AC54">
        <f t="shared" si="15"/>
        <v>451.2826991554175</v>
      </c>
      <c r="AD54" t="b">
        <f t="shared" si="16"/>
        <v>1</v>
      </c>
      <c r="AE54" t="b">
        <f>AND(ABS(AA54-(AA53+W54-Z54))&lt;=0.000000000001*(AA53+ABS(W54)+Z54),IF(A54&gt;group!$AJ$65,AA54=0,TRUE))</f>
        <v>1</v>
      </c>
      <c r="AF54" t="b">
        <f t="shared" si="17"/>
        <v>1</v>
      </c>
      <c r="AG54" t="b">
        <f>IF(S54&gt;0,IF(group!$AJ$38&gt;0,ABS(AB54/S54-group!$AJ$38/S2)&lt;=0.000000000001*MAX(ABS(AB54/S54),ABS(group!$AJ$38/S2)),TRUE),AB54=0)</f>
        <v>1</v>
      </c>
      <c r="AI54" s="1" t="s">
        <v>295</v>
      </c>
    </row>
    <row r="55" spans="1:36" x14ac:dyDescent="0.35">
      <c r="A55">
        <v>53</v>
      </c>
      <c r="B55">
        <f>'REC-21'!U55+'REC-22'!U55</f>
        <v>13197785.692143198</v>
      </c>
      <c r="C55">
        <f>'REC-21'!Y55+'REC-22'!Y55</f>
        <v>428611.92921973707</v>
      </c>
      <c r="D55">
        <f t="shared" si="0"/>
        <v>13626397.621362936</v>
      </c>
      <c r="E55">
        <f>'REC-21'!T55+'REC-22'!T55</f>
        <v>126977.53804497511</v>
      </c>
      <c r="F55">
        <f>'OLD-21'!U55+'OLD-22'!U55</f>
        <v>12217132.327182386</v>
      </c>
      <c r="G55">
        <f>'OLD-21'!Y55+'OLD-22'!Y55</f>
        <v>410841.43361367111</v>
      </c>
      <c r="H55">
        <f t="shared" si="1"/>
        <v>12627973.760796057</v>
      </c>
      <c r="I55">
        <f>'OLD-21'!T55+'OLD-22'!T55</f>
        <v>123545.89751440824</v>
      </c>
      <c r="J55">
        <f>'NEW-21'!U55+'NEW-22'!U55</f>
        <v>12139589.734108044</v>
      </c>
      <c r="K55">
        <f>'NEW-21'!Y55+'NEW-22'!Y55</f>
        <v>402546.38291617035</v>
      </c>
      <c r="L55">
        <f t="shared" si="2"/>
        <v>12542136.117024215</v>
      </c>
      <c r="M55">
        <f>'NEW-21'!T55+'NEW-22'!T55</f>
        <v>120601.53183302922</v>
      </c>
      <c r="N55">
        <f>'CUR-21'!U55+'CUR-22'!U55</f>
        <v>12065755.74223388</v>
      </c>
      <c r="O55">
        <f>'CUR-21'!Y55+'CUR-22'!Y55</f>
        <v>394760.75514969416</v>
      </c>
      <c r="P55">
        <f t="shared" si="3"/>
        <v>12460516.497383574</v>
      </c>
      <c r="Q55">
        <f>'CUR-21'!T55+'CUR-22'!T55</f>
        <v>121325.05930435074</v>
      </c>
      <c r="R55">
        <f t="shared" si="6"/>
        <v>121325.05930435074</v>
      </c>
      <c r="S55">
        <f t="shared" si="4"/>
        <v>12460516.497383574</v>
      </c>
      <c r="T55">
        <f t="shared" si="7"/>
        <v>0.99659356495322571</v>
      </c>
      <c r="U55">
        <f t="shared" si="8"/>
        <v>3.4180785092006172E-3</v>
      </c>
      <c r="V55">
        <f t="shared" si="5"/>
        <v>12187122.394721059</v>
      </c>
      <c r="W55">
        <f t="shared" si="9"/>
        <v>0</v>
      </c>
      <c r="X55">
        <f t="shared" si="10"/>
        <v>0</v>
      </c>
      <c r="Y55">
        <f t="shared" si="11"/>
        <v>12308447.45402541</v>
      </c>
      <c r="Z55">
        <f t="shared" si="12"/>
        <v>0</v>
      </c>
      <c r="AA55">
        <f t="shared" si="13"/>
        <v>0</v>
      </c>
      <c r="AB55">
        <f t="shared" si="14"/>
        <v>69900.190829418701</v>
      </c>
      <c r="AC55">
        <f t="shared" si="15"/>
        <v>449.92746374807029</v>
      </c>
      <c r="AD55" t="b">
        <f t="shared" si="16"/>
        <v>1</v>
      </c>
      <c r="AE55" t="b">
        <f>AND(ABS(AA55-(AA54+W55-Z55))&lt;=0.000000000001*(AA54+ABS(W55)+Z55),IF(A55&gt;group!$AJ$65,AA55=0,TRUE))</f>
        <v>1</v>
      </c>
      <c r="AF55" t="b">
        <f t="shared" si="17"/>
        <v>1</v>
      </c>
      <c r="AG55" t="b">
        <f>IF(S55&gt;0,IF(group!$AJ$38&gt;0,ABS(AB55/S55-group!$AJ$38/S2)&lt;=0.000000000001*MAX(ABS(AB55/S55),ABS(group!$AJ$38/S2)),TRUE),AB55=0)</f>
        <v>1</v>
      </c>
      <c r="AI55" t="s">
        <v>296</v>
      </c>
      <c r="AJ55">
        <f>group!$AJ$4</f>
        <v>18529681.237961575</v>
      </c>
    </row>
    <row r="56" spans="1:36" x14ac:dyDescent="0.35">
      <c r="A56">
        <v>54</v>
      </c>
      <c r="B56">
        <f>'REC-21'!U56+'REC-22'!U56</f>
        <v>13112098.149687532</v>
      </c>
      <c r="C56">
        <f>'REC-21'!Y56+'REC-22'!Y56</f>
        <v>427128.72093941609</v>
      </c>
      <c r="D56">
        <f t="shared" si="0"/>
        <v>13539226.870626949</v>
      </c>
      <c r="E56">
        <f>'REC-21'!T56+'REC-22'!T56</f>
        <v>126603.41131072424</v>
      </c>
      <c r="F56">
        <f>'OLD-21'!U56+'OLD-22'!U56</f>
        <v>12133183.965419909</v>
      </c>
      <c r="G56">
        <f>'OLD-21'!Y56+'OLD-22'!Y56</f>
        <v>409291.76229215</v>
      </c>
      <c r="H56">
        <f t="shared" si="1"/>
        <v>12542475.727712059</v>
      </c>
      <c r="I56">
        <f>'OLD-21'!T56+'OLD-22'!T56</f>
        <v>123145.64746840866</v>
      </c>
      <c r="J56">
        <f>'NEW-21'!U56+'NEW-22'!U56</f>
        <v>12058312.474038074</v>
      </c>
      <c r="K56">
        <f>'NEW-21'!Y56+'NEW-22'!Y56</f>
        <v>401103.37560073269</v>
      </c>
      <c r="L56">
        <f t="shared" si="2"/>
        <v>12459415.849638807</v>
      </c>
      <c r="M56">
        <f>'NEW-21'!T56+'NEW-22'!T56</f>
        <v>120226.39422501734</v>
      </c>
      <c r="N56">
        <f>'CUR-21'!U56+'CUR-22'!U56</f>
        <v>11987114.779771881</v>
      </c>
      <c r="O56">
        <f>'CUR-21'!Y56+'CUR-22'!Y56</f>
        <v>393434.68390340102</v>
      </c>
      <c r="P56">
        <f t="shared" si="3"/>
        <v>12380549.463675283</v>
      </c>
      <c r="Q56">
        <f>'CUR-21'!T56+'CUR-22'!T56</f>
        <v>120948.01034079064</v>
      </c>
      <c r="R56">
        <f t="shared" si="6"/>
        <v>120948.01034079064</v>
      </c>
      <c r="S56">
        <f t="shared" si="4"/>
        <v>12380549.463675283</v>
      </c>
      <c r="T56">
        <f t="shared" si="7"/>
        <v>0.9965847572059503</v>
      </c>
      <c r="U56">
        <f t="shared" si="8"/>
        <v>3.4269466488978662E-3</v>
      </c>
      <c r="V56">
        <f t="shared" si="5"/>
        <v>12107524.520251838</v>
      </c>
      <c r="W56">
        <f t="shared" si="9"/>
        <v>0</v>
      </c>
      <c r="X56">
        <f t="shared" si="10"/>
        <v>0</v>
      </c>
      <c r="Y56">
        <f t="shared" si="11"/>
        <v>12228472.53059263</v>
      </c>
      <c r="Z56">
        <f t="shared" si="12"/>
        <v>0</v>
      </c>
      <c r="AA56">
        <f t="shared" si="13"/>
        <v>0</v>
      </c>
      <c r="AB56">
        <f t="shared" si="14"/>
        <v>69451.596991639512</v>
      </c>
      <c r="AC56">
        <f t="shared" si="15"/>
        <v>448.59383777918993</v>
      </c>
      <c r="AD56" t="b">
        <f t="shared" si="16"/>
        <v>1</v>
      </c>
      <c r="AE56" t="b">
        <f>AND(ABS(AA56-(AA55+W56-Z56))&lt;=0.000000000001*(AA55+ABS(W56)+Z56),IF(A56&gt;group!$AJ$65,AA56=0,TRUE))</f>
        <v>1</v>
      </c>
      <c r="AF56" t="b">
        <f t="shared" si="17"/>
        <v>1</v>
      </c>
      <c r="AG56" t="b">
        <f>IF(S56&gt;0,IF(group!$AJ$38&gt;0,ABS(AB56/S56-group!$AJ$38/S2)&lt;=0.000000000001*MAX(ABS(AB56/S56),ABS(group!$AJ$38/S2)),TRUE),AB56=0)</f>
        <v>1</v>
      </c>
      <c r="AI56" t="s">
        <v>297</v>
      </c>
      <c r="AJ56">
        <f>group!$AJ$22</f>
        <v>17362216.290460519</v>
      </c>
    </row>
    <row r="57" spans="1:36" x14ac:dyDescent="0.35">
      <c r="A57">
        <v>55</v>
      </c>
      <c r="B57">
        <f>'REC-21'!U57+'REC-22'!U57</f>
        <v>13026646.510894421</v>
      </c>
      <c r="C57">
        <f>'REC-21'!Y57+'REC-22'!Y57</f>
        <v>425663.5834408747</v>
      </c>
      <c r="D57">
        <f t="shared" si="0"/>
        <v>13452310.094335295</v>
      </c>
      <c r="E57">
        <f>'REC-21'!T57+'REC-22'!T57</f>
        <v>126230.39850358415</v>
      </c>
      <c r="F57">
        <f>'OLD-21'!U57+'OLD-22'!U57</f>
        <v>12049464.557395741</v>
      </c>
      <c r="G57">
        <f>'OLD-21'!Y57+'OLD-22'!Y57</f>
        <v>407760.42546798312</v>
      </c>
      <c r="H57">
        <f t="shared" si="1"/>
        <v>12457224.982863724</v>
      </c>
      <c r="I57">
        <f>'OLD-21'!T57+'OLD-22'!T57</f>
        <v>122746.70801541596</v>
      </c>
      <c r="J57">
        <f>'NEW-21'!U57+'NEW-22'!U57</f>
        <v>11977247.20130319</v>
      </c>
      <c r="K57">
        <f>'NEW-21'!Y57+'NEW-22'!Y57</f>
        <v>399677.55934596586</v>
      </c>
      <c r="L57">
        <f t="shared" si="2"/>
        <v>12376924.760649156</v>
      </c>
      <c r="M57">
        <f>'NEW-21'!T57+'NEW-22'!T57</f>
        <v>119852.43589908905</v>
      </c>
      <c r="N57">
        <f>'CUR-21'!U57+'CUR-22'!U57</f>
        <v>11908690.640009578</v>
      </c>
      <c r="O57">
        <f>'CUR-21'!Y57+'CUR-22'!Y57</f>
        <v>392125.72511318524</v>
      </c>
      <c r="P57">
        <f t="shared" si="3"/>
        <v>12300816.365122763</v>
      </c>
      <c r="Q57">
        <f>'CUR-21'!T57+'CUR-22'!T57</f>
        <v>120572.14570857651</v>
      </c>
      <c r="R57">
        <f t="shared" si="6"/>
        <v>120572.14570857651</v>
      </c>
      <c r="S57">
        <f t="shared" si="4"/>
        <v>12300816.365122763</v>
      </c>
      <c r="T57">
        <f t="shared" si="7"/>
        <v>0.99657607253972513</v>
      </c>
      <c r="U57">
        <f t="shared" si="8"/>
        <v>3.4356910170934007E-3</v>
      </c>
      <c r="V57">
        <f t="shared" si="5"/>
        <v>12028135.839138806</v>
      </c>
      <c r="W57">
        <f t="shared" si="9"/>
        <v>0</v>
      </c>
      <c r="X57">
        <f t="shared" si="10"/>
        <v>0</v>
      </c>
      <c r="Y57">
        <f t="shared" si="11"/>
        <v>12148707.984847382</v>
      </c>
      <c r="Z57">
        <f t="shared" si="12"/>
        <v>0</v>
      </c>
      <c r="AA57">
        <f t="shared" si="13"/>
        <v>0</v>
      </c>
      <c r="AB57">
        <f t="shared" si="14"/>
        <v>69004.315468003449</v>
      </c>
      <c r="AC57">
        <f t="shared" si="15"/>
        <v>447.28152363606205</v>
      </c>
      <c r="AD57" t="b">
        <f t="shared" si="16"/>
        <v>1</v>
      </c>
      <c r="AE57" t="b">
        <f>AND(ABS(AA57-(AA56+W57-Z57))&lt;=0.000000000001*(AA56+ABS(W57)+Z57),IF(A57&gt;group!$AJ$65,AA57=0,TRUE))</f>
        <v>1</v>
      </c>
      <c r="AF57" t="b">
        <f t="shared" si="17"/>
        <v>1</v>
      </c>
      <c r="AG57" t="b">
        <f>IF(S57&gt;0,IF(group!$AJ$38&gt;0,ABS(AB57/S57-group!$AJ$38/S2)&lt;=0.000000000001*MAX(ABS(AB57/S57),ABS(group!$AJ$38/S2)),TRUE),AB57=0)</f>
        <v>1</v>
      </c>
      <c r="AI57" t="s">
        <v>298</v>
      </c>
      <c r="AJ57">
        <f>group!$AJ$26</f>
        <v>17409845.031857267</v>
      </c>
    </row>
    <row r="58" spans="1:36" x14ac:dyDescent="0.35">
      <c r="A58">
        <v>56</v>
      </c>
      <c r="B58">
        <f>'REC-21'!U58+'REC-22'!U58</f>
        <v>12941426.84068232</v>
      </c>
      <c r="C58">
        <f>'REC-21'!Y58+'REC-22'!Y58</f>
        <v>424216.43157491914</v>
      </c>
      <c r="D58">
        <f t="shared" si="0"/>
        <v>13365643.272257239</v>
      </c>
      <c r="E58">
        <f>'REC-21'!T58+'REC-22'!T58</f>
        <v>125858.49627594264</v>
      </c>
      <c r="F58">
        <f>'OLD-21'!U58+'OLD-22'!U58</f>
        <v>11965970.631596252</v>
      </c>
      <c r="G58">
        <f>'OLD-21'!Y58+'OLD-22'!Y58</f>
        <v>406247.35031135706</v>
      </c>
      <c r="H58">
        <f t="shared" si="1"/>
        <v>12372217.98190761</v>
      </c>
      <c r="I58">
        <f>'OLD-21'!T58+'OLD-22'!T58</f>
        <v>122349.07482294514</v>
      </c>
      <c r="J58">
        <f>'NEW-21'!U58+'NEW-22'!U58</f>
        <v>11896390.574197564</v>
      </c>
      <c r="K58">
        <f>'NEW-21'!Y58+'NEW-22'!Y58</f>
        <v>398268.86674669781</v>
      </c>
      <c r="L58">
        <f t="shared" si="2"/>
        <v>12294659.440944262</v>
      </c>
      <c r="M58">
        <f>'NEW-21'!T58+'NEW-22'!T58</f>
        <v>119479.65311299945</v>
      </c>
      <c r="N58">
        <f>'CUR-21'!U58+'CUR-22'!U58</f>
        <v>11830479.647568688</v>
      </c>
      <c r="O58">
        <f>'CUR-21'!Y58+'CUR-22'!Y58</f>
        <v>390833.80719609652</v>
      </c>
      <c r="P58">
        <f t="shared" si="3"/>
        <v>12221313.454764783</v>
      </c>
      <c r="Q58">
        <f>'CUR-21'!T58+'CUR-22'!T58</f>
        <v>120197.46165212471</v>
      </c>
      <c r="R58">
        <f t="shared" si="6"/>
        <v>120197.46165212471</v>
      </c>
      <c r="S58">
        <f t="shared" si="4"/>
        <v>12221313.454764783</v>
      </c>
      <c r="T58">
        <f t="shared" si="7"/>
        <v>0.99656750951637929</v>
      </c>
      <c r="U58">
        <f t="shared" si="8"/>
        <v>3.4443130554060453E-3</v>
      </c>
      <c r="V58">
        <f t="shared" si="5"/>
        <v>11948953.04510323</v>
      </c>
      <c r="W58">
        <f t="shared" si="9"/>
        <v>0</v>
      </c>
      <c r="X58">
        <f t="shared" si="10"/>
        <v>0</v>
      </c>
      <c r="Y58">
        <f t="shared" si="11"/>
        <v>12069150.506755354</v>
      </c>
      <c r="Z58">
        <f t="shared" si="12"/>
        <v>0</v>
      </c>
      <c r="AA58">
        <f t="shared" si="13"/>
        <v>0</v>
      </c>
      <c r="AB58">
        <f t="shared" si="14"/>
        <v>68558.325239052356</v>
      </c>
      <c r="AC58">
        <f t="shared" si="15"/>
        <v>445.99022895109374</v>
      </c>
      <c r="AD58" t="b">
        <f t="shared" si="16"/>
        <v>1</v>
      </c>
      <c r="AE58" t="b">
        <f>AND(ABS(AA58-(AA57+W58-Z58))&lt;=0.000000000001*(AA57+ABS(W58)+Z58),IF(A58&gt;group!$AJ$65,AA58=0,TRUE))</f>
        <v>1</v>
      </c>
      <c r="AF58" t="b">
        <f t="shared" si="17"/>
        <v>1</v>
      </c>
      <c r="AG58" t="b">
        <f>IF(S58&gt;0,IF(group!$AJ$38&gt;0,ABS(AB58/S58-group!$AJ$38/S2)&lt;=0.000000000001*MAX(ABS(AB58/S58),ABS(group!$AJ$38/S2)),TRUE),AB58=0)</f>
        <v>1</v>
      </c>
      <c r="AI58" t="s">
        <v>299</v>
      </c>
      <c r="AJ58">
        <f>group!$AJ$25</f>
        <v>17157546.774380241</v>
      </c>
    </row>
    <row r="59" spans="1:36" x14ac:dyDescent="0.35">
      <c r="A59">
        <v>57</v>
      </c>
      <c r="B59">
        <f>'REC-21'!U59+'REC-22'!U59</f>
        <v>12856435.258512128</v>
      </c>
      <c r="C59">
        <f>'REC-21'!Y59+'REC-22'!Y59</f>
        <v>422553.15471917618</v>
      </c>
      <c r="D59">
        <f t="shared" si="0"/>
        <v>13278988.413231304</v>
      </c>
      <c r="E59">
        <f>'REC-21'!T59+'REC-22'!T59</f>
        <v>125487.70129032989</v>
      </c>
      <c r="F59">
        <f>'OLD-21'!U59+'OLD-22'!U59</f>
        <v>11882698.762641506</v>
      </c>
      <c r="G59">
        <f>'OLD-21'!Y59+'OLD-22'!Y59</f>
        <v>404516.364725861</v>
      </c>
      <c r="H59">
        <f t="shared" si="1"/>
        <v>12287215.127367368</v>
      </c>
      <c r="I59">
        <f>'OLD-21'!T59+'OLD-22'!T59</f>
        <v>121952.74357295304</v>
      </c>
      <c r="J59">
        <f>'NEW-21'!U59+'NEW-22'!U59</f>
        <v>11815739.295495518</v>
      </c>
      <c r="K59">
        <f>'NEW-21'!Y59+'NEW-22'!Y59</f>
        <v>396651.23753732088</v>
      </c>
      <c r="L59">
        <f t="shared" si="2"/>
        <v>12212390.533032838</v>
      </c>
      <c r="M59">
        <f>'NEW-21'!T59+'NEW-22'!T59</f>
        <v>119108.04213647703</v>
      </c>
      <c r="N59">
        <f>'CUR-21'!U59+'CUR-22'!U59</f>
        <v>11752478.176001493</v>
      </c>
      <c r="O59">
        <f>'CUR-21'!Y59+'CUR-22'!Y59</f>
        <v>389338.23658739659</v>
      </c>
      <c r="P59">
        <f t="shared" si="3"/>
        <v>12141816.412588889</v>
      </c>
      <c r="Q59">
        <f>'CUR-21'!T59+'CUR-22'!T59</f>
        <v>119823.95442786021</v>
      </c>
      <c r="R59">
        <f t="shared" si="6"/>
        <v>119823.95442786021</v>
      </c>
      <c r="S59">
        <f t="shared" si="4"/>
        <v>12141816.412588889</v>
      </c>
      <c r="T59">
        <f t="shared" si="7"/>
        <v>0.99655906671318184</v>
      </c>
      <c r="U59">
        <f t="shared" si="8"/>
        <v>3.4528141900980192E-3</v>
      </c>
      <c r="V59">
        <f t="shared" si="5"/>
        <v>11869972.875456154</v>
      </c>
      <c r="W59">
        <f t="shared" si="9"/>
        <v>0</v>
      </c>
      <c r="X59">
        <f t="shared" si="10"/>
        <v>0</v>
      </c>
      <c r="Y59">
        <f t="shared" si="11"/>
        <v>11989796.829884015</v>
      </c>
      <c r="Z59">
        <f t="shared" si="12"/>
        <v>0</v>
      </c>
      <c r="AA59">
        <f t="shared" si="13"/>
        <v>0</v>
      </c>
      <c r="AB59">
        <f t="shared" si="14"/>
        <v>68112.367929045489</v>
      </c>
      <c r="AC59">
        <f t="shared" si="15"/>
        <v>445.95731000686646</v>
      </c>
      <c r="AD59" t="b">
        <f t="shared" si="16"/>
        <v>1</v>
      </c>
      <c r="AE59" t="b">
        <f>AND(ABS(AA59-(AA58+W59-Z59))&lt;=0.000000000001*(AA58+ABS(W59)+Z59),IF(A59&gt;group!$AJ$65,AA59=0,TRUE))</f>
        <v>1</v>
      </c>
      <c r="AF59" t="b">
        <f t="shared" si="17"/>
        <v>1</v>
      </c>
      <c r="AG59" t="b">
        <f>IF(S59&gt;0,IF(group!$AJ$38&gt;0,ABS(AB59/S59-group!$AJ$38/S2)&lt;=0.000000000001*MAX(ABS(AB59/S59),ABS(group!$AJ$38/S2)),TRUE),AB59=0)</f>
        <v>1</v>
      </c>
      <c r="AI59" t="s">
        <v>300</v>
      </c>
      <c r="AJ59">
        <f>group!$AJ$39</f>
        <v>16925168.883575104</v>
      </c>
    </row>
    <row r="60" spans="1:36" x14ac:dyDescent="0.35">
      <c r="A60">
        <v>58</v>
      </c>
      <c r="B60">
        <f>'REC-21'!U60+'REC-22'!U60</f>
        <v>12771701.549129674</v>
      </c>
      <c r="C60">
        <f>'REC-21'!Y60+'REC-22'!Y60</f>
        <v>420908.74471097725</v>
      </c>
      <c r="D60">
        <f t="shared" si="0"/>
        <v>13192610.293840652</v>
      </c>
      <c r="E60">
        <f>'REC-21'!T60+'REC-22'!T60</f>
        <v>125084.69395252524</v>
      </c>
      <c r="F60">
        <f>'OLD-21'!U60+'OLD-22'!U60</f>
        <v>11799681.077119667</v>
      </c>
      <c r="G60">
        <f>'OLD-21'!Y60+'OLD-22'!Y60</f>
        <v>402804.64099302556</v>
      </c>
      <c r="H60">
        <f t="shared" si="1"/>
        <v>12202485.718112692</v>
      </c>
      <c r="I60">
        <f>'OLD-21'!T60+'OLD-22'!T60</f>
        <v>121522.52552852365</v>
      </c>
      <c r="J60">
        <f>'NEW-21'!U60+'NEW-22'!U60</f>
        <v>11735323.548964996</v>
      </c>
      <c r="K60">
        <f>'NEW-21'!Y60+'NEW-22'!Y60</f>
        <v>395051.64549269364</v>
      </c>
      <c r="L60">
        <f t="shared" si="2"/>
        <v>12130375.194457689</v>
      </c>
      <c r="M60">
        <f>'NEW-21'!T60+'NEW-22'!T60</f>
        <v>118704.47057554437</v>
      </c>
      <c r="N60">
        <f>'CUR-21'!U60+'CUR-22'!U60</f>
        <v>11674716.099147953</v>
      </c>
      <c r="O60">
        <f>'CUR-21'!Y60+'CUR-22'!Y60</f>
        <v>387860.51069917472</v>
      </c>
      <c r="P60">
        <f t="shared" si="3"/>
        <v>12062576.609847128</v>
      </c>
      <c r="Q60">
        <f>'CUR-21'!T60+'CUR-22'!T60</f>
        <v>119418.4916285373</v>
      </c>
      <c r="R60">
        <f t="shared" si="6"/>
        <v>119418.4916285373</v>
      </c>
      <c r="S60">
        <f t="shared" si="4"/>
        <v>12062576.609847128</v>
      </c>
      <c r="T60">
        <f t="shared" si="7"/>
        <v>0.99655074272268329</v>
      </c>
      <c r="U60">
        <f t="shared" si="8"/>
        <v>3.461195832229258E-3</v>
      </c>
      <c r="V60">
        <f t="shared" si="5"/>
        <v>11791225.353687305</v>
      </c>
      <c r="W60">
        <f t="shared" si="9"/>
        <v>0</v>
      </c>
      <c r="X60">
        <f t="shared" si="10"/>
        <v>0</v>
      </c>
      <c r="Y60">
        <f t="shared" si="11"/>
        <v>11910643.845315842</v>
      </c>
      <c r="Z60">
        <f t="shared" si="12"/>
        <v>0</v>
      </c>
      <c r="AA60">
        <f t="shared" si="13"/>
        <v>0</v>
      </c>
      <c r="AB60">
        <f t="shared" si="14"/>
        <v>67667.853663998962</v>
      </c>
      <c r="AC60">
        <f t="shared" si="15"/>
        <v>444.51426504652773</v>
      </c>
      <c r="AD60" t="b">
        <f t="shared" si="16"/>
        <v>1</v>
      </c>
      <c r="AE60" t="b">
        <f>AND(ABS(AA60-(AA59+W60-Z60))&lt;=0.000000000001*(AA59+ABS(W60)+Z60),IF(A60&gt;group!$AJ$65,AA60=0,TRUE))</f>
        <v>1</v>
      </c>
      <c r="AF60" t="b">
        <f t="shared" si="17"/>
        <v>1</v>
      </c>
      <c r="AG60" t="b">
        <f>IF(S60&gt;0,IF(group!$AJ$38&gt;0,ABS(AB60/S60-group!$AJ$38/S2)&lt;=0.000000000001*MAX(ABS(AB60/S60),ABS(group!$AJ$38/S2)),TRUE),AB60=0)</f>
        <v>1</v>
      </c>
      <c r="AI60" t="s">
        <v>301</v>
      </c>
      <c r="AJ60">
        <f>group!$AJ$56-group!$AJ$55</f>
        <v>-1167464.9475010559</v>
      </c>
    </row>
    <row r="61" spans="1:36" x14ac:dyDescent="0.35">
      <c r="A61">
        <v>59</v>
      </c>
      <c r="B61">
        <f>'REC-21'!U61+'REC-22'!U61</f>
        <v>12687221.823647039</v>
      </c>
      <c r="C61">
        <f>'REC-21'!Y61+'REC-22'!Y61</f>
        <v>419283.10889592115</v>
      </c>
      <c r="D61">
        <f t="shared" si="0"/>
        <v>13106504.932542961</v>
      </c>
      <c r="E61">
        <f>'REC-21'!T61+'REC-22'!T61</f>
        <v>124683.01004350634</v>
      </c>
      <c r="F61">
        <f>'OLD-21'!U61+'OLD-22'!U61</f>
        <v>11716914.098070052</v>
      </c>
      <c r="G61">
        <f>'OLD-21'!Y61+'OLD-22'!Y61</f>
        <v>401112.09729111334</v>
      </c>
      <c r="H61">
        <f t="shared" si="1"/>
        <v>12118026.195361165</v>
      </c>
      <c r="I61">
        <f>'OLD-21'!T61+'OLD-22'!T61</f>
        <v>121093.86009840858</v>
      </c>
      <c r="J61">
        <f>'NEW-21'!U61+'NEW-22'!U61</f>
        <v>11655140.000897985</v>
      </c>
      <c r="K61">
        <f>'NEW-21'!Y61+'NEW-22'!Y61</f>
        <v>393470.01528552396</v>
      </c>
      <c r="L61">
        <f t="shared" si="2"/>
        <v>12048610.016183509</v>
      </c>
      <c r="M61">
        <f>'NEW-21'!T61+'NEW-22'!T61</f>
        <v>118302.2975577281</v>
      </c>
      <c r="N61">
        <f>'CUR-21'!U61+'CUR-22'!U61</f>
        <v>11597189.773312464</v>
      </c>
      <c r="O61">
        <f>'CUR-21'!Y61+'CUR-22'!Y61</f>
        <v>386400.55013527523</v>
      </c>
      <c r="P61">
        <f t="shared" si="3"/>
        <v>11983590.32344774</v>
      </c>
      <c r="Q61">
        <f>'CUR-21'!T61+'CUR-22'!T61</f>
        <v>119014.43236844928</v>
      </c>
      <c r="R61">
        <f t="shared" si="6"/>
        <v>119014.43236844928</v>
      </c>
      <c r="S61">
        <f t="shared" si="4"/>
        <v>11983590.32344774</v>
      </c>
      <c r="T61">
        <f t="shared" si="7"/>
        <v>0.99654253615255817</v>
      </c>
      <c r="U61">
        <f t="shared" si="8"/>
        <v>3.4694593778108462E-3</v>
      </c>
      <c r="V61">
        <f t="shared" si="5"/>
        <v>11712707.182959611</v>
      </c>
      <c r="W61">
        <f t="shared" si="9"/>
        <v>0</v>
      </c>
      <c r="X61">
        <f t="shared" si="10"/>
        <v>0</v>
      </c>
      <c r="Y61">
        <f t="shared" si="11"/>
        <v>11831721.61532806</v>
      </c>
      <c r="Z61">
        <f t="shared" si="12"/>
        <v>0</v>
      </c>
      <c r="AA61">
        <f t="shared" si="13"/>
        <v>0</v>
      </c>
      <c r="AB61">
        <f t="shared" si="14"/>
        <v>67224.761558356011</v>
      </c>
      <c r="AC61">
        <f t="shared" si="15"/>
        <v>443.09210564295063</v>
      </c>
      <c r="AD61" t="b">
        <f t="shared" si="16"/>
        <v>1</v>
      </c>
      <c r="AE61" t="b">
        <f>AND(ABS(AA61-(AA60+W61-Z61))&lt;=0.000000000001*(AA60+ABS(W61)+Z61),IF(A61&gt;group!$AJ$65,AA61=0,TRUE))</f>
        <v>1</v>
      </c>
      <c r="AF61" t="b">
        <f t="shared" si="17"/>
        <v>1</v>
      </c>
      <c r="AG61" t="b">
        <f>IF(S61&gt;0,IF(group!$AJ$38&gt;0,ABS(AB61/S61-group!$AJ$38/S2)&lt;=0.000000000001*MAX(ABS(AB61/S61),ABS(group!$AJ$38/S2)),TRUE),AB61=0)</f>
        <v>1</v>
      </c>
      <c r="AI61" t="s">
        <v>302</v>
      </c>
      <c r="AJ61">
        <f>group!$AJ$57-group!$AJ$56</f>
        <v>47628.74139674753</v>
      </c>
    </row>
    <row r="62" spans="1:36" x14ac:dyDescent="0.35">
      <c r="A62">
        <v>60</v>
      </c>
      <c r="B62">
        <f>'REC-21'!U62+'REC-22'!U62</f>
        <v>12602992.246611046</v>
      </c>
      <c r="C62">
        <f>'REC-21'!Y62+'REC-22'!Y62</f>
        <v>417567.65142851725</v>
      </c>
      <c r="D62">
        <f t="shared" si="0"/>
        <v>13020559.898039563</v>
      </c>
      <c r="E62">
        <f>'REC-21'!T62+'REC-22'!T62</f>
        <v>124282.64513701378</v>
      </c>
      <c r="F62">
        <f>'OLD-21'!U62+'OLD-22'!U62</f>
        <v>11634394.394139132</v>
      </c>
      <c r="G62">
        <f>'OLD-21'!Y62+'OLD-22'!Y62</f>
        <v>399320.13514974568</v>
      </c>
      <c r="H62">
        <f t="shared" si="1"/>
        <v>12033714.529288877</v>
      </c>
      <c r="I62">
        <f>'OLD-21'!T62+'OLD-22'!T62</f>
        <v>120666.74157316121</v>
      </c>
      <c r="J62">
        <f>'NEW-21'!U62+'NEW-22'!U62</f>
        <v>11575185.361446051</v>
      </c>
      <c r="K62">
        <f>'NEW-21'!Y62+'NEW-22'!Y62</f>
        <v>391794.65873538493</v>
      </c>
      <c r="L62">
        <f t="shared" si="2"/>
        <v>11966980.020181436</v>
      </c>
      <c r="M62">
        <f>'NEW-21'!T62+'NEW-22'!T62</f>
        <v>117901.51814576455</v>
      </c>
      <c r="N62">
        <f>'CUR-21'!U62+'CUR-22'!U62</f>
        <v>11519895.602968602</v>
      </c>
      <c r="O62">
        <f>'CUR-21'!Y62+'CUR-22'!Y62</f>
        <v>384843.90049267898</v>
      </c>
      <c r="P62">
        <f t="shared" si="3"/>
        <v>11904739.503461281</v>
      </c>
      <c r="Q62">
        <f>'CUR-21'!T62+'CUR-22'!T62</f>
        <v>118611.77169713416</v>
      </c>
      <c r="R62">
        <f t="shared" si="6"/>
        <v>118611.77169713416</v>
      </c>
      <c r="S62">
        <f t="shared" si="4"/>
        <v>11904739.503461281</v>
      </c>
      <c r="T62">
        <f t="shared" si="7"/>
        <v>0.99653444562545179</v>
      </c>
      <c r="U62">
        <f t="shared" si="8"/>
        <v>3.4776062079551195E-3</v>
      </c>
      <c r="V62">
        <f t="shared" si="5"/>
        <v>11634415.109440308</v>
      </c>
      <c r="W62">
        <f t="shared" si="9"/>
        <v>0</v>
      </c>
      <c r="X62">
        <f t="shared" si="10"/>
        <v>0</v>
      </c>
      <c r="Y62">
        <f t="shared" si="11"/>
        <v>11753026.881137442</v>
      </c>
      <c r="Z62">
        <f t="shared" si="12"/>
        <v>0</v>
      </c>
      <c r="AA62">
        <f t="shared" si="13"/>
        <v>0</v>
      </c>
      <c r="AB62">
        <f t="shared" si="14"/>
        <v>66782.429383340073</v>
      </c>
      <c r="AC62">
        <f t="shared" si="15"/>
        <v>442.33217501593754</v>
      </c>
      <c r="AD62" t="b">
        <f t="shared" si="16"/>
        <v>1</v>
      </c>
      <c r="AE62" t="b">
        <f>AND(ABS(AA62-(AA61+W62-Z62))&lt;=0.000000000001*(AA61+ABS(W62)+Z62),IF(A62&gt;group!$AJ$65,AA62=0,TRUE))</f>
        <v>1</v>
      </c>
      <c r="AF62" t="b">
        <f t="shared" si="17"/>
        <v>1</v>
      </c>
      <c r="AG62" t="b">
        <f>IF(S62&gt;0,IF(group!$AJ$38&gt;0,ABS(AB62/S62-group!$AJ$38/S2)&lt;=0.000000000001*MAX(ABS(AB62/S62),ABS(group!$AJ$38/S2)),TRUE),AB62=0)</f>
        <v>1</v>
      </c>
      <c r="AI62" t="s">
        <v>303</v>
      </c>
      <c r="AJ62">
        <f>group!$AJ$58-group!$AJ$57</f>
        <v>-252298.25747702643</v>
      </c>
    </row>
    <row r="63" spans="1:36" x14ac:dyDescent="0.35">
      <c r="A63">
        <v>61</v>
      </c>
      <c r="B63">
        <f>'REC-21'!U63+'REC-22'!U63</f>
        <v>12518042.78904805</v>
      </c>
      <c r="C63">
        <f>'REC-21'!Y63+'REC-22'!Y63</f>
        <v>415928.78847527981</v>
      </c>
      <c r="D63">
        <f t="shared" si="0"/>
        <v>12933971.57752333</v>
      </c>
      <c r="E63">
        <f>'REC-21'!T63+'REC-22'!T63</f>
        <v>124846.7816522379</v>
      </c>
      <c r="F63">
        <f>'OLD-21'!U63+'OLD-22'!U63</f>
        <v>11551154.970535582</v>
      </c>
      <c r="G63">
        <f>'OLD-21'!Y63+'OLD-22'!Y63</f>
        <v>397603.95080861554</v>
      </c>
      <c r="H63">
        <f t="shared" si="1"/>
        <v>11948758.921344198</v>
      </c>
      <c r="I63">
        <f>'OLD-21'!T63+'OLD-22'!T63</f>
        <v>121201.63347076469</v>
      </c>
      <c r="J63">
        <f>'NEW-21'!U63+'NEW-22'!U63</f>
        <v>11494525.888374183</v>
      </c>
      <c r="K63">
        <f>'NEW-21'!Y63+'NEW-22'!Y63</f>
        <v>390191.15993087459</v>
      </c>
      <c r="L63">
        <f t="shared" si="2"/>
        <v>11884717.048305057</v>
      </c>
      <c r="M63">
        <f>'NEW-21'!T63+'NEW-22'!T63</f>
        <v>118429.59036819972</v>
      </c>
      <c r="N63">
        <f>'CUR-21'!U63+'CUR-22'!U63</f>
        <v>11441689.437432067</v>
      </c>
      <c r="O63">
        <f>'CUR-21'!Y63+'CUR-22'!Y63</f>
        <v>383358.44247705635</v>
      </c>
      <c r="P63">
        <f t="shared" si="3"/>
        <v>11825047.879909124</v>
      </c>
      <c r="Q63">
        <f>'CUR-21'!T63+'CUR-22'!T63</f>
        <v>119347.01757512378</v>
      </c>
      <c r="R63">
        <f t="shared" si="6"/>
        <v>119347.01757512378</v>
      </c>
      <c r="S63">
        <f t="shared" si="4"/>
        <v>11825047.879909124</v>
      </c>
      <c r="T63">
        <f t="shared" si="7"/>
        <v>0.99652646977882475</v>
      </c>
      <c r="U63">
        <f t="shared" si="8"/>
        <v>3.4856376890282093E-3</v>
      </c>
      <c r="V63">
        <f t="shared" si="5"/>
        <v>11555205.447197914</v>
      </c>
      <c r="W63">
        <f t="shared" si="9"/>
        <v>0</v>
      </c>
      <c r="X63">
        <f t="shared" si="10"/>
        <v>0</v>
      </c>
      <c r="Y63">
        <f t="shared" si="11"/>
        <v>11674552.464773038</v>
      </c>
      <c r="Z63">
        <f t="shared" si="12"/>
        <v>0</v>
      </c>
      <c r="AA63">
        <f t="shared" si="13"/>
        <v>0</v>
      </c>
      <c r="AB63">
        <f t="shared" si="14"/>
        <v>66335.380523449581</v>
      </c>
      <c r="AC63">
        <f t="shared" si="15"/>
        <v>447.04885989049217</v>
      </c>
      <c r="AD63" t="b">
        <f t="shared" si="16"/>
        <v>1</v>
      </c>
      <c r="AE63" t="b">
        <f>AND(ABS(AA63-(AA62+W63-Z63))&lt;=0.000000000001*(AA62+ABS(W63)+Z63),IF(A63&gt;group!$AJ$65,AA63=0,TRUE))</f>
        <v>1</v>
      </c>
      <c r="AF63" t="b">
        <f t="shared" si="17"/>
        <v>1</v>
      </c>
      <c r="AG63" t="b">
        <f>IF(S63&gt;0,IF(group!$AJ$38&gt;0,ABS(AB63/S63-group!$AJ$38/S2)&lt;=0.000000000001*MAX(ABS(AB63/S63),ABS(group!$AJ$38/S2)),TRUE),AB63=0)</f>
        <v>1</v>
      </c>
      <c r="AI63" t="s">
        <v>304</v>
      </c>
      <c r="AJ63">
        <f>group!$AJ$59-group!$AJ$58</f>
        <v>-232377.89080513641</v>
      </c>
    </row>
    <row r="64" spans="1:36" x14ac:dyDescent="0.35">
      <c r="A64">
        <v>62</v>
      </c>
      <c r="B64">
        <f>'REC-21'!U64+'REC-22'!U64</f>
        <v>12433339.788890939</v>
      </c>
      <c r="C64">
        <f>'REC-21'!Y64+'REC-22'!Y64</f>
        <v>414308.61818042747</v>
      </c>
      <c r="D64">
        <f t="shared" si="0"/>
        <v>12847648.407071367</v>
      </c>
      <c r="E64">
        <f>'REC-21'!T64+'REC-22'!T64</f>
        <v>124442.10830806073</v>
      </c>
      <c r="F64">
        <f>'OLD-21'!U64+'OLD-22'!U64</f>
        <v>11468161.725555811</v>
      </c>
      <c r="G64">
        <f>'OLD-21'!Y64+'OLD-22'!Y64</f>
        <v>395906.95415856363</v>
      </c>
      <c r="H64">
        <f t="shared" si="1"/>
        <v>11864068.679714374</v>
      </c>
      <c r="I64">
        <f>'OLD-21'!T64+'OLD-22'!T64</f>
        <v>120768.77650024238</v>
      </c>
      <c r="J64">
        <f>'NEW-21'!U64+'NEW-22'!U64</f>
        <v>11414093.859013122</v>
      </c>
      <c r="K64">
        <f>'NEW-21'!Y64+'NEW-22'!Y64</f>
        <v>388605.62055258238</v>
      </c>
      <c r="L64">
        <f t="shared" si="2"/>
        <v>11802699.479565704</v>
      </c>
      <c r="M64">
        <f>'NEW-21'!T64+'NEW-22'!T64</f>
        <v>118023.52116438889</v>
      </c>
      <c r="N64">
        <f>'CUR-21'!U64+'CUR-22'!U64</f>
        <v>11363713.114802968</v>
      </c>
      <c r="O64">
        <f>'CUR-21'!Y64+'CUR-22'!Y64</f>
        <v>381890.73639851448</v>
      </c>
      <c r="P64">
        <f t="shared" si="3"/>
        <v>11745603.851201482</v>
      </c>
      <c r="Q64">
        <f>'CUR-21'!T64+'CUR-22'!T64</f>
        <v>118938.26183937251</v>
      </c>
      <c r="R64">
        <f t="shared" si="6"/>
        <v>118938.26183937251</v>
      </c>
      <c r="S64">
        <f t="shared" si="4"/>
        <v>11745603.851201482</v>
      </c>
      <c r="T64">
        <f t="shared" si="7"/>
        <v>0.99651860726480113</v>
      </c>
      <c r="U64">
        <f t="shared" si="8"/>
        <v>3.4935551727974801E-3</v>
      </c>
      <c r="V64">
        <f t="shared" si="5"/>
        <v>11476220.415741444</v>
      </c>
      <c r="W64">
        <f t="shared" si="9"/>
        <v>0</v>
      </c>
      <c r="X64">
        <f t="shared" si="10"/>
        <v>0</v>
      </c>
      <c r="Y64">
        <f t="shared" si="11"/>
        <v>11595158.677580817</v>
      </c>
      <c r="Z64">
        <f t="shared" si="12"/>
        <v>0</v>
      </c>
      <c r="AA64">
        <f t="shared" si="13"/>
        <v>0</v>
      </c>
      <c r="AB64">
        <f t="shared" si="14"/>
        <v>65889.720604931106</v>
      </c>
      <c r="AC64">
        <f t="shared" si="15"/>
        <v>445.65991851847502</v>
      </c>
      <c r="AD64" t="b">
        <f t="shared" si="16"/>
        <v>1</v>
      </c>
      <c r="AE64" t="b">
        <f>AND(ABS(AA64-(AA63+W64-Z64))&lt;=0.000000000001*(AA63+ABS(W64)+Z64),IF(A64&gt;group!$AJ$65,AA64=0,TRUE))</f>
        <v>1</v>
      </c>
      <c r="AF64" t="b">
        <f t="shared" si="17"/>
        <v>1</v>
      </c>
      <c r="AG64" t="b">
        <f>IF(S64&gt;0,IF(group!$AJ$38&gt;0,ABS(AB64/S64-group!$AJ$38/S2)&lt;=0.000000000001*MAX(ABS(AB64/S64),ABS(group!$AJ$38/S2)),TRUE),AB64=0)</f>
        <v>1</v>
      </c>
      <c r="AI64" s="1" t="s">
        <v>305</v>
      </c>
    </row>
    <row r="65" spans="1:36" x14ac:dyDescent="0.35">
      <c r="A65">
        <v>63</v>
      </c>
      <c r="B65">
        <f>'REC-21'!U65+'REC-22'!U65</f>
        <v>12348879.540448204</v>
      </c>
      <c r="C65">
        <f>'REC-21'!Y65+'REC-22'!Y65</f>
        <v>412707.05648156232</v>
      </c>
      <c r="D65">
        <f t="shared" si="0"/>
        <v>12761586.596929766</v>
      </c>
      <c r="E65">
        <f>'REC-21'!T65+'REC-22'!T65</f>
        <v>124038.7606568302</v>
      </c>
      <c r="F65">
        <f>'OLD-21'!U65+'OLD-22'!U65</f>
        <v>11385411.332105434</v>
      </c>
      <c r="G65">
        <f>'OLD-21'!Y65+'OLD-22'!Y65</f>
        <v>394229.07071164844</v>
      </c>
      <c r="H65">
        <f t="shared" si="1"/>
        <v>11779640.402817082</v>
      </c>
      <c r="I65">
        <f>'OLD-21'!T65+'OLD-22'!T65</f>
        <v>120337.48147240693</v>
      </c>
      <c r="J65">
        <f>'NEW-21'!U65+'NEW-22'!U65</f>
        <v>11333886.085354939</v>
      </c>
      <c r="K65">
        <f>'NEW-21'!Y65+'NEW-22'!Y65</f>
        <v>387037.97227070003</v>
      </c>
      <c r="L65">
        <f t="shared" si="2"/>
        <v>11720924.057625638</v>
      </c>
      <c r="M65">
        <f>'NEW-21'!T65+'NEW-22'!T65</f>
        <v>117618.85859716868</v>
      </c>
      <c r="N65">
        <f>'CUR-21'!U65+'CUR-22'!U65</f>
        <v>11285963.145014562</v>
      </c>
      <c r="O65">
        <f>'CUR-21'!Y65+'CUR-22'!Y65</f>
        <v>380440.71044601686</v>
      </c>
      <c r="P65">
        <f t="shared" si="3"/>
        <v>11666403.855460579</v>
      </c>
      <c r="Q65">
        <f>'CUR-21'!T65+'CUR-22'!T65</f>
        <v>118530.92060727073</v>
      </c>
      <c r="R65">
        <f t="shared" si="6"/>
        <v>118530.92060727073</v>
      </c>
      <c r="S65">
        <f t="shared" si="4"/>
        <v>11666403.855460579</v>
      </c>
      <c r="T65">
        <f t="shared" si="7"/>
        <v>0.99651085675002027</v>
      </c>
      <c r="U65">
        <f t="shared" si="8"/>
        <v>3.5013599965776354E-3</v>
      </c>
      <c r="V65">
        <f t="shared" si="5"/>
        <v>11397456.854785984</v>
      </c>
      <c r="W65">
        <f t="shared" si="9"/>
        <v>0</v>
      </c>
      <c r="X65">
        <f t="shared" si="10"/>
        <v>0</v>
      </c>
      <c r="Y65">
        <f t="shared" si="11"/>
        <v>11515987.775393255</v>
      </c>
      <c r="Z65">
        <f t="shared" si="12"/>
        <v>0</v>
      </c>
      <c r="AA65">
        <f t="shared" si="13"/>
        <v>0</v>
      </c>
      <c r="AB65">
        <f t="shared" si="14"/>
        <v>65445.42964659557</v>
      </c>
      <c r="AC65">
        <f t="shared" si="15"/>
        <v>444.29095833553583</v>
      </c>
      <c r="AD65" t="b">
        <f t="shared" si="16"/>
        <v>1</v>
      </c>
      <c r="AE65" t="b">
        <f>AND(ABS(AA65-(AA64+W65-Z65))&lt;=0.000000000001*(AA64+ABS(W65)+Z65),IF(A65&gt;group!$AJ$65,AA65=0,TRUE))</f>
        <v>1</v>
      </c>
      <c r="AF65" t="b">
        <f t="shared" si="17"/>
        <v>1</v>
      </c>
      <c r="AG65" t="b">
        <f>IF(S65&gt;0,IF(group!$AJ$38&gt;0,ABS(AB65/S65-group!$AJ$38/S2)&lt;=0.000000000001*MAX(ABS(AB65/S65),ABS(group!$AJ$38/S2)),TRUE),AB65=0)</f>
        <v>1</v>
      </c>
      <c r="AI65" t="s">
        <v>306</v>
      </c>
      <c r="AJ65">
        <f>SUMPRODUCT(MAX((R3:R491&gt;0)*A3:A491))</f>
        <v>489</v>
      </c>
    </row>
    <row r="66" spans="1:36" x14ac:dyDescent="0.35">
      <c r="A66">
        <v>64</v>
      </c>
      <c r="B66">
        <f>'REC-21'!U66+'REC-22'!U66</f>
        <v>12264658.388246242</v>
      </c>
      <c r="C66">
        <f>'REC-21'!Y66+'REC-22'!Y66</f>
        <v>411124.02167652512</v>
      </c>
      <c r="D66">
        <f t="shared" ref="D66:D129" si="18">B66+C66</f>
        <v>12675782.409922767</v>
      </c>
      <c r="E66">
        <f>'REC-21'!T66+'REC-22'!T66</f>
        <v>123636.73431434625</v>
      </c>
      <c r="F66">
        <f>'OLD-21'!U66+'OLD-22'!U66</f>
        <v>11302900.506071771</v>
      </c>
      <c r="G66">
        <f>'OLD-21'!Y66+'OLD-22'!Y66</f>
        <v>392570.22813291033</v>
      </c>
      <c r="H66">
        <f t="shared" ref="H66:H129" si="19">F66+G66</f>
        <v>11695470.734204682</v>
      </c>
      <c r="I66">
        <f>'OLD-21'!T66+'OLD-22'!T66</f>
        <v>119907.74269858724</v>
      </c>
      <c r="J66">
        <f>'NEW-21'!U66+'NEW-22'!U66</f>
        <v>11253899.420713479</v>
      </c>
      <c r="K66">
        <f>'NEW-21'!Y66+'NEW-22'!Y66</f>
        <v>385488.14878244733</v>
      </c>
      <c r="L66">
        <f t="shared" ref="L66:L129" si="20">J66+K66</f>
        <v>11639387.569495926</v>
      </c>
      <c r="M66">
        <f>'NEW-21'!T66+'NEW-22'!T66</f>
        <v>117215.59774903688</v>
      </c>
      <c r="N66">
        <f>'CUR-21'!U66+'CUR-22'!U66</f>
        <v>11208436.083376098</v>
      </c>
      <c r="O66">
        <f>'CUR-21'!Y66+'CUR-22'!Y66</f>
        <v>379008.295042157</v>
      </c>
      <c r="P66">
        <f t="shared" ref="P66:P129" si="21">N66+O66</f>
        <v>11587444.378418256</v>
      </c>
      <c r="Q66">
        <f>'CUR-21'!T66+'CUR-22'!T66</f>
        <v>118124.9889382789</v>
      </c>
      <c r="R66">
        <f t="shared" si="6"/>
        <v>118124.9889382789</v>
      </c>
      <c r="S66">
        <f t="shared" ref="S66:S129" si="22">P66</f>
        <v>11587444.378418256</v>
      </c>
      <c r="T66">
        <f t="shared" si="7"/>
        <v>0.99650321691548449</v>
      </c>
      <c r="U66">
        <f t="shared" si="8"/>
        <v>3.5090534833788212E-3</v>
      </c>
      <c r="V66">
        <f t="shared" ref="V66:V129" si="23">R67+T67*V67</f>
        <v>11318911.644621745</v>
      </c>
      <c r="W66">
        <f t="shared" si="9"/>
        <v>0</v>
      </c>
      <c r="X66">
        <f t="shared" si="10"/>
        <v>0</v>
      </c>
      <c r="Y66">
        <f t="shared" si="11"/>
        <v>11437036.633560024</v>
      </c>
      <c r="Z66">
        <f t="shared" si="12"/>
        <v>0</v>
      </c>
      <c r="AA66">
        <f t="shared" si="13"/>
        <v>0</v>
      </c>
      <c r="AB66">
        <f t="shared" si="14"/>
        <v>65002.487934331206</v>
      </c>
      <c r="AC66">
        <f t="shared" si="15"/>
        <v>442.94171226436447</v>
      </c>
      <c r="AD66" t="b">
        <f t="shared" si="16"/>
        <v>1</v>
      </c>
      <c r="AE66" t="b">
        <f>AND(ABS(AA66-(AA65+W66-Z66))&lt;=0.000000000001*(AA65+ABS(W66)+Z66),IF(A66&gt;group!$AJ$65,AA66=0,TRUE))</f>
        <v>1</v>
      </c>
      <c r="AF66" t="b">
        <f t="shared" si="17"/>
        <v>1</v>
      </c>
      <c r="AG66" t="b">
        <f>IF(S66&gt;0,IF(group!$AJ$38&gt;0,ABS(AB66/S66-group!$AJ$38/S2)&lt;=0.000000000001*MAX(ABS(AB66/S66),ABS(group!$AJ$38/S2)),TRUE),AB66=0)</f>
        <v>1</v>
      </c>
    </row>
    <row r="67" spans="1:36" x14ac:dyDescent="0.35">
      <c r="A67">
        <v>65</v>
      </c>
      <c r="B67">
        <f>'REC-21'!U67+'REC-22'!U67</f>
        <v>12180672.726157732</v>
      </c>
      <c r="C67">
        <f>'REC-21'!Y67+'REC-22'!Y67</f>
        <v>409559.43438553181</v>
      </c>
      <c r="D67">
        <f t="shared" si="18"/>
        <v>12590232.160543265</v>
      </c>
      <c r="E67">
        <f>'REC-21'!T67+'REC-22'!T67</f>
        <v>123236.02491102839</v>
      </c>
      <c r="F67">
        <f>'OLD-21'!U67+'OLD-22'!U67</f>
        <v>11220626.005589947</v>
      </c>
      <c r="G67">
        <f>'OLD-21'!Y67+'OLD-22'!Y67</f>
        <v>390930.35620675131</v>
      </c>
      <c r="H67">
        <f t="shared" si="19"/>
        <v>11611556.361796698</v>
      </c>
      <c r="I67">
        <f>'OLD-21'!T67+'OLD-22'!T67</f>
        <v>119479.55451100055</v>
      </c>
      <c r="J67">
        <f>'NEW-21'!U67+'NEW-22'!U67</f>
        <v>11174130.759019032</v>
      </c>
      <c r="K67">
        <f>'NEW-21'!Y67+'NEW-22'!Y67</f>
        <v>383956.08578061732</v>
      </c>
      <c r="L67">
        <f t="shared" si="20"/>
        <v>11558086.844799649</v>
      </c>
      <c r="M67">
        <f>'NEW-21'!T67+'NEW-22'!T67</f>
        <v>116813.73371982174</v>
      </c>
      <c r="N67">
        <f>'CUR-21'!U67+'CUR-22'!U67</f>
        <v>11131128.529778916</v>
      </c>
      <c r="O67">
        <f>'CUR-21'!Y67+'CUR-22'!Y67</f>
        <v>377593.42280888895</v>
      </c>
      <c r="P67">
        <f t="shared" si="21"/>
        <v>11508721.952587806</v>
      </c>
      <c r="Q67">
        <f>'CUR-21'!T67+'CUR-22'!T67</f>
        <v>117720.46190925536</v>
      </c>
      <c r="R67">
        <f t="shared" ref="R67:R130" si="24">Q67</f>
        <v>117720.46190925536</v>
      </c>
      <c r="S67">
        <f t="shared" si="22"/>
        <v>11508721.952587806</v>
      </c>
      <c r="T67">
        <f t="shared" ref="T67:T130" si="25">INDEX(d_L,MATCH(A67,curve_t,0))</f>
        <v>0.99649568645641418</v>
      </c>
      <c r="U67">
        <f t="shared" ref="U67:U130" si="26">INDEX(j_L,MATCH(A67,curve_t,0))</f>
        <v>3.5166369420496224E-3</v>
      </c>
      <c r="V67">
        <f t="shared" si="23"/>
        <v>11240581.705420578</v>
      </c>
      <c r="W67">
        <f t="shared" ref="W67:W130" si="27">U67*AA66</f>
        <v>0</v>
      </c>
      <c r="X67">
        <f t="shared" ref="X67:X130" si="28">AA66+W67</f>
        <v>0</v>
      </c>
      <c r="Y67">
        <f t="shared" ref="Y67:Y130" si="29">R67+V67</f>
        <v>11358302.167329833</v>
      </c>
      <c r="Z67">
        <f t="shared" ref="Z67:Z130" si="30">IF(Y67&gt;0,X67*(R67/Y67),X67)</f>
        <v>0</v>
      </c>
      <c r="AA67">
        <f t="shared" ref="AA67:AA130" si="31">X67-Z67</f>
        <v>0</v>
      </c>
      <c r="AB67">
        <f t="shared" ref="AB67:AB130" si="32">IF(S66&gt;0,AB66*(S67/S66),0)</f>
        <v>64560.876016457769</v>
      </c>
      <c r="AC67">
        <f t="shared" ref="AC67:AC130" si="33">AB66-AB67</f>
        <v>441.61191787343705</v>
      </c>
      <c r="AD67" t="b">
        <f t="shared" ref="AD67:AD130" si="34">AND(AA67&gt;=0,AB67&gt;=0)</f>
        <v>1</v>
      </c>
      <c r="AE67" t="b">
        <f>AND(ABS(AA67-(AA66+W67-Z67))&lt;=0.000000000001*(AA66+ABS(W67)+Z67),IF(A67&gt;group!$AJ$65,AA67=0,TRUE))</f>
        <v>1</v>
      </c>
      <c r="AF67" t="b">
        <f t="shared" ref="AF67:AF130" si="35">IF(AND(R67&gt;0,V67&gt;0,AA67&gt;0),ABS(Z67/R67-AA67/V67)&lt;=0.000000000001*MAX(ABS(Z67/R67),ABS(AA67/V67)),TRUE)</f>
        <v>1</v>
      </c>
      <c r="AG67" t="b">
        <f>IF(S67&gt;0,IF(group!$AJ$38&gt;0,ABS(AB67/S67-group!$AJ$38/S2)&lt;=0.000000000001*MAX(ABS(AB67/S67),ABS(group!$AJ$38/S2)),TRUE),AB67=0)</f>
        <v>1</v>
      </c>
    </row>
    <row r="68" spans="1:36" x14ac:dyDescent="0.35">
      <c r="A68">
        <v>66</v>
      </c>
      <c r="B68">
        <f>'REC-21'!U68+'REC-22'!U68</f>
        <v>12096918.996546362</v>
      </c>
      <c r="C68">
        <f>'REC-21'!Y68+'REC-22'!Y68</f>
        <v>408013.21751408261</v>
      </c>
      <c r="D68">
        <f t="shared" si="18"/>
        <v>12504932.214060444</v>
      </c>
      <c r="E68">
        <f>'REC-21'!T68+'REC-22'!T68</f>
        <v>122836.62809186635</v>
      </c>
      <c r="F68">
        <f>'OLD-21'!U68+'OLD-22'!U68</f>
        <v>11138584.630322441</v>
      </c>
      <c r="G68">
        <f>'OLD-21'!Y68+'OLD-22'!Y68</f>
        <v>389309.38680398243</v>
      </c>
      <c r="H68">
        <f t="shared" si="19"/>
        <v>11527894.017126424</v>
      </c>
      <c r="I68">
        <f>'OLD-21'!T68+'OLD-22'!T68</f>
        <v>119052.91126267509</v>
      </c>
      <c r="J68">
        <f>'NEW-21'!U68+'NEW-22'!U68</f>
        <v>11094577.034125887</v>
      </c>
      <c r="K68">
        <f>'NEW-21'!Y68+'NEW-22'!Y68</f>
        <v>382441.72092274472</v>
      </c>
      <c r="L68">
        <f t="shared" si="20"/>
        <v>11477018.755048631</v>
      </c>
      <c r="M68">
        <f>'NEW-21'!T68+'NEW-22'!T68</f>
        <v>116413.26162662043</v>
      </c>
      <c r="N68">
        <f>'CUR-21'!U68+'CUR-22'!U68</f>
        <v>11054037.127917379</v>
      </c>
      <c r="O68">
        <f>'CUR-21'!Y68+'CUR-22'!Y68</f>
        <v>376196.0285339785</v>
      </c>
      <c r="P68">
        <f t="shared" si="21"/>
        <v>11430233.156451358</v>
      </c>
      <c r="Q68">
        <f>'CUR-21'!T68+'CUR-22'!T68</f>
        <v>117317.33461439461</v>
      </c>
      <c r="R68">
        <f t="shared" si="24"/>
        <v>117317.33461439461</v>
      </c>
      <c r="S68">
        <f t="shared" si="22"/>
        <v>11430233.156451358</v>
      </c>
      <c r="T68">
        <f t="shared" si="25"/>
        <v>0.99648826408210023</v>
      </c>
      <c r="U68">
        <f t="shared" si="26"/>
        <v>3.5241116674209483E-3</v>
      </c>
      <c r="V68">
        <f t="shared" si="23"/>
        <v>11162463.99655515</v>
      </c>
      <c r="W68">
        <f t="shared" si="27"/>
        <v>0</v>
      </c>
      <c r="X68">
        <f t="shared" si="28"/>
        <v>0</v>
      </c>
      <c r="Y68">
        <f t="shared" si="29"/>
        <v>11279781.331169544</v>
      </c>
      <c r="Z68">
        <f t="shared" si="30"/>
        <v>0</v>
      </c>
      <c r="AA68">
        <f t="shared" si="31"/>
        <v>0</v>
      </c>
      <c r="AB68">
        <f t="shared" si="32"/>
        <v>64120.574699167984</v>
      </c>
      <c r="AC68">
        <f t="shared" si="33"/>
        <v>440.30131728978449</v>
      </c>
      <c r="AD68" t="b">
        <f t="shared" si="34"/>
        <v>1</v>
      </c>
      <c r="AE68" t="b">
        <f>AND(ABS(AA68-(AA67+W68-Z68))&lt;=0.000000000001*(AA67+ABS(W68)+Z68),IF(A68&gt;group!$AJ$65,AA68=0,TRUE))</f>
        <v>1</v>
      </c>
      <c r="AF68" t="b">
        <f t="shared" si="35"/>
        <v>1</v>
      </c>
      <c r="AG68" t="b">
        <f>IF(S68&gt;0,IF(group!$AJ$38&gt;0,ABS(AB68/S68-group!$AJ$38/S2)&lt;=0.000000000001*MAX(ABS(AB68/S68),ABS(group!$AJ$38/S2)),TRUE),AB68=0)</f>
        <v>1</v>
      </c>
    </row>
    <row r="69" spans="1:36" x14ac:dyDescent="0.35">
      <c r="A69">
        <v>67</v>
      </c>
      <c r="B69">
        <f>'REC-21'!U69+'REC-22'!U69</f>
        <v>12013393.689427502</v>
      </c>
      <c r="C69">
        <f>'REC-21'!Y69+'REC-22'!Y69</f>
        <v>406485.29621662223</v>
      </c>
      <c r="D69">
        <f t="shared" si="18"/>
        <v>12419878.985644124</v>
      </c>
      <c r="E69">
        <f>'REC-21'!T69+'REC-22'!T69</f>
        <v>122438.5395163714</v>
      </c>
      <c r="F69">
        <f>'OLD-21'!U69+'OLD-22'!U69</f>
        <v>11056773.22075174</v>
      </c>
      <c r="G69">
        <f>'OLD-21'!Y69+'OLD-22'!Y69</f>
        <v>387707.25384953397</v>
      </c>
      <c r="H69">
        <f t="shared" si="19"/>
        <v>11444480.474601274</v>
      </c>
      <c r="I69">
        <f>'OLD-21'!T69+'OLD-22'!T69</f>
        <v>118627.80732737317</v>
      </c>
      <c r="J69">
        <f>'NEW-21'!U69+'NEW-22'!U69</f>
        <v>11015235.219132442</v>
      </c>
      <c r="K69">
        <f>'NEW-21'!Y69+'NEW-22'!Y69</f>
        <v>380944.99380089511</v>
      </c>
      <c r="L69">
        <f t="shared" si="20"/>
        <v>11396180.212933337</v>
      </c>
      <c r="M69">
        <f>'NEW-21'!T69+'NEW-22'!T69</f>
        <v>116014.17660373781</v>
      </c>
      <c r="N69">
        <f>'CUR-21'!U69+'CUR-22'!U69</f>
        <v>10977158.564524323</v>
      </c>
      <c r="O69">
        <f>'CUR-21'!Y69+'CUR-22'!Y69</f>
        <v>374816.04913812724</v>
      </c>
      <c r="P69">
        <f t="shared" si="21"/>
        <v>11351974.61366245</v>
      </c>
      <c r="Q69">
        <f>'CUR-21'!T69+'CUR-22'!T69</f>
        <v>116915.602165166</v>
      </c>
      <c r="R69">
        <f t="shared" si="24"/>
        <v>116915.602165166</v>
      </c>
      <c r="S69">
        <f t="shared" si="22"/>
        <v>11351974.61366245</v>
      </c>
      <c r="T69">
        <f t="shared" si="25"/>
        <v>0.99648094851576108</v>
      </c>
      <c r="U69">
        <f t="shared" si="26"/>
        <v>3.5314789404459201E-3</v>
      </c>
      <c r="V69">
        <f t="shared" si="23"/>
        <v>11084555.515930448</v>
      </c>
      <c r="W69">
        <f t="shared" si="27"/>
        <v>0</v>
      </c>
      <c r="X69">
        <f t="shared" si="28"/>
        <v>0</v>
      </c>
      <c r="Y69">
        <f t="shared" si="29"/>
        <v>11201471.118095614</v>
      </c>
      <c r="Z69">
        <f t="shared" si="30"/>
        <v>0</v>
      </c>
      <c r="AA69">
        <f t="shared" si="31"/>
        <v>0</v>
      </c>
      <c r="AB69">
        <f t="shared" si="32"/>
        <v>63681.565042054208</v>
      </c>
      <c r="AC69">
        <f t="shared" si="33"/>
        <v>439.00965711377648</v>
      </c>
      <c r="AD69" t="b">
        <f t="shared" si="34"/>
        <v>1</v>
      </c>
      <c r="AE69" t="b">
        <f>AND(ABS(AA69-(AA68+W69-Z69))&lt;=0.000000000001*(AA68+ABS(W69)+Z69),IF(A69&gt;group!$AJ$65,AA69=0,TRUE))</f>
        <v>1</v>
      </c>
      <c r="AF69" t="b">
        <f t="shared" si="35"/>
        <v>1</v>
      </c>
      <c r="AG69" t="b">
        <f>IF(S69&gt;0,IF(group!$AJ$38&gt;0,ABS(AB69/S69-group!$AJ$38/S2)&lt;=0.000000000001*MAX(ABS(AB69/S69),ABS(group!$AJ$38/S2)),TRUE),AB69=0)</f>
        <v>1</v>
      </c>
    </row>
    <row r="70" spans="1:36" x14ac:dyDescent="0.35">
      <c r="A70">
        <v>68</v>
      </c>
      <c r="B70">
        <f>'REC-21'!U70+'REC-22'!U70</f>
        <v>11930093.341644593</v>
      </c>
      <c r="C70">
        <f>'REC-21'!Y70+'REC-22'!Y70</f>
        <v>404975.59786091093</v>
      </c>
      <c r="D70">
        <f t="shared" si="18"/>
        <v>12335068.939505503</v>
      </c>
      <c r="E70">
        <f>'REC-21'!T70+'REC-22'!T70</f>
        <v>122041.75485852739</v>
      </c>
      <c r="F70">
        <f>'OLD-21'!U70+'OLD-22'!U70</f>
        <v>10975188.657485906</v>
      </c>
      <c r="G70">
        <f>'OLD-21'!Y70+'OLD-22'!Y70</f>
        <v>386123.89329078398</v>
      </c>
      <c r="H70">
        <f t="shared" si="19"/>
        <v>11361312.55077669</v>
      </c>
      <c r="I70">
        <f>'OLD-21'!T70+'OLD-22'!T70</f>
        <v>118204.23709951458</v>
      </c>
      <c r="J70">
        <f>'NEW-21'!U70+'NEW-22'!U70</f>
        <v>10936102.325713698</v>
      </c>
      <c r="K70">
        <f>'NEW-21'!Y70+'NEW-22'!Y70</f>
        <v>379465.845912021</v>
      </c>
      <c r="L70">
        <f t="shared" si="20"/>
        <v>11315568.171625718</v>
      </c>
      <c r="M70">
        <f>'NEW-21'!T70+'NEW-22'!T70</f>
        <v>115616.47380262536</v>
      </c>
      <c r="N70">
        <f>'CUR-21'!U70+'CUR-22'!U70</f>
        <v>10900489.568620749</v>
      </c>
      <c r="O70">
        <f>'CUR-21'!Y70+'CUR-22'!Y70</f>
        <v>373453.42364277685</v>
      </c>
      <c r="P70">
        <f t="shared" si="21"/>
        <v>11273942.992263526</v>
      </c>
      <c r="Q70">
        <f>'CUR-21'!T70+'CUR-22'!T70</f>
        <v>116515.25969025223</v>
      </c>
      <c r="R70">
        <f t="shared" si="24"/>
        <v>116515.25969025223</v>
      </c>
      <c r="S70">
        <f t="shared" si="22"/>
        <v>11273942.992263526</v>
      </c>
      <c r="T70">
        <f t="shared" si="25"/>
        <v>0.99647373849439747</v>
      </c>
      <c r="U70">
        <f t="shared" si="26"/>
        <v>3.5387400283428683E-3</v>
      </c>
      <c r="V70">
        <f t="shared" si="23"/>
        <v>11006853.299327428</v>
      </c>
      <c r="W70">
        <f t="shared" si="27"/>
        <v>0</v>
      </c>
      <c r="X70">
        <f t="shared" si="28"/>
        <v>0</v>
      </c>
      <c r="Y70">
        <f t="shared" si="29"/>
        <v>11123368.559017681</v>
      </c>
      <c r="Z70">
        <f t="shared" si="30"/>
        <v>0</v>
      </c>
      <c r="AA70">
        <f t="shared" si="31"/>
        <v>0</v>
      </c>
      <c r="AB70">
        <f t="shared" si="32"/>
        <v>63243.828353718774</v>
      </c>
      <c r="AC70">
        <f t="shared" si="33"/>
        <v>437.73668833543343</v>
      </c>
      <c r="AD70" t="b">
        <f t="shared" si="34"/>
        <v>1</v>
      </c>
      <c r="AE70" t="b">
        <f>AND(ABS(AA70-(AA69+W70-Z70))&lt;=0.000000000001*(AA69+ABS(W70)+Z70),IF(A70&gt;group!$AJ$65,AA70=0,TRUE))</f>
        <v>1</v>
      </c>
      <c r="AF70" t="b">
        <f t="shared" si="35"/>
        <v>1</v>
      </c>
      <c r="AG70" t="b">
        <f>IF(S70&gt;0,IF(group!$AJ$38&gt;0,ABS(AB70/S70-group!$AJ$38/S2)&lt;=0.000000000001*MAX(ABS(AB70/S70),ABS(group!$AJ$38/S2)),TRUE),AB70=0)</f>
        <v>1</v>
      </c>
    </row>
    <row r="71" spans="1:36" x14ac:dyDescent="0.35">
      <c r="A71">
        <v>69</v>
      </c>
      <c r="B71">
        <f>'REC-21'!U71+'REC-22'!U71</f>
        <v>11847014.536060756</v>
      </c>
      <c r="C71">
        <f>'REC-21'!Y71+'REC-22'!Y71</f>
        <v>403247.96189070656</v>
      </c>
      <c r="D71">
        <f t="shared" si="18"/>
        <v>12250262.497951463</v>
      </c>
      <c r="E71">
        <f>'REC-21'!T71+'REC-22'!T71</f>
        <v>121646.2698067422</v>
      </c>
      <c r="F71">
        <f>'OLD-21'!U71+'OLD-22'!U71</f>
        <v>10893827.860576689</v>
      </c>
      <c r="G71">
        <f>'OLD-21'!Y71+'OLD-22'!Y71</f>
        <v>384322.24426176783</v>
      </c>
      <c r="H71">
        <f t="shared" si="19"/>
        <v>11278150.104838457</v>
      </c>
      <c r="I71">
        <f>'OLD-21'!T71+'OLD-22'!T71</f>
        <v>117782.19499410002</v>
      </c>
      <c r="J71">
        <f>'NEW-21'!U71+'NEW-22'!U71</f>
        <v>10857175.403465783</v>
      </c>
      <c r="K71">
        <f>'NEW-21'!Y71+'NEW-22'!Y71</f>
        <v>377776.86102393316</v>
      </c>
      <c r="L71">
        <f t="shared" si="20"/>
        <v>11234952.264489716</v>
      </c>
      <c r="M71">
        <f>'NEW-21'!T71+'NEW-22'!T71</f>
        <v>115220.14839182027</v>
      </c>
      <c r="N71">
        <f>'CUR-21'!U71+'CUR-22'!U71</f>
        <v>10824026.910779398</v>
      </c>
      <c r="O71">
        <f>'CUR-21'!Y71+'CUR-22'!Y71</f>
        <v>371886.01093619736</v>
      </c>
      <c r="P71">
        <f t="shared" si="21"/>
        <v>11195912.921715595</v>
      </c>
      <c r="Q71">
        <f>'CUR-21'!T71+'CUR-22'!T71</f>
        <v>116116.30233548852</v>
      </c>
      <c r="R71">
        <f t="shared" si="24"/>
        <v>116116.30233548852</v>
      </c>
      <c r="S71">
        <f t="shared" si="22"/>
        <v>11195912.921715595</v>
      </c>
      <c r="T71">
        <f t="shared" si="25"/>
        <v>0.99646663276865255</v>
      </c>
      <c r="U71">
        <f t="shared" si="26"/>
        <v>3.5458961847323334E-3</v>
      </c>
      <c r="V71">
        <f t="shared" si="23"/>
        <v>10929354.419758497</v>
      </c>
      <c r="W71">
        <f t="shared" si="27"/>
        <v>0</v>
      </c>
      <c r="X71">
        <f t="shared" si="28"/>
        <v>0</v>
      </c>
      <c r="Y71">
        <f t="shared" si="29"/>
        <v>11045470.722093984</v>
      </c>
      <c r="Z71">
        <f t="shared" si="30"/>
        <v>0</v>
      </c>
      <c r="AA71">
        <f t="shared" si="31"/>
        <v>0</v>
      </c>
      <c r="AB71">
        <f t="shared" si="32"/>
        <v>62806.100365245853</v>
      </c>
      <c r="AC71">
        <f t="shared" si="33"/>
        <v>437.72798847292142</v>
      </c>
      <c r="AD71" t="b">
        <f t="shared" si="34"/>
        <v>1</v>
      </c>
      <c r="AE71" t="b">
        <f>AND(ABS(AA71-(AA70+W71-Z71))&lt;=0.000000000001*(AA70+ABS(W71)+Z71),IF(A71&gt;group!$AJ$65,AA71=0,TRUE))</f>
        <v>1</v>
      </c>
      <c r="AF71" t="b">
        <f t="shared" si="35"/>
        <v>1</v>
      </c>
      <c r="AG71" t="b">
        <f>IF(S71&gt;0,IF(group!$AJ$38&gt;0,ABS(AB71/S71-group!$AJ$38/S2)&lt;=0.000000000001*MAX(ABS(AB71/S71),ABS(group!$AJ$38/S2)),TRUE),AB71=0)</f>
        <v>1</v>
      </c>
    </row>
    <row r="72" spans="1:36" x14ac:dyDescent="0.35">
      <c r="A72">
        <v>70</v>
      </c>
      <c r="B72">
        <f>'REC-21'!U72+'REC-22'!U72</f>
        <v>11764189.406005865</v>
      </c>
      <c r="C72">
        <f>'REC-21'!Y72+'REC-22'!Y72</f>
        <v>401539.54930029926</v>
      </c>
      <c r="D72">
        <f t="shared" si="18"/>
        <v>12165728.955306165</v>
      </c>
      <c r="E72">
        <f>'REC-21'!T72+'REC-22'!T72</f>
        <v>121216.89563053311</v>
      </c>
      <c r="F72">
        <f>'OLD-21'!U72+'OLD-22'!U72</f>
        <v>10812725.147012617</v>
      </c>
      <c r="G72">
        <f>'OLD-21'!Y72+'OLD-22'!Y72</f>
        <v>382540.49473001901</v>
      </c>
      <c r="H72">
        <f t="shared" si="19"/>
        <v>11195265.641742636</v>
      </c>
      <c r="I72">
        <f>'OLD-21'!T72+'OLD-22'!T72</f>
        <v>117324.66500390894</v>
      </c>
      <c r="J72">
        <f>'NEW-21'!U72+'NEW-22'!U72</f>
        <v>10778486.7808403</v>
      </c>
      <c r="K72">
        <f>'NEW-21'!Y72+'NEW-22'!Y72</f>
        <v>376106.48920735344</v>
      </c>
      <c r="L72">
        <f t="shared" si="20"/>
        <v>11154593.270047653</v>
      </c>
      <c r="M72">
        <f>'NEW-21'!T72+'NEW-22'!T72</f>
        <v>114790.28759753035</v>
      </c>
      <c r="N72">
        <f>'CUR-21'!U72+'CUR-22'!U72</f>
        <v>10747802.661517054</v>
      </c>
      <c r="O72">
        <f>'CUR-21'!Y72+'CUR-22'!Y72</f>
        <v>370336.87158406537</v>
      </c>
      <c r="P72">
        <f t="shared" si="21"/>
        <v>11118139.533101119</v>
      </c>
      <c r="Q72">
        <f>'CUR-21'!T72+'CUR-22'!T72</f>
        <v>115683.81730444712</v>
      </c>
      <c r="R72">
        <f t="shared" si="24"/>
        <v>115683.81730444712</v>
      </c>
      <c r="S72">
        <f t="shared" si="22"/>
        <v>11118139.533101119</v>
      </c>
      <c r="T72">
        <f t="shared" si="25"/>
        <v>0.99645963010267147</v>
      </c>
      <c r="U72">
        <f t="shared" si="26"/>
        <v>3.5529486497749563E-3</v>
      </c>
      <c r="V72">
        <f t="shared" si="23"/>
        <v>10852091.01882015</v>
      </c>
      <c r="W72">
        <f t="shared" si="27"/>
        <v>0</v>
      </c>
      <c r="X72">
        <f t="shared" si="28"/>
        <v>0</v>
      </c>
      <c r="Y72">
        <f t="shared" si="29"/>
        <v>10967774.836124597</v>
      </c>
      <c r="Z72">
        <f t="shared" si="30"/>
        <v>0</v>
      </c>
      <c r="AA72">
        <f t="shared" si="31"/>
        <v>0</v>
      </c>
      <c r="AB72">
        <f t="shared" si="32"/>
        <v>62369.812294302414</v>
      </c>
      <c r="AC72">
        <f t="shared" si="33"/>
        <v>436.28807094343938</v>
      </c>
      <c r="AD72" t="b">
        <f t="shared" si="34"/>
        <v>1</v>
      </c>
      <c r="AE72" t="b">
        <f>AND(ABS(AA72-(AA71+W72-Z72))&lt;=0.000000000001*(AA71+ABS(W72)+Z72),IF(A72&gt;group!$AJ$65,AA72=0,TRUE))</f>
        <v>1</v>
      </c>
      <c r="AF72" t="b">
        <f t="shared" si="35"/>
        <v>1</v>
      </c>
      <c r="AG72" t="b">
        <f>IF(S72&gt;0,IF(group!$AJ$38&gt;0,ABS(AB72/S72-group!$AJ$38/S2)&lt;=0.000000000001*MAX(ABS(AB72/S72),ABS(group!$AJ$38/S2)),TRUE),AB72=0)</f>
        <v>1</v>
      </c>
    </row>
    <row r="73" spans="1:36" x14ac:dyDescent="0.35">
      <c r="A73">
        <v>71</v>
      </c>
      <c r="B73">
        <f>'REC-21'!U73+'REC-22'!U73</f>
        <v>11681614.482539993</v>
      </c>
      <c r="C73">
        <f>'REC-21'!Y73+'REC-22'!Y73</f>
        <v>399850.27845104254</v>
      </c>
      <c r="D73">
        <f t="shared" si="18"/>
        <v>12081464.760991035</v>
      </c>
      <c r="E73">
        <f>'REC-21'!T73+'REC-22'!T73</f>
        <v>120789.07174506728</v>
      </c>
      <c r="F73">
        <f>'OLD-21'!U73+'OLD-22'!U73</f>
        <v>10731877.34001923</v>
      </c>
      <c r="G73">
        <f>'OLD-21'!Y73+'OLD-22'!Y73</f>
        <v>380778.56984614593</v>
      </c>
      <c r="H73">
        <f t="shared" si="19"/>
        <v>11112655.909865376</v>
      </c>
      <c r="I73">
        <f>'OLD-21'!T73+'OLD-22'!T73</f>
        <v>116868.95265055008</v>
      </c>
      <c r="J73">
        <f>'NEW-21'!U73+'NEW-22'!U73</f>
        <v>10700033.429205338</v>
      </c>
      <c r="K73">
        <f>'NEW-21'!Y73+'NEW-22'!Y73</f>
        <v>374454.66243299656</v>
      </c>
      <c r="L73">
        <f t="shared" si="20"/>
        <v>11074488.091638334</v>
      </c>
      <c r="M73">
        <f>'NEW-21'!T73+'NEW-22'!T73</f>
        <v>114362.06653694308</v>
      </c>
      <c r="N73">
        <f>'CUR-21'!U73+'CUR-22'!U73</f>
        <v>10671813.531978268</v>
      </c>
      <c r="O73">
        <f>'CUR-21'!Y73+'CUR-22'!Y73</f>
        <v>368805.9353058897</v>
      </c>
      <c r="P73">
        <f t="shared" si="21"/>
        <v>11040619.467284158</v>
      </c>
      <c r="Q73">
        <f>'CUR-21'!T73+'CUR-22'!T73</f>
        <v>115252.97969174621</v>
      </c>
      <c r="R73">
        <f t="shared" si="24"/>
        <v>115252.97969174621</v>
      </c>
      <c r="S73">
        <f t="shared" si="22"/>
        <v>11040619.467284158</v>
      </c>
      <c r="T73">
        <f t="shared" si="25"/>
        <v>0.99645272927396134</v>
      </c>
      <c r="U73">
        <f t="shared" si="26"/>
        <v>3.5598986503087016E-3</v>
      </c>
      <c r="V73">
        <f t="shared" si="23"/>
        <v>10775060.094372479</v>
      </c>
      <c r="W73">
        <f t="shared" si="27"/>
        <v>0</v>
      </c>
      <c r="X73">
        <f t="shared" si="28"/>
        <v>0</v>
      </c>
      <c r="Y73">
        <f t="shared" si="29"/>
        <v>10890313.074064225</v>
      </c>
      <c r="Z73">
        <f t="shared" si="30"/>
        <v>0</v>
      </c>
      <c r="AA73">
        <f t="shared" si="31"/>
        <v>0</v>
      </c>
      <c r="AB73">
        <f t="shared" si="32"/>
        <v>61934.945297027261</v>
      </c>
      <c r="AC73">
        <f t="shared" si="33"/>
        <v>434.86699727515224</v>
      </c>
      <c r="AD73" t="b">
        <f t="shared" si="34"/>
        <v>1</v>
      </c>
      <c r="AE73" t="b">
        <f>AND(ABS(AA73-(AA72+W73-Z73))&lt;=0.000000000001*(AA72+ABS(W73)+Z73),IF(A73&gt;group!$AJ$65,AA73=0,TRUE))</f>
        <v>1</v>
      </c>
      <c r="AF73" t="b">
        <f t="shared" si="35"/>
        <v>1</v>
      </c>
      <c r="AG73" t="b">
        <f>IF(S73&gt;0,IF(group!$AJ$38&gt;0,ABS(AB73/S73-group!$AJ$38/S2)&lt;=0.000000000001*MAX(ABS(AB73/S73),ABS(group!$AJ$38/S2)),TRUE),AB73=0)</f>
        <v>1</v>
      </c>
    </row>
    <row r="74" spans="1:36" x14ac:dyDescent="0.35">
      <c r="A74">
        <v>72</v>
      </c>
      <c r="B74">
        <f>'REC-21'!U74+'REC-22'!U74</f>
        <v>11599286.342222046</v>
      </c>
      <c r="C74">
        <f>'REC-21'!Y74+'REC-22'!Y74</f>
        <v>398062.47177240573</v>
      </c>
      <c r="D74">
        <f t="shared" si="18"/>
        <v>11997348.813994452</v>
      </c>
      <c r="E74">
        <f>'REC-21'!T74+'REC-22'!T74</f>
        <v>120362.792447296</v>
      </c>
      <c r="F74">
        <f>'OLD-21'!U74+'OLD-22'!U74</f>
        <v>10651281.302287802</v>
      </c>
      <c r="G74">
        <f>'OLD-21'!Y74+'OLD-22'!Y74</f>
        <v>378912.36454953335</v>
      </c>
      <c r="H74">
        <f t="shared" si="19"/>
        <v>11030193.666837335</v>
      </c>
      <c r="I74">
        <f>'OLD-21'!T74+'OLD-22'!T74</f>
        <v>116415.05057687912</v>
      </c>
      <c r="J74">
        <f>'NEW-21'!U74+'NEW-22'!U74</f>
        <v>10621812.357736312</v>
      </c>
      <c r="K74">
        <f>'NEW-21'!Y74+'NEW-22'!Y74</f>
        <v>372704.29327618366</v>
      </c>
      <c r="L74">
        <f t="shared" si="20"/>
        <v>10994516.651012495</v>
      </c>
      <c r="M74">
        <f>'NEW-21'!T74+'NEW-22'!T74</f>
        <v>113935.47883869318</v>
      </c>
      <c r="N74">
        <f>'CUR-21'!U74+'CUR-22'!U74</f>
        <v>10596056.27464257</v>
      </c>
      <c r="O74">
        <f>'CUR-21'!Y74+'CUR-22'!Y74</f>
        <v>367172.71980604139</v>
      </c>
      <c r="P74">
        <f t="shared" si="21"/>
        <v>10963228.994448612</v>
      </c>
      <c r="Q74">
        <f>'CUR-21'!T74+'CUR-22'!T74</f>
        <v>114823.78310351737</v>
      </c>
      <c r="R74">
        <f t="shared" si="24"/>
        <v>114823.78310351737</v>
      </c>
      <c r="S74">
        <f t="shared" si="22"/>
        <v>10963228.994448612</v>
      </c>
      <c r="T74">
        <f t="shared" si="25"/>
        <v>0.99644592907325469</v>
      </c>
      <c r="U74">
        <f t="shared" si="26"/>
        <v>3.5667473999825283E-3</v>
      </c>
      <c r="V74">
        <f t="shared" si="23"/>
        <v>10698258.681415381</v>
      </c>
      <c r="W74">
        <f t="shared" si="27"/>
        <v>0</v>
      </c>
      <c r="X74">
        <f t="shared" si="28"/>
        <v>0</v>
      </c>
      <c r="Y74">
        <f t="shared" si="29"/>
        <v>10813082.464518899</v>
      </c>
      <c r="Z74">
        <f t="shared" si="30"/>
        <v>0</v>
      </c>
      <c r="AA74">
        <f t="shared" si="31"/>
        <v>0</v>
      </c>
      <c r="AB74">
        <f t="shared" si="32"/>
        <v>61500.805281986992</v>
      </c>
      <c r="AC74">
        <f t="shared" si="33"/>
        <v>434.14001504026965</v>
      </c>
      <c r="AD74" t="b">
        <f t="shared" si="34"/>
        <v>1</v>
      </c>
      <c r="AE74" t="b">
        <f>AND(ABS(AA74-(AA73+W74-Z74))&lt;=0.000000000001*(AA73+ABS(W74)+Z74),IF(A74&gt;group!$AJ$65,AA74=0,TRUE))</f>
        <v>1</v>
      </c>
      <c r="AF74" t="b">
        <f t="shared" si="35"/>
        <v>1</v>
      </c>
      <c r="AG74" t="b">
        <f>IF(S74&gt;0,IF(group!$AJ$38&gt;0,ABS(AB74/S74-group!$AJ$38/S2)&lt;=0.000000000001*MAX(ABS(AB74/S74),ABS(group!$AJ$38/S2)),TRUE),AB74=0)</f>
        <v>1</v>
      </c>
    </row>
    <row r="75" spans="1:36" x14ac:dyDescent="0.35">
      <c r="A75">
        <v>73</v>
      </c>
      <c r="B75">
        <f>'REC-21'!U75+'REC-22'!U75</f>
        <v>11516245.490372986</v>
      </c>
      <c r="C75">
        <f>'REC-21'!Y75+'REC-22'!Y75</f>
        <v>396350.2588176094</v>
      </c>
      <c r="D75">
        <f t="shared" si="18"/>
        <v>11912595.749190595</v>
      </c>
      <c r="E75">
        <f>'REC-21'!T75+'REC-22'!T75</f>
        <v>120891.05344968184</v>
      </c>
      <c r="F75">
        <f>'OLD-21'!U75+'OLD-22'!U75</f>
        <v>10569983.705589611</v>
      </c>
      <c r="G75">
        <f>'OLD-21'!Y75+'OLD-22'!Y75</f>
        <v>377120.7490867406</v>
      </c>
      <c r="H75">
        <f t="shared" si="19"/>
        <v>10947104.454676352</v>
      </c>
      <c r="I75">
        <f>'OLD-21'!T75+'OLD-22'!T75</f>
        <v>116910.0130383725</v>
      </c>
      <c r="J75">
        <f>'NEW-21'!U75+'NEW-22'!U75</f>
        <v>10542901.582669836</v>
      </c>
      <c r="K75">
        <f>'NEW-21'!Y75+'NEW-22'!Y75</f>
        <v>371024.72939860338</v>
      </c>
      <c r="L75">
        <f t="shared" si="20"/>
        <v>10913926.312068438</v>
      </c>
      <c r="M75">
        <f>'NEW-21'!T75+'NEW-22'!T75</f>
        <v>114426.48262759516</v>
      </c>
      <c r="N75">
        <f>'CUR-21'!U75+'CUR-22'!U75</f>
        <v>10519395.313386643</v>
      </c>
      <c r="O75">
        <f>'CUR-21'!Y75+'CUR-22'!Y75</f>
        <v>365609.60359935276</v>
      </c>
      <c r="P75">
        <f t="shared" si="21"/>
        <v>10885004.916985996</v>
      </c>
      <c r="Q75">
        <f>'CUR-21'!T75+'CUR-22'!T75</f>
        <v>115524.42305741996</v>
      </c>
      <c r="R75">
        <f t="shared" si="24"/>
        <v>115524.42305741996</v>
      </c>
      <c r="S75">
        <f t="shared" si="22"/>
        <v>10885004.916985996</v>
      </c>
      <c r="T75">
        <f t="shared" si="25"/>
        <v>0.99643922830437404</v>
      </c>
      <c r="U75">
        <f t="shared" si="26"/>
        <v>3.5734960993911713E-3</v>
      </c>
      <c r="V75">
        <f t="shared" si="23"/>
        <v>10620551.617951095</v>
      </c>
      <c r="W75">
        <f t="shared" si="27"/>
        <v>0</v>
      </c>
      <c r="X75">
        <f t="shared" si="28"/>
        <v>0</v>
      </c>
      <c r="Y75">
        <f t="shared" si="29"/>
        <v>10736076.041008515</v>
      </c>
      <c r="Z75">
        <f t="shared" si="30"/>
        <v>0</v>
      </c>
      <c r="AA75">
        <f t="shared" si="31"/>
        <v>0</v>
      </c>
      <c r="AB75">
        <f t="shared" si="32"/>
        <v>61061.988966207449</v>
      </c>
      <c r="AC75">
        <f t="shared" si="33"/>
        <v>438.81631577954249</v>
      </c>
      <c r="AD75" t="b">
        <f t="shared" si="34"/>
        <v>1</v>
      </c>
      <c r="AE75" t="b">
        <f>AND(ABS(AA75-(AA74+W75-Z75))&lt;=0.000000000001*(AA74+ABS(W75)+Z75),IF(A75&gt;group!$AJ$65,AA75=0,TRUE))</f>
        <v>1</v>
      </c>
      <c r="AF75" t="b">
        <f t="shared" si="35"/>
        <v>1</v>
      </c>
      <c r="AG75" t="b">
        <f>IF(S75&gt;0,IF(group!$AJ$38&gt;0,ABS(AB75/S75-group!$AJ$38/S2)&lt;=0.000000000001*MAX(ABS(AB75/S75),ABS(group!$AJ$38/S2)),TRUE),AB75=0)</f>
        <v>1</v>
      </c>
    </row>
    <row r="76" spans="1:36" x14ac:dyDescent="0.35">
      <c r="A76">
        <v>74</v>
      </c>
      <c r="B76">
        <f>'REC-21'!U76+'REC-22'!U76</f>
        <v>11433450.251911048</v>
      </c>
      <c r="C76">
        <f>'REC-21'!Y76+'REC-22'!Y76</f>
        <v>394657.19247439236</v>
      </c>
      <c r="D76">
        <f t="shared" si="18"/>
        <v>11828107.444385441</v>
      </c>
      <c r="E76">
        <f>'REC-21'!T76+'REC-22'!T76</f>
        <v>120459.14450033201</v>
      </c>
      <c r="F76">
        <f>'OLD-21'!U76+'OLD-22'!U76</f>
        <v>10488938.903567957</v>
      </c>
      <c r="G76">
        <f>'OLD-21'!Y76+'OLD-22'!Y76</f>
        <v>375349.04658901389</v>
      </c>
      <c r="H76">
        <f t="shared" si="19"/>
        <v>10864287.95015697</v>
      </c>
      <c r="I76">
        <f>'OLD-21'!T76+'OLD-22'!T76</f>
        <v>116449.32034304331</v>
      </c>
      <c r="J76">
        <f>'NEW-21'!U76+'NEW-22'!U76</f>
        <v>10464223.642786268</v>
      </c>
      <c r="K76">
        <f>'NEW-21'!Y76+'NEW-22'!Y76</f>
        <v>369363.78392065444</v>
      </c>
      <c r="L76">
        <f t="shared" si="20"/>
        <v>10833587.426706923</v>
      </c>
      <c r="M76">
        <f>'NEW-21'!T76+'NEW-22'!T76</f>
        <v>113993.61398294577</v>
      </c>
      <c r="N76">
        <f>'CUR-21'!U76+'CUR-22'!U76</f>
        <v>10442966.146835972</v>
      </c>
      <c r="O76">
        <f>'CUR-21'!Y76+'CUR-22'!Y76</f>
        <v>364064.75931038609</v>
      </c>
      <c r="P76">
        <f t="shared" si="21"/>
        <v>10807030.906146357</v>
      </c>
      <c r="Q76">
        <f>'CUR-21'!T76+'CUR-22'!T76</f>
        <v>115087.98310277847</v>
      </c>
      <c r="R76">
        <f t="shared" si="24"/>
        <v>115087.98310277847</v>
      </c>
      <c r="S76">
        <f t="shared" si="22"/>
        <v>10807030.906146357</v>
      </c>
      <c r="T76">
        <f t="shared" si="25"/>
        <v>0.99643262578409586</v>
      </c>
      <c r="U76">
        <f t="shared" si="26"/>
        <v>3.5801459362061472E-3</v>
      </c>
      <c r="V76">
        <f t="shared" si="23"/>
        <v>10543074.727788581</v>
      </c>
      <c r="W76">
        <f t="shared" si="27"/>
        <v>0</v>
      </c>
      <c r="X76">
        <f t="shared" si="28"/>
        <v>0</v>
      </c>
      <c r="Y76">
        <f t="shared" si="29"/>
        <v>10658162.710891359</v>
      </c>
      <c r="Z76">
        <f t="shared" si="30"/>
        <v>0</v>
      </c>
      <c r="AA76">
        <f t="shared" si="31"/>
        <v>0</v>
      </c>
      <c r="AB76">
        <f t="shared" si="32"/>
        <v>60624.575457821142</v>
      </c>
      <c r="AC76">
        <f t="shared" si="33"/>
        <v>437.41350838630751</v>
      </c>
      <c r="AD76" t="b">
        <f t="shared" si="34"/>
        <v>1</v>
      </c>
      <c r="AE76" t="b">
        <f>AND(ABS(AA76-(AA75+W76-Z76))&lt;=0.000000000001*(AA75+ABS(W76)+Z76),IF(A76&gt;group!$AJ$65,AA76=0,TRUE))</f>
        <v>1</v>
      </c>
      <c r="AF76" t="b">
        <f t="shared" si="35"/>
        <v>1</v>
      </c>
      <c r="AG76" t="b">
        <f>IF(S76&gt;0,IF(group!$AJ$38&gt;0,ABS(AB76/S76-group!$AJ$38/S2)&lt;=0.000000000001*MAX(ABS(AB76/S76),ABS(group!$AJ$38/S2)),TRUE),AB76=0)</f>
        <v>1</v>
      </c>
    </row>
    <row r="77" spans="1:36" x14ac:dyDescent="0.35">
      <c r="A77">
        <v>75</v>
      </c>
      <c r="B77">
        <f>'REC-21'!U77+'REC-22'!U77</f>
        <v>11350897.307752565</v>
      </c>
      <c r="C77">
        <f>'REC-21'!Y77+'REC-22'!Y77</f>
        <v>392983.19845059625</v>
      </c>
      <c r="D77">
        <f t="shared" si="18"/>
        <v>11743880.506203162</v>
      </c>
      <c r="E77">
        <f>'REC-21'!T77+'REC-22'!T77</f>
        <v>120028.7945999087</v>
      </c>
      <c r="F77">
        <f>'OLD-21'!U77+'OLD-22'!U77</f>
        <v>10408143.840824541</v>
      </c>
      <c r="G77">
        <f>'OLD-21'!Y77+'OLD-22'!Y77</f>
        <v>373597.18851014297</v>
      </c>
      <c r="H77">
        <f t="shared" si="19"/>
        <v>10781741.029334683</v>
      </c>
      <c r="I77">
        <f>'OLD-21'!T77+'OLD-22'!T77</f>
        <v>115990.46103883623</v>
      </c>
      <c r="J77">
        <f>'NEW-21'!U77+'NEW-22'!U77</f>
        <v>10385775.62796646</v>
      </c>
      <c r="K77">
        <f>'NEW-21'!Y77+'NEW-22'!Y77</f>
        <v>367721.39486317715</v>
      </c>
      <c r="L77">
        <f t="shared" si="20"/>
        <v>10753497.022829637</v>
      </c>
      <c r="M77">
        <f>'NEW-21'!T77+'NEW-22'!T77</f>
        <v>113562.39893238826</v>
      </c>
      <c r="N77">
        <f>'CUR-21'!U77+'CUR-22'!U77</f>
        <v>10366765.610378325</v>
      </c>
      <c r="O77">
        <f>'CUR-21'!Y77+'CUR-22'!Y77</f>
        <v>362538.12324038392</v>
      </c>
      <c r="P77">
        <f t="shared" si="21"/>
        <v>10729303.733618708</v>
      </c>
      <c r="Q77">
        <f>'CUR-21'!T77+'CUR-22'!T77</f>
        <v>114653.20835875624</v>
      </c>
      <c r="R77">
        <f t="shared" si="24"/>
        <v>114653.20835875624</v>
      </c>
      <c r="S77">
        <f t="shared" si="22"/>
        <v>10729303.733618708</v>
      </c>
      <c r="T77">
        <f t="shared" si="25"/>
        <v>0.99642612034201805</v>
      </c>
      <c r="U77">
        <f t="shared" si="26"/>
        <v>3.5866980853083152E-3</v>
      </c>
      <c r="V77">
        <f t="shared" si="23"/>
        <v>10465825.118926352</v>
      </c>
      <c r="W77">
        <f t="shared" si="27"/>
        <v>0</v>
      </c>
      <c r="X77">
        <f t="shared" si="28"/>
        <v>0</v>
      </c>
      <c r="Y77">
        <f t="shared" si="29"/>
        <v>10580478.327285107</v>
      </c>
      <c r="Z77">
        <f t="shared" si="30"/>
        <v>0</v>
      </c>
      <c r="AA77">
        <f t="shared" si="31"/>
        <v>0</v>
      </c>
      <c r="AB77">
        <f t="shared" si="32"/>
        <v>60188.546646860166</v>
      </c>
      <c r="AC77">
        <f t="shared" si="33"/>
        <v>436.02881096097553</v>
      </c>
      <c r="AD77" t="b">
        <f t="shared" si="34"/>
        <v>1</v>
      </c>
      <c r="AE77" t="b">
        <f>AND(ABS(AA77-(AA76+W77-Z77))&lt;=0.000000000001*(AA76+ABS(W77)+Z77),IF(A77&gt;group!$AJ$65,AA77=0,TRUE))</f>
        <v>1</v>
      </c>
      <c r="AF77" t="b">
        <f t="shared" si="35"/>
        <v>1</v>
      </c>
      <c r="AG77" t="b">
        <f>IF(S77&gt;0,IF(group!$AJ$38&gt;0,ABS(AB77/S77-group!$AJ$38/S2)&lt;=0.000000000001*MAX(ABS(AB77/S77),ABS(group!$AJ$38/S2)),TRUE),AB77=0)</f>
        <v>1</v>
      </c>
    </row>
    <row r="78" spans="1:36" x14ac:dyDescent="0.35">
      <c r="A78">
        <v>76</v>
      </c>
      <c r="B78">
        <f>'REC-21'!U78+'REC-22'!U78</f>
        <v>11268583.381688785</v>
      </c>
      <c r="C78">
        <f>'REC-21'!Y78+'REC-22'!Y78</f>
        <v>391328.2046020074</v>
      </c>
      <c r="D78">
        <f t="shared" si="18"/>
        <v>11659911.586290792</v>
      </c>
      <c r="E78">
        <f>'REC-21'!T78+'REC-22'!T78</f>
        <v>119599.99806857383</v>
      </c>
      <c r="F78">
        <f>'OLD-21'!U78+'OLD-22'!U78</f>
        <v>10327595.499263737</v>
      </c>
      <c r="G78">
        <f>'OLD-21'!Y78+'OLD-22'!Y78</f>
        <v>371865.10828756425</v>
      </c>
      <c r="H78">
        <f t="shared" si="19"/>
        <v>10699460.607551301</v>
      </c>
      <c r="I78">
        <f>'OLD-21'!T78+'OLD-22'!T78</f>
        <v>115533.42776415352</v>
      </c>
      <c r="J78">
        <f>'NEW-21'!U78+'NEW-22'!U78</f>
        <v>10307554.663806975</v>
      </c>
      <c r="K78">
        <f>'NEW-21'!Y78+'NEW-22'!Y78</f>
        <v>366097.50211135147</v>
      </c>
      <c r="L78">
        <f t="shared" si="20"/>
        <v>10673652.165918326</v>
      </c>
      <c r="M78">
        <f>'NEW-21'!T78+'NEW-22'!T78</f>
        <v>113132.8311030968</v>
      </c>
      <c r="N78">
        <f>'CUR-21'!U78+'CUR-22'!U78</f>
        <v>10290790.578455932</v>
      </c>
      <c r="O78">
        <f>'CUR-21'!Y78+'CUR-22'!Y78</f>
        <v>361029.63374516048</v>
      </c>
      <c r="P78">
        <f t="shared" si="21"/>
        <v>10651820.212201092</v>
      </c>
      <c r="Q78">
        <f>'CUR-21'!T78+'CUR-22'!T78</f>
        <v>114220.09241474196</v>
      </c>
      <c r="R78">
        <f t="shared" si="24"/>
        <v>114220.09241474196</v>
      </c>
      <c r="S78">
        <f t="shared" si="22"/>
        <v>10651820.212201092</v>
      </c>
      <c r="T78">
        <f t="shared" si="25"/>
        <v>0.99641971082042724</v>
      </c>
      <c r="U78">
        <f t="shared" si="26"/>
        <v>3.5931537089173293E-3</v>
      </c>
      <c r="V78">
        <f t="shared" si="23"/>
        <v>10388799.934505867</v>
      </c>
      <c r="W78">
        <f t="shared" si="27"/>
        <v>0</v>
      </c>
      <c r="X78">
        <f t="shared" si="28"/>
        <v>0</v>
      </c>
      <c r="Y78">
        <f t="shared" si="29"/>
        <v>10503020.026920609</v>
      </c>
      <c r="Z78">
        <f t="shared" si="30"/>
        <v>0</v>
      </c>
      <c r="AA78">
        <f t="shared" si="31"/>
        <v>0</v>
      </c>
      <c r="AB78">
        <f t="shared" si="32"/>
        <v>59753.88465396734</v>
      </c>
      <c r="AC78">
        <f t="shared" si="33"/>
        <v>434.66199289282667</v>
      </c>
      <c r="AD78" t="b">
        <f t="shared" si="34"/>
        <v>1</v>
      </c>
      <c r="AE78" t="b">
        <f>AND(ABS(AA78-(AA77+W78-Z78))&lt;=0.000000000001*(AA77+ABS(W78)+Z78),IF(A78&gt;group!$AJ$65,AA78=0,TRUE))</f>
        <v>1</v>
      </c>
      <c r="AF78" t="b">
        <f t="shared" si="35"/>
        <v>1</v>
      </c>
      <c r="AG78" t="b">
        <f>IF(S78&gt;0,IF(group!$AJ$38&gt;0,ABS(AB78/S78-group!$AJ$38/S2)&lt;=0.000000000001*MAX(ABS(AB78/S78),ABS(group!$AJ$38/S2)),TRUE),AB78=0)</f>
        <v>1</v>
      </c>
    </row>
    <row r="79" spans="1:36" x14ac:dyDescent="0.35">
      <c r="A79">
        <v>77</v>
      </c>
      <c r="B79">
        <f>'REC-21'!U79+'REC-22'!U79</f>
        <v>11186505.2396538</v>
      </c>
      <c r="C79">
        <f>'REC-21'!Y79+'REC-22'!Y79</f>
        <v>389692.14089880459</v>
      </c>
      <c r="D79">
        <f t="shared" si="18"/>
        <v>11576197.380552605</v>
      </c>
      <c r="E79">
        <f>'REC-21'!T79+'REC-22'!T79</f>
        <v>119172.74924735058</v>
      </c>
      <c r="F79">
        <f>'OLD-21'!U79+'OLD-22'!U79</f>
        <v>10247290.897467442</v>
      </c>
      <c r="G79">
        <f>'OLD-21'!Y79+'OLD-22'!Y79</f>
        <v>370152.74131219194</v>
      </c>
      <c r="H79">
        <f t="shared" si="19"/>
        <v>10617443.638779635</v>
      </c>
      <c r="I79">
        <f>'OLD-21'!T79+'OLD-22'!T79</f>
        <v>115078.21318719143</v>
      </c>
      <c r="J79">
        <f>'NEW-21'!U79+'NEW-22'!U79</f>
        <v>10229557.911020692</v>
      </c>
      <c r="K79">
        <f>'NEW-21'!Y79+'NEW-22'!Y79</f>
        <v>364492.04738649994</v>
      </c>
      <c r="L79">
        <f t="shared" si="20"/>
        <v>10594049.958407192</v>
      </c>
      <c r="M79">
        <f>'NEW-21'!T79+'NEW-22'!T79</f>
        <v>112704.90414699903</v>
      </c>
      <c r="N79">
        <f>'CUR-21'!U79+'CUR-22'!U79</f>
        <v>10215037.963893849</v>
      </c>
      <c r="O79">
        <f>'CUR-21'!Y79+'CUR-22'!Y79</f>
        <v>359539.23120457167</v>
      </c>
      <c r="P79">
        <f t="shared" si="21"/>
        <v>10574577.195098421</v>
      </c>
      <c r="Q79">
        <f>'CUR-21'!T79+'CUR-22'!T79</f>
        <v>113788.62888500062</v>
      </c>
      <c r="R79">
        <f t="shared" si="24"/>
        <v>113788.62888500062</v>
      </c>
      <c r="S79">
        <f t="shared" si="22"/>
        <v>10574577.195098421</v>
      </c>
      <c r="T79">
        <f t="shared" si="25"/>
        <v>0.99641339607416879</v>
      </c>
      <c r="U79">
        <f t="shared" si="26"/>
        <v>3.5995139567195356E-3</v>
      </c>
      <c r="V79">
        <f t="shared" si="23"/>
        <v>10311996.352220898</v>
      </c>
      <c r="W79">
        <f t="shared" si="27"/>
        <v>0</v>
      </c>
      <c r="X79">
        <f t="shared" si="28"/>
        <v>0</v>
      </c>
      <c r="Y79">
        <f t="shared" si="29"/>
        <v>10425784.981105899</v>
      </c>
      <c r="Z79">
        <f t="shared" si="30"/>
        <v>0</v>
      </c>
      <c r="AA79">
        <f t="shared" si="31"/>
        <v>0</v>
      </c>
      <c r="AB79">
        <f t="shared" si="32"/>
        <v>59320.571826457301</v>
      </c>
      <c r="AC79">
        <f t="shared" si="33"/>
        <v>433.31282751003891</v>
      </c>
      <c r="AD79" t="b">
        <f t="shared" si="34"/>
        <v>1</v>
      </c>
      <c r="AE79" t="b">
        <f>AND(ABS(AA79-(AA78+W79-Z79))&lt;=0.000000000001*(AA78+ABS(W79)+Z79),IF(A79&gt;group!$AJ$65,AA79=0,TRUE))</f>
        <v>1</v>
      </c>
      <c r="AF79" t="b">
        <f t="shared" si="35"/>
        <v>1</v>
      </c>
      <c r="AG79" t="b">
        <f>IF(S79&gt;0,IF(group!$AJ$38&gt;0,ABS(AB79/S79-group!$AJ$38/S2)&lt;=0.000000000001*MAX(ABS(AB79/S79),ABS(group!$AJ$38/S2)),TRUE),AB79=0)</f>
        <v>1</v>
      </c>
    </row>
    <row r="80" spans="1:36" x14ac:dyDescent="0.35">
      <c r="A80">
        <v>78</v>
      </c>
      <c r="B80">
        <f>'REC-21'!U80+'REC-22'!U80</f>
        <v>11104659.689005844</v>
      </c>
      <c r="C80">
        <f>'REC-21'!Y80+'REC-22'!Y80</f>
        <v>388074.93939270457</v>
      </c>
      <c r="D80">
        <f t="shared" si="18"/>
        <v>11492734.628398549</v>
      </c>
      <c r="E80">
        <f>'REC-21'!T80+'REC-22'!T80</f>
        <v>118747.04249804639</v>
      </c>
      <c r="F80">
        <f>'OLD-21'!U80+'OLD-22'!U80</f>
        <v>10167227.09008112</v>
      </c>
      <c r="G80">
        <f>'OLD-21'!Y80+'OLD-22'!Y80</f>
        <v>368460.02489880758</v>
      </c>
      <c r="H80">
        <f t="shared" si="19"/>
        <v>10535687.114979928</v>
      </c>
      <c r="I80">
        <f>'OLD-21'!T80+'OLD-22'!T80</f>
        <v>114624.81000581876</v>
      </c>
      <c r="J80">
        <f>'NEW-21'!U80+'NEW-22'!U80</f>
        <v>10151782.564848041</v>
      </c>
      <c r="K80">
        <f>'NEW-21'!Y80+'NEW-22'!Y80</f>
        <v>362904.97421845706</v>
      </c>
      <c r="L80">
        <f t="shared" si="20"/>
        <v>10514687.539066499</v>
      </c>
      <c r="M80">
        <f>'NEW-21'!T80+'NEW-22'!T80</f>
        <v>112278.61174067887</v>
      </c>
      <c r="N80">
        <f>'CUR-21'!U80+'CUR-22'!U80</f>
        <v>10139504.717240592</v>
      </c>
      <c r="O80">
        <f>'CUR-21'!Y80+'CUR-22'!Y80</f>
        <v>358066.85799262836</v>
      </c>
      <c r="P80">
        <f t="shared" si="21"/>
        <v>10497571.575233221</v>
      </c>
      <c r="Q80">
        <f>'CUR-21'!T80+'CUR-22'!T80</f>
        <v>113358.81140857615</v>
      </c>
      <c r="R80">
        <f t="shared" si="24"/>
        <v>113358.81140857615</v>
      </c>
      <c r="S80">
        <f t="shared" si="22"/>
        <v>10497571.575233221</v>
      </c>
      <c r="T80">
        <f t="shared" si="25"/>
        <v>0.99640717497051834</v>
      </c>
      <c r="U80">
        <f t="shared" si="26"/>
        <v>3.6057799659943157E-3</v>
      </c>
      <c r="V80">
        <f t="shared" si="23"/>
        <v>10235411.583737422</v>
      </c>
      <c r="W80">
        <f t="shared" si="27"/>
        <v>0</v>
      </c>
      <c r="X80">
        <f t="shared" si="28"/>
        <v>0</v>
      </c>
      <c r="Y80">
        <f t="shared" si="29"/>
        <v>10348770.395145997</v>
      </c>
      <c r="Z80">
        <f t="shared" si="30"/>
        <v>0</v>
      </c>
      <c r="AA80">
        <f t="shared" si="31"/>
        <v>0</v>
      </c>
      <c r="AB80">
        <f t="shared" si="32"/>
        <v>58888.590734449965</v>
      </c>
      <c r="AC80">
        <f t="shared" si="33"/>
        <v>431.98109200733597</v>
      </c>
      <c r="AD80" t="b">
        <f t="shared" si="34"/>
        <v>1</v>
      </c>
      <c r="AE80" t="b">
        <f>AND(ABS(AA80-(AA79+W80-Z80))&lt;=0.000000000001*(AA79+ABS(W80)+Z80),IF(A80&gt;group!$AJ$65,AA80=0,TRUE))</f>
        <v>1</v>
      </c>
      <c r="AF80" t="b">
        <f t="shared" si="35"/>
        <v>1</v>
      </c>
      <c r="AG80" t="b">
        <f>IF(S80&gt;0,IF(group!$AJ$38&gt;0,ABS(AB80/S80-group!$AJ$38/S2)&lt;=0.000000000001*MAX(ABS(AB80/S80),ABS(group!$AJ$38/S2)),TRUE),AB80=0)</f>
        <v>1</v>
      </c>
    </row>
    <row r="81" spans="1:33" x14ac:dyDescent="0.35">
      <c r="A81">
        <v>79</v>
      </c>
      <c r="B81">
        <f>'REC-21'!U81+'REC-22'!U81</f>
        <v>11023043.577821724</v>
      </c>
      <c r="C81">
        <f>'REC-21'!Y81+'REC-22'!Y81</f>
        <v>386476.53418471653</v>
      </c>
      <c r="D81">
        <f t="shared" si="18"/>
        <v>11409520.112006441</v>
      </c>
      <c r="E81">
        <f>'REC-21'!T81+'REC-22'!T81</f>
        <v>118322.87220317585</v>
      </c>
      <c r="F81">
        <f>'OLD-21'!U81+'OLD-22'!U81</f>
        <v>10087401.167210855</v>
      </c>
      <c r="G81">
        <f>'OLD-21'!Y81+'OLD-22'!Y81</f>
        <v>366786.89825705567</v>
      </c>
      <c r="H81">
        <f t="shared" si="19"/>
        <v>10454188.065467911</v>
      </c>
      <c r="I81">
        <f>'OLD-21'!T81+'OLD-22'!T81</f>
        <v>114173.21094745604</v>
      </c>
      <c r="J81">
        <f>'NEW-21'!U81+'NEW-22'!U81</f>
        <v>10074225.854478817</v>
      </c>
      <c r="K81">
        <f>'NEW-21'!Y81+'NEW-22'!Y81</f>
        <v>361336.22791847104</v>
      </c>
      <c r="L81">
        <f t="shared" si="20"/>
        <v>10435562.082397288</v>
      </c>
      <c r="M81">
        <f>'NEW-21'!T81+'NEW-22'!T81</f>
        <v>111853.94758528037</v>
      </c>
      <c r="N81">
        <f>'CUR-21'!U81+'CUR-22'!U81</f>
        <v>10064187.826120777</v>
      </c>
      <c r="O81">
        <f>'CUR-21'!Y81+'CUR-22'!Y81</f>
        <v>356612.45844817755</v>
      </c>
      <c r="P81">
        <f t="shared" si="21"/>
        <v>10420800.284568954</v>
      </c>
      <c r="Q81">
        <f>'CUR-21'!T81+'CUR-22'!T81</f>
        <v>112930.63364919457</v>
      </c>
      <c r="R81">
        <f t="shared" si="24"/>
        <v>112930.63364919457</v>
      </c>
      <c r="S81">
        <f t="shared" si="22"/>
        <v>10420800.284568954</v>
      </c>
      <c r="T81">
        <f t="shared" si="25"/>
        <v>0.99640104638905014</v>
      </c>
      <c r="U81">
        <f t="shared" si="26"/>
        <v>3.6119528617442054E-3</v>
      </c>
      <c r="V81">
        <f t="shared" si="23"/>
        <v>10159042.874123849</v>
      </c>
      <c r="W81">
        <f t="shared" si="27"/>
        <v>0</v>
      </c>
      <c r="X81">
        <f t="shared" si="28"/>
        <v>0</v>
      </c>
      <c r="Y81">
        <f t="shared" si="29"/>
        <v>10271973.507773044</v>
      </c>
      <c r="Z81">
        <f t="shared" si="30"/>
        <v>0</v>
      </c>
      <c r="AA81">
        <f t="shared" si="31"/>
        <v>0</v>
      </c>
      <c r="AB81">
        <f t="shared" si="32"/>
        <v>58457.92416707454</v>
      </c>
      <c r="AC81">
        <f t="shared" si="33"/>
        <v>430.66656737542507</v>
      </c>
      <c r="AD81" t="b">
        <f t="shared" si="34"/>
        <v>1</v>
      </c>
      <c r="AE81" t="b">
        <f>AND(ABS(AA81-(AA80+W81-Z81))&lt;=0.000000000001*(AA80+ABS(W81)+Z81),IF(A81&gt;group!$AJ$65,AA81=0,TRUE))</f>
        <v>1</v>
      </c>
      <c r="AF81" t="b">
        <f t="shared" si="35"/>
        <v>1</v>
      </c>
      <c r="AG81" t="b">
        <f>IF(S81&gt;0,IF(group!$AJ$38&gt;0,ABS(AB81/S81-group!$AJ$38/S2)&lt;=0.000000000001*MAX(ABS(AB81/S81),ABS(group!$AJ$38/S2)),TRUE),AB81=0)</f>
        <v>1</v>
      </c>
    </row>
    <row r="82" spans="1:33" x14ac:dyDescent="0.35">
      <c r="A82">
        <v>80</v>
      </c>
      <c r="B82">
        <f>'REC-21'!U82+'REC-22'!U82</f>
        <v>10941653.794204056</v>
      </c>
      <c r="C82">
        <f>'REC-21'!Y82+'REC-22'!Y82</f>
        <v>384896.86139357381</v>
      </c>
      <c r="D82">
        <f t="shared" si="18"/>
        <v>11326550.655597631</v>
      </c>
      <c r="E82">
        <f>'REC-21'!T82+'REC-22'!T82</f>
        <v>117900.23276588443</v>
      </c>
      <c r="F82">
        <f>'OLD-21'!U82+'OLD-22'!U82</f>
        <v>10007810.253831085</v>
      </c>
      <c r="G82">
        <f>'OLD-21'!Y82+'OLD-22'!Y82</f>
        <v>365133.30246299499</v>
      </c>
      <c r="H82">
        <f t="shared" si="19"/>
        <v>10372943.55629408</v>
      </c>
      <c r="I82">
        <f>'OLD-21'!T82+'OLD-22'!T82</f>
        <v>113723.40876895495</v>
      </c>
      <c r="J82">
        <f>'NEW-21'!U82+'NEW-22'!U82</f>
        <v>9996885.0424841791</v>
      </c>
      <c r="K82">
        <f>'NEW-21'!Y82+'NEW-22'!Y82</f>
        <v>359785.75555263506</v>
      </c>
      <c r="L82">
        <f t="shared" si="20"/>
        <v>10356670.798036814</v>
      </c>
      <c r="M82">
        <f>'NEW-21'!T82+'NEW-22'!T82</f>
        <v>111430.90540641153</v>
      </c>
      <c r="N82">
        <f>'CUR-21'!U82+'CUR-22'!U82</f>
        <v>9989084.3145994879</v>
      </c>
      <c r="O82">
        <f>'CUR-21'!Y82+'CUR-22'!Y82</f>
        <v>355175.97884620912</v>
      </c>
      <c r="P82">
        <f t="shared" si="21"/>
        <v>10344260.293445697</v>
      </c>
      <c r="Q82">
        <f>'CUR-21'!T82+'CUR-22'!T82</f>
        <v>112504.08929516762</v>
      </c>
      <c r="R82">
        <f t="shared" si="24"/>
        <v>112504.08929516762</v>
      </c>
      <c r="S82">
        <f t="shared" si="22"/>
        <v>10344260.293445697</v>
      </c>
      <c r="T82">
        <f t="shared" si="25"/>
        <v>0.99639500922151525</v>
      </c>
      <c r="U82">
        <f t="shared" si="26"/>
        <v>3.6180337568143539E-3</v>
      </c>
      <c r="V82">
        <f t="shared" si="23"/>
        <v>10082887.501291336</v>
      </c>
      <c r="W82">
        <f t="shared" si="27"/>
        <v>0</v>
      </c>
      <c r="X82">
        <f t="shared" si="28"/>
        <v>0</v>
      </c>
      <c r="Y82">
        <f t="shared" si="29"/>
        <v>10195391.590586504</v>
      </c>
      <c r="Z82">
        <f t="shared" si="30"/>
        <v>0</v>
      </c>
      <c r="AA82">
        <f t="shared" si="31"/>
        <v>0</v>
      </c>
      <c r="AB82">
        <f t="shared" si="32"/>
        <v>58028.555128742861</v>
      </c>
      <c r="AC82">
        <f t="shared" si="33"/>
        <v>429.36903833167889</v>
      </c>
      <c r="AD82" t="b">
        <f t="shared" si="34"/>
        <v>1</v>
      </c>
      <c r="AE82" t="b">
        <f>AND(ABS(AA82-(AA81+W82-Z82))&lt;=0.000000000001*(AA81+ABS(W82)+Z82),IF(A82&gt;group!$AJ$65,AA82=0,TRUE))</f>
        <v>1</v>
      </c>
      <c r="AF82" t="b">
        <f t="shared" si="35"/>
        <v>1</v>
      </c>
      <c r="AG82" t="b">
        <f>IF(S82&gt;0,IF(group!$AJ$38&gt;0,ABS(AB82/S82-group!$AJ$38/S2)&lt;=0.000000000001*MAX(ABS(AB82/S82),ABS(group!$AJ$38/S2)),TRUE),AB82=0)</f>
        <v>1</v>
      </c>
    </row>
    <row r="83" spans="1:33" x14ac:dyDescent="0.35">
      <c r="A83">
        <v>81</v>
      </c>
      <c r="B83">
        <f>'REC-21'!U83+'REC-22'!U83</f>
        <v>10860487.265601087</v>
      </c>
      <c r="C83">
        <f>'REC-21'!Y83+'REC-22'!Y83</f>
        <v>383098.87191479828</v>
      </c>
      <c r="D83">
        <f t="shared" si="18"/>
        <v>11243586.137515886</v>
      </c>
      <c r="E83">
        <f>'REC-21'!T83+'REC-22'!T83</f>
        <v>117479.11860987177</v>
      </c>
      <c r="F83">
        <f>'OLD-21'!U83+'OLD-22'!U83</f>
        <v>9928451.5092029348</v>
      </c>
      <c r="G83">
        <f>'OLD-21'!Y83+'OLD-22'!Y83</f>
        <v>363248.82088994759</v>
      </c>
      <c r="H83">
        <f t="shared" si="19"/>
        <v>10291700.330092883</v>
      </c>
      <c r="I83">
        <f>'OLD-21'!T83+'OLD-22'!T83</f>
        <v>113275.3962564785</v>
      </c>
      <c r="J83">
        <f>'NEW-21'!U83+'NEW-22'!U83</f>
        <v>9919757.4242587667</v>
      </c>
      <c r="K83">
        <f>'NEW-21'!Y83+'NEW-22'!Y83</f>
        <v>358012.74807139253</v>
      </c>
      <c r="L83">
        <f t="shared" si="20"/>
        <v>10277770.17233016</v>
      </c>
      <c r="M83">
        <f>'NEW-21'!T83+'NEW-22'!T83</f>
        <v>111009.47895404871</v>
      </c>
      <c r="N83">
        <f>'CUR-21'!U83+'CUR-22'!U83</f>
        <v>9914191.2425581738</v>
      </c>
      <c r="O83">
        <f>'CUR-21'!Y83+'CUR-22'!Y83</f>
        <v>353522.04061796993</v>
      </c>
      <c r="P83">
        <f t="shared" si="21"/>
        <v>10267713.283176145</v>
      </c>
      <c r="Q83">
        <f>'CUR-21'!T83+'CUR-22'!T83</f>
        <v>112079.17205929672</v>
      </c>
      <c r="R83">
        <f t="shared" si="24"/>
        <v>112079.17205929672</v>
      </c>
      <c r="S83">
        <f t="shared" si="22"/>
        <v>10267713.283176145</v>
      </c>
      <c r="T83">
        <f t="shared" si="25"/>
        <v>0.99638906237171154</v>
      </c>
      <c r="U83">
        <f t="shared" si="26"/>
        <v>3.6240237520204222E-3</v>
      </c>
      <c r="V83">
        <f t="shared" si="23"/>
        <v>10006942.77544402</v>
      </c>
      <c r="W83">
        <f t="shared" si="27"/>
        <v>0</v>
      </c>
      <c r="X83">
        <f t="shared" si="28"/>
        <v>0</v>
      </c>
      <c r="Y83">
        <f t="shared" si="29"/>
        <v>10119021.947503317</v>
      </c>
      <c r="Z83">
        <f t="shared" si="30"/>
        <v>0</v>
      </c>
      <c r="AA83">
        <f t="shared" si="31"/>
        <v>0</v>
      </c>
      <c r="AB83">
        <f t="shared" si="32"/>
        <v>57599.146714863171</v>
      </c>
      <c r="AC83">
        <f t="shared" si="33"/>
        <v>429.40841387968976</v>
      </c>
      <c r="AD83" t="b">
        <f t="shared" si="34"/>
        <v>1</v>
      </c>
      <c r="AE83" t="b">
        <f>AND(ABS(AA83-(AA82+W83-Z83))&lt;=0.000000000001*(AA82+ABS(W83)+Z83),IF(A83&gt;group!$AJ$65,AA83=0,TRUE))</f>
        <v>1</v>
      </c>
      <c r="AF83" t="b">
        <f t="shared" si="35"/>
        <v>1</v>
      </c>
      <c r="AG83" t="b">
        <f>IF(S83&gt;0,IF(group!$AJ$38&gt;0,ABS(AB83/S83-group!$AJ$38/S2)&lt;=0.000000000001*MAX(ABS(AB83/S83),ABS(group!$AJ$38/S2)),TRUE),AB83=0)</f>
        <v>1</v>
      </c>
    </row>
    <row r="84" spans="1:33" x14ac:dyDescent="0.35">
      <c r="A84">
        <v>82</v>
      </c>
      <c r="B84">
        <f>'REC-21'!U84+'REC-22'!U84</f>
        <v>10779578.314803323</v>
      </c>
      <c r="C84">
        <f>'REC-21'!Y84+'REC-22'!Y84</f>
        <v>381320.74214328744</v>
      </c>
      <c r="D84">
        <f t="shared" si="18"/>
        <v>11160899.056946611</v>
      </c>
      <c r="E84">
        <f>'REC-21'!T84+'REC-22'!T84</f>
        <v>117022.51373658978</v>
      </c>
      <c r="F84">
        <f>'OLD-21'!U84+'OLD-22'!U84</f>
        <v>9849363.5368517321</v>
      </c>
      <c r="G84">
        <f>'OLD-21'!Y84+'OLD-22'!Y84</f>
        <v>361385.21120121202</v>
      </c>
      <c r="H84">
        <f t="shared" si="19"/>
        <v>10210748.748052943</v>
      </c>
      <c r="I84">
        <f>'OLD-21'!T84+'OLD-22'!T84</f>
        <v>112788.15032354463</v>
      </c>
      <c r="J84">
        <f>'NEW-21'!U84+'NEW-22'!U84</f>
        <v>9842879.465980839</v>
      </c>
      <c r="K84">
        <f>'NEW-21'!Y84+'NEW-22'!Y84</f>
        <v>356259.24971364241</v>
      </c>
      <c r="L84">
        <f t="shared" si="20"/>
        <v>10199138.715694482</v>
      </c>
      <c r="M84">
        <f>'NEW-21'!T84+'NEW-22'!T84</f>
        <v>110550.90286015446</v>
      </c>
      <c r="N84">
        <f>'CUR-21'!U84+'CUR-22'!U84</f>
        <v>9839544.865032861</v>
      </c>
      <c r="O84">
        <f>'CUR-21'!Y84+'CUR-22'!Y84</f>
        <v>351887.13275989186</v>
      </c>
      <c r="P84">
        <f t="shared" si="21"/>
        <v>10191431.997792752</v>
      </c>
      <c r="Q84">
        <f>'CUR-21'!T84+'CUR-22'!T84</f>
        <v>111617.11653649042</v>
      </c>
      <c r="R84">
        <f t="shared" si="24"/>
        <v>111617.11653649042</v>
      </c>
      <c r="S84">
        <f t="shared" si="22"/>
        <v>10191431.997792752</v>
      </c>
      <c r="T84">
        <f t="shared" si="25"/>
        <v>0.99638320475536246</v>
      </c>
      <c r="U84">
        <f t="shared" si="26"/>
        <v>3.6299239362687086E-3</v>
      </c>
      <c r="V84">
        <f t="shared" si="23"/>
        <v>9931244.9383739699</v>
      </c>
      <c r="W84">
        <f t="shared" si="27"/>
        <v>0</v>
      </c>
      <c r="X84">
        <f t="shared" si="28"/>
        <v>0</v>
      </c>
      <c r="Y84">
        <f t="shared" si="29"/>
        <v>10042862.05491046</v>
      </c>
      <c r="Z84">
        <f t="shared" si="30"/>
        <v>0</v>
      </c>
      <c r="AA84">
        <f t="shared" si="31"/>
        <v>0</v>
      </c>
      <c r="AB84">
        <f t="shared" si="32"/>
        <v>57171.228947077863</v>
      </c>
      <c r="AC84">
        <f t="shared" si="33"/>
        <v>427.91776778530766</v>
      </c>
      <c r="AD84" t="b">
        <f t="shared" si="34"/>
        <v>1</v>
      </c>
      <c r="AE84" t="b">
        <f>AND(ABS(AA84-(AA83+W84-Z84))&lt;=0.000000000001*(AA83+ABS(W84)+Z84),IF(A84&gt;group!$AJ$65,AA84=0,TRUE))</f>
        <v>1</v>
      </c>
      <c r="AF84" t="b">
        <f t="shared" si="35"/>
        <v>1</v>
      </c>
      <c r="AG84" t="b">
        <f>IF(S84&gt;0,IF(group!$AJ$38&gt;0,ABS(AB84/S84-group!$AJ$38/S2)&lt;=0.000000000001*MAX(ABS(AB84/S84),ABS(group!$AJ$38/S2)),TRUE),AB84=0)</f>
        <v>1</v>
      </c>
    </row>
    <row r="85" spans="1:33" x14ac:dyDescent="0.35">
      <c r="A85">
        <v>83</v>
      </c>
      <c r="B85">
        <f>'REC-21'!U85+'REC-22'!U85</f>
        <v>10698923.772242434</v>
      </c>
      <c r="C85">
        <f>'REC-21'!Y85+'REC-22'!Y85</f>
        <v>379562.39738783427</v>
      </c>
      <c r="D85">
        <f t="shared" si="18"/>
        <v>11078486.169630269</v>
      </c>
      <c r="E85">
        <f>'REC-21'!T85+'REC-22'!T85</f>
        <v>116567.72367629314</v>
      </c>
      <c r="F85">
        <f>'OLD-21'!U85+'OLD-22'!U85</f>
        <v>9770543.3375441413</v>
      </c>
      <c r="G85">
        <f>'OLD-21'!Y85+'OLD-22'!Y85</f>
        <v>359542.4003403394</v>
      </c>
      <c r="H85">
        <f t="shared" si="19"/>
        <v>10130085.737884481</v>
      </c>
      <c r="I85">
        <f>'OLD-21'!T85+'OLD-22'!T85</f>
        <v>112303.04840603856</v>
      </c>
      <c r="J85">
        <f>'NEW-21'!U85+'NEW-22'!U85</f>
        <v>9766248.3284990713</v>
      </c>
      <c r="K85">
        <f>'NEW-21'!Y85+'NEW-22'!Y85</f>
        <v>354525.19502960681</v>
      </c>
      <c r="L85">
        <f t="shared" si="20"/>
        <v>10120773.523528678</v>
      </c>
      <c r="M85">
        <f>'NEW-21'!T85+'NEW-22'!T85</f>
        <v>110094.26419494938</v>
      </c>
      <c r="N85">
        <f>'CUR-21'!U85+'CUR-22'!U85</f>
        <v>9765142.1267750897</v>
      </c>
      <c r="O85">
        <f>'CUR-21'!Y85+'CUR-22'!Y85</f>
        <v>350271.1893783845</v>
      </c>
      <c r="P85">
        <f t="shared" si="21"/>
        <v>10115413.316153474</v>
      </c>
      <c r="Q85">
        <f>'CUR-21'!T85+'CUR-22'!T85</f>
        <v>111157.0097600358</v>
      </c>
      <c r="R85">
        <f t="shared" si="24"/>
        <v>111157.0097600358</v>
      </c>
      <c r="S85">
        <f t="shared" si="22"/>
        <v>10115413.316153474</v>
      </c>
      <c r="T85">
        <f t="shared" si="25"/>
        <v>0.99637743529999223</v>
      </c>
      <c r="U85">
        <f t="shared" si="26"/>
        <v>3.6357353866782738E-3</v>
      </c>
      <c r="V85">
        <f t="shared" si="23"/>
        <v>9855791.1697962862</v>
      </c>
      <c r="W85">
        <f t="shared" si="27"/>
        <v>0</v>
      </c>
      <c r="X85">
        <f t="shared" si="28"/>
        <v>0</v>
      </c>
      <c r="Y85">
        <f t="shared" si="29"/>
        <v>9966948.1795563214</v>
      </c>
      <c r="Z85">
        <f t="shared" si="30"/>
        <v>0</v>
      </c>
      <c r="AA85">
        <f t="shared" si="31"/>
        <v>0</v>
      </c>
      <c r="AB85">
        <f t="shared" si="32"/>
        <v>56744.784316608326</v>
      </c>
      <c r="AC85">
        <f t="shared" si="33"/>
        <v>426.44463046953751</v>
      </c>
      <c r="AD85" t="b">
        <f t="shared" si="34"/>
        <v>1</v>
      </c>
      <c r="AE85" t="b">
        <f>AND(ABS(AA85-(AA84+W85-Z85))&lt;=0.000000000001*(AA84+ABS(W85)+Z85),IF(A85&gt;group!$AJ$65,AA85=0,TRUE))</f>
        <v>1</v>
      </c>
      <c r="AF85" t="b">
        <f t="shared" si="35"/>
        <v>1</v>
      </c>
      <c r="AG85" t="b">
        <f>IF(S85&gt;0,IF(group!$AJ$38&gt;0,ABS(AB85/S85-group!$AJ$38/S2)&lt;=0.000000000001*MAX(ABS(AB85/S85),ABS(group!$AJ$38/S2)),TRUE),AB85=0)</f>
        <v>1</v>
      </c>
    </row>
    <row r="86" spans="1:33" x14ac:dyDescent="0.35">
      <c r="A86">
        <v>84</v>
      </c>
      <c r="B86">
        <f>'REC-21'!U86+'REC-22'!U86</f>
        <v>10618520.507722571</v>
      </c>
      <c r="C86">
        <f>'REC-21'!Y86+'REC-22'!Y86</f>
        <v>377700.69629417232</v>
      </c>
      <c r="D86">
        <f t="shared" si="18"/>
        <v>10996221.204016743</v>
      </c>
      <c r="E86">
        <f>'REC-21'!T86+'REC-22'!T86</f>
        <v>116114.74108045711</v>
      </c>
      <c r="F86">
        <f>'OLD-21'!U86+'OLD-22'!U86</f>
        <v>9691987.9470528346</v>
      </c>
      <c r="G86">
        <f>'OLD-21'!Y86+'OLD-22'!Y86</f>
        <v>357590.94160058611</v>
      </c>
      <c r="H86">
        <f t="shared" si="19"/>
        <v>10049578.88865342</v>
      </c>
      <c r="I86">
        <f>'OLD-21'!T86+'OLD-22'!T86</f>
        <v>111820.08088866834</v>
      </c>
      <c r="J86">
        <f>'NEW-21'!U86+'NEW-22'!U86</f>
        <v>9689861.2060024776</v>
      </c>
      <c r="K86">
        <f>'NEW-21'!Y86+'NEW-22'!Y86</f>
        <v>352688.21438675415</v>
      </c>
      <c r="L86">
        <f t="shared" si="20"/>
        <v>10042549.420389231</v>
      </c>
      <c r="M86">
        <f>'NEW-21'!T86+'NEW-22'!T86</f>
        <v>109639.55461796263</v>
      </c>
      <c r="N86">
        <f>'CUR-21'!U86+'CUR-22'!U86</f>
        <v>9690980.0087933913</v>
      </c>
      <c r="O86">
        <f>'CUR-21'!Y86+'CUR-22'!Y86</f>
        <v>348547.75732192484</v>
      </c>
      <c r="P86">
        <f t="shared" si="21"/>
        <v>10039527.766115315</v>
      </c>
      <c r="Q86">
        <f>'CUR-21'!T86+'CUR-22'!T86</f>
        <v>110698.84335264863</v>
      </c>
      <c r="R86">
        <f t="shared" si="24"/>
        <v>110698.84335264863</v>
      </c>
      <c r="S86">
        <f t="shared" si="22"/>
        <v>10039527.766115315</v>
      </c>
      <c r="T86">
        <f t="shared" si="25"/>
        <v>0.99637175294480529</v>
      </c>
      <c r="U86">
        <f t="shared" si="26"/>
        <v>3.6414591687001785E-3</v>
      </c>
      <c r="V86">
        <f t="shared" si="23"/>
        <v>9780578.6822455954</v>
      </c>
      <c r="W86">
        <f t="shared" si="27"/>
        <v>0</v>
      </c>
      <c r="X86">
        <f t="shared" si="28"/>
        <v>0</v>
      </c>
      <c r="Y86">
        <f t="shared" si="29"/>
        <v>9891277.5255982447</v>
      </c>
      <c r="Z86">
        <f t="shared" si="30"/>
        <v>0</v>
      </c>
      <c r="AA86">
        <f t="shared" si="31"/>
        <v>0</v>
      </c>
      <c r="AB86">
        <f t="shared" si="32"/>
        <v>56319.086519091143</v>
      </c>
      <c r="AC86">
        <f t="shared" si="33"/>
        <v>425.69779751718306</v>
      </c>
      <c r="AD86" t="b">
        <f t="shared" si="34"/>
        <v>1</v>
      </c>
      <c r="AE86" t="b">
        <f>AND(ABS(AA86-(AA85+W86-Z86))&lt;=0.000000000001*(AA85+ABS(W86)+Z86),IF(A86&gt;group!$AJ$65,AA86=0,TRUE))</f>
        <v>1</v>
      </c>
      <c r="AF86" t="b">
        <f t="shared" si="35"/>
        <v>1</v>
      </c>
      <c r="AG86" t="b">
        <f>IF(S86&gt;0,IF(group!$AJ$38&gt;0,ABS(AB86/S86-group!$AJ$38/S2)&lt;=0.000000000001*MAX(ABS(AB86/S86),ABS(group!$AJ$38/S2)),TRUE),AB86=0)</f>
        <v>1</v>
      </c>
    </row>
    <row r="87" spans="1:33" x14ac:dyDescent="0.35">
      <c r="A87">
        <v>85</v>
      </c>
      <c r="B87">
        <f>'REC-21'!U87+'REC-22'!U87</f>
        <v>10537422.588331081</v>
      </c>
      <c r="C87">
        <f>'REC-21'!Y87+'REC-22'!Y87</f>
        <v>375913.40432706627</v>
      </c>
      <c r="D87">
        <f t="shared" si="18"/>
        <v>10913335.992658148</v>
      </c>
      <c r="E87">
        <f>'REC-21'!T87+'REC-22'!T87</f>
        <v>116603.25664781194</v>
      </c>
      <c r="F87">
        <f>'OLD-21'!U87+'OLD-22'!U87</f>
        <v>9612761.4795680549</v>
      </c>
      <c r="G87">
        <f>'OLD-21'!Y87+'OLD-22'!Y87</f>
        <v>355711.61200199439</v>
      </c>
      <c r="H87">
        <f t="shared" si="19"/>
        <v>9968473.0915700495</v>
      </c>
      <c r="I87">
        <f>'OLD-21'!T87+'OLD-22'!T87</f>
        <v>112269.02694026567</v>
      </c>
      <c r="J87">
        <f>'NEW-21'!U87+'NEW-22'!U87</f>
        <v>9612811.4082690701</v>
      </c>
      <c r="K87">
        <f>'NEW-21'!Y87+'NEW-22'!Y87</f>
        <v>350919.7633607107</v>
      </c>
      <c r="L87">
        <f t="shared" si="20"/>
        <v>9963731.1716297809</v>
      </c>
      <c r="M87">
        <f>'NEW-21'!T87+'NEW-22'!T87</f>
        <v>110087.61263449029</v>
      </c>
      <c r="N87">
        <f>'CUR-21'!U87+'CUR-22'!U87</f>
        <v>9615935.9853617158</v>
      </c>
      <c r="O87">
        <f>'CUR-21'!Y87+'CUR-22'!Y87</f>
        <v>346892.14599932113</v>
      </c>
      <c r="P87">
        <f t="shared" si="21"/>
        <v>9962828.1313610375</v>
      </c>
      <c r="Q87">
        <f>'CUR-21'!T87+'CUR-22'!T87</f>
        <v>111357.94481669861</v>
      </c>
      <c r="R87">
        <f t="shared" si="24"/>
        <v>111357.94481669861</v>
      </c>
      <c r="S87">
        <f t="shared" si="22"/>
        <v>9962828.1313610375</v>
      </c>
      <c r="T87">
        <f t="shared" si="25"/>
        <v>0.99636615664056405</v>
      </c>
      <c r="U87">
        <f t="shared" si="26"/>
        <v>3.6470963362384978E-3</v>
      </c>
      <c r="V87">
        <f t="shared" si="23"/>
        <v>9704485.3169546556</v>
      </c>
      <c r="W87">
        <f t="shared" si="27"/>
        <v>0</v>
      </c>
      <c r="X87">
        <f t="shared" si="28"/>
        <v>0</v>
      </c>
      <c r="Y87">
        <f t="shared" si="29"/>
        <v>9815843.2617713548</v>
      </c>
      <c r="Z87">
        <f t="shared" si="30"/>
        <v>0</v>
      </c>
      <c r="AA87">
        <f t="shared" si="31"/>
        <v>0</v>
      </c>
      <c r="AB87">
        <f t="shared" si="32"/>
        <v>55888.821922355004</v>
      </c>
      <c r="AC87">
        <f t="shared" si="33"/>
        <v>430.26459673613863</v>
      </c>
      <c r="AD87" t="b">
        <f t="shared" si="34"/>
        <v>1</v>
      </c>
      <c r="AE87" t="b">
        <f>AND(ABS(AA87-(AA86+W87-Z87))&lt;=0.000000000001*(AA86+ABS(W87)+Z87),IF(A87&gt;group!$AJ$65,AA87=0,TRUE))</f>
        <v>1</v>
      </c>
      <c r="AF87" t="b">
        <f t="shared" si="35"/>
        <v>1</v>
      </c>
      <c r="AG87" t="b">
        <f>IF(S87&gt;0,IF(group!$AJ$38&gt;0,ABS(AB87/S87-group!$AJ$38/S2)&lt;=0.000000000001*MAX(ABS(AB87/S87),ABS(group!$AJ$38/S2)),TRUE),AB87=0)</f>
        <v>1</v>
      </c>
    </row>
    <row r="88" spans="1:33" x14ac:dyDescent="0.35">
      <c r="A88">
        <v>86</v>
      </c>
      <c r="B88">
        <f>'REC-21'!U88+'REC-22'!U88</f>
        <v>10456576.884871645</v>
      </c>
      <c r="C88">
        <f>'REC-21'!Y88+'REC-22'!Y88</f>
        <v>374145.98227200285</v>
      </c>
      <c r="D88">
        <f t="shared" si="18"/>
        <v>10830722.867143648</v>
      </c>
      <c r="E88">
        <f>'REC-21'!T88+'REC-22'!T88</f>
        <v>116143.60411147363</v>
      </c>
      <c r="F88">
        <f>'OLD-21'!U88+'OLD-22'!U88</f>
        <v>9533803.1491122507</v>
      </c>
      <c r="G88">
        <f>'OLD-21'!Y88+'OLD-22'!Y88</f>
        <v>353853.25591256254</v>
      </c>
      <c r="H88">
        <f t="shared" si="19"/>
        <v>9887656.4050248135</v>
      </c>
      <c r="I88">
        <f>'OLD-21'!T88+'OLD-22'!T88</f>
        <v>111777.9511987454</v>
      </c>
      <c r="J88">
        <f>'NEW-21'!U88+'NEW-22'!U88</f>
        <v>9536008.3754567392</v>
      </c>
      <c r="K88">
        <f>'NEW-21'!Y88+'NEW-22'!Y88</f>
        <v>349170.91065228719</v>
      </c>
      <c r="L88">
        <f t="shared" si="20"/>
        <v>9885179.2861090265</v>
      </c>
      <c r="M88">
        <f>'NEW-21'!T88+'NEW-22'!T88</f>
        <v>109625.37398559565</v>
      </c>
      <c r="N88">
        <f>'CUR-21'!U88+'CUR-22'!U88</f>
        <v>9541134.9393129237</v>
      </c>
      <c r="O88">
        <f>'CUR-21'!Y88+'CUR-22'!Y88</f>
        <v>345255.65626131301</v>
      </c>
      <c r="P88">
        <f t="shared" si="21"/>
        <v>9886390.5955742374</v>
      </c>
      <c r="Q88">
        <f>'CUR-21'!T88+'CUR-22'!T88</f>
        <v>110891.10715540423</v>
      </c>
      <c r="R88">
        <f t="shared" si="24"/>
        <v>110891.10715540423</v>
      </c>
      <c r="S88">
        <f t="shared" si="22"/>
        <v>9886390.5955742374</v>
      </c>
      <c r="T88">
        <f t="shared" si="25"/>
        <v>0.99636064534947266</v>
      </c>
      <c r="U88">
        <f t="shared" si="26"/>
        <v>3.6526479317644522E-3</v>
      </c>
      <c r="V88">
        <f t="shared" si="23"/>
        <v>9628636.2318478618</v>
      </c>
      <c r="W88">
        <f t="shared" si="27"/>
        <v>0</v>
      </c>
      <c r="X88">
        <f t="shared" si="28"/>
        <v>0</v>
      </c>
      <c r="Y88">
        <f t="shared" si="29"/>
        <v>9739527.3390032668</v>
      </c>
      <c r="Z88">
        <f t="shared" si="30"/>
        <v>0</v>
      </c>
      <c r="AA88">
        <f t="shared" si="31"/>
        <v>0</v>
      </c>
      <c r="AB88">
        <f t="shared" si="32"/>
        <v>55460.02763127166</v>
      </c>
      <c r="AC88">
        <f t="shared" si="33"/>
        <v>428.79429108334443</v>
      </c>
      <c r="AD88" t="b">
        <f t="shared" si="34"/>
        <v>1</v>
      </c>
      <c r="AE88" t="b">
        <f>AND(ABS(AA88-(AA87+W88-Z88))&lt;=0.000000000001*(AA87+ABS(W88)+Z88),IF(A88&gt;group!$AJ$65,AA88=0,TRUE))</f>
        <v>1</v>
      </c>
      <c r="AF88" t="b">
        <f t="shared" si="35"/>
        <v>1</v>
      </c>
      <c r="AG88" t="b">
        <f>IF(S88&gt;0,IF(group!$AJ$38&gt;0,ABS(AB88/S88-group!$AJ$38/S2)&lt;=0.000000000001*MAX(ABS(AB88/S88),ABS(group!$AJ$38/S2)),TRUE),AB88=0)</f>
        <v>1</v>
      </c>
    </row>
    <row r="89" spans="1:33" x14ac:dyDescent="0.35">
      <c r="A89">
        <v>87</v>
      </c>
      <c r="B89">
        <f>'REC-21'!U89+'REC-22'!U89</f>
        <v>10375980.349271841</v>
      </c>
      <c r="C89">
        <f>'REC-21'!Y89+'REC-22'!Y89</f>
        <v>372398.3617586199</v>
      </c>
      <c r="D89">
        <f t="shared" si="18"/>
        <v>10748378.711030461</v>
      </c>
      <c r="E89">
        <f>'REC-21'!T89+'REC-22'!T89</f>
        <v>115685.78143925441</v>
      </c>
      <c r="F89">
        <f>'OLD-21'!U89+'OLD-22'!U89</f>
        <v>9455110.0515718963</v>
      </c>
      <c r="G89">
        <f>'OLD-21'!Y89+'OLD-22'!Y89</f>
        <v>352015.80549676972</v>
      </c>
      <c r="H89">
        <f t="shared" si="19"/>
        <v>9807125.8570686653</v>
      </c>
      <c r="I89">
        <f>'OLD-21'!T89+'OLD-22'!T89</f>
        <v>111289.04480355739</v>
      </c>
      <c r="J89">
        <f>'NEW-21'!U89+'NEW-22'!U89</f>
        <v>9459449.3620965593</v>
      </c>
      <c r="K89">
        <f>'NEW-21'!Y89+'NEW-22'!Y89</f>
        <v>347441.59587616101</v>
      </c>
      <c r="L89">
        <f t="shared" si="20"/>
        <v>9806890.9579727203</v>
      </c>
      <c r="M89">
        <f>'NEW-21'!T89+'NEW-22'!T89</f>
        <v>109165.0952843382</v>
      </c>
      <c r="N89">
        <f>'CUR-21'!U89+'CUR-22'!U89</f>
        <v>9466573.9131401535</v>
      </c>
      <c r="O89">
        <f>'CUR-21'!Y89+'CUR-22'!Y89</f>
        <v>343638.22776565328</v>
      </c>
      <c r="P89">
        <f t="shared" si="21"/>
        <v>9810212.1409058068</v>
      </c>
      <c r="Q89">
        <f>'CUR-21'!T89+'CUR-22'!T89</f>
        <v>110426.24609165586</v>
      </c>
      <c r="R89">
        <f t="shared" si="24"/>
        <v>110426.24609165586</v>
      </c>
      <c r="S89">
        <f t="shared" si="22"/>
        <v>9810212.1409058068</v>
      </c>
      <c r="T89">
        <f t="shared" si="25"/>
        <v>0.99635521804505423</v>
      </c>
      <c r="U89">
        <f t="shared" si="26"/>
        <v>3.6581149864374218E-3</v>
      </c>
      <c r="V89">
        <f t="shared" si="23"/>
        <v>9553028.6923491582</v>
      </c>
      <c r="W89">
        <f t="shared" si="27"/>
        <v>0</v>
      </c>
      <c r="X89">
        <f t="shared" si="28"/>
        <v>0</v>
      </c>
      <c r="Y89">
        <f t="shared" si="29"/>
        <v>9663454.9384408146</v>
      </c>
      <c r="Z89">
        <f t="shared" si="30"/>
        <v>0</v>
      </c>
      <c r="AA89">
        <f t="shared" si="31"/>
        <v>0</v>
      </c>
      <c r="AB89">
        <f t="shared" si="32"/>
        <v>55032.686716508491</v>
      </c>
      <c r="AC89">
        <f t="shared" si="33"/>
        <v>427.34091476316826</v>
      </c>
      <c r="AD89" t="b">
        <f t="shared" si="34"/>
        <v>1</v>
      </c>
      <c r="AE89" t="b">
        <f>AND(ABS(AA89-(AA88+W89-Z89))&lt;=0.000000000001*(AA88+ABS(W89)+Z89),IF(A89&gt;group!$AJ$65,AA89=0,TRUE))</f>
        <v>1</v>
      </c>
      <c r="AF89" t="b">
        <f t="shared" si="35"/>
        <v>1</v>
      </c>
      <c r="AG89" t="b">
        <f>IF(S89&gt;0,IF(group!$AJ$38&gt;0,ABS(AB89/S89-group!$AJ$38/S2)&lt;=0.000000000001*MAX(ABS(AB89/S89),ABS(group!$AJ$38/S2)),TRUE),AB89=0)</f>
        <v>1</v>
      </c>
    </row>
    <row r="90" spans="1:33" x14ac:dyDescent="0.35">
      <c r="A90">
        <v>88</v>
      </c>
      <c r="B90">
        <f>'REC-21'!U90+'REC-22'!U90</f>
        <v>10295629.970668914</v>
      </c>
      <c r="C90">
        <f>'REC-21'!Y90+'REC-22'!Y90</f>
        <v>370670.4763955269</v>
      </c>
      <c r="D90">
        <f t="shared" si="18"/>
        <v>10666300.447064441</v>
      </c>
      <c r="E90">
        <f>'REC-21'!T90+'REC-22'!T90</f>
        <v>115229.78128151596</v>
      </c>
      <c r="F90">
        <f>'OLD-21'!U90+'OLD-22'!U90</f>
        <v>9376679.3160608206</v>
      </c>
      <c r="G90">
        <f>'OLD-21'!Y90+'OLD-22'!Y90</f>
        <v>350199.1947848163</v>
      </c>
      <c r="H90">
        <f t="shared" si="19"/>
        <v>9726878.5108456369</v>
      </c>
      <c r="I90">
        <f>'OLD-21'!T90+'OLD-22'!T90</f>
        <v>110802.29808517949</v>
      </c>
      <c r="J90">
        <f>'NEW-21'!U90+'NEW-22'!U90</f>
        <v>9383131.6543369703</v>
      </c>
      <c r="K90">
        <f>'NEW-21'!Y90+'NEW-22'!Y90</f>
        <v>345731.76039514027</v>
      </c>
      <c r="L90">
        <f t="shared" si="20"/>
        <v>9728863.4147321098</v>
      </c>
      <c r="M90">
        <f>'NEW-21'!T90+'NEW-22'!T90</f>
        <v>108706.76814626457</v>
      </c>
      <c r="N90">
        <f>'CUR-21'!U90+'CUR-22'!U90</f>
        <v>9392249.9837321639</v>
      </c>
      <c r="O90">
        <f>'CUR-21'!Y90+'CUR-22'!Y90</f>
        <v>342039.80209499178</v>
      </c>
      <c r="P90">
        <f t="shared" si="21"/>
        <v>9734289.7858271562</v>
      </c>
      <c r="Q90">
        <f>'CUR-21'!T90+'CUR-22'!T90</f>
        <v>109963.35318072219</v>
      </c>
      <c r="R90">
        <f t="shared" si="24"/>
        <v>109963.35318072219</v>
      </c>
      <c r="S90">
        <f t="shared" si="22"/>
        <v>9734289.7858271562</v>
      </c>
      <c r="T90">
        <f t="shared" si="25"/>
        <v>0.99634987371203876</v>
      </c>
      <c r="U90">
        <f t="shared" si="26"/>
        <v>3.6634985202157466E-3</v>
      </c>
      <c r="V90">
        <f t="shared" si="23"/>
        <v>9477659.995064782</v>
      </c>
      <c r="W90">
        <f t="shared" si="27"/>
        <v>0</v>
      </c>
      <c r="X90">
        <f t="shared" si="28"/>
        <v>0</v>
      </c>
      <c r="Y90">
        <f t="shared" si="29"/>
        <v>9587623.3482455034</v>
      </c>
      <c r="Z90">
        <f t="shared" si="30"/>
        <v>0</v>
      </c>
      <c r="AA90">
        <f t="shared" si="31"/>
        <v>0</v>
      </c>
      <c r="AB90">
        <f t="shared" si="32"/>
        <v>54606.782452481319</v>
      </c>
      <c r="AC90">
        <f t="shared" si="33"/>
        <v>425.90426402717276</v>
      </c>
      <c r="AD90" t="b">
        <f t="shared" si="34"/>
        <v>1</v>
      </c>
      <c r="AE90" t="b">
        <f>AND(ABS(AA90-(AA89+W90-Z90))&lt;=0.000000000001*(AA89+ABS(W90)+Z90),IF(A90&gt;group!$AJ$65,AA90=0,TRUE))</f>
        <v>1</v>
      </c>
      <c r="AF90" t="b">
        <f t="shared" si="35"/>
        <v>1</v>
      </c>
      <c r="AG90" t="b">
        <f>IF(S90&gt;0,IF(group!$AJ$38&gt;0,ABS(AB90/S90-group!$AJ$38/S2)&lt;=0.000000000001*MAX(ABS(AB90/S90),ABS(group!$AJ$38/S2)),TRUE),AB90=0)</f>
        <v>1</v>
      </c>
    </row>
    <row r="91" spans="1:33" x14ac:dyDescent="0.35">
      <c r="A91">
        <v>89</v>
      </c>
      <c r="B91">
        <f>'REC-21'!U91+'REC-22'!U91</f>
        <v>10215522.774786202</v>
      </c>
      <c r="C91">
        <f>'REC-21'!Y91+'REC-22'!Y91</f>
        <v>368962.26174019056</v>
      </c>
      <c r="D91">
        <f t="shared" si="18"/>
        <v>10584485.036526393</v>
      </c>
      <c r="E91">
        <f>'REC-21'!T91+'REC-22'!T91</f>
        <v>114775.59631837346</v>
      </c>
      <c r="F91">
        <f>'OLD-21'!U91+'OLD-22'!U91</f>
        <v>9298508.1043774411</v>
      </c>
      <c r="G91">
        <f>'OLD-21'!Y91+'OLD-22'!Y91</f>
        <v>348403.35964493616</v>
      </c>
      <c r="H91">
        <f t="shared" si="19"/>
        <v>9646911.4640223775</v>
      </c>
      <c r="I91">
        <f>'OLD-21'!T91+'OLD-22'!T91</f>
        <v>110317.70141753595</v>
      </c>
      <c r="J91">
        <f>'NEW-21'!U91+'NEW-22'!U91</f>
        <v>9307052.5694251209</v>
      </c>
      <c r="K91">
        <f>'NEW-21'!Y91+'NEW-22'!Y91</f>
        <v>344041.34729438822</v>
      </c>
      <c r="L91">
        <f t="shared" si="20"/>
        <v>9651093.9167195093</v>
      </c>
      <c r="M91">
        <f>'NEW-21'!T91+'NEW-22'!T91</f>
        <v>108250.38422307369</v>
      </c>
      <c r="N91">
        <f>'CUR-21'!U91+'CUR-22'!U91</f>
        <v>9318160.2617945466</v>
      </c>
      <c r="O91">
        <f>'CUR-21'!Y91+'CUR-22'!Y91</f>
        <v>340460.3227291106</v>
      </c>
      <c r="P91">
        <f t="shared" si="21"/>
        <v>9658620.5845236573</v>
      </c>
      <c r="Q91">
        <f>'CUR-21'!T91+'CUR-22'!T91</f>
        <v>109502.42001424221</v>
      </c>
      <c r="R91">
        <f t="shared" si="24"/>
        <v>109502.42001424221</v>
      </c>
      <c r="S91">
        <f t="shared" si="22"/>
        <v>9658620.5845236573</v>
      </c>
      <c r="T91">
        <f t="shared" si="25"/>
        <v>0.99634461134624419</v>
      </c>
      <c r="U91">
        <f t="shared" si="26"/>
        <v>3.6687995419744102E-3</v>
      </c>
      <c r="V91">
        <f t="shared" si="23"/>
        <v>9402527.4672710299</v>
      </c>
      <c r="W91">
        <f t="shared" si="27"/>
        <v>0</v>
      </c>
      <c r="X91">
        <f t="shared" si="28"/>
        <v>0</v>
      </c>
      <c r="Y91">
        <f t="shared" si="29"/>
        <v>9512029.8872852717</v>
      </c>
      <c r="Z91">
        <f t="shared" si="30"/>
        <v>0</v>
      </c>
      <c r="AA91">
        <f t="shared" si="31"/>
        <v>0</v>
      </c>
      <c r="AB91">
        <f t="shared" si="32"/>
        <v>54182.29831395184</v>
      </c>
      <c r="AC91">
        <f t="shared" si="33"/>
        <v>424.48413852947851</v>
      </c>
      <c r="AD91" t="b">
        <f t="shared" si="34"/>
        <v>1</v>
      </c>
      <c r="AE91" t="b">
        <f>AND(ABS(AA91-(AA90+W91-Z91))&lt;=0.000000000001*(AA90+ABS(W91)+Z91),IF(A91&gt;group!$AJ$65,AA91=0,TRUE))</f>
        <v>1</v>
      </c>
      <c r="AF91" t="b">
        <f t="shared" si="35"/>
        <v>1</v>
      </c>
      <c r="AG91" t="b">
        <f>IF(S91&gt;0,IF(group!$AJ$38&gt;0,ABS(AB91/S91-group!$AJ$38/S2)&lt;=0.000000000001*MAX(ABS(AB91/S91),ABS(group!$AJ$38/S2)),TRUE),AB91=0)</f>
        <v>1</v>
      </c>
    </row>
    <row r="92" spans="1:33" x14ac:dyDescent="0.35">
      <c r="A92">
        <v>90</v>
      </c>
      <c r="B92">
        <f>'REC-21'!U92+'REC-22'!U92</f>
        <v>10135655.823320698</v>
      </c>
      <c r="C92">
        <f>'REC-21'!Y92+'REC-22'!Y92</f>
        <v>367273.65526941267</v>
      </c>
      <c r="D92">
        <f t="shared" si="18"/>
        <v>10502929.47859011</v>
      </c>
      <c r="E92">
        <f>'REC-21'!T92+'REC-22'!T92</f>
        <v>114323.21925957422</v>
      </c>
      <c r="F92">
        <f>'OLD-21'!U92+'OLD-22'!U92</f>
        <v>9220593.6104715727</v>
      </c>
      <c r="G92">
        <f>'OLD-21'!Y92+'OLD-22'!Y92</f>
        <v>346628.23775628104</v>
      </c>
      <c r="H92">
        <f t="shared" si="19"/>
        <v>9567221.848227853</v>
      </c>
      <c r="I92">
        <f>'OLD-21'!T92+'OLD-22'!T92</f>
        <v>109835.2452178009</v>
      </c>
      <c r="J92">
        <f>'NEW-21'!U92+'NEW-22'!U92</f>
        <v>9231209.4551973231</v>
      </c>
      <c r="K92">
        <f>'NEW-21'!Y92+'NEW-22'!Y92</f>
        <v>342370.30135614227</v>
      </c>
      <c r="L92">
        <f t="shared" si="20"/>
        <v>9573579.7565534655</v>
      </c>
      <c r="M92">
        <f>'NEW-21'!T92+'NEW-22'!T92</f>
        <v>107795.93520245966</v>
      </c>
      <c r="N92">
        <f>'CUR-21'!U92+'CUR-22'!U92</f>
        <v>9244301.8912812918</v>
      </c>
      <c r="O92">
        <f>'CUR-21'!Y92+'CUR-22'!Y92</f>
        <v>338899.73501770367</v>
      </c>
      <c r="P92">
        <f t="shared" si="21"/>
        <v>9583201.6262989957</v>
      </c>
      <c r="Q92">
        <f>'CUR-21'!T92+'CUR-22'!T92</f>
        <v>109043.43822006774</v>
      </c>
      <c r="R92">
        <f t="shared" si="24"/>
        <v>109043.43822006774</v>
      </c>
      <c r="S92">
        <f t="shared" si="22"/>
        <v>9583201.6262989957</v>
      </c>
      <c r="T92">
        <f t="shared" si="25"/>
        <v>0.99633942995446145</v>
      </c>
      <c r="U92">
        <f t="shared" si="26"/>
        <v>3.6740190496182823E-3</v>
      </c>
      <c r="V92">
        <f t="shared" si="23"/>
        <v>9327628.4664110206</v>
      </c>
      <c r="W92">
        <f t="shared" si="27"/>
        <v>0</v>
      </c>
      <c r="X92">
        <f t="shared" si="28"/>
        <v>0</v>
      </c>
      <c r="Y92">
        <f t="shared" si="29"/>
        <v>9436671.9046310876</v>
      </c>
      <c r="Z92">
        <f t="shared" si="30"/>
        <v>0</v>
      </c>
      <c r="AA92">
        <f t="shared" si="31"/>
        <v>0</v>
      </c>
      <c r="AB92">
        <f t="shared" si="32"/>
        <v>53759.21797268615</v>
      </c>
      <c r="AC92">
        <f t="shared" si="33"/>
        <v>423.08034126568964</v>
      </c>
      <c r="AD92" t="b">
        <f t="shared" si="34"/>
        <v>1</v>
      </c>
      <c r="AE92" t="b">
        <f>AND(ABS(AA92-(AA91+W92-Z92))&lt;=0.000000000001*(AA91+ABS(W92)+Z92),IF(A92&gt;group!$AJ$65,AA92=0,TRUE))</f>
        <v>1</v>
      </c>
      <c r="AF92" t="b">
        <f t="shared" si="35"/>
        <v>1</v>
      </c>
      <c r="AG92" t="b">
        <f>IF(S92&gt;0,IF(group!$AJ$38&gt;0,ABS(AB92/S92-group!$AJ$38/S2)&lt;=0.000000000001*MAX(ABS(AB92/S92),ABS(group!$AJ$38/S2)),TRUE),AB92=0)</f>
        <v>1</v>
      </c>
    </row>
    <row r="93" spans="1:33" x14ac:dyDescent="0.35">
      <c r="A93">
        <v>91</v>
      </c>
      <c r="B93">
        <f>'REC-21'!U93+'REC-22'!U93</f>
        <v>10056026.213341599</v>
      </c>
      <c r="C93">
        <f>'REC-21'!Y93+'REC-22'!Y93</f>
        <v>365604.59635038517</v>
      </c>
      <c r="D93">
        <f t="shared" si="18"/>
        <v>10421630.809691984</v>
      </c>
      <c r="E93">
        <f>'REC-21'!T93+'REC-22'!T93</f>
        <v>113872.64284437701</v>
      </c>
      <c r="F93">
        <f>'OLD-21'!U93+'OLD-22'!U93</f>
        <v>9142933.0599205643</v>
      </c>
      <c r="G93">
        <f>'OLD-21'!Y93+'OLD-22'!Y93</f>
        <v>344873.76858229178</v>
      </c>
      <c r="H93">
        <f t="shared" si="19"/>
        <v>9487806.8285028562</v>
      </c>
      <c r="I93">
        <f>'OLD-21'!T93+'OLD-22'!T93</f>
        <v>109354.91994620275</v>
      </c>
      <c r="J93">
        <f>'NEW-21'!U93+'NEW-22'!U93</f>
        <v>9155599.6895783935</v>
      </c>
      <c r="K93">
        <f>'NEW-21'!Y93+'NEW-22'!Y93</f>
        <v>340718.56903492857</v>
      </c>
      <c r="L93">
        <f t="shared" si="20"/>
        <v>9496318.2586133219</v>
      </c>
      <c r="M93">
        <f>'NEW-21'!T93+'NEW-22'!T93</f>
        <v>107343.4128079556</v>
      </c>
      <c r="N93">
        <f>'CUR-21'!U93+'CUR-22'!U93</f>
        <v>9170672.0488364883</v>
      </c>
      <c r="O93">
        <f>'CUR-21'!Y93+'CUR-22'!Y93</f>
        <v>337357.98615370563</v>
      </c>
      <c r="P93">
        <f t="shared" si="21"/>
        <v>9508030.0349901933</v>
      </c>
      <c r="Q93">
        <f>'CUR-21'!T93+'CUR-22'!T93</f>
        <v>108586.3994621061</v>
      </c>
      <c r="R93">
        <f t="shared" si="24"/>
        <v>108586.3994621061</v>
      </c>
      <c r="S93">
        <f t="shared" si="22"/>
        <v>9508030.0349901933</v>
      </c>
      <c r="T93">
        <f t="shared" si="25"/>
        <v>0.9963343285543439</v>
      </c>
      <c r="U93">
        <f t="shared" si="26"/>
        <v>3.6791580301913651E-3</v>
      </c>
      <c r="V93">
        <f t="shared" si="23"/>
        <v>9252960.3796002027</v>
      </c>
      <c r="W93">
        <f t="shared" si="27"/>
        <v>0</v>
      </c>
      <c r="X93">
        <f t="shared" si="28"/>
        <v>0</v>
      </c>
      <c r="Y93">
        <f t="shared" si="29"/>
        <v>9361546.7790623084</v>
      </c>
      <c r="Z93">
        <f t="shared" si="30"/>
        <v>0</v>
      </c>
      <c r="AA93">
        <f t="shared" si="31"/>
        <v>0</v>
      </c>
      <c r="AB93">
        <f t="shared" si="32"/>
        <v>53337.525294173211</v>
      </c>
      <c r="AC93">
        <f t="shared" si="33"/>
        <v>421.69267851293989</v>
      </c>
      <c r="AD93" t="b">
        <f t="shared" si="34"/>
        <v>1</v>
      </c>
      <c r="AE93" t="b">
        <f>AND(ABS(AA93-(AA92+W93-Z93))&lt;=0.000000000001*(AA92+ABS(W93)+Z93),IF(A93&gt;group!$AJ$65,AA93=0,TRUE))</f>
        <v>1</v>
      </c>
      <c r="AF93" t="b">
        <f t="shared" si="35"/>
        <v>1</v>
      </c>
      <c r="AG93" t="b">
        <f>IF(S93&gt;0,IF(group!$AJ$38&gt;0,ABS(AB93/S93-group!$AJ$38/S2)&lt;=0.000000000001*MAX(ABS(AB93/S93),ABS(group!$AJ$38/S2)),TRUE),AB93=0)</f>
        <v>1</v>
      </c>
    </row>
    <row r="94" spans="1:33" x14ac:dyDescent="0.35">
      <c r="A94">
        <v>92</v>
      </c>
      <c r="B94">
        <f>'REC-21'!U94+'REC-22'!U94</f>
        <v>9976631.0766995158</v>
      </c>
      <c r="C94">
        <f>'REC-21'!Y94+'REC-22'!Y94</f>
        <v>363955.02621230425</v>
      </c>
      <c r="D94">
        <f t="shared" si="18"/>
        <v>10340586.102911821</v>
      </c>
      <c r="E94">
        <f>'REC-21'!T94+'REC-22'!T94</f>
        <v>113423.85984143155</v>
      </c>
      <c r="F94">
        <f>'OLD-21'!U94+'OLD-22'!U94</f>
        <v>9065523.7094146386</v>
      </c>
      <c r="G94">
        <f>'OLD-21'!Y94+'OLD-22'!Y94</f>
        <v>343139.89334461815</v>
      </c>
      <c r="H94">
        <f t="shared" si="19"/>
        <v>9408663.602759257</v>
      </c>
      <c r="I94">
        <f>'OLD-21'!T94+'OLD-22'!T94</f>
        <v>108876.71610582924</v>
      </c>
      <c r="J94">
        <f>'NEW-21'!U94+'NEW-22'!U94</f>
        <v>9080220.6800897475</v>
      </c>
      <c r="K94">
        <f>'NEW-21'!Y94+'NEW-22'!Y94</f>
        <v>339086.09843325661</v>
      </c>
      <c r="L94">
        <f t="shared" si="20"/>
        <v>9419306.7785230037</v>
      </c>
      <c r="M94">
        <f>'NEW-21'!T94+'NEW-22'!T94</f>
        <v>106892.80879877796</v>
      </c>
      <c r="N94">
        <f>'CUR-21'!U94+'CUR-22'!U94</f>
        <v>9097267.9432459492</v>
      </c>
      <c r="O94">
        <f>'CUR-21'!Y94+'CUR-22'!Y94</f>
        <v>335835.02514714224</v>
      </c>
      <c r="P94">
        <f t="shared" si="21"/>
        <v>9433102.9683930911</v>
      </c>
      <c r="Q94">
        <f>'CUR-21'!T94+'CUR-22'!T94</f>
        <v>108131.2954401639</v>
      </c>
      <c r="R94">
        <f t="shared" si="24"/>
        <v>108131.2954401639</v>
      </c>
      <c r="S94">
        <f t="shared" si="22"/>
        <v>9433102.9683930911</v>
      </c>
      <c r="T94">
        <f t="shared" si="25"/>
        <v>0.99632930617429316</v>
      </c>
      <c r="U94">
        <f t="shared" si="26"/>
        <v>3.6842174599898136E-3</v>
      </c>
      <c r="V94">
        <f t="shared" si="23"/>
        <v>9178520.6231405232</v>
      </c>
      <c r="W94">
        <f t="shared" si="27"/>
        <v>0</v>
      </c>
      <c r="X94">
        <f t="shared" si="28"/>
        <v>0</v>
      </c>
      <c r="Y94">
        <f t="shared" si="29"/>
        <v>9286651.9185806867</v>
      </c>
      <c r="Z94">
        <f t="shared" si="30"/>
        <v>0</v>
      </c>
      <c r="AA94">
        <f t="shared" si="31"/>
        <v>0</v>
      </c>
      <c r="AB94">
        <f t="shared" si="32"/>
        <v>52917.20433440194</v>
      </c>
      <c r="AC94">
        <f t="shared" si="33"/>
        <v>420.32095977127028</v>
      </c>
      <c r="AD94" t="b">
        <f t="shared" si="34"/>
        <v>1</v>
      </c>
      <c r="AE94" t="b">
        <f>AND(ABS(AA94-(AA93+W94-Z94))&lt;=0.000000000001*(AA93+ABS(W94)+Z94),IF(A94&gt;group!$AJ$65,AA94=0,TRUE))</f>
        <v>1</v>
      </c>
      <c r="AF94" t="b">
        <f t="shared" si="35"/>
        <v>1</v>
      </c>
      <c r="AG94" t="b">
        <f>IF(S94&gt;0,IF(group!$AJ$38&gt;0,ABS(AB94/S94-group!$AJ$38/S2)&lt;=0.000000000001*MAX(ABS(AB94/S94),ABS(group!$AJ$38/S2)),TRUE),AB94=0)</f>
        <v>1</v>
      </c>
    </row>
    <row r="95" spans="1:33" x14ac:dyDescent="0.35">
      <c r="A95">
        <v>93</v>
      </c>
      <c r="B95">
        <f>'REC-21'!U95+'REC-22'!U95</f>
        <v>9897467.579446245</v>
      </c>
      <c r="C95">
        <f>'REC-21'!Y95+'REC-22'!Y95</f>
        <v>362074.54084658198</v>
      </c>
      <c r="D95">
        <f t="shared" si="18"/>
        <v>10259542.120292827</v>
      </c>
      <c r="E95">
        <f>'REC-21'!T95+'REC-22'!T95</f>
        <v>112976.86304865898</v>
      </c>
      <c r="F95">
        <f>'OLD-21'!U95+'OLD-22'!U95</f>
        <v>8988362.846251253</v>
      </c>
      <c r="G95">
        <f>'OLD-21'!Y95+'OLD-22'!Y95</f>
        <v>341174.83639657398</v>
      </c>
      <c r="H95">
        <f t="shared" si="19"/>
        <v>9329537.6826478262</v>
      </c>
      <c r="I95">
        <f>'OLD-21'!T95+'OLD-22'!T95</f>
        <v>108400.62424243361</v>
      </c>
      <c r="J95">
        <f>'NEW-21'!U95+'NEW-22'!U95</f>
        <v>9005069.8633661121</v>
      </c>
      <c r="K95">
        <f>'NEW-21'!Y95+'NEW-22'!Y95</f>
        <v>337230.13881470182</v>
      </c>
      <c r="L95">
        <f t="shared" si="20"/>
        <v>9342300.0021808147</v>
      </c>
      <c r="M95">
        <f>'NEW-21'!T95+'NEW-22'!T95</f>
        <v>106444.11496967162</v>
      </c>
      <c r="N95">
        <f>'CUR-21'!U95+'CUR-22'!U95</f>
        <v>9024086.8148985989</v>
      </c>
      <c r="O95">
        <f>'CUR-21'!Y95+'CUR-22'!Y95</f>
        <v>334093.39844141761</v>
      </c>
      <c r="P95">
        <f t="shared" si="21"/>
        <v>9358180.2133400161</v>
      </c>
      <c r="Q95">
        <f>'CUR-21'!T95+'CUR-22'!T95</f>
        <v>107678.11788979125</v>
      </c>
      <c r="R95">
        <f t="shared" si="24"/>
        <v>107678.11788979125</v>
      </c>
      <c r="S95">
        <f t="shared" si="22"/>
        <v>9358180.2133400161</v>
      </c>
      <c r="T95">
        <f t="shared" si="25"/>
        <v>0.9963243618533455</v>
      </c>
      <c r="U95">
        <f t="shared" si="26"/>
        <v>3.6891983046738464E-3</v>
      </c>
      <c r="V95">
        <f t="shared" si="23"/>
        <v>9104306.6420430653</v>
      </c>
      <c r="W95">
        <f t="shared" si="27"/>
        <v>0</v>
      </c>
      <c r="X95">
        <f t="shared" si="28"/>
        <v>0</v>
      </c>
      <c r="Y95">
        <f t="shared" si="29"/>
        <v>9211984.759932857</v>
      </c>
      <c r="Z95">
        <f t="shared" si="30"/>
        <v>0</v>
      </c>
      <c r="AA95">
        <f t="shared" si="31"/>
        <v>0</v>
      </c>
      <c r="AB95">
        <f t="shared" si="32"/>
        <v>52496.907561248481</v>
      </c>
      <c r="AC95">
        <f t="shared" si="33"/>
        <v>420.29677315345907</v>
      </c>
      <c r="AD95" t="b">
        <f t="shared" si="34"/>
        <v>1</v>
      </c>
      <c r="AE95" t="b">
        <f>AND(ABS(AA95-(AA94+W95-Z95))&lt;=0.000000000001*(AA94+ABS(W95)+Z95),IF(A95&gt;group!$AJ$65,AA95=0,TRUE))</f>
        <v>1</v>
      </c>
      <c r="AF95" t="b">
        <f t="shared" si="35"/>
        <v>1</v>
      </c>
      <c r="AG95" t="b">
        <f>IF(S95&gt;0,IF(group!$AJ$38&gt;0,ABS(AB95/S95-group!$AJ$38/S2)&lt;=0.000000000001*MAX(ABS(AB95/S95),ABS(group!$AJ$38/S2)),TRUE),AB95=0)</f>
        <v>1</v>
      </c>
    </row>
    <row r="96" spans="1:33" x14ac:dyDescent="0.35">
      <c r="A96">
        <v>94</v>
      </c>
      <c r="B96">
        <f>'REC-21'!U96+'REC-22'!U96</f>
        <v>9818574.3301118556</v>
      </c>
      <c r="C96">
        <f>'REC-21'!Y96+'REC-22'!Y96</f>
        <v>360214.88542892039</v>
      </c>
      <c r="D96">
        <f t="shared" si="18"/>
        <v>10178789.215540776</v>
      </c>
      <c r="E96">
        <f>'REC-21'!T96+'REC-22'!T96</f>
        <v>112490.62939129538</v>
      </c>
      <c r="F96">
        <f>'OLD-21'!U96+'OLD-22'!U96</f>
        <v>8911491.5167306717</v>
      </c>
      <c r="G96">
        <f>'OLD-21'!Y96+'OLD-22'!Y96</f>
        <v>339231.87957423442</v>
      </c>
      <c r="H96">
        <f t="shared" si="19"/>
        <v>9250723.3963049054</v>
      </c>
      <c r="I96">
        <f>'OLD-21'!T96+'OLD-22'!T96</f>
        <v>107883.33212163195</v>
      </c>
      <c r="J96">
        <f>'NEW-21'!U96+'NEW-22'!U96</f>
        <v>8930186.12128748</v>
      </c>
      <c r="K96">
        <f>'NEW-21'!Y96+'NEW-22'!Y96</f>
        <v>335394.83415323717</v>
      </c>
      <c r="L96">
        <f t="shared" si="20"/>
        <v>9265580.9554407168</v>
      </c>
      <c r="M96">
        <f>'NEW-21'!T96+'NEW-22'!T96</f>
        <v>105956.31699253351</v>
      </c>
      <c r="N96">
        <f>'CUR-21'!U96+'CUR-22'!U96</f>
        <v>8951167.3766295314</v>
      </c>
      <c r="O96">
        <f>'CUR-21'!Y96+'CUR-22'!Y96</f>
        <v>332371.82376160612</v>
      </c>
      <c r="P96">
        <f t="shared" si="21"/>
        <v>9283539.200391138</v>
      </c>
      <c r="Q96">
        <f>'CUR-21'!T96+'CUR-22'!T96</f>
        <v>107185.85242390458</v>
      </c>
      <c r="R96">
        <f t="shared" si="24"/>
        <v>107185.85242390458</v>
      </c>
      <c r="S96">
        <f t="shared" si="22"/>
        <v>9283539.200391138</v>
      </c>
      <c r="T96">
        <f t="shared" si="25"/>
        <v>0.99631949464106728</v>
      </c>
      <c r="U96">
        <f t="shared" si="26"/>
        <v>3.6941015193712179E-3</v>
      </c>
      <c r="V96">
        <f t="shared" si="23"/>
        <v>9030357.0671980586</v>
      </c>
      <c r="W96">
        <f t="shared" si="27"/>
        <v>0</v>
      </c>
      <c r="X96">
        <f t="shared" si="28"/>
        <v>0</v>
      </c>
      <c r="Y96">
        <f t="shared" si="29"/>
        <v>9137542.9196219631</v>
      </c>
      <c r="Z96">
        <f t="shared" si="30"/>
        <v>0</v>
      </c>
      <c r="AA96">
        <f t="shared" si="31"/>
        <v>0</v>
      </c>
      <c r="AB96">
        <f t="shared" si="32"/>
        <v>52078.191286532005</v>
      </c>
      <c r="AC96">
        <f t="shared" si="33"/>
        <v>418.71627471647662</v>
      </c>
      <c r="AD96" t="b">
        <f t="shared" si="34"/>
        <v>1</v>
      </c>
      <c r="AE96" t="b">
        <f>AND(ABS(AA96-(AA95+W96-Z96))&lt;=0.000000000001*(AA95+ABS(W96)+Z96),IF(A96&gt;group!$AJ$65,AA96=0,TRUE))</f>
        <v>1</v>
      </c>
      <c r="AF96" t="b">
        <f t="shared" si="35"/>
        <v>1</v>
      </c>
      <c r="AG96" t="b">
        <f>IF(S96&gt;0,IF(group!$AJ$38&gt;0,ABS(AB96/S96-group!$AJ$38/S2)&lt;=0.000000000001*MAX(ABS(AB96/S96),ABS(group!$AJ$38/S2)),TRUE),AB96=0)</f>
        <v>1</v>
      </c>
    </row>
    <row r="97" spans="1:33" x14ac:dyDescent="0.35">
      <c r="A97">
        <v>95</v>
      </c>
      <c r="B97">
        <f>'REC-21'!U97+'REC-22'!U97</f>
        <v>9739948.3360892572</v>
      </c>
      <c r="C97">
        <f>'REC-21'!Y97+'REC-22'!Y97</f>
        <v>358375.98704400065</v>
      </c>
      <c r="D97">
        <f t="shared" si="18"/>
        <v>10098324.323133258</v>
      </c>
      <c r="E97">
        <f>'REC-21'!T97+'REC-22'!T97</f>
        <v>112006.53631690453</v>
      </c>
      <c r="F97">
        <f>'OLD-21'!U97+'OLD-22'!U97</f>
        <v>8834906.7886601612</v>
      </c>
      <c r="G97">
        <f>'OLD-21'!Y97+'OLD-22'!Y97</f>
        <v>337310.94673089846</v>
      </c>
      <c r="H97">
        <f t="shared" si="19"/>
        <v>9172217.7353910599</v>
      </c>
      <c r="I97">
        <f>'OLD-21'!T97+'OLD-22'!T97</f>
        <v>107368.56596086349</v>
      </c>
      <c r="J97">
        <f>'NEW-21'!U97+'NEW-22'!U97</f>
        <v>8855566.6998733319</v>
      </c>
      <c r="K97">
        <f>'NEW-21'!Y97+'NEW-22'!Y97</f>
        <v>333580.11712538661</v>
      </c>
      <c r="L97">
        <f t="shared" si="20"/>
        <v>9189146.8169987183</v>
      </c>
      <c r="M97">
        <f>'NEW-21'!T97+'NEW-22'!T97</f>
        <v>105470.80586707799</v>
      </c>
      <c r="N97">
        <f>'CUR-21'!U97+'CUR-22'!U97</f>
        <v>8878506.6979399603</v>
      </c>
      <c r="O97">
        <f>'CUR-21'!Y97+'CUR-22'!Y97</f>
        <v>330670.23519578157</v>
      </c>
      <c r="P97">
        <f t="shared" si="21"/>
        <v>9209176.9331357423</v>
      </c>
      <c r="Q97">
        <f>'CUR-21'!T97+'CUR-22'!T97</f>
        <v>106695.88998345128</v>
      </c>
      <c r="R97">
        <f t="shared" si="24"/>
        <v>106695.88998345128</v>
      </c>
      <c r="S97">
        <f t="shared" si="22"/>
        <v>9209176.9331357423</v>
      </c>
      <c r="T97">
        <f t="shared" si="25"/>
        <v>0.99631470359744145</v>
      </c>
      <c r="U97">
        <f t="shared" si="26"/>
        <v>3.6989280487900178E-3</v>
      </c>
      <c r="V97">
        <f t="shared" si="23"/>
        <v>8956669.1578409057</v>
      </c>
      <c r="W97">
        <f t="shared" si="27"/>
        <v>0</v>
      </c>
      <c r="X97">
        <f t="shared" si="28"/>
        <v>0</v>
      </c>
      <c r="Y97">
        <f t="shared" si="29"/>
        <v>9063365.0478243567</v>
      </c>
      <c r="Z97">
        <f t="shared" si="30"/>
        <v>0</v>
      </c>
      <c r="AA97">
        <f t="shared" si="31"/>
        <v>0</v>
      </c>
      <c r="AB97">
        <f t="shared" si="32"/>
        <v>51661.03870118357</v>
      </c>
      <c r="AC97">
        <f t="shared" si="33"/>
        <v>417.15258534843451</v>
      </c>
      <c r="AD97" t="b">
        <f t="shared" si="34"/>
        <v>1</v>
      </c>
      <c r="AE97" t="b">
        <f>AND(ABS(AA97-(AA96+W97-Z97))&lt;=0.000000000001*(AA96+ABS(W97)+Z97),IF(A97&gt;group!$AJ$65,AA97=0,TRUE))</f>
        <v>1</v>
      </c>
      <c r="AF97" t="b">
        <f t="shared" si="35"/>
        <v>1</v>
      </c>
      <c r="AG97" t="b">
        <f>IF(S97&gt;0,IF(group!$AJ$38&gt;0,ABS(AB97/S97-group!$AJ$38/S2)&lt;=0.000000000001*MAX(ABS(AB97/S97),ABS(group!$AJ$38/S2)),TRUE),AB97=0)</f>
        <v>1</v>
      </c>
    </row>
    <row r="98" spans="1:33" x14ac:dyDescent="0.35">
      <c r="A98">
        <v>96</v>
      </c>
      <c r="B98">
        <f>'REC-21'!U98+'REC-22'!U98</f>
        <v>9661586.6396960039</v>
      </c>
      <c r="C98">
        <f>'REC-21'!Y98+'REC-22'!Y98</f>
        <v>356429.40418451244</v>
      </c>
      <c r="D98">
        <f t="shared" si="18"/>
        <v>10018016.043880517</v>
      </c>
      <c r="E98">
        <f>'REC-21'!T98+'REC-22'!T98</f>
        <v>111524.57422183329</v>
      </c>
      <c r="F98">
        <f>'OLD-21'!U98+'OLD-22'!U98</f>
        <v>8758605.7618639655</v>
      </c>
      <c r="G98">
        <f>'OLD-21'!Y98+'OLD-22'!Y98</f>
        <v>335277.55403923814</v>
      </c>
      <c r="H98">
        <f t="shared" si="19"/>
        <v>9093883.3159032036</v>
      </c>
      <c r="I98">
        <f>'OLD-21'!T98+'OLD-22'!T98</f>
        <v>106856.31318491335</v>
      </c>
      <c r="J98">
        <f>'NEW-21'!U98+'NEW-22'!U98</f>
        <v>8781208.8753902745</v>
      </c>
      <c r="K98">
        <f>'NEW-21'!Y98+'NEW-22'!Y98</f>
        <v>331658.58122871723</v>
      </c>
      <c r="L98">
        <f t="shared" si="20"/>
        <v>9112867.4566189907</v>
      </c>
      <c r="M98">
        <f>'NEW-21'!T98+'NEW-22'!T98</f>
        <v>104987.57066566985</v>
      </c>
      <c r="N98">
        <f>'CUR-21'!U98+'CUR-22'!U98</f>
        <v>8806101.8809978683</v>
      </c>
      <c r="O98">
        <f>'CUR-21'!Y98+'CUR-22'!Y98</f>
        <v>328856.40043576219</v>
      </c>
      <c r="P98">
        <f t="shared" si="21"/>
        <v>9134958.2814336307</v>
      </c>
      <c r="Q98">
        <f>'CUR-21'!T98+'CUR-22'!T98</f>
        <v>106208.21958224199</v>
      </c>
      <c r="R98">
        <f t="shared" si="24"/>
        <v>106208.21958224199</v>
      </c>
      <c r="S98">
        <f t="shared" si="22"/>
        <v>9134958.2814336307</v>
      </c>
      <c r="T98">
        <f t="shared" si="25"/>
        <v>0.99630998779276048</v>
      </c>
      <c r="U98">
        <f t="shared" si="26"/>
        <v>3.7036788273241417E-3</v>
      </c>
      <c r="V98">
        <f t="shared" si="23"/>
        <v>8883240.2030477505</v>
      </c>
      <c r="W98">
        <f t="shared" si="27"/>
        <v>0</v>
      </c>
      <c r="X98">
        <f t="shared" si="28"/>
        <v>0</v>
      </c>
      <c r="Y98">
        <f t="shared" si="29"/>
        <v>8989448.4226299934</v>
      </c>
      <c r="Z98">
        <f t="shared" si="30"/>
        <v>0</v>
      </c>
      <c r="AA98">
        <f t="shared" si="31"/>
        <v>0</v>
      </c>
      <c r="AB98">
        <f t="shared" si="32"/>
        <v>51244.691760976952</v>
      </c>
      <c r="AC98">
        <f t="shared" si="33"/>
        <v>416.34694020661846</v>
      </c>
      <c r="AD98" t="b">
        <f t="shared" si="34"/>
        <v>1</v>
      </c>
      <c r="AE98" t="b">
        <f>AND(ABS(AA98-(AA97+W98-Z98))&lt;=0.000000000001*(AA97+ABS(W98)+Z98),IF(A98&gt;group!$AJ$65,AA98=0,TRUE))</f>
        <v>1</v>
      </c>
      <c r="AF98" t="b">
        <f t="shared" si="35"/>
        <v>1</v>
      </c>
      <c r="AG98" t="b">
        <f>IF(S98&gt;0,IF(group!$AJ$38&gt;0,ABS(AB98/S98-group!$AJ$38/S2)&lt;=0.000000000001*MAX(ABS(AB98/S98),ABS(group!$AJ$38/S2)),TRUE),AB98=0)</f>
        <v>1</v>
      </c>
    </row>
    <row r="99" spans="1:33" x14ac:dyDescent="0.35">
      <c r="A99">
        <v>97</v>
      </c>
      <c r="B99">
        <f>'REC-21'!U99+'REC-22'!U99</f>
        <v>9582560.6155857276</v>
      </c>
      <c r="C99">
        <f>'REC-21'!Y99+'REC-22'!Y99</f>
        <v>354554.77322134579</v>
      </c>
      <c r="D99">
        <f t="shared" si="18"/>
        <v>9937115.3888070732</v>
      </c>
      <c r="E99">
        <f>'REC-21'!T99+'REC-22'!T99</f>
        <v>111967.29302046643</v>
      </c>
      <c r="F99">
        <f>'OLD-21'!U99+'OLD-22'!U99</f>
        <v>8681674.0925080255</v>
      </c>
      <c r="G99">
        <f>'OLD-21'!Y99+'OLD-22'!Y99</f>
        <v>333313.8613970094</v>
      </c>
      <c r="H99">
        <f t="shared" si="19"/>
        <v>9014987.9539050348</v>
      </c>
      <c r="I99">
        <f>'OLD-21'!T99+'OLD-22'!T99</f>
        <v>107254.89943104298</v>
      </c>
      <c r="J99">
        <f>'NEW-21'!U99+'NEW-22'!U99</f>
        <v>8706225.1057202276</v>
      </c>
      <c r="K99">
        <f>'NEW-21'!Y99+'NEW-22'!Y99</f>
        <v>329803.32880123192</v>
      </c>
      <c r="L99">
        <f t="shared" si="20"/>
        <v>9036028.434521459</v>
      </c>
      <c r="M99">
        <f>'NEW-21'!T99+'NEW-22'!T99</f>
        <v>105388.40138148286</v>
      </c>
      <c r="N99">
        <f>'CUR-21'!U99+'CUR-22'!U99</f>
        <v>8732848.3887421191</v>
      </c>
      <c r="O99">
        <f>'CUR-21'!Y99+'CUR-22'!Y99</f>
        <v>327108.14748503314</v>
      </c>
      <c r="P99">
        <f t="shared" si="21"/>
        <v>9059956.5362271518</v>
      </c>
      <c r="Q99">
        <f>'CUR-21'!T99+'CUR-22'!T99</f>
        <v>106820.29437968718</v>
      </c>
      <c r="R99">
        <f t="shared" si="24"/>
        <v>106820.29437968718</v>
      </c>
      <c r="S99">
        <f t="shared" si="22"/>
        <v>9059956.5362271518</v>
      </c>
      <c r="T99">
        <f t="shared" si="25"/>
        <v>0.99630534630752088</v>
      </c>
      <c r="U99">
        <f t="shared" si="26"/>
        <v>3.708354779156986E-3</v>
      </c>
      <c r="V99">
        <f t="shared" si="23"/>
        <v>8808965.9873802606</v>
      </c>
      <c r="W99">
        <f t="shared" si="27"/>
        <v>0</v>
      </c>
      <c r="X99">
        <f t="shared" si="28"/>
        <v>0</v>
      </c>
      <c r="Y99">
        <f t="shared" si="29"/>
        <v>8915786.2817599475</v>
      </c>
      <c r="Z99">
        <f t="shared" si="30"/>
        <v>0</v>
      </c>
      <c r="AA99">
        <f t="shared" si="31"/>
        <v>0</v>
      </c>
      <c r="AB99">
        <f t="shared" si="32"/>
        <v>50823.951874024977</v>
      </c>
      <c r="AC99">
        <f t="shared" si="33"/>
        <v>420.73988695197477</v>
      </c>
      <c r="AD99" t="b">
        <f t="shared" si="34"/>
        <v>1</v>
      </c>
      <c r="AE99" t="b">
        <f>AND(ABS(AA99-(AA98+W99-Z99))&lt;=0.000000000001*(AA98+ABS(W99)+Z99),IF(A99&gt;group!$AJ$65,AA99=0,TRUE))</f>
        <v>1</v>
      </c>
      <c r="AF99" t="b">
        <f t="shared" si="35"/>
        <v>1</v>
      </c>
      <c r="AG99" t="b">
        <f>IF(S99&gt;0,IF(group!$AJ$38&gt;0,ABS(AB99/S99-group!$AJ$38/S2)&lt;=0.000000000001*MAX(ABS(AB99/S99),ABS(group!$AJ$38/S2)),TRUE),AB99=0)</f>
        <v>1</v>
      </c>
    </row>
    <row r="100" spans="1:33" x14ac:dyDescent="0.35">
      <c r="A100">
        <v>98</v>
      </c>
      <c r="B100">
        <f>'REC-21'!U100+'REC-22'!U100</f>
        <v>9503802.1146731153</v>
      </c>
      <c r="C100">
        <f>'REC-21'!Y100+'REC-22'!Y100</f>
        <v>352701.06983247027</v>
      </c>
      <c r="D100">
        <f t="shared" si="18"/>
        <v>9856503.1845055856</v>
      </c>
      <c r="E100">
        <f>'REC-21'!T100+'REC-22'!T100</f>
        <v>111477.35612887787</v>
      </c>
      <c r="F100">
        <f>'OLD-21'!U100+'OLD-22'!U100</f>
        <v>8605031.7450286802</v>
      </c>
      <c r="G100">
        <f>'OLD-21'!Y100+'OLD-22'!Y100</f>
        <v>331372.45541759767</v>
      </c>
      <c r="H100">
        <f t="shared" si="19"/>
        <v>8936404.2004462779</v>
      </c>
      <c r="I100">
        <f>'OLD-21'!T100+'OLD-22'!T100</f>
        <v>106733.15550251277</v>
      </c>
      <c r="J100">
        <f>'NEW-21'!U100+'NEW-22'!U100</f>
        <v>8631507.8742803503</v>
      </c>
      <c r="K100">
        <f>'NEW-21'!Y100+'NEW-22'!Y100</f>
        <v>327968.90185204608</v>
      </c>
      <c r="L100">
        <f t="shared" si="20"/>
        <v>8959476.7761323955</v>
      </c>
      <c r="M100">
        <f>'NEW-21'!T100+'NEW-22'!T100</f>
        <v>104896.31989118439</v>
      </c>
      <c r="N100">
        <f>'CUR-21'!U100+'CUR-22'!U100</f>
        <v>8659855.5747915171</v>
      </c>
      <c r="O100">
        <f>'CUR-21'!Y100+'CUR-22'!Y100</f>
        <v>325380.12958182604</v>
      </c>
      <c r="P100">
        <f t="shared" si="21"/>
        <v>8985235.7043733429</v>
      </c>
      <c r="Q100">
        <f>'CUR-21'!T100+'CUR-22'!T100</f>
        <v>106322.43201090716</v>
      </c>
      <c r="R100">
        <f t="shared" si="24"/>
        <v>106322.43201090716</v>
      </c>
      <c r="S100">
        <f t="shared" si="22"/>
        <v>8985235.7043733429</v>
      </c>
      <c r="T100">
        <f t="shared" si="25"/>
        <v>0.99630077823231677</v>
      </c>
      <c r="U100">
        <f t="shared" si="26"/>
        <v>3.7129568183682515E-3</v>
      </c>
      <c r="V100">
        <f t="shared" si="23"/>
        <v>8734956.0950960889</v>
      </c>
      <c r="W100">
        <f t="shared" si="27"/>
        <v>0</v>
      </c>
      <c r="X100">
        <f t="shared" si="28"/>
        <v>0</v>
      </c>
      <c r="Y100">
        <f t="shared" si="29"/>
        <v>8841278.5271069966</v>
      </c>
      <c r="Z100">
        <f t="shared" si="30"/>
        <v>0</v>
      </c>
      <c r="AA100">
        <f t="shared" si="31"/>
        <v>0</v>
      </c>
      <c r="AB100">
        <f t="shared" si="32"/>
        <v>50404.787836433847</v>
      </c>
      <c r="AC100">
        <f t="shared" si="33"/>
        <v>419.16403759113018</v>
      </c>
      <c r="AD100" t="b">
        <f t="shared" si="34"/>
        <v>1</v>
      </c>
      <c r="AE100" t="b">
        <f>AND(ABS(AA100-(AA99+W100-Z100))&lt;=0.000000000001*(AA99+ABS(W100)+Z100),IF(A100&gt;group!$AJ$65,AA100=0,TRUE))</f>
        <v>1</v>
      </c>
      <c r="AF100" t="b">
        <f t="shared" si="35"/>
        <v>1</v>
      </c>
      <c r="AG100" t="b">
        <f>IF(S100&gt;0,IF(group!$AJ$38&gt;0,ABS(AB100/S100-group!$AJ$38/S2)&lt;=0.000000000001*MAX(ABS(AB100/S100),ABS(group!$AJ$38/S2)),TRUE),AB100=0)</f>
        <v>1</v>
      </c>
    </row>
    <row r="101" spans="1:33" x14ac:dyDescent="0.35">
      <c r="A101">
        <v>99</v>
      </c>
      <c r="B101">
        <f>'REC-21'!U101+'REC-22'!U101</f>
        <v>9425308.2397387568</v>
      </c>
      <c r="C101">
        <f>'REC-21'!Y101+'REC-22'!Y101</f>
        <v>350868.22634770919</v>
      </c>
      <c r="D101">
        <f t="shared" si="18"/>
        <v>9776176.4660864659</v>
      </c>
      <c r="E101">
        <f>'REC-21'!T101+'REC-22'!T101</f>
        <v>110989.58428520139</v>
      </c>
      <c r="F101">
        <f>'OLD-21'!U101+'OLD-22'!U101</f>
        <v>8528675.8571839966</v>
      </c>
      <c r="G101">
        <f>'OLD-21'!Y101+'OLD-22'!Y101</f>
        <v>329453.26401368913</v>
      </c>
      <c r="H101">
        <f t="shared" si="19"/>
        <v>8858129.1211976856</v>
      </c>
      <c r="I101">
        <f>'OLD-21'!T101+'OLD-22'!T101</f>
        <v>106213.97486021534</v>
      </c>
      <c r="J101">
        <f>'NEW-21'!U101+'NEW-22'!U101</f>
        <v>8557054.4971499313</v>
      </c>
      <c r="K101">
        <f>'NEW-21'!Y101+'NEW-22'!Y101</f>
        <v>326155.23707053158</v>
      </c>
      <c r="L101">
        <f t="shared" si="20"/>
        <v>8883209.7342204638</v>
      </c>
      <c r="M101">
        <f>'NEW-21'!T101+'NEW-22'!T101</f>
        <v>104406.55867139905</v>
      </c>
      <c r="N101">
        <f>'CUR-21'!U101+'CUR-22'!U101</f>
        <v>8587120.5812496524</v>
      </c>
      <c r="O101">
        <f>'CUR-21'!Y101+'CUR-22'!Y101</f>
        <v>323672.28526988416</v>
      </c>
      <c r="P101">
        <f t="shared" si="21"/>
        <v>8910792.8665195368</v>
      </c>
      <c r="Q101">
        <f>'CUR-21'!T101+'CUR-22'!T101</f>
        <v>105826.91325136466</v>
      </c>
      <c r="R101">
        <f t="shared" si="24"/>
        <v>105826.91325136466</v>
      </c>
      <c r="S101">
        <f t="shared" si="22"/>
        <v>8910792.8665195368</v>
      </c>
      <c r="T101">
        <f t="shared" si="25"/>
        <v>0.99629628266773462</v>
      </c>
      <c r="U101">
        <f t="shared" si="26"/>
        <v>3.7174858490369722E-3</v>
      </c>
      <c r="V101">
        <f t="shared" si="23"/>
        <v>8661207.8474677429</v>
      </c>
      <c r="W101">
        <f t="shared" si="27"/>
        <v>0</v>
      </c>
      <c r="X101">
        <f t="shared" si="28"/>
        <v>0</v>
      </c>
      <c r="Y101">
        <f t="shared" si="29"/>
        <v>8767034.7607191075</v>
      </c>
      <c r="Z101">
        <f t="shared" si="30"/>
        <v>0</v>
      </c>
      <c r="AA101">
        <f t="shared" si="31"/>
        <v>0</v>
      </c>
      <c r="AB101">
        <f t="shared" si="32"/>
        <v>49987.183271409827</v>
      </c>
      <c r="AC101">
        <f t="shared" si="33"/>
        <v>417.60456502401939</v>
      </c>
      <c r="AD101" t="b">
        <f t="shared" si="34"/>
        <v>1</v>
      </c>
      <c r="AE101" t="b">
        <f>AND(ABS(AA101-(AA100+W101-Z101))&lt;=0.000000000001*(AA100+ABS(W101)+Z101),IF(A101&gt;group!$AJ$65,AA101=0,TRUE))</f>
        <v>1</v>
      </c>
      <c r="AF101" t="b">
        <f t="shared" si="35"/>
        <v>1</v>
      </c>
      <c r="AG101" t="b">
        <f>IF(S101&gt;0,IF(group!$AJ$38&gt;0,ABS(AB101/S101-group!$AJ$38/S2)&lt;=0.000000000001*MAX(ABS(AB101/S101),ABS(group!$AJ$38/S2)),TRUE),AB101=0)</f>
        <v>1</v>
      </c>
    </row>
    <row r="102" spans="1:33" x14ac:dyDescent="0.35">
      <c r="A102">
        <v>100</v>
      </c>
      <c r="B102">
        <f>'REC-21'!U102+'REC-22'!U102</f>
        <v>9347076.1267081723</v>
      </c>
      <c r="C102">
        <f>'REC-21'!Y102+'REC-22'!Y102</f>
        <v>349056.17695818667</v>
      </c>
      <c r="D102">
        <f t="shared" si="18"/>
        <v>9696132.3036663588</v>
      </c>
      <c r="E102">
        <f>'REC-21'!T102+'REC-22'!T102</f>
        <v>110503.96783613859</v>
      </c>
      <c r="F102">
        <f>'OLD-21'!U102+'OLD-22'!U102</f>
        <v>8452603.597303411</v>
      </c>
      <c r="G102">
        <f>'OLD-21'!Y102+'OLD-22'!Y102</f>
        <v>327556.21689101658</v>
      </c>
      <c r="H102">
        <f t="shared" si="19"/>
        <v>8780159.8141944278</v>
      </c>
      <c r="I102">
        <f>'OLD-21'!T102+'OLD-22'!T102</f>
        <v>105697.34479678654</v>
      </c>
      <c r="J102">
        <f>'NEW-21'!U102+'NEW-22'!U102</f>
        <v>8482862.3192488309</v>
      </c>
      <c r="K102">
        <f>'NEW-21'!Y102+'NEW-22'!Y102</f>
        <v>324362.27281809261</v>
      </c>
      <c r="L102">
        <f t="shared" si="20"/>
        <v>8807224.5920669232</v>
      </c>
      <c r="M102">
        <f>'NEW-21'!T102+'NEW-22'!T102</f>
        <v>103919.10668351903</v>
      </c>
      <c r="N102">
        <f>'CUR-21'!U102+'CUR-22'!U102</f>
        <v>8514640.5813817363</v>
      </c>
      <c r="O102">
        <f>'CUR-21'!Y102+'CUR-22'!Y102</f>
        <v>321984.55492904154</v>
      </c>
      <c r="P102">
        <f t="shared" si="21"/>
        <v>8836625.1363107786</v>
      </c>
      <c r="Q102">
        <f>'CUR-21'!T102+'CUR-22'!T102</f>
        <v>105333.7269682281</v>
      </c>
      <c r="R102">
        <f t="shared" si="24"/>
        <v>105333.7269682281</v>
      </c>
      <c r="S102">
        <f t="shared" si="22"/>
        <v>8836625.1363107786</v>
      </c>
      <c r="T102">
        <f t="shared" si="25"/>
        <v>0.9962918587242503</v>
      </c>
      <c r="U102">
        <f t="shared" si="26"/>
        <v>3.7219427653438775E-3</v>
      </c>
      <c r="V102">
        <f t="shared" si="23"/>
        <v>8587718.5942835007</v>
      </c>
      <c r="W102">
        <f t="shared" si="27"/>
        <v>0</v>
      </c>
      <c r="X102">
        <f t="shared" si="28"/>
        <v>0</v>
      </c>
      <c r="Y102">
        <f t="shared" si="29"/>
        <v>8693052.3212517295</v>
      </c>
      <c r="Z102">
        <f t="shared" si="30"/>
        <v>0</v>
      </c>
      <c r="AA102">
        <f t="shared" si="31"/>
        <v>0</v>
      </c>
      <c r="AB102">
        <f t="shared" si="32"/>
        <v>49571.121987267587</v>
      </c>
      <c r="AC102">
        <f t="shared" si="33"/>
        <v>416.06128414224077</v>
      </c>
      <c r="AD102" t="b">
        <f t="shared" si="34"/>
        <v>1</v>
      </c>
      <c r="AE102" t="b">
        <f>AND(ABS(AA102-(AA101+W102-Z102))&lt;=0.000000000001*(AA101+ABS(W102)+Z102),IF(A102&gt;group!$AJ$65,AA102=0,TRUE))</f>
        <v>1</v>
      </c>
      <c r="AF102" t="b">
        <f t="shared" si="35"/>
        <v>1</v>
      </c>
      <c r="AG102" t="b">
        <f>IF(S102&gt;0,IF(group!$AJ$38&gt;0,ABS(AB102/S102-group!$AJ$38/S2)&lt;=0.000000000001*MAX(ABS(AB102/S102),ABS(group!$AJ$38/S2)),TRUE),AB102=0)</f>
        <v>1</v>
      </c>
    </row>
    <row r="103" spans="1:33" x14ac:dyDescent="0.35">
      <c r="A103">
        <v>101</v>
      </c>
      <c r="B103">
        <f>'REC-21'!U103+'REC-22'!U103</f>
        <v>9269102.9441104122</v>
      </c>
      <c r="C103">
        <f>'REC-21'!Y103+'REC-22'!Y103</f>
        <v>347264.85768872563</v>
      </c>
      <c r="D103">
        <f t="shared" si="18"/>
        <v>9616367.8017991371</v>
      </c>
      <c r="E103">
        <f>'REC-21'!T103+'REC-22'!T103</f>
        <v>110020.49717177625</v>
      </c>
      <c r="F103">
        <f>'OLD-21'!U103+'OLD-22'!U103</f>
        <v>8376812.163806526</v>
      </c>
      <c r="G103">
        <f>'OLD-21'!Y103+'OLD-22'!Y103</f>
        <v>325681.24552253075</v>
      </c>
      <c r="H103">
        <f t="shared" si="19"/>
        <v>8702493.4093290567</v>
      </c>
      <c r="I103">
        <f>'OLD-21'!T103+'OLD-22'!T103</f>
        <v>105183.25266836924</v>
      </c>
      <c r="J103">
        <f>'NEW-21'!U103+'NEW-22'!U103</f>
        <v>8408928.7138799243</v>
      </c>
      <c r="K103">
        <f>'NEW-21'!Y103+'NEW-22'!Y103</f>
        <v>322589.94910419139</v>
      </c>
      <c r="L103">
        <f t="shared" si="20"/>
        <v>8731518.662984116</v>
      </c>
      <c r="M103">
        <f>'NEW-21'!T103+'NEW-22'!T103</f>
        <v>103433.95294187272</v>
      </c>
      <c r="N103">
        <f>'CUR-21'!U103+'CUR-22'!U103</f>
        <v>8442412.7791060917</v>
      </c>
      <c r="O103">
        <f>'CUR-21'!Y103+'CUR-22'!Y103</f>
        <v>320316.8807495049</v>
      </c>
      <c r="P103">
        <f t="shared" si="21"/>
        <v>8762729.6598555967</v>
      </c>
      <c r="Q103">
        <f>'CUR-21'!T103+'CUR-22'!T103</f>
        <v>104842.86208198252</v>
      </c>
      <c r="R103">
        <f t="shared" si="24"/>
        <v>104842.86208198252</v>
      </c>
      <c r="S103">
        <f t="shared" si="22"/>
        <v>8762729.6598555967</v>
      </c>
      <c r="T103">
        <f t="shared" si="25"/>
        <v>0.99628750552212586</v>
      </c>
      <c r="U103">
        <f t="shared" si="26"/>
        <v>3.7263284516737549E-3</v>
      </c>
      <c r="V103">
        <f t="shared" si="23"/>
        <v>8514485.7133944333</v>
      </c>
      <c r="W103">
        <f t="shared" si="27"/>
        <v>0</v>
      </c>
      <c r="X103">
        <f t="shared" si="28"/>
        <v>0</v>
      </c>
      <c r="Y103">
        <f t="shared" si="29"/>
        <v>8619328.5754764155</v>
      </c>
      <c r="Z103">
        <f t="shared" si="30"/>
        <v>0</v>
      </c>
      <c r="AA103">
        <f t="shared" si="31"/>
        <v>0</v>
      </c>
      <c r="AB103">
        <f t="shared" si="32"/>
        <v>49156.587974433314</v>
      </c>
      <c r="AC103">
        <f t="shared" si="33"/>
        <v>414.53401283427229</v>
      </c>
      <c r="AD103" t="b">
        <f t="shared" si="34"/>
        <v>1</v>
      </c>
      <c r="AE103" t="b">
        <f>AND(ABS(AA103-(AA102+W103-Z103))&lt;=0.000000000001*(AA102+ABS(W103)+Z103),IF(A103&gt;group!$AJ$65,AA103=0,TRUE))</f>
        <v>1</v>
      </c>
      <c r="AF103" t="b">
        <f t="shared" si="35"/>
        <v>1</v>
      </c>
      <c r="AG103" t="b">
        <f>IF(S103&gt;0,IF(group!$AJ$38&gt;0,ABS(AB103/S103-group!$AJ$38/S2)&lt;=0.000000000001*MAX(ABS(AB103/S103),ABS(group!$AJ$38/S2)),TRUE),AB103=0)</f>
        <v>1</v>
      </c>
    </row>
    <row r="104" spans="1:33" x14ac:dyDescent="0.35">
      <c r="A104">
        <v>102</v>
      </c>
      <c r="B104">
        <f>'REC-21'!U104+'REC-22'!U104</f>
        <v>9191385.8925461862</v>
      </c>
      <c r="C104">
        <f>'REC-21'!Y104+'REC-22'!Y104</f>
        <v>345494.20637077861</v>
      </c>
      <c r="D104">
        <f t="shared" si="18"/>
        <v>9536880.0989169646</v>
      </c>
      <c r="E104">
        <f>'REC-21'!T104+'REC-22'!T104</f>
        <v>109539.16272539002</v>
      </c>
      <c r="F104">
        <f>'OLD-21'!U104+'OLD-22'!U104</f>
        <v>8301298.7847302053</v>
      </c>
      <c r="G104">
        <f>'OLD-21'!Y104+'OLD-22'!Y104</f>
        <v>323828.28312306863</v>
      </c>
      <c r="H104">
        <f t="shared" si="19"/>
        <v>8625127.0678532738</v>
      </c>
      <c r="I104">
        <f>'OLD-21'!T104+'OLD-22'!T104</f>
        <v>104671.68589429365</v>
      </c>
      <c r="J104">
        <f>'NEW-21'!U104+'NEW-22'!U104</f>
        <v>8335251.082279454</v>
      </c>
      <c r="K104">
        <f>'NEW-21'!Y104+'NEW-22'!Y104</f>
        <v>320838.20756283618</v>
      </c>
      <c r="L104">
        <f t="shared" si="20"/>
        <v>8656089.2898422908</v>
      </c>
      <c r="M104">
        <f>'NEW-21'!T104+'NEW-22'!T104</f>
        <v>102951.08651346914</v>
      </c>
      <c r="N104">
        <f>'CUR-21'!U104+'CUR-22'!U104</f>
        <v>8370434.4084945209</v>
      </c>
      <c r="O104">
        <f>'CUR-21'!Y104+'CUR-22'!Y104</f>
        <v>318669.20670664305</v>
      </c>
      <c r="P104">
        <f t="shared" si="21"/>
        <v>8689103.615201164</v>
      </c>
      <c r="Q104">
        <f>'CUR-21'!T104+'CUR-22'!T104</f>
        <v>104354.30756617246</v>
      </c>
      <c r="R104">
        <f t="shared" si="24"/>
        <v>104354.30756617246</v>
      </c>
      <c r="S104">
        <f t="shared" si="22"/>
        <v>8689103.615201164</v>
      </c>
      <c r="T104">
        <f t="shared" si="25"/>
        <v>0.9962832221913096</v>
      </c>
      <c r="U104">
        <f t="shared" si="26"/>
        <v>3.7306437827142602E-3</v>
      </c>
      <c r="V104">
        <f t="shared" si="23"/>
        <v>8441506.6102692224</v>
      </c>
      <c r="W104">
        <f t="shared" si="27"/>
        <v>0</v>
      </c>
      <c r="X104">
        <f t="shared" si="28"/>
        <v>0</v>
      </c>
      <c r="Y104">
        <f t="shared" si="29"/>
        <v>8545860.9178353958</v>
      </c>
      <c r="Z104">
        <f t="shared" si="30"/>
        <v>0</v>
      </c>
      <c r="AA104">
        <f t="shared" si="31"/>
        <v>0</v>
      </c>
      <c r="AB104">
        <f t="shared" si="32"/>
        <v>48743.565402500535</v>
      </c>
      <c r="AC104">
        <f t="shared" si="33"/>
        <v>413.0225719327791</v>
      </c>
      <c r="AD104" t="b">
        <f t="shared" si="34"/>
        <v>1</v>
      </c>
      <c r="AE104" t="b">
        <f>AND(ABS(AA104-(AA103+W104-Z104))&lt;=0.000000000001*(AA103+ABS(W104)+Z104),IF(A104&gt;group!$AJ$65,AA104=0,TRUE))</f>
        <v>1</v>
      </c>
      <c r="AF104" t="b">
        <f t="shared" si="35"/>
        <v>1</v>
      </c>
      <c r="AG104" t="b">
        <f>IF(S104&gt;0,IF(group!$AJ$38&gt;0,ABS(AB104/S104-group!$AJ$38/S2)&lt;=0.000000000001*MAX(ABS(AB104/S104),ABS(group!$AJ$38/S2)),TRUE),AB104=0)</f>
        <v>1</v>
      </c>
    </row>
    <row r="105" spans="1:33" x14ac:dyDescent="0.35">
      <c r="A105">
        <v>103</v>
      </c>
      <c r="B105">
        <f>'REC-21'!U105+'REC-22'!U105</f>
        <v>9113922.2041653246</v>
      </c>
      <c r="C105">
        <f>'REC-21'!Y105+'REC-22'!Y105</f>
        <v>343744.16261587886</v>
      </c>
      <c r="D105">
        <f t="shared" si="18"/>
        <v>9457666.3667812031</v>
      </c>
      <c r="E105">
        <f>'REC-21'!T105+'REC-22'!T105</f>
        <v>109059.95497324903</v>
      </c>
      <c r="F105">
        <f>'OLD-21'!U105+'OLD-22'!U105</f>
        <v>8226060.7172638774</v>
      </c>
      <c r="G105">
        <f>'OLD-21'!Y105+'OLD-22'!Y105</f>
        <v>321997.26462450641</v>
      </c>
      <c r="H105">
        <f t="shared" si="19"/>
        <v>8548057.9818883836</v>
      </c>
      <c r="I105">
        <f>'OLD-21'!T105+'OLD-22'!T105</f>
        <v>104162.6319567594</v>
      </c>
      <c r="J105">
        <f>'NEW-21'!U105+'NEW-22'!U105</f>
        <v>8261826.853175126</v>
      </c>
      <c r="K105">
        <f>'NEW-21'!Y105+'NEW-22'!Y105</f>
        <v>319106.99142952595</v>
      </c>
      <c r="L105">
        <f t="shared" si="20"/>
        <v>8580933.8446046524</v>
      </c>
      <c r="M105">
        <f>'NEW-21'!T105+'NEW-22'!T105</f>
        <v>102470.49651774346</v>
      </c>
      <c r="N105">
        <f>'CUR-21'!U105+'CUR-22'!U105</f>
        <v>8298702.7332814718</v>
      </c>
      <c r="O105">
        <f>'CUR-21'!Y105+'CUR-22'!Y105</f>
        <v>317041.47853626363</v>
      </c>
      <c r="P105">
        <f t="shared" si="21"/>
        <v>8615744.2118177358</v>
      </c>
      <c r="Q105">
        <f>'CUR-21'!T105+'CUR-22'!T105</f>
        <v>103868.05244714595</v>
      </c>
      <c r="R105">
        <f t="shared" si="24"/>
        <v>103868.05244714595</v>
      </c>
      <c r="S105">
        <f t="shared" si="22"/>
        <v>8615744.2118177358</v>
      </c>
      <c r="T105">
        <f t="shared" si="25"/>
        <v>0.99627900787133272</v>
      </c>
      <c r="U105">
        <f t="shared" si="26"/>
        <v>3.7348896235580575E-3</v>
      </c>
      <c r="V105">
        <f t="shared" si="23"/>
        <v>8368778.7175566629</v>
      </c>
      <c r="W105">
        <f t="shared" si="27"/>
        <v>0</v>
      </c>
      <c r="X105">
        <f t="shared" si="28"/>
        <v>0</v>
      </c>
      <c r="Y105">
        <f t="shared" si="29"/>
        <v>8472646.7700038087</v>
      </c>
      <c r="Z105">
        <f t="shared" si="30"/>
        <v>0</v>
      </c>
      <c r="AA105">
        <f t="shared" si="31"/>
        <v>0</v>
      </c>
      <c r="AB105">
        <f t="shared" si="32"/>
        <v>48332.038617337923</v>
      </c>
      <c r="AC105">
        <f t="shared" si="33"/>
        <v>411.52678516261221</v>
      </c>
      <c r="AD105" t="b">
        <f t="shared" si="34"/>
        <v>1</v>
      </c>
      <c r="AE105" t="b">
        <f>AND(ABS(AA105-(AA104+W105-Z105))&lt;=0.000000000001*(AA104+ABS(W105)+Z105),IF(A105&gt;group!$AJ$65,AA105=0,TRUE))</f>
        <v>1</v>
      </c>
      <c r="AF105" t="b">
        <f t="shared" si="35"/>
        <v>1</v>
      </c>
      <c r="AG105" t="b">
        <f>IF(S105&gt;0,IF(group!$AJ$38&gt;0,ABS(AB105/S105-group!$AJ$38/S2)&lt;=0.000000000001*MAX(ABS(AB105/S105),ABS(group!$AJ$38/S2)),TRUE),AB105=0)</f>
        <v>1</v>
      </c>
    </row>
    <row r="106" spans="1:33" x14ac:dyDescent="0.35">
      <c r="A106">
        <v>104</v>
      </c>
      <c r="B106">
        <f>'REC-21'!U106+'REC-22'!U106</f>
        <v>9036709.1421533898</v>
      </c>
      <c r="C106">
        <f>'REC-21'!Y106+'REC-22'!Y106</f>
        <v>342014.66778961301</v>
      </c>
      <c r="D106">
        <f t="shared" si="18"/>
        <v>9378723.8099430036</v>
      </c>
      <c r="E106">
        <f>'REC-21'!T106+'REC-22'!T106</f>
        <v>108582.86443442124</v>
      </c>
      <c r="F106">
        <f>'OLD-21'!U106+'OLD-22'!U106</f>
        <v>8151095.2472928185</v>
      </c>
      <c r="G106">
        <f>'OLD-21'!Y106+'OLD-22'!Y106</f>
        <v>320188.1266513982</v>
      </c>
      <c r="H106">
        <f t="shared" si="19"/>
        <v>8471283.3739442173</v>
      </c>
      <c r="I106">
        <f>'OLD-21'!T106+'OLD-22'!T106</f>
        <v>103656.07840051895</v>
      </c>
      <c r="J106">
        <f>'NEW-21'!U106+'NEW-22'!U106</f>
        <v>8188653.4823518191</v>
      </c>
      <c r="K106">
        <f>'NEW-21'!Y106+'NEW-22'!Y106</f>
        <v>317396.24551861623</v>
      </c>
      <c r="L106">
        <f t="shared" si="20"/>
        <v>8506049.7278704345</v>
      </c>
      <c r="M106">
        <f>'NEW-21'!T106+'NEW-22'!T106</f>
        <v>101992.17212630392</v>
      </c>
      <c r="N106">
        <f>'CUR-21'!U106+'CUR-22'!U106</f>
        <v>8227215.0463817399</v>
      </c>
      <c r="O106">
        <f>'CUR-21'!Y106+'CUR-22'!Y106</f>
        <v>315433.64371038543</v>
      </c>
      <c r="P106">
        <f t="shared" si="21"/>
        <v>8542648.6900921259</v>
      </c>
      <c r="Q106">
        <f>'CUR-21'!T106+'CUR-22'!T106</f>
        <v>103384.0858037999</v>
      </c>
      <c r="R106">
        <f t="shared" si="24"/>
        <v>103384.0858037999</v>
      </c>
      <c r="S106">
        <f t="shared" si="22"/>
        <v>8542648.6900921259</v>
      </c>
      <c r="T106">
        <f t="shared" si="25"/>
        <v>0.99627486171121238</v>
      </c>
      <c r="U106">
        <f t="shared" si="26"/>
        <v>3.739066829799631E-3</v>
      </c>
      <c r="V106">
        <f t="shared" si="23"/>
        <v>8296299.4946556538</v>
      </c>
      <c r="W106">
        <f t="shared" si="27"/>
        <v>0</v>
      </c>
      <c r="X106">
        <f t="shared" si="28"/>
        <v>0</v>
      </c>
      <c r="Y106">
        <f t="shared" si="29"/>
        <v>8399683.5804594532</v>
      </c>
      <c r="Z106">
        <f t="shared" si="30"/>
        <v>0</v>
      </c>
      <c r="AA106">
        <f t="shared" si="31"/>
        <v>0</v>
      </c>
      <c r="AB106">
        <f t="shared" si="32"/>
        <v>47921.992138247835</v>
      </c>
      <c r="AC106">
        <f t="shared" si="33"/>
        <v>410.04647909008781</v>
      </c>
      <c r="AD106" t="b">
        <f t="shared" si="34"/>
        <v>1</v>
      </c>
      <c r="AE106" t="b">
        <f>AND(ABS(AA106-(AA105+W106-Z106))&lt;=0.000000000001*(AA105+ABS(W106)+Z106),IF(A106&gt;group!$AJ$65,AA106=0,TRUE))</f>
        <v>1</v>
      </c>
      <c r="AF106" t="b">
        <f t="shared" si="35"/>
        <v>1</v>
      </c>
      <c r="AG106" t="b">
        <f>IF(S106&gt;0,IF(group!$AJ$38&gt;0,ABS(AB106/S106-group!$AJ$38/S2)&lt;=0.000000000001*MAX(ABS(AB106/S106),ABS(group!$AJ$38/S2)),TRUE),AB106=0)</f>
        <v>1</v>
      </c>
    </row>
    <row r="107" spans="1:33" x14ac:dyDescent="0.35">
      <c r="A107">
        <v>105</v>
      </c>
      <c r="B107">
        <f>'REC-21'!U107+'REC-22'!U107</f>
        <v>8959744.0002273005</v>
      </c>
      <c r="C107">
        <f>'REC-21'!Y107+'REC-22'!Y107</f>
        <v>340053.95914970338</v>
      </c>
      <c r="D107">
        <f t="shared" si="18"/>
        <v>9299797.9593770038</v>
      </c>
      <c r="E107">
        <f>'REC-21'!T107+'REC-22'!T107</f>
        <v>108107.88167057972</v>
      </c>
      <c r="F107">
        <f>'OLD-21'!U107+'OLD-22'!U107</f>
        <v>8076399.6889493186</v>
      </c>
      <c r="G107">
        <f>'OLD-21'!Y107+'OLD-22'!Y107</f>
        <v>318149.23596824065</v>
      </c>
      <c r="H107">
        <f t="shared" si="19"/>
        <v>8394548.9249175601</v>
      </c>
      <c r="I107">
        <f>'OLD-21'!T107+'OLD-22'!T107</f>
        <v>103152.01283256285</v>
      </c>
      <c r="J107">
        <f>'NEW-21'!U107+'NEW-22'!U107</f>
        <v>8115728.4522247408</v>
      </c>
      <c r="K107">
        <f>'NEW-21'!Y107+'NEW-22'!Y107</f>
        <v>315462.66154589795</v>
      </c>
      <c r="L107">
        <f t="shared" si="20"/>
        <v>8431191.1137706395</v>
      </c>
      <c r="M107">
        <f>'NEW-21'!T107+'NEW-22'!T107</f>
        <v>101516.10256267979</v>
      </c>
      <c r="N107">
        <f>'CUR-21'!U107+'CUR-22'!U107</f>
        <v>8155968.6694166437</v>
      </c>
      <c r="O107">
        <f>'CUR-21'!Y107+'CUR-22'!Y107</f>
        <v>313607.50910286687</v>
      </c>
      <c r="P107">
        <f t="shared" si="21"/>
        <v>8469576.1785195097</v>
      </c>
      <c r="Q107">
        <f>'CUR-21'!T107+'CUR-22'!T107</f>
        <v>102902.39676732656</v>
      </c>
      <c r="R107">
        <f t="shared" si="24"/>
        <v>102902.39676732656</v>
      </c>
      <c r="S107">
        <f t="shared" si="22"/>
        <v>8469576.1785195097</v>
      </c>
      <c r="T107">
        <f t="shared" si="25"/>
        <v>0.99627078286935189</v>
      </c>
      <c r="U107">
        <f t="shared" si="26"/>
        <v>3.7431762476338726E-3</v>
      </c>
      <c r="V107">
        <f t="shared" si="23"/>
        <v>8224066.4272925751</v>
      </c>
      <c r="W107">
        <f t="shared" si="27"/>
        <v>0</v>
      </c>
      <c r="X107">
        <f t="shared" si="28"/>
        <v>0</v>
      </c>
      <c r="Y107">
        <f t="shared" si="29"/>
        <v>8326968.8240599018</v>
      </c>
      <c r="Z107">
        <f t="shared" si="30"/>
        <v>0</v>
      </c>
      <c r="AA107">
        <f t="shared" si="31"/>
        <v>0</v>
      </c>
      <c r="AB107">
        <f t="shared" si="32"/>
        <v>47512.074740009703</v>
      </c>
      <c r="AC107">
        <f t="shared" si="33"/>
        <v>409.91739823813259</v>
      </c>
      <c r="AD107" t="b">
        <f t="shared" si="34"/>
        <v>1</v>
      </c>
      <c r="AE107" t="b">
        <f>AND(ABS(AA107-(AA106+W107-Z107))&lt;=0.000000000001*(AA106+ABS(W107)+Z107),IF(A107&gt;group!$AJ$65,AA107=0,TRUE))</f>
        <v>1</v>
      </c>
      <c r="AF107" t="b">
        <f t="shared" si="35"/>
        <v>1</v>
      </c>
      <c r="AG107" t="b">
        <f>IF(S107&gt;0,IF(group!$AJ$38&gt;0,ABS(AB107/S107-group!$AJ$38/S2)&lt;=0.000000000001*MAX(ABS(AB107/S107),ABS(group!$AJ$38/S2)),TRUE),AB107=0)</f>
        <v>1</v>
      </c>
    </row>
    <row r="108" spans="1:33" x14ac:dyDescent="0.35">
      <c r="A108">
        <v>106</v>
      </c>
      <c r="B108">
        <f>'REC-21'!U108+'REC-22'!U108</f>
        <v>8883067.8291903511</v>
      </c>
      <c r="C108">
        <f>'REC-21'!Y108+'REC-22'!Y108</f>
        <v>338115.30572254979</v>
      </c>
      <c r="D108">
        <f t="shared" si="18"/>
        <v>9221183.1349129006</v>
      </c>
      <c r="E108">
        <f>'REC-21'!T108+'REC-22'!T108</f>
        <v>107591.6944632004</v>
      </c>
      <c r="F108">
        <f>'OLD-21'!U108+'OLD-22'!U108</f>
        <v>8002017.3363430593</v>
      </c>
      <c r="G108">
        <f>'OLD-21'!Y108+'OLD-22'!Y108</f>
        <v>316133.90272641717</v>
      </c>
      <c r="H108">
        <f t="shared" si="19"/>
        <v>8318151.2390694767</v>
      </c>
      <c r="I108">
        <f>'OLD-21'!T108+'OLD-22'!T108</f>
        <v>102604.92795303202</v>
      </c>
      <c r="J108">
        <f>'NEW-21'!U108+'NEW-22'!U108</f>
        <v>8043092.8957639849</v>
      </c>
      <c r="K108">
        <f>'NEW-21'!Y108+'NEW-22'!Y108</f>
        <v>313551.10580263374</v>
      </c>
      <c r="L108">
        <f t="shared" si="20"/>
        <v>8356644.0015666187</v>
      </c>
      <c r="M108">
        <f>'NEW-21'!T108+'NEW-22'!T108</f>
        <v>100999.09425583518</v>
      </c>
      <c r="N108">
        <f>'CUR-21'!U108+'CUR-22'!U108</f>
        <v>8085004.6048693471</v>
      </c>
      <c r="O108">
        <f>'CUR-21'!Y108+'CUR-22'!Y108</f>
        <v>311802.69381866825</v>
      </c>
      <c r="P108">
        <f t="shared" si="21"/>
        <v>8396807.298688015</v>
      </c>
      <c r="Q108">
        <f>'CUR-21'!T108+'CUR-22'!T108</f>
        <v>102379.79167472577</v>
      </c>
      <c r="R108">
        <f t="shared" si="24"/>
        <v>102379.79167472577</v>
      </c>
      <c r="S108">
        <f t="shared" si="22"/>
        <v>8396807.298688015</v>
      </c>
      <c r="T108">
        <f t="shared" si="25"/>
        <v>0.99626677051344348</v>
      </c>
      <c r="U108">
        <f t="shared" si="26"/>
        <v>3.7472187139520052E-3</v>
      </c>
      <c r="V108">
        <f t="shared" si="23"/>
        <v>8152120.3717676904</v>
      </c>
      <c r="W108">
        <f t="shared" si="27"/>
        <v>0</v>
      </c>
      <c r="X108">
        <f t="shared" si="28"/>
        <v>0</v>
      </c>
      <c r="Y108">
        <f t="shared" si="29"/>
        <v>8254500.1634424161</v>
      </c>
      <c r="Z108">
        <f t="shared" si="30"/>
        <v>0</v>
      </c>
      <c r="AA108">
        <f t="shared" si="31"/>
        <v>0</v>
      </c>
      <c r="AB108">
        <f t="shared" si="32"/>
        <v>47103.86063526271</v>
      </c>
      <c r="AC108">
        <f t="shared" si="33"/>
        <v>408.21410474699223</v>
      </c>
      <c r="AD108" t="b">
        <f t="shared" si="34"/>
        <v>1</v>
      </c>
      <c r="AE108" t="b">
        <f>AND(ABS(AA108-(AA107+W108-Z108))&lt;=0.000000000001*(AA107+ABS(W108)+Z108),IF(A108&gt;group!$AJ$65,AA108=0,TRUE))</f>
        <v>1</v>
      </c>
      <c r="AF108" t="b">
        <f t="shared" si="35"/>
        <v>1</v>
      </c>
      <c r="AG108" t="b">
        <f>IF(S108&gt;0,IF(group!$AJ$38&gt;0,ABS(AB108/S108-group!$AJ$38/S2)&lt;=0.000000000001*MAX(ABS(AB108/S108),ABS(group!$AJ$38/S2)),TRUE),AB108=0)</f>
        <v>1</v>
      </c>
    </row>
    <row r="109" spans="1:33" x14ac:dyDescent="0.35">
      <c r="A109">
        <v>107</v>
      </c>
      <c r="B109">
        <f>'REC-21'!U109+'REC-22'!U109</f>
        <v>8806677.7031254917</v>
      </c>
      <c r="C109">
        <f>'REC-21'!Y109+'REC-22'!Y109</f>
        <v>336198.63149434183</v>
      </c>
      <c r="D109">
        <f t="shared" si="18"/>
        <v>9142876.3346198332</v>
      </c>
      <c r="E109">
        <f>'REC-21'!T109+'REC-22'!T109</f>
        <v>107078.02904552242</v>
      </c>
      <c r="F109">
        <f>'OLD-21'!U109+'OLD-22'!U109</f>
        <v>7927945.2153846854</v>
      </c>
      <c r="G109">
        <f>'OLD-21'!Y109+'OLD-22'!Y109</f>
        <v>314142.04223522276</v>
      </c>
      <c r="H109">
        <f t="shared" si="19"/>
        <v>8242087.2576199081</v>
      </c>
      <c r="I109">
        <f>'OLD-21'!T109+'OLD-22'!T109</f>
        <v>102060.81294585863</v>
      </c>
      <c r="J109">
        <f>'NEW-21'!U109+'NEW-22'!U109</f>
        <v>7970744.0414336659</v>
      </c>
      <c r="K109">
        <f>'NEW-21'!Y109+'NEW-22'!Y109</f>
        <v>311661.50410527654</v>
      </c>
      <c r="L109">
        <f t="shared" si="20"/>
        <v>8282405.5455389423</v>
      </c>
      <c r="M109">
        <f>'NEW-21'!T109+'NEW-22'!T109</f>
        <v>100484.78031282753</v>
      </c>
      <c r="N109">
        <f>'CUR-21'!U109+'CUR-22'!U109</f>
        <v>8014319.9405675456</v>
      </c>
      <c r="O109">
        <f>'CUR-21'!Y109+'CUR-22'!Y109</f>
        <v>310019.12700496498</v>
      </c>
      <c r="P109">
        <f t="shared" si="21"/>
        <v>8324339.0675725108</v>
      </c>
      <c r="Q109">
        <f>'CUR-21'!T109+'CUR-22'!T109</f>
        <v>101859.903541462</v>
      </c>
      <c r="R109">
        <f t="shared" si="24"/>
        <v>101859.903541462</v>
      </c>
      <c r="S109">
        <f t="shared" si="22"/>
        <v>8324339.0675725108</v>
      </c>
      <c r="T109">
        <f t="shared" si="25"/>
        <v>0.99626282382037146</v>
      </c>
      <c r="U109">
        <f t="shared" si="26"/>
        <v>3.7511950564386165E-3</v>
      </c>
      <c r="V109">
        <f t="shared" si="23"/>
        <v>8080458.5654976824</v>
      </c>
      <c r="W109">
        <f t="shared" si="27"/>
        <v>0</v>
      </c>
      <c r="X109">
        <f t="shared" si="28"/>
        <v>0</v>
      </c>
      <c r="Y109">
        <f t="shared" si="29"/>
        <v>8182318.469039144</v>
      </c>
      <c r="Z109">
        <f t="shared" si="30"/>
        <v>0</v>
      </c>
      <c r="AA109">
        <f t="shared" si="31"/>
        <v>0</v>
      </c>
      <c r="AB109">
        <f t="shared" si="32"/>
        <v>46697.333090027503</v>
      </c>
      <c r="AC109">
        <f t="shared" si="33"/>
        <v>406.52754523520707</v>
      </c>
      <c r="AD109" t="b">
        <f t="shared" si="34"/>
        <v>1</v>
      </c>
      <c r="AE109" t="b">
        <f>AND(ABS(AA109-(AA108+W109-Z109))&lt;=0.000000000001*(AA108+ABS(W109)+Z109),IF(A109&gt;group!$AJ$65,AA109=0,TRUE))</f>
        <v>1</v>
      </c>
      <c r="AF109" t="b">
        <f t="shared" si="35"/>
        <v>1</v>
      </c>
      <c r="AG109" t="b">
        <f>IF(S109&gt;0,IF(group!$AJ$38&gt;0,ABS(AB109/S109-group!$AJ$38/S2)&lt;=0.000000000001*MAX(ABS(AB109/S109),ABS(group!$AJ$38/S2)),TRUE),AB109=0)</f>
        <v>1</v>
      </c>
    </row>
    <row r="110" spans="1:33" x14ac:dyDescent="0.35">
      <c r="A110">
        <v>108</v>
      </c>
      <c r="B110">
        <f>'REC-21'!U110+'REC-22'!U110</f>
        <v>8730570.7280603629</v>
      </c>
      <c r="C110">
        <f>'REC-21'!Y110+'REC-22'!Y110</f>
        <v>334170.49693572801</v>
      </c>
      <c r="D110">
        <f t="shared" si="18"/>
        <v>9064741.2249960899</v>
      </c>
      <c r="E110">
        <f>'REC-21'!T110+'REC-22'!T110</f>
        <v>106566.87285807123</v>
      </c>
      <c r="F110">
        <f>'OLD-21'!U110+'OLD-22'!U110</f>
        <v>7854180.3824692303</v>
      </c>
      <c r="G110">
        <f>'OLD-21'!Y110+'OLD-22'!Y110</f>
        <v>312034.59862759785</v>
      </c>
      <c r="H110">
        <f t="shared" si="19"/>
        <v>8166214.9810968284</v>
      </c>
      <c r="I110">
        <f>'OLD-21'!T110+'OLD-22'!T110</f>
        <v>101519.65136860874</v>
      </c>
      <c r="J110">
        <f>'NEW-21'!U110+'NEW-22'!U110</f>
        <v>7898679.1461956799</v>
      </c>
      <c r="K110">
        <f>'NEW-21'!Y110+'NEW-22'!Y110</f>
        <v>309661.80733045394</v>
      </c>
      <c r="L110">
        <f t="shared" si="20"/>
        <v>8208340.9535261337</v>
      </c>
      <c r="M110">
        <f>'NEW-21'!T110+'NEW-22'!T110</f>
        <v>99973.14641679269</v>
      </c>
      <c r="N110">
        <f>'CUR-21'!U110+'CUR-22'!U110</f>
        <v>7943911.7948371731</v>
      </c>
      <c r="O110">
        <f>'CUR-21'!Y110+'CUR-22'!Y110</f>
        <v>308119.1475712519</v>
      </c>
      <c r="P110">
        <f t="shared" si="21"/>
        <v>8252030.9424084248</v>
      </c>
      <c r="Q110">
        <f>'CUR-21'!T110+'CUR-22'!T110</f>
        <v>101342.71795944794</v>
      </c>
      <c r="R110">
        <f t="shared" si="24"/>
        <v>101342.71795944794</v>
      </c>
      <c r="S110">
        <f t="shared" si="22"/>
        <v>8252030.9424084248</v>
      </c>
      <c r="T110">
        <f t="shared" si="25"/>
        <v>0.99625894197611709</v>
      </c>
      <c r="U110">
        <f t="shared" si="26"/>
        <v>3.7551060936651393E-3</v>
      </c>
      <c r="V110">
        <f t="shared" si="23"/>
        <v>8009078.2740793852</v>
      </c>
      <c r="W110">
        <f t="shared" si="27"/>
        <v>0</v>
      </c>
      <c r="X110">
        <f t="shared" si="28"/>
        <v>0</v>
      </c>
      <c r="Y110">
        <f t="shared" si="29"/>
        <v>8110420.992038833</v>
      </c>
      <c r="Z110">
        <f t="shared" si="30"/>
        <v>0</v>
      </c>
      <c r="AA110">
        <f t="shared" si="31"/>
        <v>0</v>
      </c>
      <c r="AB110">
        <f t="shared" si="32"/>
        <v>46291.703696691489</v>
      </c>
      <c r="AC110">
        <f t="shared" si="33"/>
        <v>405.62939333601389</v>
      </c>
      <c r="AD110" t="b">
        <f t="shared" si="34"/>
        <v>1</v>
      </c>
      <c r="AE110" t="b">
        <f>AND(ABS(AA110-(AA109+W110-Z110))&lt;=0.000000000001*(AA109+ABS(W110)+Z110),IF(A110&gt;group!$AJ$65,AA110=0,TRUE))</f>
        <v>1</v>
      </c>
      <c r="AF110" t="b">
        <f t="shared" si="35"/>
        <v>1</v>
      </c>
      <c r="AG110" t="b">
        <f>IF(S110&gt;0,IF(group!$AJ$38&gt;0,ABS(AB110/S110-group!$AJ$38/S2)&lt;=0.000000000001*MAX(ABS(AB110/S110),ABS(group!$AJ$38/S2)),TRUE),AB110=0)</f>
        <v>1</v>
      </c>
    </row>
    <row r="111" spans="1:33" x14ac:dyDescent="0.35">
      <c r="A111">
        <v>109</v>
      </c>
      <c r="B111">
        <f>'REC-21'!U111+'REC-22'!U111</f>
        <v>8653839.6532847453</v>
      </c>
      <c r="C111">
        <f>'REC-21'!Y111+'REC-22'!Y111</f>
        <v>332211.88856339804</v>
      </c>
      <c r="D111">
        <f t="shared" si="18"/>
        <v>8986051.5418481436</v>
      </c>
      <c r="E111">
        <f>'REC-21'!T111+'REC-22'!T111</f>
        <v>106959.48906975008</v>
      </c>
      <c r="F111">
        <f>'OLD-21'!U111+'OLD-22'!U111</f>
        <v>7779834.4218521249</v>
      </c>
      <c r="G111">
        <f>'OLD-21'!Y111+'OLD-22'!Y111</f>
        <v>309994.49724446819</v>
      </c>
      <c r="H111">
        <f t="shared" si="19"/>
        <v>8089828.9190965928</v>
      </c>
      <c r="I111">
        <f>'OLD-21'!T111+'OLD-22'!T111</f>
        <v>101863.85109258356</v>
      </c>
      <c r="J111">
        <f>'NEW-21'!U111+'NEW-22'!U111</f>
        <v>7826033.9602465499</v>
      </c>
      <c r="K111">
        <f>'NEW-21'!Y111+'NEW-22'!Y111</f>
        <v>307726.21638934308</v>
      </c>
      <c r="L111">
        <f t="shared" si="20"/>
        <v>8133760.1766358931</v>
      </c>
      <c r="M111">
        <f>'NEW-21'!T111+'NEW-22'!T111</f>
        <v>100322.71639527033</v>
      </c>
      <c r="N111">
        <f>'CUR-21'!U111+'CUR-22'!U111</f>
        <v>7872698.994254522</v>
      </c>
      <c r="O111">
        <f>'CUR-21'!Y111+'CUR-22'!Y111</f>
        <v>306282.58983699232</v>
      </c>
      <c r="P111">
        <f t="shared" si="21"/>
        <v>8178981.5840915143</v>
      </c>
      <c r="Q111">
        <f>'CUR-21'!T111+'CUR-22'!T111</f>
        <v>101902.37278002209</v>
      </c>
      <c r="R111">
        <f t="shared" si="24"/>
        <v>101902.37278002209</v>
      </c>
      <c r="S111">
        <f t="shared" si="22"/>
        <v>8178981.5840915143</v>
      </c>
      <c r="T111">
        <f t="shared" si="25"/>
        <v>0.99625512417566398</v>
      </c>
      <c r="U111">
        <f t="shared" si="26"/>
        <v>3.7589526351842206E-3</v>
      </c>
      <c r="V111">
        <f t="shared" si="23"/>
        <v>7936898.6009904183</v>
      </c>
      <c r="W111">
        <f t="shared" si="27"/>
        <v>0</v>
      </c>
      <c r="X111">
        <f t="shared" si="28"/>
        <v>0</v>
      </c>
      <c r="Y111">
        <f t="shared" si="29"/>
        <v>8038800.9737704406</v>
      </c>
      <c r="Z111">
        <f t="shared" si="30"/>
        <v>0</v>
      </c>
      <c r="AA111">
        <f t="shared" si="31"/>
        <v>0</v>
      </c>
      <c r="AB111">
        <f t="shared" si="32"/>
        <v>45881.916182073554</v>
      </c>
      <c r="AC111">
        <f t="shared" si="33"/>
        <v>409.78751461793581</v>
      </c>
      <c r="AD111" t="b">
        <f t="shared" si="34"/>
        <v>1</v>
      </c>
      <c r="AE111" t="b">
        <f>AND(ABS(AA111-(AA110+W111-Z111))&lt;=0.000000000001*(AA110+ABS(W111)+Z111),IF(A111&gt;group!$AJ$65,AA111=0,TRUE))</f>
        <v>1</v>
      </c>
      <c r="AF111" t="b">
        <f t="shared" si="35"/>
        <v>1</v>
      </c>
      <c r="AG111" t="b">
        <f>IF(S111&gt;0,IF(group!$AJ$38&gt;0,ABS(AB111/S111-group!$AJ$38/S2)&lt;=0.000000000001*MAX(ABS(AB111/S111),ABS(group!$AJ$38/S2)),TRUE),AB111=0)</f>
        <v>1</v>
      </c>
    </row>
    <row r="112" spans="1:33" x14ac:dyDescent="0.35">
      <c r="A112">
        <v>110</v>
      </c>
      <c r="B112">
        <f>'REC-21'!U112+'REC-22'!U112</f>
        <v>8577397.2315635122</v>
      </c>
      <c r="C112">
        <f>'REC-21'!Y112+'REC-22'!Y112</f>
        <v>330275.5171247914</v>
      </c>
      <c r="D112">
        <f t="shared" si="18"/>
        <v>8907672.7486883029</v>
      </c>
      <c r="E112">
        <f>'REC-21'!T112+'REC-22'!T112</f>
        <v>106438.98864483178</v>
      </c>
      <c r="F112">
        <f>'OLD-21'!U112+'OLD-22'!U112</f>
        <v>7705803.632797258</v>
      </c>
      <c r="G112">
        <f>'OLD-21'!Y112+'OLD-22'!Y112</f>
        <v>307978.22029748966</v>
      </c>
      <c r="H112">
        <f t="shared" si="19"/>
        <v>8013781.8530947473</v>
      </c>
      <c r="I112">
        <f>'OLD-21'!T112+'OLD-22'!T112</f>
        <v>101311.78338644281</v>
      </c>
      <c r="J112">
        <f>'NEW-21'!U112+'NEW-22'!U112</f>
        <v>7753679.847268207</v>
      </c>
      <c r="K112">
        <f>'NEW-21'!Y112+'NEW-22'!Y112</f>
        <v>305812.90201028559</v>
      </c>
      <c r="L112">
        <f t="shared" si="20"/>
        <v>8059492.7492784923</v>
      </c>
      <c r="M112">
        <f>'NEW-21'!T112+'NEW-22'!T112</f>
        <v>99800.879457477684</v>
      </c>
      <c r="N112">
        <f>'CUR-21'!U112+'CUR-22'!U112</f>
        <v>7801770.0007957378</v>
      </c>
      <c r="O112">
        <f>'CUR-21'!Y112+'CUR-22'!Y112</f>
        <v>304467.62490162771</v>
      </c>
      <c r="P112">
        <f t="shared" si="21"/>
        <v>8106237.625697366</v>
      </c>
      <c r="Q112">
        <f>'CUR-21'!T112+'CUR-22'!T112</f>
        <v>101373.41092628529</v>
      </c>
      <c r="R112">
        <f t="shared" si="24"/>
        <v>101373.41092628529</v>
      </c>
      <c r="S112">
        <f t="shared" si="22"/>
        <v>8106237.625697366</v>
      </c>
      <c r="T112">
        <f t="shared" si="25"/>
        <v>0.99625136962290373</v>
      </c>
      <c r="U112">
        <f t="shared" si="26"/>
        <v>3.7627354816236469E-3</v>
      </c>
      <c r="V112">
        <f t="shared" si="23"/>
        <v>7865008.1987139434</v>
      </c>
      <c r="W112">
        <f t="shared" si="27"/>
        <v>0</v>
      </c>
      <c r="X112">
        <f t="shared" si="28"/>
        <v>0</v>
      </c>
      <c r="Y112">
        <f t="shared" si="29"/>
        <v>7966381.6096402286</v>
      </c>
      <c r="Z112">
        <f t="shared" si="30"/>
        <v>0</v>
      </c>
      <c r="AA112">
        <f t="shared" si="31"/>
        <v>0</v>
      </c>
      <c r="AB112">
        <f t="shared" si="32"/>
        <v>45473.841879976528</v>
      </c>
      <c r="AC112">
        <f t="shared" si="33"/>
        <v>408.07430209702579</v>
      </c>
      <c r="AD112" t="b">
        <f t="shared" si="34"/>
        <v>1</v>
      </c>
      <c r="AE112" t="b">
        <f>AND(ABS(AA112-(AA111+W112-Z112))&lt;=0.000000000001*(AA111+ABS(W112)+Z112),IF(A112&gt;group!$AJ$65,AA112=0,TRUE))</f>
        <v>1</v>
      </c>
      <c r="AF112" t="b">
        <f t="shared" si="35"/>
        <v>1</v>
      </c>
      <c r="AG112" t="b">
        <f>IF(S112&gt;0,IF(group!$AJ$38&gt;0,ABS(AB112/S112-group!$AJ$38/S2)&lt;=0.000000000001*MAX(ABS(AB112/S112),ABS(group!$AJ$38/S2)),TRUE),AB112=0)</f>
        <v>1</v>
      </c>
    </row>
    <row r="113" spans="1:33" x14ac:dyDescent="0.35">
      <c r="A113">
        <v>111</v>
      </c>
      <c r="B113">
        <f>'REC-21'!U113+'REC-22'!U113</f>
        <v>8501240.6073728781</v>
      </c>
      <c r="C113">
        <f>'REC-21'!Y113+'REC-22'!Y113</f>
        <v>328361.31069834315</v>
      </c>
      <c r="D113">
        <f t="shared" si="18"/>
        <v>8829601.9180712216</v>
      </c>
      <c r="E113">
        <f>'REC-21'!T113+'REC-22'!T113</f>
        <v>105921.04627172854</v>
      </c>
      <c r="F113">
        <f>'OLD-21'!U113+'OLD-22'!U113</f>
        <v>7632085.085927913</v>
      </c>
      <c r="G113">
        <f>'OLD-21'!Y113+'OLD-22'!Y113</f>
        <v>305985.68585141952</v>
      </c>
      <c r="H113">
        <f t="shared" si="19"/>
        <v>7938070.7717793323</v>
      </c>
      <c r="I113">
        <f>'OLD-21'!T113+'OLD-22'!T113</f>
        <v>100762.73751955164</v>
      </c>
      <c r="J113">
        <f>'NEW-21'!U113+'NEW-22'!U113</f>
        <v>7681614.0822414309</v>
      </c>
      <c r="K113">
        <f>'NEW-21'!Y113+'NEW-22'!Y113</f>
        <v>303921.79284502217</v>
      </c>
      <c r="L113">
        <f t="shared" si="20"/>
        <v>7985535.8750864528</v>
      </c>
      <c r="M113">
        <f>'NEW-21'!T113+'NEW-22'!T113</f>
        <v>99281.783679668733</v>
      </c>
      <c r="N113">
        <f>'CUR-21'!U113+'CUR-22'!U113</f>
        <v>7731121.9497240502</v>
      </c>
      <c r="O113">
        <f>'CUR-21'!Y113+'CUR-22'!Y113</f>
        <v>302674.18513406697</v>
      </c>
      <c r="P113">
        <f t="shared" si="21"/>
        <v>8033796.1348581174</v>
      </c>
      <c r="Q113">
        <f>'CUR-21'!T113+'CUR-22'!T113</f>
        <v>100847.22236890547</v>
      </c>
      <c r="R113">
        <f t="shared" si="24"/>
        <v>100847.22236890547</v>
      </c>
      <c r="S113">
        <f t="shared" si="22"/>
        <v>8033796.1348581174</v>
      </c>
      <c r="T113">
        <f t="shared" si="25"/>
        <v>0.99624767753054322</v>
      </c>
      <c r="U113">
        <f t="shared" si="26"/>
        <v>3.7664554247773818E-3</v>
      </c>
      <c r="V113">
        <f t="shared" si="23"/>
        <v>7793404.3425732376</v>
      </c>
      <c r="W113">
        <f t="shared" si="27"/>
        <v>0</v>
      </c>
      <c r="X113">
        <f t="shared" si="28"/>
        <v>0</v>
      </c>
      <c r="Y113">
        <f t="shared" si="29"/>
        <v>7894251.5649421429</v>
      </c>
      <c r="Z113">
        <f t="shared" si="30"/>
        <v>0</v>
      </c>
      <c r="AA113">
        <f t="shared" si="31"/>
        <v>0</v>
      </c>
      <c r="AB113">
        <f t="shared" si="32"/>
        <v>45067.464340594888</v>
      </c>
      <c r="AC113">
        <f t="shared" si="33"/>
        <v>406.37753938163951</v>
      </c>
      <c r="AD113" t="b">
        <f t="shared" si="34"/>
        <v>1</v>
      </c>
      <c r="AE113" t="b">
        <f>AND(ABS(AA113-(AA112+W113-Z113))&lt;=0.000000000001*(AA112+ABS(W113)+Z113),IF(A113&gt;group!$AJ$65,AA113=0,TRUE))</f>
        <v>1</v>
      </c>
      <c r="AF113" t="b">
        <f t="shared" si="35"/>
        <v>1</v>
      </c>
      <c r="AG113" t="b">
        <f>IF(S113&gt;0,IF(group!$AJ$38&gt;0,ABS(AB113/S113-group!$AJ$38/S2)&lt;=0.000000000001*MAX(ABS(AB113/S113),ABS(group!$AJ$38/S2)),TRUE),AB113=0)</f>
        <v>1</v>
      </c>
    </row>
    <row r="114" spans="1:33" x14ac:dyDescent="0.35">
      <c r="A114">
        <v>112</v>
      </c>
      <c r="B114">
        <f>'REC-21'!U114+'REC-22'!U114</f>
        <v>8425366.9556855783</v>
      </c>
      <c r="C114">
        <f>'REC-21'!Y114+'REC-22'!Y114</f>
        <v>326469.19915130094</v>
      </c>
      <c r="D114">
        <f t="shared" si="18"/>
        <v>8751836.15483688</v>
      </c>
      <c r="E114">
        <f>'REC-21'!T114+'REC-22'!T114</f>
        <v>105405.64926511003</v>
      </c>
      <c r="F114">
        <f>'OLD-21'!U114+'OLD-22'!U114</f>
        <v>7558675.8812139519</v>
      </c>
      <c r="G114">
        <f>'OLD-21'!Y114+'OLD-22'!Y114</f>
        <v>304016.81374414632</v>
      </c>
      <c r="H114">
        <f t="shared" si="19"/>
        <v>7862692.6949580982</v>
      </c>
      <c r="I114">
        <f>'OLD-21'!T114+'OLD-22'!T114</f>
        <v>100216.69680052328</v>
      </c>
      <c r="J114">
        <f>'NEW-21'!U114+'NEW-22'!U114</f>
        <v>7609833.9675268289</v>
      </c>
      <c r="K114">
        <f>'NEW-21'!Y114+'NEW-22'!Y114</f>
        <v>302052.81918736571</v>
      </c>
      <c r="L114">
        <f t="shared" si="20"/>
        <v>7911886.7867141943</v>
      </c>
      <c r="M114">
        <f>'NEW-21'!T114+'NEW-22'!T114</f>
        <v>98765.414533022733</v>
      </c>
      <c r="N114">
        <f>'CUR-21'!U114+'CUR-22'!U114</f>
        <v>7660752.005618074</v>
      </c>
      <c r="O114">
        <f>'CUR-21'!Y114+'CUR-22'!Y114</f>
        <v>300902.20469594374</v>
      </c>
      <c r="P114">
        <f t="shared" si="21"/>
        <v>7961654.2103140177</v>
      </c>
      <c r="Q114">
        <f>'CUR-21'!T114+'CUR-22'!T114</f>
        <v>100323.79243411325</v>
      </c>
      <c r="R114">
        <f t="shared" si="24"/>
        <v>100323.79243411325</v>
      </c>
      <c r="S114">
        <f t="shared" si="22"/>
        <v>7961654.2103140177</v>
      </c>
      <c r="T114">
        <f t="shared" si="25"/>
        <v>0.9962440471200148</v>
      </c>
      <c r="U114">
        <f t="shared" si="26"/>
        <v>3.7701132476957167E-3</v>
      </c>
      <c r="V114">
        <f t="shared" si="23"/>
        <v>7722084.3350367947</v>
      </c>
      <c r="W114">
        <f t="shared" si="27"/>
        <v>0</v>
      </c>
      <c r="X114">
        <f t="shared" si="28"/>
        <v>0</v>
      </c>
      <c r="Y114">
        <f t="shared" si="29"/>
        <v>7822408.1274709078</v>
      </c>
      <c r="Z114">
        <f t="shared" si="30"/>
        <v>0</v>
      </c>
      <c r="AA114">
        <f t="shared" si="31"/>
        <v>0</v>
      </c>
      <c r="AB114">
        <f t="shared" si="32"/>
        <v>44662.767288631352</v>
      </c>
      <c r="AC114">
        <f t="shared" si="33"/>
        <v>404.69705196353607</v>
      </c>
      <c r="AD114" t="b">
        <f t="shared" si="34"/>
        <v>1</v>
      </c>
      <c r="AE114" t="b">
        <f>AND(ABS(AA114-(AA113+W114-Z114))&lt;=0.000000000001*(AA113+ABS(W114)+Z114),IF(A114&gt;group!$AJ$65,AA114=0,TRUE))</f>
        <v>1</v>
      </c>
      <c r="AF114" t="b">
        <f t="shared" si="35"/>
        <v>1</v>
      </c>
      <c r="AG114" t="b">
        <f>IF(S114&gt;0,IF(group!$AJ$38&gt;0,ABS(AB114/S114-group!$AJ$38/S2)&lt;=0.000000000001*MAX(ABS(AB114/S114),ABS(group!$AJ$38/S2)),TRUE),AB114=0)</f>
        <v>1</v>
      </c>
    </row>
    <row r="115" spans="1:33" x14ac:dyDescent="0.35">
      <c r="A115">
        <v>113</v>
      </c>
      <c r="B115">
        <f>'REC-21'!U115+'REC-22'!U115</f>
        <v>8349773.4814908579</v>
      </c>
      <c r="C115">
        <f>'REC-21'!Y115+'REC-22'!Y115</f>
        <v>324599.11411398521</v>
      </c>
      <c r="D115">
        <f t="shared" si="18"/>
        <v>8674372.5956048425</v>
      </c>
      <c r="E115">
        <f>'REC-21'!T115+'REC-22'!T115</f>
        <v>104892.78500306014</v>
      </c>
      <c r="F115">
        <f>'OLD-21'!U115+'OLD-22'!U115</f>
        <v>7485573.1475331299</v>
      </c>
      <c r="G115">
        <f>'OLD-21'!Y115+'OLD-22'!Y115</f>
        <v>302071.52556204511</v>
      </c>
      <c r="H115">
        <f t="shared" si="19"/>
        <v>7787644.6730951751</v>
      </c>
      <c r="I115">
        <f>'OLD-21'!T115+'OLD-22'!T115</f>
        <v>99673.644630922587</v>
      </c>
      <c r="J115">
        <f>'NEW-21'!U115+'NEW-22'!U115</f>
        <v>7538336.8324508183</v>
      </c>
      <c r="K115">
        <f>'NEW-21'!Y115+'NEW-22'!Y115</f>
        <v>300205.91295044101</v>
      </c>
      <c r="L115">
        <f t="shared" si="20"/>
        <v>7838542.7454012595</v>
      </c>
      <c r="M115">
        <f>'NEW-21'!T115+'NEW-22'!T115</f>
        <v>98251.757566347776</v>
      </c>
      <c r="N115">
        <f>'CUR-21'!U115+'CUR-22'!U115</f>
        <v>7590657.3619138952</v>
      </c>
      <c r="O115">
        <f>'CUR-21'!Y115+'CUR-22'!Y115</f>
        <v>299151.6195172827</v>
      </c>
      <c r="P115">
        <f t="shared" si="21"/>
        <v>7889808.9814311778</v>
      </c>
      <c r="Q115">
        <f>'CUR-21'!T115+'CUR-22'!T115</f>
        <v>99803.106526421965</v>
      </c>
      <c r="R115">
        <f t="shared" si="24"/>
        <v>99803.106526421965</v>
      </c>
      <c r="S115">
        <f t="shared" si="22"/>
        <v>7889808.9814311778</v>
      </c>
      <c r="T115">
        <f t="shared" si="25"/>
        <v>0.99624047762138179</v>
      </c>
      <c r="U115">
        <f t="shared" si="26"/>
        <v>3.773709724778973E-3</v>
      </c>
      <c r="V115">
        <f t="shared" si="23"/>
        <v>7651045.5053074015</v>
      </c>
      <c r="W115">
        <f t="shared" si="27"/>
        <v>0</v>
      </c>
      <c r="X115">
        <f t="shared" si="28"/>
        <v>0</v>
      </c>
      <c r="Y115">
        <f t="shared" si="29"/>
        <v>7750848.6118338238</v>
      </c>
      <c r="Z115">
        <f t="shared" si="30"/>
        <v>0</v>
      </c>
      <c r="AA115">
        <f t="shared" si="31"/>
        <v>0</v>
      </c>
      <c r="AB115">
        <f t="shared" si="32"/>
        <v>44259.734620591611</v>
      </c>
      <c r="AC115">
        <f t="shared" si="33"/>
        <v>403.03266803974111</v>
      </c>
      <c r="AD115" t="b">
        <f t="shared" si="34"/>
        <v>1</v>
      </c>
      <c r="AE115" t="b">
        <f>AND(ABS(AA115-(AA114+W115-Z115))&lt;=0.000000000001*(AA114+ABS(W115)+Z115),IF(A115&gt;group!$AJ$65,AA115=0,TRUE))</f>
        <v>1</v>
      </c>
      <c r="AF115" t="b">
        <f t="shared" si="35"/>
        <v>1</v>
      </c>
      <c r="AG115" t="b">
        <f>IF(S115&gt;0,IF(group!$AJ$38&gt;0,ABS(AB115/S115-group!$AJ$38/S2)&lt;=0.000000000001*MAX(ABS(AB115/S115),ABS(group!$AJ$38/S2)),TRUE),AB115=0)</f>
        <v>1</v>
      </c>
    </row>
    <row r="116" spans="1:33" x14ac:dyDescent="0.35">
      <c r="A116">
        <v>114</v>
      </c>
      <c r="B116">
        <f>'REC-21'!U116+'REC-22'!U116</f>
        <v>8274457.4193227654</v>
      </c>
      <c r="C116">
        <f>'REC-21'!Y116+'REC-22'!Y116</f>
        <v>322750.98895448924</v>
      </c>
      <c r="D116">
        <f t="shared" si="18"/>
        <v>8597208.4082772546</v>
      </c>
      <c r="E116">
        <f>'REC-21'!T116+'REC-22'!T116</f>
        <v>104382.44092675784</v>
      </c>
      <c r="F116">
        <f>'OLD-21'!U116+'OLD-22'!U116</f>
        <v>7412774.0422398206</v>
      </c>
      <c r="G116">
        <f>'OLD-21'!Y116+'OLD-22'!Y116</f>
        <v>300149.7446157753</v>
      </c>
      <c r="H116">
        <f t="shared" si="19"/>
        <v>7712923.7868555961</v>
      </c>
      <c r="I116">
        <f>'OLD-21'!T116+'OLD-22'!T116</f>
        <v>99133.56450474466</v>
      </c>
      <c r="J116">
        <f>'NEW-21'!U116+'NEW-22'!U116</f>
        <v>7467120.0328986142</v>
      </c>
      <c r="K116">
        <f>'NEW-21'!Y116+'NEW-22'!Y116</f>
        <v>298381.00764434243</v>
      </c>
      <c r="L116">
        <f t="shared" si="20"/>
        <v>7765501.0405429564</v>
      </c>
      <c r="M116">
        <f>'NEW-21'!T116+'NEW-22'!T116</f>
        <v>97740.79840566327</v>
      </c>
      <c r="N116">
        <f>'CUR-21'!U116+'CUR-22'!U116</f>
        <v>7520835.2404550277</v>
      </c>
      <c r="O116">
        <f>'CUR-21'!Y116+'CUR-22'!Y116</f>
        <v>297422.36727263418</v>
      </c>
      <c r="P116">
        <f t="shared" si="21"/>
        <v>7818257.6077276617</v>
      </c>
      <c r="Q116">
        <f>'CUR-21'!T116+'CUR-22'!T116</f>
        <v>99285.150128207009</v>
      </c>
      <c r="R116">
        <f t="shared" si="24"/>
        <v>99285.150128207009</v>
      </c>
      <c r="S116">
        <f t="shared" si="22"/>
        <v>7818257.6077276617</v>
      </c>
      <c r="T116">
        <f t="shared" si="25"/>
        <v>0.99623696827325192</v>
      </c>
      <c r="U116">
        <f t="shared" si="26"/>
        <v>3.7772456218627681E-3</v>
      </c>
      <c r="V116">
        <f t="shared" si="23"/>
        <v>7580285.2089181524</v>
      </c>
      <c r="W116">
        <f t="shared" si="27"/>
        <v>0</v>
      </c>
      <c r="X116">
        <f t="shared" si="28"/>
        <v>0</v>
      </c>
      <c r="Y116">
        <f t="shared" si="29"/>
        <v>7679570.3590463595</v>
      </c>
      <c r="Z116">
        <f t="shared" si="30"/>
        <v>0</v>
      </c>
      <c r="AA116">
        <f t="shared" si="31"/>
        <v>0</v>
      </c>
      <c r="AB116">
        <f t="shared" si="32"/>
        <v>43858.35040212579</v>
      </c>
      <c r="AC116">
        <f t="shared" si="33"/>
        <v>401.3842184658206</v>
      </c>
      <c r="AD116" t="b">
        <f t="shared" si="34"/>
        <v>1</v>
      </c>
      <c r="AE116" t="b">
        <f>AND(ABS(AA116-(AA115+W116-Z116))&lt;=0.000000000001*(AA115+ABS(W116)+Z116),IF(A116&gt;group!$AJ$65,AA116=0,TRUE))</f>
        <v>1</v>
      </c>
      <c r="AF116" t="b">
        <f t="shared" si="35"/>
        <v>1</v>
      </c>
      <c r="AG116" t="b">
        <f>IF(S116&gt;0,IF(group!$AJ$38&gt;0,ABS(AB116/S116-group!$AJ$38/S2)&lt;=0.000000000001*MAX(ABS(AB116/S116),ABS(group!$AJ$38/S2)),TRUE),AB116=0)</f>
        <v>1</v>
      </c>
    </row>
    <row r="117" spans="1:33" x14ac:dyDescent="0.35">
      <c r="A117">
        <v>115</v>
      </c>
      <c r="B117">
        <f>'REC-21'!U117+'REC-22'!U117</f>
        <v>8199416.0327966008</v>
      </c>
      <c r="C117">
        <f>'REC-21'!Y117+'REC-22'!Y117</f>
        <v>320924.75875390903</v>
      </c>
      <c r="D117">
        <f t="shared" si="18"/>
        <v>8520340.7915505096</v>
      </c>
      <c r="E117">
        <f>'REC-21'!T117+'REC-22'!T117</f>
        <v>103874.60454015947</v>
      </c>
      <c r="F117">
        <f>'OLD-21'!U117+'OLD-22'!U117</f>
        <v>7340275.7507410701</v>
      </c>
      <c r="G117">
        <f>'OLD-21'!Y117+'OLD-22'!Y117</f>
        <v>298251.39591655706</v>
      </c>
      <c r="H117">
        <f t="shared" si="19"/>
        <v>7638527.1466576271</v>
      </c>
      <c r="I117">
        <f>'OLD-21'!T117+'OLD-22'!T117</f>
        <v>98596.440007896381</v>
      </c>
      <c r="J117">
        <f>'NEW-21'!U117+'NEW-22'!U117</f>
        <v>7396180.9509141156</v>
      </c>
      <c r="K117">
        <f>'NEW-21'!Y117+'NEW-22'!Y117</f>
        <v>296578.03835423419</v>
      </c>
      <c r="L117">
        <f t="shared" si="20"/>
        <v>7692758.9892683495</v>
      </c>
      <c r="M117">
        <f>'NEW-21'!T117+'NEW-22'!T117</f>
        <v>97232.522753784258</v>
      </c>
      <c r="N117">
        <f>'CUR-21'!U117+'CUR-22'!U117</f>
        <v>7451282.8910501227</v>
      </c>
      <c r="O117">
        <f>'CUR-21'!Y117+'CUR-22'!Y117</f>
        <v>295714.3873576959</v>
      </c>
      <c r="P117">
        <f t="shared" si="21"/>
        <v>7746997.2784078186</v>
      </c>
      <c r="Q117">
        <f>'CUR-21'!T117+'CUR-22'!T117</f>
        <v>98769.908799287368</v>
      </c>
      <c r="R117">
        <f t="shared" si="24"/>
        <v>98769.908799287368</v>
      </c>
      <c r="S117">
        <f t="shared" si="22"/>
        <v>7746997.2784078186</v>
      </c>
      <c r="T117">
        <f t="shared" si="25"/>
        <v>0.99623351832268658</v>
      </c>
      <c r="U117">
        <f t="shared" si="26"/>
        <v>3.780721696309719E-3</v>
      </c>
      <c r="V117">
        <f t="shared" si="23"/>
        <v>7509800.8273352971</v>
      </c>
      <c r="W117">
        <f t="shared" si="27"/>
        <v>0</v>
      </c>
      <c r="X117">
        <f t="shared" si="28"/>
        <v>0</v>
      </c>
      <c r="Y117">
        <f t="shared" si="29"/>
        <v>7608570.7361345841</v>
      </c>
      <c r="Z117">
        <f t="shared" si="30"/>
        <v>0</v>
      </c>
      <c r="AA117">
        <f t="shared" si="31"/>
        <v>0</v>
      </c>
      <c r="AB117">
        <f t="shared" si="32"/>
        <v>43458.598865416199</v>
      </c>
      <c r="AC117">
        <f t="shared" si="33"/>
        <v>399.75153670959116</v>
      </c>
      <c r="AD117" t="b">
        <f t="shared" si="34"/>
        <v>1</v>
      </c>
      <c r="AE117" t="b">
        <f>AND(ABS(AA117-(AA116+W117-Z117))&lt;=0.000000000001*(AA116+ABS(W117)+Z117),IF(A117&gt;group!$AJ$65,AA117=0,TRUE))</f>
        <v>1</v>
      </c>
      <c r="AF117" t="b">
        <f t="shared" si="35"/>
        <v>1</v>
      </c>
      <c r="AG117" t="b">
        <f>IF(S117&gt;0,IF(group!$AJ$38&gt;0,ABS(AB117/S117-group!$AJ$38/S2)&lt;=0.000000000001*MAX(ABS(AB117/S117),ABS(group!$AJ$38/S2)),TRUE),AB117=0)</f>
        <v>1</v>
      </c>
    </row>
    <row r="118" spans="1:33" x14ac:dyDescent="0.35">
      <c r="A118">
        <v>116</v>
      </c>
      <c r="B118">
        <f>'REC-21'!U118+'REC-22'!U118</f>
        <v>8124646.6141533479</v>
      </c>
      <c r="C118">
        <f>'REC-21'!Y118+'REC-22'!Y118</f>
        <v>319120.36028202297</v>
      </c>
      <c r="D118">
        <f t="shared" si="18"/>
        <v>8443766.9744353704</v>
      </c>
      <c r="E118">
        <f>'REC-21'!T118+'REC-22'!T118</f>
        <v>103369.26340968264</v>
      </c>
      <c r="F118">
        <f>'OLD-21'!U118+'OLD-22'!U118</f>
        <v>7268075.4860798027</v>
      </c>
      <c r="G118">
        <f>'OLD-21'!Y118+'OLD-22'!Y118</f>
        <v>296376.40615288855</v>
      </c>
      <c r="H118">
        <f t="shared" si="19"/>
        <v>7564451.8922326909</v>
      </c>
      <c r="I118">
        <f>'OLD-21'!T118+'OLD-22'!T118</f>
        <v>98062.254817680921</v>
      </c>
      <c r="J118">
        <f>'NEW-21'!U118+'NEW-22'!U118</f>
        <v>7325516.9943065522</v>
      </c>
      <c r="K118">
        <f>'NEW-21'!Y118+'NEW-22'!Y118</f>
        <v>294796.94171885255</v>
      </c>
      <c r="L118">
        <f t="shared" si="20"/>
        <v>7620313.9360254044</v>
      </c>
      <c r="M118">
        <f>'NEW-21'!T118+'NEW-22'!T118</f>
        <v>96726.916389908336</v>
      </c>
      <c r="N118">
        <f>'CUR-21'!U118+'CUR-22'!U118</f>
        <v>7381997.591038269</v>
      </c>
      <c r="O118">
        <f>'CUR-21'!Y118+'CUR-22'!Y118</f>
        <v>294027.62086638197</v>
      </c>
      <c r="P118">
        <f t="shared" si="21"/>
        <v>7676025.2119046506</v>
      </c>
      <c r="Q118">
        <f>'CUR-21'!T118+'CUR-22'!T118</f>
        <v>98257.368176509539</v>
      </c>
      <c r="R118">
        <f t="shared" si="24"/>
        <v>98257.368176509539</v>
      </c>
      <c r="S118">
        <f t="shared" si="22"/>
        <v>7676025.2119046506</v>
      </c>
      <c r="T118">
        <f t="shared" si="25"/>
        <v>0.99623012702511271</v>
      </c>
      <c r="U118">
        <f t="shared" si="26"/>
        <v>3.7841386970947077E-3</v>
      </c>
      <c r="V118">
        <f t="shared" si="23"/>
        <v>7439589.7675677892</v>
      </c>
      <c r="W118">
        <f t="shared" si="27"/>
        <v>0</v>
      </c>
      <c r="X118">
        <f t="shared" si="28"/>
        <v>0</v>
      </c>
      <c r="Y118">
        <f t="shared" si="29"/>
        <v>7537847.1357442988</v>
      </c>
      <c r="Z118">
        <f t="shared" si="30"/>
        <v>0</v>
      </c>
      <c r="AA118">
        <f t="shared" si="31"/>
        <v>0</v>
      </c>
      <c r="AB118">
        <f t="shared" si="32"/>
        <v>43060.464406610146</v>
      </c>
      <c r="AC118">
        <f t="shared" si="33"/>
        <v>398.13445880605286</v>
      </c>
      <c r="AD118" t="b">
        <f t="shared" si="34"/>
        <v>1</v>
      </c>
      <c r="AE118" t="b">
        <f>AND(ABS(AA118-(AA117+W118-Z118))&lt;=0.000000000001*(AA117+ABS(W118)+Z118),IF(A118&gt;group!$AJ$65,AA118=0,TRUE))</f>
        <v>1</v>
      </c>
      <c r="AF118" t="b">
        <f t="shared" si="35"/>
        <v>1</v>
      </c>
      <c r="AG118" t="b">
        <f>IF(S118&gt;0,IF(group!$AJ$38&gt;0,ABS(AB118/S118-group!$AJ$38/S2)&lt;=0.000000000001*MAX(ABS(AB118/S118),ABS(group!$AJ$38/S2)),TRUE),AB118=0)</f>
        <v>1</v>
      </c>
    </row>
    <row r="119" spans="1:33" x14ac:dyDescent="0.35">
      <c r="A119">
        <v>117</v>
      </c>
      <c r="B119">
        <f>'REC-21'!U119+'REC-22'!U119</f>
        <v>8050146.4838119652</v>
      </c>
      <c r="C119">
        <f>'REC-21'!Y119+'REC-22'!Y119</f>
        <v>317086.17343496578</v>
      </c>
      <c r="D119">
        <f t="shared" si="18"/>
        <v>8367232.6572469305</v>
      </c>
      <c r="E119">
        <f>'REC-21'!T119+'REC-22'!T119</f>
        <v>102866.40516389185</v>
      </c>
      <c r="F119">
        <f>'OLD-21'!U119+'OLD-22'!U119</f>
        <v>7196170.4885250665</v>
      </c>
      <c r="G119">
        <f>'OLD-21'!Y119+'OLD-22'!Y119</f>
        <v>294275.02868083987</v>
      </c>
      <c r="H119">
        <f t="shared" si="19"/>
        <v>7490445.5172059061</v>
      </c>
      <c r="I119">
        <f>'OLD-21'!T119+'OLD-22'!T119</f>
        <v>97530.992702285133</v>
      </c>
      <c r="J119">
        <f>'NEW-21'!U119+'NEW-22'!U119</f>
        <v>7255125.5962637691</v>
      </c>
      <c r="K119">
        <f>'NEW-21'!Y119+'NEW-22'!Y119</f>
        <v>292795.47651632869</v>
      </c>
      <c r="L119">
        <f t="shared" si="20"/>
        <v>7547921.0727800978</v>
      </c>
      <c r="M119">
        <f>'NEW-21'!T119+'NEW-22'!T119</f>
        <v>96223.965169204545</v>
      </c>
      <c r="N119">
        <f>'CUR-21'!U119+'CUR-22'!U119</f>
        <v>7312976.6448617373</v>
      </c>
      <c r="O119">
        <f>'CUR-21'!Y119+'CUR-22'!Y119</f>
        <v>292124.71260702109</v>
      </c>
      <c r="P119">
        <f t="shared" si="21"/>
        <v>7605101.3574687587</v>
      </c>
      <c r="Q119">
        <f>'CUR-21'!T119+'CUR-22'!T119</f>
        <v>97747.513973333509</v>
      </c>
      <c r="R119">
        <f t="shared" si="24"/>
        <v>97747.513973333509</v>
      </c>
      <c r="S119">
        <f t="shared" si="22"/>
        <v>7605101.3574687587</v>
      </c>
      <c r="T119">
        <f t="shared" si="25"/>
        <v>0.99622679364423616</v>
      </c>
      <c r="U119">
        <f t="shared" si="26"/>
        <v>3.7874973648934773E-3</v>
      </c>
      <c r="V119">
        <f t="shared" si="23"/>
        <v>7369649.4617834082</v>
      </c>
      <c r="W119">
        <f t="shared" si="27"/>
        <v>0</v>
      </c>
      <c r="X119">
        <f t="shared" si="28"/>
        <v>0</v>
      </c>
      <c r="Y119">
        <f t="shared" si="29"/>
        <v>7467396.9757567421</v>
      </c>
      <c r="Z119">
        <f t="shared" si="30"/>
        <v>0</v>
      </c>
      <c r="AA119">
        <f t="shared" si="31"/>
        <v>0</v>
      </c>
      <c r="AB119">
        <f t="shared" si="32"/>
        <v>42662.600404707198</v>
      </c>
      <c r="AC119">
        <f t="shared" si="33"/>
        <v>397.86400190294808</v>
      </c>
      <c r="AD119" t="b">
        <f t="shared" si="34"/>
        <v>1</v>
      </c>
      <c r="AE119" t="b">
        <f>AND(ABS(AA119-(AA118+W119-Z119))&lt;=0.000000000001*(AA118+ABS(W119)+Z119),IF(A119&gt;group!$AJ$65,AA119=0,TRUE))</f>
        <v>1</v>
      </c>
      <c r="AF119" t="b">
        <f t="shared" si="35"/>
        <v>1</v>
      </c>
      <c r="AG119" t="b">
        <f>IF(S119&gt;0,IF(group!$AJ$38&gt;0,ABS(AB119/S119-group!$AJ$38/S2)&lt;=0.000000000001*MAX(ABS(AB119/S119),ABS(group!$AJ$38/S2)),TRUE),AB119=0)</f>
        <v>1</v>
      </c>
    </row>
    <row r="120" spans="1:33" x14ac:dyDescent="0.35">
      <c r="A120">
        <v>118</v>
      </c>
      <c r="B120">
        <f>'REC-21'!U120+'REC-22'!U120</f>
        <v>7975958.9401173387</v>
      </c>
      <c r="C120">
        <f>'REC-21'!Y120+'REC-22'!Y120</f>
        <v>315075.49531089666</v>
      </c>
      <c r="D120">
        <f t="shared" si="18"/>
        <v>8291034.4354282357</v>
      </c>
      <c r="E120">
        <f>'REC-21'!T120+'REC-22'!T120</f>
        <v>102320.52252441121</v>
      </c>
      <c r="F120">
        <f>'OLD-21'!U120+'OLD-22'!U120</f>
        <v>7124606.033012569</v>
      </c>
      <c r="G120">
        <f>'OLD-21'!Y120+'OLD-22'!Y120</f>
        <v>292198.85866451112</v>
      </c>
      <c r="H120">
        <f t="shared" si="19"/>
        <v>7416804.8916770797</v>
      </c>
      <c r="I120">
        <f>'OLD-21'!T120+'OLD-22'!T120</f>
        <v>96955.116956306956</v>
      </c>
      <c r="J120">
        <f>'NEW-21'!U120+'NEW-22'!U120</f>
        <v>7185049.9101671111</v>
      </c>
      <c r="K120">
        <f>'NEW-21'!Y120+'NEW-22'!Y120</f>
        <v>290817.60933306161</v>
      </c>
      <c r="L120">
        <f t="shared" si="20"/>
        <v>7475867.5195001727</v>
      </c>
      <c r="M120">
        <f>'NEW-21'!T120+'NEW-22'!T120</f>
        <v>95678.431635534114</v>
      </c>
      <c r="N120">
        <f>'CUR-21'!U120+'CUR-22'!U120</f>
        <v>7244263.1107759997</v>
      </c>
      <c r="O120">
        <f>'CUR-21'!Y120+'CUR-22'!Y120</f>
        <v>290244.60968959855</v>
      </c>
      <c r="P120">
        <f t="shared" si="21"/>
        <v>7534507.7204655986</v>
      </c>
      <c r="Q120">
        <f>'CUR-21'!T120+'CUR-22'!T120</f>
        <v>97195.10859255062</v>
      </c>
      <c r="R120">
        <f t="shared" si="24"/>
        <v>97195.10859255062</v>
      </c>
      <c r="S120">
        <f t="shared" si="22"/>
        <v>7534507.7204655986</v>
      </c>
      <c r="T120">
        <f t="shared" si="25"/>
        <v>0.99622351745195414</v>
      </c>
      <c r="U120">
        <f t="shared" si="26"/>
        <v>3.7907984321681187E-3</v>
      </c>
      <c r="V120">
        <f t="shared" si="23"/>
        <v>7300022.7617509477</v>
      </c>
      <c r="W120">
        <f t="shared" si="27"/>
        <v>0</v>
      </c>
      <c r="X120">
        <f t="shared" si="28"/>
        <v>0</v>
      </c>
      <c r="Y120">
        <f t="shared" si="29"/>
        <v>7397217.870343498</v>
      </c>
      <c r="Z120">
        <f t="shared" si="30"/>
        <v>0</v>
      </c>
      <c r="AA120">
        <f t="shared" si="31"/>
        <v>0</v>
      </c>
      <c r="AB120">
        <f t="shared" si="32"/>
        <v>42266.58883497012</v>
      </c>
      <c r="AC120">
        <f t="shared" si="33"/>
        <v>396.01156973707839</v>
      </c>
      <c r="AD120" t="b">
        <f t="shared" si="34"/>
        <v>1</v>
      </c>
      <c r="AE120" t="b">
        <f>AND(ABS(AA120-(AA119+W120-Z120))&lt;=0.000000000001*(AA119+ABS(W120)+Z120),IF(A120&gt;group!$AJ$65,AA120=0,TRUE))</f>
        <v>1</v>
      </c>
      <c r="AF120" t="b">
        <f t="shared" si="35"/>
        <v>1</v>
      </c>
      <c r="AG120" t="b">
        <f>IF(S120&gt;0,IF(group!$AJ$38&gt;0,ABS(AB120/S120-group!$AJ$38/S2)&lt;=0.000000000001*MAX(ABS(AB120/S120),ABS(group!$AJ$38/S2)),TRUE),AB120=0)</f>
        <v>1</v>
      </c>
    </row>
    <row r="121" spans="1:33" x14ac:dyDescent="0.35">
      <c r="A121">
        <v>119</v>
      </c>
      <c r="B121">
        <f>'REC-21'!U121+'REC-22'!U121</f>
        <v>7902081.0151387248</v>
      </c>
      <c r="C121">
        <f>'REC-21'!Y121+'REC-22'!Y121</f>
        <v>313088.24135411286</v>
      </c>
      <c r="D121">
        <f t="shared" si="18"/>
        <v>8215169.2564928373</v>
      </c>
      <c r="E121">
        <f>'REC-21'!T121+'REC-22'!T121</f>
        <v>101777.60469656557</v>
      </c>
      <c r="F121">
        <f>'OLD-21'!U121+'OLD-22'!U121</f>
        <v>7053378.9943123767</v>
      </c>
      <c r="G121">
        <f>'OLD-21'!Y121+'OLD-22'!Y121</f>
        <v>290147.79674244684</v>
      </c>
      <c r="H121">
        <f t="shared" si="19"/>
        <v>7343526.7910548234</v>
      </c>
      <c r="I121">
        <f>'OLD-21'!T121+'OLD-22'!T121</f>
        <v>96382.722502616365</v>
      </c>
      <c r="J121">
        <f>'NEW-21'!U121+'NEW-22'!U121</f>
        <v>7115287.0437595891</v>
      </c>
      <c r="K121">
        <f>'NEW-21'!Y121+'NEW-22'!Y121</f>
        <v>288863.25349628978</v>
      </c>
      <c r="L121">
        <f t="shared" si="20"/>
        <v>7404150.2972558793</v>
      </c>
      <c r="M121">
        <f>'NEW-21'!T121+'NEW-22'!T121</f>
        <v>95136.063817490998</v>
      </c>
      <c r="N121">
        <f>'CUR-21'!U121+'CUR-22'!U121</f>
        <v>7175853.9884002572</v>
      </c>
      <c r="O121">
        <f>'CUR-21'!Y121+'CUR-22'!Y121</f>
        <v>288387.23074589588</v>
      </c>
      <c r="P121">
        <f t="shared" si="21"/>
        <v>7464241.219146153</v>
      </c>
      <c r="Q121">
        <f>'CUR-21'!T121+'CUR-22'!T121</f>
        <v>96645.89992232123</v>
      </c>
      <c r="R121">
        <f t="shared" si="24"/>
        <v>96645.89992232123</v>
      </c>
      <c r="S121">
        <f t="shared" si="22"/>
        <v>7464241.219146153</v>
      </c>
      <c r="T121">
        <f t="shared" si="25"/>
        <v>0.99622029772827181</v>
      </c>
      <c r="U121">
        <f t="shared" si="26"/>
        <v>3.7940426232503377E-3</v>
      </c>
      <c r="V121">
        <f t="shared" si="23"/>
        <v>7230706.7806737395</v>
      </c>
      <c r="W121">
        <f t="shared" si="27"/>
        <v>0</v>
      </c>
      <c r="X121">
        <f t="shared" si="28"/>
        <v>0</v>
      </c>
      <c r="Y121">
        <f t="shared" si="29"/>
        <v>7327352.6805960611</v>
      </c>
      <c r="Z121">
        <f t="shared" si="30"/>
        <v>0</v>
      </c>
      <c r="AA121">
        <f t="shared" si="31"/>
        <v>0</v>
      </c>
      <c r="AB121">
        <f t="shared" si="32"/>
        <v>41872.412409604753</v>
      </c>
      <c r="AC121">
        <f t="shared" si="33"/>
        <v>394.17642536536732</v>
      </c>
      <c r="AD121" t="b">
        <f t="shared" si="34"/>
        <v>1</v>
      </c>
      <c r="AE121" t="b">
        <f>AND(ABS(AA121-(AA120+W121-Z121))&lt;=0.000000000001*(AA120+ABS(W121)+Z121),IF(A121&gt;group!$AJ$65,AA121=0,TRUE))</f>
        <v>1</v>
      </c>
      <c r="AF121" t="b">
        <f t="shared" si="35"/>
        <v>1</v>
      </c>
      <c r="AG121" t="b">
        <f>IF(S121&gt;0,IF(group!$AJ$38&gt;0,ABS(AB121/S121-group!$AJ$38/S2)&lt;=0.000000000001*MAX(ABS(AB121/S121),ABS(group!$AJ$38/S2)),TRUE),AB121=0)</f>
        <v>1</v>
      </c>
    </row>
    <row r="122" spans="1:33" x14ac:dyDescent="0.35">
      <c r="A122">
        <v>120</v>
      </c>
      <c r="B122">
        <f>'REC-21'!U122+'REC-22'!U122</f>
        <v>7828509.7713639066</v>
      </c>
      <c r="C122">
        <f>'REC-21'!Y122+'REC-22'!Y122</f>
        <v>310986.43544937042</v>
      </c>
      <c r="D122">
        <f t="shared" si="18"/>
        <v>8139496.2068132767</v>
      </c>
      <c r="E122">
        <f>'REC-21'!T122+'REC-22'!T122</f>
        <v>101237.63525922364</v>
      </c>
      <c r="F122">
        <f>'OLD-21'!U122+'OLD-22'!U122</f>
        <v>6982486.277685212</v>
      </c>
      <c r="G122">
        <f>'OLD-21'!Y122+'OLD-22'!Y122</f>
        <v>287978.86084767891</v>
      </c>
      <c r="H122">
        <f t="shared" si="19"/>
        <v>7270465.1385328909</v>
      </c>
      <c r="I122">
        <f>'OLD-21'!T122+'OLD-22'!T122</f>
        <v>95813.787870418062</v>
      </c>
      <c r="J122">
        <f>'NEW-21'!U122+'NEW-22'!U122</f>
        <v>7045834.1329376427</v>
      </c>
      <c r="K122">
        <f>'NEW-21'!Y122+'NEW-22'!Y122</f>
        <v>286796.28072639846</v>
      </c>
      <c r="L122">
        <f t="shared" si="20"/>
        <v>7332630.4136640411</v>
      </c>
      <c r="M122">
        <f>'NEW-21'!T122+'NEW-22'!T122</f>
        <v>94596.842978018307</v>
      </c>
      <c r="N122">
        <f>'CUR-21'!U122+'CUR-22'!U122</f>
        <v>7107746.307140559</v>
      </c>
      <c r="O122">
        <f>'CUR-21'!Y122+'CUR-22'!Y122</f>
        <v>286410.01923367224</v>
      </c>
      <c r="P122">
        <f t="shared" si="21"/>
        <v>7394156.3263742309</v>
      </c>
      <c r="Q122">
        <f>'CUR-21'!T122+'CUR-22'!T122</f>
        <v>96099.86908578829</v>
      </c>
      <c r="R122">
        <f t="shared" si="24"/>
        <v>96099.86908578829</v>
      </c>
      <c r="S122">
        <f t="shared" si="22"/>
        <v>7394156.3263742309</v>
      </c>
      <c r="T122">
        <f t="shared" si="25"/>
        <v>0.9962171337612149</v>
      </c>
      <c r="U122">
        <f t="shared" si="26"/>
        <v>3.7972306544287182E-3</v>
      </c>
      <c r="V122">
        <f t="shared" si="23"/>
        <v>7161698.6596599305</v>
      </c>
      <c r="W122">
        <f t="shared" si="27"/>
        <v>0</v>
      </c>
      <c r="X122">
        <f t="shared" si="28"/>
        <v>0</v>
      </c>
      <c r="Y122">
        <f t="shared" si="29"/>
        <v>7257798.5287457192</v>
      </c>
      <c r="Z122">
        <f t="shared" si="30"/>
        <v>0</v>
      </c>
      <c r="AA122">
        <f t="shared" si="31"/>
        <v>0</v>
      </c>
      <c r="AB122">
        <f t="shared" si="32"/>
        <v>41479.25475999646</v>
      </c>
      <c r="AC122">
        <f t="shared" si="33"/>
        <v>393.15764960829256</v>
      </c>
      <c r="AD122" t="b">
        <f t="shared" si="34"/>
        <v>1</v>
      </c>
      <c r="AE122" t="b">
        <f>AND(ABS(AA122-(AA121+W122-Z122))&lt;=0.000000000001*(AA121+ABS(W122)+Z122),IF(A122&gt;group!$AJ$65,AA122=0,TRUE))</f>
        <v>1</v>
      </c>
      <c r="AF122" t="b">
        <f t="shared" si="35"/>
        <v>1</v>
      </c>
      <c r="AG122" t="b">
        <f>IF(S122&gt;0,IF(group!$AJ$38&gt;0,ABS(AB122/S122-group!$AJ$38/S2)&lt;=0.000000000001*MAX(ABS(AB122/S122),ABS(group!$AJ$38/S2)),TRUE),AB122=0)</f>
        <v>1</v>
      </c>
    </row>
    <row r="123" spans="1:33" x14ac:dyDescent="0.35">
      <c r="A123">
        <v>121</v>
      </c>
      <c r="B123">
        <f>'REC-21'!U123+'REC-22'!U123</f>
        <v>7754363.6841340251</v>
      </c>
      <c r="C123">
        <f>'REC-21'!Y123+'REC-22'!Y123</f>
        <v>308951.80107973749</v>
      </c>
      <c r="D123">
        <f t="shared" si="18"/>
        <v>8063315.4852137621</v>
      </c>
      <c r="E123">
        <f>'REC-21'!T123+'REC-22'!T123</f>
        <v>101576.16110606806</v>
      </c>
      <c r="F123">
        <f>'OLD-21'!U123+'OLD-22'!U123</f>
        <v>6911070.0199571624</v>
      </c>
      <c r="G123">
        <f>'OLD-21'!Y123+'OLD-22'!Y123</f>
        <v>285875.01438040042</v>
      </c>
      <c r="H123">
        <f t="shared" si="19"/>
        <v>7196945.0343375625</v>
      </c>
      <c r="I123">
        <f>'OLD-21'!T123+'OLD-22'!T123</f>
        <v>96100.099498199124</v>
      </c>
      <c r="J123">
        <f>'NEW-21'!U123+'NEW-22'!U123</f>
        <v>6975854.6141305193</v>
      </c>
      <c r="K123">
        <f>'NEW-21'!Y123+'NEW-22'!Y123</f>
        <v>284791.33890189149</v>
      </c>
      <c r="L123">
        <f t="shared" si="20"/>
        <v>7260645.9530324107</v>
      </c>
      <c r="M123">
        <f>'NEW-21'!T123+'NEW-22'!T123</f>
        <v>94891.558341210301</v>
      </c>
      <c r="N123">
        <f>'CUR-21'!U123+'CUR-22'!U123</f>
        <v>7038888.0281224633</v>
      </c>
      <c r="O123">
        <f>'CUR-21'!Y123+'CUR-22'!Y123</f>
        <v>284494.18382110557</v>
      </c>
      <c r="P123">
        <f t="shared" si="21"/>
        <v>7323382.2119435687</v>
      </c>
      <c r="Q123">
        <f>'CUR-21'!T123+'CUR-22'!T123</f>
        <v>96602.001311012835</v>
      </c>
      <c r="R123">
        <f t="shared" si="24"/>
        <v>96602.001311012835</v>
      </c>
      <c r="S123">
        <f t="shared" si="22"/>
        <v>7323382.2119435687</v>
      </c>
      <c r="T123">
        <f t="shared" si="25"/>
        <v>0.99621402484674848</v>
      </c>
      <c r="U123">
        <f t="shared" si="26"/>
        <v>3.8003632340288807E-3</v>
      </c>
      <c r="V123">
        <f t="shared" si="23"/>
        <v>7091946.5919341678</v>
      </c>
      <c r="W123">
        <f t="shared" si="27"/>
        <v>0</v>
      </c>
      <c r="X123">
        <f t="shared" si="28"/>
        <v>0</v>
      </c>
      <c r="Y123">
        <f t="shared" si="29"/>
        <v>7188548.5932451803</v>
      </c>
      <c r="Z123">
        <f t="shared" si="30"/>
        <v>0</v>
      </c>
      <c r="AA123">
        <f t="shared" si="31"/>
        <v>0</v>
      </c>
      <c r="AB123">
        <f t="shared" si="32"/>
        <v>41082.23075978546</v>
      </c>
      <c r="AC123">
        <f t="shared" si="33"/>
        <v>397.02400021100038</v>
      </c>
      <c r="AD123" t="b">
        <f t="shared" si="34"/>
        <v>1</v>
      </c>
      <c r="AE123" t="b">
        <f>AND(ABS(AA123-(AA122+W123-Z123))&lt;=0.000000000001*(AA122+ABS(W123)+Z123),IF(A123&gt;group!$AJ$65,AA123=0,TRUE))</f>
        <v>1</v>
      </c>
      <c r="AF123" t="b">
        <f t="shared" si="35"/>
        <v>1</v>
      </c>
      <c r="AG123" t="b">
        <f>IF(S123&gt;0,IF(group!$AJ$38&gt;0,ABS(AB123/S123-group!$AJ$38/S2)&lt;=0.000000000001*MAX(ABS(AB123/S123),ABS(group!$AJ$38/S2)),TRUE),AB123=0)</f>
        <v>1</v>
      </c>
    </row>
    <row r="124" spans="1:33" x14ac:dyDescent="0.35">
      <c r="A124">
        <v>122</v>
      </c>
      <c r="B124">
        <f>'REC-21'!U124+'REC-22'!U124</f>
        <v>7680532.0265497239</v>
      </c>
      <c r="C124">
        <f>'REC-21'!Y124+'REC-22'!Y124</f>
        <v>306940.93671388982</v>
      </c>
      <c r="D124">
        <f t="shared" si="18"/>
        <v>7987472.9632636141</v>
      </c>
      <c r="E124">
        <f>'REC-21'!T124+'REC-22'!T124</f>
        <v>101025.44649677988</v>
      </c>
      <c r="F124">
        <f>'OLD-21'!U124+'OLD-22'!U124</f>
        <v>6839998.1673022248</v>
      </c>
      <c r="G124">
        <f>'OLD-21'!Y124+'OLD-22'!Y124</f>
        <v>283796.71613080706</v>
      </c>
      <c r="H124">
        <f t="shared" si="19"/>
        <v>7123794.8834330318</v>
      </c>
      <c r="I124">
        <f>'OLD-21'!T124+'OLD-22'!T124</f>
        <v>95518.854495806037</v>
      </c>
      <c r="J124">
        <f>'NEW-21'!U124+'NEW-22'!U124</f>
        <v>6906194.2892084159</v>
      </c>
      <c r="K124">
        <f>'NEW-21'!Y124+'NEW-22'!Y124</f>
        <v>282810.31577799283</v>
      </c>
      <c r="L124">
        <f t="shared" si="20"/>
        <v>7189004.6049864087</v>
      </c>
      <c r="M124">
        <f>'NEW-21'!T124+'NEW-22'!T124</f>
        <v>94340.776698291156</v>
      </c>
      <c r="N124">
        <f>'CUR-21'!U124+'CUR-22'!U124</f>
        <v>6970340.9348271219</v>
      </c>
      <c r="O124">
        <f>'CUR-21'!Y124+'CUR-22'!Y124</f>
        <v>282601.51475188573</v>
      </c>
      <c r="P124">
        <f t="shared" si="21"/>
        <v>7252942.4495790079</v>
      </c>
      <c r="Q124">
        <f>'CUR-21'!T124+'CUR-22'!T124</f>
        <v>96042.585666801693</v>
      </c>
      <c r="R124">
        <f t="shared" si="24"/>
        <v>96042.585666801693</v>
      </c>
      <c r="S124">
        <f t="shared" si="22"/>
        <v>7252942.4495790079</v>
      </c>
      <c r="T124">
        <f t="shared" si="25"/>
        <v>0.99621097028869188</v>
      </c>
      <c r="U124">
        <f t="shared" si="26"/>
        <v>3.803441062499191E-3</v>
      </c>
      <c r="V124">
        <f t="shared" si="23"/>
        <v>7022512.514834106</v>
      </c>
      <c r="W124">
        <f t="shared" si="27"/>
        <v>0</v>
      </c>
      <c r="X124">
        <f t="shared" si="28"/>
        <v>0</v>
      </c>
      <c r="Y124">
        <f t="shared" si="29"/>
        <v>7118555.1005009077</v>
      </c>
      <c r="Z124">
        <f t="shared" si="30"/>
        <v>0</v>
      </c>
      <c r="AA124">
        <f t="shared" si="31"/>
        <v>0</v>
      </c>
      <c r="AB124">
        <f t="shared" si="32"/>
        <v>40687.082385936301</v>
      </c>
      <c r="AC124">
        <f t="shared" si="33"/>
        <v>395.14837384915882</v>
      </c>
      <c r="AD124" t="b">
        <f t="shared" si="34"/>
        <v>1</v>
      </c>
      <c r="AE124" t="b">
        <f>AND(ABS(AA124-(AA123+W124-Z124))&lt;=0.000000000001*(AA123+ABS(W124)+Z124),IF(A124&gt;group!$AJ$65,AA124=0,TRUE))</f>
        <v>1</v>
      </c>
      <c r="AF124" t="b">
        <f t="shared" si="35"/>
        <v>1</v>
      </c>
      <c r="AG124" t="b">
        <f>IF(S124&gt;0,IF(group!$AJ$38&gt;0,ABS(AB124/S124-group!$AJ$38/S2)&lt;=0.000000000001*MAX(ABS(AB124/S124),ABS(group!$AJ$38/S2)),TRUE),AB124=0)</f>
        <v>1</v>
      </c>
    </row>
    <row r="125" spans="1:33" x14ac:dyDescent="0.35">
      <c r="A125">
        <v>123</v>
      </c>
      <c r="B125">
        <f>'REC-21'!U125+'REC-22'!U125</f>
        <v>7607011.8760446981</v>
      </c>
      <c r="C125">
        <f>'REC-21'!Y125+'REC-22'!Y125</f>
        <v>304953.76059579244</v>
      </c>
      <c r="D125">
        <f t="shared" si="18"/>
        <v>7911965.636640491</v>
      </c>
      <c r="E125">
        <f>'REC-21'!T125+'REC-22'!T125</f>
        <v>100477.74736269948</v>
      </c>
      <c r="F125">
        <f>'OLD-21'!U125+'OLD-22'!U125</f>
        <v>6769267.6129941437</v>
      </c>
      <c r="G125">
        <f>'OLD-21'!Y125+'OLD-22'!Y125</f>
        <v>281743.86798984092</v>
      </c>
      <c r="H125">
        <f t="shared" si="19"/>
        <v>7051011.4809839847</v>
      </c>
      <c r="I125">
        <f>'OLD-21'!T125+'OLD-22'!T125</f>
        <v>94941.160147194998</v>
      </c>
      <c r="J125">
        <f>'NEW-21'!U125+'NEW-22'!U125</f>
        <v>6836850.2880683858</v>
      </c>
      <c r="K125">
        <f>'NEW-21'!Y125+'NEW-22'!Y125</f>
        <v>280853.126158603</v>
      </c>
      <c r="L125">
        <f t="shared" si="20"/>
        <v>7117703.4142269883</v>
      </c>
      <c r="M125">
        <f>'NEW-21'!T125+'NEW-22'!T125</f>
        <v>93793.223560920742</v>
      </c>
      <c r="N125">
        <f>'CUR-21'!U125+'CUR-22'!U125</f>
        <v>6902102.0479610479</v>
      </c>
      <c r="O125">
        <f>'CUR-21'!Y125+'CUR-22'!Y125</f>
        <v>280731.93243721168</v>
      </c>
      <c r="P125">
        <f t="shared" si="21"/>
        <v>7182833.9803982591</v>
      </c>
      <c r="Q125">
        <f>'CUR-21'!T125+'CUR-22'!T125</f>
        <v>95486.442110988646</v>
      </c>
      <c r="R125">
        <f t="shared" si="24"/>
        <v>95486.442110988646</v>
      </c>
      <c r="S125">
        <f t="shared" si="22"/>
        <v>7182833.9803982591</v>
      </c>
      <c r="T125">
        <f t="shared" si="25"/>
        <v>0.99620796939863765</v>
      </c>
      <c r="U125">
        <f t="shared" si="26"/>
        <v>3.8064648324902528E-3</v>
      </c>
      <c r="V125">
        <f t="shared" si="23"/>
        <v>6953393.5538626807</v>
      </c>
      <c r="W125">
        <f t="shared" si="27"/>
        <v>0</v>
      </c>
      <c r="X125">
        <f t="shared" si="28"/>
        <v>0</v>
      </c>
      <c r="Y125">
        <f t="shared" si="29"/>
        <v>7048879.995973669</v>
      </c>
      <c r="Z125">
        <f t="shared" si="30"/>
        <v>0</v>
      </c>
      <c r="AA125">
        <f t="shared" si="31"/>
        <v>0</v>
      </c>
      <c r="AB125">
        <f t="shared" si="32"/>
        <v>40293.7924789311</v>
      </c>
      <c r="AC125">
        <f t="shared" si="33"/>
        <v>393.2899070052008</v>
      </c>
      <c r="AD125" t="b">
        <f t="shared" si="34"/>
        <v>1</v>
      </c>
      <c r="AE125" t="b">
        <f>AND(ABS(AA125-(AA124+W125-Z125))&lt;=0.000000000001*(AA124+ABS(W125)+Z125),IF(A125&gt;group!$AJ$65,AA125=0,TRUE))</f>
        <v>1</v>
      </c>
      <c r="AF125" t="b">
        <f t="shared" si="35"/>
        <v>1</v>
      </c>
      <c r="AG125" t="b">
        <f>IF(S125&gt;0,IF(group!$AJ$38&gt;0,ABS(AB125/S125-group!$AJ$38/S2)&lt;=0.000000000001*MAX(ABS(AB125/S125),ABS(group!$AJ$38/S2)),TRUE),AB125=0)</f>
        <v>1</v>
      </c>
    </row>
    <row r="126" spans="1:33" x14ac:dyDescent="0.35">
      <c r="A126">
        <v>124</v>
      </c>
      <c r="B126">
        <f>'REC-21'!U126+'REC-22'!U126</f>
        <v>7533800.3393288907</v>
      </c>
      <c r="C126">
        <f>'REC-21'!Y126+'REC-22'!Y126</f>
        <v>302990.19273840846</v>
      </c>
      <c r="D126">
        <f t="shared" si="18"/>
        <v>7836790.5320672989</v>
      </c>
      <c r="E126">
        <f>'REC-21'!T126+'REC-22'!T126</f>
        <v>99933.047042372229</v>
      </c>
      <c r="F126">
        <f>'OLD-21'!U126+'OLD-22'!U126</f>
        <v>6698875.2799668713</v>
      </c>
      <c r="G126">
        <f>'OLD-21'!Y126+'OLD-22'!Y126</f>
        <v>279716.37366746704</v>
      </c>
      <c r="H126">
        <f t="shared" si="19"/>
        <v>6978591.6536343386</v>
      </c>
      <c r="I126">
        <f>'OLD-21'!T126+'OLD-22'!T126</f>
        <v>94366.994563502871</v>
      </c>
      <c r="J126">
        <f>'NEW-21'!U126+'NEW-22'!U126</f>
        <v>6767819.7679267786</v>
      </c>
      <c r="K126">
        <f>'NEW-21'!Y126+'NEW-22'!Y126</f>
        <v>278919.68651693955</v>
      </c>
      <c r="L126">
        <f t="shared" si="20"/>
        <v>7046739.4544437183</v>
      </c>
      <c r="M126">
        <f>'NEW-21'!T126+'NEW-22'!T126</f>
        <v>93248.879833091138</v>
      </c>
      <c r="N126">
        <f>'CUR-21'!U126+'CUR-22'!U126</f>
        <v>6834168.4171503298</v>
      </c>
      <c r="O126">
        <f>'CUR-21'!Y126+'CUR-22'!Y126</f>
        <v>278885.35909287137</v>
      </c>
      <c r="P126">
        <f t="shared" si="21"/>
        <v>7113053.7762432015</v>
      </c>
      <c r="Q126">
        <f>'CUR-21'!T126+'CUR-22'!T126</f>
        <v>94933.551327567577</v>
      </c>
      <c r="R126">
        <f t="shared" si="24"/>
        <v>94933.551327567577</v>
      </c>
      <c r="S126">
        <f t="shared" si="22"/>
        <v>7113053.7762432015</v>
      </c>
      <c r="T126">
        <f t="shared" si="25"/>
        <v>0.99620502149587009</v>
      </c>
      <c r="U126">
        <f t="shared" si="26"/>
        <v>3.8094352289366196E-3</v>
      </c>
      <c r="V126">
        <f t="shared" si="23"/>
        <v>6884586.8616850227</v>
      </c>
      <c r="W126">
        <f t="shared" si="27"/>
        <v>0</v>
      </c>
      <c r="X126">
        <f t="shared" si="28"/>
        <v>0</v>
      </c>
      <c r="Y126">
        <f t="shared" si="29"/>
        <v>6979520.4130125903</v>
      </c>
      <c r="Z126">
        <f t="shared" si="30"/>
        <v>0</v>
      </c>
      <c r="AA126">
        <f t="shared" si="31"/>
        <v>0</v>
      </c>
      <c r="AB126">
        <f t="shared" si="32"/>
        <v>39902.344051606393</v>
      </c>
      <c r="AC126">
        <f t="shared" si="33"/>
        <v>391.44842732470715</v>
      </c>
      <c r="AD126" t="b">
        <f t="shared" si="34"/>
        <v>1</v>
      </c>
      <c r="AE126" t="b">
        <f>AND(ABS(AA126-(AA125+W126-Z126))&lt;=0.000000000001*(AA125+ABS(W126)+Z126),IF(A126&gt;group!$AJ$65,AA126=0,TRUE))</f>
        <v>1</v>
      </c>
      <c r="AF126" t="b">
        <f t="shared" si="35"/>
        <v>1</v>
      </c>
      <c r="AG126" t="b">
        <f>IF(S126&gt;0,IF(group!$AJ$38&gt;0,ABS(AB126/S126-group!$AJ$38/S2)&lt;=0.000000000001*MAX(ABS(AB126/S126),ABS(group!$AJ$38/S2)),TRUE),AB126=0)</f>
        <v>1</v>
      </c>
    </row>
    <row r="127" spans="1:33" x14ac:dyDescent="0.35">
      <c r="A127">
        <v>125</v>
      </c>
      <c r="B127">
        <f>'REC-21'!U127+'REC-22'!U127</f>
        <v>7460894.5519508868</v>
      </c>
      <c r="C127">
        <f>'REC-21'!Y127+'REC-22'!Y127</f>
        <v>301050.15489910357</v>
      </c>
      <c r="D127">
        <f t="shared" si="18"/>
        <v>7761944.7068499904</v>
      </c>
      <c r="E127">
        <f>'REC-21'!T127+'REC-22'!T127</f>
        <v>99391.328967154288</v>
      </c>
      <c r="F127">
        <f>'OLD-21'!U127+'OLD-22'!U127</f>
        <v>6628818.1203989759</v>
      </c>
      <c r="G127">
        <f>'OLD-21'!Y127+'OLD-22'!Y127</f>
        <v>277714.13866841653</v>
      </c>
      <c r="H127">
        <f t="shared" si="19"/>
        <v>6906532.259067392</v>
      </c>
      <c r="I127">
        <f>'OLD-21'!T127+'OLD-22'!T127</f>
        <v>93796.335991922679</v>
      </c>
      <c r="J127">
        <f>'NEW-21'!U127+'NEW-22'!U127</f>
        <v>6699099.9129312262</v>
      </c>
      <c r="K127">
        <f>'NEW-21'!Y127+'NEW-22'!Y127</f>
        <v>277009.91497329291</v>
      </c>
      <c r="L127">
        <f t="shared" si="20"/>
        <v>6976109.8279045187</v>
      </c>
      <c r="M127">
        <f>'NEW-21'!T127+'NEW-22'!T127</f>
        <v>92707.726532666187</v>
      </c>
      <c r="N127">
        <f>'CUR-21'!U127+'CUR-22'!U127</f>
        <v>6766537.1205144264</v>
      </c>
      <c r="O127">
        <f>'CUR-21'!Y127+'CUR-22'!Y127</f>
        <v>277061.71871561056</v>
      </c>
      <c r="P127">
        <f t="shared" si="21"/>
        <v>7043598.8392300373</v>
      </c>
      <c r="Q127">
        <f>'CUR-21'!T127+'CUR-22'!T127</f>
        <v>94383.894115514646</v>
      </c>
      <c r="R127">
        <f t="shared" si="24"/>
        <v>94383.894115514646</v>
      </c>
      <c r="S127">
        <f t="shared" si="22"/>
        <v>7043598.8392300373</v>
      </c>
      <c r="T127">
        <f t="shared" si="25"/>
        <v>0.99620212590728541</v>
      </c>
      <c r="U127">
        <f t="shared" si="26"/>
        <v>3.8123529291362868E-3</v>
      </c>
      <c r="V127">
        <f t="shared" si="23"/>
        <v>6816089.6177423522</v>
      </c>
      <c r="W127">
        <f t="shared" si="27"/>
        <v>0</v>
      </c>
      <c r="X127">
        <f t="shared" si="28"/>
        <v>0</v>
      </c>
      <c r="Y127">
        <f t="shared" si="29"/>
        <v>6910473.5118578672</v>
      </c>
      <c r="Z127">
        <f t="shared" si="30"/>
        <v>0</v>
      </c>
      <c r="AA127">
        <f t="shared" si="31"/>
        <v>0</v>
      </c>
      <c r="AB127">
        <f t="shared" si="32"/>
        <v>39512.72028662965</v>
      </c>
      <c r="AC127">
        <f t="shared" si="33"/>
        <v>389.62376497674268</v>
      </c>
      <c r="AD127" t="b">
        <f t="shared" si="34"/>
        <v>1</v>
      </c>
      <c r="AE127" t="b">
        <f>AND(ABS(AA127-(AA126+W127-Z127))&lt;=0.000000000001*(AA126+ABS(W127)+Z127),IF(A127&gt;group!$AJ$65,AA127=0,TRUE))</f>
        <v>1</v>
      </c>
      <c r="AF127" t="b">
        <f t="shared" si="35"/>
        <v>1</v>
      </c>
      <c r="AG127" t="b">
        <f>IF(S127&gt;0,IF(group!$AJ$38&gt;0,ABS(AB127/S127-group!$AJ$38/S2)&lt;=0.000000000001*MAX(ABS(AB127/S127),ABS(group!$AJ$38/S2)),TRUE),AB127=0)</f>
        <v>1</v>
      </c>
    </row>
    <row r="128" spans="1:33" x14ac:dyDescent="0.35">
      <c r="A128">
        <v>126</v>
      </c>
      <c r="B128">
        <f>'REC-21'!U128+'REC-22'!U128</f>
        <v>7388291.6778677246</v>
      </c>
      <c r="C128">
        <f>'REC-21'!Y128+'REC-22'!Y128</f>
        <v>299133.57055550779</v>
      </c>
      <c r="D128">
        <f t="shared" si="18"/>
        <v>7687425.2484232327</v>
      </c>
      <c r="E128">
        <f>'REC-21'!T128+'REC-22'!T128</f>
        <v>98852.576660691964</v>
      </c>
      <c r="F128">
        <f>'OLD-21'!U128+'OLD-22'!U128</f>
        <v>6559093.1153049218</v>
      </c>
      <c r="G128">
        <f>'OLD-21'!Y128+'OLD-22'!Y128</f>
        <v>275737.07026836043</v>
      </c>
      <c r="H128">
        <f t="shared" si="19"/>
        <v>6834830.1855732817</v>
      </c>
      <c r="I128">
        <f>'OLD-21'!T128+'OLD-22'!T128</f>
        <v>93229.16281485169</v>
      </c>
      <c r="J128">
        <f>'NEW-21'!U128+'NEW-22'!U128</f>
        <v>6630687.9337790785</v>
      </c>
      <c r="K128">
        <f>'NEW-21'!Y128+'NEW-22'!Y128</f>
        <v>275123.73127322621</v>
      </c>
      <c r="L128">
        <f t="shared" si="20"/>
        <v>6905811.665052305</v>
      </c>
      <c r="M128">
        <f>'NEW-21'!T128+'NEW-22'!T128</f>
        <v>92169.744790697558</v>
      </c>
      <c r="N128">
        <f>'CUR-21'!U128+'CUR-22'!U128</f>
        <v>6699205.2642471623</v>
      </c>
      <c r="O128">
        <f>'CUR-21'!Y128+'CUR-22'!Y128</f>
        <v>275260.93705993739</v>
      </c>
      <c r="P128">
        <f t="shared" si="21"/>
        <v>6974466.2013070993</v>
      </c>
      <c r="Q128">
        <f>'CUR-21'!T128+'CUR-22'!T128</f>
        <v>93837.451388098722</v>
      </c>
      <c r="R128">
        <f t="shared" si="24"/>
        <v>93837.451388098722</v>
      </c>
      <c r="S128">
        <f t="shared" si="22"/>
        <v>6974466.2013070993</v>
      </c>
      <c r="T128">
        <f t="shared" si="25"/>
        <v>0.99619928196731022</v>
      </c>
      <c r="U128">
        <f t="shared" si="26"/>
        <v>3.8152186028321822E-3</v>
      </c>
      <c r="V128">
        <f t="shared" si="23"/>
        <v>6747899.0278722579</v>
      </c>
      <c r="W128">
        <f t="shared" si="27"/>
        <v>0</v>
      </c>
      <c r="X128">
        <f t="shared" si="28"/>
        <v>0</v>
      </c>
      <c r="Y128">
        <f t="shared" si="29"/>
        <v>6841736.4792603562</v>
      </c>
      <c r="Z128">
        <f t="shared" si="30"/>
        <v>0</v>
      </c>
      <c r="AA128">
        <f t="shared" si="31"/>
        <v>0</v>
      </c>
      <c r="AB128">
        <f t="shared" si="32"/>
        <v>39124.904534018657</v>
      </c>
      <c r="AC128">
        <f t="shared" si="33"/>
        <v>387.81575261099351</v>
      </c>
      <c r="AD128" t="b">
        <f t="shared" si="34"/>
        <v>1</v>
      </c>
      <c r="AE128" t="b">
        <f>AND(ABS(AA128-(AA127+W128-Z128))&lt;=0.000000000001*(AA127+ABS(W128)+Z128),IF(A128&gt;group!$AJ$65,AA128=0,TRUE))</f>
        <v>1</v>
      </c>
      <c r="AF128" t="b">
        <f t="shared" si="35"/>
        <v>1</v>
      </c>
      <c r="AG128" t="b">
        <f>IF(S128&gt;0,IF(group!$AJ$38&gt;0,ABS(AB128/S128-group!$AJ$38/S2)&lt;=0.000000000001*MAX(ABS(AB128/S128),ABS(group!$AJ$38/S2)),TRUE),AB128=0)</f>
        <v>1</v>
      </c>
    </row>
    <row r="129" spans="1:33" x14ac:dyDescent="0.35">
      <c r="A129">
        <v>127</v>
      </c>
      <c r="B129">
        <f>'REC-21'!U129+'REC-22'!U129</f>
        <v>7315988.9090219876</v>
      </c>
      <c r="C129">
        <f>'REC-21'!Y129+'REC-22'!Y129</f>
        <v>297240.36488184001</v>
      </c>
      <c r="D129">
        <f t="shared" si="18"/>
        <v>7613229.2739038272</v>
      </c>
      <c r="E129">
        <f>'REC-21'!T129+'REC-22'!T129</f>
        <v>98316.773738403863</v>
      </c>
      <c r="F129">
        <f>'OLD-21'!U129+'OLD-22'!U129</f>
        <v>6489697.2741330601</v>
      </c>
      <c r="G129">
        <f>'OLD-21'!Y129+'OLD-22'!Y129</f>
        <v>273785.07749054919</v>
      </c>
      <c r="H129">
        <f t="shared" si="19"/>
        <v>6763482.3516236097</v>
      </c>
      <c r="I129">
        <f>'OLD-21'!T129+'OLD-22'!T129</f>
        <v>92665.453549044905</v>
      </c>
      <c r="J129">
        <f>'NEW-21'!U129+'NEW-22'!U129</f>
        <v>6562581.06734211</v>
      </c>
      <c r="K129">
        <f>'NEW-21'!Y129+'NEW-22'!Y129</f>
        <v>273261.05676617048</v>
      </c>
      <c r="L129">
        <f t="shared" si="20"/>
        <v>6835842.1241082801</v>
      </c>
      <c r="M129">
        <f>'NEW-21'!T129+'NEW-22'!T129</f>
        <v>91634.915850744903</v>
      </c>
      <c r="N129">
        <f>'CUR-21'!U129+'CUR-22'!U129</f>
        <v>6632169.982204726</v>
      </c>
      <c r="O129">
        <f>'CUR-21'!Y129+'CUR-22'!Y129</f>
        <v>273482.94161539339</v>
      </c>
      <c r="P129">
        <f t="shared" si="21"/>
        <v>6905652.9238201194</v>
      </c>
      <c r="Q129">
        <f>'CUR-21'!T129+'CUR-22'!T129</f>
        <v>93294.204172196012</v>
      </c>
      <c r="R129">
        <f t="shared" si="24"/>
        <v>93294.204172196012</v>
      </c>
      <c r="S129">
        <f t="shared" si="22"/>
        <v>6905652.9238201194</v>
      </c>
      <c r="T129">
        <f t="shared" si="25"/>
        <v>0.99619648901782532</v>
      </c>
      <c r="U129">
        <f t="shared" si="26"/>
        <v>3.8180329122867729E-3</v>
      </c>
      <c r="V129">
        <f t="shared" si="23"/>
        <v>6680012.3239352116</v>
      </c>
      <c r="W129">
        <f t="shared" si="27"/>
        <v>0</v>
      </c>
      <c r="X129">
        <f t="shared" si="28"/>
        <v>0</v>
      </c>
      <c r="Y129">
        <f t="shared" si="29"/>
        <v>6773306.5281074075</v>
      </c>
      <c r="Z129">
        <f t="shared" si="30"/>
        <v>0</v>
      </c>
      <c r="AA129">
        <f t="shared" si="31"/>
        <v>0</v>
      </c>
      <c r="AB129">
        <f t="shared" si="32"/>
        <v>38738.880308702821</v>
      </c>
      <c r="AC129">
        <f t="shared" si="33"/>
        <v>386.02422531583579</v>
      </c>
      <c r="AD129" t="b">
        <f t="shared" si="34"/>
        <v>1</v>
      </c>
      <c r="AE129" t="b">
        <f>AND(ABS(AA129-(AA128+W129-Z129))&lt;=0.000000000001*(AA128+ABS(W129)+Z129),IF(A129&gt;group!$AJ$65,AA129=0,TRUE))</f>
        <v>1</v>
      </c>
      <c r="AF129" t="b">
        <f t="shared" si="35"/>
        <v>1</v>
      </c>
      <c r="AG129" t="b">
        <f>IF(S129&gt;0,IF(group!$AJ$38&gt;0,ABS(AB129/S129-group!$AJ$38/S2)&lt;=0.000000000001*MAX(ABS(AB129/S129),ABS(group!$AJ$38/S2)),TRUE),AB129=0)</f>
        <v>1</v>
      </c>
    </row>
    <row r="130" spans="1:33" x14ac:dyDescent="0.35">
      <c r="A130">
        <v>128</v>
      </c>
      <c r="B130">
        <f>'REC-21'!U130+'REC-22'!U130</f>
        <v>7243983.464926051</v>
      </c>
      <c r="C130">
        <f>'REC-21'!Y130+'REC-22'!Y130</f>
        <v>295370.46472568356</v>
      </c>
      <c r="D130">
        <f t="shared" ref="D130:D193" si="36">B130+C130</f>
        <v>7539353.9296517344</v>
      </c>
      <c r="E130">
        <f>'REC-21'!T130+'REC-22'!T130</f>
        <v>97783.903906966094</v>
      </c>
      <c r="F130">
        <f>'OLD-21'!U130+'OLD-22'!U130</f>
        <v>6420627.6343702329</v>
      </c>
      <c r="G130">
        <f>'OLD-21'!Y130+'OLD-22'!Y130</f>
        <v>271858.0710828763</v>
      </c>
      <c r="H130">
        <f t="shared" ref="H130:H193" si="37">F130+G130</f>
        <v>6692485.705453109</v>
      </c>
      <c r="I130">
        <f>'OLD-21'!T130+'OLD-22'!T130</f>
        <v>92105.186844773765</v>
      </c>
      <c r="J130">
        <f>'NEW-21'!U130+'NEW-22'!U130</f>
        <v>6494776.5762974331</v>
      </c>
      <c r="K130">
        <f>'NEW-21'!Y130+'NEW-22'!Y130</f>
        <v>271421.81438441796</v>
      </c>
      <c r="L130">
        <f t="shared" ref="L130:L193" si="38">J130+K130</f>
        <v>6766198.3906818507</v>
      </c>
      <c r="M130">
        <f>'NEW-21'!T130+'NEW-22'!T130</f>
        <v>91103.221068200233</v>
      </c>
      <c r="N130">
        <f>'CUR-21'!U130+'CUR-22'!U130</f>
        <v>6565428.4355005864</v>
      </c>
      <c r="O130">
        <f>'CUR-21'!Y130+'CUR-22'!Y130</f>
        <v>271727.66158425203</v>
      </c>
      <c r="P130">
        <f t="shared" ref="P130:P193" si="39">N130+O130</f>
        <v>6837156.0970848389</v>
      </c>
      <c r="Q130">
        <f>'CUR-21'!T130+'CUR-22'!T130</f>
        <v>92754.133607608819</v>
      </c>
      <c r="R130">
        <f t="shared" si="24"/>
        <v>92754.133607608819</v>
      </c>
      <c r="S130">
        <f t="shared" ref="S130:S193" si="40">P130</f>
        <v>6837156.0970848389</v>
      </c>
      <c r="T130">
        <f t="shared" si="25"/>
        <v>0.99619374640808445</v>
      </c>
      <c r="U130">
        <f t="shared" si="26"/>
        <v>3.8207965123646659E-3</v>
      </c>
      <c r="V130">
        <f t="shared" ref="V130:V193" si="41">R131+T131*V131</f>
        <v>6612426.7634472521</v>
      </c>
      <c r="W130">
        <f t="shared" si="27"/>
        <v>0</v>
      </c>
      <c r="X130">
        <f t="shared" si="28"/>
        <v>0</v>
      </c>
      <c r="Y130">
        <f t="shared" si="29"/>
        <v>6705180.8970548613</v>
      </c>
      <c r="Z130">
        <f t="shared" si="30"/>
        <v>0</v>
      </c>
      <c r="AA130">
        <f t="shared" si="31"/>
        <v>0</v>
      </c>
      <c r="AB130">
        <f t="shared" si="32"/>
        <v>38354.631288125616</v>
      </c>
      <c r="AC130">
        <f t="shared" si="33"/>
        <v>384.24902057720465</v>
      </c>
      <c r="AD130" t="b">
        <f t="shared" si="34"/>
        <v>1</v>
      </c>
      <c r="AE130" t="b">
        <f>AND(ABS(AA130-(AA129+W130-Z130))&lt;=0.000000000001*(AA129+ABS(W130)+Z130),IF(A130&gt;group!$AJ$65,AA130=0,TRUE))</f>
        <v>1</v>
      </c>
      <c r="AF130" t="b">
        <f t="shared" si="35"/>
        <v>1</v>
      </c>
      <c r="AG130" t="b">
        <f>IF(S130&gt;0,IF(group!$AJ$38&gt;0,ABS(AB130/S130-group!$AJ$38/S2)&lt;=0.000000000001*MAX(ABS(AB130/S130),ABS(group!$AJ$38/S2)),TRUE),AB130=0)</f>
        <v>1</v>
      </c>
    </row>
    <row r="131" spans="1:33" x14ac:dyDescent="0.35">
      <c r="A131">
        <v>129</v>
      </c>
      <c r="B131">
        <f>'REC-21'!U131+'REC-22'!U131</f>
        <v>7172272.5922533404</v>
      </c>
      <c r="C131">
        <f>'REC-21'!Y131+'REC-22'!Y131</f>
        <v>293274.13672814611</v>
      </c>
      <c r="D131">
        <f t="shared" si="36"/>
        <v>7465546.7289814865</v>
      </c>
      <c r="E131">
        <f>'REC-21'!T131+'REC-22'!T131</f>
        <v>97253.950963800307</v>
      </c>
      <c r="F131">
        <f>'OLD-21'!U131+'OLD-22'!U131</f>
        <v>6351881.2611528542</v>
      </c>
      <c r="G131">
        <f>'OLD-21'!Y131+'OLD-22'!Y131</f>
        <v>269710.16145405977</v>
      </c>
      <c r="H131">
        <f t="shared" si="37"/>
        <v>6621591.4226069143</v>
      </c>
      <c r="I131">
        <f>'OLD-21'!T131+'OLD-22'!T131</f>
        <v>91548.341484990349</v>
      </c>
      <c r="J131">
        <f>'NEW-21'!U131+'NEW-22'!U131</f>
        <v>6427271.7487644637</v>
      </c>
      <c r="K131">
        <f>'NEW-21'!Y131+'NEW-22'!Y131</f>
        <v>269366.68361125165</v>
      </c>
      <c r="L131">
        <f t="shared" si="38"/>
        <v>6696638.4323757151</v>
      </c>
      <c r="M131">
        <f>'NEW-21'!T131+'NEW-22'!T131</f>
        <v>90574.641909616214</v>
      </c>
      <c r="N131">
        <f>'CUR-21'!U131+'CUR-22'!U131</f>
        <v>6498977.8121071868</v>
      </c>
      <c r="O131">
        <f>'CUR-21'!Y131+'CUR-22'!Y131</f>
        <v>269760.38903264177</v>
      </c>
      <c r="P131">
        <f t="shared" si="39"/>
        <v>6768738.2011398282</v>
      </c>
      <c r="Q131">
        <f>'CUR-21'!T131+'CUR-22'!T131</f>
        <v>92217.220946388421</v>
      </c>
      <c r="R131">
        <f t="shared" ref="R131:R194" si="42">Q131</f>
        <v>92217.220946388421</v>
      </c>
      <c r="S131">
        <f t="shared" si="40"/>
        <v>6768738.2011398282</v>
      </c>
      <c r="T131">
        <f t="shared" ref="T131:T194" si="43">INDEX(d_L,MATCH(A131,curve_t,0))</f>
        <v>0.99619105349463977</v>
      </c>
      <c r="U131">
        <f t="shared" ref="U131:U194" si="44">INDEX(j_L,MATCH(A131,curve_t,0))</f>
        <v>3.8235100506056607E-3</v>
      </c>
      <c r="V131">
        <f t="shared" si="41"/>
        <v>6545139.6292186715</v>
      </c>
      <c r="W131">
        <f t="shared" ref="W131:W194" si="45">U131*AA130</f>
        <v>0</v>
      </c>
      <c r="X131">
        <f t="shared" ref="X131:X194" si="46">AA130+W131</f>
        <v>0</v>
      </c>
      <c r="Y131">
        <f t="shared" ref="Y131:Y194" si="47">R131+V131</f>
        <v>6637356.8501650598</v>
      </c>
      <c r="Z131">
        <f t="shared" ref="Z131:Z194" si="48">IF(Y131&gt;0,X131*(R131/Y131),X131)</f>
        <v>0</v>
      </c>
      <c r="AA131">
        <f t="shared" ref="AA131:AA194" si="49">X131-Z131</f>
        <v>0</v>
      </c>
      <c r="AB131">
        <f t="shared" ref="AB131:AB194" si="50">IF(S130&gt;0,AB130*(S131/S130),0)</f>
        <v>37970.825048335493</v>
      </c>
      <c r="AC131">
        <f t="shared" ref="AC131:AC194" si="51">AB130-AB131</f>
        <v>383.80623979012307</v>
      </c>
      <c r="AD131" t="b">
        <f t="shared" ref="AD131:AD194" si="52">AND(AA131&gt;=0,AB131&gt;=0)</f>
        <v>1</v>
      </c>
      <c r="AE131" t="b">
        <f>AND(ABS(AA131-(AA130+W131-Z131))&lt;=0.000000000001*(AA130+ABS(W131)+Z131),IF(A131&gt;group!$AJ$65,AA131=0,TRUE))</f>
        <v>1</v>
      </c>
      <c r="AF131" t="b">
        <f t="shared" ref="AF131:AF194" si="53">IF(AND(R131&gt;0,V131&gt;0,AA131&gt;0),ABS(Z131/R131-AA131/V131)&lt;=0.000000000001*MAX(ABS(Z131/R131),ABS(AA131/V131)),TRUE)</f>
        <v>1</v>
      </c>
      <c r="AG131" t="b">
        <f>IF(S131&gt;0,IF(group!$AJ$38&gt;0,ABS(AB131/S131-group!$AJ$38/S2)&lt;=0.000000000001*MAX(ABS(AB131/S131),ABS(group!$AJ$38/S2)),TRUE),AB131=0)</f>
        <v>1</v>
      </c>
    </row>
    <row r="132" spans="1:33" x14ac:dyDescent="0.35">
      <c r="A132">
        <v>130</v>
      </c>
      <c r="B132">
        <f>'REC-21'!U132+'REC-22'!U132</f>
        <v>7100901.5701561496</v>
      </c>
      <c r="C132">
        <f>'REC-21'!Y132+'REC-22'!Y132</f>
        <v>291202.96285422845</v>
      </c>
      <c r="D132">
        <f t="shared" si="36"/>
        <v>7392104.5330103785</v>
      </c>
      <c r="E132">
        <f>'REC-21'!T132+'REC-22'!T132</f>
        <v>96679.378232601739</v>
      </c>
      <c r="F132">
        <f>'OLD-21'!U132+'OLD-22'!U132</f>
        <v>6283505.0570939938</v>
      </c>
      <c r="G132">
        <f>'OLD-21'!Y132+'OLD-22'!Y132</f>
        <v>267589.25306106836</v>
      </c>
      <c r="H132">
        <f t="shared" si="37"/>
        <v>6551094.310155062</v>
      </c>
      <c r="I132">
        <f>'OLD-21'!T132+'OLD-22'!T132</f>
        <v>90945.601523082092</v>
      </c>
      <c r="J132">
        <f>'NEW-21'!U132+'NEW-22'!U132</f>
        <v>6360111.4476314103</v>
      </c>
      <c r="K132">
        <f>'NEW-21'!Y132+'NEW-22'!Y132</f>
        <v>267336.87476410018</v>
      </c>
      <c r="L132">
        <f t="shared" si="38"/>
        <v>6627448.322395511</v>
      </c>
      <c r="M132">
        <f>'NEW-21'!T132+'NEW-22'!T132</f>
        <v>90002.110760734082</v>
      </c>
      <c r="N132">
        <f>'CUR-21'!U132+'CUR-22'!U132</f>
        <v>6432862.9118221272</v>
      </c>
      <c r="O132">
        <f>'CUR-21'!Y132+'CUR-22'!Y132</f>
        <v>267817.58851871244</v>
      </c>
      <c r="P132">
        <f t="shared" si="39"/>
        <v>6700680.5003408398</v>
      </c>
      <c r="Q132">
        <f>'CUR-21'!T132+'CUR-22'!T132</f>
        <v>91636.398360857362</v>
      </c>
      <c r="R132">
        <f t="shared" si="42"/>
        <v>91636.398360857362</v>
      </c>
      <c r="S132">
        <f t="shared" si="40"/>
        <v>6700680.5003408398</v>
      </c>
      <c r="T132">
        <f t="shared" si="43"/>
        <v>0.99618840964126409</v>
      </c>
      <c r="U132">
        <f t="shared" si="44"/>
        <v>3.8261741673029093E-3</v>
      </c>
      <c r="V132">
        <f t="shared" si="41"/>
        <v>6478195.4582083272</v>
      </c>
      <c r="W132">
        <f t="shared" si="45"/>
        <v>0</v>
      </c>
      <c r="X132">
        <f t="shared" si="46"/>
        <v>0</v>
      </c>
      <c r="Y132">
        <f t="shared" si="47"/>
        <v>6569831.8565691849</v>
      </c>
      <c r="Z132">
        <f t="shared" si="48"/>
        <v>0</v>
      </c>
      <c r="AA132">
        <f t="shared" si="49"/>
        <v>0</v>
      </c>
      <c r="AB132">
        <f t="shared" si="50"/>
        <v>37589.039407727447</v>
      </c>
      <c r="AC132">
        <f t="shared" si="51"/>
        <v>381.78564060804638</v>
      </c>
      <c r="AD132" t="b">
        <f t="shared" si="52"/>
        <v>1</v>
      </c>
      <c r="AE132" t="b">
        <f>AND(ABS(AA132-(AA131+W132-Z132))&lt;=0.000000000001*(AA131+ABS(W132)+Z132),IF(A132&gt;group!$AJ$65,AA132=0,TRUE))</f>
        <v>1</v>
      </c>
      <c r="AF132" t="b">
        <f t="shared" si="53"/>
        <v>1</v>
      </c>
      <c r="AG132" t="b">
        <f>IF(S132&gt;0,IF(group!$AJ$38&gt;0,ABS(AB132/S132-group!$AJ$38/S2)&lt;=0.000000000001*MAX(ABS(AB132/S132),ABS(group!$AJ$38/S2)),TRUE),AB132=0)</f>
        <v>1</v>
      </c>
    </row>
    <row r="133" spans="1:33" x14ac:dyDescent="0.35">
      <c r="A133">
        <v>131</v>
      </c>
      <c r="B133">
        <f>'REC-21'!U133+'REC-22'!U133</f>
        <v>7029867.2796916468</v>
      </c>
      <c r="C133">
        <f>'REC-21'!Y133+'REC-22'!Y133</f>
        <v>289156.84389195242</v>
      </c>
      <c r="D133">
        <f t="shared" si="36"/>
        <v>7319024.123583599</v>
      </c>
      <c r="E133">
        <f>'REC-21'!T133+'REC-22'!T133</f>
        <v>96108.280665200771</v>
      </c>
      <c r="F133">
        <f>'OLD-21'!U133+'OLD-22'!U133</f>
        <v>6215495.6357170604</v>
      </c>
      <c r="G133">
        <f>'OLD-21'!Y133+'OLD-22'!Y133</f>
        <v>265495.22503103694</v>
      </c>
      <c r="H133">
        <f t="shared" si="37"/>
        <v>6480990.8607480973</v>
      </c>
      <c r="I133">
        <f>'OLD-21'!T133+'OLD-22'!T133</f>
        <v>90346.925566360194</v>
      </c>
      <c r="J133">
        <f>'NEW-21'!U133+'NEW-22'!U133</f>
        <v>6293292.555473851</v>
      </c>
      <c r="K133">
        <f>'NEW-21'!Y133+'NEW-22'!Y133</f>
        <v>265332.28235162684</v>
      </c>
      <c r="L133">
        <f t="shared" si="38"/>
        <v>6558624.8378254781</v>
      </c>
      <c r="M133">
        <f>'NEW-21'!T133+'NEW-22'!T133</f>
        <v>89433.284877438899</v>
      </c>
      <c r="N133">
        <f>'CUR-21'!U133+'CUR-22'!U133</f>
        <v>6367080.5381217645</v>
      </c>
      <c r="O133">
        <f>'CUR-21'!Y133+'CUR-22'!Y133</f>
        <v>265899.16184823599</v>
      </c>
      <c r="P133">
        <f t="shared" si="39"/>
        <v>6632979.6999700004</v>
      </c>
      <c r="Q133">
        <f>'CUR-21'!T133+'CUR-22'!T133</f>
        <v>91059.322894559358</v>
      </c>
      <c r="R133">
        <f t="shared" si="42"/>
        <v>91059.322894559358</v>
      </c>
      <c r="S133">
        <f t="shared" si="40"/>
        <v>6632979.6999700004</v>
      </c>
      <c r="T133">
        <f t="shared" si="43"/>
        <v>0.99618581421887531</v>
      </c>
      <c r="U133">
        <f t="shared" si="44"/>
        <v>3.8287894955777446E-3</v>
      </c>
      <c r="V133">
        <f t="shared" si="41"/>
        <v>6411591.1350554815</v>
      </c>
      <c r="W133">
        <f t="shared" si="45"/>
        <v>0</v>
      </c>
      <c r="X133">
        <f t="shared" si="46"/>
        <v>0</v>
      </c>
      <c r="Y133">
        <f t="shared" si="47"/>
        <v>6502650.4579500407</v>
      </c>
      <c r="Z133">
        <f t="shared" si="48"/>
        <v>0</v>
      </c>
      <c r="AA133">
        <f t="shared" si="49"/>
        <v>0</v>
      </c>
      <c r="AB133">
        <f t="shared" si="50"/>
        <v>37209.255883808539</v>
      </c>
      <c r="AC133">
        <f t="shared" si="51"/>
        <v>379.78352391890803</v>
      </c>
      <c r="AD133" t="b">
        <f t="shared" si="52"/>
        <v>1</v>
      </c>
      <c r="AE133" t="b">
        <f>AND(ABS(AA133-(AA132+W133-Z133))&lt;=0.000000000001*(AA132+ABS(W133)+Z133),IF(A133&gt;group!$AJ$65,AA133=0,TRUE))</f>
        <v>1</v>
      </c>
      <c r="AF133" t="b">
        <f t="shared" si="53"/>
        <v>1</v>
      </c>
      <c r="AG133" t="b">
        <f>IF(S133&gt;0,IF(group!$AJ$38&gt;0,ABS(AB133/S133-group!$AJ$38/S2)&lt;=0.000000000001*MAX(ABS(AB133/S133),ABS(group!$AJ$38/S2)),TRUE),AB133=0)</f>
        <v>1</v>
      </c>
    </row>
    <row r="134" spans="1:33" x14ac:dyDescent="0.35">
      <c r="A134">
        <v>132</v>
      </c>
      <c r="B134">
        <f>'REC-21'!U134+'REC-22'!U134</f>
        <v>6959166.6323454324</v>
      </c>
      <c r="C134">
        <f>'REC-21'!Y134+'REC-22'!Y134</f>
        <v>286993.90792795765</v>
      </c>
      <c r="D134">
        <f t="shared" si="36"/>
        <v>7246160.5402733898</v>
      </c>
      <c r="E134">
        <f>'REC-21'!T134+'REC-22'!T134</f>
        <v>95540.63681962635</v>
      </c>
      <c r="F134">
        <f>'OLD-21'!U134+'OLD-22'!U134</f>
        <v>6147849.6427551452</v>
      </c>
      <c r="G134">
        <f>'OLD-21'!Y134+'OLD-22'!Y134</f>
        <v>263282.01246919908</v>
      </c>
      <c r="H134">
        <f t="shared" si="37"/>
        <v>6411131.6552243447</v>
      </c>
      <c r="I134">
        <f>'OLD-21'!T134+'OLD-22'!T134</f>
        <v>89752.285648901394</v>
      </c>
      <c r="J134">
        <f>'NEW-21'!U134+'NEW-22'!U134</f>
        <v>6226811.9842291903</v>
      </c>
      <c r="K134">
        <f>'NEW-21'!Y134+'NEW-22'!Y134</f>
        <v>263213.44922440953</v>
      </c>
      <c r="L134">
        <f t="shared" si="38"/>
        <v>6490025.4334535999</v>
      </c>
      <c r="M134">
        <f>'NEW-21'!T134+'NEW-22'!T134</f>
        <v>88868.139793436887</v>
      </c>
      <c r="N134">
        <f>'CUR-21'!U134+'CUR-22'!U134</f>
        <v>6301627.5251457803</v>
      </c>
      <c r="O134">
        <f>'CUR-21'!Y134+'CUR-22'!Y134</f>
        <v>263858.39533764694</v>
      </c>
      <c r="P134">
        <f t="shared" si="39"/>
        <v>6565485.9204834271</v>
      </c>
      <c r="Q134">
        <f>'CUR-21'!T134+'CUR-22'!T134</f>
        <v>90485.969869931127</v>
      </c>
      <c r="R134">
        <f t="shared" si="42"/>
        <v>90485.969869931127</v>
      </c>
      <c r="S134">
        <f t="shared" si="40"/>
        <v>6565485.9204834271</v>
      </c>
      <c r="T134">
        <f t="shared" si="43"/>
        <v>0.99618326660546086</v>
      </c>
      <c r="U134">
        <f t="shared" si="44"/>
        <v>3.8313566614553984E-3</v>
      </c>
      <c r="V134">
        <f t="shared" si="41"/>
        <v>6345323.5735679436</v>
      </c>
      <c r="W134">
        <f t="shared" si="45"/>
        <v>0</v>
      </c>
      <c r="X134">
        <f t="shared" si="46"/>
        <v>0</v>
      </c>
      <c r="Y134">
        <f t="shared" si="47"/>
        <v>6435809.5434378749</v>
      </c>
      <c r="Z134">
        <f t="shared" si="48"/>
        <v>0</v>
      </c>
      <c r="AA134">
        <f t="shared" si="49"/>
        <v>0</v>
      </c>
      <c r="AB134">
        <f t="shared" si="50"/>
        <v>36830.633692112009</v>
      </c>
      <c r="AC134">
        <f t="shared" si="51"/>
        <v>378.62219169652963</v>
      </c>
      <c r="AD134" t="b">
        <f t="shared" si="52"/>
        <v>1</v>
      </c>
      <c r="AE134" t="b">
        <f>AND(ABS(AA134-(AA133+W134-Z134))&lt;=0.000000000001*(AA133+ABS(W134)+Z134),IF(A134&gt;group!$AJ$65,AA134=0,TRUE))</f>
        <v>1</v>
      </c>
      <c r="AF134" t="b">
        <f t="shared" si="53"/>
        <v>1</v>
      </c>
      <c r="AG134" t="b">
        <f>IF(S134&gt;0,IF(group!$AJ$38&gt;0,ABS(AB134/S134-group!$AJ$38/S2)&lt;=0.000000000001*MAX(ABS(AB134/S134),ABS(group!$AJ$38/S2)),TRUE),AB134=0)</f>
        <v>1</v>
      </c>
    </row>
    <row r="135" spans="1:33" x14ac:dyDescent="0.35">
      <c r="A135">
        <v>133</v>
      </c>
      <c r="B135">
        <f>'REC-21'!U135+'REC-22'!U135</f>
        <v>6887948.4174498618</v>
      </c>
      <c r="C135">
        <f>'REC-21'!Y135+'REC-22'!Y135</f>
        <v>284895.89354214276</v>
      </c>
      <c r="D135">
        <f t="shared" si="36"/>
        <v>7172844.3109920043</v>
      </c>
      <c r="E135">
        <f>'REC-21'!T135+'REC-22'!T135</f>
        <v>95821.610212316766</v>
      </c>
      <c r="F135">
        <f>'OLD-21'!U135+'OLD-22'!U135</f>
        <v>6079744.5597520713</v>
      </c>
      <c r="G135">
        <f>'OLD-21'!Y135+'OLD-22'!Y135</f>
        <v>261131.76418433321</v>
      </c>
      <c r="H135">
        <f t="shared" si="37"/>
        <v>6340876.3239364047</v>
      </c>
      <c r="I135">
        <f>'OLD-21'!T135+'OLD-22'!T135</f>
        <v>89977.973733647654</v>
      </c>
      <c r="J135">
        <f>'NEW-21'!U135+'NEW-22'!U135</f>
        <v>6159865.4397291448</v>
      </c>
      <c r="K135">
        <f>'NEW-21'!Y135+'NEW-22'!Y135</f>
        <v>261154.69940338656</v>
      </c>
      <c r="L135">
        <f t="shared" si="38"/>
        <v>6421020.1391325314</v>
      </c>
      <c r="M135">
        <f>'NEW-21'!T135+'NEW-22'!T135</f>
        <v>89105.070463524011</v>
      </c>
      <c r="N135">
        <f>'CUR-21'!U135+'CUR-22'!U135</f>
        <v>6235487.0678791488</v>
      </c>
      <c r="O135">
        <f>'CUR-21'!Y135+'CUR-22'!Y135</f>
        <v>261877.10084686533</v>
      </c>
      <c r="P135">
        <f t="shared" si="39"/>
        <v>6497364.168726014</v>
      </c>
      <c r="Q135">
        <f>'CUR-21'!T135+'CUR-22'!T135</f>
        <v>90926.00438627151</v>
      </c>
      <c r="R135">
        <f t="shared" si="42"/>
        <v>90926.00438627151</v>
      </c>
      <c r="S135">
        <f t="shared" si="40"/>
        <v>6497364.168726014</v>
      </c>
      <c r="T135">
        <f t="shared" si="43"/>
        <v>0.99618076618600571</v>
      </c>
      <c r="U135">
        <f t="shared" si="44"/>
        <v>3.8338762839364993E-3</v>
      </c>
      <c r="V135">
        <f t="shared" si="41"/>
        <v>6278376.1556924684</v>
      </c>
      <c r="W135">
        <f t="shared" si="45"/>
        <v>0</v>
      </c>
      <c r="X135">
        <f t="shared" si="46"/>
        <v>0</v>
      </c>
      <c r="Y135">
        <f t="shared" si="47"/>
        <v>6369302.1600787397</v>
      </c>
      <c r="Z135">
        <f t="shared" si="48"/>
        <v>0</v>
      </c>
      <c r="AA135">
        <f t="shared" si="49"/>
        <v>0</v>
      </c>
      <c r="AB135">
        <f t="shared" si="50"/>
        <v>36448.488742624781</v>
      </c>
      <c r="AC135">
        <f t="shared" si="51"/>
        <v>382.14494948722859</v>
      </c>
      <c r="AD135" t="b">
        <f t="shared" si="52"/>
        <v>1</v>
      </c>
      <c r="AE135" t="b">
        <f>AND(ABS(AA135-(AA134+W135-Z135))&lt;=0.000000000001*(AA134+ABS(W135)+Z135),IF(A135&gt;group!$AJ$65,AA135=0,TRUE))</f>
        <v>1</v>
      </c>
      <c r="AF135" t="b">
        <f t="shared" si="53"/>
        <v>1</v>
      </c>
      <c r="AG135" t="b">
        <f>IF(S135&gt;0,IF(group!$AJ$38&gt;0,ABS(AB135/S135-group!$AJ$38/S2)&lt;=0.000000000001*MAX(ABS(AB135/S135),ABS(group!$AJ$38/S2)),TRUE),AB135=0)</f>
        <v>1</v>
      </c>
    </row>
    <row r="136" spans="1:33" x14ac:dyDescent="0.35">
      <c r="A136">
        <v>134</v>
      </c>
      <c r="B136">
        <f>'REC-21'!U136+'REC-22'!U136</f>
        <v>6817073.7766900007</v>
      </c>
      <c r="C136">
        <f>'REC-21'!Y136+'REC-22'!Y136</f>
        <v>282823.36735757929</v>
      </c>
      <c r="D136">
        <f t="shared" si="36"/>
        <v>7099897.1440475797</v>
      </c>
      <c r="E136">
        <f>'REC-21'!T136+'REC-22'!T136</f>
        <v>95241.831280549173</v>
      </c>
      <c r="F136">
        <f>'OLD-21'!U136+'OLD-22'!U136</f>
        <v>6012015.0758540416</v>
      </c>
      <c r="G136">
        <f>'OLD-21'!Y136+'OLD-22'!Y136</f>
        <v>259008.92172275097</v>
      </c>
      <c r="H136">
        <f t="shared" si="37"/>
        <v>6271023.9975767927</v>
      </c>
      <c r="I136">
        <f>'OLD-21'!T136+'OLD-22'!T136</f>
        <v>89369.682399440964</v>
      </c>
      <c r="J136">
        <f>'NEW-21'!U136+'NEW-22'!U136</f>
        <v>6093268.4874865366</v>
      </c>
      <c r="K136">
        <f>'NEW-21'!Y136+'NEW-22'!Y136</f>
        <v>259121.65614937685</v>
      </c>
      <c r="L136">
        <f t="shared" si="38"/>
        <v>6352390.1436359137</v>
      </c>
      <c r="M136">
        <f>'NEW-21'!T136+'NEW-22'!T136</f>
        <v>88527.053647445369</v>
      </c>
      <c r="N136">
        <f>'CUR-21'!U136+'CUR-22'!U136</f>
        <v>6169688.111387033</v>
      </c>
      <c r="O136">
        <f>'CUR-21'!Y136+'CUR-22'!Y136</f>
        <v>259920.72130410059</v>
      </c>
      <c r="P136">
        <f t="shared" si="39"/>
        <v>6429608.832691134</v>
      </c>
      <c r="Q136">
        <f>'CUR-21'!T136+'CUR-22'!T136</f>
        <v>90337.684017183521</v>
      </c>
      <c r="R136">
        <f t="shared" si="42"/>
        <v>90337.684017183521</v>
      </c>
      <c r="S136">
        <f t="shared" si="40"/>
        <v>6429608.832691134</v>
      </c>
      <c r="T136">
        <f t="shared" si="43"/>
        <v>0.99617831235241483</v>
      </c>
      <c r="U136">
        <f t="shared" si="44"/>
        <v>3.8363489750750102E-3</v>
      </c>
      <c r="V136">
        <f t="shared" si="41"/>
        <v>6211777.9467238216</v>
      </c>
      <c r="W136">
        <f t="shared" si="45"/>
        <v>0</v>
      </c>
      <c r="X136">
        <f t="shared" si="46"/>
        <v>0</v>
      </c>
      <c r="Y136">
        <f t="shared" si="47"/>
        <v>6302115.6307410048</v>
      </c>
      <c r="Z136">
        <f t="shared" si="48"/>
        <v>0</v>
      </c>
      <c r="AA136">
        <f t="shared" si="49"/>
        <v>0</v>
      </c>
      <c r="AB136">
        <f t="shared" si="50"/>
        <v>36068.39928810305</v>
      </c>
      <c r="AC136">
        <f t="shared" si="51"/>
        <v>380.08945452173066</v>
      </c>
      <c r="AD136" t="b">
        <f t="shared" si="52"/>
        <v>1</v>
      </c>
      <c r="AE136" t="b">
        <f>AND(ABS(AA136-(AA135+W136-Z136))&lt;=0.000000000001*(AA135+ABS(W136)+Z136),IF(A136&gt;group!$AJ$65,AA136=0,TRUE))</f>
        <v>1</v>
      </c>
      <c r="AF136" t="b">
        <f t="shared" si="53"/>
        <v>1</v>
      </c>
      <c r="AG136" t="b">
        <f>IF(S136&gt;0,IF(group!$AJ$38&gt;0,ABS(AB136/S136-group!$AJ$38/S2)&lt;=0.000000000001*MAX(ABS(AB136/S136),ABS(group!$AJ$38/S2)),TRUE),AB136=0)</f>
        <v>1</v>
      </c>
    </row>
    <row r="137" spans="1:33" x14ac:dyDescent="0.35">
      <c r="A137">
        <v>135</v>
      </c>
      <c r="B137">
        <f>'REC-21'!U137+'REC-22'!U137</f>
        <v>6746539.6105307341</v>
      </c>
      <c r="C137">
        <f>'REC-21'!Y137+'REC-22'!Y137</f>
        <v>280776.231473641</v>
      </c>
      <c r="D137">
        <f t="shared" si="36"/>
        <v>7027315.8420043755</v>
      </c>
      <c r="E137">
        <f>'REC-21'!T137+'REC-22'!T137</f>
        <v>94665.59528462548</v>
      </c>
      <c r="F137">
        <f>'OLD-21'!U137+'OLD-22'!U137</f>
        <v>5944657.7952975351</v>
      </c>
      <c r="G137">
        <f>'OLD-21'!Y137+'OLD-22'!Y137</f>
        <v>256913.36371619941</v>
      </c>
      <c r="H137">
        <f t="shared" si="37"/>
        <v>6201571.1590137342</v>
      </c>
      <c r="I137">
        <f>'OLD-21'!T137+'OLD-22'!T137</f>
        <v>88765.544496466668</v>
      </c>
      <c r="J137">
        <f>'NEW-21'!U137+'NEW-22'!U137</f>
        <v>6027018.0064073205</v>
      </c>
      <c r="K137">
        <f>'NEW-21'!Y137+'NEW-22'!Y137</f>
        <v>257114.2138618333</v>
      </c>
      <c r="L137">
        <f t="shared" si="38"/>
        <v>6284132.2202691538</v>
      </c>
      <c r="M137">
        <f>'NEW-21'!T137+'NEW-22'!T137</f>
        <v>87952.823472381191</v>
      </c>
      <c r="N137">
        <f>'CUR-21'!U137+'CUR-22'!U137</f>
        <v>6104227.4518055022</v>
      </c>
      <c r="O137">
        <f>'CUR-21'!Y137+'CUR-22'!Y137</f>
        <v>257989.15858008189</v>
      </c>
      <c r="P137">
        <f t="shared" si="39"/>
        <v>6362216.6103855837</v>
      </c>
      <c r="Q137">
        <f>'CUR-21'!T137+'CUR-22'!T137</f>
        <v>89753.208590623981</v>
      </c>
      <c r="R137">
        <f t="shared" si="42"/>
        <v>89753.208590623981</v>
      </c>
      <c r="S137">
        <f t="shared" si="40"/>
        <v>6362216.6103855837</v>
      </c>
      <c r="T137">
        <f t="shared" si="43"/>
        <v>0.99617590450344551</v>
      </c>
      <c r="U137">
        <f t="shared" si="44"/>
        <v>3.8387753400446201E-3</v>
      </c>
      <c r="V137">
        <f t="shared" si="41"/>
        <v>6145525.8157290863</v>
      </c>
      <c r="W137">
        <f t="shared" si="45"/>
        <v>0</v>
      </c>
      <c r="X137">
        <f t="shared" si="46"/>
        <v>0</v>
      </c>
      <c r="Y137">
        <f t="shared" si="47"/>
        <v>6235279.0243197102</v>
      </c>
      <c r="Z137">
        <f t="shared" si="48"/>
        <v>0</v>
      </c>
      <c r="AA137">
        <f t="shared" si="49"/>
        <v>0</v>
      </c>
      <c r="AB137">
        <f t="shared" si="50"/>
        <v>35690.346805241228</v>
      </c>
      <c r="AC137">
        <f t="shared" si="51"/>
        <v>378.05248286182177</v>
      </c>
      <c r="AD137" t="b">
        <f t="shared" si="52"/>
        <v>1</v>
      </c>
      <c r="AE137" t="b">
        <f>AND(ABS(AA137-(AA136+W137-Z137))&lt;=0.000000000001*(AA136+ABS(W137)+Z137),IF(A137&gt;group!$AJ$65,AA137=0,TRUE))</f>
        <v>1</v>
      </c>
      <c r="AF137" t="b">
        <f t="shared" si="53"/>
        <v>1</v>
      </c>
      <c r="AG137" t="b">
        <f>IF(S137&gt;0,IF(group!$AJ$38&gt;0,ABS(AB137/S137-group!$AJ$38/S2)&lt;=0.000000000001*MAX(ABS(AB137/S137),ABS(group!$AJ$38/S2)),TRUE),AB137=0)</f>
        <v>1</v>
      </c>
    </row>
    <row r="138" spans="1:33" x14ac:dyDescent="0.35">
      <c r="A138">
        <v>136</v>
      </c>
      <c r="B138">
        <f>'REC-21'!U138+'REC-22'!U138</f>
        <v>6676342.8490280043</v>
      </c>
      <c r="C138">
        <f>'REC-21'!Y138+'REC-22'!Y138</f>
        <v>278754.38980454608</v>
      </c>
      <c r="D138">
        <f t="shared" si="36"/>
        <v>6955097.2388325501</v>
      </c>
      <c r="E138">
        <f>'REC-21'!T138+'REC-22'!T138</f>
        <v>94092.880376312663</v>
      </c>
      <c r="F138">
        <f>'OLD-21'!U138+'OLD-22'!U138</f>
        <v>5877669.3540301817</v>
      </c>
      <c r="G138">
        <f>'OLD-21'!Y138+'OLD-22'!Y138</f>
        <v>254844.97074646049</v>
      </c>
      <c r="H138">
        <f t="shared" si="37"/>
        <v>6132514.324776642</v>
      </c>
      <c r="I138">
        <f>'OLD-21'!T138+'OLD-22'!T138</f>
        <v>88165.531403241504</v>
      </c>
      <c r="J138">
        <f>'NEW-21'!U138+'NEW-22'!U138</f>
        <v>5961110.904227199</v>
      </c>
      <c r="K138">
        <f>'NEW-21'!Y138+'NEW-22'!Y138</f>
        <v>255132.26871074212</v>
      </c>
      <c r="L138">
        <f t="shared" si="38"/>
        <v>6216243.1729379408</v>
      </c>
      <c r="M138">
        <f>'NEW-21'!T138+'NEW-22'!T138</f>
        <v>87382.354905534608</v>
      </c>
      <c r="N138">
        <f>'CUR-21'!U138+'CUR-22'!U138</f>
        <v>6039101.9154030755</v>
      </c>
      <c r="O138">
        <f>'CUR-21'!Y138+'CUR-22'!Y138</f>
        <v>256082.31643309578</v>
      </c>
      <c r="P138">
        <f t="shared" si="39"/>
        <v>6295184.2318361709</v>
      </c>
      <c r="Q138">
        <f>'CUR-21'!T138+'CUR-22'!T138</f>
        <v>89172.552743903419</v>
      </c>
      <c r="R138">
        <f t="shared" si="42"/>
        <v>89172.552743903419</v>
      </c>
      <c r="S138">
        <f t="shared" si="40"/>
        <v>6295184.2318361709</v>
      </c>
      <c r="T138">
        <f t="shared" si="43"/>
        <v>0.99617354204463093</v>
      </c>
      <c r="U138">
        <f t="shared" si="44"/>
        <v>3.8411559772160153E-3</v>
      </c>
      <c r="V138">
        <f t="shared" si="41"/>
        <v>6079616.660521429</v>
      </c>
      <c r="W138">
        <f t="shared" si="45"/>
        <v>0</v>
      </c>
      <c r="X138">
        <f t="shared" si="46"/>
        <v>0</v>
      </c>
      <c r="Y138">
        <f t="shared" si="47"/>
        <v>6168789.2132653324</v>
      </c>
      <c r="Z138">
        <f t="shared" si="48"/>
        <v>0</v>
      </c>
      <c r="AA138">
        <f t="shared" si="49"/>
        <v>0</v>
      </c>
      <c r="AB138">
        <f t="shared" si="50"/>
        <v>35314.312950357467</v>
      </c>
      <c r="AC138">
        <f t="shared" si="51"/>
        <v>376.0338548837608</v>
      </c>
      <c r="AD138" t="b">
        <f t="shared" si="52"/>
        <v>1</v>
      </c>
      <c r="AE138" t="b">
        <f>AND(ABS(AA138-(AA137+W138-Z138))&lt;=0.000000000001*(AA137+ABS(W138)+Z138),IF(A138&gt;group!$AJ$65,AA138=0,TRUE))</f>
        <v>1</v>
      </c>
      <c r="AF138" t="b">
        <f t="shared" si="53"/>
        <v>1</v>
      </c>
      <c r="AG138" t="b">
        <f>IF(S138&gt;0,IF(group!$AJ$38&gt;0,ABS(AB138/S138-group!$AJ$38/S2)&lt;=0.000000000001*MAX(ABS(AB138/S138),ABS(group!$AJ$38/S2)),TRUE),AB138=0)</f>
        <v>1</v>
      </c>
    </row>
    <row r="139" spans="1:33" x14ac:dyDescent="0.35">
      <c r="A139">
        <v>137</v>
      </c>
      <c r="B139">
        <f>'REC-21'!U139+'REC-22'!U139</f>
        <v>6606480.4514142126</v>
      </c>
      <c r="C139">
        <f>'REC-21'!Y139+'REC-22'!Y139</f>
        <v>276757.74805514759</v>
      </c>
      <c r="D139">
        <f t="shared" si="36"/>
        <v>6883238.1994693605</v>
      </c>
      <c r="E139">
        <f>'REC-21'!T139+'REC-22'!T139</f>
        <v>93523.664843219914</v>
      </c>
      <c r="F139">
        <f>'OLD-21'!U139+'OLD-22'!U139</f>
        <v>5811046.4192961976</v>
      </c>
      <c r="G139">
        <f>'OLD-21'!Y139+'OLD-22'!Y139</f>
        <v>252803.62532047569</v>
      </c>
      <c r="H139">
        <f t="shared" si="37"/>
        <v>6063850.0446166731</v>
      </c>
      <c r="I139">
        <f>'OLD-21'!T139+'OLD-22'!T139</f>
        <v>87569.614697163983</v>
      </c>
      <c r="J139">
        <f>'NEW-21'!U139+'NEW-22'!U139</f>
        <v>5895544.1171301529</v>
      </c>
      <c r="K139">
        <f>'NEW-21'!Y139+'NEW-22'!Y139</f>
        <v>253175.71861408054</v>
      </c>
      <c r="L139">
        <f t="shared" si="38"/>
        <v>6148719.8357442338</v>
      </c>
      <c r="M139">
        <f>'NEW-21'!T139+'NEW-22'!T139</f>
        <v>86815.623080961406</v>
      </c>
      <c r="N139">
        <f>'CUR-21'!U139+'CUR-22'!U139</f>
        <v>5974308.3581658527</v>
      </c>
      <c r="O139">
        <f>'CUR-21'!Y139+'CUR-22'!Y139</f>
        <v>254200.1004851695</v>
      </c>
      <c r="P139">
        <f t="shared" si="39"/>
        <v>6228508.4586510221</v>
      </c>
      <c r="Q139">
        <f>'CUR-21'!T139+'CUR-22'!T139</f>
        <v>88595.691283051594</v>
      </c>
      <c r="R139">
        <f t="shared" si="42"/>
        <v>88595.691283051594</v>
      </c>
      <c r="S139">
        <f t="shared" si="40"/>
        <v>6228508.4586510221</v>
      </c>
      <c r="T139">
        <f t="shared" si="43"/>
        <v>0.9961712243882116</v>
      </c>
      <c r="U139">
        <f t="shared" si="44"/>
        <v>3.8434914782243812E-3</v>
      </c>
      <c r="V139">
        <f t="shared" si="41"/>
        <v>6014047.4072795082</v>
      </c>
      <c r="W139">
        <f t="shared" si="45"/>
        <v>0</v>
      </c>
      <c r="X139">
        <f t="shared" si="46"/>
        <v>0</v>
      </c>
      <c r="Y139">
        <f t="shared" si="47"/>
        <v>6102643.09856256</v>
      </c>
      <c r="Z139">
        <f t="shared" si="48"/>
        <v>0</v>
      </c>
      <c r="AA139">
        <f t="shared" si="49"/>
        <v>0</v>
      </c>
      <c r="AB139">
        <f t="shared" si="50"/>
        <v>34940.279556932765</v>
      </c>
      <c r="AC139">
        <f t="shared" si="51"/>
        <v>374.03339342470281</v>
      </c>
      <c r="AD139" t="b">
        <f t="shared" si="52"/>
        <v>1</v>
      </c>
      <c r="AE139" t="b">
        <f>AND(ABS(AA139-(AA138+W139-Z139))&lt;=0.000000000001*(AA138+ABS(W139)+Z139),IF(A139&gt;group!$AJ$65,AA139=0,TRUE))</f>
        <v>1</v>
      </c>
      <c r="AF139" t="b">
        <f t="shared" si="53"/>
        <v>1</v>
      </c>
      <c r="AG139" t="b">
        <f>IF(S139&gt;0,IF(group!$AJ$38&gt;0,ABS(AB139/S139-group!$AJ$38/S2)&lt;=0.000000000001*MAX(ABS(AB139/S139),ABS(group!$AJ$38/S2)),TRUE),AB139=0)</f>
        <v>1</v>
      </c>
    </row>
    <row r="140" spans="1:33" x14ac:dyDescent="0.35">
      <c r="A140">
        <v>138</v>
      </c>
      <c r="B140">
        <f>'REC-21'!U140+'REC-22'!U140</f>
        <v>6536949.4056905126</v>
      </c>
      <c r="C140">
        <f>'REC-21'!Y140+'REC-22'!Y140</f>
        <v>274786.21369717119</v>
      </c>
      <c r="D140">
        <f t="shared" si="36"/>
        <v>6811735.6193876835</v>
      </c>
      <c r="E140">
        <f>'REC-21'!T140+'REC-22'!T140</f>
        <v>92957.927107947937</v>
      </c>
      <c r="F140">
        <f>'OLD-21'!U140+'OLD-22'!U140</f>
        <v>5744785.6892283745</v>
      </c>
      <c r="G140">
        <f>'OLD-21'!Y140+'OLD-22'!Y140</f>
        <v>250789.21184590849</v>
      </c>
      <c r="H140">
        <f t="shared" si="37"/>
        <v>5995574.9010742828</v>
      </c>
      <c r="I140">
        <f>'OLD-21'!T140+'OLD-22'!T140</f>
        <v>86977.766153122182</v>
      </c>
      <c r="J140">
        <f>'NEW-21'!U140+'NEW-22'!U140</f>
        <v>5830314.6093730601</v>
      </c>
      <c r="K140">
        <f>'NEW-21'!Y140+'NEW-22'!Y140</f>
        <v>251244.46321568126</v>
      </c>
      <c r="L140">
        <f t="shared" si="38"/>
        <v>6081559.0725887418</v>
      </c>
      <c r="M140">
        <f>'NEW-21'!T140+'NEW-22'!T140</f>
        <v>86252.603298449685</v>
      </c>
      <c r="N140">
        <f>'CUR-21'!U140+'CUR-22'!U140</f>
        <v>5909843.6653893879</v>
      </c>
      <c r="O140">
        <f>'CUR-21'!Y140+'CUR-22'!Y140</f>
        <v>252342.4181987035</v>
      </c>
      <c r="P140">
        <f t="shared" si="39"/>
        <v>6162186.0835880917</v>
      </c>
      <c r="Q140">
        <f>'CUR-21'!T140+'CUR-22'!T140</f>
        <v>88022.599181686674</v>
      </c>
      <c r="R140">
        <f t="shared" si="42"/>
        <v>88022.599181686674</v>
      </c>
      <c r="S140">
        <f t="shared" si="40"/>
        <v>6162186.0835880917</v>
      </c>
      <c r="T140">
        <f t="shared" si="43"/>
        <v>0.99616895095306313</v>
      </c>
      <c r="U140">
        <f t="shared" si="44"/>
        <v>3.8457824280424546E-3</v>
      </c>
      <c r="V140">
        <f t="shared" si="41"/>
        <v>5948815.0101729482</v>
      </c>
      <c r="W140">
        <f t="shared" si="45"/>
        <v>0</v>
      </c>
      <c r="X140">
        <f t="shared" si="46"/>
        <v>0</v>
      </c>
      <c r="Y140">
        <f t="shared" si="47"/>
        <v>6036837.6093546348</v>
      </c>
      <c r="Z140">
        <f t="shared" si="48"/>
        <v>0</v>
      </c>
      <c r="AA140">
        <f t="shared" si="49"/>
        <v>0</v>
      </c>
      <c r="AB140">
        <f t="shared" si="50"/>
        <v>34568.228633190352</v>
      </c>
      <c r="AC140">
        <f t="shared" si="51"/>
        <v>372.05092374241212</v>
      </c>
      <c r="AD140" t="b">
        <f t="shared" si="52"/>
        <v>1</v>
      </c>
      <c r="AE140" t="b">
        <f>AND(ABS(AA140-(AA139+W140-Z140))&lt;=0.000000000001*(AA139+ABS(W140)+Z140),IF(A140&gt;group!$AJ$65,AA140=0,TRUE))</f>
        <v>1</v>
      </c>
      <c r="AF140" t="b">
        <f t="shared" si="53"/>
        <v>1</v>
      </c>
      <c r="AG140" t="b">
        <f>IF(S140&gt;0,IF(group!$AJ$38&gt;0,ABS(AB140/S140-group!$AJ$38/S2)&lt;=0.000000000001*MAX(ABS(AB140/S140),ABS(group!$AJ$38/S2)),TRUE),AB140=0)</f>
        <v>1</v>
      </c>
    </row>
    <row r="141" spans="1:33" x14ac:dyDescent="0.35">
      <c r="A141">
        <v>139</v>
      </c>
      <c r="B141">
        <f>'REC-21'!U141+'REC-22'!U141</f>
        <v>6467746.7282257695</v>
      </c>
      <c r="C141">
        <f>'REC-21'!Y141+'REC-22'!Y141</f>
        <v>272839.6959459057</v>
      </c>
      <c r="D141">
        <f t="shared" si="36"/>
        <v>6740586.424171675</v>
      </c>
      <c r="E141">
        <f>'REC-21'!T141+'REC-22'!T141</f>
        <v>92395.645727243478</v>
      </c>
      <c r="F141">
        <f>'OLD-21'!U141+'OLD-22'!U141</f>
        <v>5678883.8924465142</v>
      </c>
      <c r="G141">
        <f>'OLD-21'!Y141+'OLD-22'!Y141</f>
        <v>248801.61660715385</v>
      </c>
      <c r="H141">
        <f t="shared" si="37"/>
        <v>5927685.509053668</v>
      </c>
      <c r="I141">
        <f>'OLD-21'!T141+'OLD-22'!T141</f>
        <v>86389.957742111175</v>
      </c>
      <c r="J141">
        <f>'NEW-21'!U141+'NEW-22'!U141</f>
        <v>5765419.372916271</v>
      </c>
      <c r="K141">
        <f>'NEW-21'!Y141+'NEW-22'!Y141</f>
        <v>249338.40386350165</v>
      </c>
      <c r="L141">
        <f t="shared" si="38"/>
        <v>6014757.7767797727</v>
      </c>
      <c r="M141">
        <f>'NEW-21'!T141+'NEW-22'!T141</f>
        <v>85693.271022407178</v>
      </c>
      <c r="N141">
        <f>'CUR-21'!U141+'CUR-22'!U141</f>
        <v>5845704.7512771823</v>
      </c>
      <c r="O141">
        <f>'CUR-21'!Y141+'CUR-22'!Y141</f>
        <v>250509.17885355587</v>
      </c>
      <c r="P141">
        <f t="shared" si="39"/>
        <v>6096213.9301307378</v>
      </c>
      <c r="Q141">
        <f>'CUR-21'!T141+'CUR-22'!T141</f>
        <v>87453.251579892109</v>
      </c>
      <c r="R141">
        <f t="shared" si="42"/>
        <v>87453.251579892109</v>
      </c>
      <c r="S141">
        <f t="shared" si="40"/>
        <v>6096213.9301307378</v>
      </c>
      <c r="T141">
        <f t="shared" si="43"/>
        <v>0.99616672116462857</v>
      </c>
      <c r="U141">
        <f t="shared" si="44"/>
        <v>3.8480294050475816E-3</v>
      </c>
      <c r="V141">
        <f t="shared" si="41"/>
        <v>5883916.4509937447</v>
      </c>
      <c r="W141">
        <f t="shared" si="45"/>
        <v>0</v>
      </c>
      <c r="X141">
        <f t="shared" si="46"/>
        <v>0</v>
      </c>
      <c r="Y141">
        <f t="shared" si="47"/>
        <v>5971369.7025736365</v>
      </c>
      <c r="Z141">
        <f t="shared" si="48"/>
        <v>0</v>
      </c>
      <c r="AA141">
        <f t="shared" si="49"/>
        <v>0</v>
      </c>
      <c r="AB141">
        <f t="shared" si="50"/>
        <v>34198.142359714846</v>
      </c>
      <c r="AC141">
        <f t="shared" si="51"/>
        <v>370.08627347550646</v>
      </c>
      <c r="AD141" t="b">
        <f t="shared" si="52"/>
        <v>1</v>
      </c>
      <c r="AE141" t="b">
        <f>AND(ABS(AA141-(AA140+W141-Z141))&lt;=0.000000000001*(AA140+ABS(W141)+Z141),IF(A141&gt;group!$AJ$65,AA141=0,TRUE))</f>
        <v>1</v>
      </c>
      <c r="AF141" t="b">
        <f t="shared" si="53"/>
        <v>1</v>
      </c>
      <c r="AG141" t="b">
        <f>IF(S141&gt;0,IF(group!$AJ$38&gt;0,ABS(AB141/S141-group!$AJ$38/S2)&lt;=0.000000000001*MAX(ABS(AB141/S141),ABS(group!$AJ$38/S2)),TRUE),AB141=0)</f>
        <v>1</v>
      </c>
    </row>
    <row r="142" spans="1:33" x14ac:dyDescent="0.35">
      <c r="A142">
        <v>140</v>
      </c>
      <c r="B142">
        <f>'REC-21'!U142+'REC-22'!U142</f>
        <v>6398869.463362135</v>
      </c>
      <c r="C142">
        <f>'REC-21'!Y142+'REC-22'!Y142</f>
        <v>270918.10573732073</v>
      </c>
      <c r="D142">
        <f t="shared" si="36"/>
        <v>6669787.5690994561</v>
      </c>
      <c r="E142">
        <f>'REC-21'!T142+'REC-22'!T142</f>
        <v>91836.799391159293</v>
      </c>
      <c r="F142">
        <f>'OLD-21'!U142+'OLD-22'!U142</f>
        <v>5613337.7876622034</v>
      </c>
      <c r="G142">
        <f>'OLD-21'!Y142+'OLD-22'!Y142</f>
        <v>246840.72774178279</v>
      </c>
      <c r="H142">
        <f t="shared" si="37"/>
        <v>5860178.515403986</v>
      </c>
      <c r="I142">
        <f>'OLD-21'!T142+'OLD-22'!T142</f>
        <v>85806.161629860464</v>
      </c>
      <c r="J142">
        <f>'NEW-21'!U142+'NEW-22'!U142</f>
        <v>5700855.4270600574</v>
      </c>
      <c r="K142">
        <f>'NEW-21'!Y142+'NEW-22'!Y142</f>
        <v>247457.44358828972</v>
      </c>
      <c r="L142">
        <f t="shared" si="38"/>
        <v>5948312.8706483468</v>
      </c>
      <c r="M142">
        <f>'NEW-21'!T142+'NEW-22'!T142</f>
        <v>85137.601880755959</v>
      </c>
      <c r="N142">
        <f>'CUR-21'!U142+'CUR-22'!U142</f>
        <v>5781888.5585456816</v>
      </c>
      <c r="O142">
        <f>'CUR-21'!Y142+'CUR-22'!Y142</f>
        <v>248700.29352454189</v>
      </c>
      <c r="P142">
        <f t="shared" si="39"/>
        <v>6030588.8520702235</v>
      </c>
      <c r="Q142">
        <f>'CUR-21'!T142+'CUR-22'!T142</f>
        <v>86887.623783100833</v>
      </c>
      <c r="R142">
        <f t="shared" si="42"/>
        <v>86887.623783100833</v>
      </c>
      <c r="S142">
        <f t="shared" si="40"/>
        <v>6030588.8520702235</v>
      </c>
      <c r="T142">
        <f t="shared" si="43"/>
        <v>0.99616453445484709</v>
      </c>
      <c r="U142">
        <f t="shared" si="44"/>
        <v>3.8502329810927716E-3</v>
      </c>
      <c r="V142">
        <f t="shared" si="41"/>
        <v>5819348.7387935156</v>
      </c>
      <c r="W142">
        <f t="shared" si="45"/>
        <v>0</v>
      </c>
      <c r="X142">
        <f t="shared" si="46"/>
        <v>0</v>
      </c>
      <c r="Y142">
        <f t="shared" si="47"/>
        <v>5906236.362576616</v>
      </c>
      <c r="Z142">
        <f t="shared" si="48"/>
        <v>0</v>
      </c>
      <c r="AA142">
        <f t="shared" si="49"/>
        <v>0</v>
      </c>
      <c r="AB142">
        <f t="shared" si="50"/>
        <v>33830.003087110163</v>
      </c>
      <c r="AC142">
        <f t="shared" si="51"/>
        <v>368.13927260468336</v>
      </c>
      <c r="AD142" t="b">
        <f t="shared" si="52"/>
        <v>1</v>
      </c>
      <c r="AE142" t="b">
        <f>AND(ABS(AA142-(AA141+W142-Z142))&lt;=0.000000000001*(AA141+ABS(W142)+Z142),IF(A142&gt;group!$AJ$65,AA142=0,TRUE))</f>
        <v>1</v>
      </c>
      <c r="AF142" t="b">
        <f t="shared" si="53"/>
        <v>1</v>
      </c>
      <c r="AG142" t="b">
        <f>IF(S142&gt;0,IF(group!$AJ$38&gt;0,ABS(AB142/S142-group!$AJ$38/S2)&lt;=0.000000000001*MAX(ABS(AB142/S142),ABS(group!$AJ$38/S2)),TRUE),AB142=0)</f>
        <v>1</v>
      </c>
    </row>
    <row r="143" spans="1:33" x14ac:dyDescent="0.35">
      <c r="A143">
        <v>141</v>
      </c>
      <c r="B143">
        <f>'REC-21'!U143+'REC-22'!U143</f>
        <v>6330314.68302707</v>
      </c>
      <c r="C143">
        <f>'REC-21'!Y143+'REC-22'!Y143</f>
        <v>268775.56683024176</v>
      </c>
      <c r="D143">
        <f t="shared" si="36"/>
        <v>6599090.2498573121</v>
      </c>
      <c r="E143">
        <f>'REC-21'!T143+'REC-22'!T143</f>
        <v>91281.366922219226</v>
      </c>
      <c r="F143">
        <f>'OLD-21'!U143+'OLD-22'!U143</f>
        <v>5548144.1632897835</v>
      </c>
      <c r="G143">
        <f>'OLD-21'!Y143+'OLD-22'!Y143</f>
        <v>244666.67659890599</v>
      </c>
      <c r="H143">
        <f t="shared" si="37"/>
        <v>5792810.8398886891</v>
      </c>
      <c r="I143">
        <f>'OLD-21'!T143+'OLD-22'!T143</f>
        <v>85226.350175470827</v>
      </c>
      <c r="J143">
        <f>'NEW-21'!U143+'NEW-22'!U143</f>
        <v>5636619.8180868085</v>
      </c>
      <c r="K143">
        <f>'NEW-21'!Y143+'NEW-22'!Y143</f>
        <v>245367.23869698762</v>
      </c>
      <c r="L143">
        <f t="shared" si="38"/>
        <v>5881987.0567837963</v>
      </c>
      <c r="M143">
        <f>'NEW-21'!T143+'NEW-22'!T143</f>
        <v>84585.571663834766</v>
      </c>
      <c r="N143">
        <f>'CUR-21'!U143+'CUR-22'!U143</f>
        <v>5718392.0580356605</v>
      </c>
      <c r="O143">
        <f>'CUR-21'!Y143+'CUR-22'!Y143</f>
        <v>246685.71747387049</v>
      </c>
      <c r="P143">
        <f t="shared" si="39"/>
        <v>5965077.7755095307</v>
      </c>
      <c r="Q143">
        <f>'CUR-21'!T143+'CUR-22'!T143</f>
        <v>86325.691260987194</v>
      </c>
      <c r="R143">
        <f t="shared" si="42"/>
        <v>86325.691260987194</v>
      </c>
      <c r="S143">
        <f t="shared" si="40"/>
        <v>5965077.7755095307</v>
      </c>
      <c r="T143">
        <f t="shared" si="43"/>
        <v>0.99616239026208664</v>
      </c>
      <c r="U143">
        <f t="shared" si="44"/>
        <v>3.8523937215735327E-3</v>
      </c>
      <c r="V143">
        <f t="shared" si="41"/>
        <v>5755108.9095264794</v>
      </c>
      <c r="W143">
        <f t="shared" si="45"/>
        <v>0</v>
      </c>
      <c r="X143">
        <f t="shared" si="46"/>
        <v>0</v>
      </c>
      <c r="Y143">
        <f t="shared" si="47"/>
        <v>5841434.6007874664</v>
      </c>
      <c r="Z143">
        <f t="shared" si="48"/>
        <v>0</v>
      </c>
      <c r="AA143">
        <f t="shared" si="49"/>
        <v>0</v>
      </c>
      <c r="AB143">
        <f t="shared" si="50"/>
        <v>33462.503332666223</v>
      </c>
      <c r="AC143">
        <f t="shared" si="51"/>
        <v>367.49975444393931</v>
      </c>
      <c r="AD143" t="b">
        <f t="shared" si="52"/>
        <v>1</v>
      </c>
      <c r="AE143" t="b">
        <f>AND(ABS(AA143-(AA142+W143-Z143))&lt;=0.000000000001*(AA142+ABS(W143)+Z143),IF(A143&gt;group!$AJ$65,AA143=0,TRUE))</f>
        <v>1</v>
      </c>
      <c r="AF143" t="b">
        <f t="shared" si="53"/>
        <v>1</v>
      </c>
      <c r="AG143" t="b">
        <f>IF(S143&gt;0,IF(group!$AJ$38&gt;0,ABS(AB143/S143-group!$AJ$38/S2)&lt;=0.000000000001*MAX(ABS(AB143/S143),ABS(group!$AJ$38/S2)),TRUE),AB143=0)</f>
        <v>1</v>
      </c>
    </row>
    <row r="144" spans="1:33" x14ac:dyDescent="0.35">
      <c r="A144">
        <v>142</v>
      </c>
      <c r="B144">
        <f>'REC-21'!U144+'REC-22'!U144</f>
        <v>6262129.2943031956</v>
      </c>
      <c r="C144">
        <f>'REC-21'!Y144+'REC-22'!Y144</f>
        <v>266659.97045433312</v>
      </c>
      <c r="D144">
        <f t="shared" si="36"/>
        <v>6528789.2647575289</v>
      </c>
      <c r="E144">
        <f>'REC-21'!T144+'REC-22'!T144</f>
        <v>90680.032413174224</v>
      </c>
      <c r="F144">
        <f>'OLD-21'!U144+'OLD-22'!U144</f>
        <v>5483351.0987739917</v>
      </c>
      <c r="G144">
        <f>'OLD-21'!Y144+'OLD-22'!Y144</f>
        <v>242521.50019601191</v>
      </c>
      <c r="H144">
        <f t="shared" si="37"/>
        <v>5725872.5989700034</v>
      </c>
      <c r="I144">
        <f>'OLD-21'!T144+'OLD-22'!T144</f>
        <v>84599.77449262829</v>
      </c>
      <c r="J144">
        <f>'NEW-21'!U144+'NEW-22'!U144</f>
        <v>5572758.7151430752</v>
      </c>
      <c r="K144">
        <f>'NEW-21'!Y144+'NEW-22'!Y144</f>
        <v>243304.17727061681</v>
      </c>
      <c r="L144">
        <f t="shared" si="38"/>
        <v>5816062.8924136916</v>
      </c>
      <c r="M144">
        <f>'NEW-21'!T144+'NEW-22'!T144</f>
        <v>83988.586565577352</v>
      </c>
      <c r="N144">
        <f>'CUR-21'!U144+'CUR-22'!U144</f>
        <v>5655261.3839684008</v>
      </c>
      <c r="O144">
        <f>'CUR-21'!Y144+'CUR-22'!Y144</f>
        <v>244697.40869038433</v>
      </c>
      <c r="P144">
        <f t="shared" si="39"/>
        <v>5899958.7926587854</v>
      </c>
      <c r="Q144">
        <f>'CUR-21'!T144+'CUR-22'!T144</f>
        <v>85718.859888634979</v>
      </c>
      <c r="R144">
        <f t="shared" si="42"/>
        <v>85718.859888634979</v>
      </c>
      <c r="S144">
        <f t="shared" si="40"/>
        <v>5899958.7926587854</v>
      </c>
      <c r="T144">
        <f t="shared" si="43"/>
        <v>0.99616028803107493</v>
      </c>
      <c r="U144">
        <f t="shared" si="44"/>
        <v>3.854512185498038E-3</v>
      </c>
      <c r="V144">
        <f t="shared" si="41"/>
        <v>5691242.7826685151</v>
      </c>
      <c r="W144">
        <f t="shared" si="45"/>
        <v>0</v>
      </c>
      <c r="X144">
        <f t="shared" si="46"/>
        <v>0</v>
      </c>
      <c r="Y144">
        <f t="shared" si="47"/>
        <v>5776961.6425571498</v>
      </c>
      <c r="Z144">
        <f t="shared" si="48"/>
        <v>0</v>
      </c>
      <c r="AA144">
        <f t="shared" si="49"/>
        <v>0</v>
      </c>
      <c r="AB144">
        <f t="shared" si="50"/>
        <v>33097.20311988287</v>
      </c>
      <c r="AC144">
        <f t="shared" si="51"/>
        <v>365.30021278335335</v>
      </c>
      <c r="AD144" t="b">
        <f t="shared" si="52"/>
        <v>1</v>
      </c>
      <c r="AE144" t="b">
        <f>AND(ABS(AA144-(AA143+W144-Z144))&lt;=0.000000000001*(AA143+ABS(W144)+Z144),IF(A144&gt;group!$AJ$65,AA144=0,TRUE))</f>
        <v>1</v>
      </c>
      <c r="AF144" t="b">
        <f t="shared" si="53"/>
        <v>1</v>
      </c>
      <c r="AG144" t="b">
        <f>IF(S144&gt;0,IF(group!$AJ$38&gt;0,ABS(AB144/S144-group!$AJ$38/S2)&lt;=0.000000000001*MAX(ABS(AB144/S144),ABS(group!$AJ$38/S2)),TRUE),AB144=0)</f>
        <v>1</v>
      </c>
    </row>
    <row r="145" spans="1:33" x14ac:dyDescent="0.35">
      <c r="A145">
        <v>143</v>
      </c>
      <c r="B145">
        <f>'REC-21'!U145+'REC-22'!U145</f>
        <v>6194309.9173929784</v>
      </c>
      <c r="C145">
        <f>'REC-21'!Y145+'REC-22'!Y145</f>
        <v>264571.19591556396</v>
      </c>
      <c r="D145">
        <f t="shared" si="36"/>
        <v>6458881.1133085424</v>
      </c>
      <c r="E145">
        <f>'REC-21'!T145+'REC-22'!T145</f>
        <v>90082.754510491795</v>
      </c>
      <c r="F145">
        <f>'OLD-21'!U145+'OLD-22'!U145</f>
        <v>5418954.8364002965</v>
      </c>
      <c r="G145">
        <f>'OLD-21'!Y145+'OLD-22'!Y145</f>
        <v>240405.04864054272</v>
      </c>
      <c r="H145">
        <f t="shared" si="37"/>
        <v>5659359.8850408392</v>
      </c>
      <c r="I145">
        <f>'OLD-21'!T145+'OLD-22'!T145</f>
        <v>83977.91766283098</v>
      </c>
      <c r="J145">
        <f>'NEW-21'!U145+'NEW-22'!U145</f>
        <v>5509268.6704469128</v>
      </c>
      <c r="K145">
        <f>'NEW-21'!Y145+'NEW-22'!Y145</f>
        <v>241268.12798731538</v>
      </c>
      <c r="L145">
        <f t="shared" si="38"/>
        <v>5750536.7984342277</v>
      </c>
      <c r="M145">
        <f>'NEW-21'!T145+'NEW-22'!T145</f>
        <v>83395.916388190075</v>
      </c>
      <c r="N145">
        <f>'CUR-21'!U145+'CUR-22'!U145</f>
        <v>5592493.0344932564</v>
      </c>
      <c r="O145">
        <f>'CUR-21'!Y145+'CUR-22'!Y145</f>
        <v>242735.24509604892</v>
      </c>
      <c r="P145">
        <f t="shared" si="39"/>
        <v>5835228.2795893056</v>
      </c>
      <c r="Q145">
        <f>'CUR-21'!T145+'CUR-22'!T145</f>
        <v>85116.399151204823</v>
      </c>
      <c r="R145">
        <f t="shared" si="42"/>
        <v>85116.399151204823</v>
      </c>
      <c r="S145">
        <f t="shared" si="40"/>
        <v>5835228.2795893056</v>
      </c>
      <c r="T145">
        <f t="shared" si="43"/>
        <v>0.99615822721283587</v>
      </c>
      <c r="U145">
        <f t="shared" si="44"/>
        <v>3.85658892554952E-3</v>
      </c>
      <c r="V145">
        <f t="shared" si="41"/>
        <v>5627746.9084432144</v>
      </c>
      <c r="W145">
        <f t="shared" si="45"/>
        <v>0</v>
      </c>
      <c r="X145">
        <f t="shared" si="46"/>
        <v>0</v>
      </c>
      <c r="Y145">
        <f t="shared" si="47"/>
        <v>5712863.3075944195</v>
      </c>
      <c r="Z145">
        <f t="shared" si="48"/>
        <v>0</v>
      </c>
      <c r="AA145">
        <f t="shared" si="49"/>
        <v>0</v>
      </c>
      <c r="AB145">
        <f t="shared" si="50"/>
        <v>32734.082119481893</v>
      </c>
      <c r="AC145">
        <f t="shared" si="51"/>
        <v>363.12100040097721</v>
      </c>
      <c r="AD145" t="b">
        <f t="shared" si="52"/>
        <v>1</v>
      </c>
      <c r="AE145" t="b">
        <f>AND(ABS(AA145-(AA144+W145-Z145))&lt;=0.000000000001*(AA144+ABS(W145)+Z145),IF(A145&gt;group!$AJ$65,AA145=0,TRUE))</f>
        <v>1</v>
      </c>
      <c r="AF145" t="b">
        <f t="shared" si="53"/>
        <v>1</v>
      </c>
      <c r="AG145" t="b">
        <f>IF(S145&gt;0,IF(group!$AJ$38&gt;0,ABS(AB145/S145-group!$AJ$38/S2)&lt;=0.000000000001*MAX(ABS(AB145/S145),ABS(group!$AJ$38/S2)),TRUE),AB145=0)</f>
        <v>1</v>
      </c>
    </row>
    <row r="146" spans="1:33" x14ac:dyDescent="0.35">
      <c r="A146">
        <v>144</v>
      </c>
      <c r="B146">
        <f>'REC-21'!U146+'REC-22'!U146</f>
        <v>6126853.2046469254</v>
      </c>
      <c r="C146">
        <f>'REC-21'!Y146+'REC-22'!Y146</f>
        <v>262364.3122850426</v>
      </c>
      <c r="D146">
        <f t="shared" si="36"/>
        <v>6389217.5169319678</v>
      </c>
      <c r="E146">
        <f>'REC-21'!T146+'REC-22'!T146</f>
        <v>89489.505287198786</v>
      </c>
      <c r="F146">
        <f>'OLD-21'!U146+'OLD-22'!U146</f>
        <v>5354951.654355241</v>
      </c>
      <c r="G146">
        <f>'OLD-21'!Y146+'OLD-22'!Y146</f>
        <v>238169.2260397872</v>
      </c>
      <c r="H146">
        <f t="shared" si="37"/>
        <v>5593120.8803950278</v>
      </c>
      <c r="I146">
        <f>'OLD-21'!T146+'OLD-22'!T146</f>
        <v>83360.743402604188</v>
      </c>
      <c r="J146">
        <f>'NEW-21'!U146+'NEW-22'!U146</f>
        <v>5446146.2685695719</v>
      </c>
      <c r="K146">
        <f>'NEW-21'!Y146+'NEW-22'!Y146</f>
        <v>239117.25463621237</v>
      </c>
      <c r="L146">
        <f t="shared" si="38"/>
        <v>5685263.5232057841</v>
      </c>
      <c r="M146">
        <f>'NEW-21'!T146+'NEW-22'!T146</f>
        <v>82807.529299667716</v>
      </c>
      <c r="N146">
        <f>'CUR-21'!U146+'CUR-22'!U146</f>
        <v>5530083.5411082553</v>
      </c>
      <c r="O146">
        <f>'CUR-21'!Y146+'CUR-22'!Y146</f>
        <v>240649.31651036351</v>
      </c>
      <c r="P146">
        <f t="shared" si="39"/>
        <v>5770732.8576186188</v>
      </c>
      <c r="Q146">
        <f>'CUR-21'!T146+'CUR-22'!T146</f>
        <v>84518.276901439676</v>
      </c>
      <c r="R146">
        <f t="shared" si="42"/>
        <v>84518.276901439676</v>
      </c>
      <c r="S146">
        <f t="shared" si="40"/>
        <v>5770732.8576186188</v>
      </c>
      <c r="T146">
        <f t="shared" si="43"/>
        <v>0.99615620726461862</v>
      </c>
      <c r="U146">
        <f t="shared" si="44"/>
        <v>3.8586244881575471E-3</v>
      </c>
      <c r="V146">
        <f t="shared" si="41"/>
        <v>5564617.8692828976</v>
      </c>
      <c r="W146">
        <f t="shared" si="45"/>
        <v>0</v>
      </c>
      <c r="X146">
        <f t="shared" si="46"/>
        <v>0</v>
      </c>
      <c r="Y146">
        <f t="shared" si="47"/>
        <v>5649136.1461843373</v>
      </c>
      <c r="Z146">
        <f t="shared" si="48"/>
        <v>0</v>
      </c>
      <c r="AA146">
        <f t="shared" si="49"/>
        <v>0</v>
      </c>
      <c r="AB146">
        <f t="shared" si="50"/>
        <v>32372.279917757627</v>
      </c>
      <c r="AC146">
        <f t="shared" si="51"/>
        <v>361.80220172426561</v>
      </c>
      <c r="AD146" t="b">
        <f t="shared" si="52"/>
        <v>1</v>
      </c>
      <c r="AE146" t="b">
        <f>AND(ABS(AA146-(AA145+W146-Z146))&lt;=0.000000000001*(AA145+ABS(W146)+Z146),IF(A146&gt;group!$AJ$65,AA146=0,TRUE))</f>
        <v>1</v>
      </c>
      <c r="AF146" t="b">
        <f t="shared" si="53"/>
        <v>1</v>
      </c>
      <c r="AG146" t="b">
        <f>IF(S146&gt;0,IF(group!$AJ$38&gt;0,ABS(AB146/S146-group!$AJ$38/S2)&lt;=0.000000000001*MAX(ABS(AB146/S146),ABS(group!$AJ$38/S2)),TRUE),AB146=0)</f>
        <v>1</v>
      </c>
    </row>
    <row r="147" spans="1:33" x14ac:dyDescent="0.35">
      <c r="A147">
        <v>145</v>
      </c>
      <c r="B147">
        <f>'REC-21'!U147+'REC-22'!U147</f>
        <v>6058943.0137038305</v>
      </c>
      <c r="C147">
        <f>'REC-21'!Y147+'REC-22'!Y147</f>
        <v>260220.22748043871</v>
      </c>
      <c r="D147">
        <f t="shared" si="36"/>
        <v>6319163.2411842691</v>
      </c>
      <c r="E147">
        <f>'REC-21'!T147+'REC-22'!T147</f>
        <v>89710.229719820578</v>
      </c>
      <c r="F147">
        <f>'OLD-21'!U147+'OLD-22'!U147</f>
        <v>5290559.241678277</v>
      </c>
      <c r="G147">
        <f>'OLD-21'!Y147+'OLD-22'!Y147</f>
        <v>235994.3762154273</v>
      </c>
      <c r="H147">
        <f t="shared" si="37"/>
        <v>5526553.6178937042</v>
      </c>
      <c r="I147">
        <f>'OLD-21'!T147+'OLD-22'!T147</f>
        <v>83524.104568085779</v>
      </c>
      <c r="J147">
        <f>'NEW-21'!U147+'NEW-22'!U147</f>
        <v>5382624.1723747551</v>
      </c>
      <c r="K147">
        <f>'NEW-21'!Y147+'NEW-22'!Y147</f>
        <v>237024.65365865995</v>
      </c>
      <c r="L147">
        <f t="shared" si="38"/>
        <v>5619648.8260334153</v>
      </c>
      <c r="M147">
        <f>'NEW-21'!T147+'NEW-22'!T147</f>
        <v>82984.660236066848</v>
      </c>
      <c r="N147">
        <f>'CUR-21'!U147+'CUR-22'!U147</f>
        <v>5467057.6603235304</v>
      </c>
      <c r="O147">
        <f>'CUR-21'!Y147+'CUR-22'!Y147</f>
        <v>238621.11004811502</v>
      </c>
      <c r="P147">
        <f t="shared" si="39"/>
        <v>5705678.7703716457</v>
      </c>
      <c r="Q147">
        <f>'CUR-21'!T147+'CUR-22'!T147</f>
        <v>84892.44033553137</v>
      </c>
      <c r="R147">
        <f t="shared" si="42"/>
        <v>84892.44033553137</v>
      </c>
      <c r="S147">
        <f t="shared" si="40"/>
        <v>5705678.7703716457</v>
      </c>
      <c r="T147">
        <f t="shared" si="43"/>
        <v>0.99615422764983508</v>
      </c>
      <c r="U147">
        <f t="shared" si="44"/>
        <v>3.8606194135601957E-3</v>
      </c>
      <c r="V147">
        <f t="shared" si="41"/>
        <v>5500880.5633193394</v>
      </c>
      <c r="W147">
        <f t="shared" si="45"/>
        <v>0</v>
      </c>
      <c r="X147">
        <f t="shared" si="46"/>
        <v>0</v>
      </c>
      <c r="Y147">
        <f t="shared" si="47"/>
        <v>5585773.0036548711</v>
      </c>
      <c r="Z147">
        <f t="shared" si="48"/>
        <v>0</v>
      </c>
      <c r="AA147">
        <f t="shared" si="49"/>
        <v>0</v>
      </c>
      <c r="AB147">
        <f t="shared" si="50"/>
        <v>32007.343752089702</v>
      </c>
      <c r="AC147">
        <f t="shared" si="51"/>
        <v>364.9361656679248</v>
      </c>
      <c r="AD147" t="b">
        <f t="shared" si="52"/>
        <v>1</v>
      </c>
      <c r="AE147" t="b">
        <f>AND(ABS(AA147-(AA146+W147-Z147))&lt;=0.000000000001*(AA146+ABS(W147)+Z147),IF(A147&gt;group!$AJ$65,AA147=0,TRUE))</f>
        <v>1</v>
      </c>
      <c r="AF147" t="b">
        <f t="shared" si="53"/>
        <v>1</v>
      </c>
      <c r="AG147" t="b">
        <f>IF(S147&gt;0,IF(group!$AJ$38&gt;0,ABS(AB147/S147-group!$AJ$38/S2)&lt;=0.000000000001*MAX(ABS(AB147/S147),ABS(group!$AJ$38/S2)),TRUE),AB147=0)</f>
        <v>1</v>
      </c>
    </row>
    <row r="148" spans="1:33" x14ac:dyDescent="0.35">
      <c r="A148">
        <v>146</v>
      </c>
      <c r="B148">
        <f>'REC-21'!U148+'REC-22'!U148</f>
        <v>5991407.4887112044</v>
      </c>
      <c r="C148">
        <f>'REC-21'!Y148+'REC-22'!Y148</f>
        <v>258103.48208311369</v>
      </c>
      <c r="D148">
        <f t="shared" si="36"/>
        <v>6249510.9707943182</v>
      </c>
      <c r="E148">
        <f>'REC-21'!T148+'REC-22'!T148</f>
        <v>89103.518611951993</v>
      </c>
      <c r="F148">
        <f>'OLD-21'!U148+'OLD-22'!U148</f>
        <v>5226573.9944666009</v>
      </c>
      <c r="G148">
        <f>'OLD-21'!Y148+'OLD-22'!Y148</f>
        <v>233848.85543535248</v>
      </c>
      <c r="H148">
        <f t="shared" si="37"/>
        <v>5460422.8499019537</v>
      </c>
      <c r="I148">
        <f>'OLD-21'!T148+'OLD-22'!T148</f>
        <v>82892.062419347814</v>
      </c>
      <c r="J148">
        <f>'NEW-21'!U148+'NEW-22'!U148</f>
        <v>5319482.8759074491</v>
      </c>
      <c r="K148">
        <f>'NEW-21'!Y148+'NEW-22'!Y148</f>
        <v>234959.63251680988</v>
      </c>
      <c r="L148">
        <f t="shared" si="38"/>
        <v>5554442.5084242588</v>
      </c>
      <c r="M148">
        <f>'NEW-21'!T148+'NEW-22'!T148</f>
        <v>82382.194013785193</v>
      </c>
      <c r="N148">
        <f>'CUR-21'!U148+'CUR-22'!U148</f>
        <v>5404405.0502142664</v>
      </c>
      <c r="O148">
        <f>'CUR-21'!Y148+'CUR-22'!Y148</f>
        <v>236619.68626786128</v>
      </c>
      <c r="P148">
        <f t="shared" si="39"/>
        <v>5641024.7364821276</v>
      </c>
      <c r="Q148">
        <f>'CUR-21'!T148+'CUR-22'!T148</f>
        <v>84277.855282146484</v>
      </c>
      <c r="R148">
        <f t="shared" si="42"/>
        <v>84277.855282146484</v>
      </c>
      <c r="S148">
        <f t="shared" si="40"/>
        <v>5641024.7364821276</v>
      </c>
      <c r="T148">
        <f t="shared" si="43"/>
        <v>0.99615228783799281</v>
      </c>
      <c r="U148">
        <f t="shared" si="44"/>
        <v>3.86257423587133E-3</v>
      </c>
      <c r="V148">
        <f t="shared" si="41"/>
        <v>5437524.7381032072</v>
      </c>
      <c r="W148">
        <f t="shared" si="45"/>
        <v>0</v>
      </c>
      <c r="X148">
        <f t="shared" si="46"/>
        <v>0</v>
      </c>
      <c r="Y148">
        <f t="shared" si="47"/>
        <v>5521802.5933853537</v>
      </c>
      <c r="Z148">
        <f t="shared" si="48"/>
        <v>0</v>
      </c>
      <c r="AA148">
        <f t="shared" si="49"/>
        <v>0</v>
      </c>
      <c r="AB148">
        <f t="shared" si="50"/>
        <v>31644.651779592576</v>
      </c>
      <c r="AC148">
        <f t="shared" si="51"/>
        <v>362.6919724971267</v>
      </c>
      <c r="AD148" t="b">
        <f t="shared" si="52"/>
        <v>1</v>
      </c>
      <c r="AE148" t="b">
        <f>AND(ABS(AA148-(AA147+W148-Z148))&lt;=0.000000000001*(AA147+ABS(W148)+Z148),IF(A148&gt;group!$AJ$65,AA148=0,TRUE))</f>
        <v>1</v>
      </c>
      <c r="AF148" t="b">
        <f t="shared" si="53"/>
        <v>1</v>
      </c>
      <c r="AG148" t="b">
        <f>IF(S148&gt;0,IF(group!$AJ$38&gt;0,ABS(AB148/S148-group!$AJ$38/S2)&lt;=0.000000000001*MAX(ABS(AB148/S148),ABS(group!$AJ$38/S2)),TRUE),AB148=0)</f>
        <v>1</v>
      </c>
    </row>
    <row r="149" spans="1:33" x14ac:dyDescent="0.35">
      <c r="A149">
        <v>147</v>
      </c>
      <c r="B149">
        <f>'REC-21'!U149+'REC-22'!U149</f>
        <v>5924243.2417915445</v>
      </c>
      <c r="C149">
        <f>'REC-21'!Y149+'REC-22'!Y149</f>
        <v>256013.95498143433</v>
      </c>
      <c r="D149">
        <f t="shared" si="36"/>
        <v>6180257.1967729786</v>
      </c>
      <c r="E149">
        <f>'REC-21'!T149+'REC-22'!T149</f>
        <v>88500.951608813062</v>
      </c>
      <c r="F149">
        <f>'OLD-21'!U149+'OLD-22'!U149</f>
        <v>5162992.1160958055</v>
      </c>
      <c r="G149">
        <f>'OLD-21'!Y149+'OLD-22'!Y149</f>
        <v>231732.51129176121</v>
      </c>
      <c r="H149">
        <f t="shared" si="37"/>
        <v>5394724.6273875665</v>
      </c>
      <c r="I149">
        <f>'OLD-21'!T149+'OLD-22'!T149</f>
        <v>82264.850918942131</v>
      </c>
      <c r="J149">
        <f>'NEW-21'!U149+'NEW-22'!U149</f>
        <v>5256718.9001076594</v>
      </c>
      <c r="K149">
        <f>'NEW-21'!Y149+'NEW-22'!Y149</f>
        <v>232922.05793546955</v>
      </c>
      <c r="L149">
        <f t="shared" si="38"/>
        <v>5489640.9580431292</v>
      </c>
      <c r="M149">
        <f>'NEW-21'!T149+'NEW-22'!T149</f>
        <v>81784.144995081908</v>
      </c>
      <c r="N149">
        <f>'CUR-21'!U149+'CUR-22'!U149</f>
        <v>5342122.1705003325</v>
      </c>
      <c r="O149">
        <f>'CUR-21'!Y149+'CUR-22'!Y149</f>
        <v>234644.92111879261</v>
      </c>
      <c r="P149">
        <f t="shared" si="39"/>
        <v>5576767.0916191246</v>
      </c>
      <c r="Q149">
        <f>'CUR-21'!T149+'CUR-22'!T149</f>
        <v>83667.764415042213</v>
      </c>
      <c r="R149">
        <f t="shared" si="42"/>
        <v>83667.764415042213</v>
      </c>
      <c r="S149">
        <f t="shared" si="40"/>
        <v>5576767.0916191246</v>
      </c>
      <c r="T149">
        <f t="shared" si="43"/>
        <v>0.99615038730463357</v>
      </c>
      <c r="U149">
        <f t="shared" si="44"/>
        <v>3.8644894831418863E-3</v>
      </c>
      <c r="V149">
        <f t="shared" si="41"/>
        <v>5374546.8976572286</v>
      </c>
      <c r="W149">
        <f t="shared" si="45"/>
        <v>0</v>
      </c>
      <c r="X149">
        <f t="shared" si="46"/>
        <v>0</v>
      </c>
      <c r="Y149">
        <f t="shared" si="47"/>
        <v>5458214.6620722711</v>
      </c>
      <c r="Z149">
        <f t="shared" si="48"/>
        <v>0</v>
      </c>
      <c r="AA149">
        <f t="shared" si="49"/>
        <v>0</v>
      </c>
      <c r="AB149">
        <f t="shared" si="50"/>
        <v>31284.183444342103</v>
      </c>
      <c r="AC149">
        <f t="shared" si="51"/>
        <v>360.46833525047259</v>
      </c>
      <c r="AD149" t="b">
        <f t="shared" si="52"/>
        <v>1</v>
      </c>
      <c r="AE149" t="b">
        <f>AND(ABS(AA149-(AA148+W149-Z149))&lt;=0.000000000001*(AA148+ABS(W149)+Z149),IF(A149&gt;group!$AJ$65,AA149=0,TRUE))</f>
        <v>1</v>
      </c>
      <c r="AF149" t="b">
        <f t="shared" si="53"/>
        <v>1</v>
      </c>
      <c r="AG149" t="b">
        <f>IF(S149&gt;0,IF(group!$AJ$38&gt;0,ABS(AB149/S149-group!$AJ$38/S2)&lt;=0.000000000001*MAX(ABS(AB149/S149),ABS(group!$AJ$38/S2)),TRUE),AB149=0)</f>
        <v>1</v>
      </c>
    </row>
    <row r="150" spans="1:33" x14ac:dyDescent="0.35">
      <c r="A150">
        <v>148</v>
      </c>
      <c r="B150">
        <f>'REC-21'!U150+'REC-22'!U150</f>
        <v>5857446.91670659</v>
      </c>
      <c r="C150">
        <f>'REC-21'!Y150+'REC-22'!Y150</f>
        <v>253951.52700940217</v>
      </c>
      <c r="D150">
        <f t="shared" si="36"/>
        <v>6111398.4437159924</v>
      </c>
      <c r="E150">
        <f>'REC-21'!T150+'REC-22'!T150</f>
        <v>87902.500143965575</v>
      </c>
      <c r="F150">
        <f>'OLD-21'!U150+'OLD-22'!U150</f>
        <v>5099809.845726354</v>
      </c>
      <c r="G150">
        <f>'OLD-21'!Y150+'OLD-22'!Y150</f>
        <v>229645.19356929604</v>
      </c>
      <c r="H150">
        <f t="shared" si="37"/>
        <v>5329455.0392956501</v>
      </c>
      <c r="I150">
        <f>'OLD-21'!T150+'OLD-22'!T150</f>
        <v>81642.432803820091</v>
      </c>
      <c r="J150">
        <f>'NEW-21'!U150+'NEW-22'!U150</f>
        <v>5194328.7980806511</v>
      </c>
      <c r="K150">
        <f>'NEW-21'!Y150+'NEW-22'!Y150</f>
        <v>230911.79860841634</v>
      </c>
      <c r="L150">
        <f t="shared" si="38"/>
        <v>5425240.5966890678</v>
      </c>
      <c r="M150">
        <f>'NEW-21'!T150+'NEW-22'!T150</f>
        <v>81190.480496642398</v>
      </c>
      <c r="N150">
        <f>'CUR-21'!U150+'CUR-22'!U150</f>
        <v>5280205.5141057288</v>
      </c>
      <c r="O150">
        <f>'CUR-21'!Y150+'CUR-22'!Y150</f>
        <v>232696.69261433993</v>
      </c>
      <c r="P150">
        <f t="shared" si="39"/>
        <v>5512902.2067200691</v>
      </c>
      <c r="Q150">
        <f>'CUR-21'!T150+'CUR-22'!T150</f>
        <v>83062.134561885119</v>
      </c>
      <c r="R150">
        <f t="shared" si="42"/>
        <v>83062.134561885119</v>
      </c>
      <c r="S150">
        <f t="shared" si="40"/>
        <v>5512902.2067200691</v>
      </c>
      <c r="T150">
        <f t="shared" si="43"/>
        <v>0.99614852553126576</v>
      </c>
      <c r="U150">
        <f t="shared" si="44"/>
        <v>3.8663656774275967E-3</v>
      </c>
      <c r="V150">
        <f t="shared" si="41"/>
        <v>5311943.5781660071</v>
      </c>
      <c r="W150">
        <f t="shared" si="45"/>
        <v>0</v>
      </c>
      <c r="X150">
        <f t="shared" si="46"/>
        <v>0</v>
      </c>
      <c r="Y150">
        <f t="shared" si="47"/>
        <v>5395005.7127278922</v>
      </c>
      <c r="Z150">
        <f t="shared" si="48"/>
        <v>0</v>
      </c>
      <c r="AA150">
        <f t="shared" si="49"/>
        <v>0</v>
      </c>
      <c r="AB150">
        <f t="shared" si="50"/>
        <v>30925.918388260343</v>
      </c>
      <c r="AC150">
        <f t="shared" si="51"/>
        <v>358.26505608176012</v>
      </c>
      <c r="AD150" t="b">
        <f t="shared" si="52"/>
        <v>1</v>
      </c>
      <c r="AE150" t="b">
        <f>AND(ABS(AA150-(AA149+W150-Z150))&lt;=0.000000000001*(AA149+ABS(W150)+Z150),IF(A150&gt;group!$AJ$65,AA150=0,TRUE))</f>
        <v>1</v>
      </c>
      <c r="AF150" t="b">
        <f t="shared" si="53"/>
        <v>1</v>
      </c>
      <c r="AG150" t="b">
        <f>IF(S150&gt;0,IF(group!$AJ$38&gt;0,ABS(AB150/S150-group!$AJ$38/S2)&lt;=0.000000000001*MAX(ABS(AB150/S150),ABS(group!$AJ$38/S2)),TRUE),AB150=0)</f>
        <v>1</v>
      </c>
    </row>
    <row r="151" spans="1:33" x14ac:dyDescent="0.35">
      <c r="A151">
        <v>149</v>
      </c>
      <c r="B151">
        <f>'REC-21'!U151+'REC-22'!U151</f>
        <v>5791015.1884437352</v>
      </c>
      <c r="C151">
        <f>'REC-21'!Y151+'REC-22'!Y151</f>
        <v>251916.08092183218</v>
      </c>
      <c r="D151">
        <f t="shared" si="36"/>
        <v>6042931.2693655677</v>
      </c>
      <c r="E151">
        <f>'REC-21'!T151+'REC-22'!T151</f>
        <v>87308.135849528247</v>
      </c>
      <c r="F151">
        <f>'OLD-21'!U151+'OLD-22'!U151</f>
        <v>5037023.4578624405</v>
      </c>
      <c r="G151">
        <f>'OLD-21'!Y151+'OLD-22'!Y151</f>
        <v>227586.75421812892</v>
      </c>
      <c r="H151">
        <f t="shared" si="37"/>
        <v>5264610.212080569</v>
      </c>
      <c r="I151">
        <f>'OLD-21'!T151+'OLD-22'!T151</f>
        <v>81024.771100806029</v>
      </c>
      <c r="J151">
        <f>'NEW-21'!U151+'NEW-22'!U151</f>
        <v>5132309.1546980646</v>
      </c>
      <c r="K151">
        <f>'NEW-21'!Y151+'NEW-22'!Y151</f>
        <v>228928.72517434807</v>
      </c>
      <c r="L151">
        <f t="shared" si="38"/>
        <v>5361237.8798724124</v>
      </c>
      <c r="M151">
        <f>'NEW-21'!T151+'NEW-22'!T151</f>
        <v>80601.168078994873</v>
      </c>
      <c r="N151">
        <f>'CUR-21'!U151+'CUR-22'!U151</f>
        <v>5218651.606730517</v>
      </c>
      <c r="O151">
        <f>'CUR-21'!Y151+'CUR-22'!Y151</f>
        <v>230774.88080700577</v>
      </c>
      <c r="P151">
        <f t="shared" si="39"/>
        <v>5449426.4875375228</v>
      </c>
      <c r="Q151">
        <f>'CUR-21'!T151+'CUR-22'!T151</f>
        <v>82460.932797290996</v>
      </c>
      <c r="R151">
        <f t="shared" si="42"/>
        <v>82460.932797290996</v>
      </c>
      <c r="S151">
        <f t="shared" si="40"/>
        <v>5449426.4875375228</v>
      </c>
      <c r="T151">
        <f t="shared" si="43"/>
        <v>0.99614670200530431</v>
      </c>
      <c r="U151">
        <f t="shared" si="44"/>
        <v>3.8682033348489409E-3</v>
      </c>
      <c r="V151">
        <f t="shared" si="41"/>
        <v>5249711.3475770652</v>
      </c>
      <c r="W151">
        <f t="shared" si="45"/>
        <v>0</v>
      </c>
      <c r="X151">
        <f t="shared" si="46"/>
        <v>0</v>
      </c>
      <c r="Y151">
        <f t="shared" si="47"/>
        <v>5332172.2803743565</v>
      </c>
      <c r="Z151">
        <f t="shared" si="48"/>
        <v>0</v>
      </c>
      <c r="AA151">
        <f t="shared" si="49"/>
        <v>0</v>
      </c>
      <c r="AB151">
        <f t="shared" si="50"/>
        <v>30569.836448572994</v>
      </c>
      <c r="AC151">
        <f t="shared" si="51"/>
        <v>356.08193968734849</v>
      </c>
      <c r="AD151" t="b">
        <f t="shared" si="52"/>
        <v>1</v>
      </c>
      <c r="AE151" t="b">
        <f>AND(ABS(AA151-(AA150+W151-Z151))&lt;=0.000000000001*(AA150+ABS(W151)+Z151),IF(A151&gt;group!$AJ$65,AA151=0,TRUE))</f>
        <v>1</v>
      </c>
      <c r="AF151" t="b">
        <f t="shared" si="53"/>
        <v>1</v>
      </c>
      <c r="AG151" t="b">
        <f>IF(S151&gt;0,IF(group!$AJ$38&gt;0,ABS(AB151/S151-group!$AJ$38/S2)&lt;=0.000000000001*MAX(ABS(AB151/S151),ABS(group!$AJ$38/S2)),TRUE),AB151=0)</f>
        <v>1</v>
      </c>
    </row>
    <row r="152" spans="1:33" x14ac:dyDescent="0.35">
      <c r="A152">
        <v>150</v>
      </c>
      <c r="B152">
        <f>'REC-21'!U152+'REC-22'!U152</f>
        <v>5724944.7628089888</v>
      </c>
      <c r="C152">
        <f>'REC-21'!Y152+'REC-22'!Y152</f>
        <v>249907.50136997071</v>
      </c>
      <c r="D152">
        <f t="shared" si="36"/>
        <v>5974852.2641789597</v>
      </c>
      <c r="E152">
        <f>'REC-21'!T152+'REC-22'!T152</f>
        <v>86717.830554786313</v>
      </c>
      <c r="F152">
        <f>'OLD-21'!U152+'OLD-22'!U152</f>
        <v>4974629.2619174831</v>
      </c>
      <c r="G152">
        <f>'OLD-21'!Y152+'OLD-22'!Y152</f>
        <v>225557.04732750231</v>
      </c>
      <c r="H152">
        <f t="shared" si="37"/>
        <v>5200186.3092449857</v>
      </c>
      <c r="I152">
        <f>'OLD-21'!T152+'OLD-22'!T152</f>
        <v>80411.829124325261</v>
      </c>
      <c r="J152">
        <f>'NEW-21'!U152+'NEW-22'!U152</f>
        <v>5070656.586205082</v>
      </c>
      <c r="K152">
        <f>'NEW-21'!Y152+'NEW-22'!Y152</f>
        <v>226972.71019324829</v>
      </c>
      <c r="L152">
        <f t="shared" si="38"/>
        <v>5297629.2963983305</v>
      </c>
      <c r="M152">
        <f>'NEW-21'!T152+'NEW-22'!T152</f>
        <v>80016.175544677521</v>
      </c>
      <c r="N152">
        <f>'CUR-21'!U152+'CUR-22'!U152</f>
        <v>5157457.0064293919</v>
      </c>
      <c r="O152">
        <f>'CUR-21'!Y152+'CUR-22'!Y152</f>
        <v>228879.36776366938</v>
      </c>
      <c r="P152">
        <f t="shared" si="39"/>
        <v>5386336.3741930611</v>
      </c>
      <c r="Q152">
        <f>'CUR-21'!T152+'CUR-22'!T152</f>
        <v>81864.126440972323</v>
      </c>
      <c r="R152">
        <f t="shared" si="42"/>
        <v>81864.126440972323</v>
      </c>
      <c r="S152">
        <f t="shared" si="40"/>
        <v>5386336.3741930611</v>
      </c>
      <c r="T152">
        <f t="shared" si="43"/>
        <v>0.99614491622000712</v>
      </c>
      <c r="U152">
        <f t="shared" si="44"/>
        <v>3.8700029656544288E-3</v>
      </c>
      <c r="V152">
        <f t="shared" si="41"/>
        <v>5187846.805207938</v>
      </c>
      <c r="W152">
        <f t="shared" si="45"/>
        <v>0</v>
      </c>
      <c r="X152">
        <f t="shared" si="46"/>
        <v>0</v>
      </c>
      <c r="Y152">
        <f t="shared" si="47"/>
        <v>5269710.93164891</v>
      </c>
      <c r="Z152">
        <f t="shared" si="48"/>
        <v>0</v>
      </c>
      <c r="AA152">
        <f t="shared" si="49"/>
        <v>0</v>
      </c>
      <c r="AB152">
        <f t="shared" si="50"/>
        <v>30215.917655306799</v>
      </c>
      <c r="AC152">
        <f t="shared" si="51"/>
        <v>353.91879326619528</v>
      </c>
      <c r="AD152" t="b">
        <f t="shared" si="52"/>
        <v>1</v>
      </c>
      <c r="AE152" t="b">
        <f>AND(ABS(AA152-(AA151+W152-Z152))&lt;=0.000000000001*(AA151+ABS(W152)+Z152),IF(A152&gt;group!$AJ$65,AA152=0,TRUE))</f>
        <v>1</v>
      </c>
      <c r="AF152" t="b">
        <f t="shared" si="53"/>
        <v>1</v>
      </c>
      <c r="AG152" t="b">
        <f>IF(S152&gt;0,IF(group!$AJ$38&gt;0,ABS(AB152/S152-group!$AJ$38/S2)&lt;=0.000000000001*MAX(ABS(AB152/S152),ABS(group!$AJ$38/S2)),TRUE),AB152=0)</f>
        <v>1</v>
      </c>
    </row>
    <row r="153" spans="1:33" x14ac:dyDescent="0.35">
      <c r="A153">
        <v>151</v>
      </c>
      <c r="B153">
        <f>'REC-21'!U153+'REC-22'!U153</f>
        <v>5659232.3760263575</v>
      </c>
      <c r="C153">
        <f>'REC-21'!Y153+'REC-22'!Y153</f>
        <v>247925.67487756917</v>
      </c>
      <c r="D153">
        <f t="shared" si="36"/>
        <v>5907158.0509039266</v>
      </c>
      <c r="E153">
        <f>'REC-21'!T153+'REC-22'!T153</f>
        <v>86131.556284811115</v>
      </c>
      <c r="F153">
        <f>'OLD-21'!U153+'OLD-22'!U153</f>
        <v>4912623.6017861394</v>
      </c>
      <c r="G153">
        <f>'OLD-21'!Y153+'OLD-22'!Y153</f>
        <v>223555.92909973953</v>
      </c>
      <c r="H153">
        <f t="shared" si="37"/>
        <v>5136179.530885879</v>
      </c>
      <c r="I153">
        <f>'OLD-21'!T153+'OLD-22'!T153</f>
        <v>79803.570474149979</v>
      </c>
      <c r="J153">
        <f>'NEW-21'!U153+'NEW-22'!U153</f>
        <v>5009367.7398335338</v>
      </c>
      <c r="K153">
        <f>'NEW-21'!Y153+'NEW-22'!Y153</f>
        <v>225043.62812317017</v>
      </c>
      <c r="L153">
        <f t="shared" si="38"/>
        <v>5234411.3679567035</v>
      </c>
      <c r="M153">
        <f>'NEW-21'!T153+'NEW-22'!T153</f>
        <v>79435.470936419588</v>
      </c>
      <c r="N153">
        <f>'CUR-21'!U153+'CUR-22'!U153</f>
        <v>5096618.3031967832</v>
      </c>
      <c r="O153">
        <f>'CUR-21'!Y153+'CUR-22'!Y153</f>
        <v>227010.037541333</v>
      </c>
      <c r="P153">
        <f t="shared" si="39"/>
        <v>5323628.3407381158</v>
      </c>
      <c r="Q153">
        <f>'CUR-21'!T153+'CUR-22'!T153</f>
        <v>81271.68305589963</v>
      </c>
      <c r="R153">
        <f t="shared" si="42"/>
        <v>81271.68305589963</v>
      </c>
      <c r="S153">
        <f t="shared" si="40"/>
        <v>5323628.3407381158</v>
      </c>
      <c r="T153">
        <f t="shared" si="43"/>
        <v>0.99614316767441347</v>
      </c>
      <c r="U153">
        <f t="shared" si="44"/>
        <v>3.8717650742821075E-3</v>
      </c>
      <c r="V153">
        <f t="shared" si="41"/>
        <v>5126346.5813591843</v>
      </c>
      <c r="W153">
        <f t="shared" si="45"/>
        <v>0</v>
      </c>
      <c r="X153">
        <f t="shared" si="46"/>
        <v>0</v>
      </c>
      <c r="Y153">
        <f t="shared" si="47"/>
        <v>5207618.2644150844</v>
      </c>
      <c r="Z153">
        <f t="shared" si="48"/>
        <v>0</v>
      </c>
      <c r="AA153">
        <f t="shared" si="49"/>
        <v>0</v>
      </c>
      <c r="AB153">
        <f t="shared" si="50"/>
        <v>29864.142228825989</v>
      </c>
      <c r="AC153">
        <f t="shared" si="51"/>
        <v>351.77542648080998</v>
      </c>
      <c r="AD153" t="b">
        <f t="shared" si="52"/>
        <v>1</v>
      </c>
      <c r="AE153" t="b">
        <f>AND(ABS(AA153-(AA152+W153-Z153))&lt;=0.000000000001*(AA152+ABS(W153)+Z153),IF(A153&gt;group!$AJ$65,AA153=0,TRUE))</f>
        <v>1</v>
      </c>
      <c r="AF153" t="b">
        <f t="shared" si="53"/>
        <v>1</v>
      </c>
      <c r="AG153" t="b">
        <f>IF(S153&gt;0,IF(group!$AJ$38&gt;0,ABS(AB153/S153-group!$AJ$38/S2)&lt;=0.000000000001*MAX(ABS(AB153/S153),ABS(group!$AJ$38/S2)),TRUE),AB153=0)</f>
        <v>1</v>
      </c>
    </row>
    <row r="154" spans="1:33" x14ac:dyDescent="0.35">
      <c r="A154">
        <v>152</v>
      </c>
      <c r="B154">
        <f>'REC-21'!U154+'REC-22'!U154</f>
        <v>5593874.7943435507</v>
      </c>
      <c r="C154">
        <f>'REC-21'!Y154+'REC-22'!Y154</f>
        <v>245970.4898173713</v>
      </c>
      <c r="D154">
        <f t="shared" si="36"/>
        <v>5839845.2841609223</v>
      </c>
      <c r="E154">
        <f>'REC-21'!T154+'REC-22'!T154</f>
        <v>85549.285259089142</v>
      </c>
      <c r="F154">
        <f>'OLD-21'!U154+'OLD-22'!U154</f>
        <v>4851002.8554227185</v>
      </c>
      <c r="G154">
        <f>'OLD-21'!Y154+'OLD-22'!Y154</f>
        <v>221583.25782470219</v>
      </c>
      <c r="H154">
        <f t="shared" si="37"/>
        <v>5072586.1132474206</v>
      </c>
      <c r="I154">
        <f>'OLD-21'!T154+'OLD-22'!T154</f>
        <v>79199.959033162973</v>
      </c>
      <c r="J154">
        <f>'NEW-21'!U154+'NEW-22'!U154</f>
        <v>4948439.2934208363</v>
      </c>
      <c r="K154">
        <f>'NEW-21'!Y154+'NEW-22'!Y154</f>
        <v>223141.35529742786</v>
      </c>
      <c r="L154">
        <f t="shared" si="38"/>
        <v>5171580.648718264</v>
      </c>
      <c r="M154">
        <f>'NEW-21'!T154+'NEW-22'!T154</f>
        <v>78859.022535336189</v>
      </c>
      <c r="N154">
        <f>'CUR-21'!U154+'CUR-22'!U154</f>
        <v>5036132.1185583733</v>
      </c>
      <c r="O154">
        <f>'CUR-21'!Y154+'CUR-22'!Y154</f>
        <v>225166.77616330862</v>
      </c>
      <c r="P154">
        <f t="shared" si="39"/>
        <v>5261298.8947216822</v>
      </c>
      <c r="Q154">
        <f>'CUR-21'!T154+'CUR-22'!T154</f>
        <v>80683.570446476951</v>
      </c>
      <c r="R154">
        <f t="shared" si="42"/>
        <v>80683.570446476951</v>
      </c>
      <c r="S154">
        <f t="shared" si="40"/>
        <v>5261298.8947216822</v>
      </c>
      <c r="T154">
        <f t="shared" si="43"/>
        <v>0.99614145587328262</v>
      </c>
      <c r="U154">
        <f t="shared" si="44"/>
        <v>3.8734901594219551E-3</v>
      </c>
      <c r="V154">
        <f t="shared" si="41"/>
        <v>5065207.3369332366</v>
      </c>
      <c r="W154">
        <f t="shared" si="45"/>
        <v>0</v>
      </c>
      <c r="X154">
        <f t="shared" si="46"/>
        <v>0</v>
      </c>
      <c r="Y154">
        <f t="shared" si="47"/>
        <v>5145890.9073797138</v>
      </c>
      <c r="Z154">
        <f t="shared" si="48"/>
        <v>0</v>
      </c>
      <c r="AA154">
        <f t="shared" si="49"/>
        <v>0</v>
      </c>
      <c r="AB154">
        <f t="shared" si="50"/>
        <v>29514.490577407247</v>
      </c>
      <c r="AC154">
        <f t="shared" si="51"/>
        <v>349.6516514187424</v>
      </c>
      <c r="AD154" t="b">
        <f t="shared" si="52"/>
        <v>1</v>
      </c>
      <c r="AE154" t="b">
        <f>AND(ABS(AA154-(AA153+W154-Z154))&lt;=0.000000000001*(AA153+ABS(W154)+Z154),IF(A154&gt;group!$AJ$65,AA154=0,TRUE))</f>
        <v>1</v>
      </c>
      <c r="AF154" t="b">
        <f t="shared" si="53"/>
        <v>1</v>
      </c>
      <c r="AG154" t="b">
        <f>IF(S154&gt;0,IF(group!$AJ$38&gt;0,ABS(AB154/S154-group!$AJ$38/S2)&lt;=0.000000000001*MAX(ABS(AB154/S154),ABS(group!$AJ$38/S2)),TRUE),AB154=0)</f>
        <v>1</v>
      </c>
    </row>
    <row r="155" spans="1:33" x14ac:dyDescent="0.35">
      <c r="A155">
        <v>153</v>
      </c>
      <c r="B155">
        <f>'REC-21'!U155+'REC-22'!U155</f>
        <v>5528868.8136438746</v>
      </c>
      <c r="C155">
        <f>'REC-21'!Y155+'REC-22'!Y155</f>
        <v>243802.09085187485</v>
      </c>
      <c r="D155">
        <f t="shared" si="36"/>
        <v>5772670.9044957496</v>
      </c>
      <c r="E155">
        <f>'REC-21'!T155+'REC-22'!T155</f>
        <v>84970.989890160854</v>
      </c>
      <c r="F155">
        <f>'OLD-21'!U155+'OLD-22'!U155</f>
        <v>4789763.4344258877</v>
      </c>
      <c r="G155">
        <f>'OLD-21'!Y155+'OLD-22'!Y155</f>
        <v>219407.49117100547</v>
      </c>
      <c r="H155">
        <f t="shared" si="37"/>
        <v>5009170.9255968928</v>
      </c>
      <c r="I155">
        <f>'OLD-21'!T155+'OLD-22'!T155</f>
        <v>78600.958965138925</v>
      </c>
      <c r="J155">
        <f>'NEW-21'!U155+'NEW-22'!U155</f>
        <v>4887867.9550346769</v>
      </c>
      <c r="K155">
        <f>'NEW-21'!Y155+'NEW-22'!Y155</f>
        <v>221038.73895057559</v>
      </c>
      <c r="L155">
        <f t="shared" si="38"/>
        <v>5108906.6939852526</v>
      </c>
      <c r="M155">
        <f>'NEW-21'!T155+'NEW-22'!T155</f>
        <v>78286.798859136732</v>
      </c>
      <c r="N155">
        <f>'CUR-21'!U155+'CUR-22'!U155</f>
        <v>4975995.105168907</v>
      </c>
      <c r="O155">
        <f>'CUR-21'!Y155+'CUR-22'!Y155</f>
        <v>223126.38161473279</v>
      </c>
      <c r="P155">
        <f t="shared" si="39"/>
        <v>5199121.4867836395</v>
      </c>
      <c r="Q155">
        <f>'CUR-21'!T155+'CUR-22'!T155</f>
        <v>80099.756656730839</v>
      </c>
      <c r="R155">
        <f t="shared" si="42"/>
        <v>80099.756656730839</v>
      </c>
      <c r="S155">
        <f t="shared" si="40"/>
        <v>5199121.4867836395</v>
      </c>
      <c r="T155">
        <f t="shared" si="43"/>
        <v>0.99613978032703221</v>
      </c>
      <c r="U155">
        <f t="shared" si="44"/>
        <v>3.8751787140760552E-3</v>
      </c>
      <c r="V155">
        <f t="shared" si="41"/>
        <v>5004425.7630589735</v>
      </c>
      <c r="W155">
        <f t="shared" si="45"/>
        <v>0</v>
      </c>
      <c r="X155">
        <f t="shared" si="46"/>
        <v>0</v>
      </c>
      <c r="Y155">
        <f t="shared" si="47"/>
        <v>5084525.519715704</v>
      </c>
      <c r="Z155">
        <f t="shared" si="48"/>
        <v>0</v>
      </c>
      <c r="AA155">
        <f t="shared" si="49"/>
        <v>0</v>
      </c>
      <c r="AB155">
        <f t="shared" si="50"/>
        <v>29165.691819261036</v>
      </c>
      <c r="AC155">
        <f t="shared" si="51"/>
        <v>348.79875814621118</v>
      </c>
      <c r="AD155" t="b">
        <f t="shared" si="52"/>
        <v>1</v>
      </c>
      <c r="AE155" t="b">
        <f>AND(ABS(AA155-(AA154+W155-Z155))&lt;=0.000000000001*(AA154+ABS(W155)+Z155),IF(A155&gt;group!$AJ$65,AA155=0,TRUE))</f>
        <v>1</v>
      </c>
      <c r="AF155" t="b">
        <f t="shared" si="53"/>
        <v>1</v>
      </c>
      <c r="AG155" t="b">
        <f>IF(S155&gt;0,IF(group!$AJ$38&gt;0,ABS(AB155/S155-group!$AJ$38/S2)&lt;=0.000000000001*MAX(ABS(AB155/S155),ABS(group!$AJ$38/S2)),TRUE),AB155=0)</f>
        <v>1</v>
      </c>
    </row>
    <row r="156" spans="1:33" x14ac:dyDescent="0.35">
      <c r="A156">
        <v>154</v>
      </c>
      <c r="B156">
        <f>'REC-21'!U156+'REC-22'!U156</f>
        <v>5464262.518393103</v>
      </c>
      <c r="C156">
        <f>'REC-21'!Y156+'REC-22'!Y156</f>
        <v>241662.50188063667</v>
      </c>
      <c r="D156">
        <f t="shared" si="36"/>
        <v>5705925.0202737395</v>
      </c>
      <c r="E156">
        <f>'REC-21'!T156+'REC-22'!T156</f>
        <v>84345.921344836665</v>
      </c>
      <c r="F156">
        <f>'OLD-21'!U156+'OLD-22'!U156</f>
        <v>4728954.0395311899</v>
      </c>
      <c r="G156">
        <f>'OLD-21'!Y156+'OLD-22'!Y156</f>
        <v>217262.47159207059</v>
      </c>
      <c r="H156">
        <f t="shared" si="37"/>
        <v>4946216.5111232605</v>
      </c>
      <c r="I156">
        <f>'OLD-21'!T156+'OLD-22'!T156</f>
        <v>77954.839564221198</v>
      </c>
      <c r="J156">
        <f>'NEW-21'!U156+'NEW-22'!U156</f>
        <v>4827700.6961311428</v>
      </c>
      <c r="K156">
        <f>'NEW-21'!Y156+'NEW-22'!Y156</f>
        <v>218965.1127089248</v>
      </c>
      <c r="L156">
        <f t="shared" si="38"/>
        <v>5046665.8088400681</v>
      </c>
      <c r="M156">
        <f>'NEW-21'!T156+'NEW-22'!T156</f>
        <v>77669.083646806714</v>
      </c>
      <c r="N156">
        <f>'CUR-21'!U156+'CUR-22'!U156</f>
        <v>4916254.222950072</v>
      </c>
      <c r="O156">
        <f>'CUR-21'!Y156+'CUR-22'!Y156</f>
        <v>221114.10944084893</v>
      </c>
      <c r="P156">
        <f t="shared" si="39"/>
        <v>5137368.3323909212</v>
      </c>
      <c r="Q156">
        <f>'CUR-21'!T156+'CUR-22'!T156</f>
        <v>79470.524954972876</v>
      </c>
      <c r="R156">
        <f t="shared" si="42"/>
        <v>79470.524954972876</v>
      </c>
      <c r="S156">
        <f t="shared" si="40"/>
        <v>5137368.3323909212</v>
      </c>
      <c r="T156">
        <f t="shared" si="43"/>
        <v>0.99613814055168171</v>
      </c>
      <c r="U156">
        <f t="shared" si="44"/>
        <v>3.8768312256165505E-3</v>
      </c>
      <c r="V156">
        <f t="shared" si="41"/>
        <v>4944048.4583558459</v>
      </c>
      <c r="W156">
        <f t="shared" si="45"/>
        <v>0</v>
      </c>
      <c r="X156">
        <f t="shared" si="46"/>
        <v>0</v>
      </c>
      <c r="Y156">
        <f t="shared" si="47"/>
        <v>5023518.9833108187</v>
      </c>
      <c r="Z156">
        <f t="shared" si="48"/>
        <v>0</v>
      </c>
      <c r="AA156">
        <f t="shared" si="49"/>
        <v>0</v>
      </c>
      <c r="AB156">
        <f t="shared" si="50"/>
        <v>28819.273010917423</v>
      </c>
      <c r="AC156">
        <f t="shared" si="51"/>
        <v>346.41880834361291</v>
      </c>
      <c r="AD156" t="b">
        <f t="shared" si="52"/>
        <v>1</v>
      </c>
      <c r="AE156" t="b">
        <f>AND(ABS(AA156-(AA155+W156-Z156))&lt;=0.000000000001*(AA155+ABS(W156)+Z156),IF(A156&gt;group!$AJ$65,AA156=0,TRUE))</f>
        <v>1</v>
      </c>
      <c r="AF156" t="b">
        <f t="shared" si="53"/>
        <v>1</v>
      </c>
      <c r="AG156" t="b">
        <f>IF(S156&gt;0,IF(group!$AJ$38&gt;0,ABS(AB156/S156-group!$AJ$38/S2)&lt;=0.000000000001*MAX(ABS(AB156/S156),ABS(group!$AJ$38/S2)),TRUE),AB156=0)</f>
        <v>1</v>
      </c>
    </row>
    <row r="157" spans="1:33" x14ac:dyDescent="0.35">
      <c r="A157">
        <v>155</v>
      </c>
      <c r="B157">
        <f>'REC-21'!U157+'REC-22'!U157</f>
        <v>5400052.1582324626</v>
      </c>
      <c r="C157">
        <f>'REC-21'!Y157+'REC-22'!Y157</f>
        <v>239551.57323703449</v>
      </c>
      <c r="D157">
        <f t="shared" si="36"/>
        <v>5639603.7314694971</v>
      </c>
      <c r="E157">
        <f>'REC-21'!T157+'REC-22'!T157</f>
        <v>83725.562757425505</v>
      </c>
      <c r="F157">
        <f>'OLD-21'!U157+'OLD-22'!U157</f>
        <v>4668570.4346966594</v>
      </c>
      <c r="G157">
        <f>'OLD-21'!Y157+'OLD-22'!Y157</f>
        <v>215148.01216465561</v>
      </c>
      <c r="H157">
        <f t="shared" si="37"/>
        <v>4883718.4468613155</v>
      </c>
      <c r="I157">
        <f>'OLD-21'!T157+'OLD-22'!T157</f>
        <v>77314.162409281125</v>
      </c>
      <c r="J157">
        <f>'NEW-21'!U157+'NEW-22'!U157</f>
        <v>4767933.6348155383</v>
      </c>
      <c r="K157">
        <f>'NEW-21'!Y157+'NEW-22'!Y157</f>
        <v>216920.31184734436</v>
      </c>
      <c r="L157">
        <f t="shared" si="38"/>
        <v>4984853.9466628823</v>
      </c>
      <c r="M157">
        <f>'NEW-21'!T157+'NEW-22'!T157</f>
        <v>77056.361219725164</v>
      </c>
      <c r="N157">
        <f>'CUR-21'!U157+'CUR-22'!U157</f>
        <v>4856905.5561402254</v>
      </c>
      <c r="O157">
        <f>'CUR-21'!Y157+'CUR-22'!Y157</f>
        <v>219129.80596665677</v>
      </c>
      <c r="P157">
        <f t="shared" si="39"/>
        <v>5076035.362106882</v>
      </c>
      <c r="Q157">
        <f>'CUR-21'!T157+'CUR-22'!T157</f>
        <v>78846.359194898105</v>
      </c>
      <c r="R157">
        <f t="shared" si="42"/>
        <v>78846.359194898105</v>
      </c>
      <c r="S157">
        <f t="shared" si="40"/>
        <v>5076035.362106882</v>
      </c>
      <c r="T157">
        <f t="shared" si="43"/>
        <v>0.99613653606878949</v>
      </c>
      <c r="U157">
        <f t="shared" si="44"/>
        <v>3.8784481758469269E-3</v>
      </c>
      <c r="V157">
        <f t="shared" si="41"/>
        <v>4884071.5333675658</v>
      </c>
      <c r="W157">
        <f t="shared" si="45"/>
        <v>0</v>
      </c>
      <c r="X157">
        <f t="shared" si="46"/>
        <v>0</v>
      </c>
      <c r="Y157">
        <f t="shared" si="47"/>
        <v>4962917.8925624639</v>
      </c>
      <c r="Z157">
        <f t="shared" si="48"/>
        <v>0</v>
      </c>
      <c r="AA157">
        <f t="shared" si="49"/>
        <v>0</v>
      </c>
      <c r="AB157">
        <f t="shared" si="50"/>
        <v>28475.211323916759</v>
      </c>
      <c r="AC157">
        <f t="shared" si="51"/>
        <v>344.06168700066337</v>
      </c>
      <c r="AD157" t="b">
        <f t="shared" si="52"/>
        <v>1</v>
      </c>
      <c r="AE157" t="b">
        <f>AND(ABS(AA157-(AA156+W157-Z157))&lt;=0.000000000001*(AA156+ABS(W157)+Z157),IF(A157&gt;group!$AJ$65,AA157=0,TRUE))</f>
        <v>1</v>
      </c>
      <c r="AF157" t="b">
        <f t="shared" si="53"/>
        <v>1</v>
      </c>
      <c r="AG157" t="b">
        <f>IF(S157&gt;0,IF(group!$AJ$38&gt;0,ABS(AB157/S157-group!$AJ$38/S2)&lt;=0.000000000001*MAX(ABS(AB157/S157),ABS(group!$AJ$38/S2)),TRUE),AB157=0)</f>
        <v>1</v>
      </c>
    </row>
    <row r="158" spans="1:33" x14ac:dyDescent="0.35">
      <c r="A158">
        <v>156</v>
      </c>
      <c r="B158">
        <f>'REC-21'!U158+'REC-22'!U158</f>
        <v>5336234.0186395831</v>
      </c>
      <c r="C158">
        <f>'REC-21'!Y158+'REC-22'!Y158</f>
        <v>237322.35859537209</v>
      </c>
      <c r="D158">
        <f t="shared" si="36"/>
        <v>5573556.3772349553</v>
      </c>
      <c r="E158">
        <f>'REC-21'!T158+'REC-22'!T158</f>
        <v>83109.877896951744</v>
      </c>
      <c r="F158">
        <f>'OLD-21'!U158+'OLD-22'!U158</f>
        <v>4608608.4257790819</v>
      </c>
      <c r="G158">
        <f>'OLD-21'!Y158+'OLD-22'!Y158</f>
        <v>212915.24853425872</v>
      </c>
      <c r="H158">
        <f t="shared" si="37"/>
        <v>4821523.6743133403</v>
      </c>
      <c r="I158">
        <f>'OLD-21'!T158+'OLD-22'!T158</f>
        <v>76678.880681967144</v>
      </c>
      <c r="J158">
        <f>'NEW-21'!U158+'NEW-22'!U158</f>
        <v>4708562.9266250823</v>
      </c>
      <c r="K158">
        <f>'NEW-21'!Y158+'NEW-22'!Y158</f>
        <v>214761.2755894977</v>
      </c>
      <c r="L158">
        <f t="shared" si="38"/>
        <v>4923324.20221458</v>
      </c>
      <c r="M158">
        <f>'NEW-21'!T158+'NEW-22'!T158</f>
        <v>76448.590374206309</v>
      </c>
      <c r="N158">
        <f>'CUR-21'!U158+'CUR-22'!U158</f>
        <v>4797945.2271236591</v>
      </c>
      <c r="O158">
        <f>'CUR-21'!Y158+'CUR-22'!Y158</f>
        <v>217021.55723618838</v>
      </c>
      <c r="P158">
        <f t="shared" si="39"/>
        <v>5014966.7843598472</v>
      </c>
      <c r="Q158">
        <f>'CUR-21'!T158+'CUR-22'!T158</f>
        <v>78227.217708107564</v>
      </c>
      <c r="R158">
        <f t="shared" si="42"/>
        <v>78227.217708107564</v>
      </c>
      <c r="S158">
        <f t="shared" si="40"/>
        <v>5014966.7843598472</v>
      </c>
      <c r="T158">
        <f t="shared" si="43"/>
        <v>0.99613496640539545</v>
      </c>
      <c r="U158">
        <f t="shared" si="44"/>
        <v>3.8800300410612998E-3</v>
      </c>
      <c r="V158">
        <f t="shared" si="41"/>
        <v>4824491.1359768808</v>
      </c>
      <c r="W158">
        <f t="shared" si="45"/>
        <v>0</v>
      </c>
      <c r="X158">
        <f t="shared" si="46"/>
        <v>0</v>
      </c>
      <c r="Y158">
        <f t="shared" si="47"/>
        <v>4902718.3536849888</v>
      </c>
      <c r="Z158">
        <f t="shared" si="48"/>
        <v>0</v>
      </c>
      <c r="AA158">
        <f t="shared" si="49"/>
        <v>0</v>
      </c>
      <c r="AB158">
        <f t="shared" si="50"/>
        <v>28132.632808885279</v>
      </c>
      <c r="AC158">
        <f t="shared" si="51"/>
        <v>342.57851503148049</v>
      </c>
      <c r="AD158" t="b">
        <f t="shared" si="52"/>
        <v>1</v>
      </c>
      <c r="AE158" t="b">
        <f>AND(ABS(AA158-(AA157+W158-Z158))&lt;=0.000000000001*(AA157+ABS(W158)+Z158),IF(A158&gt;group!$AJ$65,AA158=0,TRUE))</f>
        <v>1</v>
      </c>
      <c r="AF158" t="b">
        <f t="shared" si="53"/>
        <v>1</v>
      </c>
      <c r="AG158" t="b">
        <f>IF(S158&gt;0,IF(group!$AJ$38&gt;0,ABS(AB158/S158-group!$AJ$38/S2)&lt;=0.000000000001*MAX(ABS(AB158/S158),ABS(group!$AJ$38/S2)),TRUE),AB158=0)</f>
        <v>1</v>
      </c>
    </row>
    <row r="159" spans="1:33" x14ac:dyDescent="0.35">
      <c r="A159">
        <v>157</v>
      </c>
      <c r="B159">
        <f>'REC-21'!U159+'REC-22'!U159</f>
        <v>5272031.8499813667</v>
      </c>
      <c r="C159">
        <f>'REC-21'!Y159+'REC-22'!Y159</f>
        <v>235153.95316439465</v>
      </c>
      <c r="D159">
        <f t="shared" si="36"/>
        <v>5507185.8031457616</v>
      </c>
      <c r="E159">
        <f>'REC-21'!T159+'REC-22'!T159</f>
        <v>83268.687003548504</v>
      </c>
      <c r="F159">
        <f>'OLD-21'!U159+'OLD-22'!U159</f>
        <v>4548330.7163974093</v>
      </c>
      <c r="G159">
        <f>'OLD-21'!Y159+'OLD-22'!Y159</f>
        <v>210741.58411647112</v>
      </c>
      <c r="H159">
        <f t="shared" si="37"/>
        <v>4759072.3005138803</v>
      </c>
      <c r="I159">
        <f>'OLD-21'!T159+'OLD-22'!T159</f>
        <v>76779.520654482112</v>
      </c>
      <c r="J159">
        <f>'NEW-21'!U159+'NEW-22'!U159</f>
        <v>4648862.8712426284</v>
      </c>
      <c r="K159">
        <f>'NEW-21'!Y159+'NEW-22'!Y159</f>
        <v>212658.8267688044</v>
      </c>
      <c r="L159">
        <f t="shared" si="38"/>
        <v>4861521.6980114328</v>
      </c>
      <c r="M159">
        <f>'NEW-21'!T159+'NEW-22'!T159</f>
        <v>76565.088355799089</v>
      </c>
      <c r="N159">
        <f>'CUR-21'!U159+'CUR-22'!U159</f>
        <v>4738445.9722735994</v>
      </c>
      <c r="O159">
        <f>'CUR-21'!Y159+'CUR-22'!Y159</f>
        <v>214969.42761790246</v>
      </c>
      <c r="P159">
        <f t="shared" si="39"/>
        <v>4953415.3998915022</v>
      </c>
      <c r="Q159">
        <f>'CUR-21'!T159+'CUR-22'!T159</f>
        <v>78532.840812266746</v>
      </c>
      <c r="R159">
        <f t="shared" si="42"/>
        <v>78532.840812266746</v>
      </c>
      <c r="S159">
        <f t="shared" si="40"/>
        <v>4953415.3998915022</v>
      </c>
      <c r="T159">
        <f t="shared" si="43"/>
        <v>0.99613343109396324</v>
      </c>
      <c r="U159">
        <f t="shared" si="44"/>
        <v>3.8815772921008129E-3</v>
      </c>
      <c r="V159">
        <f t="shared" si="41"/>
        <v>4764380.0991123822</v>
      </c>
      <c r="W159">
        <f t="shared" si="45"/>
        <v>0</v>
      </c>
      <c r="X159">
        <f t="shared" si="46"/>
        <v>0</v>
      </c>
      <c r="Y159">
        <f t="shared" si="47"/>
        <v>4842912.939924649</v>
      </c>
      <c r="Z159">
        <f t="shared" si="48"/>
        <v>0</v>
      </c>
      <c r="AA159">
        <f t="shared" si="49"/>
        <v>0</v>
      </c>
      <c r="AB159">
        <f t="shared" si="50"/>
        <v>27787.34587627252</v>
      </c>
      <c r="AC159">
        <f t="shared" si="51"/>
        <v>345.28693261275839</v>
      </c>
      <c r="AD159" t="b">
        <f t="shared" si="52"/>
        <v>1</v>
      </c>
      <c r="AE159" t="b">
        <f>AND(ABS(AA159-(AA158+W159-Z159))&lt;=0.000000000001*(AA158+ABS(W159)+Z159),IF(A159&gt;group!$AJ$65,AA159=0,TRUE))</f>
        <v>1</v>
      </c>
      <c r="AF159" t="b">
        <f t="shared" si="53"/>
        <v>1</v>
      </c>
      <c r="AG159" t="b">
        <f>IF(S159&gt;0,IF(group!$AJ$38&gt;0,ABS(AB159/S159-group!$AJ$38/S2)&lt;=0.000000000001*MAX(ABS(AB159/S159),ABS(group!$AJ$38/S2)),TRUE),AB159=0)</f>
        <v>1</v>
      </c>
    </row>
    <row r="160" spans="1:33" x14ac:dyDescent="0.35">
      <c r="A160">
        <v>158</v>
      </c>
      <c r="B160">
        <f>'REC-21'!U160+'REC-22'!U160</f>
        <v>5208235.8016632125</v>
      </c>
      <c r="C160">
        <f>'REC-21'!Y160+'REC-22'!Y160</f>
        <v>233014.80326186499</v>
      </c>
      <c r="D160">
        <f t="shared" si="36"/>
        <v>5441250.6049250774</v>
      </c>
      <c r="E160">
        <f>'REC-21'!T160+'REC-22'!T160</f>
        <v>82638.337487964818</v>
      </c>
      <c r="F160">
        <f>'OLD-21'!U160+'OLD-22'!U160</f>
        <v>4488490.3572575003</v>
      </c>
      <c r="G160">
        <f>'OLD-21'!Y160+'OLD-22'!Y160</f>
        <v>208599.15183414367</v>
      </c>
      <c r="H160">
        <f t="shared" si="37"/>
        <v>4697089.5090916436</v>
      </c>
      <c r="I160">
        <f>'OLD-21'!T160+'OLD-22'!T160</f>
        <v>76128.347413536045</v>
      </c>
      <c r="J160">
        <f>'NEW-21'!U160+'NEW-22'!U160</f>
        <v>4589573.9970255364</v>
      </c>
      <c r="K160">
        <f>'NEW-21'!Y160+'NEW-22'!Y160</f>
        <v>210585.83935020416</v>
      </c>
      <c r="L160">
        <f t="shared" si="38"/>
        <v>4800159.8363757404</v>
      </c>
      <c r="M160">
        <f>'NEW-21'!T160+'NEW-22'!T160</f>
        <v>75942.198453686986</v>
      </c>
      <c r="N160">
        <f>'CUR-21'!U160+'CUR-22'!U160</f>
        <v>4679351.5491242101</v>
      </c>
      <c r="O160">
        <f>'CUR-21'!Y160+'CUR-22'!Y160</f>
        <v>212945.99412679899</v>
      </c>
      <c r="P160">
        <f t="shared" si="39"/>
        <v>4892297.5432510087</v>
      </c>
      <c r="Q160">
        <f>'CUR-21'!T160+'CUR-22'!T160</f>
        <v>77895.898900180109</v>
      </c>
      <c r="R160">
        <f t="shared" si="42"/>
        <v>77895.898900180109</v>
      </c>
      <c r="S160">
        <f t="shared" si="40"/>
        <v>4892297.5432510087</v>
      </c>
      <c r="T160">
        <f t="shared" si="43"/>
        <v>0.99613192967232211</v>
      </c>
      <c r="U160">
        <f t="shared" si="44"/>
        <v>3.8830903944122586E-3</v>
      </c>
      <c r="V160">
        <f t="shared" si="41"/>
        <v>4704682.2419936107</v>
      </c>
      <c r="W160">
        <f t="shared" si="45"/>
        <v>0</v>
      </c>
      <c r="X160">
        <f t="shared" si="46"/>
        <v>0</v>
      </c>
      <c r="Y160">
        <f t="shared" si="47"/>
        <v>4782578.1408937909</v>
      </c>
      <c r="Z160">
        <f t="shared" si="48"/>
        <v>0</v>
      </c>
      <c r="AA160">
        <f t="shared" si="49"/>
        <v>0</v>
      </c>
      <c r="AB160">
        <f t="shared" si="50"/>
        <v>27444.49091972617</v>
      </c>
      <c r="AC160">
        <f t="shared" si="51"/>
        <v>342.85495654635088</v>
      </c>
      <c r="AD160" t="b">
        <f t="shared" si="52"/>
        <v>1</v>
      </c>
      <c r="AE160" t="b">
        <f>AND(ABS(AA160-(AA159+W160-Z160))&lt;=0.000000000001*(AA159+ABS(W160)+Z160),IF(A160&gt;group!$AJ$65,AA160=0,TRUE))</f>
        <v>1</v>
      </c>
      <c r="AF160" t="b">
        <f t="shared" si="53"/>
        <v>1</v>
      </c>
      <c r="AG160" t="b">
        <f>IF(S160&gt;0,IF(group!$AJ$38&gt;0,ABS(AB160/S160-group!$AJ$38/S2)&lt;=0.000000000001*MAX(ABS(AB160/S160),ABS(group!$AJ$38/S2)),TRUE),AB160=0)</f>
        <v>1</v>
      </c>
    </row>
    <row r="161" spans="1:33" x14ac:dyDescent="0.35">
      <c r="A161">
        <v>159</v>
      </c>
      <c r="B161">
        <f>'REC-21'!U161+'REC-22'!U161</f>
        <v>5144842.085983553</v>
      </c>
      <c r="C161">
        <f>'REC-21'!Y161+'REC-22'!Y161</f>
        <v>230904.75680730565</v>
      </c>
      <c r="D161">
        <f t="shared" si="36"/>
        <v>5375746.8427908588</v>
      </c>
      <c r="E161">
        <f>'REC-21'!T161+'REC-22'!T161</f>
        <v>82012.807403759725</v>
      </c>
      <c r="F161">
        <f>'OLD-21'!U161+'OLD-22'!U161</f>
        <v>4429083.0421545506</v>
      </c>
      <c r="G161">
        <f>'OLD-21'!Y161+'OLD-22'!Y161</f>
        <v>206487.75995704113</v>
      </c>
      <c r="H161">
        <f t="shared" si="37"/>
        <v>4635570.8021115921</v>
      </c>
      <c r="I161">
        <f>'OLD-21'!T161+'OLD-22'!T161</f>
        <v>75482.752145566832</v>
      </c>
      <c r="J161">
        <f>'NEW-21'!U161+'NEW-22'!U161</f>
        <v>4530692.3614871539</v>
      </c>
      <c r="K161">
        <f>'NEW-21'!Y161+'NEW-22'!Y161</f>
        <v>208542.14454546291</v>
      </c>
      <c r="L161">
        <f t="shared" si="38"/>
        <v>4739234.5060326168</v>
      </c>
      <c r="M161">
        <f>'NEW-21'!T161+'NEW-22'!T161</f>
        <v>75324.426242993461</v>
      </c>
      <c r="N161">
        <f>'CUR-21'!U161+'CUR-22'!U161</f>
        <v>4620657.9695607573</v>
      </c>
      <c r="O161">
        <f>'CUR-21'!Y161+'CUR-22'!Y161</f>
        <v>210951.09872443209</v>
      </c>
      <c r="P161">
        <f t="shared" si="39"/>
        <v>4831609.0682851896</v>
      </c>
      <c r="Q161">
        <f>'CUR-21'!T161+'CUR-22'!T161</f>
        <v>77264.175026983969</v>
      </c>
      <c r="R161">
        <f t="shared" si="42"/>
        <v>77264.175026983969</v>
      </c>
      <c r="S161">
        <f t="shared" si="40"/>
        <v>4831609.0682851896</v>
      </c>
      <c r="T161">
        <f t="shared" si="43"/>
        <v>0.99613046168361008</v>
      </c>
      <c r="U161">
        <f t="shared" si="44"/>
        <v>3.8845698081051427E-3</v>
      </c>
      <c r="V161">
        <f t="shared" si="41"/>
        <v>4645393.5954790451</v>
      </c>
      <c r="W161">
        <f t="shared" si="45"/>
        <v>0</v>
      </c>
      <c r="X161">
        <f t="shared" si="46"/>
        <v>0</v>
      </c>
      <c r="Y161">
        <f t="shared" si="47"/>
        <v>4722657.770506029</v>
      </c>
      <c r="Z161">
        <f t="shared" si="48"/>
        <v>0</v>
      </c>
      <c r="AA161">
        <f t="shared" si="49"/>
        <v>0</v>
      </c>
      <c r="AB161">
        <f t="shared" si="50"/>
        <v>27104.044680427189</v>
      </c>
      <c r="AC161">
        <f t="shared" si="51"/>
        <v>340.4462392989808</v>
      </c>
      <c r="AD161" t="b">
        <f t="shared" si="52"/>
        <v>1</v>
      </c>
      <c r="AE161" t="b">
        <f>AND(ABS(AA161-(AA160+W161-Z161))&lt;=0.000000000001*(AA160+ABS(W161)+Z161),IF(A161&gt;group!$AJ$65,AA161=0,TRUE))</f>
        <v>1</v>
      </c>
      <c r="AF161" t="b">
        <f t="shared" si="53"/>
        <v>1</v>
      </c>
      <c r="AG161" t="b">
        <f>IF(S161&gt;0,IF(group!$AJ$38&gt;0,ABS(AB161/S161-group!$AJ$38/S2)&lt;=0.000000000001*MAX(ABS(AB161/S161),ABS(group!$AJ$38/S2)),TRUE),AB161=0)</f>
        <v>1</v>
      </c>
    </row>
    <row r="162" spans="1:33" x14ac:dyDescent="0.35">
      <c r="A162">
        <v>160</v>
      </c>
      <c r="B162">
        <f>'REC-21'!U162+'REC-22'!U162</f>
        <v>5081846.9509462398</v>
      </c>
      <c r="C162">
        <f>'REC-21'!Y162+'REC-22'!Y162</f>
        <v>228823.6639078203</v>
      </c>
      <c r="D162">
        <f t="shared" si="36"/>
        <v>5310670.6148540601</v>
      </c>
      <c r="E162">
        <f>'REC-21'!T162+'REC-22'!T162</f>
        <v>81392.059562218477</v>
      </c>
      <c r="F162">
        <f>'OLD-21'!U162+'OLD-22'!U162</f>
        <v>4370104.5071253069</v>
      </c>
      <c r="G162">
        <f>'OLD-21'!Y162+'OLD-22'!Y162</f>
        <v>204407.2193346186</v>
      </c>
      <c r="H162">
        <f t="shared" si="37"/>
        <v>4574511.7264599251</v>
      </c>
      <c r="I162">
        <f>'OLD-21'!T162+'OLD-22'!T162</f>
        <v>74842.686623243877</v>
      </c>
      <c r="J162">
        <f>'NEW-21'!U162+'NEW-22'!U162</f>
        <v>4472214.0597956162</v>
      </c>
      <c r="K162">
        <f>'NEW-21'!Y162+'NEW-22'!Y162</f>
        <v>206527.57586101431</v>
      </c>
      <c r="L162">
        <f t="shared" si="38"/>
        <v>4678741.6356566306</v>
      </c>
      <c r="M162">
        <f>'NEW-21'!T162+'NEW-22'!T162</f>
        <v>74711.729288874078</v>
      </c>
      <c r="N162">
        <f>'CUR-21'!U162+'CUR-22'!U162</f>
        <v>4562361.283937294</v>
      </c>
      <c r="O162">
        <f>'CUR-21'!Y162+'CUR-22'!Y162</f>
        <v>208984.58573699126</v>
      </c>
      <c r="P162">
        <f t="shared" si="39"/>
        <v>4771345.8696742849</v>
      </c>
      <c r="Q162">
        <f>'CUR-21'!T162+'CUR-22'!T162</f>
        <v>76637.626041237789</v>
      </c>
      <c r="R162">
        <f t="shared" si="42"/>
        <v>76637.626041237789</v>
      </c>
      <c r="S162">
        <f t="shared" si="40"/>
        <v>4771345.8696742849</v>
      </c>
      <c r="T162">
        <f t="shared" si="43"/>
        <v>0.99612902667621861</v>
      </c>
      <c r="U162">
        <f t="shared" si="44"/>
        <v>3.8860159880067524E-3</v>
      </c>
      <c r="V162">
        <f t="shared" si="41"/>
        <v>4586510.2281803433</v>
      </c>
      <c r="W162">
        <f t="shared" si="45"/>
        <v>0</v>
      </c>
      <c r="X162">
        <f t="shared" si="46"/>
        <v>0</v>
      </c>
      <c r="Y162">
        <f t="shared" si="47"/>
        <v>4663147.8542215815</v>
      </c>
      <c r="Z162">
        <f t="shared" si="48"/>
        <v>0</v>
      </c>
      <c r="AA162">
        <f t="shared" si="49"/>
        <v>0</v>
      </c>
      <c r="AB162">
        <f t="shared" si="50"/>
        <v>26765.984128621178</v>
      </c>
      <c r="AC162">
        <f t="shared" si="51"/>
        <v>338.06055180601106</v>
      </c>
      <c r="AD162" t="b">
        <f t="shared" si="52"/>
        <v>1</v>
      </c>
      <c r="AE162" t="b">
        <f>AND(ABS(AA162-(AA161+W162-Z162))&lt;=0.000000000001*(AA161+ABS(W162)+Z162),IF(A162&gt;group!$AJ$65,AA162=0,TRUE))</f>
        <v>1</v>
      </c>
      <c r="AF162" t="b">
        <f t="shared" si="53"/>
        <v>1</v>
      </c>
      <c r="AG162" t="b">
        <f>IF(S162&gt;0,IF(group!$AJ$38&gt;0,ABS(AB162/S162-group!$AJ$38/S2)&lt;=0.000000000001*MAX(ABS(AB162/S162),ABS(group!$AJ$38/S2)),TRUE),AB162=0)</f>
        <v>1</v>
      </c>
    </row>
    <row r="163" spans="1:33" x14ac:dyDescent="0.35">
      <c r="A163">
        <v>161</v>
      </c>
      <c r="B163">
        <f>'REC-21'!U163+'REC-22'!U163</f>
        <v>5019246.6798203979</v>
      </c>
      <c r="C163">
        <f>'REC-21'!Y163+'REC-22'!Y163</f>
        <v>226771.3768312404</v>
      </c>
      <c r="D163">
        <f t="shared" si="36"/>
        <v>5246018.0566516379</v>
      </c>
      <c r="E163">
        <f>'REC-21'!T163+'REC-22'!T163</f>
        <v>80776.057064006745</v>
      </c>
      <c r="F163">
        <f>'OLD-21'!U163+'OLD-22'!U163</f>
        <v>4311550.5299439803</v>
      </c>
      <c r="G163">
        <f>'OLD-21'!Y163+'OLD-22'!Y163</f>
        <v>202357.34336501139</v>
      </c>
      <c r="H163">
        <f t="shared" si="37"/>
        <v>4513907.873308992</v>
      </c>
      <c r="I163">
        <f>'OLD-21'!T163+'OLD-22'!T163</f>
        <v>74208.103039775073</v>
      </c>
      <c r="J163">
        <f>'NEW-21'!U163+'NEW-22'!U163</f>
        <v>4414135.2243261868</v>
      </c>
      <c r="K163">
        <f>'NEW-21'!Y163+'NEW-22'!Y163</f>
        <v>204541.96907066857</v>
      </c>
      <c r="L163">
        <f t="shared" si="38"/>
        <v>4618677.1933968551</v>
      </c>
      <c r="M163">
        <f>'NEW-21'!T163+'NEW-22'!T163</f>
        <v>74104.065511308814</v>
      </c>
      <c r="N163">
        <f>'CUR-21'!U163+'CUR-22'!U163</f>
        <v>4504457.5806036377</v>
      </c>
      <c r="O163">
        <f>'CUR-21'!Y163+'CUR-22'!Y163</f>
        <v>207046.30182711012</v>
      </c>
      <c r="P163">
        <f t="shared" si="39"/>
        <v>4711503.8824307481</v>
      </c>
      <c r="Q163">
        <f>'CUR-21'!T163+'CUR-22'!T163</f>
        <v>76016.209151442803</v>
      </c>
      <c r="R163">
        <f t="shared" si="42"/>
        <v>76016.209151442803</v>
      </c>
      <c r="S163">
        <f t="shared" si="40"/>
        <v>4711503.8824307481</v>
      </c>
      <c r="T163">
        <f t="shared" si="43"/>
        <v>0.99612762420373391</v>
      </c>
      <c r="U163">
        <f t="shared" si="44"/>
        <v>3.8874293837214413E-3</v>
      </c>
      <c r="V163">
        <f t="shared" si="41"/>
        <v>4528028.2460135724</v>
      </c>
      <c r="W163">
        <f t="shared" si="45"/>
        <v>0</v>
      </c>
      <c r="X163">
        <f t="shared" si="46"/>
        <v>0</v>
      </c>
      <c r="Y163">
        <f t="shared" si="47"/>
        <v>4604044.4551650155</v>
      </c>
      <c r="Z163">
        <f t="shared" si="48"/>
        <v>0</v>
      </c>
      <c r="AA163">
        <f t="shared" si="49"/>
        <v>0</v>
      </c>
      <c r="AB163">
        <f t="shared" si="50"/>
        <v>26430.28646080675</v>
      </c>
      <c r="AC163">
        <f t="shared" si="51"/>
        <v>335.6976678144274</v>
      </c>
      <c r="AD163" t="b">
        <f t="shared" si="52"/>
        <v>1</v>
      </c>
      <c r="AE163" t="b">
        <f>AND(ABS(AA163-(AA162+W163-Z163))&lt;=0.000000000001*(AA162+ABS(W163)+Z163),IF(A163&gt;group!$AJ$65,AA163=0,TRUE))</f>
        <v>1</v>
      </c>
      <c r="AF163" t="b">
        <f t="shared" si="53"/>
        <v>1</v>
      </c>
      <c r="AG163" t="b">
        <f>IF(S163&gt;0,IF(group!$AJ$38&gt;0,ABS(AB163/S163-group!$AJ$38/S2)&lt;=0.000000000001*MAX(ABS(AB163/S163),ABS(group!$AJ$38/S2)),TRUE),AB163=0)</f>
        <v>1</v>
      </c>
    </row>
    <row r="164" spans="1:33" x14ac:dyDescent="0.35">
      <c r="A164">
        <v>162</v>
      </c>
      <c r="B164">
        <f>'REC-21'!U164+'REC-22'!U164</f>
        <v>4957037.5907069165</v>
      </c>
      <c r="C164">
        <f>'REC-21'!Y164+'REC-22'!Y164</f>
        <v>224747.74997972895</v>
      </c>
      <c r="D164">
        <f t="shared" si="36"/>
        <v>5181785.3406866454</v>
      </c>
      <c r="E164">
        <f>'REC-21'!T164+'REC-22'!T164</f>
        <v>80164.763296901801</v>
      </c>
      <c r="F164">
        <f>'OLD-21'!U164+'OLD-22'!U164</f>
        <v>4253416.9296253435</v>
      </c>
      <c r="G164">
        <f>'OLD-21'!Y164+'OLD-22'!Y164</f>
        <v>200337.94796452133</v>
      </c>
      <c r="H164">
        <f t="shared" si="37"/>
        <v>4453754.8775898647</v>
      </c>
      <c r="I164">
        <f>'OLD-21'!T164+'OLD-22'!T164</f>
        <v>73578.954005211592</v>
      </c>
      <c r="J164">
        <f>'NEW-21'!U164+'NEW-22'!U164</f>
        <v>4356452.0242200121</v>
      </c>
      <c r="K164">
        <f>'NEW-21'!Y164+'NEW-22'!Y164</f>
        <v>202585.16218878346</v>
      </c>
      <c r="L164">
        <f t="shared" si="38"/>
        <v>4559037.1864087954</v>
      </c>
      <c r="M164">
        <f>'NEW-21'!T164+'NEW-22'!T164</f>
        <v>73501.393182112763</v>
      </c>
      <c r="N164">
        <f>'CUR-21'!U164+'CUR-22'!U164</f>
        <v>4446942.9854392949</v>
      </c>
      <c r="O164">
        <f>'CUR-21'!Y164+'CUR-22'!Y164</f>
        <v>205136.09596616021</v>
      </c>
      <c r="P164">
        <f t="shared" si="39"/>
        <v>4652079.0814054552</v>
      </c>
      <c r="Q164">
        <f>'CUR-21'!T164+'CUR-22'!T164</f>
        <v>75399.881923016132</v>
      </c>
      <c r="R164">
        <f t="shared" si="42"/>
        <v>75399.881923016132</v>
      </c>
      <c r="S164">
        <f t="shared" si="40"/>
        <v>4652079.0814054552</v>
      </c>
      <c r="T164">
        <f t="shared" si="43"/>
        <v>0.99612625382488551</v>
      </c>
      <c r="U164">
        <f t="shared" si="44"/>
        <v>3.8888104396810341E-3</v>
      </c>
      <c r="V164">
        <f t="shared" si="41"/>
        <v>4469943.7917568516</v>
      </c>
      <c r="W164">
        <f t="shared" si="45"/>
        <v>0</v>
      </c>
      <c r="X164">
        <f t="shared" si="46"/>
        <v>0</v>
      </c>
      <c r="Y164">
        <f t="shared" si="47"/>
        <v>4545343.6736798678</v>
      </c>
      <c r="Z164">
        <f t="shared" si="48"/>
        <v>0</v>
      </c>
      <c r="AA164">
        <f t="shared" si="49"/>
        <v>0</v>
      </c>
      <c r="AB164">
        <f t="shared" si="50"/>
        <v>26096.929096965501</v>
      </c>
      <c r="AC164">
        <f t="shared" si="51"/>
        <v>333.35736384124903</v>
      </c>
      <c r="AD164" t="b">
        <f t="shared" si="52"/>
        <v>1</v>
      </c>
      <c r="AE164" t="b">
        <f>AND(ABS(AA164-(AA163+W164-Z164))&lt;=0.000000000001*(AA163+ABS(W164)+Z164),IF(A164&gt;group!$AJ$65,AA164=0,TRUE))</f>
        <v>1</v>
      </c>
      <c r="AF164" t="b">
        <f t="shared" si="53"/>
        <v>1</v>
      </c>
      <c r="AG164" t="b">
        <f>IF(S164&gt;0,IF(group!$AJ$38&gt;0,ABS(AB164/S164-group!$AJ$38/S2)&lt;=0.000000000001*MAX(ABS(AB164/S164),ABS(group!$AJ$38/S2)),TRUE),AB164=0)</f>
        <v>1</v>
      </c>
    </row>
    <row r="165" spans="1:33" x14ac:dyDescent="0.35">
      <c r="A165">
        <v>163</v>
      </c>
      <c r="B165">
        <f>'REC-21'!U165+'REC-22'!U165</f>
        <v>4895216.0361114284</v>
      </c>
      <c r="C165">
        <f>'REC-21'!Y165+'REC-22'!Y165</f>
        <v>222752.63986384444</v>
      </c>
      <c r="D165">
        <f t="shared" si="36"/>
        <v>5117968.6759752724</v>
      </c>
      <c r="E165">
        <f>'REC-21'!T165+'REC-22'!T165</f>
        <v>79558.141933541716</v>
      </c>
      <c r="F165">
        <f>'OLD-21'!U165+'OLD-22'!U165</f>
        <v>4195699.5659349011</v>
      </c>
      <c r="G165">
        <f>'OLD-21'!Y165+'OLD-22'!Y165</f>
        <v>198348.85153761492</v>
      </c>
      <c r="H165">
        <f t="shared" si="37"/>
        <v>4394048.4174725162</v>
      </c>
      <c r="I165">
        <f>'OLD-21'!T165+'OLD-22'!T165</f>
        <v>72955.192542785284</v>
      </c>
      <c r="J165">
        <f>'NEW-21'!U165+'NEW-22'!U165</f>
        <v>4299160.6649492085</v>
      </c>
      <c r="K165">
        <f>'NEW-21'!Y165+'NEW-22'!Y165</f>
        <v>200656.99544387305</v>
      </c>
      <c r="L165">
        <f t="shared" si="38"/>
        <v>4499817.6603930816</v>
      </c>
      <c r="M165">
        <f>'NEW-21'!T165+'NEW-22'!T165</f>
        <v>72903.670921972051</v>
      </c>
      <c r="N165">
        <f>'CUR-21'!U165+'CUR-22'!U165</f>
        <v>4389813.6613942664</v>
      </c>
      <c r="O165">
        <f>'CUR-21'!Y165+'CUR-22'!Y165</f>
        <v>203253.81940702966</v>
      </c>
      <c r="P165">
        <f t="shared" si="39"/>
        <v>4593067.4808012964</v>
      </c>
      <c r="Q165">
        <f>'CUR-21'!T165+'CUR-22'!T165</f>
        <v>74788.602275290425</v>
      </c>
      <c r="R165">
        <f t="shared" si="42"/>
        <v>74788.602275290425</v>
      </c>
      <c r="S165">
        <f t="shared" si="40"/>
        <v>4593067.4808012964</v>
      </c>
      <c r="T165">
        <f t="shared" si="43"/>
        <v>0.99612491510348877</v>
      </c>
      <c r="U165">
        <f t="shared" si="44"/>
        <v>3.8901595952036683E-3</v>
      </c>
      <c r="V165">
        <f t="shared" si="41"/>
        <v>4412253.0446143318</v>
      </c>
      <c r="W165">
        <f t="shared" si="45"/>
        <v>0</v>
      </c>
      <c r="X165">
        <f t="shared" si="46"/>
        <v>0</v>
      </c>
      <c r="Y165">
        <f t="shared" si="47"/>
        <v>4487041.6468896223</v>
      </c>
      <c r="Z165">
        <f t="shared" si="48"/>
        <v>0</v>
      </c>
      <c r="AA165">
        <f t="shared" si="49"/>
        <v>0</v>
      </c>
      <c r="AB165">
        <f t="shared" si="50"/>
        <v>25765.889677833376</v>
      </c>
      <c r="AC165">
        <f t="shared" si="51"/>
        <v>331.03941913212475</v>
      </c>
      <c r="AD165" t="b">
        <f t="shared" si="52"/>
        <v>1</v>
      </c>
      <c r="AE165" t="b">
        <f>AND(ABS(AA165-(AA164+W165-Z165))&lt;=0.000000000001*(AA164+ABS(W165)+Z165),IF(A165&gt;group!$AJ$65,AA165=0,TRUE))</f>
        <v>1</v>
      </c>
      <c r="AF165" t="b">
        <f t="shared" si="53"/>
        <v>1</v>
      </c>
      <c r="AG165" t="b">
        <f>IF(S165&gt;0,IF(group!$AJ$38&gt;0,ABS(AB165/S165-group!$AJ$38/S2)&lt;=0.000000000001*MAX(ABS(AB165/S165),ABS(group!$AJ$38/S2)),TRUE),AB165=0)</f>
        <v>1</v>
      </c>
    </row>
    <row r="166" spans="1:33" x14ac:dyDescent="0.35">
      <c r="A166">
        <v>164</v>
      </c>
      <c r="B166">
        <f>'REC-21'!U166+'REC-22'!U166</f>
        <v>4833778.4025236862</v>
      </c>
      <c r="C166">
        <f>'REC-21'!Y166+'REC-22'!Y166</f>
        <v>220785.9050770523</v>
      </c>
      <c r="D166">
        <f t="shared" si="36"/>
        <v>5054564.3076007385</v>
      </c>
      <c r="E166">
        <f>'REC-21'!T166+'REC-22'!T166</f>
        <v>78956.156929192279</v>
      </c>
      <c r="F166">
        <f>'OLD-21'!U166+'OLD-22'!U166</f>
        <v>4138394.3389060181</v>
      </c>
      <c r="G166">
        <f>'OLD-21'!Y166+'OLD-22'!Y166</f>
        <v>196389.87494740225</v>
      </c>
      <c r="H166">
        <f t="shared" si="37"/>
        <v>4334784.2138534207</v>
      </c>
      <c r="I166">
        <f>'OLD-21'!T166+'OLD-22'!T166</f>
        <v>72336.772085278542</v>
      </c>
      <c r="J166">
        <f>'NEW-21'!U166+'NEW-22'!U166</f>
        <v>4242257.38788814</v>
      </c>
      <c r="K166">
        <f>'NEW-21'!Y166+'NEW-22'!Y166</f>
        <v>198757.31125264958</v>
      </c>
      <c r="L166">
        <f t="shared" si="38"/>
        <v>4441014.6991407899</v>
      </c>
      <c r="M166">
        <f>'NEW-21'!T166+'NEW-22'!T166</f>
        <v>72310.857697505082</v>
      </c>
      <c r="N166">
        <f>'CUR-21'!U166+'CUR-22'!U166</f>
        <v>4333065.8080365751</v>
      </c>
      <c r="O166">
        <f>'CUR-21'!Y166+'CUR-22'!Y166</f>
        <v>201399.32565736264</v>
      </c>
      <c r="P166">
        <f t="shared" si="39"/>
        <v>4534465.1336939381</v>
      </c>
      <c r="Q166">
        <f>'CUR-21'!T166+'CUR-22'!T166</f>
        <v>74182.328478539042</v>
      </c>
      <c r="R166">
        <f t="shared" si="42"/>
        <v>74182.328478539042</v>
      </c>
      <c r="S166">
        <f t="shared" si="40"/>
        <v>4534465.1336939381</v>
      </c>
      <c r="T166">
        <f t="shared" si="43"/>
        <v>0.99612360760839269</v>
      </c>
      <c r="U166">
        <f t="shared" si="44"/>
        <v>3.8914772845453083E-3</v>
      </c>
      <c r="V166">
        <f t="shared" si="41"/>
        <v>4354952.219786386</v>
      </c>
      <c r="W166">
        <f t="shared" si="45"/>
        <v>0</v>
      </c>
      <c r="X166">
        <f t="shared" si="46"/>
        <v>0</v>
      </c>
      <c r="Y166">
        <f t="shared" si="47"/>
        <v>4429134.5482649254</v>
      </c>
      <c r="Z166">
        <f t="shared" si="48"/>
        <v>0</v>
      </c>
      <c r="AA166">
        <f t="shared" si="49"/>
        <v>0</v>
      </c>
      <c r="AB166">
        <f t="shared" si="50"/>
        <v>25437.14606221228</v>
      </c>
      <c r="AC166">
        <f t="shared" si="51"/>
        <v>328.74361562109698</v>
      </c>
      <c r="AD166" t="b">
        <f t="shared" si="52"/>
        <v>1</v>
      </c>
      <c r="AE166" t="b">
        <f>AND(ABS(AA166-(AA165+W166-Z166))&lt;=0.000000000001*(AA165+ABS(W166)+Z166),IF(A166&gt;group!$AJ$65,AA166=0,TRUE))</f>
        <v>1</v>
      </c>
      <c r="AF166" t="b">
        <f t="shared" si="53"/>
        <v>1</v>
      </c>
      <c r="AG166" t="b">
        <f>IF(S166&gt;0,IF(group!$AJ$38&gt;0,ABS(AB166/S166-group!$AJ$38/S2)&lt;=0.000000000001*MAX(ABS(AB166/S166),ABS(group!$AJ$38/S2)),TRUE),AB166=0)</f>
        <v>1</v>
      </c>
    </row>
    <row r="167" spans="1:33" x14ac:dyDescent="0.35">
      <c r="A167">
        <v>165</v>
      </c>
      <c r="B167">
        <f>'REC-21'!U167+'REC-22'!U167</f>
        <v>4772721.1100032078</v>
      </c>
      <c r="C167">
        <f>'REC-21'!Y167+'REC-22'!Y167</f>
        <v>218616.01645137992</v>
      </c>
      <c r="D167">
        <f t="shared" si="36"/>
        <v>4991337.126454588</v>
      </c>
      <c r="E167">
        <f>'REC-21'!T167+'REC-22'!T167</f>
        <v>78358.772519531456</v>
      </c>
      <c r="F167">
        <f>'OLD-21'!U167+'OLD-22'!U167</f>
        <v>4081497.1883638864</v>
      </c>
      <c r="G167">
        <f>'OLD-21'!Y167+'OLD-22'!Y167</f>
        <v>194240.17630789388</v>
      </c>
      <c r="H167">
        <f t="shared" si="37"/>
        <v>4275737.3646717807</v>
      </c>
      <c r="I167">
        <f>'OLD-21'!T167+'OLD-22'!T167</f>
        <v>71723.646471426182</v>
      </c>
      <c r="J167">
        <f>'NEW-21'!U167+'NEW-22'!U167</f>
        <v>4185738.4698908315</v>
      </c>
      <c r="K167">
        <f>'NEW-21'!Y167+'NEW-22'!Y167</f>
        <v>196668.45540597686</v>
      </c>
      <c r="L167">
        <f t="shared" si="38"/>
        <v>4382406.9252968086</v>
      </c>
      <c r="M167">
        <f>'NEW-21'!T167+'NEW-22'!T167</f>
        <v>71722.912818348472</v>
      </c>
      <c r="N167">
        <f>'CUR-21'!U167+'CUR-22'!U167</f>
        <v>4276695.66110643</v>
      </c>
      <c r="O167">
        <f>'CUR-21'!Y167+'CUR-22'!Y167</f>
        <v>199358.53555963174</v>
      </c>
      <c r="P167">
        <f t="shared" si="39"/>
        <v>4476054.1966660619</v>
      </c>
      <c r="Q167">
        <f>'CUR-21'!T167+'CUR-22'!T167</f>
        <v>73581.019151026296</v>
      </c>
      <c r="R167">
        <f t="shared" si="42"/>
        <v>73581.019151026296</v>
      </c>
      <c r="S167">
        <f t="shared" si="40"/>
        <v>4476054.1966660619</v>
      </c>
      <c r="T167">
        <f t="shared" si="43"/>
        <v>0.99612233091342228</v>
      </c>
      <c r="U167">
        <f t="shared" si="44"/>
        <v>3.8927639369572553E-3</v>
      </c>
      <c r="V167">
        <f t="shared" si="41"/>
        <v>4298037.5680459207</v>
      </c>
      <c r="W167">
        <f t="shared" si="45"/>
        <v>0</v>
      </c>
      <c r="X167">
        <f t="shared" si="46"/>
        <v>0</v>
      </c>
      <c r="Y167">
        <f t="shared" si="47"/>
        <v>4371618.5871969471</v>
      </c>
      <c r="Z167">
        <f t="shared" si="48"/>
        <v>0</v>
      </c>
      <c r="AA167">
        <f t="shared" si="49"/>
        <v>0</v>
      </c>
      <c r="AB167">
        <f t="shared" si="50"/>
        <v>25109.476206341453</v>
      </c>
      <c r="AC167">
        <f t="shared" si="51"/>
        <v>327.66985587082672</v>
      </c>
      <c r="AD167" t="b">
        <f t="shared" si="52"/>
        <v>1</v>
      </c>
      <c r="AE167" t="b">
        <f>AND(ABS(AA167-(AA166+W167-Z167))&lt;=0.000000000001*(AA166+ABS(W167)+Z167),IF(A167&gt;group!$AJ$65,AA167=0,TRUE))</f>
        <v>1</v>
      </c>
      <c r="AF167" t="b">
        <f t="shared" si="53"/>
        <v>1</v>
      </c>
      <c r="AG167" t="b">
        <f>IF(S167&gt;0,IF(group!$AJ$38&gt;0,ABS(AB167/S167-group!$AJ$38/S2)&lt;=0.000000000001*MAX(ABS(AB167/S167),ABS(group!$AJ$38/S2)),TRUE),AB167=0)</f>
        <v>1</v>
      </c>
    </row>
    <row r="168" spans="1:33" x14ac:dyDescent="0.35">
      <c r="A168">
        <v>166</v>
      </c>
      <c r="B168">
        <f>'REC-21'!U168+'REC-22'!U168</f>
        <v>4712092.8651845977</v>
      </c>
      <c r="C168">
        <f>'REC-21'!Y168+'REC-22'!Y168</f>
        <v>216476.80358777416</v>
      </c>
      <c r="D168">
        <f t="shared" si="36"/>
        <v>4928569.6687723715</v>
      </c>
      <c r="E168">
        <f>'REC-21'!T168+'REC-22'!T168</f>
        <v>77714.258070129479</v>
      </c>
      <c r="F168">
        <f>'OLD-21'!U168+'OLD-22'!U168</f>
        <v>4025056.7760123443</v>
      </c>
      <c r="G168">
        <f>'OLD-21'!Y168+'OLD-22'!Y168</f>
        <v>192122.99775513128</v>
      </c>
      <c r="H168">
        <f t="shared" si="37"/>
        <v>4217179.773767476</v>
      </c>
      <c r="I168">
        <f>'OLD-21'!T168+'OLD-22'!T168</f>
        <v>71063.662754713645</v>
      </c>
      <c r="J168">
        <f>'NEW-21'!U168+'NEW-22'!U168</f>
        <v>4129651.0776732555</v>
      </c>
      <c r="K168">
        <f>'NEW-21'!Y168+'NEW-22'!Y168</f>
        <v>194610.37198724592</v>
      </c>
      <c r="L168">
        <f t="shared" si="38"/>
        <v>4324261.4496605014</v>
      </c>
      <c r="M168">
        <f>'NEW-21'!T168+'NEW-22'!T168</f>
        <v>71089.506357905106</v>
      </c>
      <c r="N168">
        <f>'CUR-21'!U168+'CUR-22'!U168</f>
        <v>4220750.3932071654</v>
      </c>
      <c r="O168">
        <f>'CUR-21'!Y168+'CUR-22'!Y168</f>
        <v>197347.69628146719</v>
      </c>
      <c r="P168">
        <f t="shared" si="39"/>
        <v>4418098.089488633</v>
      </c>
      <c r="Q168">
        <f>'CUR-21'!T168+'CUR-22'!T168</f>
        <v>72934.343679719954</v>
      </c>
      <c r="R168">
        <f t="shared" si="42"/>
        <v>72934.343679719954</v>
      </c>
      <c r="S168">
        <f t="shared" si="40"/>
        <v>4418098.089488633</v>
      </c>
      <c r="T168">
        <f t="shared" si="43"/>
        <v>0.99612108459733339</v>
      </c>
      <c r="U168">
        <f t="shared" si="44"/>
        <v>3.8940199767325545E-3</v>
      </c>
      <c r="V168">
        <f t="shared" si="41"/>
        <v>4241555.8607256403</v>
      </c>
      <c r="W168">
        <f t="shared" si="45"/>
        <v>0</v>
      </c>
      <c r="X168">
        <f t="shared" si="46"/>
        <v>0</v>
      </c>
      <c r="Y168">
        <f t="shared" si="47"/>
        <v>4314490.2044053599</v>
      </c>
      <c r="Z168">
        <f t="shared" si="48"/>
        <v>0</v>
      </c>
      <c r="AA168">
        <f t="shared" si="49"/>
        <v>0</v>
      </c>
      <c r="AB168">
        <f t="shared" si="50"/>
        <v>24784.357825230752</v>
      </c>
      <c r="AC168">
        <f t="shared" si="51"/>
        <v>325.11838111070028</v>
      </c>
      <c r="AD168" t="b">
        <f t="shared" si="52"/>
        <v>1</v>
      </c>
      <c r="AE168" t="b">
        <f>AND(ABS(AA168-(AA167+W168-Z168))&lt;=0.000000000001*(AA167+ABS(W168)+Z168),IF(A168&gt;group!$AJ$65,AA168=0,TRUE))</f>
        <v>1</v>
      </c>
      <c r="AF168" t="b">
        <f t="shared" si="53"/>
        <v>1</v>
      </c>
      <c r="AG168" t="b">
        <f>IF(S168&gt;0,IF(group!$AJ$38&gt;0,ABS(AB168/S168-group!$AJ$38/S2)&lt;=0.000000000001*MAX(ABS(AB168/S168),ABS(group!$AJ$38/S2)),TRUE),AB168=0)</f>
        <v>1</v>
      </c>
    </row>
    <row r="169" spans="1:33" x14ac:dyDescent="0.35">
      <c r="A169">
        <v>167</v>
      </c>
      <c r="B169">
        <f>'REC-21'!U169+'REC-22'!U169</f>
        <v>4651889.440364222</v>
      </c>
      <c r="C169">
        <f>'REC-21'!Y169+'REC-22'!Y169</f>
        <v>214368.07985680876</v>
      </c>
      <c r="D169">
        <f t="shared" si="36"/>
        <v>4866257.5202210303</v>
      </c>
      <c r="E169">
        <f>'REC-21'!T169+'REC-22'!T169</f>
        <v>77075.175230811132</v>
      </c>
      <c r="F169">
        <f>'OLD-21'!U169+'OLD-22'!U169</f>
        <v>3969068.2881643157</v>
      </c>
      <c r="G169">
        <f>'OLD-21'!Y169+'OLD-22'!Y169</f>
        <v>190038.10713930137</v>
      </c>
      <c r="H169">
        <f t="shared" si="37"/>
        <v>4159106.3953036172</v>
      </c>
      <c r="I169">
        <f>'OLD-21'!T169+'OLD-22'!T169</f>
        <v>70409.903466018746</v>
      </c>
      <c r="J169">
        <f>'NEW-21'!U169+'NEW-22'!U169</f>
        <v>4073990.7970060776</v>
      </c>
      <c r="K169">
        <f>'NEW-21'!Y169+'NEW-22'!Y169</f>
        <v>192582.8549933185</v>
      </c>
      <c r="L169">
        <f t="shared" si="38"/>
        <v>4266573.6519993963</v>
      </c>
      <c r="M169">
        <f>'NEW-21'!T169+'NEW-22'!T169</f>
        <v>70461.831444998752</v>
      </c>
      <c r="N169">
        <f>'CUR-21'!U169+'CUR-22'!U169</f>
        <v>4165225.5705260355</v>
      </c>
      <c r="O169">
        <f>'CUR-21'!Y169+'CUR-22'!Y169</f>
        <v>195366.61441174126</v>
      </c>
      <c r="P169">
        <f t="shared" si="39"/>
        <v>4360592.184937777</v>
      </c>
      <c r="Q169">
        <f>'CUR-21'!T169+'CUR-22'!T169</f>
        <v>72293.494511910598</v>
      </c>
      <c r="R169">
        <f t="shared" si="42"/>
        <v>72293.494511910598</v>
      </c>
      <c r="S169">
        <f t="shared" si="40"/>
        <v>4360592.184937777</v>
      </c>
      <c r="T169">
        <f t="shared" si="43"/>
        <v>0.99611986824375121</v>
      </c>
      <c r="U169">
        <f t="shared" si="44"/>
        <v>3.895245823265947E-3</v>
      </c>
      <c r="V169">
        <f t="shared" si="41"/>
        <v>4185502.6680318238</v>
      </c>
      <c r="W169">
        <f t="shared" si="45"/>
        <v>0</v>
      </c>
      <c r="X169">
        <f t="shared" si="46"/>
        <v>0</v>
      </c>
      <c r="Y169">
        <f t="shared" si="47"/>
        <v>4257796.1625437345</v>
      </c>
      <c r="Z169">
        <f t="shared" si="48"/>
        <v>0</v>
      </c>
      <c r="AA169">
        <f t="shared" si="49"/>
        <v>0</v>
      </c>
      <c r="AB169">
        <f t="shared" si="50"/>
        <v>24461.764961382196</v>
      </c>
      <c r="AC169">
        <f t="shared" si="51"/>
        <v>322.59286384855659</v>
      </c>
      <c r="AD169" t="b">
        <f t="shared" si="52"/>
        <v>1</v>
      </c>
      <c r="AE169" t="b">
        <f>AND(ABS(AA169-(AA168+W169-Z169))&lt;=0.000000000001*(AA168+ABS(W169)+Z169),IF(A169&gt;group!$AJ$65,AA169=0,TRUE))</f>
        <v>1</v>
      </c>
      <c r="AF169" t="b">
        <f t="shared" si="53"/>
        <v>1</v>
      </c>
      <c r="AG169" t="b">
        <f>IF(S169&gt;0,IF(group!$AJ$38&gt;0,ABS(AB169/S169-group!$AJ$38/S2)&lt;=0.000000000001*MAX(ABS(AB169/S169),ABS(group!$AJ$38/S2)),TRUE),AB169=0)</f>
        <v>1</v>
      </c>
    </row>
    <row r="170" spans="1:33" x14ac:dyDescent="0.35">
      <c r="A170">
        <v>168</v>
      </c>
      <c r="B170">
        <f>'REC-21'!U170+'REC-22'!U170</f>
        <v>4592106.6496651042</v>
      </c>
      <c r="C170">
        <f>'REC-21'!Y170+'REC-22'!Y170</f>
        <v>212142.13622344396</v>
      </c>
      <c r="D170">
        <f t="shared" si="36"/>
        <v>4804248.785888548</v>
      </c>
      <c r="E170">
        <f>'REC-21'!T170+'REC-22'!T170</f>
        <v>76441.477253708144</v>
      </c>
      <c r="F170">
        <f>'OLD-21'!U170+'OLD-22'!U170</f>
        <v>3913526.9617208713</v>
      </c>
      <c r="G170">
        <f>'OLD-21'!Y170+'OLD-22'!Y170</f>
        <v>187837.33536701108</v>
      </c>
      <c r="H170">
        <f t="shared" si="37"/>
        <v>4101364.2970878822</v>
      </c>
      <c r="I170">
        <f>'OLD-21'!T170+'OLD-22'!T170</f>
        <v>69762.30862549055</v>
      </c>
      <c r="J170">
        <f>'NEW-21'!U170+'NEW-22'!U170</f>
        <v>4018753.2586190109</v>
      </c>
      <c r="K170">
        <f>'NEW-21'!Y170+'NEW-22'!Y170</f>
        <v>190442.97296359146</v>
      </c>
      <c r="L170">
        <f t="shared" si="38"/>
        <v>4209196.2315826025</v>
      </c>
      <c r="M170">
        <f>'NEW-21'!T170+'NEW-22'!T170</f>
        <v>69839.835105960505</v>
      </c>
      <c r="N170">
        <f>'CUR-21'!U170+'CUR-22'!U170</f>
        <v>4110116.804673634</v>
      </c>
      <c r="O170">
        <f>'CUR-21'!Y170+'CUR-22'!Y170</f>
        <v>193262.7957830572</v>
      </c>
      <c r="P170">
        <f t="shared" si="39"/>
        <v>4303379.6004566913</v>
      </c>
      <c r="Q170">
        <f>'CUR-21'!T170+'CUR-22'!T170</f>
        <v>71658.417997263066</v>
      </c>
      <c r="R170">
        <f t="shared" si="42"/>
        <v>71658.417997263066</v>
      </c>
      <c r="S170">
        <f t="shared" si="40"/>
        <v>4303379.6004566913</v>
      </c>
      <c r="T170">
        <f t="shared" si="43"/>
        <v>0.99611868144112403</v>
      </c>
      <c r="U170">
        <f t="shared" si="44"/>
        <v>3.8964418911016097E-3</v>
      </c>
      <c r="V170">
        <f t="shared" si="41"/>
        <v>4129873.6051038625</v>
      </c>
      <c r="W170">
        <f t="shared" si="45"/>
        <v>0</v>
      </c>
      <c r="X170">
        <f t="shared" si="46"/>
        <v>0</v>
      </c>
      <c r="Y170">
        <f t="shared" si="47"/>
        <v>4201532.0231011258</v>
      </c>
      <c r="Z170">
        <f t="shared" si="48"/>
        <v>0</v>
      </c>
      <c r="AA170">
        <f t="shared" si="49"/>
        <v>0</v>
      </c>
      <c r="AB170">
        <f t="shared" si="50"/>
        <v>24140.817545284968</v>
      </c>
      <c r="AC170">
        <f t="shared" si="51"/>
        <v>320.94741609722769</v>
      </c>
      <c r="AD170" t="b">
        <f t="shared" si="52"/>
        <v>1</v>
      </c>
      <c r="AE170" t="b">
        <f>AND(ABS(AA170-(AA169+W170-Z170))&lt;=0.000000000001*(AA169+ABS(W170)+Z170),IF(A170&gt;group!$AJ$65,AA170=0,TRUE))</f>
        <v>1</v>
      </c>
      <c r="AF170" t="b">
        <f t="shared" si="53"/>
        <v>1</v>
      </c>
      <c r="AG170" t="b">
        <f>IF(S170&gt;0,IF(group!$AJ$38&gt;0,ABS(AB170/S170-group!$AJ$38/S2)&lt;=0.000000000001*MAX(ABS(AB170/S170),ABS(group!$AJ$38/S2)),TRUE),AB170=0)</f>
        <v>1</v>
      </c>
    </row>
    <row r="171" spans="1:33" x14ac:dyDescent="0.35">
      <c r="A171">
        <v>169</v>
      </c>
      <c r="B171">
        <f>'REC-21'!U171+'REC-22'!U171</f>
        <v>4532012.9053898426</v>
      </c>
      <c r="C171">
        <f>'REC-21'!Y171+'REC-22'!Y171</f>
        <v>209975.1295969488</v>
      </c>
      <c r="D171">
        <f t="shared" si="36"/>
        <v>4741988.0349867912</v>
      </c>
      <c r="E171">
        <f>'REC-21'!T171+'REC-22'!T171</f>
        <v>76538.010153836716</v>
      </c>
      <c r="F171">
        <f>'OLD-21'!U171+'OLD-22'!U171</f>
        <v>3857745.1093262839</v>
      </c>
      <c r="G171">
        <f>'OLD-21'!Y171+'OLD-22'!Y171</f>
        <v>185693.86588083557</v>
      </c>
      <c r="H171">
        <f t="shared" si="37"/>
        <v>4043438.9752071192</v>
      </c>
      <c r="I171">
        <f>'OLD-21'!T171+'OLD-22'!T171</f>
        <v>69801.408891650222</v>
      </c>
      <c r="J171">
        <f>'NEW-21'!U171+'NEW-22'!U171</f>
        <v>3963258.9292904809</v>
      </c>
      <c r="K171">
        <f>'NEW-21'!Y171+'NEW-22'!Y171</f>
        <v>188358.08439532726</v>
      </c>
      <c r="L171">
        <f t="shared" si="38"/>
        <v>4151617.0136858081</v>
      </c>
      <c r="M171">
        <f>'NEW-21'!T171+'NEW-22'!T171</f>
        <v>69896.312606021573</v>
      </c>
      <c r="N171">
        <f>'CUR-21'!U171+'CUR-22'!U171</f>
        <v>4054551.141899386</v>
      </c>
      <c r="O171">
        <f>'CUR-21'!Y171+'CUR-22'!Y171</f>
        <v>191213.60808290826</v>
      </c>
      <c r="P171">
        <f t="shared" si="39"/>
        <v>4245764.7499822946</v>
      </c>
      <c r="Q171">
        <f>'CUR-21'!T171+'CUR-22'!T171</f>
        <v>71894.249564299316</v>
      </c>
      <c r="R171">
        <f t="shared" si="42"/>
        <v>71894.249564299316</v>
      </c>
      <c r="S171">
        <f t="shared" si="40"/>
        <v>4245764.7499822946</v>
      </c>
      <c r="T171">
        <f t="shared" si="43"/>
        <v>0.99611752378267071</v>
      </c>
      <c r="U171">
        <f t="shared" si="44"/>
        <v>3.897608589984447E-3</v>
      </c>
      <c r="V171">
        <f t="shared" si="41"/>
        <v>4073795.7707336931</v>
      </c>
      <c r="W171">
        <f t="shared" si="45"/>
        <v>0</v>
      </c>
      <c r="X171">
        <f t="shared" si="46"/>
        <v>0</v>
      </c>
      <c r="Y171">
        <f t="shared" si="47"/>
        <v>4145690.0202979925</v>
      </c>
      <c r="Z171">
        <f t="shared" si="48"/>
        <v>0</v>
      </c>
      <c r="AA171">
        <f t="shared" si="49"/>
        <v>0</v>
      </c>
      <c r="AB171">
        <f t="shared" si="50"/>
        <v>23817.613523716969</v>
      </c>
      <c r="AC171">
        <f t="shared" si="51"/>
        <v>323.20402156799901</v>
      </c>
      <c r="AD171" t="b">
        <f t="shared" si="52"/>
        <v>1</v>
      </c>
      <c r="AE171" t="b">
        <f>AND(ABS(AA171-(AA170+W171-Z171))&lt;=0.000000000001*(AA170+ABS(W171)+Z171),IF(A171&gt;group!$AJ$65,AA171=0,TRUE))</f>
        <v>1</v>
      </c>
      <c r="AF171" t="b">
        <f t="shared" si="53"/>
        <v>1</v>
      </c>
      <c r="AG171" t="b">
        <f>IF(S171&gt;0,IF(group!$AJ$38&gt;0,ABS(AB171/S171-group!$AJ$38/S2)&lt;=0.000000000001*MAX(ABS(AB171/S171),ABS(group!$AJ$38/S2)),TRUE),AB171=0)</f>
        <v>1</v>
      </c>
    </row>
    <row r="172" spans="1:33" x14ac:dyDescent="0.35">
      <c r="A172">
        <v>170</v>
      </c>
      <c r="B172">
        <f>'REC-21'!U172+'REC-22'!U172</f>
        <v>4472355.3487923089</v>
      </c>
      <c r="C172">
        <f>'REC-21'!Y172+'REC-22'!Y172</f>
        <v>207839.27396786539</v>
      </c>
      <c r="D172">
        <f t="shared" si="36"/>
        <v>4680194.6227601748</v>
      </c>
      <c r="E172">
        <f>'REC-21'!T172+'REC-22'!T172</f>
        <v>75888.63647639913</v>
      </c>
      <c r="F172">
        <f>'OLD-21'!U172+'OLD-22'!U172</f>
        <v>3802427.5182065163</v>
      </c>
      <c r="G172">
        <f>'OLD-21'!Y172+'OLD-22'!Y172</f>
        <v>183583.40820529009</v>
      </c>
      <c r="H172">
        <f t="shared" si="37"/>
        <v>3986010.9264118066</v>
      </c>
      <c r="I172">
        <f>'OLD-21'!T172+'OLD-22'!T172</f>
        <v>69137.16331161579</v>
      </c>
      <c r="J172">
        <f>'NEW-21'!U172+'NEW-22'!U172</f>
        <v>3908203.5527191712</v>
      </c>
      <c r="K172">
        <f>'NEW-21'!Y172+'NEW-22'!Y172</f>
        <v>186304.45270563135</v>
      </c>
      <c r="L172">
        <f t="shared" si="38"/>
        <v>4094508.0054248027</v>
      </c>
      <c r="M172">
        <f>'NEW-21'!T172+'NEW-22'!T172</f>
        <v>69258.392941390397</v>
      </c>
      <c r="N172">
        <f>'CUR-21'!U172+'CUR-22'!U172</f>
        <v>3999419.8288355954</v>
      </c>
      <c r="O172">
        <f>'CUR-21'!Y172+'CUR-22'!Y172</f>
        <v>189194.98366864532</v>
      </c>
      <c r="P172">
        <f t="shared" si="39"/>
        <v>4188614.8125042408</v>
      </c>
      <c r="Q172">
        <f>'CUR-21'!T172+'CUR-22'!T172</f>
        <v>71240.270597779498</v>
      </c>
      <c r="R172">
        <f t="shared" si="42"/>
        <v>71240.270597779498</v>
      </c>
      <c r="S172">
        <f t="shared" si="40"/>
        <v>4188614.8125042408</v>
      </c>
      <c r="T172">
        <f t="shared" si="43"/>
        <v>0.99611639486632897</v>
      </c>
      <c r="U172">
        <f t="shared" si="44"/>
        <v>3.8987463249133825E-3</v>
      </c>
      <c r="V172">
        <f t="shared" si="41"/>
        <v>4018160.4486823301</v>
      </c>
      <c r="W172">
        <f t="shared" si="45"/>
        <v>0</v>
      </c>
      <c r="X172">
        <f t="shared" si="46"/>
        <v>0</v>
      </c>
      <c r="Y172">
        <f t="shared" si="47"/>
        <v>4089400.7192801097</v>
      </c>
      <c r="Z172">
        <f t="shared" si="48"/>
        <v>0</v>
      </c>
      <c r="AA172">
        <f t="shared" si="49"/>
        <v>0</v>
      </c>
      <c r="AB172">
        <f t="shared" si="50"/>
        <v>23497.017540681747</v>
      </c>
      <c r="AC172">
        <f t="shared" si="51"/>
        <v>320.59598303522216</v>
      </c>
      <c r="AD172" t="b">
        <f t="shared" si="52"/>
        <v>1</v>
      </c>
      <c r="AE172" t="b">
        <f>AND(ABS(AA172-(AA171+W172-Z172))&lt;=0.000000000001*(AA171+ABS(W172)+Z172),IF(A172&gt;group!$AJ$65,AA172=0,TRUE))</f>
        <v>1</v>
      </c>
      <c r="AF172" t="b">
        <f t="shared" si="53"/>
        <v>1</v>
      </c>
      <c r="AG172" t="b">
        <f>IF(S172&gt;0,IF(group!$AJ$38&gt;0,ABS(AB172/S172-group!$AJ$38/S2)&lt;=0.000000000001*MAX(ABS(AB172/S172),ABS(group!$AJ$38/S2)),TRUE),AB172=0)</f>
        <v>1</v>
      </c>
    </row>
    <row r="173" spans="1:33" x14ac:dyDescent="0.35">
      <c r="A173">
        <v>171</v>
      </c>
      <c r="B173">
        <f>'REC-21'!U173+'REC-22'!U173</f>
        <v>4413129.683994703</v>
      </c>
      <c r="C173">
        <f>'REC-21'!Y173+'REC-22'!Y173</f>
        <v>205734.3780301527</v>
      </c>
      <c r="D173">
        <f t="shared" si="36"/>
        <v>4618864.062024856</v>
      </c>
      <c r="E173">
        <f>'REC-21'!T173+'REC-22'!T173</f>
        <v>75244.827362878321</v>
      </c>
      <c r="F173">
        <f>'OLD-21'!U173+'OLD-22'!U173</f>
        <v>3747569.2723835348</v>
      </c>
      <c r="G173">
        <f>'OLD-21'!Y173+'OLD-22'!Y173</f>
        <v>181505.72285814895</v>
      </c>
      <c r="H173">
        <f t="shared" si="37"/>
        <v>3929074.9952416839</v>
      </c>
      <c r="I173">
        <f>'OLD-21'!T173+'OLD-22'!T173</f>
        <v>68479.302174279015</v>
      </c>
      <c r="J173">
        <f>'NEW-21'!U173+'NEW-22'!U173</f>
        <v>3853582.6236428707</v>
      </c>
      <c r="K173">
        <f>'NEW-21'!Y173+'NEW-22'!Y173</f>
        <v>184281.86547886167</v>
      </c>
      <c r="L173">
        <f t="shared" si="38"/>
        <v>4037864.4891217323</v>
      </c>
      <c r="M173">
        <f>'NEW-21'!T173+'NEW-22'!T173</f>
        <v>68626.353041960741</v>
      </c>
      <c r="N173">
        <f>'CUR-21'!U173+'CUR-22'!U173</f>
        <v>3944718.3229103102</v>
      </c>
      <c r="O173">
        <f>'CUR-21'!Y173+'CUR-22'!Y173</f>
        <v>187206.72202503253</v>
      </c>
      <c r="P173">
        <f t="shared" si="39"/>
        <v>4131925.0449353429</v>
      </c>
      <c r="Q173">
        <f>'CUR-21'!T173+'CUR-22'!T173</f>
        <v>70592.300480202335</v>
      </c>
      <c r="R173">
        <f t="shared" si="42"/>
        <v>70592.300480202335</v>
      </c>
      <c r="S173">
        <f t="shared" si="40"/>
        <v>4131925.0449353429</v>
      </c>
      <c r="T173">
        <f t="shared" si="43"/>
        <v>0.99611529429470402</v>
      </c>
      <c r="U173">
        <f t="shared" si="44"/>
        <v>3.899855496191762E-3</v>
      </c>
      <c r="V173">
        <f t="shared" si="41"/>
        <v>3962963.0935414857</v>
      </c>
      <c r="W173">
        <f t="shared" si="45"/>
        <v>0</v>
      </c>
      <c r="X173">
        <f t="shared" si="46"/>
        <v>0</v>
      </c>
      <c r="Y173">
        <f t="shared" si="47"/>
        <v>4033555.394021688</v>
      </c>
      <c r="Z173">
        <f t="shared" si="48"/>
        <v>0</v>
      </c>
      <c r="AA173">
        <f t="shared" si="49"/>
        <v>0</v>
      </c>
      <c r="AB173">
        <f t="shared" si="50"/>
        <v>23179.002988718879</v>
      </c>
      <c r="AC173">
        <f t="shared" si="51"/>
        <v>318.0145519628677</v>
      </c>
      <c r="AD173" t="b">
        <f t="shared" si="52"/>
        <v>1</v>
      </c>
      <c r="AE173" t="b">
        <f>AND(ABS(AA173-(AA172+W173-Z173))&lt;=0.000000000001*(AA172+ABS(W173)+Z173),IF(A173&gt;group!$AJ$65,AA173=0,TRUE))</f>
        <v>1</v>
      </c>
      <c r="AF173" t="b">
        <f t="shared" si="53"/>
        <v>1</v>
      </c>
      <c r="AG173" t="b">
        <f>IF(S173&gt;0,IF(group!$AJ$38&gt;0,ABS(AB173/S173-group!$AJ$38/S2)&lt;=0.000000000001*MAX(ABS(AB173/S173),ABS(group!$AJ$38/S2)),TRUE),AB173=0)</f>
        <v>1</v>
      </c>
    </row>
    <row r="174" spans="1:33" x14ac:dyDescent="0.35">
      <c r="A174">
        <v>172</v>
      </c>
      <c r="B174">
        <f>'REC-21'!U174+'REC-22'!U174</f>
        <v>4354331.6572677791</v>
      </c>
      <c r="C174">
        <f>'REC-21'!Y174+'REC-22'!Y174</f>
        <v>203660.25305180385</v>
      </c>
      <c r="D174">
        <f t="shared" si="36"/>
        <v>4557991.9103195826</v>
      </c>
      <c r="E174">
        <f>'REC-21'!T174+'REC-22'!T174</f>
        <v>74606.534685858365</v>
      </c>
      <c r="F174">
        <f>'OLD-21'!U174+'OLD-22'!U174</f>
        <v>3693165.5073710186</v>
      </c>
      <c r="G174">
        <f>'OLD-21'!Y174+'OLD-22'!Y174</f>
        <v>179460.57350897923</v>
      </c>
      <c r="H174">
        <f t="shared" si="37"/>
        <v>3872626.0808799979</v>
      </c>
      <c r="I174">
        <f>'OLD-21'!T174+'OLD-22'!T174</f>
        <v>67827.763538872707</v>
      </c>
      <c r="J174">
        <f>'NEW-21'!U174+'NEW-22'!U174</f>
        <v>3799391.6824827706</v>
      </c>
      <c r="K174">
        <f>'NEW-21'!Y174+'NEW-22'!Y174</f>
        <v>182290.11308358738</v>
      </c>
      <c r="L174">
        <f t="shared" si="38"/>
        <v>3981681.7955663581</v>
      </c>
      <c r="M174">
        <f>'NEW-21'!T174+'NEW-22'!T174</f>
        <v>68000.138211147772</v>
      </c>
      <c r="N174">
        <f>'CUR-21'!U174+'CUR-22'!U174</f>
        <v>3890442.1278785188</v>
      </c>
      <c r="O174">
        <f>'CUR-21'!Y174+'CUR-22'!Y174</f>
        <v>185248.62546290114</v>
      </c>
      <c r="P174">
        <f t="shared" si="39"/>
        <v>4075690.7533414201</v>
      </c>
      <c r="Q174">
        <f>'CUR-21'!T174+'CUR-22'!T174</f>
        <v>69950.283477415374</v>
      </c>
      <c r="R174">
        <f t="shared" si="42"/>
        <v>69950.283477415374</v>
      </c>
      <c r="S174">
        <f t="shared" si="40"/>
        <v>4075690.7533414201</v>
      </c>
      <c r="T174">
        <f t="shared" si="43"/>
        <v>0.99611422167502295</v>
      </c>
      <c r="U174">
        <f t="shared" si="44"/>
        <v>3.9009364994737616E-3</v>
      </c>
      <c r="V174">
        <f t="shared" si="41"/>
        <v>3908199.2058277684</v>
      </c>
      <c r="W174">
        <f t="shared" si="45"/>
        <v>0</v>
      </c>
      <c r="X174">
        <f t="shared" si="46"/>
        <v>0</v>
      </c>
      <c r="Y174">
        <f t="shared" si="47"/>
        <v>3978149.4893051838</v>
      </c>
      <c r="Z174">
        <f t="shared" si="48"/>
        <v>0</v>
      </c>
      <c r="AA174">
        <f t="shared" si="49"/>
        <v>0</v>
      </c>
      <c r="AB174">
        <f t="shared" si="50"/>
        <v>22863.543536103272</v>
      </c>
      <c r="AC174">
        <f t="shared" si="51"/>
        <v>315.45945261560701</v>
      </c>
      <c r="AD174" t="b">
        <f t="shared" si="52"/>
        <v>1</v>
      </c>
      <c r="AE174" t="b">
        <f>AND(ABS(AA174-(AA173+W174-Z174))&lt;=0.000000000001*(AA173+ABS(W174)+Z174),IF(A174&gt;group!$AJ$65,AA174=0,TRUE))</f>
        <v>1</v>
      </c>
      <c r="AF174" t="b">
        <f t="shared" si="53"/>
        <v>1</v>
      </c>
      <c r="AG174" t="b">
        <f>IF(S174&gt;0,IF(group!$AJ$38&gt;0,ABS(AB174/S174-group!$AJ$38/S2)&lt;=0.000000000001*MAX(ABS(AB174/S174),ABS(group!$AJ$38/S2)),TRUE),AB174=0)</f>
        <v>1</v>
      </c>
    </row>
    <row r="175" spans="1:33" x14ac:dyDescent="0.35">
      <c r="A175">
        <v>173</v>
      </c>
      <c r="B175">
        <f>'REC-21'!U175+'REC-22'!U175</f>
        <v>4295957.0565278511</v>
      </c>
      <c r="C175">
        <f>'REC-21'!Y175+'REC-22'!Y175</f>
        <v>201616.71284389764</v>
      </c>
      <c r="D175">
        <f t="shared" si="36"/>
        <v>4497573.7693717489</v>
      </c>
      <c r="E175">
        <f>'REC-21'!T175+'REC-22'!T175</f>
        <v>73973.710737717425</v>
      </c>
      <c r="F175">
        <f>'OLD-21'!U175+'OLD-22'!U175</f>
        <v>3639211.4095581099</v>
      </c>
      <c r="G175">
        <f>'OLD-21'!Y175+'OLD-22'!Y175</f>
        <v>177447.72694101365</v>
      </c>
      <c r="H175">
        <f t="shared" si="37"/>
        <v>3816659.1364991236</v>
      </c>
      <c r="I175">
        <f>'OLD-21'!T175+'OLD-22'!T175</f>
        <v>67182.486070759274</v>
      </c>
      <c r="J175">
        <f>'NEW-21'!U175+'NEW-22'!U175</f>
        <v>3745626.3148046583</v>
      </c>
      <c r="K175">
        <f>'NEW-21'!Y175+'NEW-22'!Y175</f>
        <v>180328.98863953847</v>
      </c>
      <c r="L175">
        <f t="shared" si="38"/>
        <v>3925955.3034441969</v>
      </c>
      <c r="M175">
        <f>'NEW-21'!T175+'NEW-22'!T175</f>
        <v>67379.69426551176</v>
      </c>
      <c r="N175">
        <f>'CUR-21'!U175+'CUR-22'!U175</f>
        <v>3836586.7932614153</v>
      </c>
      <c r="O175">
        <f>'CUR-21'!Y175+'CUR-22'!Y175</f>
        <v>183320.49908544769</v>
      </c>
      <c r="P175">
        <f t="shared" si="39"/>
        <v>4019907.2923468631</v>
      </c>
      <c r="Q175">
        <f>'CUR-21'!T175+'CUR-22'!T175</f>
        <v>69314.164376751083</v>
      </c>
      <c r="R175">
        <f t="shared" si="42"/>
        <v>69314.164376751083</v>
      </c>
      <c r="S175">
        <f t="shared" si="40"/>
        <v>4019907.2923468631</v>
      </c>
      <c r="T175">
        <f t="shared" si="43"/>
        <v>0.99611317661908005</v>
      </c>
      <c r="U175">
        <f t="shared" si="44"/>
        <v>3.9019897258183445E-3</v>
      </c>
      <c r="V175">
        <f t="shared" si="41"/>
        <v>3853864.3314413573</v>
      </c>
      <c r="W175">
        <f t="shared" si="45"/>
        <v>0</v>
      </c>
      <c r="X175">
        <f t="shared" si="46"/>
        <v>0</v>
      </c>
      <c r="Y175">
        <f t="shared" si="47"/>
        <v>3923178.4958181083</v>
      </c>
      <c r="Z175">
        <f t="shared" si="48"/>
        <v>0</v>
      </c>
      <c r="AA175">
        <f t="shared" si="49"/>
        <v>0</v>
      </c>
      <c r="AB175">
        <f t="shared" si="50"/>
        <v>22550.613123510524</v>
      </c>
      <c r="AC175">
        <f t="shared" si="51"/>
        <v>312.93041259274833</v>
      </c>
      <c r="AD175" t="b">
        <f t="shared" si="52"/>
        <v>1</v>
      </c>
      <c r="AE175" t="b">
        <f>AND(ABS(AA175-(AA174+W175-Z175))&lt;=0.000000000001*(AA174+ABS(W175)+Z175),IF(A175&gt;group!$AJ$65,AA175=0,TRUE))</f>
        <v>1</v>
      </c>
      <c r="AF175" t="b">
        <f t="shared" si="53"/>
        <v>1</v>
      </c>
      <c r="AG175" t="b">
        <f>IF(S175&gt;0,IF(group!$AJ$38&gt;0,ABS(AB175/S175-group!$AJ$38/S2)&lt;=0.000000000001*MAX(ABS(AB175/S175),ABS(group!$AJ$38/S2)),TRUE),AB175=0)</f>
        <v>1</v>
      </c>
    </row>
    <row r="176" spans="1:33" x14ac:dyDescent="0.35">
      <c r="A176">
        <v>174</v>
      </c>
      <c r="B176">
        <f>'REC-21'!U176+'REC-22'!U176</f>
        <v>4238001.7108409703</v>
      </c>
      <c r="C176">
        <f>'REC-21'!Y176+'REC-22'!Y176</f>
        <v>199603.57373015786</v>
      </c>
      <c r="D176">
        <f t="shared" si="36"/>
        <v>4437605.284571128</v>
      </c>
      <c r="E176">
        <f>'REC-21'!T176+'REC-22'!T176</f>
        <v>73346.308226937923</v>
      </c>
      <c r="F176">
        <f>'OLD-21'!U176+'OLD-22'!U176</f>
        <v>3585702.2156016431</v>
      </c>
      <c r="G176">
        <f>'OLD-21'!Y176+'OLD-22'!Y176</f>
        <v>175466.95301360911</v>
      </c>
      <c r="H176">
        <f t="shared" si="37"/>
        <v>3761169.1686152522</v>
      </c>
      <c r="I176">
        <f>'OLD-21'!T176+'OLD-22'!T176</f>
        <v>66543.409035453136</v>
      </c>
      <c r="J176">
        <f>'NEW-21'!U176+'NEW-22'!U176</f>
        <v>3692282.1507875118</v>
      </c>
      <c r="K176">
        <f>'NEW-21'!Y176+'NEW-22'!Y176</f>
        <v>178398.28798505705</v>
      </c>
      <c r="L176">
        <f t="shared" si="38"/>
        <v>3870680.4387725689</v>
      </c>
      <c r="M176">
        <f>'NEW-21'!T176+'NEW-22'!T176</f>
        <v>66764.967529906789</v>
      </c>
      <c r="N176">
        <f>'CUR-21'!U176+'CUR-22'!U176</f>
        <v>3783147.9137935759</v>
      </c>
      <c r="O176">
        <f>'CUR-21'!Y176+'CUR-22'!Y176</f>
        <v>181422.15075508051</v>
      </c>
      <c r="P176">
        <f t="shared" si="39"/>
        <v>3964570.0645486563</v>
      </c>
      <c r="Q176">
        <f>'CUR-21'!T176+'CUR-22'!T176</f>
        <v>68683.888482108727</v>
      </c>
      <c r="R176">
        <f t="shared" si="42"/>
        <v>68683.888482108727</v>
      </c>
      <c r="S176">
        <f t="shared" si="40"/>
        <v>3964570.0645486563</v>
      </c>
      <c r="T176">
        <f t="shared" si="43"/>
        <v>0.99611215874318959</v>
      </c>
      <c r="U176">
        <f t="shared" si="44"/>
        <v>3.903015561737444E-3</v>
      </c>
      <c r="V176">
        <f t="shared" si="41"/>
        <v>3799954.0611321023</v>
      </c>
      <c r="W176">
        <f t="shared" si="45"/>
        <v>0</v>
      </c>
      <c r="X176">
        <f t="shared" si="46"/>
        <v>0</v>
      </c>
      <c r="Y176">
        <f t="shared" si="47"/>
        <v>3868637.949614211</v>
      </c>
      <c r="Z176">
        <f t="shared" si="48"/>
        <v>0</v>
      </c>
      <c r="AA176">
        <f t="shared" si="49"/>
        <v>0</v>
      </c>
      <c r="AB176">
        <f t="shared" si="50"/>
        <v>22240.185960729763</v>
      </c>
      <c r="AC176">
        <f t="shared" si="51"/>
        <v>310.42716278076114</v>
      </c>
      <c r="AD176" t="b">
        <f t="shared" si="52"/>
        <v>1</v>
      </c>
      <c r="AE176" t="b">
        <f>AND(ABS(AA176-(AA175+W176-Z176))&lt;=0.000000000001*(AA175+ABS(W176)+Z176),IF(A176&gt;group!$AJ$65,AA176=0,TRUE))</f>
        <v>1</v>
      </c>
      <c r="AF176" t="b">
        <f t="shared" si="53"/>
        <v>1</v>
      </c>
      <c r="AG176" t="b">
        <f>IF(S176&gt;0,IF(group!$AJ$38&gt;0,ABS(AB176/S176-group!$AJ$38/S2)&lt;=0.000000000001*MAX(ABS(AB176/S176),ABS(group!$AJ$38/S2)),TRUE),AB176=0)</f>
        <v>1</v>
      </c>
    </row>
    <row r="177" spans="1:33" x14ac:dyDescent="0.35">
      <c r="A177">
        <v>175</v>
      </c>
      <c r="B177">
        <f>'REC-21'!U177+'REC-22'!U177</f>
        <v>4180461.4899341781</v>
      </c>
      <c r="C177">
        <f>'REC-21'!Y177+'REC-22'!Y177</f>
        <v>197620.65451700916</v>
      </c>
      <c r="D177">
        <f t="shared" si="36"/>
        <v>4378082.144451187</v>
      </c>
      <c r="E177">
        <f>'REC-21'!T177+'REC-22'!T177</f>
        <v>72724.280274449571</v>
      </c>
      <c r="F177">
        <f>'OLD-21'!U177+'OLD-22'!U177</f>
        <v>3532633.2118267035</v>
      </c>
      <c r="G177">
        <f>'OLD-21'!Y177+'OLD-22'!Y177</f>
        <v>173518.02462529222</v>
      </c>
      <c r="H177">
        <f t="shared" si="37"/>
        <v>3706151.2364519956</v>
      </c>
      <c r="I177">
        <f>'OLD-21'!T177+'OLD-22'!T177</f>
        <v>65910.472292702296</v>
      </c>
      <c r="J177">
        <f>'NEW-21'!U177+'NEW-22'!U177</f>
        <v>3639354.8646993637</v>
      </c>
      <c r="K177">
        <f>'NEW-21'!Y177+'NEW-22'!Y177</f>
        <v>176497.80964506889</v>
      </c>
      <c r="L177">
        <f t="shared" si="38"/>
        <v>3815852.6743444325</v>
      </c>
      <c r="M177">
        <f>'NEW-21'!T177+'NEW-22'!T177</f>
        <v>66155.904832675937</v>
      </c>
      <c r="N177">
        <f>'CUR-21'!U177+'CUR-22'!U177</f>
        <v>3730121.1288779108</v>
      </c>
      <c r="O177">
        <f>'CUR-21'!Y177+'CUR-22'!Y177</f>
        <v>179553.39106080588</v>
      </c>
      <c r="P177">
        <f t="shared" si="39"/>
        <v>3909674.5199387167</v>
      </c>
      <c r="Q177">
        <f>'CUR-21'!T177+'CUR-22'!T177</f>
        <v>68059.401609082852</v>
      </c>
      <c r="R177">
        <f t="shared" si="42"/>
        <v>68059.401609082852</v>
      </c>
      <c r="S177">
        <f t="shared" si="40"/>
        <v>3909674.5199387167</v>
      </c>
      <c r="T177">
        <f t="shared" si="43"/>
        <v>0.99611116766814212</v>
      </c>
      <c r="U177">
        <f t="shared" si="44"/>
        <v>3.904014389238819E-3</v>
      </c>
      <c r="V177">
        <f t="shared" si="41"/>
        <v>3746464.0299729207</v>
      </c>
      <c r="W177">
        <f t="shared" si="45"/>
        <v>0</v>
      </c>
      <c r="X177">
        <f t="shared" si="46"/>
        <v>0</v>
      </c>
      <c r="Y177">
        <f t="shared" si="47"/>
        <v>3814523.4315820034</v>
      </c>
      <c r="Z177">
        <f t="shared" si="48"/>
        <v>0</v>
      </c>
      <c r="AA177">
        <f t="shared" si="49"/>
        <v>0</v>
      </c>
      <c r="AB177">
        <f t="shared" si="50"/>
        <v>21932.2365234231</v>
      </c>
      <c r="AC177">
        <f t="shared" si="51"/>
        <v>307.94943730666273</v>
      </c>
      <c r="AD177" t="b">
        <f t="shared" si="52"/>
        <v>1</v>
      </c>
      <c r="AE177" t="b">
        <f>AND(ABS(AA177-(AA176+W177-Z177))&lt;=0.000000000001*(AA176+ABS(W177)+Z177),IF(A177&gt;group!$AJ$65,AA177=0,TRUE))</f>
        <v>1</v>
      </c>
      <c r="AF177" t="b">
        <f t="shared" si="53"/>
        <v>1</v>
      </c>
      <c r="AG177" t="b">
        <f>IF(S177&gt;0,IF(group!$AJ$38&gt;0,ABS(AB177/S177-group!$AJ$38/S2)&lt;=0.000000000001*MAX(ABS(AB177/S177),ABS(group!$AJ$38/S2)),TRUE),AB177=0)</f>
        <v>1</v>
      </c>
    </row>
    <row r="178" spans="1:33" x14ac:dyDescent="0.35">
      <c r="A178">
        <v>176</v>
      </c>
      <c r="B178">
        <f>'REC-21'!U178+'REC-22'!U178</f>
        <v>4123332.3037136747</v>
      </c>
      <c r="C178">
        <f>'REC-21'!Y178+'REC-22'!Y178</f>
        <v>195667.77646412252</v>
      </c>
      <c r="D178">
        <f t="shared" si="36"/>
        <v>4319000.080177797</v>
      </c>
      <c r="E178">
        <f>'REC-21'!T178+'REC-22'!T178</f>
        <v>72107.580410004623</v>
      </c>
      <c r="F178">
        <f>'OLD-21'!U178+'OLD-22'!U178</f>
        <v>3479999.7336354349</v>
      </c>
      <c r="G178">
        <f>'OLD-21'!Y178+'OLD-22'!Y178</f>
        <v>171600.71767738002</v>
      </c>
      <c r="H178">
        <f t="shared" si="37"/>
        <v>3651600.4513128148</v>
      </c>
      <c r="I178">
        <f>'OLD-21'!T178+'OLD-22'!T178</f>
        <v>65283.616290628852</v>
      </c>
      <c r="J178">
        <f>'NEW-21'!U178+'NEW-22'!U178</f>
        <v>3586840.1743803713</v>
      </c>
      <c r="K178">
        <f>'NEW-21'!Y178+'NEW-22'!Y178</f>
        <v>174627.3547995534</v>
      </c>
      <c r="L178">
        <f t="shared" si="38"/>
        <v>3761467.5291799246</v>
      </c>
      <c r="M178">
        <f>'NEW-21'!T178+'NEW-22'!T178</f>
        <v>65552.453500891992</v>
      </c>
      <c r="N178">
        <f>'CUR-21'!U178+'CUR-22'!U178</f>
        <v>3677502.1220482853</v>
      </c>
      <c r="O178">
        <f>'CUR-21'!Y178+'CUR-22'!Y178</f>
        <v>177714.03328615043</v>
      </c>
      <c r="P178">
        <f t="shared" si="39"/>
        <v>3855216.1553344359</v>
      </c>
      <c r="Q178">
        <f>'CUR-21'!T178+'CUR-22'!T178</f>
        <v>67440.650080138163</v>
      </c>
      <c r="R178">
        <f t="shared" si="42"/>
        <v>67440.650080138163</v>
      </c>
      <c r="S178">
        <f t="shared" si="40"/>
        <v>3855216.1553344359</v>
      </c>
      <c r="T178">
        <f t="shared" si="43"/>
        <v>0.99611020301914799</v>
      </c>
      <c r="U178">
        <f t="shared" si="44"/>
        <v>3.9049865858840072E-3</v>
      </c>
      <c r="V178">
        <f t="shared" si="41"/>
        <v>3693389.9168404173</v>
      </c>
      <c r="W178">
        <f t="shared" si="45"/>
        <v>0</v>
      </c>
      <c r="X178">
        <f t="shared" si="46"/>
        <v>0</v>
      </c>
      <c r="Y178">
        <f t="shared" si="47"/>
        <v>3760830.5669205557</v>
      </c>
      <c r="Z178">
        <f t="shared" si="48"/>
        <v>0</v>
      </c>
      <c r="AA178">
        <f t="shared" si="49"/>
        <v>0</v>
      </c>
      <c r="AB178">
        <f t="shared" si="50"/>
        <v>21626.739549931142</v>
      </c>
      <c r="AC178">
        <f t="shared" si="51"/>
        <v>305.49697349195776</v>
      </c>
      <c r="AD178" t="b">
        <f t="shared" si="52"/>
        <v>1</v>
      </c>
      <c r="AE178" t="b">
        <f>AND(ABS(AA178-(AA177+W178-Z178))&lt;=0.000000000001*(AA177+ABS(W178)+Z178),IF(A178&gt;group!$AJ$65,AA178=0,TRUE))</f>
        <v>1</v>
      </c>
      <c r="AF178" t="b">
        <f t="shared" si="53"/>
        <v>1</v>
      </c>
      <c r="AG178" t="b">
        <f>IF(S178&gt;0,IF(group!$AJ$38&gt;0,ABS(AB178/S178-group!$AJ$38/S2)&lt;=0.000000000001*MAX(ABS(AB178/S178),ABS(group!$AJ$38/S2)),TRUE),AB178=0)</f>
        <v>1</v>
      </c>
    </row>
    <row r="179" spans="1:33" x14ac:dyDescent="0.35">
      <c r="A179">
        <v>177</v>
      </c>
      <c r="B179">
        <f>'REC-21'!U179+'REC-22'!U179</f>
        <v>4066610.1017898265</v>
      </c>
      <c r="C179">
        <f>'REC-21'!Y179+'REC-22'!Y179</f>
        <v>193524.11057733526</v>
      </c>
      <c r="D179">
        <f t="shared" si="36"/>
        <v>4260134.2123671621</v>
      </c>
      <c r="E179">
        <f>'REC-21'!T179+'REC-22'!T179</f>
        <v>71496.162568585249</v>
      </c>
      <c r="F179">
        <f>'OLD-21'!U179+'OLD-22'!U179</f>
        <v>3427797.1649238952</v>
      </c>
      <c r="G179">
        <f>'OLD-21'!Y179+'OLD-22'!Y179</f>
        <v>169507.23994213052</v>
      </c>
      <c r="H179">
        <f t="shared" si="37"/>
        <v>3597304.4048660258</v>
      </c>
      <c r="I179">
        <f>'OLD-21'!T179+'OLD-22'!T179</f>
        <v>64662.78205992758</v>
      </c>
      <c r="J179">
        <f>'NEW-21'!U179+'NEW-22'!U179</f>
        <v>3534733.8407329069</v>
      </c>
      <c r="K179">
        <f>'NEW-21'!Y179+'NEW-22'!Y179</f>
        <v>172581.08386524697</v>
      </c>
      <c r="L179">
        <f t="shared" si="38"/>
        <v>3707314.9245981537</v>
      </c>
      <c r="M179">
        <f>'NEW-21'!T179+'NEW-22'!T179</f>
        <v>64954.561355643498</v>
      </c>
      <c r="N179">
        <f>'CUR-21'!U179+'CUR-22'!U179</f>
        <v>3625286.6204396593</v>
      </c>
      <c r="O179">
        <f>'CUR-21'!Y179+'CUR-22'!Y179</f>
        <v>175701.41816458968</v>
      </c>
      <c r="P179">
        <f t="shared" si="39"/>
        <v>3800988.0386042492</v>
      </c>
      <c r="Q179">
        <f>'CUR-21'!T179+'CUR-22'!T179</f>
        <v>66827.580719830119</v>
      </c>
      <c r="R179">
        <f t="shared" si="42"/>
        <v>66827.580719830119</v>
      </c>
      <c r="S179">
        <f t="shared" si="40"/>
        <v>3800988.0386042492</v>
      </c>
      <c r="T179">
        <f t="shared" si="43"/>
        <v>0.99610926442579772</v>
      </c>
      <c r="U179">
        <f t="shared" si="44"/>
        <v>3.9059325248269605E-3</v>
      </c>
      <c r="V179">
        <f t="shared" si="41"/>
        <v>3640727.4439025535</v>
      </c>
      <c r="W179">
        <f t="shared" si="45"/>
        <v>0</v>
      </c>
      <c r="X179">
        <f t="shared" si="46"/>
        <v>0</v>
      </c>
      <c r="Y179">
        <f t="shared" si="47"/>
        <v>3707555.0246223835</v>
      </c>
      <c r="Z179">
        <f t="shared" si="48"/>
        <v>0</v>
      </c>
      <c r="AA179">
        <f t="shared" si="49"/>
        <v>0</v>
      </c>
      <c r="AB179">
        <f t="shared" si="50"/>
        <v>21322.534205910615</v>
      </c>
      <c r="AC179">
        <f t="shared" si="51"/>
        <v>304.20534402052726</v>
      </c>
      <c r="AD179" t="b">
        <f t="shared" si="52"/>
        <v>1</v>
      </c>
      <c r="AE179" t="b">
        <f>AND(ABS(AA179-(AA178+W179-Z179))&lt;=0.000000000001*(AA178+ABS(W179)+Z179),IF(A179&gt;group!$AJ$65,AA179=0,TRUE))</f>
        <v>1</v>
      </c>
      <c r="AF179" t="b">
        <f t="shared" si="53"/>
        <v>1</v>
      </c>
      <c r="AG179" t="b">
        <f>IF(S179&gt;0,IF(group!$AJ$38&gt;0,ABS(AB179/S179-group!$AJ$38/S2)&lt;=0.000000000001*MAX(ABS(AB179/S179),ABS(group!$AJ$38/S2)),TRUE),AB179=0)</f>
        <v>1</v>
      </c>
    </row>
    <row r="180" spans="1:33" x14ac:dyDescent="0.35">
      <c r="A180">
        <v>178</v>
      </c>
      <c r="B180">
        <f>'REC-21'!U180+'REC-22'!U180</f>
        <v>4010343.5529943067</v>
      </c>
      <c r="C180">
        <f>'REC-21'!Y180+'REC-22'!Y180</f>
        <v>191412.88657716406</v>
      </c>
      <c r="D180">
        <f t="shared" si="36"/>
        <v>4201756.439571471</v>
      </c>
      <c r="E180">
        <f>'REC-21'!T180+'REC-22'!T180</f>
        <v>70837.873899207014</v>
      </c>
      <c r="F180">
        <f>'OLD-21'!U180+'OLD-22'!U180</f>
        <v>3376073.3727364652</v>
      </c>
      <c r="G180">
        <f>'OLD-21'!Y180+'OLD-22'!Y180</f>
        <v>167447.84212115727</v>
      </c>
      <c r="H180">
        <f t="shared" si="37"/>
        <v>3543521.2148576225</v>
      </c>
      <c r="I180">
        <f>'OLD-21'!T180+'OLD-22'!T180</f>
        <v>63996.058634464032</v>
      </c>
      <c r="J180">
        <f>'NEW-21'!U180+'NEW-22'!U180</f>
        <v>3483082.5216598134</v>
      </c>
      <c r="K180">
        <f>'NEW-21'!Y180+'NEW-22'!Y180</f>
        <v>170567.19791738054</v>
      </c>
      <c r="L180">
        <f t="shared" si="38"/>
        <v>3653649.7195771937</v>
      </c>
      <c r="M180">
        <f>'NEW-21'!T180+'NEW-22'!T180</f>
        <v>64311.897413766761</v>
      </c>
      <c r="N180">
        <f>'CUR-21'!U180+'CUR-22'!U180</f>
        <v>3573521.2979129683</v>
      </c>
      <c r="O180">
        <f>'CUR-21'!Y180+'CUR-22'!Y180</f>
        <v>173720.45149085997</v>
      </c>
      <c r="P180">
        <f t="shared" si="39"/>
        <v>3747241.7494038283</v>
      </c>
      <c r="Q180">
        <f>'CUR-21'!T180+'CUR-22'!T180</f>
        <v>66169.861556471966</v>
      </c>
      <c r="R180">
        <f t="shared" si="42"/>
        <v>66169.861556471966</v>
      </c>
      <c r="S180">
        <f t="shared" si="40"/>
        <v>3747241.7494038283</v>
      </c>
      <c r="T180">
        <f t="shared" si="43"/>
        <v>0.99610835152201049</v>
      </c>
      <c r="U180">
        <f t="shared" si="44"/>
        <v>3.9068525748662264E-3</v>
      </c>
      <c r="V180">
        <f t="shared" si="41"/>
        <v>3588522.8518406781</v>
      </c>
      <c r="W180">
        <f t="shared" si="45"/>
        <v>0</v>
      </c>
      <c r="X180">
        <f t="shared" si="46"/>
        <v>0</v>
      </c>
      <c r="Y180">
        <f t="shared" si="47"/>
        <v>3654692.7133971499</v>
      </c>
      <c r="Z180">
        <f t="shared" si="48"/>
        <v>0</v>
      </c>
      <c r="AA180">
        <f t="shared" si="49"/>
        <v>0</v>
      </c>
      <c r="AB180">
        <f t="shared" si="50"/>
        <v>21021.031786466654</v>
      </c>
      <c r="AC180">
        <f t="shared" si="51"/>
        <v>301.50241944396112</v>
      </c>
      <c r="AD180" t="b">
        <f t="shared" si="52"/>
        <v>1</v>
      </c>
      <c r="AE180" t="b">
        <f>AND(ABS(AA180-(AA179+W180-Z180))&lt;=0.000000000001*(AA179+ABS(W180)+Z180),IF(A180&gt;group!$AJ$65,AA180=0,TRUE))</f>
        <v>1</v>
      </c>
      <c r="AF180" t="b">
        <f t="shared" si="53"/>
        <v>1</v>
      </c>
      <c r="AG180" t="b">
        <f>IF(S180&gt;0,IF(group!$AJ$38&gt;0,ABS(AB180/S180-group!$AJ$38/S2)&lt;=0.000000000001*MAX(ABS(AB180/S180),ABS(group!$AJ$38/S2)),TRUE),AB180=0)</f>
        <v>1</v>
      </c>
    </row>
    <row r="181" spans="1:33" x14ac:dyDescent="0.35">
      <c r="A181">
        <v>179</v>
      </c>
      <c r="B181">
        <f>'REC-21'!U181+'REC-22'!U181</f>
        <v>3954527.8532831231</v>
      </c>
      <c r="C181">
        <f>'REC-21'!Y181+'REC-22'!Y181</f>
        <v>189333.87269920052</v>
      </c>
      <c r="D181">
        <f t="shared" si="36"/>
        <v>4143861.7259823238</v>
      </c>
      <c r="E181">
        <f>'REC-21'!T181+'REC-22'!T181</f>
        <v>70185.797027566077</v>
      </c>
      <c r="F181">
        <f>'OLD-21'!U181+'OLD-22'!U181</f>
        <v>3324822.8813188877</v>
      </c>
      <c r="G181">
        <f>'OLD-21'!Y181+'OLD-22'!Y181</f>
        <v>165422.23895898706</v>
      </c>
      <c r="H181">
        <f t="shared" si="37"/>
        <v>3490245.1202778746</v>
      </c>
      <c r="I181">
        <f>'OLD-21'!T181+'OLD-22'!T181</f>
        <v>63336.38285004934</v>
      </c>
      <c r="J181">
        <f>'NEW-21'!U181+'NEW-22'!U181</f>
        <v>3431881.1841361923</v>
      </c>
      <c r="K181">
        <f>'NEW-21'!Y181+'NEW-22'!Y181</f>
        <v>168585.44192548393</v>
      </c>
      <c r="L181">
        <f t="shared" si="38"/>
        <v>3600466.6260616761</v>
      </c>
      <c r="M181">
        <f>'NEW-21'!T181+'NEW-22'!T181</f>
        <v>63675.750192299383</v>
      </c>
      <c r="N181">
        <f>'CUR-21'!U181+'CUR-22'!U181</f>
        <v>3522201.1089855451</v>
      </c>
      <c r="O181">
        <f>'CUR-21'!Y181+'CUR-22'!Y181</f>
        <v>171770.89195428602</v>
      </c>
      <c r="P181">
        <f t="shared" si="39"/>
        <v>3693972.0009398311</v>
      </c>
      <c r="Q181">
        <f>'CUR-21'!T181+'CUR-22'!T181</f>
        <v>65518.780126524012</v>
      </c>
      <c r="R181">
        <f t="shared" si="42"/>
        <v>65518.780126524012</v>
      </c>
      <c r="S181">
        <f t="shared" si="40"/>
        <v>3693972.0009398311</v>
      </c>
      <c r="T181">
        <f t="shared" si="43"/>
        <v>0.99610746394599103</v>
      </c>
      <c r="U181">
        <f t="shared" si="44"/>
        <v>3.9077471004875797E-3</v>
      </c>
      <c r="V181">
        <f t="shared" si="41"/>
        <v>3536771.0806604009</v>
      </c>
      <c r="W181">
        <f t="shared" si="45"/>
        <v>0</v>
      </c>
      <c r="X181">
        <f t="shared" si="46"/>
        <v>0</v>
      </c>
      <c r="Y181">
        <f t="shared" si="47"/>
        <v>3602289.8607869251</v>
      </c>
      <c r="Z181">
        <f t="shared" si="48"/>
        <v>0</v>
      </c>
      <c r="AA181">
        <f t="shared" si="49"/>
        <v>0</v>
      </c>
      <c r="AB181">
        <f t="shared" si="50"/>
        <v>20722.202634091598</v>
      </c>
      <c r="AC181">
        <f t="shared" si="51"/>
        <v>298.82915237505586</v>
      </c>
      <c r="AD181" t="b">
        <f t="shared" si="52"/>
        <v>1</v>
      </c>
      <c r="AE181" t="b">
        <f>AND(ABS(AA181-(AA180+W181-Z181))&lt;=0.000000000001*(AA180+ABS(W181)+Z181),IF(A181&gt;group!$AJ$65,AA181=0,TRUE))</f>
        <v>1</v>
      </c>
      <c r="AF181" t="b">
        <f t="shared" si="53"/>
        <v>1</v>
      </c>
      <c r="AG181" t="b">
        <f>IF(S181&gt;0,IF(group!$AJ$38&gt;0,ABS(AB181/S181-group!$AJ$38/S2)&lt;=0.000000000001*MAX(ABS(AB181/S181),ABS(group!$AJ$38/S2)),TRUE),AB181=0)</f>
        <v>1</v>
      </c>
    </row>
    <row r="182" spans="1:33" x14ac:dyDescent="0.35">
      <c r="A182">
        <v>180</v>
      </c>
      <c r="B182">
        <f>'REC-21'!U182+'REC-22'!U182</f>
        <v>3899158.2491154354</v>
      </c>
      <c r="C182">
        <f>'REC-21'!Y182+'REC-22'!Y182</f>
        <v>187140.04951204121</v>
      </c>
      <c r="D182">
        <f t="shared" si="36"/>
        <v>4086298.2986274767</v>
      </c>
      <c r="E182">
        <f>'REC-21'!T182+'REC-22'!T182</f>
        <v>69539.872067923323</v>
      </c>
      <c r="F182">
        <f>'OLD-21'!U182+'OLD-22'!U182</f>
        <v>3274040.2772819437</v>
      </c>
      <c r="G182">
        <f>'OLD-21'!Y182+'OLD-22'!Y182</f>
        <v>163284.59716080775</v>
      </c>
      <c r="H182">
        <f t="shared" si="37"/>
        <v>3437324.8744427515</v>
      </c>
      <c r="I182">
        <f>'OLD-21'!T182+'OLD-22'!T182</f>
        <v>62683.678559755877</v>
      </c>
      <c r="J182">
        <f>'NEW-21'!U182+'NEW-22'!U182</f>
        <v>3381124.8504562881</v>
      </c>
      <c r="K182">
        <f>'NEW-21'!Y182+'NEW-22'!Y182</f>
        <v>166494.54822599306</v>
      </c>
      <c r="L182">
        <f t="shared" si="38"/>
        <v>3547619.3986822814</v>
      </c>
      <c r="M182">
        <f>'NEW-21'!T182+'NEW-22'!T182</f>
        <v>63046.052170673982</v>
      </c>
      <c r="N182">
        <f>'CUR-21'!U182+'CUR-22'!U182</f>
        <v>3471321.063756899</v>
      </c>
      <c r="O182">
        <f>'CUR-21'!Y182+'CUR-22'!Y182</f>
        <v>169701.30380486062</v>
      </c>
      <c r="P182">
        <f t="shared" si="39"/>
        <v>3641022.3675617594</v>
      </c>
      <c r="Q182">
        <f>'CUR-21'!T182+'CUR-22'!T182</f>
        <v>64874.267936723336</v>
      </c>
      <c r="R182">
        <f t="shared" si="42"/>
        <v>64874.267936723336</v>
      </c>
      <c r="S182">
        <f t="shared" si="40"/>
        <v>3641022.3675617594</v>
      </c>
      <c r="T182">
        <f t="shared" si="43"/>
        <v>0.99610660134017892</v>
      </c>
      <c r="U182">
        <f t="shared" si="44"/>
        <v>3.9086164619155372E-3</v>
      </c>
      <c r="V182">
        <f t="shared" si="41"/>
        <v>3485467.125759962</v>
      </c>
      <c r="W182">
        <f t="shared" si="45"/>
        <v>0</v>
      </c>
      <c r="X182">
        <f t="shared" si="46"/>
        <v>0</v>
      </c>
      <c r="Y182">
        <f t="shared" si="47"/>
        <v>3550341.3936966853</v>
      </c>
      <c r="Z182">
        <f t="shared" si="48"/>
        <v>0</v>
      </c>
      <c r="AA182">
        <f t="shared" si="49"/>
        <v>0</v>
      </c>
      <c r="AB182">
        <f t="shared" si="50"/>
        <v>20425.169242397751</v>
      </c>
      <c r="AC182">
        <f t="shared" si="51"/>
        <v>297.03339169384708</v>
      </c>
      <c r="AD182" t="b">
        <f t="shared" si="52"/>
        <v>1</v>
      </c>
      <c r="AE182" t="b">
        <f>AND(ABS(AA182-(AA181+W182-Z182))&lt;=0.000000000001*(AA181+ABS(W182)+Z182),IF(A182&gt;group!$AJ$65,AA182=0,TRUE))</f>
        <v>1</v>
      </c>
      <c r="AF182" t="b">
        <f t="shared" si="53"/>
        <v>1</v>
      </c>
      <c r="AG182" t="b">
        <f>IF(S182&gt;0,IF(group!$AJ$38&gt;0,ABS(AB182/S182-group!$AJ$38/S2)&lt;=0.000000000001*MAX(ABS(AB182/S182),ABS(group!$AJ$38/S2)),TRUE),AB182=0)</f>
        <v>1</v>
      </c>
    </row>
    <row r="183" spans="1:33" x14ac:dyDescent="0.35">
      <c r="A183">
        <v>181</v>
      </c>
      <c r="B183">
        <f>'REC-21'!U183+'REC-22'!U183</f>
        <v>3843552.3730324563</v>
      </c>
      <c r="C183">
        <f>'REC-21'!Y183+'REC-22'!Y183</f>
        <v>185003.36730779646</v>
      </c>
      <c r="D183">
        <f t="shared" si="36"/>
        <v>4028555.7403402529</v>
      </c>
      <c r="E183">
        <f>'REC-21'!T183+'REC-22'!T183</f>
        <v>69575.338068487064</v>
      </c>
      <c r="F183">
        <f>'OLD-21'!U183+'OLD-22'!U183</f>
        <v>3223091.6777908397</v>
      </c>
      <c r="G183">
        <f>'OLD-21'!Y183+'OLD-22'!Y183</f>
        <v>161202.46890695213</v>
      </c>
      <c r="H183">
        <f t="shared" si="37"/>
        <v>3384294.1466977918</v>
      </c>
      <c r="I183">
        <f>'OLD-21'!T183+'OLD-22'!T183</f>
        <v>62664.22298752614</v>
      </c>
      <c r="J183">
        <f>'NEW-21'!U183+'NEW-22'!U183</f>
        <v>3330184.3645502944</v>
      </c>
      <c r="K183">
        <f>'NEW-21'!Y183+'NEW-22'!Y183</f>
        <v>164457.08341634451</v>
      </c>
      <c r="L183">
        <f t="shared" si="38"/>
        <v>3494641.447966639</v>
      </c>
      <c r="M183">
        <f>'NEW-21'!T183+'NEW-22'!T183</f>
        <v>63044.802053291001</v>
      </c>
      <c r="N183">
        <f>'CUR-21'!U183+'CUR-22'!U183</f>
        <v>3420068.5386969587</v>
      </c>
      <c r="O183">
        <f>'CUR-21'!Y183+'CUR-22'!Y183</f>
        <v>167684.91345263558</v>
      </c>
      <c r="P183">
        <f t="shared" si="39"/>
        <v>3587753.4521495942</v>
      </c>
      <c r="Q183">
        <f>'CUR-21'!T183+'CUR-22'!T183</f>
        <v>65040.775010026809</v>
      </c>
      <c r="R183">
        <f t="shared" si="42"/>
        <v>65040.775010026809</v>
      </c>
      <c r="S183">
        <f t="shared" si="40"/>
        <v>3587753.4521495942</v>
      </c>
      <c r="T183">
        <f t="shared" si="43"/>
        <v>0.99610576335120882</v>
      </c>
      <c r="U183">
        <f t="shared" si="44"/>
        <v>3.909461015153326E-3</v>
      </c>
      <c r="V183">
        <f t="shared" si="41"/>
        <v>3433798.3742233953</v>
      </c>
      <c r="W183">
        <f t="shared" si="45"/>
        <v>0</v>
      </c>
      <c r="X183">
        <f t="shared" si="46"/>
        <v>0</v>
      </c>
      <c r="Y183">
        <f t="shared" si="47"/>
        <v>3498839.1492334222</v>
      </c>
      <c r="Z183">
        <f t="shared" si="48"/>
        <v>0</v>
      </c>
      <c r="AA183">
        <f t="shared" si="49"/>
        <v>0</v>
      </c>
      <c r="AB183">
        <f t="shared" si="50"/>
        <v>20126.344763222402</v>
      </c>
      <c r="AC183">
        <f t="shared" si="51"/>
        <v>298.82447917534955</v>
      </c>
      <c r="AD183" t="b">
        <f t="shared" si="52"/>
        <v>1</v>
      </c>
      <c r="AE183" t="b">
        <f>AND(ABS(AA183-(AA182+W183-Z183))&lt;=0.000000000001*(AA182+ABS(W183)+Z183),IF(A183&gt;group!$AJ$65,AA183=0,TRUE))</f>
        <v>1</v>
      </c>
      <c r="AF183" t="b">
        <f t="shared" si="53"/>
        <v>1</v>
      </c>
      <c r="AG183" t="b">
        <f>IF(S183&gt;0,IF(group!$AJ$38&gt;0,ABS(AB183/S183-group!$AJ$38/S2)&lt;=0.000000000001*MAX(ABS(AB183/S183),ABS(group!$AJ$38/S2)),TRUE),AB183=0)</f>
        <v>1</v>
      </c>
    </row>
    <row r="184" spans="1:33" x14ac:dyDescent="0.35">
      <c r="A184">
        <v>182</v>
      </c>
      <c r="B184">
        <f>'REC-21'!U184+'REC-22'!U184</f>
        <v>3788409.4779558936</v>
      </c>
      <c r="C184">
        <f>'REC-21'!Y184+'REC-22'!Y184</f>
        <v>182899.60788303649</v>
      </c>
      <c r="D184">
        <f t="shared" si="36"/>
        <v>3971309.0858389302</v>
      </c>
      <c r="E184">
        <f>'REC-21'!T184+'REC-22'!T184</f>
        <v>68912.98896838307</v>
      </c>
      <c r="F184">
        <f>'OLD-21'!U184+'OLD-22'!U184</f>
        <v>3172629.0088341143</v>
      </c>
      <c r="G184">
        <f>'OLD-21'!Y184+'OLD-22'!Y184</f>
        <v>159154.89005081396</v>
      </c>
      <c r="H184">
        <f t="shared" si="37"/>
        <v>3331783.8988849283</v>
      </c>
      <c r="I184">
        <f>'OLD-21'!T184+'OLD-22'!T184</f>
        <v>61994.442581122305</v>
      </c>
      <c r="J184">
        <f>'NEW-21'!U184+'NEW-22'!U184</f>
        <v>3279706.110475949</v>
      </c>
      <c r="K184">
        <f>'NEW-21'!Y184+'NEW-22'!Y184</f>
        <v>162452.47458657954</v>
      </c>
      <c r="L184">
        <f t="shared" si="38"/>
        <v>3442158.5850625285</v>
      </c>
      <c r="M184">
        <f>'NEW-21'!T184+'NEW-22'!T184</f>
        <v>62398.679794686454</v>
      </c>
      <c r="N184">
        <f>'CUR-21'!U184+'CUR-22'!U184</f>
        <v>3369275.8780402355</v>
      </c>
      <c r="O184">
        <f>'CUR-21'!Y184+'CUR-22'!Y184</f>
        <v>165700.79742938303</v>
      </c>
      <c r="P184">
        <f t="shared" si="39"/>
        <v>3534976.6754696183</v>
      </c>
      <c r="Q184">
        <f>'CUR-21'!T184+'CUR-22'!T184</f>
        <v>64376.574178490919</v>
      </c>
      <c r="R184">
        <f t="shared" si="42"/>
        <v>64376.574178490919</v>
      </c>
      <c r="S184">
        <f t="shared" si="40"/>
        <v>3534976.6754696183</v>
      </c>
      <c r="T184">
        <f t="shared" si="43"/>
        <v>0.99610494962986162</v>
      </c>
      <c r="U184">
        <f t="shared" si="44"/>
        <v>3.9102811120310665E-3</v>
      </c>
      <c r="V184">
        <f t="shared" si="41"/>
        <v>3382597.1864680862</v>
      </c>
      <c r="W184">
        <f t="shared" si="45"/>
        <v>0</v>
      </c>
      <c r="X184">
        <f t="shared" si="46"/>
        <v>0</v>
      </c>
      <c r="Y184">
        <f t="shared" si="47"/>
        <v>3446973.760646577</v>
      </c>
      <c r="Z184">
        <f t="shared" si="48"/>
        <v>0</v>
      </c>
      <c r="AA184">
        <f t="shared" si="49"/>
        <v>0</v>
      </c>
      <c r="AB184">
        <f t="shared" si="50"/>
        <v>19830.281051732869</v>
      </c>
      <c r="AC184">
        <f t="shared" si="51"/>
        <v>296.06371148953258</v>
      </c>
      <c r="AD184" t="b">
        <f t="shared" si="52"/>
        <v>1</v>
      </c>
      <c r="AE184" t="b">
        <f>AND(ABS(AA184-(AA183+W184-Z184))&lt;=0.000000000001*(AA183+ABS(W184)+Z184),IF(A184&gt;group!$AJ$65,AA184=0,TRUE))</f>
        <v>1</v>
      </c>
      <c r="AF184" t="b">
        <f t="shared" si="53"/>
        <v>1</v>
      </c>
      <c r="AG184" t="b">
        <f>IF(S184&gt;0,IF(group!$AJ$38&gt;0,ABS(AB184/S184-group!$AJ$38/S2)&lt;=0.000000000001*MAX(ABS(AB184/S184),ABS(group!$AJ$38/S2)),TRUE),AB184=0)</f>
        <v>1</v>
      </c>
    </row>
    <row r="185" spans="1:33" x14ac:dyDescent="0.35">
      <c r="A185">
        <v>183</v>
      </c>
      <c r="B185">
        <f>'REC-21'!U185+'REC-22'!U185</f>
        <v>3733724.6600229973</v>
      </c>
      <c r="C185">
        <f>'REC-21'!Y185+'REC-22'!Y185</f>
        <v>180828.53230610536</v>
      </c>
      <c r="D185">
        <f t="shared" si="36"/>
        <v>3914553.1923291027</v>
      </c>
      <c r="E185">
        <f>'REC-21'!T185+'REC-22'!T185</f>
        <v>68257.008401643208</v>
      </c>
      <c r="F185">
        <f>'OLD-21'!U185+'OLD-22'!U185</f>
        <v>3122646.6607502894</v>
      </c>
      <c r="G185">
        <f>'OLD-21'!Y185+'OLD-22'!Y185</f>
        <v>157141.56533184822</v>
      </c>
      <c r="H185">
        <f t="shared" si="37"/>
        <v>3279788.2260821378</v>
      </c>
      <c r="I185">
        <f>'OLD-21'!T185+'OLD-22'!T185</f>
        <v>61331.89274855594</v>
      </c>
      <c r="J185">
        <f>'NEW-21'!U185+'NEW-22'!U185</f>
        <v>3229684.9337695842</v>
      </c>
      <c r="K185">
        <f>'NEW-21'!Y185+'NEW-22'!Y185</f>
        <v>160480.45777412137</v>
      </c>
      <c r="L185">
        <f t="shared" si="38"/>
        <v>3390165.3915437055</v>
      </c>
      <c r="M185">
        <f>'NEW-21'!T185+'NEW-22'!T185</f>
        <v>61759.244960238961</v>
      </c>
      <c r="N185">
        <f>'CUR-21'!U185+'CUR-22'!U185</f>
        <v>3318937.8896483253</v>
      </c>
      <c r="O185">
        <f>'CUR-21'!Y185+'CUR-22'!Y185</f>
        <v>163748.70427751425</v>
      </c>
      <c r="P185">
        <f t="shared" si="39"/>
        <v>3482686.5939258393</v>
      </c>
      <c r="Q185">
        <f>'CUR-21'!T185+'CUR-22'!T185</f>
        <v>63719.224518220035</v>
      </c>
      <c r="R185">
        <f t="shared" si="42"/>
        <v>63719.224518220035</v>
      </c>
      <c r="S185">
        <f t="shared" si="40"/>
        <v>3482686.5939258393</v>
      </c>
      <c r="T185">
        <f t="shared" si="43"/>
        <v>0.99610415983102096</v>
      </c>
      <c r="U185">
        <f t="shared" si="44"/>
        <v>3.9110771002501821E-3</v>
      </c>
      <c r="V185">
        <f t="shared" si="41"/>
        <v>3331858.3495453731</v>
      </c>
      <c r="W185">
        <f t="shared" si="45"/>
        <v>0</v>
      </c>
      <c r="X185">
        <f t="shared" si="46"/>
        <v>0</v>
      </c>
      <c r="Y185">
        <f t="shared" si="47"/>
        <v>3395577.5740635931</v>
      </c>
      <c r="Z185">
        <f t="shared" si="48"/>
        <v>0</v>
      </c>
      <c r="AA185">
        <f t="shared" si="49"/>
        <v>0</v>
      </c>
      <c r="AB185">
        <f t="shared" si="50"/>
        <v>19536.947570800239</v>
      </c>
      <c r="AC185">
        <f t="shared" si="51"/>
        <v>293.33348093262975</v>
      </c>
      <c r="AD185" t="b">
        <f t="shared" si="52"/>
        <v>1</v>
      </c>
      <c r="AE185" t="b">
        <f>AND(ABS(AA185-(AA184+W185-Z185))&lt;=0.000000000001*(AA184+ABS(W185)+Z185),IF(A185&gt;group!$AJ$65,AA185=0,TRUE))</f>
        <v>1</v>
      </c>
      <c r="AF185" t="b">
        <f t="shared" si="53"/>
        <v>1</v>
      </c>
      <c r="AG185" t="b">
        <f>IF(S185&gt;0,IF(group!$AJ$38&gt;0,ABS(AB185/S185-group!$AJ$38/S2)&lt;=0.000000000001*MAX(ABS(AB185/S185),ABS(group!$AJ$38/S2)),TRUE),AB185=0)</f>
        <v>1</v>
      </c>
    </row>
    <row r="186" spans="1:33" x14ac:dyDescent="0.35">
      <c r="A186">
        <v>184</v>
      </c>
      <c r="B186">
        <f>'REC-21'!U186+'REC-22'!U186</f>
        <v>3679493.0667486442</v>
      </c>
      <c r="C186">
        <f>'REC-21'!Y186+'REC-22'!Y186</f>
        <v>178789.90479022474</v>
      </c>
      <c r="D186">
        <f t="shared" si="36"/>
        <v>3858282.9715388687</v>
      </c>
      <c r="E186">
        <f>'REC-21'!T186+'REC-22'!T186</f>
        <v>67607.334560961681</v>
      </c>
      <c r="F186">
        <f>'OLD-21'!U186+'OLD-22'!U186</f>
        <v>3073139.0878297323</v>
      </c>
      <c r="G186">
        <f>'OLD-21'!Y186+'OLD-22'!Y186</f>
        <v>155162.2034427576</v>
      </c>
      <c r="H186">
        <f t="shared" si="37"/>
        <v>3228301.2912724898</v>
      </c>
      <c r="I186">
        <f>'OLD-21'!T186+'OLD-22'!T186</f>
        <v>60676.494695890564</v>
      </c>
      <c r="J186">
        <f>'NEW-21'!U186+'NEW-22'!U186</f>
        <v>3180115.7366240816</v>
      </c>
      <c r="K186">
        <f>'NEW-21'!Y186+'NEW-22'!Y186</f>
        <v>158540.77249565511</v>
      </c>
      <c r="L186">
        <f t="shared" si="38"/>
        <v>3338656.509119737</v>
      </c>
      <c r="M186">
        <f>'NEW-21'!T186+'NEW-22'!T186</f>
        <v>61126.427690079494</v>
      </c>
      <c r="N186">
        <f>'CUR-21'!U186+'CUR-22'!U186</f>
        <v>3269049.4385938244</v>
      </c>
      <c r="O186">
        <f>'CUR-21'!Y186+'CUR-22'!Y186</f>
        <v>161828.38603136764</v>
      </c>
      <c r="P186">
        <f t="shared" si="39"/>
        <v>3430877.8246251922</v>
      </c>
      <c r="Q186">
        <f>'CUR-21'!T186+'CUR-22'!T186</f>
        <v>63068.654686201786</v>
      </c>
      <c r="R186">
        <f t="shared" si="42"/>
        <v>63068.654686201786</v>
      </c>
      <c r="S186">
        <f t="shared" si="40"/>
        <v>3430877.8246251922</v>
      </c>
      <c r="T186">
        <f t="shared" si="43"/>
        <v>0.99610339361362898</v>
      </c>
      <c r="U186">
        <f t="shared" si="44"/>
        <v>3.9118493234271412E-3</v>
      </c>
      <c r="V186">
        <f t="shared" si="41"/>
        <v>3281576.7076154319</v>
      </c>
      <c r="W186">
        <f t="shared" si="45"/>
        <v>0</v>
      </c>
      <c r="X186">
        <f t="shared" si="46"/>
        <v>0</v>
      </c>
      <c r="Y186">
        <f t="shared" si="47"/>
        <v>3344645.3623016337</v>
      </c>
      <c r="Z186">
        <f t="shared" si="48"/>
        <v>0</v>
      </c>
      <c r="AA186">
        <f t="shared" si="49"/>
        <v>0</v>
      </c>
      <c r="AB186">
        <f t="shared" si="50"/>
        <v>19246.314123822904</v>
      </c>
      <c r="AC186">
        <f t="shared" si="51"/>
        <v>290.63344697733555</v>
      </c>
      <c r="AD186" t="b">
        <f t="shared" si="52"/>
        <v>1</v>
      </c>
      <c r="AE186" t="b">
        <f>AND(ABS(AA186-(AA185+W186-Z186))&lt;=0.000000000001*(AA185+ABS(W186)+Z186),IF(A186&gt;group!$AJ$65,AA186=0,TRUE))</f>
        <v>1</v>
      </c>
      <c r="AF186" t="b">
        <f t="shared" si="53"/>
        <v>1</v>
      </c>
      <c r="AG186" t="b">
        <f>IF(S186&gt;0,IF(group!$AJ$38&gt;0,ABS(AB186/S186-group!$AJ$38/S2)&lt;=0.000000000001*MAX(ABS(AB186/S186),ABS(group!$AJ$38/S2)),TRUE),AB186=0)</f>
        <v>1</v>
      </c>
    </row>
    <row r="187" spans="1:33" x14ac:dyDescent="0.35">
      <c r="A187">
        <v>185</v>
      </c>
      <c r="B187">
        <f>'REC-21'!U187+'REC-22'!U187</f>
        <v>3625709.8964103921</v>
      </c>
      <c r="C187">
        <f>'REC-21'!Y187+'REC-22'!Y187</f>
        <v>176783.49265544384</v>
      </c>
      <c r="D187">
        <f t="shared" si="36"/>
        <v>3802493.3890658361</v>
      </c>
      <c r="E187">
        <f>'REC-21'!T187+'REC-22'!T187</f>
        <v>66963.906244042766</v>
      </c>
      <c r="F187">
        <f>'OLD-21'!U187+'OLD-22'!U187</f>
        <v>3024100.8075195812</v>
      </c>
      <c r="G187">
        <f>'OLD-21'!Y187+'OLD-22'!Y187</f>
        <v>153216.51697987801</v>
      </c>
      <c r="H187">
        <f t="shared" si="37"/>
        <v>3177317.324499459</v>
      </c>
      <c r="I187">
        <f>'OLD-21'!T187+'OLD-22'!T187</f>
        <v>60028.17049532861</v>
      </c>
      <c r="J187">
        <f>'NEW-21'!U187+'NEW-22'!U187</f>
        <v>3130993.4772013184</v>
      </c>
      <c r="K187">
        <f>'NEW-21'!Y187+'NEW-22'!Y187</f>
        <v>156633.16170459491</v>
      </c>
      <c r="L187">
        <f t="shared" si="38"/>
        <v>3287626.6389059131</v>
      </c>
      <c r="M187">
        <f>'NEW-21'!T187+'NEW-22'!T187</f>
        <v>60500.158860398995</v>
      </c>
      <c r="N187">
        <f>'CUR-21'!U187+'CUR-22'!U187</f>
        <v>3219605.4464537282</v>
      </c>
      <c r="O187">
        <f>'CUR-21'!Y187+'CUR-22'!Y187</f>
        <v>159939.59817436599</v>
      </c>
      <c r="P187">
        <f t="shared" si="39"/>
        <v>3379545.0446280944</v>
      </c>
      <c r="Q187">
        <f>'CUR-21'!T187+'CUR-22'!T187</f>
        <v>62424.794088917355</v>
      </c>
      <c r="R187">
        <f t="shared" si="42"/>
        <v>62424.794088917355</v>
      </c>
      <c r="S187">
        <f t="shared" si="40"/>
        <v>3379545.0446280944</v>
      </c>
      <c r="T187">
        <f t="shared" si="43"/>
        <v>0.99610265064064363</v>
      </c>
      <c r="U187">
        <f t="shared" si="44"/>
        <v>3.9125981211372007E-3</v>
      </c>
      <c r="V187">
        <f t="shared" si="41"/>
        <v>3231747.1612550337</v>
      </c>
      <c r="W187">
        <f t="shared" si="45"/>
        <v>0</v>
      </c>
      <c r="X187">
        <f t="shared" si="46"/>
        <v>0</v>
      </c>
      <c r="Y187">
        <f t="shared" si="47"/>
        <v>3294171.955343951</v>
      </c>
      <c r="Z187">
        <f t="shared" si="48"/>
        <v>0</v>
      </c>
      <c r="AA187">
        <f t="shared" si="49"/>
        <v>0</v>
      </c>
      <c r="AB187">
        <f t="shared" si="50"/>
        <v>18958.350850522384</v>
      </c>
      <c r="AC187">
        <f t="shared" si="51"/>
        <v>287.96327330052009</v>
      </c>
      <c r="AD187" t="b">
        <f t="shared" si="52"/>
        <v>1</v>
      </c>
      <c r="AE187" t="b">
        <f>AND(ABS(AA187-(AA186+W187-Z187))&lt;=0.000000000001*(AA186+ABS(W187)+Z187),IF(A187&gt;group!$AJ$65,AA187=0,TRUE))</f>
        <v>1</v>
      </c>
      <c r="AF187" t="b">
        <f t="shared" si="53"/>
        <v>1</v>
      </c>
      <c r="AG187" t="b">
        <f>IF(S187&gt;0,IF(group!$AJ$38&gt;0,ABS(AB187/S187-group!$AJ$38/S2)&lt;=0.000000000001*MAX(ABS(AB187/S187),ABS(group!$AJ$38/S2)),TRUE),AB187=0)</f>
        <v>1</v>
      </c>
    </row>
    <row r="188" spans="1:33" x14ac:dyDescent="0.35">
      <c r="A188">
        <v>186</v>
      </c>
      <c r="B188">
        <f>'REC-21'!U188+'REC-22'!U188</f>
        <v>3572370.3974419869</v>
      </c>
      <c r="C188">
        <f>'REC-21'!Y188+'REC-22'!Y188</f>
        <v>174809.06629117756</v>
      </c>
      <c r="D188">
        <f t="shared" si="36"/>
        <v>3747179.4637331646</v>
      </c>
      <c r="E188">
        <f>'REC-21'!T188+'REC-22'!T188</f>
        <v>66326.662847632455</v>
      </c>
      <c r="F188">
        <f>'OLD-21'!U188+'OLD-22'!U188</f>
        <v>2975526.3996395753</v>
      </c>
      <c r="G188">
        <f>'OLD-21'!Y188+'OLD-22'!Y188</f>
        <v>151304.2223943084</v>
      </c>
      <c r="H188">
        <f t="shared" si="37"/>
        <v>3126830.6220338838</v>
      </c>
      <c r="I188">
        <f>'OLD-21'!T188+'OLD-22'!T188</f>
        <v>59386.843075614903</v>
      </c>
      <c r="J188">
        <f>'NEW-21'!U188+'NEW-22'!U188</f>
        <v>3082313.1689539342</v>
      </c>
      <c r="K188">
        <f>'NEW-21'!Y188+'NEW-22'!Y188</f>
        <v>154757.37174919838</v>
      </c>
      <c r="L188">
        <f t="shared" si="38"/>
        <v>3237070.5407031327</v>
      </c>
      <c r="M188">
        <f>'NEW-21'!T188+'NEW-22'!T188</f>
        <v>59880.370075632454</v>
      </c>
      <c r="N188">
        <f>'CUR-21'!U188+'CUR-22'!U188</f>
        <v>3170600.8906125943</v>
      </c>
      <c r="O188">
        <f>'CUR-21'!Y188+'CUR-22'!Y188</f>
        <v>158082.09959683969</v>
      </c>
      <c r="P188">
        <f t="shared" si="39"/>
        <v>3328682.9902094342</v>
      </c>
      <c r="Q188">
        <f>'CUR-21'!T188+'CUR-22'!T188</f>
        <v>61787.572874403922</v>
      </c>
      <c r="R188">
        <f t="shared" si="42"/>
        <v>61787.572874403922</v>
      </c>
      <c r="S188">
        <f t="shared" si="40"/>
        <v>3328682.9902094342</v>
      </c>
      <c r="T188">
        <f t="shared" si="43"/>
        <v>0.99610193057899343</v>
      </c>
      <c r="U188">
        <f t="shared" si="44"/>
        <v>3.9133238289588146E-3</v>
      </c>
      <c r="V188">
        <f t="shared" si="41"/>
        <v>3182364.6667746757</v>
      </c>
      <c r="W188">
        <f t="shared" si="45"/>
        <v>0</v>
      </c>
      <c r="X188">
        <f t="shared" si="46"/>
        <v>0</v>
      </c>
      <c r="Y188">
        <f t="shared" si="47"/>
        <v>3244152.2396490797</v>
      </c>
      <c r="Z188">
        <f t="shared" si="48"/>
        <v>0</v>
      </c>
      <c r="AA188">
        <f t="shared" si="49"/>
        <v>0</v>
      </c>
      <c r="AB188">
        <f t="shared" si="50"/>
        <v>18673.028222797668</v>
      </c>
      <c r="AC188">
        <f t="shared" si="51"/>
        <v>285.32262772471586</v>
      </c>
      <c r="AD188" t="b">
        <f t="shared" si="52"/>
        <v>1</v>
      </c>
      <c r="AE188" t="b">
        <f>AND(ABS(AA188-(AA187+W188-Z188))&lt;=0.000000000001*(AA187+ABS(W188)+Z188),IF(A188&gt;group!$AJ$65,AA188=0,TRUE))</f>
        <v>1</v>
      </c>
      <c r="AF188" t="b">
        <f t="shared" si="53"/>
        <v>1</v>
      </c>
      <c r="AG188" t="b">
        <f>IF(S188&gt;0,IF(group!$AJ$38&gt;0,ABS(AB188/S188-group!$AJ$38/S2)&lt;=0.000000000001*MAX(ABS(AB188/S188),ABS(group!$AJ$38/S2)),TRUE),AB188=0)</f>
        <v>1</v>
      </c>
    </row>
    <row r="189" spans="1:33" x14ac:dyDescent="0.35">
      <c r="A189">
        <v>187</v>
      </c>
      <c r="B189">
        <f>'REC-21'!U189+'REC-22'!U189</f>
        <v>3519469.8678351985</v>
      </c>
      <c r="C189">
        <f>'REC-21'!Y189+'REC-22'!Y189</f>
        <v>172866.39911933136</v>
      </c>
      <c r="D189">
        <f t="shared" si="36"/>
        <v>3692336.26695453</v>
      </c>
      <c r="E189">
        <f>'REC-21'!T189+'REC-22'!T189</f>
        <v>65695.544361609529</v>
      </c>
      <c r="F189">
        <f>'OLD-21'!U189+'OLD-22'!U189</f>
        <v>2927410.5056086122</v>
      </c>
      <c r="G189">
        <f>'OLD-21'!Y189+'OLD-22'!Y189</f>
        <v>149425.0399437797</v>
      </c>
      <c r="H189">
        <f t="shared" si="37"/>
        <v>3076835.545552392</v>
      </c>
      <c r="I189">
        <f>'OLD-21'!T189+'OLD-22'!T189</f>
        <v>58752.436212547196</v>
      </c>
      <c r="J189">
        <f>'NEW-21'!U189+'NEW-22'!U189</f>
        <v>3034069.8799562668</v>
      </c>
      <c r="K189">
        <f>'NEW-21'!Y189+'NEW-22'!Y189</f>
        <v>152913.15233130241</v>
      </c>
      <c r="L189">
        <f t="shared" si="38"/>
        <v>3186983.0322875693</v>
      </c>
      <c r="M189">
        <f>'NEW-21'!T189+'NEW-22'!T189</f>
        <v>59266.99366072689</v>
      </c>
      <c r="N189">
        <f>'CUR-21'!U189+'CUR-22'!U189</f>
        <v>3122030.8035753416</v>
      </c>
      <c r="O189">
        <f>'CUR-21'!Y189+'CUR-22'!Y189</f>
        <v>156255.65255451098</v>
      </c>
      <c r="P189">
        <f t="shared" si="39"/>
        <v>3278286.4561298527</v>
      </c>
      <c r="Q189">
        <f>'CUR-21'!T189+'CUR-22'!T189</f>
        <v>61156.921924402028</v>
      </c>
      <c r="R189">
        <f t="shared" si="42"/>
        <v>61156.921924402028</v>
      </c>
      <c r="S189">
        <f t="shared" si="40"/>
        <v>3278286.4561298527</v>
      </c>
      <c r="T189">
        <f t="shared" si="43"/>
        <v>0.99610123309953658</v>
      </c>
      <c r="U189">
        <f t="shared" si="44"/>
        <v>3.9140267785151561E-3</v>
      </c>
      <c r="V189">
        <f t="shared" si="41"/>
        <v>3133424.235544926</v>
      </c>
      <c r="W189">
        <f t="shared" si="45"/>
        <v>0</v>
      </c>
      <c r="X189">
        <f t="shared" si="46"/>
        <v>0</v>
      </c>
      <c r="Y189">
        <f t="shared" si="47"/>
        <v>3194581.157469328</v>
      </c>
      <c r="Z189">
        <f t="shared" si="48"/>
        <v>0</v>
      </c>
      <c r="AA189">
        <f t="shared" si="49"/>
        <v>0</v>
      </c>
      <c r="AB189">
        <f t="shared" si="50"/>
        <v>18390.317040637303</v>
      </c>
      <c r="AC189">
        <f t="shared" si="51"/>
        <v>282.71118216036484</v>
      </c>
      <c r="AD189" t="b">
        <f t="shared" si="52"/>
        <v>1</v>
      </c>
      <c r="AE189" t="b">
        <f>AND(ABS(AA189-(AA188+W189-Z189))&lt;=0.000000000001*(AA188+ABS(W189)+Z189),IF(A189&gt;group!$AJ$65,AA189=0,TRUE))</f>
        <v>1</v>
      </c>
      <c r="AF189" t="b">
        <f t="shared" si="53"/>
        <v>1</v>
      </c>
      <c r="AG189" t="b">
        <f>IF(S189&gt;0,IF(group!$AJ$38&gt;0,ABS(AB189/S189-group!$AJ$38/S2)&lt;=0.000000000001*MAX(ABS(AB189/S189),ABS(group!$AJ$38/S2)),TRUE),AB189=0)</f>
        <v>1</v>
      </c>
    </row>
    <row r="190" spans="1:33" x14ac:dyDescent="0.35">
      <c r="A190">
        <v>188</v>
      </c>
      <c r="B190">
        <f>'REC-21'!U190+'REC-22'!U190</f>
        <v>3467003.6545498692</v>
      </c>
      <c r="C190">
        <f>'REC-21'!Y190+'REC-22'!Y190</f>
        <v>170955.26755799109</v>
      </c>
      <c r="D190">
        <f t="shared" si="36"/>
        <v>3637958.9221078604</v>
      </c>
      <c r="E190">
        <f>'REC-21'!T190+'REC-22'!T190</f>
        <v>65070.491363135152</v>
      </c>
      <c r="F190">
        <f>'OLD-21'!U190+'OLD-22'!U190</f>
        <v>2879747.8276818711</v>
      </c>
      <c r="G190">
        <f>'OLD-21'!Y190+'OLD-22'!Y190</f>
        <v>147578.6936452504</v>
      </c>
      <c r="H190">
        <f t="shared" si="37"/>
        <v>3027326.5213271216</v>
      </c>
      <c r="I190">
        <f>'OLD-21'!T190+'OLD-22'!T190</f>
        <v>58124.874519592515</v>
      </c>
      <c r="J190">
        <f>'NEW-21'!U190+'NEW-22'!U190</f>
        <v>2986258.7322443114</v>
      </c>
      <c r="K190">
        <f>'NEW-21'!Y190+'NEW-22'!Y190</f>
        <v>151100.25646568052</v>
      </c>
      <c r="L190">
        <f t="shared" si="38"/>
        <v>3137358.9887099918</v>
      </c>
      <c r="M190">
        <f>'NEW-21'!T190+'NEW-22'!T190</f>
        <v>58659.962653491595</v>
      </c>
      <c r="N190">
        <f>'CUR-21'!U190+'CUR-22'!U190</f>
        <v>3073890.2722895183</v>
      </c>
      <c r="O190">
        <f>'CUR-21'!Y190+'CUR-22'!Y190</f>
        <v>154460.02262761482</v>
      </c>
      <c r="P190">
        <f t="shared" si="39"/>
        <v>3228350.2949171332</v>
      </c>
      <c r="Q190">
        <f>'CUR-21'!T190+'CUR-22'!T190</f>
        <v>60532.772846586391</v>
      </c>
      <c r="R190">
        <f t="shared" si="42"/>
        <v>60532.772846586391</v>
      </c>
      <c r="S190">
        <f t="shared" si="40"/>
        <v>3228350.2949171332</v>
      </c>
      <c r="T190">
        <f t="shared" si="43"/>
        <v>0.99610055787701834</v>
      </c>
      <c r="U190">
        <f t="shared" si="44"/>
        <v>3.9147072975167507E-3</v>
      </c>
      <c r="V190">
        <f t="shared" si="41"/>
        <v>3084920.9333318416</v>
      </c>
      <c r="W190">
        <f t="shared" si="45"/>
        <v>0</v>
      </c>
      <c r="X190">
        <f t="shared" si="46"/>
        <v>0</v>
      </c>
      <c r="Y190">
        <f t="shared" si="47"/>
        <v>3145453.7061784281</v>
      </c>
      <c r="Z190">
        <f t="shared" si="48"/>
        <v>0</v>
      </c>
      <c r="AA190">
        <f t="shared" si="49"/>
        <v>0</v>
      </c>
      <c r="AB190">
        <f t="shared" si="50"/>
        <v>18110.188428088164</v>
      </c>
      <c r="AC190">
        <f t="shared" si="51"/>
        <v>280.12861254913878</v>
      </c>
      <c r="AD190" t="b">
        <f t="shared" si="52"/>
        <v>1</v>
      </c>
      <c r="AE190" t="b">
        <f>AND(ABS(AA190-(AA189+W190-Z190))&lt;=0.000000000001*(AA189+ABS(W190)+Z190),IF(A190&gt;group!$AJ$65,AA190=0,TRUE))</f>
        <v>1</v>
      </c>
      <c r="AF190" t="b">
        <f t="shared" si="53"/>
        <v>1</v>
      </c>
      <c r="AG190" t="b">
        <f>IF(S190&gt;0,IF(group!$AJ$38&gt;0,ABS(AB190/S190-group!$AJ$38/S2)&lt;=0.000000000001*MAX(ABS(AB190/S190),ABS(group!$AJ$38/S2)),TRUE),AB190=0)</f>
        <v>1</v>
      </c>
    </row>
    <row r="191" spans="1:33" x14ac:dyDescent="0.35">
      <c r="A191">
        <v>189</v>
      </c>
      <c r="B191">
        <f>'REC-21'!U191+'REC-22'!U191</f>
        <v>3414967.1529320092</v>
      </c>
      <c r="C191">
        <f>'REC-21'!Y191+'REC-22'!Y191</f>
        <v>168867.89187391891</v>
      </c>
      <c r="D191">
        <f t="shared" si="36"/>
        <v>3583835.0448059281</v>
      </c>
      <c r="E191">
        <f>'REC-21'!T191+'REC-22'!T191</f>
        <v>64451.445010860713</v>
      </c>
      <c r="F191">
        <f>'OLD-21'!U191+'OLD-22'!U191</f>
        <v>2832533.1281983377</v>
      </c>
      <c r="G191">
        <f>'OLD-21'!Y191+'OLD-22'!Y191</f>
        <v>145572.65288842941</v>
      </c>
      <c r="H191">
        <f t="shared" si="37"/>
        <v>2978105.7810867671</v>
      </c>
      <c r="I191">
        <f>'OLD-21'!T191+'OLD-22'!T191</f>
        <v>57504.083438608373</v>
      </c>
      <c r="J191">
        <f>'NEW-21'!U191+'NEW-22'!U191</f>
        <v>2938874.9011645657</v>
      </c>
      <c r="K191">
        <f>'NEW-21'!Y191+'NEW-22'!Y191</f>
        <v>149126.87941917832</v>
      </c>
      <c r="L191">
        <f t="shared" si="38"/>
        <v>3088001.7805837439</v>
      </c>
      <c r="M191">
        <f>'NEW-21'!T191+'NEW-22'!T191</f>
        <v>58059.210797030551</v>
      </c>
      <c r="N191">
        <f>'CUR-21'!U191+'CUR-22'!U191</f>
        <v>3026174.4374768999</v>
      </c>
      <c r="O191">
        <f>'CUR-21'!Y191+'CUR-22'!Y191</f>
        <v>152506.18122027454</v>
      </c>
      <c r="P191">
        <f t="shared" si="39"/>
        <v>3178680.6186971744</v>
      </c>
      <c r="Q191">
        <f>'CUR-21'!T191+'CUR-22'!T191</f>
        <v>59915.057966879889</v>
      </c>
      <c r="R191">
        <f t="shared" si="42"/>
        <v>59915.057966879889</v>
      </c>
      <c r="S191">
        <f t="shared" si="40"/>
        <v>3178680.6186971744</v>
      </c>
      <c r="T191">
        <f t="shared" si="43"/>
        <v>0.99609990459002851</v>
      </c>
      <c r="U191">
        <f t="shared" si="44"/>
        <v>3.9153657098047745E-3</v>
      </c>
      <c r="V191">
        <f t="shared" si="41"/>
        <v>3036849.8796413234</v>
      </c>
      <c r="W191">
        <f t="shared" si="45"/>
        <v>0</v>
      </c>
      <c r="X191">
        <f t="shared" si="46"/>
        <v>0</v>
      </c>
      <c r="Y191">
        <f t="shared" si="47"/>
        <v>3096764.9376082034</v>
      </c>
      <c r="Z191">
        <f t="shared" si="48"/>
        <v>0</v>
      </c>
      <c r="AA191">
        <f t="shared" si="49"/>
        <v>0</v>
      </c>
      <c r="AB191">
        <f t="shared" si="50"/>
        <v>17831.554725629714</v>
      </c>
      <c r="AC191">
        <f t="shared" si="51"/>
        <v>278.63370245844999</v>
      </c>
      <c r="AD191" t="b">
        <f t="shared" si="52"/>
        <v>1</v>
      </c>
      <c r="AE191" t="b">
        <f>AND(ABS(AA191-(AA190+W191-Z191))&lt;=0.000000000001*(AA190+ABS(W191)+Z191),IF(A191&gt;group!$AJ$65,AA191=0,TRUE))</f>
        <v>1</v>
      </c>
      <c r="AF191" t="b">
        <f t="shared" si="53"/>
        <v>1</v>
      </c>
      <c r="AG191" t="b">
        <f>IF(S191&gt;0,IF(group!$AJ$38&gt;0,ABS(AB191/S191-group!$AJ$38/S2)&lt;=0.000000000001*MAX(ABS(AB191/S191),ABS(group!$AJ$38/S2)),TRUE),AB191=0)</f>
        <v>1</v>
      </c>
    </row>
    <row r="192" spans="1:33" x14ac:dyDescent="0.35">
      <c r="A192">
        <v>190</v>
      </c>
      <c r="B192">
        <f>'REC-21'!U192+'REC-22'!U192</f>
        <v>3363408.2387472834</v>
      </c>
      <c r="C192">
        <f>'REC-21'!Y192+'REC-22'!Y192</f>
        <v>166814.51097198646</v>
      </c>
      <c r="D192">
        <f t="shared" si="36"/>
        <v>3530222.7497192696</v>
      </c>
      <c r="E192">
        <f>'REC-21'!T192+'REC-22'!T192</f>
        <v>63786.494465534917</v>
      </c>
      <c r="F192">
        <f>'OLD-21'!U192+'OLD-22'!U192</f>
        <v>2785812.6502119619</v>
      </c>
      <c r="G192">
        <f>'OLD-21'!Y192+'OLD-22'!Y192</f>
        <v>143601.91327783235</v>
      </c>
      <c r="H192">
        <f t="shared" si="37"/>
        <v>2929414.5634897943</v>
      </c>
      <c r="I192">
        <f>'OLD-21'!T192+'OLD-22'!T192</f>
        <v>56839.149081188742</v>
      </c>
      <c r="J192">
        <f>'NEW-21'!U192+'NEW-22'!U192</f>
        <v>2891963.7518211622</v>
      </c>
      <c r="K192">
        <f>'NEW-21'!Y192+'NEW-22'!Y192</f>
        <v>147187.21187084494</v>
      </c>
      <c r="L192">
        <f t="shared" si="38"/>
        <v>3039150.9636920071</v>
      </c>
      <c r="M192">
        <f>'NEW-21'!T192+'NEW-22'!T192</f>
        <v>57415.112309585893</v>
      </c>
      <c r="N192">
        <f>'CUR-21'!U192+'CUR-22'!U192</f>
        <v>2978928.6815005187</v>
      </c>
      <c r="O192">
        <f>'CUR-21'!Y192+'CUR-22'!Y192</f>
        <v>150585.43589506479</v>
      </c>
      <c r="P192">
        <f t="shared" si="39"/>
        <v>3129514.1173955835</v>
      </c>
      <c r="Q192">
        <f>'CUR-21'!T192+'CUR-22'!T192</f>
        <v>59254.150099179678</v>
      </c>
      <c r="R192">
        <f t="shared" si="42"/>
        <v>59254.150099179678</v>
      </c>
      <c r="S192">
        <f t="shared" si="40"/>
        <v>3129514.1173955835</v>
      </c>
      <c r="T192">
        <f t="shared" si="43"/>
        <v>0.99609927292096068</v>
      </c>
      <c r="U192">
        <f t="shared" si="44"/>
        <v>3.9160023353905782E-3</v>
      </c>
      <c r="V192">
        <f t="shared" si="41"/>
        <v>2989256.0013728798</v>
      </c>
      <c r="W192">
        <f t="shared" si="45"/>
        <v>0</v>
      </c>
      <c r="X192">
        <f t="shared" si="46"/>
        <v>0</v>
      </c>
      <c r="Y192">
        <f t="shared" si="47"/>
        <v>3048510.1514720595</v>
      </c>
      <c r="Z192">
        <f t="shared" si="48"/>
        <v>0</v>
      </c>
      <c r="AA192">
        <f t="shared" si="49"/>
        <v>0</v>
      </c>
      <c r="AB192">
        <f t="shared" si="50"/>
        <v>17555.74370093281</v>
      </c>
      <c r="AC192">
        <f t="shared" si="51"/>
        <v>275.8110246969045</v>
      </c>
      <c r="AD192" t="b">
        <f t="shared" si="52"/>
        <v>1</v>
      </c>
      <c r="AE192" t="b">
        <f>AND(ABS(AA192-(AA191+W192-Z192))&lt;=0.000000000001*(AA191+ABS(W192)+Z192),IF(A192&gt;group!$AJ$65,AA192=0,TRUE))</f>
        <v>1</v>
      </c>
      <c r="AF192" t="b">
        <f t="shared" si="53"/>
        <v>1</v>
      </c>
      <c r="AG192" t="b">
        <f>IF(S192&gt;0,IF(group!$AJ$38&gt;0,ABS(AB192/S192-group!$AJ$38/S2)&lt;=0.000000000001*MAX(ABS(AB192/S192),ABS(group!$AJ$38/S2)),TRUE),AB192=0)</f>
        <v>1</v>
      </c>
    </row>
    <row r="193" spans="1:33" x14ac:dyDescent="0.35">
      <c r="A193">
        <v>191</v>
      </c>
      <c r="B193">
        <f>'REC-21'!U193+'REC-22'!U193</f>
        <v>3312321.4475166667</v>
      </c>
      <c r="C193">
        <f>'REC-21'!Y193+'REC-22'!Y193</f>
        <v>164794.84009980556</v>
      </c>
      <c r="D193">
        <f t="shared" si="36"/>
        <v>3477116.2876164722</v>
      </c>
      <c r="E193">
        <f>'REC-21'!T193+'REC-22'!T193</f>
        <v>63128.576688787703</v>
      </c>
      <c r="F193">
        <f>'OLD-21'!U193+'OLD-22'!U193</f>
        <v>2739580.1956854621</v>
      </c>
      <c r="G193">
        <f>'OLD-21'!Y193+'OLD-22'!Y193</f>
        <v>141666.12959375218</v>
      </c>
      <c r="H193">
        <f t="shared" si="37"/>
        <v>2881246.3252792144</v>
      </c>
      <c r="I193">
        <f>'OLD-21'!T193+'OLD-22'!T193</f>
        <v>56182.09917780845</v>
      </c>
      <c r="J193">
        <f>'NEW-21'!U193+'NEW-22'!U193</f>
        <v>2845519.5660716337</v>
      </c>
      <c r="K193">
        <f>'NEW-21'!Y193+'NEW-22'!Y193</f>
        <v>145280.94275727135</v>
      </c>
      <c r="L193">
        <f t="shared" si="38"/>
        <v>2990800.5088289049</v>
      </c>
      <c r="M193">
        <f>'NEW-21'!T193+'NEW-22'!T193</f>
        <v>56778.33877106513</v>
      </c>
      <c r="N193">
        <f>'CUR-21'!U193+'CUR-22'!U193</f>
        <v>2932147.2724869912</v>
      </c>
      <c r="O193">
        <f>'CUR-21'!Y193+'CUR-22'!Y193</f>
        <v>148697.48985524141</v>
      </c>
      <c r="P193">
        <f t="shared" si="39"/>
        <v>3080844.7623422327</v>
      </c>
      <c r="Q193">
        <f>'CUR-21'!T193+'CUR-22'!T193</f>
        <v>58600.71943176823</v>
      </c>
      <c r="R193">
        <f t="shared" si="42"/>
        <v>58600.71943176823</v>
      </c>
      <c r="S193">
        <f t="shared" si="40"/>
        <v>3080844.7623422327</v>
      </c>
      <c r="T193">
        <f t="shared" si="43"/>
        <v>0.99609866255596857</v>
      </c>
      <c r="U193">
        <f t="shared" si="44"/>
        <v>3.9166174905009843E-3</v>
      </c>
      <c r="V193">
        <f t="shared" si="41"/>
        <v>2942133.5376769914</v>
      </c>
      <c r="W193">
        <f t="shared" si="45"/>
        <v>0</v>
      </c>
      <c r="X193">
        <f t="shared" si="46"/>
        <v>0</v>
      </c>
      <c r="Y193">
        <f t="shared" si="47"/>
        <v>3000734.2571087596</v>
      </c>
      <c r="Z193">
        <f t="shared" si="48"/>
        <v>0</v>
      </c>
      <c r="AA193">
        <f t="shared" si="49"/>
        <v>0</v>
      </c>
      <c r="AB193">
        <f t="shared" si="50"/>
        <v>17282.721534757893</v>
      </c>
      <c r="AC193">
        <f t="shared" si="51"/>
        <v>273.02216617491649</v>
      </c>
      <c r="AD193" t="b">
        <f t="shared" si="52"/>
        <v>1</v>
      </c>
      <c r="AE193" t="b">
        <f>AND(ABS(AA193-(AA192+W193-Z193))&lt;=0.000000000001*(AA192+ABS(W193)+Z193),IF(A193&gt;group!$AJ$65,AA193=0,TRUE))</f>
        <v>1</v>
      </c>
      <c r="AF193" t="b">
        <f t="shared" si="53"/>
        <v>1</v>
      </c>
      <c r="AG193" t="b">
        <f>IF(S193&gt;0,IF(group!$AJ$38&gt;0,ABS(AB193/S193-group!$AJ$38/S2)&lt;=0.000000000001*MAX(ABS(AB193/S193),ABS(group!$AJ$38/S2)),TRUE),AB193=0)</f>
        <v>1</v>
      </c>
    </row>
    <row r="194" spans="1:33" x14ac:dyDescent="0.35">
      <c r="A194">
        <v>192</v>
      </c>
      <c r="B194">
        <f>'REC-21'!U194+'REC-22'!U194</f>
        <v>3261701.3770215176</v>
      </c>
      <c r="C194">
        <f>'REC-21'!Y194+'REC-22'!Y194</f>
        <v>162664.17718862332</v>
      </c>
      <c r="D194">
        <f t="shared" ref="D194:D257" si="54">B194+C194</f>
        <v>3424365.5542101408</v>
      </c>
      <c r="E194">
        <f>'REC-21'!T194+'REC-22'!T194</f>
        <v>62477.615658454721</v>
      </c>
      <c r="F194">
        <f>'OLD-21'!U194+'OLD-22'!U194</f>
        <v>2693829.644150787</v>
      </c>
      <c r="G194">
        <f>'OLD-21'!Y194+'OLD-22'!Y194</f>
        <v>139623.57980026113</v>
      </c>
      <c r="H194">
        <f t="shared" ref="H194:H257" si="55">F194+G194</f>
        <v>2833453.2239510482</v>
      </c>
      <c r="I194">
        <f>'OLD-21'!T194+'OLD-22'!T194</f>
        <v>55532.838130455682</v>
      </c>
      <c r="J194">
        <f>'NEW-21'!U194+'NEW-22'!U194</f>
        <v>2799536.6946383514</v>
      </c>
      <c r="K194">
        <f>'NEW-21'!Y194+'NEW-22'!Y194</f>
        <v>143270.14828516147</v>
      </c>
      <c r="L194">
        <f t="shared" ref="L194:L257" si="56">J194+K194</f>
        <v>2942806.8429235127</v>
      </c>
      <c r="M194">
        <f>'NEW-21'!T194+'NEW-22'!T194</f>
        <v>56148.805031590906</v>
      </c>
      <c r="N194">
        <f>'CUR-21'!U194+'CUR-22'!U194</f>
        <v>2885824.5475652562</v>
      </c>
      <c r="O194">
        <f>'CUR-21'!Y194+'CUR-22'!Y194</f>
        <v>146693.7857538012</v>
      </c>
      <c r="P194">
        <f t="shared" ref="P194:P257" si="57">N194+O194</f>
        <v>3032518.3333190572</v>
      </c>
      <c r="Q194">
        <f>'CUR-21'!T194+'CUR-22'!T194</f>
        <v>57954.679435747792</v>
      </c>
      <c r="R194">
        <f t="shared" si="42"/>
        <v>57954.679435747792</v>
      </c>
      <c r="S194">
        <f t="shared" ref="S194:S257" si="58">P194</f>
        <v>3032518.3333190572</v>
      </c>
      <c r="T194">
        <f t="shared" si="43"/>
        <v>0.99609807318493115</v>
      </c>
      <c r="U194">
        <f t="shared" si="44"/>
        <v>3.917211487612704E-3</v>
      </c>
      <c r="V194">
        <f t="shared" ref="V194:V257" si="59">R195+T195*V195</f>
        <v>2895476.7967970758</v>
      </c>
      <c r="W194">
        <f t="shared" si="45"/>
        <v>0</v>
      </c>
      <c r="X194">
        <f t="shared" si="46"/>
        <v>0</v>
      </c>
      <c r="Y194">
        <f t="shared" si="47"/>
        <v>2953431.4762328235</v>
      </c>
      <c r="Z194">
        <f t="shared" si="48"/>
        <v>0</v>
      </c>
      <c r="AA194">
        <f t="shared" si="49"/>
        <v>0</v>
      </c>
      <c r="AB194">
        <f t="shared" si="50"/>
        <v>17011.623092607952</v>
      </c>
      <c r="AC194">
        <f t="shared" si="51"/>
        <v>271.09844214994155</v>
      </c>
      <c r="AD194" t="b">
        <f t="shared" si="52"/>
        <v>1</v>
      </c>
      <c r="AE194" t="b">
        <f>AND(ABS(AA194-(AA193+W194-Z194))&lt;=0.000000000001*(AA193+ABS(W194)+Z194),IF(A194&gt;group!$AJ$65,AA194=0,TRUE))</f>
        <v>1</v>
      </c>
      <c r="AF194" t="b">
        <f t="shared" si="53"/>
        <v>1</v>
      </c>
      <c r="AG194" t="b">
        <f>IF(S194&gt;0,IF(group!$AJ$38&gt;0,ABS(AB194/S194-group!$AJ$38/S2)&lt;=0.000000000001*MAX(ABS(AB194/S194),ABS(group!$AJ$38/S2)),TRUE),AB194=0)</f>
        <v>1</v>
      </c>
    </row>
    <row r="195" spans="1:33" x14ac:dyDescent="0.35">
      <c r="A195">
        <v>193</v>
      </c>
      <c r="B195">
        <f>'REC-21'!U195+'REC-22'!U195</f>
        <v>3210919.0426202593</v>
      </c>
      <c r="C195">
        <f>'REC-21'!Y195+'REC-22'!Y195</f>
        <v>160588.86713083196</v>
      </c>
      <c r="D195">
        <f t="shared" si="54"/>
        <v>3371507.9097510912</v>
      </c>
      <c r="E195">
        <f>'REC-21'!T195+'REC-22'!T195</f>
        <v>62455.018724418172</v>
      </c>
      <c r="F195">
        <f>'OLD-21'!U195+'OLD-22'!U195</f>
        <v>2647984.5030718483</v>
      </c>
      <c r="G195">
        <f>'OLD-21'!Y195+'OLD-22'!Y195</f>
        <v>137634.66928568279</v>
      </c>
      <c r="H195">
        <f t="shared" si="55"/>
        <v>2785619.1723575313</v>
      </c>
      <c r="I195">
        <f>'OLD-21'!T195+'OLD-22'!T195</f>
        <v>55459.762374207538</v>
      </c>
      <c r="J195">
        <f>'NEW-21'!U195+'NEW-22'!U195</f>
        <v>2753440.0522041316</v>
      </c>
      <c r="K195">
        <f>'NEW-21'!Y195+'NEW-22'!Y195</f>
        <v>141311.16034199274</v>
      </c>
      <c r="L195">
        <f t="shared" si="56"/>
        <v>2894751.2125461241</v>
      </c>
      <c r="M195">
        <f>'NEW-21'!T195+'NEW-22'!T195</f>
        <v>56093.972223750607</v>
      </c>
      <c r="N195">
        <f>'CUR-21'!U195+'CUR-22'!U195</f>
        <v>2839213.6634464166</v>
      </c>
      <c r="O195">
        <f>'CUR-21'!Y195+'CUR-22'!Y195</f>
        <v>144741.81393876093</v>
      </c>
      <c r="P195">
        <f t="shared" si="57"/>
        <v>2983955.4773851777</v>
      </c>
      <c r="Q195">
        <f>'CUR-21'!T195+'CUR-22'!T195</f>
        <v>58054.299634325333</v>
      </c>
      <c r="R195">
        <f t="shared" ref="R195:R258" si="60">Q195</f>
        <v>58054.299634325333</v>
      </c>
      <c r="S195">
        <f t="shared" si="58"/>
        <v>2983955.4773851777</v>
      </c>
      <c r="T195">
        <f t="shared" ref="T195:T258" si="61">INDEX(d_L,MATCH(A195,curve_t,0))</f>
        <v>0.99609750450140677</v>
      </c>
      <c r="U195">
        <f t="shared" ref="U195:U258" si="62">INDEX(j_L,MATCH(A195,curve_t,0))</f>
        <v>3.9177846354976342E-3</v>
      </c>
      <c r="V195">
        <f t="shared" si="59"/>
        <v>2848538.9074265501</v>
      </c>
      <c r="W195">
        <f t="shared" ref="W195:W258" si="63">U195*AA194</f>
        <v>0</v>
      </c>
      <c r="X195">
        <f t="shared" ref="X195:X258" si="64">AA194+W195</f>
        <v>0</v>
      </c>
      <c r="Y195">
        <f t="shared" ref="Y195:Y258" si="65">R195+V195</f>
        <v>2906593.2070608754</v>
      </c>
      <c r="Z195">
        <f t="shared" ref="Z195:Z258" si="66">IF(Y195&gt;0,X195*(R195/Y195),X195)</f>
        <v>0</v>
      </c>
      <c r="AA195">
        <f t="shared" ref="AA195:AA258" si="67">X195-Z195</f>
        <v>0</v>
      </c>
      <c r="AB195">
        <f t="shared" ref="AB195:AB258" si="68">IF(S194&gt;0,AB194*(S195/S194),0)</f>
        <v>16739.198358230969</v>
      </c>
      <c r="AC195">
        <f t="shared" ref="AC195:AC258" si="69">AB194-AB195</f>
        <v>272.42473437698209</v>
      </c>
      <c r="AD195" t="b">
        <f t="shared" ref="AD195:AD258" si="70">AND(AA195&gt;=0,AB195&gt;=0)</f>
        <v>1</v>
      </c>
      <c r="AE195" t="b">
        <f>AND(ABS(AA195-(AA194+W195-Z195))&lt;=0.000000000001*(AA194+ABS(W195)+Z195),IF(A195&gt;group!$AJ$65,AA195=0,TRUE))</f>
        <v>1</v>
      </c>
      <c r="AF195" t="b">
        <f t="shared" ref="AF195:AF258" si="71">IF(AND(R195&gt;0,V195&gt;0,AA195&gt;0),ABS(Z195/R195-AA195/V195)&lt;=0.000000000001*MAX(ABS(Z195/R195),ABS(AA195/V195)),TRUE)</f>
        <v>1</v>
      </c>
      <c r="AG195" t="b">
        <f>IF(S195&gt;0,IF(group!$AJ$38&gt;0,ABS(AB195/S195-group!$AJ$38/S2)&lt;=0.000000000001*MAX(ABS(AB195/S195),ABS(group!$AJ$38/S2)),TRUE),AB195=0)</f>
        <v>1</v>
      </c>
    </row>
    <row r="196" spans="1:33" x14ac:dyDescent="0.35">
      <c r="A196">
        <v>194</v>
      </c>
      <c r="B196">
        <f>'REC-21'!U196+'REC-22'!U196</f>
        <v>3160621.2466248823</v>
      </c>
      <c r="C196">
        <f>'REC-21'!Y196+'REC-22'!Y196</f>
        <v>158548.00960769036</v>
      </c>
      <c r="D196">
        <f t="shared" si="54"/>
        <v>3319169.2562325727</v>
      </c>
      <c r="E196">
        <f>'REC-21'!T196+'REC-22'!T196</f>
        <v>61787.216419761986</v>
      </c>
      <c r="F196">
        <f>'OLD-21'!U196+'OLD-22'!U196</f>
        <v>2602639.7784032612</v>
      </c>
      <c r="G196">
        <f>'OLD-21'!Y196+'OLD-22'!Y196</f>
        <v>135681.47456835848</v>
      </c>
      <c r="H196">
        <f t="shared" si="55"/>
        <v>2738321.2529716198</v>
      </c>
      <c r="I196">
        <f>'OLD-21'!T196+'OLD-22'!T196</f>
        <v>54793.393924868622</v>
      </c>
      <c r="J196">
        <f>'NEW-21'!U196+'NEW-22'!U196</f>
        <v>2707822.5336990859</v>
      </c>
      <c r="K196">
        <f>'NEW-21'!Y196+'NEW-22'!Y196</f>
        <v>139386.30883258823</v>
      </c>
      <c r="L196">
        <f t="shared" si="56"/>
        <v>2847208.8425316741</v>
      </c>
      <c r="M196">
        <f>'NEW-21'!T196+'NEW-22'!T196</f>
        <v>55447.877550879435</v>
      </c>
      <c r="N196">
        <f>'CUR-21'!U196+'CUR-22'!U196</f>
        <v>2793082.1517024459</v>
      </c>
      <c r="O196">
        <f>'CUR-21'!Y196+'CUR-22'!Y196</f>
        <v>142823.54700265819</v>
      </c>
      <c r="P196">
        <f t="shared" si="57"/>
        <v>2935905.6987051042</v>
      </c>
      <c r="Q196">
        <f>'CUR-21'!T196+'CUR-22'!T196</f>
        <v>57388.176884200613</v>
      </c>
      <c r="R196">
        <f t="shared" si="60"/>
        <v>57388.176884200613</v>
      </c>
      <c r="S196">
        <f t="shared" si="58"/>
        <v>2935905.6987051042</v>
      </c>
      <c r="T196">
        <f t="shared" si="61"/>
        <v>0.99609695620259409</v>
      </c>
      <c r="U196">
        <f t="shared" si="62"/>
        <v>3.9183372392637139E-3</v>
      </c>
      <c r="V196">
        <f t="shared" si="59"/>
        <v>2802087.400390232</v>
      </c>
      <c r="W196">
        <f t="shared" si="63"/>
        <v>0</v>
      </c>
      <c r="X196">
        <f t="shared" si="64"/>
        <v>0</v>
      </c>
      <c r="Y196">
        <f t="shared" si="65"/>
        <v>2859475.5772744324</v>
      </c>
      <c r="Z196">
        <f t="shared" si="66"/>
        <v>0</v>
      </c>
      <c r="AA196">
        <f t="shared" si="67"/>
        <v>0</v>
      </c>
      <c r="AB196">
        <f t="shared" si="68"/>
        <v>16469.651851089493</v>
      </c>
      <c r="AC196">
        <f t="shared" si="69"/>
        <v>269.54650714147647</v>
      </c>
      <c r="AD196" t="b">
        <f t="shared" si="70"/>
        <v>1</v>
      </c>
      <c r="AE196" t="b">
        <f>AND(ABS(AA196-(AA195+W196-Z196))&lt;=0.000000000001*(AA195+ABS(W196)+Z196),IF(A196&gt;group!$AJ$65,AA196=0,TRUE))</f>
        <v>1</v>
      </c>
      <c r="AF196" t="b">
        <f t="shared" si="71"/>
        <v>1</v>
      </c>
      <c r="AG196" t="b">
        <f>IF(S196&gt;0,IF(group!$AJ$38&gt;0,ABS(AB196/S196-group!$AJ$38/S2)&lt;=0.000000000001*MAX(ABS(AB196/S196),ABS(group!$AJ$38/S2)),TRUE),AB196=0)</f>
        <v>1</v>
      </c>
    </row>
    <row r="197" spans="1:33" x14ac:dyDescent="0.35">
      <c r="A197">
        <v>195</v>
      </c>
      <c r="B197">
        <f>'REC-21'!U197+'REC-22'!U197</f>
        <v>3110802.3936617328</v>
      </c>
      <c r="C197">
        <f>'REC-21'!Y197+'REC-22'!Y197</f>
        <v>156541.31006755936</v>
      </c>
      <c r="D197">
        <f t="shared" si="54"/>
        <v>3267343.7037292924</v>
      </c>
      <c r="E197">
        <f>'REC-21'!T197+'REC-22'!T197</f>
        <v>61126.625985277933</v>
      </c>
      <c r="F197">
        <f>'OLD-21'!U197+'OLD-22'!U197</f>
        <v>2557789.1091380864</v>
      </c>
      <c r="G197">
        <f>'OLD-21'!Y197+'OLD-22'!Y197</f>
        <v>133763.63774537522</v>
      </c>
      <c r="H197">
        <f t="shared" si="55"/>
        <v>2691552.7468834617</v>
      </c>
      <c r="I197">
        <f>'OLD-21'!T197+'OLD-22'!T197</f>
        <v>54135.112177292351</v>
      </c>
      <c r="J197">
        <f>'NEW-21'!U197+'NEW-22'!U197</f>
        <v>2662678.27095713</v>
      </c>
      <c r="K197">
        <f>'NEW-21'!Y197+'NEW-22'!Y197</f>
        <v>137495.27119232409</v>
      </c>
      <c r="L197">
        <f t="shared" si="56"/>
        <v>2800173.5421494539</v>
      </c>
      <c r="M197">
        <f>'NEW-21'!T197+'NEW-22'!T197</f>
        <v>54809.298183404957</v>
      </c>
      <c r="N197">
        <f>'CUR-21'!U197+'CUR-22'!U197</f>
        <v>2747424.0961331185</v>
      </c>
      <c r="O197">
        <f>'CUR-21'!Y197+'CUR-22'!Y197</f>
        <v>140938.67476092096</v>
      </c>
      <c r="P197">
        <f t="shared" si="57"/>
        <v>2888362.7708940394</v>
      </c>
      <c r="Q197">
        <f>'CUR-21'!T197+'CUR-22'!T197</f>
        <v>56729.774060331489</v>
      </c>
      <c r="R197">
        <f t="shared" si="60"/>
        <v>56729.774060331489</v>
      </c>
      <c r="S197">
        <f t="shared" si="58"/>
        <v>2888362.7708940394</v>
      </c>
      <c r="T197">
        <f t="shared" si="61"/>
        <v>0.99609642798929876</v>
      </c>
      <c r="U197">
        <f t="shared" si="62"/>
        <v>3.9188696003868984E-3</v>
      </c>
      <c r="V197">
        <f t="shared" si="59"/>
        <v>2756116.3248739154</v>
      </c>
      <c r="W197">
        <f t="shared" si="63"/>
        <v>0</v>
      </c>
      <c r="X197">
        <f t="shared" si="64"/>
        <v>0</v>
      </c>
      <c r="Y197">
        <f t="shared" si="65"/>
        <v>2812846.0989342467</v>
      </c>
      <c r="Z197">
        <f t="shared" si="66"/>
        <v>0</v>
      </c>
      <c r="AA197">
        <f t="shared" si="67"/>
        <v>0</v>
      </c>
      <c r="AB197">
        <f t="shared" si="68"/>
        <v>16202.948642817146</v>
      </c>
      <c r="AC197">
        <f t="shared" si="69"/>
        <v>266.70320827234718</v>
      </c>
      <c r="AD197" t="b">
        <f t="shared" si="70"/>
        <v>1</v>
      </c>
      <c r="AE197" t="b">
        <f>AND(ABS(AA197-(AA196+W197-Z197))&lt;=0.000000000001*(AA196+ABS(W197)+Z197),IF(A197&gt;group!$AJ$65,AA197=0,TRUE))</f>
        <v>1</v>
      </c>
      <c r="AF197" t="b">
        <f t="shared" si="71"/>
        <v>1</v>
      </c>
      <c r="AG197" t="b">
        <f>IF(S197&gt;0,IF(group!$AJ$38&gt;0,ABS(AB197/S197-group!$AJ$38/S2)&lt;=0.000000000001*MAX(ABS(AB197/S197),ABS(group!$AJ$38/S2)),TRUE),AB197=0)</f>
        <v>1</v>
      </c>
    </row>
    <row r="198" spans="1:33" x14ac:dyDescent="0.35">
      <c r="A198">
        <v>196</v>
      </c>
      <c r="B198">
        <f>'REC-21'!U198+'REC-22'!U198</f>
        <v>3061456.9521644646</v>
      </c>
      <c r="C198">
        <f>'REC-21'!Y198+'REC-22'!Y198</f>
        <v>154568.47790325258</v>
      </c>
      <c r="D198">
        <f t="shared" si="54"/>
        <v>3216025.4300677171</v>
      </c>
      <c r="E198">
        <f>'REC-21'!T198+'REC-22'!T198</f>
        <v>60473.168803879445</v>
      </c>
      <c r="F198">
        <f>'OLD-21'!U198+'OLD-22'!U198</f>
        <v>2513426.2142424816</v>
      </c>
      <c r="G198">
        <f>'OLD-21'!Y198+'OLD-22'!Y198</f>
        <v>131880.80594259943</v>
      </c>
      <c r="H198">
        <f t="shared" si="55"/>
        <v>2645307.0201850813</v>
      </c>
      <c r="I198">
        <f>'OLD-21'!T198+'OLD-22'!T198</f>
        <v>53484.818065248852</v>
      </c>
      <c r="J198">
        <f>'NEW-21'!U198+'NEW-22'!U198</f>
        <v>2618001.4667525366</v>
      </c>
      <c r="K198">
        <f>'NEW-21'!Y198+'NEW-22'!Y198</f>
        <v>135637.72927969438</v>
      </c>
      <c r="L198">
        <f t="shared" si="56"/>
        <v>2753639.1960322307</v>
      </c>
      <c r="M198">
        <f>'NEW-21'!T198+'NEW-22'!T198</f>
        <v>54178.145887064653</v>
      </c>
      <c r="N198">
        <f>'CUR-21'!U198+'CUR-22'!U198</f>
        <v>2702233.6520647388</v>
      </c>
      <c r="O198">
        <f>'CUR-21'!Y198+'CUR-22'!Y198</f>
        <v>139086.89143758477</v>
      </c>
      <c r="P198">
        <f t="shared" si="57"/>
        <v>2841320.5435023233</v>
      </c>
      <c r="Q198">
        <f>'CUR-21'!T198+'CUR-22'!T198</f>
        <v>56079.000837905493</v>
      </c>
      <c r="R198">
        <f t="shared" si="60"/>
        <v>56079.000837905493</v>
      </c>
      <c r="S198">
        <f t="shared" si="58"/>
        <v>2841320.5435023233</v>
      </c>
      <c r="T198">
        <f t="shared" si="61"/>
        <v>0.99609591956588472</v>
      </c>
      <c r="U198">
        <f t="shared" si="62"/>
        <v>3.9193820167606752E-3</v>
      </c>
      <c r="V198">
        <f t="shared" si="59"/>
        <v>2710619.8017684198</v>
      </c>
      <c r="W198">
        <f t="shared" si="63"/>
        <v>0</v>
      </c>
      <c r="X198">
        <f t="shared" si="64"/>
        <v>0</v>
      </c>
      <c r="Y198">
        <f t="shared" si="65"/>
        <v>2766698.8026063251</v>
      </c>
      <c r="Z198">
        <f t="shared" si="66"/>
        <v>0</v>
      </c>
      <c r="AA198">
        <f t="shared" si="67"/>
        <v>0</v>
      </c>
      <c r="AB198">
        <f t="shared" si="68"/>
        <v>15939.054231023516</v>
      </c>
      <c r="AC198">
        <f t="shared" si="69"/>
        <v>263.89441179362984</v>
      </c>
      <c r="AD198" t="b">
        <f t="shared" si="70"/>
        <v>1</v>
      </c>
      <c r="AE198" t="b">
        <f>AND(ABS(AA198-(AA197+W198-Z198))&lt;=0.000000000001*(AA197+ABS(W198)+Z198),IF(A198&gt;group!$AJ$65,AA198=0,TRUE))</f>
        <v>1</v>
      </c>
      <c r="AF198" t="b">
        <f t="shared" si="71"/>
        <v>1</v>
      </c>
      <c r="AG198" t="b">
        <f>IF(S198&gt;0,IF(group!$AJ$38&gt;0,ABS(AB198/S198-group!$AJ$38/S2)&lt;=0.000000000001*MAX(ABS(AB198/S198),ABS(group!$AJ$38/S2)),TRUE),AB198=0)</f>
        <v>1</v>
      </c>
    </row>
    <row r="199" spans="1:33" x14ac:dyDescent="0.35">
      <c r="A199">
        <v>197</v>
      </c>
      <c r="B199">
        <f>'REC-21'!U199+'REC-22'!U199</f>
        <v>3012579.453580616</v>
      </c>
      <c r="C199">
        <f>'REC-21'!Y199+'REC-22'!Y199</f>
        <v>152629.22640252218</v>
      </c>
      <c r="D199">
        <f t="shared" si="54"/>
        <v>3165208.6799831381</v>
      </c>
      <c r="E199">
        <f>'REC-21'!T199+'REC-22'!T199</f>
        <v>59826.767122946665</v>
      </c>
      <c r="F199">
        <f>'OLD-21'!U199+'OLD-22'!U199</f>
        <v>2469544.8915928751</v>
      </c>
      <c r="G199">
        <f>'OLD-21'!Y199+'OLD-22'!Y199</f>
        <v>130032.63124739293</v>
      </c>
      <c r="H199">
        <f t="shared" si="55"/>
        <v>2599577.522840268</v>
      </c>
      <c r="I199">
        <f>'OLD-21'!T199+'OLD-22'!T199</f>
        <v>52842.413746822363</v>
      </c>
      <c r="J199">
        <f>'NEW-21'!U199+'NEW-22'!U199</f>
        <v>2573786.3938862919</v>
      </c>
      <c r="K199">
        <f>'NEW-21'!Y199+'NEW-22'!Y199</f>
        <v>133813.36931903003</v>
      </c>
      <c r="L199">
        <f t="shared" si="56"/>
        <v>2707599.763205322</v>
      </c>
      <c r="M199">
        <f>'NEW-21'!T199+'NEW-22'!T199</f>
        <v>53554.333472508406</v>
      </c>
      <c r="N199">
        <f>'CUR-21'!U199+'CUR-22'!U199</f>
        <v>2657505.0454191603</v>
      </c>
      <c r="O199">
        <f>'CUR-21'!Y199+'CUR-22'!Y199</f>
        <v>137267.89560808509</v>
      </c>
      <c r="P199">
        <f t="shared" si="57"/>
        <v>2794772.9410272455</v>
      </c>
      <c r="Q199">
        <f>'CUR-21'!T199+'CUR-22'!T199</f>
        <v>55435.767958381068</v>
      </c>
      <c r="R199">
        <f t="shared" si="60"/>
        <v>55435.767958381068</v>
      </c>
      <c r="S199">
        <f t="shared" si="58"/>
        <v>2794772.9410272455</v>
      </c>
      <c r="T199">
        <f t="shared" si="61"/>
        <v>0.99609543064024308</v>
      </c>
      <c r="U199">
        <f t="shared" si="62"/>
        <v>3.9198747827275948E-3</v>
      </c>
      <c r="V199">
        <f t="shared" si="59"/>
        <v>2665592.0227476717</v>
      </c>
      <c r="W199">
        <f t="shared" si="63"/>
        <v>0</v>
      </c>
      <c r="X199">
        <f t="shared" si="64"/>
        <v>0</v>
      </c>
      <c r="Y199">
        <f t="shared" si="65"/>
        <v>2721027.7907060529</v>
      </c>
      <c r="Z199">
        <f t="shared" si="66"/>
        <v>0</v>
      </c>
      <c r="AA199">
        <f t="shared" si="67"/>
        <v>0</v>
      </c>
      <c r="AB199">
        <f t="shared" si="68"/>
        <v>15677.934533750689</v>
      </c>
      <c r="AC199">
        <f t="shared" si="69"/>
        <v>261.11969727282667</v>
      </c>
      <c r="AD199" t="b">
        <f t="shared" si="70"/>
        <v>1</v>
      </c>
      <c r="AE199" t="b">
        <f>AND(ABS(AA199-(AA198+W199-Z199))&lt;=0.000000000001*(AA198+ABS(W199)+Z199),IF(A199&gt;group!$AJ$65,AA199=0,TRUE))</f>
        <v>1</v>
      </c>
      <c r="AF199" t="b">
        <f t="shared" si="71"/>
        <v>1</v>
      </c>
      <c r="AG199" t="b">
        <f>IF(S199&gt;0,IF(group!$AJ$38&gt;0,ABS(AB199/S199-group!$AJ$38/S2)&lt;=0.000000000001*MAX(ABS(AB199/S199),ABS(group!$AJ$38/S2)),TRUE),AB199=0)</f>
        <v>1</v>
      </c>
    </row>
    <row r="200" spans="1:33" x14ac:dyDescent="0.35">
      <c r="A200">
        <v>198</v>
      </c>
      <c r="B200">
        <f>'REC-21'!U200+'REC-22'!U200</f>
        <v>2964164.4915890777</v>
      </c>
      <c r="C200">
        <f>'REC-21'!Y200+'REC-22'!Y200</f>
        <v>150723.27269929112</v>
      </c>
      <c r="D200">
        <f t="shared" si="54"/>
        <v>3114887.7642883686</v>
      </c>
      <c r="E200">
        <f>'REC-21'!T200+'REC-22'!T200</f>
        <v>59187.344044745769</v>
      </c>
      <c r="F200">
        <f>'OLD-21'!U200+'OLD-22'!U200</f>
        <v>2426139.0169281974</v>
      </c>
      <c r="G200">
        <f>'OLD-21'!Y200+'OLD-22'!Y200</f>
        <v>128218.77064235159</v>
      </c>
      <c r="H200">
        <f t="shared" si="55"/>
        <v>2554357.7875705492</v>
      </c>
      <c r="I200">
        <f>'OLD-21'!T200+'OLD-22'!T200</f>
        <v>52207.802589158615</v>
      </c>
      <c r="J200">
        <f>'NEW-21'!U200+'NEW-22'!U200</f>
        <v>2530027.3942850968</v>
      </c>
      <c r="K200">
        <f>'NEW-21'!Y200+'NEW-22'!Y200</f>
        <v>132021.88184407505</v>
      </c>
      <c r="L200">
        <f t="shared" si="56"/>
        <v>2662049.2761291717</v>
      </c>
      <c r="M200">
        <f>'NEW-21'!T200+'NEW-22'!T200</f>
        <v>52937.774782826258</v>
      </c>
      <c r="N200">
        <f>'CUR-21'!U200+'CUR-22'!U200</f>
        <v>2613232.5717958985</v>
      </c>
      <c r="O200">
        <f>'CUR-21'!Y200+'CUR-22'!Y200</f>
        <v>135481.39014293486</v>
      </c>
      <c r="P200">
        <f t="shared" si="57"/>
        <v>2748713.9619388334</v>
      </c>
      <c r="Q200">
        <f>'CUR-21'!T200+'CUR-22'!T200</f>
        <v>54799.987216797148</v>
      </c>
      <c r="R200">
        <f t="shared" si="60"/>
        <v>54799.987216797148</v>
      </c>
      <c r="S200">
        <f t="shared" si="58"/>
        <v>2748713.9619388334</v>
      </c>
      <c r="T200">
        <f t="shared" si="61"/>
        <v>0.99609496092375183</v>
      </c>
      <c r="U200">
        <f t="shared" si="62"/>
        <v>3.9203481891192382E-3</v>
      </c>
      <c r="V200">
        <f t="shared" si="59"/>
        <v>2621027.2493595346</v>
      </c>
      <c r="W200">
        <f t="shared" si="63"/>
        <v>0</v>
      </c>
      <c r="X200">
        <f t="shared" si="64"/>
        <v>0</v>
      </c>
      <c r="Y200">
        <f t="shared" si="65"/>
        <v>2675827.2365763318</v>
      </c>
      <c r="Z200">
        <f t="shared" si="66"/>
        <v>0</v>
      </c>
      <c r="AA200">
        <f t="shared" si="67"/>
        <v>0</v>
      </c>
      <c r="AB200">
        <f t="shared" si="68"/>
        <v>15419.555884008181</v>
      </c>
      <c r="AC200">
        <f t="shared" si="69"/>
        <v>258.37864974250806</v>
      </c>
      <c r="AD200" t="b">
        <f t="shared" si="70"/>
        <v>1</v>
      </c>
      <c r="AE200" t="b">
        <f>AND(ABS(AA200-(AA199+W200-Z200))&lt;=0.000000000001*(AA199+ABS(W200)+Z200),IF(A200&gt;group!$AJ$65,AA200=0,TRUE))</f>
        <v>1</v>
      </c>
      <c r="AF200" t="b">
        <f t="shared" si="71"/>
        <v>1</v>
      </c>
      <c r="AG200" t="b">
        <f>IF(S200&gt;0,IF(group!$AJ$38&gt;0,ABS(AB200/S200-group!$AJ$38/S2)&lt;=0.000000000001*MAX(ABS(AB200/S200),ABS(group!$AJ$38/S2)),TRUE),AB200=0)</f>
        <v>1</v>
      </c>
    </row>
    <row r="201" spans="1:33" x14ac:dyDescent="0.35">
      <c r="A201">
        <v>199</v>
      </c>
      <c r="B201">
        <f>'REC-21'!U201+'REC-22'!U201</f>
        <v>2916206.7213282641</v>
      </c>
      <c r="C201">
        <f>'REC-21'!Y201+'REC-22'!Y201</f>
        <v>148850.33772562107</v>
      </c>
      <c r="D201">
        <f t="shared" si="54"/>
        <v>3065057.0590538853</v>
      </c>
      <c r="E201">
        <f>'REC-21'!T201+'REC-22'!T201</f>
        <v>58554.823516955134</v>
      </c>
      <c r="F201">
        <f>'OLD-21'!U201+'OLD-22'!U201</f>
        <v>2383202.5428169211</v>
      </c>
      <c r="G201">
        <f>'OLD-21'!Y201+'OLD-22'!Y201</f>
        <v>126438.8859400412</v>
      </c>
      <c r="H201">
        <f t="shared" si="55"/>
        <v>2509641.4287569625</v>
      </c>
      <c r="I201">
        <f>'OLD-21'!T201+'OLD-22'!T201</f>
        <v>51580.889153403477</v>
      </c>
      <c r="J201">
        <f>'NEW-21'!U201+'NEW-22'!U201</f>
        <v>2486718.8781128358</v>
      </c>
      <c r="K201">
        <f>'NEW-21'!Y201+'NEW-22'!Y201</f>
        <v>130262.96164240313</v>
      </c>
      <c r="L201">
        <f t="shared" si="56"/>
        <v>2616981.839755239</v>
      </c>
      <c r="M201">
        <f>'NEW-21'!T201+'NEW-22'!T201</f>
        <v>52328.384681225965</v>
      </c>
      <c r="N201">
        <f>'CUR-21'!U201+'CUR-22'!U201</f>
        <v>2569410.595567124</v>
      </c>
      <c r="O201">
        <f>'CUR-21'!Y201+'CUR-22'!Y201</f>
        <v>133727.08215225875</v>
      </c>
      <c r="P201">
        <f t="shared" si="57"/>
        <v>2703137.6777193826</v>
      </c>
      <c r="Q201">
        <f>'CUR-21'!T201+'CUR-22'!T201</f>
        <v>54171.571449234689</v>
      </c>
      <c r="R201">
        <f t="shared" si="60"/>
        <v>54171.571449234689</v>
      </c>
      <c r="S201">
        <f t="shared" si="58"/>
        <v>2703137.6777193826</v>
      </c>
      <c r="T201">
        <f t="shared" si="61"/>
        <v>0.99609451013123729</v>
      </c>
      <c r="U201">
        <f t="shared" si="62"/>
        <v>3.9208025232948529E-3</v>
      </c>
      <c r="V201">
        <f t="shared" si="59"/>
        <v>2576919.8121291846</v>
      </c>
      <c r="W201">
        <f t="shared" si="63"/>
        <v>0</v>
      </c>
      <c r="X201">
        <f t="shared" si="64"/>
        <v>0</v>
      </c>
      <c r="Y201">
        <f t="shared" si="65"/>
        <v>2631091.3835784192</v>
      </c>
      <c r="Z201">
        <f t="shared" si="66"/>
        <v>0</v>
      </c>
      <c r="AA201">
        <f t="shared" si="67"/>
        <v>0</v>
      </c>
      <c r="AB201">
        <f t="shared" si="68"/>
        <v>15163.885024384957</v>
      </c>
      <c r="AC201">
        <f t="shared" si="69"/>
        <v>255.67085962322381</v>
      </c>
      <c r="AD201" t="b">
        <f t="shared" si="70"/>
        <v>1</v>
      </c>
      <c r="AE201" t="b">
        <f>AND(ABS(AA201-(AA200+W201-Z201))&lt;=0.000000000001*(AA200+ABS(W201)+Z201),IF(A201&gt;group!$AJ$65,AA201=0,TRUE))</f>
        <v>1</v>
      </c>
      <c r="AF201" t="b">
        <f t="shared" si="71"/>
        <v>1</v>
      </c>
      <c r="AG201" t="b">
        <f>IF(S201&gt;0,IF(group!$AJ$38&gt;0,ABS(AB201/S201-group!$AJ$38/S2)&lt;=0.000000000001*MAX(ABS(AB201/S201),ABS(group!$AJ$38/S2)),TRUE),AB201=0)</f>
        <v>1</v>
      </c>
    </row>
    <row r="202" spans="1:33" x14ac:dyDescent="0.35">
      <c r="A202">
        <v>200</v>
      </c>
      <c r="B202">
        <f>'REC-21'!U202+'REC-22'!U202</f>
        <v>2868700.8586348295</v>
      </c>
      <c r="C202">
        <f>'REC-21'!Y202+'REC-22'!Y202</f>
        <v>147010.14616440353</v>
      </c>
      <c r="D202">
        <f t="shared" si="54"/>
        <v>3015711.0047992328</v>
      </c>
      <c r="E202">
        <f>'REC-21'!T202+'REC-22'!T202</f>
        <v>57929.130323297279</v>
      </c>
      <c r="F202">
        <f>'OLD-21'!U202+'OLD-22'!U202</f>
        <v>2340729.4976386959</v>
      </c>
      <c r="G202">
        <f>'OLD-21'!Y202+'OLD-22'!Y202</f>
        <v>124692.64371872616</v>
      </c>
      <c r="H202">
        <f t="shared" si="55"/>
        <v>2465422.1413574219</v>
      </c>
      <c r="I202">
        <f>'OLD-21'!T202+'OLD-22'!T202</f>
        <v>50961.579179830631</v>
      </c>
      <c r="J202">
        <f>'NEW-21'!U202+'NEW-22'!U202</f>
        <v>2443855.3228942971</v>
      </c>
      <c r="K202">
        <f>'NEW-21'!Y202+'NEW-22'!Y202</f>
        <v>128536.30770066546</v>
      </c>
      <c r="L202">
        <f t="shared" si="56"/>
        <v>2572391.6305949627</v>
      </c>
      <c r="M202">
        <f>'NEW-21'!T202+'NEW-22'!T202</f>
        <v>51726.079038858734</v>
      </c>
      <c r="N202">
        <f>'CUR-21'!U202+'CUR-22'!U202</f>
        <v>2526033.5489853295</v>
      </c>
      <c r="O202">
        <f>'CUR-21'!Y202+'CUR-22'!Y202</f>
        <v>132004.68293118034</v>
      </c>
      <c r="P202">
        <f t="shared" si="57"/>
        <v>2658038.2319165096</v>
      </c>
      <c r="Q202">
        <f>'CUR-21'!T202+'CUR-22'!T202</f>
        <v>53550.434520428651</v>
      </c>
      <c r="R202">
        <f t="shared" si="60"/>
        <v>53550.434520428651</v>
      </c>
      <c r="S202">
        <f t="shared" si="58"/>
        <v>2658038.2319165096</v>
      </c>
      <c r="T202">
        <f t="shared" si="61"/>
        <v>0.99609407798093641</v>
      </c>
      <c r="U202">
        <f t="shared" si="62"/>
        <v>3.9212380691799886E-3</v>
      </c>
      <c r="V202">
        <f t="shared" si="59"/>
        <v>2533264.1096748384</v>
      </c>
      <c r="W202">
        <f t="shared" si="63"/>
        <v>0</v>
      </c>
      <c r="X202">
        <f t="shared" si="64"/>
        <v>0</v>
      </c>
      <c r="Y202">
        <f t="shared" si="65"/>
        <v>2586814.5441952669</v>
      </c>
      <c r="Z202">
        <f t="shared" si="66"/>
        <v>0</v>
      </c>
      <c r="AA202">
        <f t="shared" si="67"/>
        <v>0</v>
      </c>
      <c r="AB202">
        <f t="shared" si="68"/>
        <v>14910.889101737306</v>
      </c>
      <c r="AC202">
        <f t="shared" si="69"/>
        <v>252.99592264765124</v>
      </c>
      <c r="AD202" t="b">
        <f t="shared" si="70"/>
        <v>1</v>
      </c>
      <c r="AE202" t="b">
        <f>AND(ABS(AA202-(AA201+W202-Z202))&lt;=0.000000000001*(AA201+ABS(W202)+Z202),IF(A202&gt;group!$AJ$65,AA202=0,TRUE))</f>
        <v>1</v>
      </c>
      <c r="AF202" t="b">
        <f t="shared" si="71"/>
        <v>1</v>
      </c>
      <c r="AG202" t="b">
        <f>IF(S202&gt;0,IF(group!$AJ$38&gt;0,ABS(AB202/S202-group!$AJ$38/S2)&lt;=0.000000000001*MAX(ABS(AB202/S202),ABS(group!$AJ$38/S2)),TRUE),AB202=0)</f>
        <v>1</v>
      </c>
    </row>
    <row r="203" spans="1:33" x14ac:dyDescent="0.35">
      <c r="A203">
        <v>201</v>
      </c>
      <c r="B203">
        <f>'REC-21'!U203+'REC-22'!U203</f>
        <v>2821641.6792927608</v>
      </c>
      <c r="C203">
        <f>'REC-21'!Y203+'REC-22'!Y203</f>
        <v>145010.17937787779</v>
      </c>
      <c r="D203">
        <f t="shared" si="54"/>
        <v>2966651.8586706384</v>
      </c>
      <c r="E203">
        <f>'REC-21'!T203+'REC-22'!T203</f>
        <v>57310.190074275328</v>
      </c>
      <c r="F203">
        <f>'OLD-21'!U203+'OLD-22'!U203</f>
        <v>2298713.9845803273</v>
      </c>
      <c r="G203">
        <f>'OLD-21'!Y203+'OLD-22'!Y203</f>
        <v>122804.7239152063</v>
      </c>
      <c r="H203">
        <f t="shared" si="55"/>
        <v>2421518.7084955336</v>
      </c>
      <c r="I203">
        <f>'OLD-21'!T203+'OLD-22'!T203</f>
        <v>50349.7795731558</v>
      </c>
      <c r="J203">
        <f>'NEW-21'!U203+'NEW-22'!U203</f>
        <v>2401431.2726509697</v>
      </c>
      <c r="K203">
        <f>'NEW-21'!Y203+'NEW-22'!Y203</f>
        <v>126666.15519946553</v>
      </c>
      <c r="L203">
        <f t="shared" si="56"/>
        <v>2528097.427850435</v>
      </c>
      <c r="M203">
        <f>'NEW-21'!T203+'NEW-22'!T203</f>
        <v>51130.774722791291</v>
      </c>
      <c r="N203">
        <f>'CUR-21'!U203+'CUR-22'!U203</f>
        <v>2483095.9313034834</v>
      </c>
      <c r="O203">
        <f>'CUR-21'!Y203+'CUR-22'!Y203</f>
        <v>130140.8005093965</v>
      </c>
      <c r="P203">
        <f t="shared" si="57"/>
        <v>2613236.7318128799</v>
      </c>
      <c r="Q203">
        <f>'CUR-21'!T203+'CUR-22'!T203</f>
        <v>52936.491311528458</v>
      </c>
      <c r="R203">
        <f t="shared" si="60"/>
        <v>52936.491311528458</v>
      </c>
      <c r="S203">
        <f t="shared" si="58"/>
        <v>2613236.7318128799</v>
      </c>
      <c r="T203">
        <f t="shared" si="61"/>
        <v>0.99609366419446232</v>
      </c>
      <c r="U203">
        <f t="shared" si="62"/>
        <v>3.9216551073002481E-3</v>
      </c>
      <c r="V203">
        <f t="shared" si="59"/>
        <v>2490054.6078356425</v>
      </c>
      <c r="W203">
        <f t="shared" si="63"/>
        <v>0</v>
      </c>
      <c r="X203">
        <f t="shared" si="64"/>
        <v>0</v>
      </c>
      <c r="Y203">
        <f t="shared" si="65"/>
        <v>2542991.0991471708</v>
      </c>
      <c r="Z203">
        <f t="shared" si="66"/>
        <v>0</v>
      </c>
      <c r="AA203">
        <f t="shared" si="67"/>
        <v>0</v>
      </c>
      <c r="AB203">
        <f t="shared" si="68"/>
        <v>14659.564575394799</v>
      </c>
      <c r="AC203">
        <f t="shared" si="69"/>
        <v>251.32452634250694</v>
      </c>
      <c r="AD203" t="b">
        <f t="shared" si="70"/>
        <v>1</v>
      </c>
      <c r="AE203" t="b">
        <f>AND(ABS(AA203-(AA202+W203-Z203))&lt;=0.000000000001*(AA202+ABS(W203)+Z203),IF(A203&gt;group!$AJ$65,AA203=0,TRUE))</f>
        <v>1</v>
      </c>
      <c r="AF203" t="b">
        <f t="shared" si="71"/>
        <v>1</v>
      </c>
      <c r="AG203" t="b">
        <f>IF(S203&gt;0,IF(group!$AJ$38&gt;0,ABS(AB203/S203-group!$AJ$38/S2)&lt;=0.000000000001*MAX(ABS(AB203/S203),ABS(group!$AJ$38/S2)),TRUE),AB203=0)</f>
        <v>1</v>
      </c>
    </row>
    <row r="204" spans="1:33" x14ac:dyDescent="0.35">
      <c r="A204">
        <v>202</v>
      </c>
      <c r="B204">
        <f>'REC-21'!U204+'REC-22'!U204</f>
        <v>2775075.4370308607</v>
      </c>
      <c r="C204">
        <f>'REC-21'!Y204+'REC-22'!Y204</f>
        <v>143045.42197749321</v>
      </c>
      <c r="D204">
        <f t="shared" si="54"/>
        <v>2918120.8590083541</v>
      </c>
      <c r="E204">
        <f>'REC-21'!T204+'REC-22'!T204</f>
        <v>56647.089048534253</v>
      </c>
      <c r="F204">
        <f>'OLD-21'!U204+'OLD-22'!U204</f>
        <v>2257199.7553003551</v>
      </c>
      <c r="G204">
        <f>'OLD-21'!Y204+'OLD-22'!Y204</f>
        <v>120952.85823518853</v>
      </c>
      <c r="H204">
        <f t="shared" si="55"/>
        <v>2378152.6135355439</v>
      </c>
      <c r="I204">
        <f>'OLD-21'!T204+'OLD-22'!T204</f>
        <v>49696.393635456981</v>
      </c>
      <c r="J204">
        <f>'NEW-21'!U204+'NEW-22'!U204</f>
        <v>2359489.9660297083</v>
      </c>
      <c r="K204">
        <f>'NEW-21'!Y204+'NEW-22'!Y204</f>
        <v>124830.62363157944</v>
      </c>
      <c r="L204">
        <f t="shared" si="56"/>
        <v>2484320.5896612876</v>
      </c>
      <c r="M204">
        <f>'NEW-21'!T204+'NEW-22'!T204</f>
        <v>50494.329729954312</v>
      </c>
      <c r="N204">
        <f>'CUR-21'!U204+'CUR-22'!U204</f>
        <v>2440640.9897111179</v>
      </c>
      <c r="O204">
        <f>'CUR-21'!Y204+'CUR-22'!Y204</f>
        <v>128311.08315598911</v>
      </c>
      <c r="P204">
        <f t="shared" si="57"/>
        <v>2568952.0728671071</v>
      </c>
      <c r="Q204">
        <f>'CUR-21'!T204+'CUR-22'!T204</f>
        <v>52281.597853837011</v>
      </c>
      <c r="R204">
        <f t="shared" si="60"/>
        <v>52281.597853837011</v>
      </c>
      <c r="S204">
        <f t="shared" si="58"/>
        <v>2568952.0728671071</v>
      </c>
      <c r="T204">
        <f t="shared" si="61"/>
        <v>0.99609326849676372</v>
      </c>
      <c r="U204">
        <f t="shared" si="62"/>
        <v>3.9220539148225875E-3</v>
      </c>
      <c r="V204">
        <f t="shared" si="59"/>
        <v>2447334.0871590539</v>
      </c>
      <c r="W204">
        <f t="shared" si="63"/>
        <v>0</v>
      </c>
      <c r="X204">
        <f t="shared" si="64"/>
        <v>0</v>
      </c>
      <c r="Y204">
        <f t="shared" si="65"/>
        <v>2499615.685012891</v>
      </c>
      <c r="Z204">
        <f t="shared" si="66"/>
        <v>0</v>
      </c>
      <c r="AA204">
        <f t="shared" si="67"/>
        <v>0</v>
      </c>
      <c r="AB204">
        <f t="shared" si="68"/>
        <v>14411.139390790675</v>
      </c>
      <c r="AC204">
        <f t="shared" si="69"/>
        <v>248.4251846041243</v>
      </c>
      <c r="AD204" t="b">
        <f t="shared" si="70"/>
        <v>1</v>
      </c>
      <c r="AE204" t="b">
        <f>AND(ABS(AA204-(AA203+W204-Z204))&lt;=0.000000000001*(AA203+ABS(W204)+Z204),IF(A204&gt;group!$AJ$65,AA204=0,TRUE))</f>
        <v>1</v>
      </c>
      <c r="AF204" t="b">
        <f t="shared" si="71"/>
        <v>1</v>
      </c>
      <c r="AG204" t="b">
        <f>IF(S204&gt;0,IF(group!$AJ$38&gt;0,ABS(AB204/S204-group!$AJ$38/S2)&lt;=0.000000000001*MAX(ABS(AB204/S204),ABS(group!$AJ$38/S2)),TRUE),AB204=0)</f>
        <v>1</v>
      </c>
    </row>
    <row r="205" spans="1:33" x14ac:dyDescent="0.35">
      <c r="A205">
        <v>203</v>
      </c>
      <c r="B205">
        <f>'REC-21'!U205+'REC-22'!U205</f>
        <v>2728995.9470331604</v>
      </c>
      <c r="C205">
        <f>'REC-21'!Y205+'REC-22'!Y205</f>
        <v>141115.52939166036</v>
      </c>
      <c r="D205">
        <f t="shared" si="54"/>
        <v>2870111.4764248207</v>
      </c>
      <c r="E205">
        <f>'REC-21'!T205+'REC-22'!T205</f>
        <v>55991.855142020395</v>
      </c>
      <c r="F205">
        <f>'OLD-21'!U205+'OLD-22'!U205</f>
        <v>2216179.8644965687</v>
      </c>
      <c r="G205">
        <f>'OLD-21'!Y205+'OLD-22'!Y205</f>
        <v>119136.63655453059</v>
      </c>
      <c r="H205">
        <f t="shared" si="55"/>
        <v>2335316.501051099</v>
      </c>
      <c r="I205">
        <f>'OLD-21'!T205+'OLD-22'!T205</f>
        <v>49051.704369283878</v>
      </c>
      <c r="J205">
        <f>'NEW-21'!U205+'NEW-22'!U205</f>
        <v>2318024.9637977639</v>
      </c>
      <c r="K205">
        <f>'NEW-21'!Y205+'NEW-22'!Y205</f>
        <v>123029.34044920921</v>
      </c>
      <c r="L205">
        <f t="shared" si="56"/>
        <v>2441054.3042469732</v>
      </c>
      <c r="M205">
        <f>'NEW-21'!T205+'NEW-22'!T205</f>
        <v>49866.007480860397</v>
      </c>
      <c r="N205">
        <f>'CUR-21'!U205+'CUR-22'!U205</f>
        <v>2398662.2605329137</v>
      </c>
      <c r="O205">
        <f>'CUR-21'!Y205+'CUR-22'!Y205</f>
        <v>126515.17238644249</v>
      </c>
      <c r="P205">
        <f t="shared" si="57"/>
        <v>2525177.432919356</v>
      </c>
      <c r="Q205">
        <f>'CUR-21'!T205+'CUR-22'!T205</f>
        <v>51635.015622321371</v>
      </c>
      <c r="R205">
        <f t="shared" si="60"/>
        <v>51635.015622321371</v>
      </c>
      <c r="S205">
        <f t="shared" si="58"/>
        <v>2525177.432919356</v>
      </c>
      <c r="T205">
        <f t="shared" si="61"/>
        <v>0.99609289061609296</v>
      </c>
      <c r="U205">
        <f t="shared" si="62"/>
        <v>3.9224347655875125E-3</v>
      </c>
      <c r="V205">
        <f t="shared" si="59"/>
        <v>2405096.0448628138</v>
      </c>
      <c r="W205">
        <f t="shared" si="63"/>
        <v>0</v>
      </c>
      <c r="X205">
        <f t="shared" si="64"/>
        <v>0</v>
      </c>
      <c r="Y205">
        <f t="shared" si="65"/>
        <v>2456731.0604851353</v>
      </c>
      <c r="Z205">
        <f t="shared" si="66"/>
        <v>0</v>
      </c>
      <c r="AA205">
        <f t="shared" si="67"/>
        <v>0</v>
      </c>
      <c r="AB205">
        <f t="shared" si="68"/>
        <v>14165.575277418697</v>
      </c>
      <c r="AC205">
        <f t="shared" si="69"/>
        <v>245.56411337197824</v>
      </c>
      <c r="AD205" t="b">
        <f t="shared" si="70"/>
        <v>1</v>
      </c>
      <c r="AE205" t="b">
        <f>AND(ABS(AA205-(AA204+W205-Z205))&lt;=0.000000000001*(AA204+ABS(W205)+Z205),IF(A205&gt;group!$AJ$65,AA205=0,TRUE))</f>
        <v>1</v>
      </c>
      <c r="AF205" t="b">
        <f t="shared" si="71"/>
        <v>1</v>
      </c>
      <c r="AG205" t="b">
        <f>IF(S205&gt;0,IF(group!$AJ$38&gt;0,ABS(AB205/S205-group!$AJ$38/S2)&lt;=0.000000000001*MAX(ABS(AB205/S205),ABS(group!$AJ$38/S2)),TRUE),AB205=0)</f>
        <v>1</v>
      </c>
    </row>
    <row r="206" spans="1:33" x14ac:dyDescent="0.35">
      <c r="A206">
        <v>204</v>
      </c>
      <c r="B206">
        <f>'REC-21'!U206+'REC-22'!U206</f>
        <v>2683397.101920356</v>
      </c>
      <c r="C206">
        <f>'REC-21'!Y206+'REC-22'!Y206</f>
        <v>139079.87855734926</v>
      </c>
      <c r="D206">
        <f t="shared" si="54"/>
        <v>2822476.9804777051</v>
      </c>
      <c r="E206">
        <f>'REC-21'!T206+'REC-22'!T206</f>
        <v>55344.39292062883</v>
      </c>
      <c r="F206">
        <f>'OLD-21'!U206+'OLD-22'!U206</f>
        <v>2175647.4632546636</v>
      </c>
      <c r="G206">
        <f>'OLD-21'!Y206+'OLD-22'!Y206</f>
        <v>117220.29737761</v>
      </c>
      <c r="H206">
        <f t="shared" si="55"/>
        <v>2292867.7606322737</v>
      </c>
      <c r="I206">
        <f>'OLD-21'!T206+'OLD-22'!T206</f>
        <v>48415.593362454194</v>
      </c>
      <c r="J206">
        <f>'NEW-21'!U206+'NEW-22'!U206</f>
        <v>2277029.9125560485</v>
      </c>
      <c r="K206">
        <f>'NEW-21'!Y206+'NEW-22'!Y206</f>
        <v>121129.49819482007</v>
      </c>
      <c r="L206">
        <f t="shared" si="56"/>
        <v>2398159.4107508687</v>
      </c>
      <c r="M206">
        <f>'NEW-21'!T206+'NEW-22'!T206</f>
        <v>49245.701967679917</v>
      </c>
      <c r="N206">
        <f>'CUR-21'!U206+'CUR-22'!U206</f>
        <v>2357153.3660527607</v>
      </c>
      <c r="O206">
        <f>'CUR-21'!Y206+'CUR-22'!Y206</f>
        <v>124609.33630232309</v>
      </c>
      <c r="P206">
        <f t="shared" si="57"/>
        <v>2481762.702355084</v>
      </c>
      <c r="Q206">
        <f>'CUR-21'!T206+'CUR-22'!T206</f>
        <v>50996.636683483419</v>
      </c>
      <c r="R206">
        <f t="shared" si="60"/>
        <v>50996.636683483419</v>
      </c>
      <c r="S206">
        <f t="shared" si="58"/>
        <v>2481762.702355084</v>
      </c>
      <c r="T206">
        <f t="shared" si="61"/>
        <v>0.99609253028396638</v>
      </c>
      <c r="U206">
        <f t="shared" si="62"/>
        <v>3.9227979301477145E-3</v>
      </c>
      <c r="V206">
        <f t="shared" si="59"/>
        <v>2363334.0644650981</v>
      </c>
      <c r="W206">
        <f t="shared" si="63"/>
        <v>0</v>
      </c>
      <c r="X206">
        <f t="shared" si="64"/>
        <v>0</v>
      </c>
      <c r="Y206">
        <f t="shared" si="65"/>
        <v>2414330.7011485817</v>
      </c>
      <c r="Z206">
        <f t="shared" si="66"/>
        <v>0</v>
      </c>
      <c r="AA206">
        <f t="shared" si="67"/>
        <v>0</v>
      </c>
      <c r="AB206">
        <f t="shared" si="68"/>
        <v>13922.030160176757</v>
      </c>
      <c r="AC206">
        <f t="shared" si="69"/>
        <v>243.54511724193981</v>
      </c>
      <c r="AD206" t="b">
        <f t="shared" si="70"/>
        <v>1</v>
      </c>
      <c r="AE206" t="b">
        <f>AND(ABS(AA206-(AA205+W206-Z206))&lt;=0.000000000001*(AA205+ABS(W206)+Z206),IF(A206&gt;group!$AJ$65,AA206=0,TRUE))</f>
        <v>1</v>
      </c>
      <c r="AF206" t="b">
        <f t="shared" si="71"/>
        <v>1</v>
      </c>
      <c r="AG206" t="b">
        <f>IF(S206&gt;0,IF(group!$AJ$38&gt;0,ABS(AB206/S206-group!$AJ$38/S2)&lt;=0.000000000001*MAX(ABS(AB206/S206),ABS(group!$AJ$38/S2)),TRUE),AB206=0)</f>
        <v>1</v>
      </c>
    </row>
    <row r="207" spans="1:33" x14ac:dyDescent="0.35">
      <c r="A207">
        <v>205</v>
      </c>
      <c r="B207">
        <f>'REC-21'!U207+'REC-22'!U207</f>
        <v>2637706.8576458562</v>
      </c>
      <c r="C207">
        <f>'REC-21'!Y207+'REC-22'!Y207</f>
        <v>137097.70691096364</v>
      </c>
      <c r="D207">
        <f t="shared" si="54"/>
        <v>2774804.5645568199</v>
      </c>
      <c r="E207">
        <f>'REC-21'!T207+'REC-22'!T207</f>
        <v>55268.678868455696</v>
      </c>
      <c r="F207">
        <f>'OLD-21'!U207+'OLD-22'!U207</f>
        <v>2135086.1998124756</v>
      </c>
      <c r="G207">
        <f>'OLD-21'!Y207+'OLD-22'!Y207</f>
        <v>115355.52512334951</v>
      </c>
      <c r="H207">
        <f t="shared" si="55"/>
        <v>2250441.724935825</v>
      </c>
      <c r="I207">
        <f>'OLD-21'!T207+'OLD-22'!T207</f>
        <v>48295.815042311347</v>
      </c>
      <c r="J207">
        <f>'NEW-21'!U207+'NEW-22'!U207</f>
        <v>2235986.7608713312</v>
      </c>
      <c r="K207">
        <f>'NEW-21'!Y207+'NEW-22'!Y207</f>
        <v>119279.67451093515</v>
      </c>
      <c r="L207">
        <f t="shared" si="56"/>
        <v>2355266.4353822665</v>
      </c>
      <c r="M207">
        <f>'NEW-21'!T207+'NEW-22'!T207</f>
        <v>49143.352655511342</v>
      </c>
      <c r="N207">
        <f>'CUR-21'!U207+'CUR-22'!U207</f>
        <v>2315437.8316134899</v>
      </c>
      <c r="O207">
        <f>'CUR-21'!Y207+'CUR-22'!Y207</f>
        <v>122753.623772046</v>
      </c>
      <c r="P207">
        <f t="shared" si="57"/>
        <v>2438191.455385536</v>
      </c>
      <c r="Q207">
        <f>'CUR-21'!T207+'CUR-22'!T207</f>
        <v>51033.940818073854</v>
      </c>
      <c r="R207">
        <f t="shared" si="60"/>
        <v>51033.940818073854</v>
      </c>
      <c r="S207">
        <f t="shared" si="58"/>
        <v>2438191.455385536</v>
      </c>
      <c r="T207">
        <f t="shared" si="61"/>
        <v>0.99609218723513138</v>
      </c>
      <c r="U207">
        <f t="shared" si="62"/>
        <v>3.9231436758033755E-3</v>
      </c>
      <c r="V207">
        <f t="shared" si="59"/>
        <v>2321371.6092536696</v>
      </c>
      <c r="W207">
        <f t="shared" si="63"/>
        <v>0</v>
      </c>
      <c r="X207">
        <f t="shared" si="64"/>
        <v>0</v>
      </c>
      <c r="Y207">
        <f t="shared" si="65"/>
        <v>2372405.5500717433</v>
      </c>
      <c r="Z207">
        <f t="shared" si="66"/>
        <v>0</v>
      </c>
      <c r="AA207">
        <f t="shared" si="67"/>
        <v>0</v>
      </c>
      <c r="AB207">
        <f t="shared" si="68"/>
        <v>13677.607027436903</v>
      </c>
      <c r="AC207">
        <f t="shared" si="69"/>
        <v>244.42313273985383</v>
      </c>
      <c r="AD207" t="b">
        <f t="shared" si="70"/>
        <v>1</v>
      </c>
      <c r="AE207" t="b">
        <f>AND(ABS(AA207-(AA206+W207-Z207))&lt;=0.000000000001*(AA206+ABS(W207)+Z207),IF(A207&gt;group!$AJ$65,AA207=0,TRUE))</f>
        <v>1</v>
      </c>
      <c r="AF207" t="b">
        <f t="shared" si="71"/>
        <v>1</v>
      </c>
      <c r="AG207" t="b">
        <f>IF(S207&gt;0,IF(group!$AJ$38&gt;0,ABS(AB207/S207-group!$AJ$38/S2)&lt;=0.000000000001*MAX(ABS(AB207/S207),ABS(group!$AJ$38/S2)),TRUE),AB207=0)</f>
        <v>1</v>
      </c>
    </row>
    <row r="208" spans="1:33" x14ac:dyDescent="0.35">
      <c r="A208">
        <v>206</v>
      </c>
      <c r="B208">
        <f>'REC-21'!U208+'REC-22'!U208</f>
        <v>2592515.5385238063</v>
      </c>
      <c r="C208">
        <f>'REC-21'!Y208+'REC-22'!Y208</f>
        <v>135151.1468407622</v>
      </c>
      <c r="D208">
        <f t="shared" si="54"/>
        <v>2727666.6853645686</v>
      </c>
      <c r="E208">
        <f>'REC-21'!T208+'REC-22'!T208</f>
        <v>54604.349002562922</v>
      </c>
      <c r="F208">
        <f>'OLD-21'!U208+'OLD-22'!U208</f>
        <v>2095030.8833758237</v>
      </c>
      <c r="G208">
        <f>'OLD-21'!Y208+'OLD-22'!Y208</f>
        <v>113527.13259800916</v>
      </c>
      <c r="H208">
        <f t="shared" si="55"/>
        <v>2208558.0159738329</v>
      </c>
      <c r="I208">
        <f>'OLD-21'!T208+'OLD-22'!T208</f>
        <v>47643.002064950626</v>
      </c>
      <c r="J208">
        <f>'NEW-21'!U208+'NEW-22'!U208</f>
        <v>2195431.4587271735</v>
      </c>
      <c r="K208">
        <f>'NEW-21'!Y208+'NEW-22'!Y208</f>
        <v>117464.82177362317</v>
      </c>
      <c r="L208">
        <f t="shared" si="56"/>
        <v>2312896.2805007966</v>
      </c>
      <c r="M208">
        <f>'NEW-21'!T208+'NEW-22'!T208</f>
        <v>48506.759982005002</v>
      </c>
      <c r="N208">
        <f>'CUR-21'!U208+'CUR-22'!U208</f>
        <v>2274213.2496109759</v>
      </c>
      <c r="O208">
        <f>'CUR-21'!Y208+'CUR-22'!Y208</f>
        <v>120932.63368937149</v>
      </c>
      <c r="P208">
        <f t="shared" si="57"/>
        <v>2395145.8833003473</v>
      </c>
      <c r="Q208">
        <f>'CUR-21'!T208+'CUR-22'!T208</f>
        <v>50375.541040010889</v>
      </c>
      <c r="R208">
        <f t="shared" si="60"/>
        <v>50375.541040010889</v>
      </c>
      <c r="S208">
        <f t="shared" si="58"/>
        <v>2395145.8833003473</v>
      </c>
      <c r="T208">
        <f t="shared" si="61"/>
        <v>0.99609186120752913</v>
      </c>
      <c r="U208">
        <f t="shared" si="62"/>
        <v>3.9234722666372512E-3</v>
      </c>
      <c r="V208">
        <f t="shared" si="59"/>
        <v>2279906.2583049377</v>
      </c>
      <c r="W208">
        <f t="shared" si="63"/>
        <v>0</v>
      </c>
      <c r="X208">
        <f t="shared" si="64"/>
        <v>0</v>
      </c>
      <c r="Y208">
        <f t="shared" si="65"/>
        <v>2330281.7993449485</v>
      </c>
      <c r="Z208">
        <f t="shared" si="66"/>
        <v>0</v>
      </c>
      <c r="AA208">
        <f t="shared" si="67"/>
        <v>0</v>
      </c>
      <c r="AB208">
        <f t="shared" si="68"/>
        <v>13436.132791296854</v>
      </c>
      <c r="AC208">
        <f t="shared" si="69"/>
        <v>241.47423614004947</v>
      </c>
      <c r="AD208" t="b">
        <f t="shared" si="70"/>
        <v>1</v>
      </c>
      <c r="AE208" t="b">
        <f>AND(ABS(AA208-(AA207+W208-Z208))&lt;=0.000000000001*(AA207+ABS(W208)+Z208),IF(A208&gt;group!$AJ$65,AA208=0,TRUE))</f>
        <v>1</v>
      </c>
      <c r="AF208" t="b">
        <f t="shared" si="71"/>
        <v>1</v>
      </c>
      <c r="AG208" t="b">
        <f>IF(S208&gt;0,IF(group!$AJ$38&gt;0,ABS(AB208/S208-group!$AJ$38/S2)&lt;=0.000000000001*MAX(ABS(AB208/S208),ABS(group!$AJ$38/S2)),TRUE),AB208=0)</f>
        <v>1</v>
      </c>
    </row>
    <row r="209" spans="1:33" x14ac:dyDescent="0.35">
      <c r="A209">
        <v>207</v>
      </c>
      <c r="B209">
        <f>'REC-21'!U209+'REC-22'!U209</f>
        <v>2547816.8003658354</v>
      </c>
      <c r="C209">
        <f>'REC-21'!Y209+'REC-22'!Y209</f>
        <v>133239.84134384865</v>
      </c>
      <c r="D209">
        <f t="shared" si="54"/>
        <v>2681056.6417096839</v>
      </c>
      <c r="E209">
        <f>'REC-21'!T209+'REC-22'!T209</f>
        <v>53948.084089708587</v>
      </c>
      <c r="F209">
        <f>'OLD-21'!U209+'OLD-22'!U209</f>
        <v>2055474.3817823166</v>
      </c>
      <c r="G209">
        <f>'OLD-21'!Y209+'OLD-22'!Y209</f>
        <v>111734.69450820379</v>
      </c>
      <c r="H209">
        <f t="shared" si="55"/>
        <v>2167209.0762905204</v>
      </c>
      <c r="I209">
        <f>'OLD-21'!T209+'OLD-22'!T209</f>
        <v>46999.10109211324</v>
      </c>
      <c r="J209">
        <f>'NEW-21'!U209+'NEW-22'!U209</f>
        <v>2155357.3924688641</v>
      </c>
      <c r="K209">
        <f>'NEW-21'!Y209+'NEW-22'!Y209</f>
        <v>115684.55348971445</v>
      </c>
      <c r="L209">
        <f t="shared" si="56"/>
        <v>2271041.9459585785</v>
      </c>
      <c r="M209">
        <f>'NEW-21'!T209+'NEW-22'!T209</f>
        <v>47878.494805522874</v>
      </c>
      <c r="N209">
        <f>'CUR-21'!U209+'CUR-22'!U209</f>
        <v>2233472.9370455174</v>
      </c>
      <c r="O209">
        <f>'CUR-21'!Y209+'CUR-22'!Y209</f>
        <v>119145.99091031542</v>
      </c>
      <c r="P209">
        <f t="shared" si="57"/>
        <v>2352618.9279558328</v>
      </c>
      <c r="Q209">
        <f>'CUR-21'!T209+'CUR-22'!T209</f>
        <v>49725.720294350671</v>
      </c>
      <c r="R209">
        <f t="shared" si="60"/>
        <v>49725.720294350671</v>
      </c>
      <c r="S209">
        <f t="shared" si="58"/>
        <v>2352618.9279558328</v>
      </c>
      <c r="T209">
        <f t="shared" si="61"/>
        <v>0.99609155194226295</v>
      </c>
      <c r="U209">
        <f t="shared" si="62"/>
        <v>3.9237839635484217E-3</v>
      </c>
      <c r="V209">
        <f t="shared" si="59"/>
        <v>2238931.2846414507</v>
      </c>
      <c r="W209">
        <f t="shared" si="63"/>
        <v>0</v>
      </c>
      <c r="X209">
        <f t="shared" si="64"/>
        <v>0</v>
      </c>
      <c r="Y209">
        <f t="shared" si="65"/>
        <v>2288657.0049358015</v>
      </c>
      <c r="Z209">
        <f t="shared" si="66"/>
        <v>0</v>
      </c>
      <c r="AA209">
        <f t="shared" si="67"/>
        <v>0</v>
      </c>
      <c r="AB209">
        <f t="shared" si="68"/>
        <v>13197.567857443597</v>
      </c>
      <c r="AC209">
        <f t="shared" si="69"/>
        <v>238.56493385325666</v>
      </c>
      <c r="AD209" t="b">
        <f t="shared" si="70"/>
        <v>1</v>
      </c>
      <c r="AE209" t="b">
        <f>AND(ABS(AA209-(AA208+W209-Z209))&lt;=0.000000000001*(AA208+ABS(W209)+Z209),IF(A209&gt;group!$AJ$65,AA209=0,TRUE))</f>
        <v>1</v>
      </c>
      <c r="AF209" t="b">
        <f t="shared" si="71"/>
        <v>1</v>
      </c>
      <c r="AG209" t="b">
        <f>IF(S209&gt;0,IF(group!$AJ$38&gt;0,ABS(AB209/S209-group!$AJ$38/S2)&lt;=0.000000000001*MAX(ABS(AB209/S209),ABS(group!$AJ$38/S2)),TRUE),AB209=0)</f>
        <v>1</v>
      </c>
    </row>
    <row r="210" spans="1:33" x14ac:dyDescent="0.35">
      <c r="A210">
        <v>208</v>
      </c>
      <c r="B210">
        <f>'REC-21'!U210+'REC-22'!U210</f>
        <v>2503604.3787702695</v>
      </c>
      <c r="C210">
        <f>'REC-21'!Y210+'REC-22'!Y210</f>
        <v>131363.43843462478</v>
      </c>
      <c r="D210">
        <f t="shared" si="54"/>
        <v>2634967.817204894</v>
      </c>
      <c r="E210">
        <f>'REC-21'!T210+'REC-22'!T210</f>
        <v>53299.785295690104</v>
      </c>
      <c r="F210">
        <f>'OLD-21'!U210+'OLD-22'!U210</f>
        <v>2016409.6626078277</v>
      </c>
      <c r="G210">
        <f>'OLD-21'!Y210+'OLD-22'!Y210</f>
        <v>109977.79197681362</v>
      </c>
      <c r="H210">
        <f t="shared" si="55"/>
        <v>2126387.4545846414</v>
      </c>
      <c r="I210">
        <f>'OLD-21'!T210+'OLD-22'!T210</f>
        <v>46363.98930286456</v>
      </c>
      <c r="J210">
        <f>'NEW-21'!U210+'NEW-22'!U210</f>
        <v>2115758.0372144971</v>
      </c>
      <c r="K210">
        <f>'NEW-21'!Y210+'NEW-22'!Y210</f>
        <v>113938.48882091446</v>
      </c>
      <c r="L210">
        <f t="shared" si="56"/>
        <v>2229696.5260354117</v>
      </c>
      <c r="M210">
        <f>'NEW-21'!T210+'NEW-22'!T210</f>
        <v>47258.447170181149</v>
      </c>
      <c r="N210">
        <f>'CUR-21'!U210+'CUR-22'!U210</f>
        <v>2193210.3004802796</v>
      </c>
      <c r="O210">
        <f>'CUR-21'!Y210+'CUR-22'!Y210</f>
        <v>117393.32591069784</v>
      </c>
      <c r="P210">
        <f t="shared" si="57"/>
        <v>2310603.6263909773</v>
      </c>
      <c r="Q210">
        <f>'CUR-21'!T210+'CUR-22'!T210</f>
        <v>49084.365723859228</v>
      </c>
      <c r="R210">
        <f t="shared" si="60"/>
        <v>49084.365723859228</v>
      </c>
      <c r="S210">
        <f t="shared" si="58"/>
        <v>2310603.6263909773</v>
      </c>
      <c r="T210">
        <f t="shared" si="61"/>
        <v>0.9960912591835599</v>
      </c>
      <c r="U210">
        <f t="shared" si="62"/>
        <v>3.9240790242893731E-3</v>
      </c>
      <c r="V210">
        <f t="shared" si="59"/>
        <v>2198440.0512785208</v>
      </c>
      <c r="W210">
        <f t="shared" si="63"/>
        <v>0</v>
      </c>
      <c r="X210">
        <f t="shared" si="64"/>
        <v>0</v>
      </c>
      <c r="Y210">
        <f t="shared" si="65"/>
        <v>2247524.4170023799</v>
      </c>
      <c r="Z210">
        <f t="shared" si="66"/>
        <v>0</v>
      </c>
      <c r="AA210">
        <f t="shared" si="67"/>
        <v>0</v>
      </c>
      <c r="AB210">
        <f t="shared" si="68"/>
        <v>12961.873165513638</v>
      </c>
      <c r="AC210">
        <f t="shared" si="69"/>
        <v>235.69469192995894</v>
      </c>
      <c r="AD210" t="b">
        <f t="shared" si="70"/>
        <v>1</v>
      </c>
      <c r="AE210" t="b">
        <f>AND(ABS(AA210-(AA209+W210-Z210))&lt;=0.000000000001*(AA209+ABS(W210)+Z210),IF(A210&gt;group!$AJ$65,AA210=0,TRUE))</f>
        <v>1</v>
      </c>
      <c r="AF210" t="b">
        <f t="shared" si="71"/>
        <v>1</v>
      </c>
      <c r="AG210" t="b">
        <f>IF(S210&gt;0,IF(group!$AJ$38&gt;0,ABS(AB210/S210-group!$AJ$38/S2)&lt;=0.000000000001*MAX(ABS(AB210/S210),ABS(group!$AJ$38/S2)),TRUE),AB210=0)</f>
        <v>1</v>
      </c>
    </row>
    <row r="211" spans="1:33" x14ac:dyDescent="0.35">
      <c r="A211">
        <v>209</v>
      </c>
      <c r="B211">
        <f>'REC-21'!U211+'REC-22'!U211</f>
        <v>2459872.0880615413</v>
      </c>
      <c r="C211">
        <f>'REC-21'!Y211+'REC-22'!Y211</f>
        <v>129521.59107764589</v>
      </c>
      <c r="D211">
        <f t="shared" si="54"/>
        <v>2589393.6791391871</v>
      </c>
      <c r="E211">
        <f>'REC-21'!T211+'REC-22'!T211</f>
        <v>52659.355008143641</v>
      </c>
      <c r="F211">
        <f>'OLD-21'!U211+'OLD-22'!U211</f>
        <v>1977829.7917204625</v>
      </c>
      <c r="G211">
        <f>'OLD-21'!Y211+'OLD-22'!Y211</f>
        <v>108256.01244955169</v>
      </c>
      <c r="H211">
        <f t="shared" si="55"/>
        <v>2086085.8041700141</v>
      </c>
      <c r="I211">
        <f>'OLD-21'!T211+'OLD-22'!T211</f>
        <v>45737.545583997424</v>
      </c>
      <c r="J211">
        <f>'NEW-21'!U211+'NEW-22'!U211</f>
        <v>2076626.9556138169</v>
      </c>
      <c r="K211">
        <f>'NEW-21'!Y211+'NEW-22'!Y211</f>
        <v>112226.25250445686</v>
      </c>
      <c r="L211">
        <f t="shared" si="56"/>
        <v>2188853.2081182739</v>
      </c>
      <c r="M211">
        <f>'NEW-21'!T211+'NEW-22'!T211</f>
        <v>46646.508584657444</v>
      </c>
      <c r="N211">
        <f>'CUR-21'!U211+'CUR-22'!U211</f>
        <v>2153418.8347824048</v>
      </c>
      <c r="O211">
        <f>'CUR-21'!Y211+'CUR-22'!Y211</f>
        <v>115674.27470728039</v>
      </c>
      <c r="P211">
        <f t="shared" si="57"/>
        <v>2269093.1094896854</v>
      </c>
      <c r="Q211">
        <f>'CUR-21'!T211+'CUR-22'!T211</f>
        <v>48451.365969329796</v>
      </c>
      <c r="R211">
        <f t="shared" si="60"/>
        <v>48451.365969329796</v>
      </c>
      <c r="S211">
        <f t="shared" si="58"/>
        <v>2269093.1094896854</v>
      </c>
      <c r="T211">
        <f t="shared" si="61"/>
        <v>0.9960909826787393</v>
      </c>
      <c r="U211">
        <f t="shared" si="62"/>
        <v>3.9243577034984156E-3</v>
      </c>
      <c r="V211">
        <f t="shared" si="59"/>
        <v>2158426.0099688191</v>
      </c>
      <c r="W211">
        <f t="shared" si="63"/>
        <v>0</v>
      </c>
      <c r="X211">
        <f t="shared" si="64"/>
        <v>0</v>
      </c>
      <c r="Y211">
        <f t="shared" si="65"/>
        <v>2206877.3759381487</v>
      </c>
      <c r="Z211">
        <f t="shared" si="66"/>
        <v>0</v>
      </c>
      <c r="AA211">
        <f t="shared" si="67"/>
        <v>0</v>
      </c>
      <c r="AB211">
        <f t="shared" si="68"/>
        <v>12729.010181588583</v>
      </c>
      <c r="AC211">
        <f t="shared" si="69"/>
        <v>232.86298392505523</v>
      </c>
      <c r="AD211" t="b">
        <f t="shared" si="70"/>
        <v>1</v>
      </c>
      <c r="AE211" t="b">
        <f>AND(ABS(AA211-(AA210+W211-Z211))&lt;=0.000000000001*(AA210+ABS(W211)+Z211),IF(A211&gt;group!$AJ$65,AA211=0,TRUE))</f>
        <v>1</v>
      </c>
      <c r="AF211" t="b">
        <f t="shared" si="71"/>
        <v>1</v>
      </c>
      <c r="AG211" t="b">
        <f>IF(S211&gt;0,IF(group!$AJ$38&gt;0,ABS(AB211/S211-group!$AJ$38/S2)&lt;=0.000000000001*MAX(ABS(AB211/S211),ABS(group!$AJ$38/S2)),TRUE),AB211=0)</f>
        <v>1</v>
      </c>
    </row>
    <row r="212" spans="1:33" x14ac:dyDescent="0.35">
      <c r="A212">
        <v>210</v>
      </c>
      <c r="B212">
        <f>'REC-21'!U212+'REC-22'!U212</f>
        <v>2416613.8202446201</v>
      </c>
      <c r="C212">
        <f>'REC-21'!Y212+'REC-22'!Y212</f>
        <v>127713.95712149242</v>
      </c>
      <c r="D212">
        <f t="shared" si="54"/>
        <v>2544327.7773661125</v>
      </c>
      <c r="E212">
        <f>'REC-21'!T212+'REC-22'!T212</f>
        <v>52026.696821317819</v>
      </c>
      <c r="F212">
        <f>'OLD-21'!U212+'OLD-22'!U212</f>
        <v>1939727.9318563361</v>
      </c>
      <c r="G212">
        <f>'OLD-21'!Y212+'OLD-22'!Y212</f>
        <v>106568.94960300691</v>
      </c>
      <c r="H212">
        <f t="shared" si="55"/>
        <v>2046296.881459343</v>
      </c>
      <c r="I212">
        <f>'OLD-21'!T212+'OLD-22'!T212</f>
        <v>45119.650506093094</v>
      </c>
      <c r="J212">
        <f>'NEW-21'!U212+'NEW-22'!U212</f>
        <v>2037957.7966252179</v>
      </c>
      <c r="K212">
        <f>'NEW-21'!Y212+'NEW-22'!Y212</f>
        <v>110547.47477498345</v>
      </c>
      <c r="L212">
        <f t="shared" si="56"/>
        <v>2148505.2714002011</v>
      </c>
      <c r="M212">
        <f>'NEW-21'!T212+'NEW-22'!T212</f>
        <v>46042.572002526787</v>
      </c>
      <c r="N212">
        <f>'CUR-21'!U212+'CUR-22'!U212</f>
        <v>2114092.1218827097</v>
      </c>
      <c r="O212">
        <f>'CUR-21'!Y212+'CUR-22'!Y212</f>
        <v>113988.47878013973</v>
      </c>
      <c r="P212">
        <f t="shared" si="57"/>
        <v>2228080.6006628494</v>
      </c>
      <c r="Q212">
        <f>'CUR-21'!T212+'CUR-22'!T212</f>
        <v>47826.611149532822</v>
      </c>
      <c r="R212">
        <f t="shared" si="60"/>
        <v>47826.611149532822</v>
      </c>
      <c r="S212">
        <f t="shared" si="58"/>
        <v>2228080.6006628494</v>
      </c>
      <c r="T212">
        <f t="shared" si="61"/>
        <v>0.99609072217817951</v>
      </c>
      <c r="U212">
        <f t="shared" si="62"/>
        <v>3.9246202527336571E-3</v>
      </c>
      <c r="V212">
        <f t="shared" si="59"/>
        <v>2118882.6999653</v>
      </c>
      <c r="W212">
        <f t="shared" si="63"/>
        <v>0</v>
      </c>
      <c r="X212">
        <f t="shared" si="64"/>
        <v>0</v>
      </c>
      <c r="Y212">
        <f t="shared" si="65"/>
        <v>2166709.3111148328</v>
      </c>
      <c r="Z212">
        <f t="shared" si="66"/>
        <v>0</v>
      </c>
      <c r="AA212">
        <f t="shared" si="67"/>
        <v>0</v>
      </c>
      <c r="AB212">
        <f t="shared" si="68"/>
        <v>12498.94089080188</v>
      </c>
      <c r="AC212">
        <f t="shared" si="69"/>
        <v>230.06929078670328</v>
      </c>
      <c r="AD212" t="b">
        <f t="shared" si="70"/>
        <v>1</v>
      </c>
      <c r="AE212" t="b">
        <f>AND(ABS(AA212-(AA211+W212-Z212))&lt;=0.000000000001*(AA211+ABS(W212)+Z212),IF(A212&gt;group!$AJ$65,AA212=0,TRUE))</f>
        <v>1</v>
      </c>
      <c r="AF212" t="b">
        <f t="shared" si="71"/>
        <v>1</v>
      </c>
      <c r="AG212" t="b">
        <f>IF(S212&gt;0,IF(group!$AJ$38&gt;0,ABS(AB212/S212-group!$AJ$38/S2)&lt;=0.000000000001*MAX(ABS(AB212/S212),ABS(group!$AJ$38/S2)),TRUE),AB212=0)</f>
        <v>1</v>
      </c>
    </row>
    <row r="213" spans="1:33" x14ac:dyDescent="0.35">
      <c r="A213">
        <v>211</v>
      </c>
      <c r="B213">
        <f>'REC-21'!U213+'REC-22'!U213</f>
        <v>2373823.5439742235</v>
      </c>
      <c r="C213">
        <f>'REC-21'!Y213+'REC-22'!Y213</f>
        <v>125940.19923364425</v>
      </c>
      <c r="D213">
        <f t="shared" si="54"/>
        <v>2499763.7432078677</v>
      </c>
      <c r="E213">
        <f>'REC-21'!T213+'REC-22'!T213</f>
        <v>51401.715521038568</v>
      </c>
      <c r="F213">
        <f>'OLD-21'!U213+'OLD-22'!U213</f>
        <v>1902097.341216824</v>
      </c>
      <c r="G213">
        <f>'OLD-21'!Y213+'OLD-22'!Y213</f>
        <v>104916.20325413247</v>
      </c>
      <c r="H213">
        <f t="shared" si="55"/>
        <v>2007013.5444709565</v>
      </c>
      <c r="I213">
        <f>'OLD-21'!T213+'OLD-22'!T213</f>
        <v>44510.186299920359</v>
      </c>
      <c r="J213">
        <f>'NEW-21'!U213+'NEW-22'!U213</f>
        <v>1999744.2943106247</v>
      </c>
      <c r="K213">
        <f>'NEW-21'!Y213+'NEW-22'!Y213</f>
        <v>108901.791287617</v>
      </c>
      <c r="L213">
        <f t="shared" si="56"/>
        <v>2108646.0855982415</v>
      </c>
      <c r="M213">
        <f>'NEW-21'!T213+'NEW-22'!T213</f>
        <v>45446.531802863537</v>
      </c>
      <c r="N213">
        <f>'CUR-21'!U213+'CUR-22'!U213</f>
        <v>2075223.8295536796</v>
      </c>
      <c r="O213">
        <f>'CUR-21'!Y213+'CUR-22'!Y213</f>
        <v>112335.58499625075</v>
      </c>
      <c r="P213">
        <f t="shared" si="57"/>
        <v>2187559.4145499305</v>
      </c>
      <c r="Q213">
        <f>'CUR-21'!T213+'CUR-22'!T213</f>
        <v>47209.992841436295</v>
      </c>
      <c r="R213">
        <f t="shared" si="60"/>
        <v>47209.992841436295</v>
      </c>
      <c r="S213">
        <f t="shared" si="58"/>
        <v>2187559.4145499305</v>
      </c>
      <c r="T213">
        <f t="shared" si="61"/>
        <v>0.99609047743528112</v>
      </c>
      <c r="U213">
        <f t="shared" si="62"/>
        <v>3.9248669205080855E-3</v>
      </c>
      <c r="V213">
        <f t="shared" si="59"/>
        <v>2079803.7468021738</v>
      </c>
      <c r="W213">
        <f t="shared" si="63"/>
        <v>0</v>
      </c>
      <c r="X213">
        <f t="shared" si="64"/>
        <v>0</v>
      </c>
      <c r="Y213">
        <f t="shared" si="65"/>
        <v>2127013.7396436101</v>
      </c>
      <c r="Z213">
        <f t="shared" si="66"/>
        <v>0</v>
      </c>
      <c r="AA213">
        <f t="shared" si="67"/>
        <v>0</v>
      </c>
      <c r="AB213">
        <f t="shared" si="68"/>
        <v>12271.627790055039</v>
      </c>
      <c r="AC213">
        <f t="shared" si="69"/>
        <v>227.31310074684006</v>
      </c>
      <c r="AD213" t="b">
        <f t="shared" si="70"/>
        <v>1</v>
      </c>
      <c r="AE213" t="b">
        <f>AND(ABS(AA213-(AA212+W213-Z213))&lt;=0.000000000001*(AA212+ABS(W213)+Z213),IF(A213&gt;group!$AJ$65,AA213=0,TRUE))</f>
        <v>1</v>
      </c>
      <c r="AF213" t="b">
        <f t="shared" si="71"/>
        <v>1</v>
      </c>
      <c r="AG213" t="b">
        <f>IF(S213&gt;0,IF(group!$AJ$38&gt;0,ABS(AB213/S213-group!$AJ$38/S2)&lt;=0.000000000001*MAX(ABS(AB213/S213),ABS(group!$AJ$38/S2)),TRUE),AB213=0)</f>
        <v>1</v>
      </c>
    </row>
    <row r="214" spans="1:33" x14ac:dyDescent="0.35">
      <c r="A214">
        <v>212</v>
      </c>
      <c r="B214">
        <f>'REC-21'!U214+'REC-22'!U214</f>
        <v>2331495.3035385935</v>
      </c>
      <c r="C214">
        <f>'REC-21'!Y214+'REC-22'!Y214</f>
        <v>124199.98483633707</v>
      </c>
      <c r="D214">
        <f t="shared" si="54"/>
        <v>2455695.2883749306</v>
      </c>
      <c r="E214">
        <f>'REC-21'!T214+'REC-22'!T214</f>
        <v>50784.31706986262</v>
      </c>
      <c r="F214">
        <f>'OLD-21'!U214+'OLD-22'!U214</f>
        <v>1864931.3720869264</v>
      </c>
      <c r="G214">
        <f>'OLD-21'!Y214+'OLD-22'!Y214</f>
        <v>103297.37927115768</v>
      </c>
      <c r="H214">
        <f t="shared" si="55"/>
        <v>1968228.7513580841</v>
      </c>
      <c r="I214">
        <f>'OLD-21'!T214+'OLD-22'!T214</f>
        <v>43909.036833167847</v>
      </c>
      <c r="J214">
        <f>'NEW-21'!U214+'NEW-22'!U214</f>
        <v>1961980.2666479596</v>
      </c>
      <c r="K214">
        <f>'NEW-21'!Y214+'NEW-22'!Y214</f>
        <v>107288.84304221722</v>
      </c>
      <c r="L214">
        <f t="shared" si="56"/>
        <v>2069269.1096901768</v>
      </c>
      <c r="M214">
        <f>'NEW-21'!T214+'NEW-22'!T214</f>
        <v>44858.283771105605</v>
      </c>
      <c r="N214">
        <f>'CUR-21'!U214+'CUR-22'!U214</f>
        <v>2036807.7102054548</v>
      </c>
      <c r="O214">
        <f>'CUR-21'!Y214+'CUR-22'!Y214</f>
        <v>110715.24553427129</v>
      </c>
      <c r="P214">
        <f t="shared" si="57"/>
        <v>2147522.9557397263</v>
      </c>
      <c r="Q214">
        <f>'CUR-21'!T214+'CUR-22'!T214</f>
        <v>46601.404060692832</v>
      </c>
      <c r="R214">
        <f t="shared" si="60"/>
        <v>46601.404060692832</v>
      </c>
      <c r="S214">
        <f t="shared" si="58"/>
        <v>2147522.9557397263</v>
      </c>
      <c r="T214">
        <f t="shared" si="61"/>
        <v>0.99609024820643843</v>
      </c>
      <c r="U214">
        <f t="shared" si="62"/>
        <v>3.9250979523204332E-3</v>
      </c>
      <c r="V214">
        <f t="shared" si="59"/>
        <v>2041182.8610936289</v>
      </c>
      <c r="W214">
        <f t="shared" si="63"/>
        <v>0</v>
      </c>
      <c r="X214">
        <f t="shared" si="64"/>
        <v>0</v>
      </c>
      <c r="Y214">
        <f t="shared" si="65"/>
        <v>2087784.2651543217</v>
      </c>
      <c r="Z214">
        <f t="shared" si="66"/>
        <v>0</v>
      </c>
      <c r="AA214">
        <f t="shared" si="67"/>
        <v>0</v>
      </c>
      <c r="AB214">
        <f t="shared" si="68"/>
        <v>12047.033880841478</v>
      </c>
      <c r="AC214">
        <f t="shared" si="69"/>
        <v>224.59390921356135</v>
      </c>
      <c r="AD214" t="b">
        <f t="shared" si="70"/>
        <v>1</v>
      </c>
      <c r="AE214" t="b">
        <f>AND(ABS(AA214-(AA213+W214-Z214))&lt;=0.000000000001*(AA213+ABS(W214)+Z214),IF(A214&gt;group!$AJ$65,AA214=0,TRUE))</f>
        <v>1</v>
      </c>
      <c r="AF214" t="b">
        <f t="shared" si="71"/>
        <v>1</v>
      </c>
      <c r="AG214" t="b">
        <f>IF(S214&gt;0,IF(group!$AJ$38&gt;0,ABS(AB214/S214-group!$AJ$38/S2)&lt;=0.000000000001*MAX(ABS(AB214/S214),ABS(group!$AJ$38/S2)),TRUE),AB214=0)</f>
        <v>1</v>
      </c>
    </row>
    <row r="215" spans="1:33" x14ac:dyDescent="0.35">
      <c r="A215">
        <v>213</v>
      </c>
      <c r="B215">
        <f>'REC-21'!U215+'REC-22'!U215</f>
        <v>2289623.2178575918</v>
      </c>
      <c r="C215">
        <f>'REC-21'!Y215+'REC-22'!Y215</f>
        <v>122318.00519930082</v>
      </c>
      <c r="D215">
        <f t="shared" si="54"/>
        <v>2411941.2230568929</v>
      </c>
      <c r="E215">
        <f>'REC-21'!T215+'REC-22'!T215</f>
        <v>50174.408592417327</v>
      </c>
      <c r="F215">
        <f>'OLD-21'!U215+'OLD-22'!U215</f>
        <v>1828223.4694744232</v>
      </c>
      <c r="G215">
        <f>'OLD-21'!Y215+'OLD-22'!Y215</f>
        <v>101555.9235329721</v>
      </c>
      <c r="H215">
        <f t="shared" si="55"/>
        <v>1929779.3930073953</v>
      </c>
      <c r="I215">
        <f>'OLD-21'!T215+'OLD-22'!T215</f>
        <v>43316.0875875048</v>
      </c>
      <c r="J215">
        <f>'NEW-21'!U215+'NEW-22'!U215</f>
        <v>1924659.6143609309</v>
      </c>
      <c r="K215">
        <f>'NEW-21'!Y215+'NEW-22'!Y215</f>
        <v>105550.56813490427</v>
      </c>
      <c r="L215">
        <f t="shared" si="56"/>
        <v>2030210.1824958352</v>
      </c>
      <c r="M215">
        <f>'NEW-21'!T215+'NEW-22'!T215</f>
        <v>44277.725080177435</v>
      </c>
      <c r="N215">
        <f>'CUR-21'!U215+'CUR-22'!U215</f>
        <v>1998837.5996995303</v>
      </c>
      <c r="O215">
        <f>'CUR-21'!Y215+'CUR-22'!Y215</f>
        <v>108971.37949814775</v>
      </c>
      <c r="P215">
        <f t="shared" si="57"/>
        <v>2107808.9791976782</v>
      </c>
      <c r="Q215">
        <f>'CUR-21'!T215+'CUR-22'!T215</f>
        <v>46000.739242389842</v>
      </c>
      <c r="R215">
        <f t="shared" si="60"/>
        <v>46000.739242389842</v>
      </c>
      <c r="S215">
        <f t="shared" si="58"/>
        <v>2107808.9791976782</v>
      </c>
      <c r="T215">
        <f t="shared" si="61"/>
        <v>0.99609003425100362</v>
      </c>
      <c r="U215">
        <f t="shared" si="62"/>
        <v>3.9253135906900383E-3</v>
      </c>
      <c r="V215">
        <f t="shared" si="59"/>
        <v>2003013.8373500437</v>
      </c>
      <c r="W215">
        <f t="shared" si="63"/>
        <v>0</v>
      </c>
      <c r="X215">
        <f t="shared" si="64"/>
        <v>0</v>
      </c>
      <c r="Y215">
        <f t="shared" si="65"/>
        <v>2049014.5765924335</v>
      </c>
      <c r="Z215">
        <f t="shared" si="66"/>
        <v>0</v>
      </c>
      <c r="AA215">
        <f t="shared" si="67"/>
        <v>0</v>
      </c>
      <c r="AB215">
        <f t="shared" si="68"/>
        <v>11824.249011573247</v>
      </c>
      <c r="AC215">
        <f t="shared" si="69"/>
        <v>222.78486926823098</v>
      </c>
      <c r="AD215" t="b">
        <f t="shared" si="70"/>
        <v>1</v>
      </c>
      <c r="AE215" t="b">
        <f>AND(ABS(AA215-(AA214+W215-Z215))&lt;=0.000000000001*(AA214+ABS(W215)+Z215),IF(A215&gt;group!$AJ$65,AA215=0,TRUE))</f>
        <v>1</v>
      </c>
      <c r="AF215" t="b">
        <f t="shared" si="71"/>
        <v>1</v>
      </c>
      <c r="AG215" t="b">
        <f>IF(S215&gt;0,IF(group!$AJ$38&gt;0,ABS(AB215/S215-group!$AJ$38/S2)&lt;=0.000000000001*MAX(ABS(AB215/S215),ABS(group!$AJ$38/S2)),TRUE),AB215=0)</f>
        <v>1</v>
      </c>
    </row>
    <row r="216" spans="1:33" x14ac:dyDescent="0.35">
      <c r="A216">
        <v>214</v>
      </c>
      <c r="B216">
        <f>'REC-21'!U216+'REC-22'!U216</f>
        <v>2248251.0515457485</v>
      </c>
      <c r="C216">
        <f>'REC-21'!Y216+'REC-22'!Y216</f>
        <v>120471.9820172762</v>
      </c>
      <c r="D216">
        <f t="shared" si="54"/>
        <v>2368723.0335630248</v>
      </c>
      <c r="E216">
        <f>'REC-21'!T216+'REC-22'!T216</f>
        <v>49522.893608346138</v>
      </c>
      <c r="F216">
        <f>'OLD-21'!U216+'OLD-22'!U216</f>
        <v>1792014.0382860228</v>
      </c>
      <c r="G216">
        <f>'OLD-21'!Y216+'OLD-22'!Y216</f>
        <v>99850.683407952485</v>
      </c>
      <c r="H216">
        <f t="shared" si="55"/>
        <v>1891864.7216939754</v>
      </c>
      <c r="I216">
        <f>'OLD-21'!T216+'OLD-22'!T216</f>
        <v>42684.905037963035</v>
      </c>
      <c r="J216">
        <f>'NEW-21'!U216+'NEW-22'!U216</f>
        <v>1887822.6106173354</v>
      </c>
      <c r="K216">
        <f>'NEW-21'!Y216+'NEW-22'!Y216</f>
        <v>103847.29005715266</v>
      </c>
      <c r="L216">
        <f t="shared" si="56"/>
        <v>1991669.9006744882</v>
      </c>
      <c r="M216">
        <f>'NEW-21'!T216+'NEW-22'!T216</f>
        <v>43659.01443289523</v>
      </c>
      <c r="N216">
        <f>'CUR-21'!U216+'CUR-22'!U216</f>
        <v>1961353.7602063352</v>
      </c>
      <c r="O216">
        <f>'CUR-21'!Y216+'CUR-22'!Y216</f>
        <v>107262.23967308471</v>
      </c>
      <c r="P216">
        <f t="shared" si="57"/>
        <v>2068615.99987942</v>
      </c>
      <c r="Q216">
        <f>'CUR-21'!T216+'CUR-22'!T216</f>
        <v>45362.154383086228</v>
      </c>
      <c r="R216">
        <f t="shared" si="60"/>
        <v>45362.154383086228</v>
      </c>
      <c r="S216">
        <f t="shared" si="58"/>
        <v>2068615.99987942</v>
      </c>
      <c r="T216">
        <f t="shared" si="61"/>
        <v>0.99608983533125472</v>
      </c>
      <c r="U216">
        <f t="shared" si="62"/>
        <v>3.9255140751888185E-3</v>
      </c>
      <c r="V216">
        <f t="shared" si="59"/>
        <v>1965336.4722027613</v>
      </c>
      <c r="W216">
        <f t="shared" si="63"/>
        <v>0</v>
      </c>
      <c r="X216">
        <f t="shared" si="64"/>
        <v>0</v>
      </c>
      <c r="Y216">
        <f t="shared" si="65"/>
        <v>2010698.6265858475</v>
      </c>
      <c r="Z216">
        <f t="shared" si="66"/>
        <v>0</v>
      </c>
      <c r="AA216">
        <f t="shared" si="67"/>
        <v>0</v>
      </c>
      <c r="AB216">
        <f t="shared" si="68"/>
        <v>11604.386798470367</v>
      </c>
      <c r="AC216">
        <f t="shared" si="69"/>
        <v>219.86221310288056</v>
      </c>
      <c r="AD216" t="b">
        <f t="shared" si="70"/>
        <v>1</v>
      </c>
      <c r="AE216" t="b">
        <f>AND(ABS(AA216-(AA215+W216-Z216))&lt;=0.000000000001*(AA215+ABS(W216)+Z216),IF(A216&gt;group!$AJ$65,AA216=0,TRUE))</f>
        <v>1</v>
      </c>
      <c r="AF216" t="b">
        <f t="shared" si="71"/>
        <v>1</v>
      </c>
      <c r="AG216" t="b">
        <f>IF(S216&gt;0,IF(group!$AJ$38&gt;0,ABS(AB216/S216-group!$AJ$38/S2)&lt;=0.000000000001*MAX(ABS(AB216/S216),ABS(group!$AJ$38/S2)),TRUE),AB216=0)</f>
        <v>1</v>
      </c>
    </row>
    <row r="217" spans="1:33" x14ac:dyDescent="0.35">
      <c r="A217">
        <v>215</v>
      </c>
      <c r="B217">
        <f>'REC-21'!U217+'REC-22'!U217</f>
        <v>2207371.8747413429</v>
      </c>
      <c r="C217">
        <f>'REC-21'!Y217+'REC-22'!Y217</f>
        <v>118661.50598602818</v>
      </c>
      <c r="D217">
        <f t="shared" si="54"/>
        <v>2326033.3807273712</v>
      </c>
      <c r="E217">
        <f>'REC-21'!T217+'REC-22'!T217</f>
        <v>48880.055335443132</v>
      </c>
      <c r="F217">
        <f>'OLD-21'!U217+'OLD-22'!U217</f>
        <v>1756295.4079097654</v>
      </c>
      <c r="G217">
        <f>'OLD-21'!Y217+'OLD-22'!Y217</f>
        <v>98181.18188807572</v>
      </c>
      <c r="H217">
        <f t="shared" si="55"/>
        <v>1854476.5897978412</v>
      </c>
      <c r="I217">
        <f>'OLD-21'!T217+'OLD-22'!T217</f>
        <v>42063.157865348272</v>
      </c>
      <c r="J217">
        <f>'NEW-21'!U217+'NEW-22'!U217</f>
        <v>1851462.100692769</v>
      </c>
      <c r="K217">
        <f>'NEW-21'!Y217+'NEW-22'!Y217</f>
        <v>102178.57184778522</v>
      </c>
      <c r="L217">
        <f t="shared" si="56"/>
        <v>1953640.6725405543</v>
      </c>
      <c r="M217">
        <f>'NEW-21'!T217+'NEW-22'!T217</f>
        <v>43049.169919849999</v>
      </c>
      <c r="N217">
        <f>'CUR-21'!U217+'CUR-22'!U217</f>
        <v>1924348.9918253194</v>
      </c>
      <c r="O217">
        <f>'CUR-21'!Y217+'CUR-22'!Y217</f>
        <v>105587.40205729267</v>
      </c>
      <c r="P217">
        <f t="shared" si="57"/>
        <v>2029936.393882612</v>
      </c>
      <c r="Q217">
        <f>'CUR-21'!T217+'CUR-22'!T217</f>
        <v>44732.664898331219</v>
      </c>
      <c r="R217">
        <f t="shared" si="60"/>
        <v>44732.664898331219</v>
      </c>
      <c r="S217">
        <f t="shared" si="58"/>
        <v>2029936.393882612</v>
      </c>
      <c r="T217">
        <f t="shared" si="61"/>
        <v>0.99608965121236548</v>
      </c>
      <c r="U217">
        <f t="shared" si="62"/>
        <v>3.9256996424721358E-3</v>
      </c>
      <c r="V217">
        <f t="shared" si="59"/>
        <v>1928143.5209840955</v>
      </c>
      <c r="W217">
        <f t="shared" si="63"/>
        <v>0</v>
      </c>
      <c r="X217">
        <f t="shared" si="64"/>
        <v>0</v>
      </c>
      <c r="Y217">
        <f t="shared" si="65"/>
        <v>1972876.1858824268</v>
      </c>
      <c r="Z217">
        <f t="shared" si="66"/>
        <v>0</v>
      </c>
      <c r="AA217">
        <f t="shared" si="67"/>
        <v>0</v>
      </c>
      <c r="AB217">
        <f t="shared" si="68"/>
        <v>11387.404473463908</v>
      </c>
      <c r="AC217">
        <f t="shared" si="69"/>
        <v>216.98232500645827</v>
      </c>
      <c r="AD217" t="b">
        <f t="shared" si="70"/>
        <v>1</v>
      </c>
      <c r="AE217" t="b">
        <f>AND(ABS(AA217-(AA216+W217-Z217))&lt;=0.000000000001*(AA216+ABS(W217)+Z217),IF(A217&gt;group!$AJ$65,AA217=0,TRUE))</f>
        <v>1</v>
      </c>
      <c r="AF217" t="b">
        <f t="shared" si="71"/>
        <v>1</v>
      </c>
      <c r="AG217" t="b">
        <f>IF(S217&gt;0,IF(group!$AJ$38&gt;0,ABS(AB217/S217-group!$AJ$38/S2)&lt;=0.000000000001*MAX(ABS(AB217/S217),ABS(group!$AJ$38/S2)),TRUE),AB217=0)</f>
        <v>1</v>
      </c>
    </row>
    <row r="218" spans="1:33" x14ac:dyDescent="0.35">
      <c r="A218">
        <v>216</v>
      </c>
      <c r="B218">
        <f>'REC-21'!U218+'REC-22'!U218</f>
        <v>2166978.8538002828</v>
      </c>
      <c r="C218">
        <f>'REC-21'!Y218+'REC-22'!Y218</f>
        <v>116751.86795340147</v>
      </c>
      <c r="D218">
        <f t="shared" si="54"/>
        <v>2283730.7217536843</v>
      </c>
      <c r="E218">
        <f>'REC-21'!T218+'REC-22'!T218</f>
        <v>48245.775574474028</v>
      </c>
      <c r="F218">
        <f>'OLD-21'!U218+'OLD-22'!U218</f>
        <v>1721060.0264622718</v>
      </c>
      <c r="G218">
        <f>'OLD-21'!Y218+'OLD-22'!Y218</f>
        <v>96419.460776928376</v>
      </c>
      <c r="H218">
        <f t="shared" si="55"/>
        <v>1817479.4872392002</v>
      </c>
      <c r="I218">
        <f>'OLD-21'!T218+'OLD-22'!T218</f>
        <v>41450.701725500592</v>
      </c>
      <c r="J218">
        <f>'NEW-21'!U218+'NEW-22'!U218</f>
        <v>1815571.0360980071</v>
      </c>
      <c r="K218">
        <f>'NEW-21'!Y218+'NEW-22'!Y218</f>
        <v>100418.51528072852</v>
      </c>
      <c r="L218">
        <f t="shared" si="56"/>
        <v>1915989.5513787356</v>
      </c>
      <c r="M218">
        <f>'NEW-21'!T218+'NEW-22'!T218</f>
        <v>42448.061572083388</v>
      </c>
      <c r="N218">
        <f>'CUR-21'!U218+'CUR-22'!U218</f>
        <v>1887816.2011656391</v>
      </c>
      <c r="O218">
        <f>'CUR-21'!Y218+'CUR-22'!Y218</f>
        <v>103809.95820351585</v>
      </c>
      <c r="P218">
        <f t="shared" si="57"/>
        <v>1991626.1593691548</v>
      </c>
      <c r="Q218">
        <f>'CUR-21'!T218+'CUR-22'!T218</f>
        <v>44112.138174980078</v>
      </c>
      <c r="R218">
        <f t="shared" si="60"/>
        <v>44112.138174980078</v>
      </c>
      <c r="S218">
        <f t="shared" si="58"/>
        <v>1991626.1593691548</v>
      </c>
      <c r="T218">
        <f t="shared" si="61"/>
        <v>0.99608948166237132</v>
      </c>
      <c r="U218">
        <f t="shared" si="62"/>
        <v>3.9258705263129912E-3</v>
      </c>
      <c r="V218">
        <f t="shared" si="59"/>
        <v>1891427.8460855344</v>
      </c>
      <c r="W218">
        <f t="shared" si="63"/>
        <v>0</v>
      </c>
      <c r="X218">
        <f t="shared" si="64"/>
        <v>0</v>
      </c>
      <c r="Y218">
        <f t="shared" si="65"/>
        <v>1935539.9842605146</v>
      </c>
      <c r="Z218">
        <f t="shared" si="66"/>
        <v>0</v>
      </c>
      <c r="AA218">
        <f t="shared" si="67"/>
        <v>0</v>
      </c>
      <c r="AB218">
        <f t="shared" si="68"/>
        <v>11172.494224456756</v>
      </c>
      <c r="AC218">
        <f t="shared" si="69"/>
        <v>214.91024900715274</v>
      </c>
      <c r="AD218" t="b">
        <f t="shared" si="70"/>
        <v>1</v>
      </c>
      <c r="AE218" t="b">
        <f>AND(ABS(AA218-(AA217+W218-Z218))&lt;=0.000000000001*(AA217+ABS(W218)+Z218),IF(A218&gt;group!$AJ$65,AA218=0,TRUE))</f>
        <v>1</v>
      </c>
      <c r="AF218" t="b">
        <f t="shared" si="71"/>
        <v>1</v>
      </c>
      <c r="AG218" t="b">
        <f>IF(S218&gt;0,IF(group!$AJ$38&gt;0,ABS(AB218/S218-group!$AJ$38/S2)&lt;=0.000000000001*MAX(ABS(AB218/S218),ABS(group!$AJ$38/S2)),TRUE),AB218=0)</f>
        <v>1</v>
      </c>
    </row>
    <row r="219" spans="1:33" x14ac:dyDescent="0.35">
      <c r="A219">
        <v>217</v>
      </c>
      <c r="B219">
        <f>'REC-21'!U219+'REC-22'!U219</f>
        <v>2126559.6144729923</v>
      </c>
      <c r="C219">
        <f>'REC-21'!Y219+'REC-22'!Y219</f>
        <v>114893.63772817528</v>
      </c>
      <c r="D219">
        <f t="shared" si="54"/>
        <v>2241453.2522011674</v>
      </c>
      <c r="E219">
        <f>'REC-21'!T219+'REC-22'!T219</f>
        <v>48123.860178287068</v>
      </c>
      <c r="F219">
        <f>'OLD-21'!U219+'OLD-22'!U219</f>
        <v>1685853.3728947674</v>
      </c>
      <c r="G219">
        <f>'OLD-21'!Y219+'OLD-22'!Y219</f>
        <v>94706.916208884984</v>
      </c>
      <c r="H219">
        <f t="shared" si="55"/>
        <v>1780560.2891036524</v>
      </c>
      <c r="I219">
        <f>'OLD-21'!T219+'OLD-22'!T219</f>
        <v>41292.989869327037</v>
      </c>
      <c r="J219">
        <f>'NEW-21'!U219+'NEW-22'!U219</f>
        <v>1779690.4130005259</v>
      </c>
      <c r="K219">
        <f>'NEW-21'!Y219+'NEW-22'!Y219</f>
        <v>98706.405181865965</v>
      </c>
      <c r="L219">
        <f t="shared" si="56"/>
        <v>1878396.8181823918</v>
      </c>
      <c r="M219">
        <f>'NEW-21'!T219+'NEW-22'!T219</f>
        <v>42306.109205545588</v>
      </c>
      <c r="N219">
        <f>'CUR-21'!U219+'CUR-22'!U219</f>
        <v>1851152.7027083219</v>
      </c>
      <c r="O219">
        <f>'CUR-21'!Y219+'CUR-22'!Y219</f>
        <v>102080.76099601871</v>
      </c>
      <c r="P219">
        <f t="shared" si="57"/>
        <v>1953233.4637043406</v>
      </c>
      <c r="Q219">
        <f>'CUR-21'!T219+'CUR-22'!T219</f>
        <v>44093.857374041472</v>
      </c>
      <c r="R219">
        <f t="shared" si="60"/>
        <v>44093.857374041472</v>
      </c>
      <c r="S219">
        <f t="shared" si="58"/>
        <v>1953233.4637043406</v>
      </c>
      <c r="T219">
        <f t="shared" si="61"/>
        <v>0.99608932645213955</v>
      </c>
      <c r="U219">
        <f t="shared" si="62"/>
        <v>3.9260269576320006E-3</v>
      </c>
      <c r="V219">
        <f t="shared" si="59"/>
        <v>1854586.6717509239</v>
      </c>
      <c r="W219">
        <f t="shared" si="63"/>
        <v>0</v>
      </c>
      <c r="X219">
        <f t="shared" si="64"/>
        <v>0</v>
      </c>
      <c r="Y219">
        <f t="shared" si="65"/>
        <v>1898680.5291249654</v>
      </c>
      <c r="Z219">
        <f t="shared" si="66"/>
        <v>0</v>
      </c>
      <c r="AA219">
        <f t="shared" si="67"/>
        <v>0</v>
      </c>
      <c r="AB219">
        <f t="shared" si="68"/>
        <v>10957.121390273693</v>
      </c>
      <c r="AC219">
        <f t="shared" si="69"/>
        <v>215.37283418306288</v>
      </c>
      <c r="AD219" t="b">
        <f t="shared" si="70"/>
        <v>1</v>
      </c>
      <c r="AE219" t="b">
        <f>AND(ABS(AA219-(AA218+W219-Z219))&lt;=0.000000000001*(AA218+ABS(W219)+Z219),IF(A219&gt;group!$AJ$65,AA219=0,TRUE))</f>
        <v>1</v>
      </c>
      <c r="AF219" t="b">
        <f t="shared" si="71"/>
        <v>1</v>
      </c>
      <c r="AG219" t="b">
        <f>IF(S219&gt;0,IF(group!$AJ$38&gt;0,ABS(AB219/S219-group!$AJ$38/S2)&lt;=0.000000000001*MAX(ABS(AB219/S219),ABS(group!$AJ$38/S2)),TRUE),AB219=0)</f>
        <v>1</v>
      </c>
    </row>
    <row r="220" spans="1:33" x14ac:dyDescent="0.35">
      <c r="A220">
        <v>218</v>
      </c>
      <c r="B220">
        <f>'REC-21'!U220+'REC-22'!U220</f>
        <v>2086644.7518707302</v>
      </c>
      <c r="C220">
        <f>'REC-21'!Y220+'REC-22'!Y220</f>
        <v>113071.67661009956</v>
      </c>
      <c r="D220">
        <f t="shared" si="54"/>
        <v>2199716.4284808296</v>
      </c>
      <c r="E220">
        <f>'REC-21'!T220+'REC-22'!T220</f>
        <v>47473.11903582282</v>
      </c>
      <c r="F220">
        <f>'OLD-21'!U220+'OLD-22'!U220</f>
        <v>1651147.8181194877</v>
      </c>
      <c r="G220">
        <f>'OLD-21'!Y220+'OLD-22'!Y220</f>
        <v>93030.791020069359</v>
      </c>
      <c r="H220">
        <f t="shared" si="55"/>
        <v>1744178.609139557</v>
      </c>
      <c r="I220">
        <f>'OLD-21'!T220+'OLD-22'!T220</f>
        <v>40664.690122501503</v>
      </c>
      <c r="J220">
        <f>'NEW-21'!U220+'NEW-22'!U220</f>
        <v>1744296.6971799838</v>
      </c>
      <c r="K220">
        <f>'NEW-21'!Y220+'NEW-22'!Y220</f>
        <v>97029.532543392066</v>
      </c>
      <c r="L220">
        <f t="shared" si="56"/>
        <v>1841326.229723376</v>
      </c>
      <c r="M220">
        <f>'NEW-21'!T220+'NEW-22'!T220</f>
        <v>41689.421191232774</v>
      </c>
      <c r="N220">
        <f>'CUR-21'!U220+'CUR-22'!U220</f>
        <v>1814982.1354059167</v>
      </c>
      <c r="O220">
        <f>'CUR-21'!Y220+'CUR-22'!Y220</f>
        <v>100386.76017273117</v>
      </c>
      <c r="P220">
        <f t="shared" si="57"/>
        <v>1915368.895578648</v>
      </c>
      <c r="Q220">
        <f>'CUR-21'!T220+'CUR-22'!T220</f>
        <v>43453.869928530898</v>
      </c>
      <c r="R220">
        <f t="shared" si="60"/>
        <v>43453.869928530898</v>
      </c>
      <c r="S220">
        <f t="shared" si="58"/>
        <v>1915368.895578648</v>
      </c>
      <c r="T220">
        <f t="shared" si="61"/>
        <v>0.99608918535533741</v>
      </c>
      <c r="U220">
        <f t="shared" si="62"/>
        <v>3.9261691645287033E-3</v>
      </c>
      <c r="V220">
        <f t="shared" si="59"/>
        <v>1818243.6155817744</v>
      </c>
      <c r="W220">
        <f t="shared" si="63"/>
        <v>0</v>
      </c>
      <c r="X220">
        <f t="shared" si="64"/>
        <v>0</v>
      </c>
      <c r="Y220">
        <f t="shared" si="65"/>
        <v>1861697.4855103053</v>
      </c>
      <c r="Z220">
        <f t="shared" si="66"/>
        <v>0</v>
      </c>
      <c r="AA220">
        <f t="shared" si="67"/>
        <v>0</v>
      </c>
      <c r="AB220">
        <f t="shared" si="68"/>
        <v>10744.711211432776</v>
      </c>
      <c r="AC220">
        <f t="shared" si="69"/>
        <v>212.41017884091707</v>
      </c>
      <c r="AD220" t="b">
        <f t="shared" si="70"/>
        <v>1</v>
      </c>
      <c r="AE220" t="b">
        <f>AND(ABS(AA220-(AA219+W220-Z220))&lt;=0.000000000001*(AA219+ABS(W220)+Z220),IF(A220&gt;group!$AJ$65,AA220=0,TRUE))</f>
        <v>1</v>
      </c>
      <c r="AF220" t="b">
        <f t="shared" si="71"/>
        <v>1</v>
      </c>
      <c r="AG220" t="b">
        <f>IF(S220&gt;0,IF(group!$AJ$38&gt;0,ABS(AB220/S220-group!$AJ$38/S2)&lt;=0.000000000001*MAX(ABS(AB220/S220),ABS(group!$AJ$38/S2)),TRUE),AB220=0)</f>
        <v>1</v>
      </c>
    </row>
    <row r="221" spans="1:33" x14ac:dyDescent="0.35">
      <c r="A221">
        <v>219</v>
      </c>
      <c r="B221">
        <f>'REC-21'!U221+'REC-22'!U221</f>
        <v>2047227.1534757982</v>
      </c>
      <c r="C221">
        <f>'REC-21'!Y221+'REC-22'!Y221</f>
        <v>111285.5604279652</v>
      </c>
      <c r="D221">
        <f t="shared" si="54"/>
        <v>2158512.7139037633</v>
      </c>
      <c r="E221">
        <f>'REC-21'!T221+'REC-22'!T221</f>
        <v>46831.264934936757</v>
      </c>
      <c r="F221">
        <f>'OLD-21'!U221+'OLD-22'!U221</f>
        <v>1616935.4889152432</v>
      </c>
      <c r="G221">
        <f>'OLD-21'!Y221+'OLD-22'!Y221</f>
        <v>91390.590982469264</v>
      </c>
      <c r="H221">
        <f t="shared" si="55"/>
        <v>1708326.0798977125</v>
      </c>
      <c r="I221">
        <f>'OLD-21'!T221+'OLD-22'!T221</f>
        <v>40046.045176119085</v>
      </c>
      <c r="J221">
        <f>'NEW-21'!U221+'NEW-22'!U221</f>
        <v>1709382.5420508075</v>
      </c>
      <c r="K221">
        <f>'NEW-21'!Y221+'NEW-22'!Y221</f>
        <v>95387.444361176691</v>
      </c>
      <c r="L221">
        <f t="shared" si="56"/>
        <v>1804769.9864119841</v>
      </c>
      <c r="M221">
        <f>'NEW-21'!T221+'NEW-22'!T221</f>
        <v>41081.810571955706</v>
      </c>
      <c r="N221">
        <f>'CUR-21'!U221+'CUR-22'!U221</f>
        <v>1779297.0507744597</v>
      </c>
      <c r="O221">
        <f>'CUR-21'!Y221+'CUR-22'!Y221</f>
        <v>98727.511999642855</v>
      </c>
      <c r="P221">
        <f t="shared" si="57"/>
        <v>1878024.5627741027</v>
      </c>
      <c r="Q221">
        <f>'CUR-21'!T221+'CUR-22'!T221</f>
        <v>42823.26353575445</v>
      </c>
      <c r="R221">
        <f t="shared" si="60"/>
        <v>42823.26353575445</v>
      </c>
      <c r="S221">
        <f t="shared" si="58"/>
        <v>1878024.5627741027</v>
      </c>
      <c r="T221">
        <f t="shared" si="61"/>
        <v>0.99608905814840232</v>
      </c>
      <c r="U221">
        <f t="shared" si="62"/>
        <v>3.9262973723128702E-3</v>
      </c>
      <c r="V221">
        <f t="shared" si="59"/>
        <v>1782391.180309009</v>
      </c>
      <c r="W221">
        <f t="shared" si="63"/>
        <v>0</v>
      </c>
      <c r="X221">
        <f t="shared" si="64"/>
        <v>0</v>
      </c>
      <c r="Y221">
        <f t="shared" si="65"/>
        <v>1825214.4438447636</v>
      </c>
      <c r="Z221">
        <f t="shared" si="66"/>
        <v>0</v>
      </c>
      <c r="AA221">
        <f t="shared" si="67"/>
        <v>0</v>
      </c>
      <c r="AB221">
        <f t="shared" si="68"/>
        <v>10535.219414685575</v>
      </c>
      <c r="AC221">
        <f t="shared" si="69"/>
        <v>209.49179674720108</v>
      </c>
      <c r="AD221" t="b">
        <f t="shared" si="70"/>
        <v>1</v>
      </c>
      <c r="AE221" t="b">
        <f>AND(ABS(AA221-(AA220+W221-Z221))&lt;=0.000000000001*(AA220+ABS(W221)+Z221),IF(A221&gt;group!$AJ$65,AA221=0,TRUE))</f>
        <v>1</v>
      </c>
      <c r="AF221" t="b">
        <f t="shared" si="71"/>
        <v>1</v>
      </c>
      <c r="AG221" t="b">
        <f>IF(S221&gt;0,IF(group!$AJ$38&gt;0,ABS(AB221/S221-group!$AJ$38/S2)&lt;=0.000000000001*MAX(ABS(AB221/S221),ABS(group!$AJ$38/S2)),TRUE),AB221=0)</f>
        <v>1</v>
      </c>
    </row>
    <row r="222" spans="1:33" x14ac:dyDescent="0.35">
      <c r="A222">
        <v>220</v>
      </c>
      <c r="B222">
        <f>'REC-21'!U222+'REC-22'!U222</f>
        <v>2008299.8062671078</v>
      </c>
      <c r="C222">
        <f>'REC-21'!Y222+'REC-22'!Y222</f>
        <v>109534.87141164517</v>
      </c>
      <c r="D222">
        <f t="shared" si="54"/>
        <v>2117834.6776787532</v>
      </c>
      <c r="E222">
        <f>'REC-21'!T222+'REC-22'!T222</f>
        <v>46198.175355465632</v>
      </c>
      <c r="F222">
        <f>'OLD-21'!U222+'OLD-22'!U222</f>
        <v>1583208.6351889595</v>
      </c>
      <c r="G222">
        <f>'OLD-21'!Y222+'OLD-22'!Y222</f>
        <v>89785.830004499323</v>
      </c>
      <c r="H222">
        <f t="shared" si="55"/>
        <v>1672994.4651934588</v>
      </c>
      <c r="I222">
        <f>'OLD-21'!T222+'OLD-22'!T222</f>
        <v>39436.905255932463</v>
      </c>
      <c r="J222">
        <f>'NEW-21'!U222+'NEW-22'!U222</f>
        <v>1674940.7111720121</v>
      </c>
      <c r="K222">
        <f>'NEW-21'!Y222+'NEW-22'!Y222</f>
        <v>93779.694831607383</v>
      </c>
      <c r="L222">
        <f t="shared" si="56"/>
        <v>1768720.4060036195</v>
      </c>
      <c r="M222">
        <f>'NEW-21'!T222+'NEW-22'!T222</f>
        <v>40483.142478477675</v>
      </c>
      <c r="N222">
        <f>'CUR-21'!U222+'CUR-22'!U222</f>
        <v>1744090.1117012259</v>
      </c>
      <c r="O222">
        <f>'CUR-21'!Y222+'CUR-22'!Y222</f>
        <v>97102.579900446784</v>
      </c>
      <c r="P222">
        <f t="shared" si="57"/>
        <v>1841192.6916016727</v>
      </c>
      <c r="Q222">
        <f>'CUR-21'!T222+'CUR-22'!T222</f>
        <v>42201.899368954022</v>
      </c>
      <c r="R222">
        <f t="shared" si="60"/>
        <v>42201.899368954022</v>
      </c>
      <c r="S222">
        <f t="shared" si="58"/>
        <v>1841192.6916016727</v>
      </c>
      <c r="T222">
        <f t="shared" si="61"/>
        <v>0.9960889446105109</v>
      </c>
      <c r="U222">
        <f t="shared" si="62"/>
        <v>3.9264118035347018E-3</v>
      </c>
      <c r="V222">
        <f t="shared" si="59"/>
        <v>1747021.9806731225</v>
      </c>
      <c r="W222">
        <f t="shared" si="63"/>
        <v>0</v>
      </c>
      <c r="X222">
        <f t="shared" si="64"/>
        <v>0</v>
      </c>
      <c r="Y222">
        <f t="shared" si="65"/>
        <v>1789223.8800420766</v>
      </c>
      <c r="Z222">
        <f t="shared" si="66"/>
        <v>0</v>
      </c>
      <c r="AA222">
        <f t="shared" si="67"/>
        <v>0</v>
      </c>
      <c r="AB222">
        <f t="shared" si="68"/>
        <v>10328.602391699567</v>
      </c>
      <c r="AC222">
        <f t="shared" si="69"/>
        <v>206.61702298600721</v>
      </c>
      <c r="AD222" t="b">
        <f t="shared" si="70"/>
        <v>1</v>
      </c>
      <c r="AE222" t="b">
        <f>AND(ABS(AA222-(AA221+W222-Z222))&lt;=0.000000000001*(AA221+ABS(W222)+Z222),IF(A222&gt;group!$AJ$65,AA222=0,TRUE))</f>
        <v>1</v>
      </c>
      <c r="AF222" t="b">
        <f t="shared" si="71"/>
        <v>1</v>
      </c>
      <c r="AG222" t="b">
        <f>IF(S222&gt;0,IF(group!$AJ$38&gt;0,ABS(AB222/S222-group!$AJ$38/S2)&lt;=0.000000000001*MAX(ABS(AB222/S222),ABS(group!$AJ$38/S2)),TRUE),AB222=0)</f>
        <v>1</v>
      </c>
    </row>
    <row r="223" spans="1:33" x14ac:dyDescent="0.35">
      <c r="A223">
        <v>221</v>
      </c>
      <c r="B223">
        <f>'REC-21'!U223+'REC-22'!U223</f>
        <v>1969855.795277253</v>
      </c>
      <c r="C223">
        <f>'REC-21'!Y223+'REC-22'!Y223</f>
        <v>107819.19809885915</v>
      </c>
      <c r="D223">
        <f t="shared" si="54"/>
        <v>2077674.9933761121</v>
      </c>
      <c r="E223">
        <f>'REC-21'!T223+'REC-22'!T223</f>
        <v>45573.729481349736</v>
      </c>
      <c r="F223">
        <f>'OLD-21'!U223+'OLD-22'!U223</f>
        <v>1549959.6280021931</v>
      </c>
      <c r="G223">
        <f>'OLD-21'!Y223+'OLD-22'!Y223</f>
        <v>88216.03000022746</v>
      </c>
      <c r="H223">
        <f t="shared" si="55"/>
        <v>1638175.6580024206</v>
      </c>
      <c r="I223">
        <f>'OLD-21'!T223+'OLD-22'!T223</f>
        <v>38837.122931991209</v>
      </c>
      <c r="J223">
        <f>'NEW-21'!U223+'NEW-22'!U223</f>
        <v>1640964.0765502171</v>
      </c>
      <c r="K223">
        <f>'NEW-21'!Y223+'NEW-22'!Y223</f>
        <v>92205.845240406255</v>
      </c>
      <c r="L223">
        <f t="shared" si="56"/>
        <v>1733169.9217906233</v>
      </c>
      <c r="M223">
        <f>'NEW-21'!T223+'NEW-22'!T223</f>
        <v>39893.284063086154</v>
      </c>
      <c r="N223">
        <f>'CUR-21'!U223+'CUR-22'!U223</f>
        <v>1709354.0907259085</v>
      </c>
      <c r="O223">
        <f>'CUR-21'!Y223+'CUR-22'!Y223</f>
        <v>95511.534346164408</v>
      </c>
      <c r="P223">
        <f t="shared" si="57"/>
        <v>1804865.625072073</v>
      </c>
      <c r="Q223">
        <f>'CUR-21'!T223+'CUR-22'!T223</f>
        <v>41589.640674473398</v>
      </c>
      <c r="R223">
        <f t="shared" si="60"/>
        <v>41589.640674473398</v>
      </c>
      <c r="S223">
        <f t="shared" si="58"/>
        <v>1804865.625072073</v>
      </c>
      <c r="T223">
        <f t="shared" si="61"/>
        <v>0.99608884452354718</v>
      </c>
      <c r="U223">
        <f t="shared" si="62"/>
        <v>3.9265126780168025E-3</v>
      </c>
      <c r="V223">
        <f t="shared" si="59"/>
        <v>1712128.7417031536</v>
      </c>
      <c r="W223">
        <f t="shared" si="63"/>
        <v>0</v>
      </c>
      <c r="X223">
        <f t="shared" si="64"/>
        <v>0</v>
      </c>
      <c r="Y223">
        <f t="shared" si="65"/>
        <v>1753718.3823776271</v>
      </c>
      <c r="Z223">
        <f t="shared" si="66"/>
        <v>0</v>
      </c>
      <c r="AA223">
        <f t="shared" si="67"/>
        <v>0</v>
      </c>
      <c r="AB223">
        <f t="shared" si="68"/>
        <v>10124.817188796846</v>
      </c>
      <c r="AC223">
        <f t="shared" si="69"/>
        <v>203.78520290272172</v>
      </c>
      <c r="AD223" t="b">
        <f t="shared" si="70"/>
        <v>1</v>
      </c>
      <c r="AE223" t="b">
        <f>AND(ABS(AA223-(AA222+W223-Z223))&lt;=0.000000000001*(AA222+ABS(W223)+Z223),IF(A223&gt;group!$AJ$65,AA223=0,TRUE))</f>
        <v>1</v>
      </c>
      <c r="AF223" t="b">
        <f t="shared" si="71"/>
        <v>1</v>
      </c>
      <c r="AG223" t="b">
        <f>IF(S223&gt;0,IF(group!$AJ$38&gt;0,ABS(AB223/S223-group!$AJ$38/S2)&lt;=0.000000000001*MAX(ABS(AB223/S223),ABS(group!$AJ$38/S2)),TRUE),AB223=0)</f>
        <v>1</v>
      </c>
    </row>
    <row r="224" spans="1:33" x14ac:dyDescent="0.35">
      <c r="A224">
        <v>222</v>
      </c>
      <c r="B224">
        <f>'REC-21'!U224+'REC-22'!U224</f>
        <v>1931888.302171356</v>
      </c>
      <c r="C224">
        <f>'REC-21'!Y224+'REC-22'!Y224</f>
        <v>106138.13524340933</v>
      </c>
      <c r="D224">
        <f t="shared" si="54"/>
        <v>2038026.4374147654</v>
      </c>
      <c r="E224">
        <f>'REC-21'!T224+'REC-22'!T224</f>
        <v>44957.80817673757</v>
      </c>
      <c r="F224">
        <f>'OLD-21'!U224+'OLD-22'!U224</f>
        <v>1517180.9576300909</v>
      </c>
      <c r="G224">
        <f>'OLD-21'!Y224+'OLD-22'!Y224</f>
        <v>86680.720760806638</v>
      </c>
      <c r="H224">
        <f t="shared" si="55"/>
        <v>1603861.6783908976</v>
      </c>
      <c r="I224">
        <f>'OLD-21'!T224+'OLD-22'!T224</f>
        <v>38246.553081643338</v>
      </c>
      <c r="J224">
        <f>'NEW-21'!U224+'NEW-22'!U224</f>
        <v>1607445.6169695626</v>
      </c>
      <c r="K224">
        <f>'NEW-21'!Y224+'NEW-22'!Y224</f>
        <v>90665.463853262161</v>
      </c>
      <c r="L224">
        <f t="shared" si="56"/>
        <v>1698111.0808228247</v>
      </c>
      <c r="M224">
        <f>'NEW-21'!T224+'NEW-22'!T224</f>
        <v>39312.104469045633</v>
      </c>
      <c r="N224">
        <f>'CUR-21'!U224+'CUR-22'!U224</f>
        <v>1675081.8683491652</v>
      </c>
      <c r="O224">
        <f>'CUR-21'!Y224+'CUR-22'!Y224</f>
        <v>93953.952746600058</v>
      </c>
      <c r="P224">
        <f t="shared" si="57"/>
        <v>1769035.8210957653</v>
      </c>
      <c r="Q224">
        <f>'CUR-21'!T224+'CUR-22'!T224</f>
        <v>40986.352740538932</v>
      </c>
      <c r="R224">
        <f t="shared" si="60"/>
        <v>40986.352740538932</v>
      </c>
      <c r="S224">
        <f t="shared" si="58"/>
        <v>1769035.8210957653</v>
      </c>
      <c r="T224">
        <f t="shared" si="61"/>
        <v>0.99608875767207716</v>
      </c>
      <c r="U224">
        <f t="shared" si="62"/>
        <v>3.9266002128801603E-3</v>
      </c>
      <c r="V224">
        <f t="shared" si="59"/>
        <v>1677704.2970228684</v>
      </c>
      <c r="W224">
        <f t="shared" si="63"/>
        <v>0</v>
      </c>
      <c r="X224">
        <f t="shared" si="64"/>
        <v>0</v>
      </c>
      <c r="Y224">
        <f t="shared" si="65"/>
        <v>1718690.6497634074</v>
      </c>
      <c r="Z224">
        <f t="shared" si="66"/>
        <v>0</v>
      </c>
      <c r="AA224">
        <f t="shared" si="67"/>
        <v>0</v>
      </c>
      <c r="AB224">
        <f t="shared" si="68"/>
        <v>9923.8214968565917</v>
      </c>
      <c r="AC224">
        <f t="shared" si="69"/>
        <v>200.99569194025389</v>
      </c>
      <c r="AD224" t="b">
        <f t="shared" si="70"/>
        <v>1</v>
      </c>
      <c r="AE224" t="b">
        <f>AND(ABS(AA224-(AA223+W224-Z224))&lt;=0.000000000001*(AA223+ABS(W224)+Z224),IF(A224&gt;group!$AJ$65,AA224=0,TRUE))</f>
        <v>1</v>
      </c>
      <c r="AF224" t="b">
        <f t="shared" si="71"/>
        <v>1</v>
      </c>
      <c r="AG224" t="b">
        <f>IF(S224&gt;0,IF(group!$AJ$38&gt;0,ABS(AB224/S224-group!$AJ$38/S2)&lt;=0.000000000001*MAX(ABS(AB224/S224),ABS(group!$AJ$38/S2)),TRUE),AB224=0)</f>
        <v>1</v>
      </c>
    </row>
    <row r="225" spans="1:33" x14ac:dyDescent="0.35">
      <c r="A225">
        <v>223</v>
      </c>
      <c r="B225">
        <f>'REC-21'!U225+'REC-22'!U225</f>
        <v>1894390.6038473397</v>
      </c>
      <c r="C225">
        <f>'REC-21'!Y225+'REC-22'!Y225</f>
        <v>104491.28372485883</v>
      </c>
      <c r="D225">
        <f t="shared" si="54"/>
        <v>1998881.8875721986</v>
      </c>
      <c r="E225">
        <f>'REC-21'!T225+'REC-22'!T225</f>
        <v>44350.293962428041</v>
      </c>
      <c r="F225">
        <f>'OLD-21'!U225+'OLD-22'!U225</f>
        <v>1484865.2316522477</v>
      </c>
      <c r="G225">
        <f>'OLD-21'!Y225+'OLD-22'!Y225</f>
        <v>85179.439828077899</v>
      </c>
      <c r="H225">
        <f t="shared" si="55"/>
        <v>1570044.6714803255</v>
      </c>
      <c r="I225">
        <f>'OLD-21'!T225+'OLD-22'!T225</f>
        <v>37665.052853125308</v>
      </c>
      <c r="J225">
        <f>'NEW-21'!U225+'NEW-22'!U225</f>
        <v>1574378.4163480923</v>
      </c>
      <c r="K225">
        <f>'NEW-21'!Y225+'NEW-22'!Y225</f>
        <v>89158.12580825176</v>
      </c>
      <c r="L225">
        <f t="shared" si="56"/>
        <v>1663536.542156344</v>
      </c>
      <c r="M225">
        <f>'NEW-21'!T225+'NEW-22'!T225</f>
        <v>38739.474800515593</v>
      </c>
      <c r="N225">
        <f>'CUR-21'!U225+'CUR-22'!U225</f>
        <v>1641266.4313680732</v>
      </c>
      <c r="O225">
        <f>'CUR-21'!Y225+'CUR-22'!Y225</f>
        <v>92429.419343581671</v>
      </c>
      <c r="P225">
        <f t="shared" si="57"/>
        <v>1733695.8507116549</v>
      </c>
      <c r="Q225">
        <f>'CUR-21'!T225+'CUR-22'!T225</f>
        <v>40391.902866514036</v>
      </c>
      <c r="R225">
        <f t="shared" si="60"/>
        <v>40391.902866514036</v>
      </c>
      <c r="S225">
        <f t="shared" si="58"/>
        <v>1733695.8507116549</v>
      </c>
      <c r="T225">
        <f t="shared" si="61"/>
        <v>0.99608868384331517</v>
      </c>
      <c r="U225">
        <f t="shared" si="62"/>
        <v>3.9266746225781191E-3</v>
      </c>
      <c r="V225">
        <f t="shared" si="59"/>
        <v>1643741.5871837209</v>
      </c>
      <c r="W225">
        <f t="shared" si="63"/>
        <v>0</v>
      </c>
      <c r="X225">
        <f t="shared" si="64"/>
        <v>0</v>
      </c>
      <c r="Y225">
        <f t="shared" si="65"/>
        <v>1684133.4900502348</v>
      </c>
      <c r="Z225">
        <f t="shared" si="66"/>
        <v>0</v>
      </c>
      <c r="AA225">
        <f t="shared" si="67"/>
        <v>0</v>
      </c>
      <c r="AB225">
        <f t="shared" si="68"/>
        <v>9725.5736413785289</v>
      </c>
      <c r="AC225">
        <f t="shared" si="69"/>
        <v>198.24785547806277</v>
      </c>
      <c r="AD225" t="b">
        <f t="shared" si="70"/>
        <v>1</v>
      </c>
      <c r="AE225" t="b">
        <f>AND(ABS(AA225-(AA224+W225-Z225))&lt;=0.000000000001*(AA224+ABS(W225)+Z225),IF(A225&gt;group!$AJ$65,AA225=0,TRUE))</f>
        <v>1</v>
      </c>
      <c r="AF225" t="b">
        <f t="shared" si="71"/>
        <v>1</v>
      </c>
      <c r="AG225" t="b">
        <f>IF(S225&gt;0,IF(group!$AJ$38&gt;0,ABS(AB225/S225-group!$AJ$38/S2)&lt;=0.000000000001*MAX(ABS(AB225/S225),ABS(group!$AJ$38/S2)),TRUE),AB225=0)</f>
        <v>1</v>
      </c>
    </row>
    <row r="226" spans="1:33" x14ac:dyDescent="0.35">
      <c r="A226">
        <v>224</v>
      </c>
      <c r="B226">
        <f>'REC-21'!U226+'REC-22'!U226</f>
        <v>1857356.0710572768</v>
      </c>
      <c r="C226">
        <f>'REC-21'!Y226+'REC-22'!Y226</f>
        <v>102878.25045963397</v>
      </c>
      <c r="D226">
        <f t="shared" si="54"/>
        <v>1960234.3215169108</v>
      </c>
      <c r="E226">
        <f>'REC-21'!T226+'REC-22'!T226</f>
        <v>43751.070992645371</v>
      </c>
      <c r="F226">
        <f>'OLD-21'!U226+'OLD-22'!U226</f>
        <v>1453005.1730749137</v>
      </c>
      <c r="G226">
        <f>'OLD-21'!Y226+'OLD-22'!Y226</f>
        <v>83711.732370304613</v>
      </c>
      <c r="H226">
        <f t="shared" si="55"/>
        <v>1536716.9054452183</v>
      </c>
      <c r="I226">
        <f>'OLD-21'!T226+'OLD-22'!T226</f>
        <v>37092.481629730864</v>
      </c>
      <c r="J226">
        <f>'NEW-21'!U226+'NEW-22'!U226</f>
        <v>1541755.6621201567</v>
      </c>
      <c r="K226">
        <f>'NEW-21'!Y226+'NEW-22'!Y226</f>
        <v>87683.413010014381</v>
      </c>
      <c r="L226">
        <f t="shared" si="56"/>
        <v>1629439.0751301711</v>
      </c>
      <c r="M226">
        <f>'NEW-21'!T226+'NEW-22'!T226</f>
        <v>38175.268092926286</v>
      </c>
      <c r="N226">
        <f>'CUR-21'!U226+'CUR-22'!U226</f>
        <v>1607900.8712380556</v>
      </c>
      <c r="O226">
        <f>'CUR-21'!Y226+'CUR-22'!Y226</f>
        <v>90937.52510596787</v>
      </c>
      <c r="P226">
        <f t="shared" si="57"/>
        <v>1698838.3963440235</v>
      </c>
      <c r="Q226">
        <f>'CUR-21'!T226+'CUR-22'!T226</f>
        <v>39806.160332620188</v>
      </c>
      <c r="R226">
        <f t="shared" si="60"/>
        <v>39806.160332620188</v>
      </c>
      <c r="S226">
        <f t="shared" si="58"/>
        <v>1698838.3963440235</v>
      </c>
      <c r="T226">
        <f t="shared" si="61"/>
        <v>0.9960886228270962</v>
      </c>
      <c r="U226">
        <f t="shared" si="62"/>
        <v>3.9267361189232464E-3</v>
      </c>
      <c r="V226">
        <f t="shared" si="59"/>
        <v>1610233.6580241378</v>
      </c>
      <c r="W226">
        <f t="shared" si="63"/>
        <v>0</v>
      </c>
      <c r="X226">
        <f t="shared" si="64"/>
        <v>0</v>
      </c>
      <c r="Y226">
        <f t="shared" si="65"/>
        <v>1650039.818356758</v>
      </c>
      <c r="Z226">
        <f t="shared" si="66"/>
        <v>0</v>
      </c>
      <c r="AA226">
        <f t="shared" si="67"/>
        <v>0</v>
      </c>
      <c r="AB226">
        <f t="shared" si="68"/>
        <v>9530.0325727047857</v>
      </c>
      <c r="AC226">
        <f t="shared" si="69"/>
        <v>195.54106867374321</v>
      </c>
      <c r="AD226" t="b">
        <f t="shared" si="70"/>
        <v>1</v>
      </c>
      <c r="AE226" t="b">
        <f>AND(ABS(AA226-(AA225+W226-Z226))&lt;=0.000000000001*(AA225+ABS(W226)+Z226),IF(A226&gt;group!$AJ$65,AA226=0,TRUE))</f>
        <v>1</v>
      </c>
      <c r="AF226" t="b">
        <f t="shared" si="71"/>
        <v>1</v>
      </c>
      <c r="AG226" t="b">
        <f>IF(S226&gt;0,IF(group!$AJ$38&gt;0,ABS(AB226/S226-group!$AJ$38/S2)&lt;=0.000000000001*MAX(ABS(AB226/S226),ABS(group!$AJ$38/S2)),TRUE),AB226=0)</f>
        <v>1</v>
      </c>
    </row>
    <row r="227" spans="1:33" x14ac:dyDescent="0.35">
      <c r="A227">
        <v>225</v>
      </c>
      <c r="B227">
        <f>'REC-21'!U227+'REC-22'!U227</f>
        <v>1820778.1670494871</v>
      </c>
      <c r="C227">
        <f>'REC-21'!Y227+'REC-22'!Y227</f>
        <v>101142.49191548611</v>
      </c>
      <c r="D227">
        <f t="shared" si="54"/>
        <v>1921920.6589649732</v>
      </c>
      <c r="E227">
        <f>'REC-21'!T227+'REC-22'!T227</f>
        <v>43160.025032142075</v>
      </c>
      <c r="F227">
        <f>'OLD-21'!U227+'OLD-22'!U227</f>
        <v>1421593.6184840149</v>
      </c>
      <c r="G227">
        <f>'OLD-21'!Y227+'OLD-22'!Y227</f>
        <v>82140.849000463975</v>
      </c>
      <c r="H227">
        <f t="shared" si="55"/>
        <v>1503734.4674844788</v>
      </c>
      <c r="I227">
        <f>'OLD-21'!T227+'OLD-22'!T227</f>
        <v>36528.700994549603</v>
      </c>
      <c r="J227">
        <f>'NEW-21'!U227+'NEW-22'!U227</f>
        <v>1509570.6436444095</v>
      </c>
      <c r="K227">
        <f>'NEW-21'!Y227+'NEW-22'!Y227</f>
        <v>86102.163782673291</v>
      </c>
      <c r="L227">
        <f t="shared" si="56"/>
        <v>1595672.8074270827</v>
      </c>
      <c r="M227">
        <f>'NEW-21'!T227+'NEW-22'!T227</f>
        <v>37619.359283805417</v>
      </c>
      <c r="N227">
        <f>'CUR-21'!U227+'CUR-22'!U227</f>
        <v>1574978.3824608228</v>
      </c>
      <c r="O227">
        <f>'CUR-21'!Y227+'CUR-22'!Y227</f>
        <v>89340.719116240172</v>
      </c>
      <c r="P227">
        <f t="shared" si="57"/>
        <v>1664319.1015770631</v>
      </c>
      <c r="Q227">
        <f>'CUR-21'!T227+'CUR-22'!T227</f>
        <v>39228.996370117362</v>
      </c>
      <c r="R227">
        <f t="shared" si="60"/>
        <v>39228.996370117362</v>
      </c>
      <c r="S227">
        <f t="shared" si="58"/>
        <v>1664319.1015770631</v>
      </c>
      <c r="T227">
        <f t="shared" si="61"/>
        <v>0.99608857441584764</v>
      </c>
      <c r="U227">
        <f t="shared" si="62"/>
        <v>3.9267849111170872E-3</v>
      </c>
      <c r="V227">
        <f t="shared" si="59"/>
        <v>1577173.6590546982</v>
      </c>
      <c r="W227">
        <f t="shared" si="63"/>
        <v>0</v>
      </c>
      <c r="X227">
        <f t="shared" si="64"/>
        <v>0</v>
      </c>
      <c r="Y227">
        <f t="shared" si="65"/>
        <v>1616402.6554248156</v>
      </c>
      <c r="Z227">
        <f t="shared" si="66"/>
        <v>0</v>
      </c>
      <c r="AA227">
        <f t="shared" si="67"/>
        <v>0</v>
      </c>
      <c r="AB227">
        <f t="shared" si="68"/>
        <v>9336.3884896513955</v>
      </c>
      <c r="AC227">
        <f t="shared" si="69"/>
        <v>193.6440830533902</v>
      </c>
      <c r="AD227" t="b">
        <f t="shared" si="70"/>
        <v>1</v>
      </c>
      <c r="AE227" t="b">
        <f>AND(ABS(AA227-(AA226+W227-Z227))&lt;=0.000000000001*(AA226+ABS(W227)+Z227),IF(A227&gt;group!$AJ$65,AA227=0,TRUE))</f>
        <v>1</v>
      </c>
      <c r="AF227" t="b">
        <f t="shared" si="71"/>
        <v>1</v>
      </c>
      <c r="AG227" t="b">
        <f>IF(S227&gt;0,IF(group!$AJ$38&gt;0,ABS(AB227/S227-group!$AJ$38/S2)&lt;=0.000000000001*MAX(ABS(AB227/S227),ABS(group!$AJ$38/S2)),TRUE),AB227=0)</f>
        <v>1</v>
      </c>
    </row>
    <row r="228" spans="1:33" x14ac:dyDescent="0.35">
      <c r="A228">
        <v>226</v>
      </c>
      <c r="B228">
        <f>'REC-21'!U228+'REC-22'!U228</f>
        <v>1784697.3122250484</v>
      </c>
      <c r="C228">
        <f>'REC-21'!Y228+'REC-22'!Y228</f>
        <v>99442.846592366797</v>
      </c>
      <c r="D228">
        <f t="shared" si="54"/>
        <v>1884140.1588174151</v>
      </c>
      <c r="E228">
        <f>'REC-21'!T228+'REC-22'!T228</f>
        <v>42530.722835622408</v>
      </c>
      <c r="F228">
        <f>'OLD-21'!U228+'OLD-22'!U228</f>
        <v>1390666.8454854598</v>
      </c>
      <c r="G228">
        <f>'OLD-21'!Y228+'OLD-22'!Y228</f>
        <v>80605.648167890962</v>
      </c>
      <c r="H228">
        <f t="shared" si="55"/>
        <v>1471272.4936533507</v>
      </c>
      <c r="I228">
        <f>'OLD-21'!T228+'OLD-22'!T228</f>
        <v>35930.760530290019</v>
      </c>
      <c r="J228">
        <f>'NEW-21'!U228+'NEW-22'!U228</f>
        <v>1477859.8815570707</v>
      </c>
      <c r="K228">
        <f>'NEW-21'!Y228+'NEW-22'!Y228</f>
        <v>84555.644262034912</v>
      </c>
      <c r="L228">
        <f t="shared" si="56"/>
        <v>1562415.5258191056</v>
      </c>
      <c r="M228">
        <f>'NEW-21'!T228+'NEW-22'!T228</f>
        <v>37029.016398231863</v>
      </c>
      <c r="N228">
        <f>'CUR-21'!U228+'CUR-22'!U228</f>
        <v>1542535.4442582503</v>
      </c>
      <c r="O228">
        <f>'CUR-21'!Y228+'CUR-22'!Y228</f>
        <v>87778.575221489999</v>
      </c>
      <c r="P228">
        <f t="shared" si="57"/>
        <v>1630314.0194797404</v>
      </c>
      <c r="Q228">
        <f>'CUR-21'!T228+'CUR-22'!T228</f>
        <v>38617.675346119839</v>
      </c>
      <c r="R228">
        <f t="shared" si="60"/>
        <v>38617.675346119839</v>
      </c>
      <c r="S228">
        <f t="shared" si="58"/>
        <v>1630314.0194797404</v>
      </c>
      <c r="T228">
        <f t="shared" si="61"/>
        <v>0.99608853840455991</v>
      </c>
      <c r="U228">
        <f t="shared" si="62"/>
        <v>3.9268212057785856E-3</v>
      </c>
      <c r="V228">
        <f t="shared" si="59"/>
        <v>1544597.6179716829</v>
      </c>
      <c r="W228">
        <f t="shared" si="63"/>
        <v>0</v>
      </c>
      <c r="X228">
        <f t="shared" si="64"/>
        <v>0</v>
      </c>
      <c r="Y228">
        <f t="shared" si="65"/>
        <v>1583215.2933178027</v>
      </c>
      <c r="Z228">
        <f t="shared" si="66"/>
        <v>0</v>
      </c>
      <c r="AA228">
        <f t="shared" si="67"/>
        <v>0</v>
      </c>
      <c r="AB228">
        <f t="shared" si="68"/>
        <v>9145.6290032150173</v>
      </c>
      <c r="AC228">
        <f t="shared" si="69"/>
        <v>190.75948643637821</v>
      </c>
      <c r="AD228" t="b">
        <f t="shared" si="70"/>
        <v>1</v>
      </c>
      <c r="AE228" t="b">
        <f>AND(ABS(AA228-(AA227+W228-Z228))&lt;=0.000000000001*(AA227+ABS(W228)+Z228),IF(A228&gt;group!$AJ$65,AA228=0,TRUE))</f>
        <v>1</v>
      </c>
      <c r="AF228" t="b">
        <f t="shared" si="71"/>
        <v>1</v>
      </c>
      <c r="AG228" t="b">
        <f>IF(S228&gt;0,IF(group!$AJ$38&gt;0,ABS(AB228/S228-group!$AJ$38/S2)&lt;=0.000000000001*MAX(ABS(AB228/S228),ABS(group!$AJ$38/S2)),TRUE),AB228=0)</f>
        <v>1</v>
      </c>
    </row>
    <row r="229" spans="1:33" x14ac:dyDescent="0.35">
      <c r="A229">
        <v>227</v>
      </c>
      <c r="B229">
        <f>'REC-21'!U229+'REC-22'!U229</f>
        <v>1749105.853827806</v>
      </c>
      <c r="C229">
        <f>'REC-21'!Y229+'REC-22'!Y229</f>
        <v>97778.838497447039</v>
      </c>
      <c r="D229">
        <f t="shared" si="54"/>
        <v>1846884.692325253</v>
      </c>
      <c r="E229">
        <f>'REC-21'!T229+'REC-22'!T229</f>
        <v>41910.833360194854</v>
      </c>
      <c r="F229">
        <f>'OLD-21'!U229+'OLD-22'!U229</f>
        <v>1360216.5376948421</v>
      </c>
      <c r="G229">
        <f>'OLD-21'!Y229+'OLD-22'!Y229</f>
        <v>79105.58804268777</v>
      </c>
      <c r="H229">
        <f t="shared" si="55"/>
        <v>1439322.1257375299</v>
      </c>
      <c r="I229">
        <f>'OLD-21'!T229+'OLD-22'!T229</f>
        <v>35342.862815573331</v>
      </c>
      <c r="J229">
        <f>'NEW-21'!U229+'NEW-22'!U229</f>
        <v>1446615.5635884192</v>
      </c>
      <c r="K229">
        <f>'NEW-21'!Y229+'NEW-22'!Y229</f>
        <v>83043.353708578768</v>
      </c>
      <c r="L229">
        <f t="shared" si="56"/>
        <v>1529658.917296998</v>
      </c>
      <c r="M229">
        <f>'NEW-21'!T229+'NEW-22'!T229</f>
        <v>36448.175350302503</v>
      </c>
      <c r="N229">
        <f>'CUR-21'!U229+'CUR-22'!U229</f>
        <v>1510564.1685936071</v>
      </c>
      <c r="O229">
        <f>'CUR-21'!Y229+'CUR-22'!Y229</f>
        <v>86250.603534177761</v>
      </c>
      <c r="P229">
        <f t="shared" si="57"/>
        <v>1596814.7721277848</v>
      </c>
      <c r="Q229">
        <f>'CUR-21'!T229+'CUR-22'!T229</f>
        <v>38016.129564433621</v>
      </c>
      <c r="R229">
        <f t="shared" si="60"/>
        <v>38016.129564433621</v>
      </c>
      <c r="S229">
        <f t="shared" si="58"/>
        <v>1596814.7721277848</v>
      </c>
      <c r="T229">
        <f t="shared" si="61"/>
        <v>0.99608851459075798</v>
      </c>
      <c r="U229">
        <f t="shared" si="62"/>
        <v>3.926845206973395E-3</v>
      </c>
      <c r="V229">
        <f t="shared" si="59"/>
        <v>1512497.6007039163</v>
      </c>
      <c r="W229">
        <f t="shared" si="63"/>
        <v>0</v>
      </c>
      <c r="X229">
        <f t="shared" si="64"/>
        <v>0</v>
      </c>
      <c r="Y229">
        <f t="shared" si="65"/>
        <v>1550513.7302683499</v>
      </c>
      <c r="Z229">
        <f t="shared" si="66"/>
        <v>0</v>
      </c>
      <c r="AA229">
        <f t="shared" si="67"/>
        <v>0</v>
      </c>
      <c r="AB229">
        <f t="shared" si="68"/>
        <v>8957.7071154637924</v>
      </c>
      <c r="AC229">
        <f t="shared" si="69"/>
        <v>187.92188775122486</v>
      </c>
      <c r="AD229" t="b">
        <f t="shared" si="70"/>
        <v>1</v>
      </c>
      <c r="AE229" t="b">
        <f>AND(ABS(AA229-(AA228+W229-Z229))&lt;=0.000000000001*(AA228+ABS(W229)+Z229),IF(A229&gt;group!$AJ$65,AA229=0,TRUE))</f>
        <v>1</v>
      </c>
      <c r="AF229" t="b">
        <f t="shared" si="71"/>
        <v>1</v>
      </c>
      <c r="AG229" t="b">
        <f>IF(S229&gt;0,IF(group!$AJ$38&gt;0,ABS(AB229/S229-group!$AJ$38/S2)&lt;=0.000000000001*MAX(ABS(AB229/S229),ABS(group!$AJ$38/S2)),TRUE),AB229=0)</f>
        <v>1</v>
      </c>
    </row>
    <row r="230" spans="1:33" x14ac:dyDescent="0.35">
      <c r="A230">
        <v>228</v>
      </c>
      <c r="B230">
        <f>'REC-21'!U230+'REC-22'!U230</f>
        <v>1713996.2576110405</v>
      </c>
      <c r="C230">
        <f>'REC-21'!Y230+'REC-22'!Y230</f>
        <v>96023.500842500798</v>
      </c>
      <c r="D230">
        <f t="shared" si="54"/>
        <v>1810019.7584535412</v>
      </c>
      <c r="E230">
        <f>'REC-21'!T230+'REC-22'!T230</f>
        <v>41300.212534673141</v>
      </c>
      <c r="F230">
        <f>'OLD-21'!U230+'OLD-22'!U230</f>
        <v>1330234.5227997215</v>
      </c>
      <c r="G230">
        <f>'OLD-21'!Y230+'OLD-22'!Y230</f>
        <v>77522.252738312905</v>
      </c>
      <c r="H230">
        <f t="shared" si="55"/>
        <v>1407756.7755380343</v>
      </c>
      <c r="I230">
        <f>'OLD-21'!T230+'OLD-22'!T230</f>
        <v>34764.835164842327</v>
      </c>
      <c r="J230">
        <f>'NEW-21'!U230+'NEW-22'!U230</f>
        <v>1415830.0071838754</v>
      </c>
      <c r="K230">
        <f>'NEW-21'!Y230+'NEW-22'!Y230</f>
        <v>81448.027254325018</v>
      </c>
      <c r="L230">
        <f t="shared" si="56"/>
        <v>1497278.0344382005</v>
      </c>
      <c r="M230">
        <f>'NEW-21'!T230+'NEW-22'!T230</f>
        <v>35876.679633920459</v>
      </c>
      <c r="N230">
        <f>'CUR-21'!U230+'CUR-22'!U230</f>
        <v>1479056.7977823429</v>
      </c>
      <c r="O230">
        <f>'CUR-21'!Y230+'CUR-22'!Y230</f>
        <v>84628.671157243152</v>
      </c>
      <c r="P230">
        <f t="shared" si="57"/>
        <v>1563685.4689395861</v>
      </c>
      <c r="Q230">
        <f>'CUR-21'!T230+'CUR-22'!T230</f>
        <v>37424.198955723245</v>
      </c>
      <c r="R230">
        <f t="shared" si="60"/>
        <v>37424.198955723245</v>
      </c>
      <c r="S230">
        <f t="shared" si="58"/>
        <v>1563685.4689395861</v>
      </c>
      <c r="T230">
        <f t="shared" si="61"/>
        <v>0.99608850277447503</v>
      </c>
      <c r="U230">
        <f t="shared" si="62"/>
        <v>3.926857116240301E-3</v>
      </c>
      <c r="V230">
        <f t="shared" si="59"/>
        <v>1480865.8042328244</v>
      </c>
      <c r="W230">
        <f t="shared" si="63"/>
        <v>0</v>
      </c>
      <c r="X230">
        <f t="shared" si="64"/>
        <v>0</v>
      </c>
      <c r="Y230">
        <f t="shared" si="65"/>
        <v>1518290.0031885477</v>
      </c>
      <c r="Z230">
        <f t="shared" si="66"/>
        <v>0</v>
      </c>
      <c r="AA230">
        <f t="shared" si="67"/>
        <v>0</v>
      </c>
      <c r="AB230">
        <f t="shared" si="68"/>
        <v>8771.8605162969761</v>
      </c>
      <c r="AC230">
        <f t="shared" si="69"/>
        <v>185.8465991668163</v>
      </c>
      <c r="AD230" t="b">
        <f t="shared" si="70"/>
        <v>1</v>
      </c>
      <c r="AE230" t="b">
        <f>AND(ABS(AA230-(AA229+W230-Z230))&lt;=0.000000000001*(AA229+ABS(W230)+Z230),IF(A230&gt;group!$AJ$65,AA230=0,TRUE))</f>
        <v>1</v>
      </c>
      <c r="AF230" t="b">
        <f t="shared" si="71"/>
        <v>1</v>
      </c>
      <c r="AG230" t="b">
        <f>IF(S230&gt;0,IF(group!$AJ$38&gt;0,ABS(AB230/S230-group!$AJ$38/S2)&lt;=0.000000000001*MAX(ABS(AB230/S230),ABS(group!$AJ$38/S2)),TRUE),AB230=0)</f>
        <v>1</v>
      </c>
    </row>
    <row r="231" spans="1:33" x14ac:dyDescent="0.35">
      <c r="A231">
        <v>229</v>
      </c>
      <c r="B231">
        <f>'REC-21'!U231+'REC-22'!U231</f>
        <v>1678917.4963174406</v>
      </c>
      <c r="C231">
        <f>'REC-21'!Y231+'REC-22'!Y231</f>
        <v>94317.182447180472</v>
      </c>
      <c r="D231">
        <f t="shared" si="54"/>
        <v>1773234.678764621</v>
      </c>
      <c r="E231">
        <f>'REC-21'!T231+'REC-22'!T231</f>
        <v>41140.849299858892</v>
      </c>
      <c r="F231">
        <f>'OLD-21'!U231+'OLD-22'!U231</f>
        <v>1300328.5358842835</v>
      </c>
      <c r="G231">
        <f>'OLD-21'!Y231+'OLD-22'!Y231</f>
        <v>75985.274648058024</v>
      </c>
      <c r="H231">
        <f t="shared" si="55"/>
        <v>1376313.8105323415</v>
      </c>
      <c r="I231">
        <f>'OLD-21'!T231+'OLD-22'!T231</f>
        <v>34579.486139836925</v>
      </c>
      <c r="J231">
        <f>'NEW-21'!U231+'NEW-22'!U231</f>
        <v>1385104.114887062</v>
      </c>
      <c r="K231">
        <f>'NEW-21'!Y231+'NEW-22'!Y231</f>
        <v>79898.176495682215</v>
      </c>
      <c r="L231">
        <f t="shared" si="56"/>
        <v>1465002.2913827442</v>
      </c>
      <c r="M231">
        <f>'NEW-21'!T231+'NEW-22'!T231</f>
        <v>35704.632857010656</v>
      </c>
      <c r="N231">
        <f>'CUR-21'!U231+'CUR-22'!U231</f>
        <v>1447486.3904971299</v>
      </c>
      <c r="O231">
        <f>'CUR-21'!Y231+'CUR-22'!Y231</f>
        <v>83052.715841186495</v>
      </c>
      <c r="P231">
        <f t="shared" si="57"/>
        <v>1530539.1063383163</v>
      </c>
      <c r="Q231">
        <f>'CUR-21'!T231+'CUR-22'!T231</f>
        <v>37359.073189651695</v>
      </c>
      <c r="R231">
        <f t="shared" si="60"/>
        <v>37359.073189651695</v>
      </c>
      <c r="S231">
        <f t="shared" si="58"/>
        <v>1530539.1063383163</v>
      </c>
      <c r="T231">
        <f t="shared" si="61"/>
        <v>0.99608850275822203</v>
      </c>
      <c r="U231">
        <f t="shared" si="62"/>
        <v>3.9268571326209756E-3</v>
      </c>
      <c r="V231">
        <f t="shared" si="59"/>
        <v>1449175.1757459561</v>
      </c>
      <c r="W231">
        <f t="shared" si="63"/>
        <v>0</v>
      </c>
      <c r="X231">
        <f t="shared" si="64"/>
        <v>0</v>
      </c>
      <c r="Y231">
        <f t="shared" si="65"/>
        <v>1486534.2489356077</v>
      </c>
      <c r="Z231">
        <f t="shared" si="66"/>
        <v>0</v>
      </c>
      <c r="AA231">
        <f t="shared" si="67"/>
        <v>0</v>
      </c>
      <c r="AB231">
        <f t="shared" si="68"/>
        <v>8585.918218349987</v>
      </c>
      <c r="AC231">
        <f t="shared" si="69"/>
        <v>185.94229794698913</v>
      </c>
      <c r="AD231" t="b">
        <f t="shared" si="70"/>
        <v>1</v>
      </c>
      <c r="AE231" t="b">
        <f>AND(ABS(AA231-(AA230+W231-Z231))&lt;=0.000000000001*(AA230+ABS(W231)+Z231),IF(A231&gt;group!$AJ$65,AA231=0,TRUE))</f>
        <v>1</v>
      </c>
      <c r="AF231" t="b">
        <f t="shared" si="71"/>
        <v>1</v>
      </c>
      <c r="AG231" t="b">
        <f>IF(S231&gt;0,IF(group!$AJ$38&gt;0,ABS(AB231/S231-group!$AJ$38/S2)&lt;=0.000000000001*MAX(ABS(AB231/S231),ABS(group!$AJ$38/S2)),TRUE),AB231=0)</f>
        <v>1</v>
      </c>
    </row>
    <row r="232" spans="1:33" x14ac:dyDescent="0.35">
      <c r="A232">
        <v>230</v>
      </c>
      <c r="B232">
        <f>'REC-21'!U232+'REC-22'!U232</f>
        <v>1644338.2120148866</v>
      </c>
      <c r="C232">
        <f>'REC-21'!Y232+'REC-22'!Y232</f>
        <v>92647.167896506231</v>
      </c>
      <c r="D232">
        <f t="shared" si="54"/>
        <v>1736985.3799113927</v>
      </c>
      <c r="E232">
        <f>'REC-21'!T232+'REC-22'!T232</f>
        <v>40514.621557120408</v>
      </c>
      <c r="F232">
        <f>'OLD-21'!U232+'OLD-22'!U232</f>
        <v>1270907.5444619418</v>
      </c>
      <c r="G232">
        <f>'OLD-21'!Y232+'OLD-22'!Y232</f>
        <v>74484.033500253863</v>
      </c>
      <c r="H232">
        <f t="shared" si="55"/>
        <v>1345391.5779621957</v>
      </c>
      <c r="I232">
        <f>'OLD-21'!T232+'OLD-22'!T232</f>
        <v>33986.908230380039</v>
      </c>
      <c r="J232">
        <f>'NEW-21'!U232+'NEW-22'!U232</f>
        <v>1354853.4844418943</v>
      </c>
      <c r="K232">
        <f>'NEW-21'!Y232+'NEW-22'!Y232</f>
        <v>78383.158149564289</v>
      </c>
      <c r="L232">
        <f t="shared" si="56"/>
        <v>1433236.6425914587</v>
      </c>
      <c r="M232">
        <f>'NEW-21'!T232+'NEW-22'!T232</f>
        <v>35118.691127230421</v>
      </c>
      <c r="N232">
        <f>'CUR-21'!U232+'CUR-22'!U232</f>
        <v>1416400.0613735197</v>
      </c>
      <c r="O232">
        <f>'CUR-21'!Y232+'CUR-22'!Y232</f>
        <v>81511.771708155313</v>
      </c>
      <c r="P232">
        <f t="shared" si="57"/>
        <v>1497911.833081675</v>
      </c>
      <c r="Q232">
        <f>'CUR-21'!T232+'CUR-22'!T232</f>
        <v>36748.751057849309</v>
      </c>
      <c r="R232">
        <f t="shared" si="60"/>
        <v>36748.751057849309</v>
      </c>
      <c r="S232">
        <f t="shared" si="58"/>
        <v>1497911.833081675</v>
      </c>
      <c r="T232">
        <f t="shared" si="61"/>
        <v>0.99608851434696377</v>
      </c>
      <c r="U232">
        <f t="shared" si="62"/>
        <v>3.9268454526861785E-3</v>
      </c>
      <c r="V232">
        <f t="shared" si="59"/>
        <v>1417972.8049711471</v>
      </c>
      <c r="W232">
        <f t="shared" si="63"/>
        <v>0</v>
      </c>
      <c r="X232">
        <f t="shared" si="64"/>
        <v>0</v>
      </c>
      <c r="Y232">
        <f t="shared" si="65"/>
        <v>1454721.5560289964</v>
      </c>
      <c r="Z232">
        <f t="shared" si="66"/>
        <v>0</v>
      </c>
      <c r="AA232">
        <f t="shared" si="67"/>
        <v>0</v>
      </c>
      <c r="AB232">
        <f t="shared" si="68"/>
        <v>8402.8878738725562</v>
      </c>
      <c r="AC232">
        <f t="shared" si="69"/>
        <v>183.03034447743084</v>
      </c>
      <c r="AD232" t="b">
        <f t="shared" si="70"/>
        <v>1</v>
      </c>
      <c r="AE232" t="b">
        <f>AND(ABS(AA232-(AA231+W232-Z232))&lt;=0.000000000001*(AA231+ABS(W232)+Z232),IF(A232&gt;group!$AJ$65,AA232=0,TRUE))</f>
        <v>1</v>
      </c>
      <c r="AF232" t="b">
        <f t="shared" si="71"/>
        <v>1</v>
      </c>
      <c r="AG232" t="b">
        <f>IF(S232&gt;0,IF(group!$AJ$38&gt;0,ABS(AB232/S232-group!$AJ$38/S2)&lt;=0.000000000001*MAX(ABS(AB232/S232),ABS(group!$AJ$38/S2)),TRUE),AB232=0)</f>
        <v>1</v>
      </c>
    </row>
    <row r="233" spans="1:33" x14ac:dyDescent="0.35">
      <c r="A233">
        <v>231</v>
      </c>
      <c r="B233">
        <f>'REC-21'!U233+'REC-22'!U233</f>
        <v>1610250.5541388979</v>
      </c>
      <c r="C233">
        <f>'REC-21'!Y233+'REC-22'!Y233</f>
        <v>91012.964332590287</v>
      </c>
      <c r="D233">
        <f t="shared" si="54"/>
        <v>1701263.5184714883</v>
      </c>
      <c r="E233">
        <f>'REC-21'!T233+'REC-22'!T233</f>
        <v>39898.020396178617</v>
      </c>
      <c r="F233">
        <f>'OLD-21'!U233+'OLD-22'!U233</f>
        <v>1241963.024854626</v>
      </c>
      <c r="G233">
        <f>'OLD-21'!Y233+'OLD-22'!Y233</f>
        <v>73017.968893958605</v>
      </c>
      <c r="H233">
        <f t="shared" si="55"/>
        <v>1314980.9937485848</v>
      </c>
      <c r="I233">
        <f>'OLD-21'!T233+'OLD-22'!T233</f>
        <v>33404.585095685208</v>
      </c>
      <c r="J233">
        <f>'NEW-21'!U233+'NEW-22'!U233</f>
        <v>1325070.1040856421</v>
      </c>
      <c r="K233">
        <f>'NEW-21'!Y233+'NEW-22'!Y233</f>
        <v>76902.453932015196</v>
      </c>
      <c r="L233">
        <f t="shared" si="56"/>
        <v>1401972.5580176574</v>
      </c>
      <c r="M233">
        <f>'NEW-21'!T233+'NEW-22'!T233</f>
        <v>34542.458619006778</v>
      </c>
      <c r="N233">
        <f>'CUR-21'!U233+'CUR-22'!U233</f>
        <v>1385789.6536700418</v>
      </c>
      <c r="O233">
        <f>'CUR-21'!Y233+'CUR-22'!Y233</f>
        <v>80005.326542765863</v>
      </c>
      <c r="P233">
        <f t="shared" si="57"/>
        <v>1465794.9802128077</v>
      </c>
      <c r="Q233">
        <f>'CUR-21'!T233+'CUR-22'!T233</f>
        <v>36148.497425596819</v>
      </c>
      <c r="R233">
        <f t="shared" si="60"/>
        <v>36148.497425596819</v>
      </c>
      <c r="S233">
        <f t="shared" si="58"/>
        <v>1465794.9802128077</v>
      </c>
      <c r="T233">
        <f t="shared" si="61"/>
        <v>0.99608853734808778</v>
      </c>
      <c r="U233">
        <f t="shared" si="62"/>
        <v>3.9268222705641787E-3</v>
      </c>
      <c r="V233">
        <f t="shared" si="59"/>
        <v>1387250.4860104271</v>
      </c>
      <c r="W233">
        <f t="shared" si="63"/>
        <v>0</v>
      </c>
      <c r="X233">
        <f t="shared" si="64"/>
        <v>0</v>
      </c>
      <c r="Y233">
        <f t="shared" si="65"/>
        <v>1423398.983436024</v>
      </c>
      <c r="Z233">
        <f t="shared" si="66"/>
        <v>0</v>
      </c>
      <c r="AA233">
        <f t="shared" si="67"/>
        <v>0</v>
      </c>
      <c r="AB233">
        <f t="shared" si="68"/>
        <v>8222.7208523172631</v>
      </c>
      <c r="AC233">
        <f t="shared" si="69"/>
        <v>180.1670215552931</v>
      </c>
      <c r="AD233" t="b">
        <f t="shared" si="70"/>
        <v>1</v>
      </c>
      <c r="AE233" t="b">
        <f>AND(ABS(AA233-(AA232+W233-Z233))&lt;=0.000000000001*(AA232+ABS(W233)+Z233),IF(A233&gt;group!$AJ$65,AA233=0,TRUE))</f>
        <v>1</v>
      </c>
      <c r="AF233" t="b">
        <f t="shared" si="71"/>
        <v>1</v>
      </c>
      <c r="AG233" t="b">
        <f>IF(S233&gt;0,IF(group!$AJ$38&gt;0,ABS(AB233/S233-group!$AJ$38/S2)&lt;=0.000000000001*MAX(ABS(AB233/S233),ABS(group!$AJ$38/S2)),TRUE),AB233=0)</f>
        <v>1</v>
      </c>
    </row>
    <row r="234" spans="1:33" x14ac:dyDescent="0.35">
      <c r="A234">
        <v>232</v>
      </c>
      <c r="B234">
        <f>'REC-21'!U234+'REC-22'!U234</f>
        <v>1576646.7949411569</v>
      </c>
      <c r="C234">
        <f>'REC-21'!Y234+'REC-22'!Y234</f>
        <v>89414.087013871351</v>
      </c>
      <c r="D234">
        <f t="shared" si="54"/>
        <v>1666060.8819550283</v>
      </c>
      <c r="E234">
        <f>'REC-21'!T234+'REC-22'!T234</f>
        <v>39290.896427096253</v>
      </c>
      <c r="F234">
        <f>'OLD-21'!U234+'OLD-22'!U234</f>
        <v>1213486.6029528626</v>
      </c>
      <c r="G234">
        <f>'OLD-21'!Y234+'OLD-22'!Y234</f>
        <v>71586.53060787241</v>
      </c>
      <c r="H234">
        <f t="shared" si="55"/>
        <v>1285073.133560735</v>
      </c>
      <c r="I234">
        <f>'OLD-21'!T234+'OLD-22'!T234</f>
        <v>32832.337583255088</v>
      </c>
      <c r="J234">
        <f>'NEW-21'!U234+'NEW-22'!U234</f>
        <v>1295746.0967131057</v>
      </c>
      <c r="K234">
        <f>'NEW-21'!Y234+'NEW-22'!Y234</f>
        <v>75455.55462019649</v>
      </c>
      <c r="L234">
        <f t="shared" si="56"/>
        <v>1371201.6513333023</v>
      </c>
      <c r="M234">
        <f>'NEW-21'!T234+'NEW-22'!T234</f>
        <v>33975.772939550807</v>
      </c>
      <c r="N234">
        <f>'CUR-21'!U234+'CUR-22'!U234</f>
        <v>1355647.1472618298</v>
      </c>
      <c r="O234">
        <f>'CUR-21'!Y234+'CUR-22'!Y234</f>
        <v>78532.877160523465</v>
      </c>
      <c r="P234">
        <f t="shared" si="57"/>
        <v>1434180.0244223534</v>
      </c>
      <c r="Q234">
        <f>'CUR-21'!T234+'CUR-22'!T234</f>
        <v>35558.144605661189</v>
      </c>
      <c r="R234">
        <f t="shared" si="60"/>
        <v>35558.144605661189</v>
      </c>
      <c r="S234">
        <f t="shared" si="58"/>
        <v>1434180.0244223534</v>
      </c>
      <c r="T234">
        <f t="shared" si="61"/>
        <v>0.99608857157138164</v>
      </c>
      <c r="U234">
        <f t="shared" si="62"/>
        <v>3.9267877779662896E-3</v>
      </c>
      <c r="V234">
        <f t="shared" si="59"/>
        <v>1357000.1503705645</v>
      </c>
      <c r="W234">
        <f t="shared" si="63"/>
        <v>0</v>
      </c>
      <c r="X234">
        <f t="shared" si="64"/>
        <v>0</v>
      </c>
      <c r="Y234">
        <f t="shared" si="65"/>
        <v>1392558.2949762258</v>
      </c>
      <c r="Z234">
        <f t="shared" si="66"/>
        <v>0</v>
      </c>
      <c r="AA234">
        <f t="shared" si="67"/>
        <v>0</v>
      </c>
      <c r="AB234">
        <f t="shared" si="68"/>
        <v>8045.369340180474</v>
      </c>
      <c r="AC234">
        <f t="shared" si="69"/>
        <v>177.3515121367891</v>
      </c>
      <c r="AD234" t="b">
        <f t="shared" si="70"/>
        <v>1</v>
      </c>
      <c r="AE234" t="b">
        <f>AND(ABS(AA234-(AA233+W234-Z234))&lt;=0.000000000001*(AA233+ABS(W234)+Z234),IF(A234&gt;group!$AJ$65,AA234=0,TRUE))</f>
        <v>1</v>
      </c>
      <c r="AF234" t="b">
        <f t="shared" si="71"/>
        <v>1</v>
      </c>
      <c r="AG234" t="b">
        <f>IF(S234&gt;0,IF(group!$AJ$38&gt;0,ABS(AB234/S234-group!$AJ$38/S2)&lt;=0.000000000001*MAX(ABS(AB234/S234),ABS(group!$AJ$38/S2)),TRUE),AB234=0)</f>
        <v>1</v>
      </c>
    </row>
    <row r="235" spans="1:33" x14ac:dyDescent="0.35">
      <c r="A235">
        <v>233</v>
      </c>
      <c r="B235">
        <f>'REC-21'!U235+'REC-22'!U235</f>
        <v>1543519.3275204301</v>
      </c>
      <c r="C235">
        <f>'REC-21'!Y235+'REC-22'!Y235</f>
        <v>87850.059184624202</v>
      </c>
      <c r="D235">
        <f t="shared" si="54"/>
        <v>1631369.3867050542</v>
      </c>
      <c r="E235">
        <f>'REC-21'!T235+'REC-22'!T235</f>
        <v>38693.102598999016</v>
      </c>
      <c r="F235">
        <f>'OLD-21'!U235+'OLD-22'!U235</f>
        <v>1185470.0515438141</v>
      </c>
      <c r="G235">
        <f>'OLD-21'!Y235+'OLD-22'!Y235</f>
        <v>70189.178418127442</v>
      </c>
      <c r="H235">
        <f t="shared" si="55"/>
        <v>1255659.2299619415</v>
      </c>
      <c r="I235">
        <f>'OLD-21'!T235+'OLD-22'!T235</f>
        <v>32269.989698707737</v>
      </c>
      <c r="J235">
        <f>'NEW-21'!U235+'NEW-22'!U235</f>
        <v>1266873.7175690588</v>
      </c>
      <c r="K235">
        <f>'NEW-21'!Y235+'NEW-22'!Y235</f>
        <v>74041.959896877554</v>
      </c>
      <c r="L235">
        <f t="shared" si="56"/>
        <v>1340915.6774659364</v>
      </c>
      <c r="M235">
        <f>'NEW-21'!T235+'NEW-22'!T235</f>
        <v>33418.474436302509</v>
      </c>
      <c r="N235">
        <f>'CUR-21'!U235+'CUR-22'!U235</f>
        <v>1325964.6563011114</v>
      </c>
      <c r="O235">
        <f>'CUR-21'!Y235+'CUR-22'!Y235</f>
        <v>77093.9292532135</v>
      </c>
      <c r="P235">
        <f t="shared" si="57"/>
        <v>1403058.585554325</v>
      </c>
      <c r="Q235">
        <f>'CUR-21'!T235+'CUR-22'!T235</f>
        <v>34977.527729059017</v>
      </c>
      <c r="R235">
        <f t="shared" si="60"/>
        <v>34977.527729059017</v>
      </c>
      <c r="S235">
        <f t="shared" si="58"/>
        <v>1403058.585554325</v>
      </c>
      <c r="T235">
        <f t="shared" si="61"/>
        <v>0.99608861682900296</v>
      </c>
      <c r="U235">
        <f t="shared" si="62"/>
        <v>3.9267421642150691E-3</v>
      </c>
      <c r="V235">
        <f t="shared" si="59"/>
        <v>1327213.8646158779</v>
      </c>
      <c r="W235">
        <f t="shared" si="63"/>
        <v>0</v>
      </c>
      <c r="X235">
        <f t="shared" si="64"/>
        <v>0</v>
      </c>
      <c r="Y235">
        <f t="shared" si="65"/>
        <v>1362191.392344937</v>
      </c>
      <c r="Z235">
        <f t="shared" si="66"/>
        <v>0</v>
      </c>
      <c r="AA235">
        <f t="shared" si="67"/>
        <v>0</v>
      </c>
      <c r="AB235">
        <f t="shared" si="68"/>
        <v>7870.786327010992</v>
      </c>
      <c r="AC235">
        <f t="shared" si="69"/>
        <v>174.583013169482</v>
      </c>
      <c r="AD235" t="b">
        <f t="shared" si="70"/>
        <v>1</v>
      </c>
      <c r="AE235" t="b">
        <f>AND(ABS(AA235-(AA234+W235-Z235))&lt;=0.000000000001*(AA234+ABS(W235)+Z235),IF(A235&gt;group!$AJ$65,AA235=0,TRUE))</f>
        <v>1</v>
      </c>
      <c r="AF235" t="b">
        <f t="shared" si="71"/>
        <v>1</v>
      </c>
      <c r="AG235" t="b">
        <f>IF(S235&gt;0,IF(group!$AJ$38&gt;0,ABS(AB235/S235-group!$AJ$38/S2)&lt;=0.000000000001*MAX(ABS(AB235/S235),ABS(group!$AJ$38/S2)),TRUE),AB235=0)</f>
        <v>1</v>
      </c>
    </row>
    <row r="236" spans="1:33" x14ac:dyDescent="0.35">
      <c r="A236">
        <v>234</v>
      </c>
      <c r="B236">
        <f>'REC-21'!U236+'REC-22'!U236</f>
        <v>1510860.6638858686</v>
      </c>
      <c r="C236">
        <f>'REC-21'!Y236+'REC-22'!Y236</f>
        <v>86320.411946672044</v>
      </c>
      <c r="D236">
        <f t="shared" si="54"/>
        <v>1597181.0758325406</v>
      </c>
      <c r="E236">
        <f>'REC-21'!T236+'REC-22'!T236</f>
        <v>38104.494163148411</v>
      </c>
      <c r="F236">
        <f>'OLD-21'!U236+'OLD-22'!U236</f>
        <v>1157905.2876878935</v>
      </c>
      <c r="G236">
        <f>'OLD-21'!Y236+'OLD-22'!Y236</f>
        <v>68825.381919444131</v>
      </c>
      <c r="H236">
        <f t="shared" si="55"/>
        <v>1226730.6696073376</v>
      </c>
      <c r="I236">
        <f>'OLD-21'!T236+'OLD-22'!T236</f>
        <v>31717.368549635787</v>
      </c>
      <c r="J236">
        <f>'NEW-21'!U236+'NEW-22'!U236</f>
        <v>1238445.3519809977</v>
      </c>
      <c r="K236">
        <f>'NEW-21'!Y236+'NEW-22'!Y236</f>
        <v>72661.178197691406</v>
      </c>
      <c r="L236">
        <f t="shared" si="56"/>
        <v>1311106.5301786892</v>
      </c>
      <c r="M236">
        <f>'NEW-21'!T236+'NEW-22'!T236</f>
        <v>32870.406150310191</v>
      </c>
      <c r="N236">
        <f>'CUR-21'!U236+'CUR-22'!U236</f>
        <v>1296734.4269186044</v>
      </c>
      <c r="O236">
        <f>'CUR-21'!Y236+'CUR-22'!Y236</f>
        <v>75687.997237058589</v>
      </c>
      <c r="P236">
        <f t="shared" si="57"/>
        <v>1372422.424155663</v>
      </c>
      <c r="Q236">
        <f>'CUR-21'!T236+'CUR-22'!T236</f>
        <v>34406.484697286243</v>
      </c>
      <c r="R236">
        <f t="shared" si="60"/>
        <v>34406.484697286243</v>
      </c>
      <c r="S236">
        <f t="shared" si="58"/>
        <v>1372422.424155663</v>
      </c>
      <c r="T236">
        <f t="shared" si="61"/>
        <v>0.99608867293545478</v>
      </c>
      <c r="U236">
        <f t="shared" si="62"/>
        <v>3.9266856162700758E-3</v>
      </c>
      <c r="V236">
        <f t="shared" si="59"/>
        <v>1297883.8280619257</v>
      </c>
      <c r="W236">
        <f t="shared" si="63"/>
        <v>0</v>
      </c>
      <c r="X236">
        <f t="shared" si="64"/>
        <v>0</v>
      </c>
      <c r="Y236">
        <f t="shared" si="65"/>
        <v>1332290.312759212</v>
      </c>
      <c r="Z236">
        <f t="shared" si="66"/>
        <v>0</v>
      </c>
      <c r="AA236">
        <f t="shared" si="67"/>
        <v>0</v>
      </c>
      <c r="AB236">
        <f t="shared" si="68"/>
        <v>7698.9255916637048</v>
      </c>
      <c r="AC236">
        <f t="shared" si="69"/>
        <v>171.86073534728712</v>
      </c>
      <c r="AD236" t="b">
        <f t="shared" si="70"/>
        <v>1</v>
      </c>
      <c r="AE236" t="b">
        <f>AND(ABS(AA236-(AA235+W236-Z236))&lt;=0.000000000001*(AA235+ABS(W236)+Z236),IF(A236&gt;group!$AJ$65,AA236=0,TRUE))</f>
        <v>1</v>
      </c>
      <c r="AF236" t="b">
        <f t="shared" si="71"/>
        <v>1</v>
      </c>
      <c r="AG236" t="b">
        <f>IF(S236&gt;0,IF(group!$AJ$38&gt;0,ABS(AB236/S236-group!$AJ$38/S2)&lt;=0.000000000001*MAX(ABS(AB236/S236),ABS(group!$AJ$38/S2)),TRUE),AB236=0)</f>
        <v>1</v>
      </c>
    </row>
    <row r="237" spans="1:33" x14ac:dyDescent="0.35">
      <c r="A237">
        <v>235</v>
      </c>
      <c r="B237">
        <f>'REC-21'!U237+'REC-22'!U237</f>
        <v>1478663.4330521452</v>
      </c>
      <c r="C237">
        <f>'REC-21'!Y237+'REC-22'!Y237</f>
        <v>84824.684133266419</v>
      </c>
      <c r="D237">
        <f t="shared" si="54"/>
        <v>1563488.1171854115</v>
      </c>
      <c r="E237">
        <f>'REC-21'!T237+'REC-22'!T237</f>
        <v>37524.928636602061</v>
      </c>
      <c r="F237">
        <f>'OLD-21'!U237+'OLD-22'!U237</f>
        <v>1130784.3701430464</v>
      </c>
      <c r="G237">
        <f>'OLD-21'!Y237+'OLD-22'!Y237</f>
        <v>67494.620349589793</v>
      </c>
      <c r="H237">
        <f t="shared" si="55"/>
        <v>1198278.9904926361</v>
      </c>
      <c r="I237">
        <f>'OLD-21'!T237+'OLD-22'!T237</f>
        <v>31174.304290471453</v>
      </c>
      <c r="J237">
        <f>'NEW-21'!U237+'NEW-22'!U237</f>
        <v>1210453.5131314748</v>
      </c>
      <c r="K237">
        <f>'NEW-21'!Y237+'NEW-22'!Y237</f>
        <v>71312.726561107615</v>
      </c>
      <c r="L237">
        <f t="shared" si="56"/>
        <v>1281766.2396925825</v>
      </c>
      <c r="M237">
        <f>'NEW-21'!T237+'NEW-22'!T237</f>
        <v>32331.413770408974</v>
      </c>
      <c r="N237">
        <f>'CUR-21'!U237+'CUR-22'!U237</f>
        <v>1267948.8349650868</v>
      </c>
      <c r="O237">
        <f>'CUR-21'!Y237+'CUR-22'!Y237</f>
        <v>74314.604103588383</v>
      </c>
      <c r="P237">
        <f t="shared" si="57"/>
        <v>1342263.439068675</v>
      </c>
      <c r="Q237">
        <f>'CUR-21'!T237+'CUR-22'!T237</f>
        <v>33844.856135363822</v>
      </c>
      <c r="R237">
        <f t="shared" si="60"/>
        <v>33844.856135363822</v>
      </c>
      <c r="S237">
        <f t="shared" si="58"/>
        <v>1342263.439068675</v>
      </c>
      <c r="T237">
        <f t="shared" si="61"/>
        <v>0.9960887397075604</v>
      </c>
      <c r="U237">
        <f t="shared" si="62"/>
        <v>3.9266183187534054E-3</v>
      </c>
      <c r="V237">
        <f t="shared" si="59"/>
        <v>1269002.3705093467</v>
      </c>
      <c r="W237">
        <f t="shared" si="63"/>
        <v>0</v>
      </c>
      <c r="X237">
        <f t="shared" si="64"/>
        <v>0</v>
      </c>
      <c r="Y237">
        <f t="shared" si="65"/>
        <v>1302847.2266447106</v>
      </c>
      <c r="Z237">
        <f t="shared" si="66"/>
        <v>0</v>
      </c>
      <c r="AA237">
        <f t="shared" si="67"/>
        <v>0</v>
      </c>
      <c r="AB237">
        <f t="shared" si="68"/>
        <v>7529.7416887938107</v>
      </c>
      <c r="AC237">
        <f t="shared" si="69"/>
        <v>169.18390286989415</v>
      </c>
      <c r="AD237" t="b">
        <f t="shared" si="70"/>
        <v>1</v>
      </c>
      <c r="AE237" t="b">
        <f>AND(ABS(AA237-(AA236+W237-Z237))&lt;=0.000000000001*(AA236+ABS(W237)+Z237),IF(A237&gt;group!$AJ$65,AA237=0,TRUE))</f>
        <v>1</v>
      </c>
      <c r="AF237" t="b">
        <f t="shared" si="71"/>
        <v>1</v>
      </c>
      <c r="AG237" t="b">
        <f>IF(S237&gt;0,IF(group!$AJ$38&gt;0,ABS(AB237/S237-group!$AJ$38/S2)&lt;=0.000000000001*MAX(ABS(AB237/S237),ABS(group!$AJ$38/S2)),TRUE),AB237=0)</f>
        <v>1</v>
      </c>
    </row>
    <row r="238" spans="1:33" x14ac:dyDescent="0.35">
      <c r="A238">
        <v>236</v>
      </c>
      <c r="B238">
        <f>'REC-21'!U238+'REC-22'!U238</f>
        <v>1446920.379165875</v>
      </c>
      <c r="C238">
        <f>'REC-21'!Y238+'REC-22'!Y238</f>
        <v>83362.422185092015</v>
      </c>
      <c r="D238">
        <f t="shared" si="54"/>
        <v>1530282.801350967</v>
      </c>
      <c r="E238">
        <f>'REC-21'!T238+'REC-22'!T238</f>
        <v>36954.265766451899</v>
      </c>
      <c r="F238">
        <f>'OLD-21'!U238+'OLD-22'!U238</f>
        <v>1104099.4968358255</v>
      </c>
      <c r="G238">
        <f>'OLD-21'!Y238+'OLD-22'!Y238</f>
        <v>66196.382417072702</v>
      </c>
      <c r="H238">
        <f t="shared" si="55"/>
        <v>1170295.8792528983</v>
      </c>
      <c r="I238">
        <f>'OLD-21'!T238+'OLD-22'!T238</f>
        <v>30640.630068338985</v>
      </c>
      <c r="J238">
        <f>'NEW-21'!U238+'NEW-22'!U238</f>
        <v>1182890.8398693115</v>
      </c>
      <c r="K238">
        <f>'NEW-21'!Y238+'NEW-22'!Y238</f>
        <v>69996.130481069587</v>
      </c>
      <c r="L238">
        <f t="shared" si="56"/>
        <v>1252886.9703503812</v>
      </c>
      <c r="M238">
        <f>'NEW-21'!T238+'NEW-22'!T238</f>
        <v>31801.345588184759</v>
      </c>
      <c r="N238">
        <f>'CUR-21'!U238+'CUR-22'!U238</f>
        <v>1239600.3837924078</v>
      </c>
      <c r="O238">
        <f>'CUR-21'!Y238+'CUR-22'!Y238</f>
        <v>72973.281273172252</v>
      </c>
      <c r="P238">
        <f t="shared" si="57"/>
        <v>1312573.66506558</v>
      </c>
      <c r="Q238">
        <f>'CUR-21'!T238+'CUR-22'!T238</f>
        <v>33292.485345685614</v>
      </c>
      <c r="R238">
        <f t="shared" si="60"/>
        <v>33292.485345685614</v>
      </c>
      <c r="S238">
        <f t="shared" si="58"/>
        <v>1312573.66506558</v>
      </c>
      <c r="T238">
        <f t="shared" si="61"/>
        <v>0.99608881696443474</v>
      </c>
      <c r="U238">
        <f t="shared" si="62"/>
        <v>3.9265404539772231E-3</v>
      </c>
      <c r="V238">
        <f t="shared" si="59"/>
        <v>1240561.9500171358</v>
      </c>
      <c r="W238">
        <f t="shared" si="63"/>
        <v>0</v>
      </c>
      <c r="X238">
        <f t="shared" si="64"/>
        <v>0</v>
      </c>
      <c r="Y238">
        <f t="shared" si="65"/>
        <v>1273854.4353628214</v>
      </c>
      <c r="Z238">
        <f t="shared" si="66"/>
        <v>0</v>
      </c>
      <c r="AA238">
        <f t="shared" si="67"/>
        <v>0</v>
      </c>
      <c r="AB238">
        <f t="shared" si="68"/>
        <v>7363.1899355872383</v>
      </c>
      <c r="AC238">
        <f t="shared" si="69"/>
        <v>166.55175320657236</v>
      </c>
      <c r="AD238" t="b">
        <f t="shared" si="70"/>
        <v>1</v>
      </c>
      <c r="AE238" t="b">
        <f>AND(ABS(AA238-(AA237+W238-Z238))&lt;=0.000000000001*(AA237+ABS(W238)+Z238),IF(A238&gt;group!$AJ$65,AA238=0,TRUE))</f>
        <v>1</v>
      </c>
      <c r="AF238" t="b">
        <f t="shared" si="71"/>
        <v>1</v>
      </c>
      <c r="AG238" t="b">
        <f>IF(S238&gt;0,IF(group!$AJ$38&gt;0,ABS(AB238/S238-group!$AJ$38/S2)&lt;=0.000000000001*MAX(ABS(AB238/S238),ABS(group!$AJ$38/S2)),TRUE),AB238=0)</f>
        <v>1</v>
      </c>
    </row>
    <row r="239" spans="1:33" x14ac:dyDescent="0.35">
      <c r="A239">
        <v>237</v>
      </c>
      <c r="B239">
        <f>'REC-21'!U239+'REC-22'!U239</f>
        <v>1415624.3596627922</v>
      </c>
      <c r="C239">
        <f>'REC-21'!Y239+'REC-22'!Y239</f>
        <v>81796.886474331957</v>
      </c>
      <c r="D239">
        <f t="shared" si="54"/>
        <v>1497421.246137124</v>
      </c>
      <c r="E239">
        <f>'REC-21'!T239+'REC-22'!T239</f>
        <v>36392.367494631122</v>
      </c>
      <c r="F239">
        <f>'OLD-21'!U239+'OLD-22'!U239</f>
        <v>1077843.0023783743</v>
      </c>
      <c r="G239">
        <f>'OLD-21'!Y239+'OLD-22'!Y239</f>
        <v>64814.144948043206</v>
      </c>
      <c r="H239">
        <f t="shared" si="55"/>
        <v>1142657.1473264175</v>
      </c>
      <c r="I239">
        <f>'OLD-21'!T239+'OLD-22'!T239</f>
        <v>30116.181969876969</v>
      </c>
      <c r="J239">
        <f>'NEW-21'!U239+'NEW-22'!U239</f>
        <v>1155750.0945589878</v>
      </c>
      <c r="K239">
        <f>'NEW-21'!Y239+'NEW-22'!Y239</f>
        <v>68591.753591760702</v>
      </c>
      <c r="L239">
        <f t="shared" si="56"/>
        <v>1224341.8481507485</v>
      </c>
      <c r="M239">
        <f>'NEW-21'!T239+'NEW-22'!T239</f>
        <v>31280.052453709966</v>
      </c>
      <c r="N239">
        <f>'CUR-21'!U239+'CUR-22'!U239</f>
        <v>1211681.7020732411</v>
      </c>
      <c r="O239">
        <f>'CUR-21'!Y239+'CUR-22'!Y239</f>
        <v>71545.663532323568</v>
      </c>
      <c r="P239">
        <f t="shared" si="57"/>
        <v>1283227.3656055648</v>
      </c>
      <c r="Q239">
        <f>'CUR-21'!T239+'CUR-22'!T239</f>
        <v>32749.218262654431</v>
      </c>
      <c r="R239">
        <f t="shared" si="60"/>
        <v>32749.218262654431</v>
      </c>
      <c r="S239">
        <f t="shared" si="58"/>
        <v>1283227.3656055648</v>
      </c>
      <c r="T239">
        <f t="shared" si="61"/>
        <v>0.99608890452746257</v>
      </c>
      <c r="U239">
        <f t="shared" si="62"/>
        <v>3.926452201967745E-3</v>
      </c>
      <c r="V239">
        <f t="shared" si="59"/>
        <v>1212555.1507146433</v>
      </c>
      <c r="W239">
        <f t="shared" si="63"/>
        <v>0</v>
      </c>
      <c r="X239">
        <f t="shared" si="64"/>
        <v>0</v>
      </c>
      <c r="Y239">
        <f t="shared" si="65"/>
        <v>1245304.3689772978</v>
      </c>
      <c r="Z239">
        <f t="shared" si="66"/>
        <v>0</v>
      </c>
      <c r="AA239">
        <f t="shared" si="67"/>
        <v>0</v>
      </c>
      <c r="AB239">
        <f t="shared" si="68"/>
        <v>7198.5649834174737</v>
      </c>
      <c r="AC239">
        <f t="shared" si="69"/>
        <v>164.62495216976458</v>
      </c>
      <c r="AD239" t="b">
        <f t="shared" si="70"/>
        <v>1</v>
      </c>
      <c r="AE239" t="b">
        <f>AND(ABS(AA239-(AA238+W239-Z239))&lt;=0.000000000001*(AA238+ABS(W239)+Z239),IF(A239&gt;group!$AJ$65,AA239=0,TRUE))</f>
        <v>1</v>
      </c>
      <c r="AF239" t="b">
        <f t="shared" si="71"/>
        <v>1</v>
      </c>
      <c r="AG239" t="b">
        <f>IF(S239&gt;0,IF(group!$AJ$38&gt;0,ABS(AB239/S239-group!$AJ$38/S2)&lt;=0.000000000001*MAX(ABS(AB239/S239),ABS(group!$AJ$38/S2)),TRUE),AB239=0)</f>
        <v>1</v>
      </c>
    </row>
    <row r="240" spans="1:33" x14ac:dyDescent="0.35">
      <c r="A240">
        <v>238</v>
      </c>
      <c r="B240">
        <f>'REC-21'!U240+'REC-22'!U240</f>
        <v>1384811.6703222718</v>
      </c>
      <c r="C240">
        <f>'REC-21'!Y240+'REC-22'!Y240</f>
        <v>80266.927854007838</v>
      </c>
      <c r="D240">
        <f t="shared" si="54"/>
        <v>1465078.5981762796</v>
      </c>
      <c r="E240">
        <f>'REC-21'!T240+'REC-22'!T240</f>
        <v>35796.283757804726</v>
      </c>
      <c r="F240">
        <f>'OLD-21'!U240+'OLD-22'!U240</f>
        <v>1052046.4017485781</v>
      </c>
      <c r="G240">
        <f>'OLD-21'!Y240+'OLD-22'!Y240</f>
        <v>63466.295126792262</v>
      </c>
      <c r="H240">
        <f t="shared" si="55"/>
        <v>1115512.6968753703</v>
      </c>
      <c r="I240">
        <f>'OLD-21'!T240+'OLD-22'!T240</f>
        <v>29562.2248489064</v>
      </c>
      <c r="J240">
        <f>'NEW-21'!U240+'NEW-22'!U240</f>
        <v>1129063.3767245612</v>
      </c>
      <c r="K240">
        <f>'NEW-21'!Y240+'NEW-22'!Y240</f>
        <v>67221.118463094739</v>
      </c>
      <c r="L240">
        <f t="shared" si="56"/>
        <v>1196284.495187656</v>
      </c>
      <c r="M240">
        <f>'NEW-21'!T240+'NEW-22'!T240</f>
        <v>30728.654780941648</v>
      </c>
      <c r="N240">
        <f>'CUR-21'!U240+'CUR-22'!U240</f>
        <v>1184224.8076442899</v>
      </c>
      <c r="O240">
        <f>'CUR-21'!Y240+'CUR-22'!Y240</f>
        <v>70151.927893228014</v>
      </c>
      <c r="P240">
        <f t="shared" si="57"/>
        <v>1254376.7355375178</v>
      </c>
      <c r="Q240">
        <f>'CUR-21'!T240+'CUR-22'!T240</f>
        <v>32176.170456996711</v>
      </c>
      <c r="R240">
        <f t="shared" si="60"/>
        <v>32176.170456996711</v>
      </c>
      <c r="S240">
        <f t="shared" si="58"/>
        <v>1254376.7355375178</v>
      </c>
      <c r="T240">
        <f t="shared" si="61"/>
        <v>0.99608900222027086</v>
      </c>
      <c r="U240">
        <f t="shared" si="62"/>
        <v>3.9263537404907733E-3</v>
      </c>
      <c r="V240">
        <f t="shared" si="59"/>
        <v>1185013.5656819777</v>
      </c>
      <c r="W240">
        <f t="shared" si="63"/>
        <v>0</v>
      </c>
      <c r="X240">
        <f t="shared" si="64"/>
        <v>0</v>
      </c>
      <c r="Y240">
        <f t="shared" si="65"/>
        <v>1217189.7361389743</v>
      </c>
      <c r="Z240">
        <f t="shared" si="66"/>
        <v>0</v>
      </c>
      <c r="AA240">
        <f t="shared" si="67"/>
        <v>0</v>
      </c>
      <c r="AB240">
        <f t="shared" si="68"/>
        <v>7036.7206049979359</v>
      </c>
      <c r="AC240">
        <f t="shared" si="69"/>
        <v>161.84437841953786</v>
      </c>
      <c r="AD240" t="b">
        <f t="shared" si="70"/>
        <v>1</v>
      </c>
      <c r="AE240" t="b">
        <f>AND(ABS(AA240-(AA239+W240-Z240))&lt;=0.000000000001*(AA239+ABS(W240)+Z240),IF(A240&gt;group!$AJ$65,AA240=0,TRUE))</f>
        <v>1</v>
      </c>
      <c r="AF240" t="b">
        <f t="shared" si="71"/>
        <v>1</v>
      </c>
      <c r="AG240" t="b">
        <f>IF(S240&gt;0,IF(group!$AJ$38&gt;0,ABS(AB240/S240-group!$AJ$38/S2)&lt;=0.000000000001*MAX(ABS(AB240/S240),ABS(group!$AJ$38/S2)),TRUE),AB240=0)</f>
        <v>1</v>
      </c>
    </row>
    <row r="241" spans="1:33" x14ac:dyDescent="0.35">
      <c r="A241">
        <v>239</v>
      </c>
      <c r="B241">
        <f>'REC-21'!U241+'REC-22'!U241</f>
        <v>1354474.0151070557</v>
      </c>
      <c r="C241">
        <f>'REC-21'!Y241+'REC-22'!Y241</f>
        <v>78772.005721490714</v>
      </c>
      <c r="D241">
        <f t="shared" si="54"/>
        <v>1433246.0208285465</v>
      </c>
      <c r="E241">
        <f>'REC-21'!T241+'REC-22'!T241</f>
        <v>35210.21748372991</v>
      </c>
      <c r="F241">
        <f>'OLD-21'!U241+'OLD-22'!U241</f>
        <v>1026700.8770827188</v>
      </c>
      <c r="G241">
        <f>'OLD-21'!Y241+'OLD-22'!Y241</f>
        <v>62152.233352875512</v>
      </c>
      <c r="H241">
        <f t="shared" si="55"/>
        <v>1088853.1104355943</v>
      </c>
      <c r="I241">
        <f>'OLD-21'!T241+'OLD-22'!T241</f>
        <v>29018.723968986451</v>
      </c>
      <c r="J241">
        <f>'NEW-21'!U241+'NEW-22'!U241</f>
        <v>1102822.3350496704</v>
      </c>
      <c r="K241">
        <f>'NEW-21'!Y241+'NEW-22'!Y241</f>
        <v>65883.665745863589</v>
      </c>
      <c r="L241">
        <f t="shared" si="56"/>
        <v>1168706.0007955341</v>
      </c>
      <c r="M241">
        <f>'NEW-21'!T241+'NEW-22'!T241</f>
        <v>30187.227642491191</v>
      </c>
      <c r="N241">
        <f>'CUR-21'!U241+'CUR-22'!U241</f>
        <v>1157221.2341767133</v>
      </c>
      <c r="O241">
        <f>'CUR-21'!Y241+'CUR-22'!Y241</f>
        <v>68791.522724511902</v>
      </c>
      <c r="P241">
        <f t="shared" si="57"/>
        <v>1226012.7569012251</v>
      </c>
      <c r="Q241">
        <f>'CUR-21'!T241+'CUR-22'!T241</f>
        <v>31613.41222946476</v>
      </c>
      <c r="R241">
        <f t="shared" si="60"/>
        <v>31613.41222946476</v>
      </c>
      <c r="S241">
        <f t="shared" si="58"/>
        <v>1226012.7569012251</v>
      </c>
      <c r="T241">
        <f t="shared" si="61"/>
        <v>0.99608910986870247</v>
      </c>
      <c r="U241">
        <f t="shared" si="62"/>
        <v>3.9262452450794516E-3</v>
      </c>
      <c r="V241">
        <f t="shared" si="59"/>
        <v>1157928.6853206798</v>
      </c>
      <c r="W241">
        <f t="shared" si="63"/>
        <v>0</v>
      </c>
      <c r="X241">
        <f t="shared" si="64"/>
        <v>0</v>
      </c>
      <c r="Y241">
        <f t="shared" si="65"/>
        <v>1189542.0975501447</v>
      </c>
      <c r="Z241">
        <f t="shared" si="66"/>
        <v>0</v>
      </c>
      <c r="AA241">
        <f t="shared" si="67"/>
        <v>0</v>
      </c>
      <c r="AB241">
        <f t="shared" si="68"/>
        <v>6877.6062119649723</v>
      </c>
      <c r="AC241">
        <f t="shared" si="69"/>
        <v>159.11439303296356</v>
      </c>
      <c r="AD241" t="b">
        <f t="shared" si="70"/>
        <v>1</v>
      </c>
      <c r="AE241" t="b">
        <f>AND(ABS(AA241-(AA240+W241-Z241))&lt;=0.000000000001*(AA240+ABS(W241)+Z241),IF(A241&gt;group!$AJ$65,AA241=0,TRUE))</f>
        <v>1</v>
      </c>
      <c r="AF241" t="b">
        <f t="shared" si="71"/>
        <v>1</v>
      </c>
      <c r="AG241" t="b">
        <f>IF(S241&gt;0,IF(group!$AJ$38&gt;0,ABS(AB241/S241-group!$AJ$38/S2)&lt;=0.000000000001*MAX(ABS(AB241/S241),ABS(group!$AJ$38/S2)),TRUE),AB241=0)</f>
        <v>1</v>
      </c>
    </row>
    <row r="242" spans="1:33" x14ac:dyDescent="0.35">
      <c r="A242">
        <v>240</v>
      </c>
      <c r="B242">
        <f>'REC-21'!U242+'REC-22'!U242</f>
        <v>1324603.241771868</v>
      </c>
      <c r="C242">
        <f>'REC-21'!Y242+'REC-22'!Y242</f>
        <v>77194.621187765762</v>
      </c>
      <c r="D242">
        <f t="shared" si="54"/>
        <v>1401797.8629596338</v>
      </c>
      <c r="E242">
        <f>'REC-21'!T242+'REC-22'!T242</f>
        <v>34633.99633123057</v>
      </c>
      <c r="F242">
        <f>'OLD-21'!U242+'OLD-22'!U242</f>
        <v>1001797.7818458992</v>
      </c>
      <c r="G242">
        <f>'OLD-21'!Y242+'OLD-22'!Y242</f>
        <v>60764.612605991584</v>
      </c>
      <c r="H242">
        <f t="shared" si="55"/>
        <v>1062562.3944518908</v>
      </c>
      <c r="I242">
        <f>'OLD-21'!T242+'OLD-22'!T242</f>
        <v>28485.477191031481</v>
      </c>
      <c r="J242">
        <f>'NEW-21'!U242+'NEW-22'!U242</f>
        <v>1077018.7736331285</v>
      </c>
      <c r="K242">
        <f>'NEW-21'!Y242+'NEW-22'!Y242</f>
        <v>64472.317133181452</v>
      </c>
      <c r="L242">
        <f t="shared" si="56"/>
        <v>1141491.09076631</v>
      </c>
      <c r="M242">
        <f>'NEW-21'!T242+'NEW-22'!T242</f>
        <v>29655.586474434567</v>
      </c>
      <c r="N242">
        <f>'CUR-21'!U242+'CUR-22'!U242</f>
        <v>1130662.6720202265</v>
      </c>
      <c r="O242">
        <f>'CUR-21'!Y242+'CUR-22'!Y242</f>
        <v>67346.883387442096</v>
      </c>
      <c r="P242">
        <f t="shared" si="57"/>
        <v>1198009.5554076685</v>
      </c>
      <c r="Q242">
        <f>'CUR-21'!T242+'CUR-22'!T242</f>
        <v>31060.754314595208</v>
      </c>
      <c r="R242">
        <f t="shared" si="60"/>
        <v>31060.754314595208</v>
      </c>
      <c r="S242">
        <f t="shared" si="58"/>
        <v>1198009.5554076685</v>
      </c>
      <c r="T242">
        <f t="shared" si="61"/>
        <v>0.9960892273007973</v>
      </c>
      <c r="U242">
        <f t="shared" si="62"/>
        <v>3.9261268890540268E-3</v>
      </c>
      <c r="V242">
        <f t="shared" si="59"/>
        <v>1131292.1574904204</v>
      </c>
      <c r="W242">
        <f t="shared" si="63"/>
        <v>0</v>
      </c>
      <c r="X242">
        <f t="shared" si="64"/>
        <v>0</v>
      </c>
      <c r="Y242">
        <f t="shared" si="65"/>
        <v>1162352.9118050155</v>
      </c>
      <c r="Z242">
        <f t="shared" si="66"/>
        <v>0</v>
      </c>
      <c r="AA242">
        <f t="shared" si="67"/>
        <v>0</v>
      </c>
      <c r="AB242">
        <f t="shared" si="68"/>
        <v>6720.515682961196</v>
      </c>
      <c r="AC242">
        <f t="shared" si="69"/>
        <v>157.09052900377628</v>
      </c>
      <c r="AD242" t="b">
        <f t="shared" si="70"/>
        <v>1</v>
      </c>
      <c r="AE242" t="b">
        <f>AND(ABS(AA242-(AA241+W242-Z242))&lt;=0.000000000001*(AA241+ABS(W242)+Z242),IF(A242&gt;group!$AJ$65,AA242=0,TRUE))</f>
        <v>1</v>
      </c>
      <c r="AF242" t="b">
        <f t="shared" si="71"/>
        <v>1</v>
      </c>
      <c r="AG242" t="b">
        <f>IF(S242&gt;0,IF(group!$AJ$38&gt;0,ABS(AB242/S242-group!$AJ$38/S2)&lt;=0.000000000001*MAX(ABS(AB242/S242),ABS(group!$AJ$38/S2)),TRUE),AB242=0)</f>
        <v>1</v>
      </c>
    </row>
    <row r="243" spans="1:33" x14ac:dyDescent="0.35">
      <c r="A243">
        <v>241</v>
      </c>
      <c r="B243">
        <f>'REC-21'!U243+'REC-22'!U243</f>
        <v>1294810.0928761566</v>
      </c>
      <c r="C243">
        <f>'REC-21'!Y243+'REC-22'!Y243</f>
        <v>75663.439805630347</v>
      </c>
      <c r="D243">
        <f t="shared" si="54"/>
        <v>1370473.5326817869</v>
      </c>
      <c r="E243">
        <f>'REC-21'!T243+'REC-22'!T243</f>
        <v>34447.451480781638</v>
      </c>
      <c r="F243">
        <f>'OLD-21'!U243+'OLD-22'!U243</f>
        <v>977006.11121638003</v>
      </c>
      <c r="G243">
        <f>'OLD-21'!Y243+'OLD-22'!Y243</f>
        <v>59419.957787878331</v>
      </c>
      <c r="H243">
        <f t="shared" si="55"/>
        <v>1036426.0690042584</v>
      </c>
      <c r="I243">
        <f>'OLD-21'!T243+'OLD-22'!T243</f>
        <v>28283.783732660457</v>
      </c>
      <c r="J243">
        <f>'NEW-21'!U243+'NEW-22'!U243</f>
        <v>1051313.0365143183</v>
      </c>
      <c r="K243">
        <f>'NEW-21'!Y243+'NEW-22'!Y243</f>
        <v>63103.420986695906</v>
      </c>
      <c r="L243">
        <f t="shared" si="56"/>
        <v>1114416.4575010142</v>
      </c>
      <c r="M243">
        <f>'NEW-21'!T243+'NEW-22'!T243</f>
        <v>29464.099537768565</v>
      </c>
      <c r="N243">
        <f>'CUR-21'!U243+'CUR-22'!U243</f>
        <v>1104098.1561122383</v>
      </c>
      <c r="O243">
        <f>'CUR-21'!Y243+'CUR-22'!Y243</f>
        <v>65945.389572161715</v>
      </c>
      <c r="P243">
        <f t="shared" si="57"/>
        <v>1170043.5456844</v>
      </c>
      <c r="Q243">
        <f>'CUR-21'!T243+'CUR-22'!T243</f>
        <v>30959.171449112167</v>
      </c>
      <c r="R243">
        <f t="shared" si="60"/>
        <v>30959.171449112167</v>
      </c>
      <c r="S243">
        <f t="shared" si="58"/>
        <v>1170043.5456844</v>
      </c>
      <c r="T243">
        <f t="shared" si="61"/>
        <v>0.9960893543467606</v>
      </c>
      <c r="U243">
        <f t="shared" si="62"/>
        <v>3.9259988435516036E-3</v>
      </c>
      <c r="V243">
        <f t="shared" si="59"/>
        <v>1104652.892072028</v>
      </c>
      <c r="W243">
        <f t="shared" si="63"/>
        <v>0</v>
      </c>
      <c r="X243">
        <f t="shared" si="64"/>
        <v>0</v>
      </c>
      <c r="Y243">
        <f t="shared" si="65"/>
        <v>1135612.0635211403</v>
      </c>
      <c r="Z243">
        <f t="shared" si="66"/>
        <v>0</v>
      </c>
      <c r="AA243">
        <f t="shared" si="67"/>
        <v>0</v>
      </c>
      <c r="AB243">
        <f t="shared" si="68"/>
        <v>6563.6337899189366</v>
      </c>
      <c r="AC243">
        <f t="shared" si="69"/>
        <v>156.88189304225943</v>
      </c>
      <c r="AD243" t="b">
        <f t="shared" si="70"/>
        <v>1</v>
      </c>
      <c r="AE243" t="b">
        <f>AND(ABS(AA243-(AA242+W243-Z243))&lt;=0.000000000001*(AA242+ABS(W243)+Z243),IF(A243&gt;group!$AJ$65,AA243=0,TRUE))</f>
        <v>1</v>
      </c>
      <c r="AF243" t="b">
        <f t="shared" si="71"/>
        <v>1</v>
      </c>
      <c r="AG243" t="b">
        <f>IF(S243&gt;0,IF(group!$AJ$38&gt;0,ABS(AB243/S243-group!$AJ$38/S2)&lt;=0.000000000001*MAX(ABS(AB243/S243),ABS(group!$AJ$38/S2)),TRUE),AB243=0)</f>
        <v>1</v>
      </c>
    </row>
    <row r="244" spans="1:33" x14ac:dyDescent="0.35">
      <c r="A244">
        <v>242</v>
      </c>
      <c r="B244">
        <f>'REC-21'!U244+'REC-22'!U244</f>
        <v>1265500.3004064965</v>
      </c>
      <c r="C244">
        <f>'REC-21'!Y244+'REC-22'!Y244</f>
        <v>74167.876945017284</v>
      </c>
      <c r="D244">
        <f t="shared" si="54"/>
        <v>1339668.1773515139</v>
      </c>
      <c r="E244">
        <f>'REC-21'!T244+'REC-22'!T244</f>
        <v>33856.907693455752</v>
      </c>
      <c r="F244">
        <f>'OLD-21'!U244+'OLD-22'!U244</f>
        <v>952671.96073793666</v>
      </c>
      <c r="G244">
        <f>'OLD-21'!Y244+'OLD-22'!Y244</f>
        <v>58109.579055420014</v>
      </c>
      <c r="H244">
        <f t="shared" si="55"/>
        <v>1010781.5397933567</v>
      </c>
      <c r="I244">
        <f>'OLD-21'!T244+'OLD-22'!T244</f>
        <v>27737.638916063974</v>
      </c>
      <c r="J244">
        <f>'NEW-21'!U244+'NEW-22'!U244</f>
        <v>1026059.8534682804</v>
      </c>
      <c r="K244">
        <f>'NEW-21'!Y244+'NEW-22'!Y244</f>
        <v>61768.212144898862</v>
      </c>
      <c r="L244">
        <f t="shared" si="56"/>
        <v>1087828.0656131792</v>
      </c>
      <c r="M244">
        <f>'NEW-21'!T244+'NEW-22'!T244</f>
        <v>28919.509207852825</v>
      </c>
      <c r="N244">
        <f>'CUR-21'!U244+'CUR-22'!U244</f>
        <v>1077997.4702504883</v>
      </c>
      <c r="O244">
        <f>'CUR-21'!Y244+'CUR-22'!Y244</f>
        <v>64577.979349700821</v>
      </c>
      <c r="P244">
        <f t="shared" si="57"/>
        <v>1142575.449600189</v>
      </c>
      <c r="Q244">
        <f>'CUR-21'!T244+'CUR-22'!T244</f>
        <v>30389.652205804243</v>
      </c>
      <c r="R244">
        <f t="shared" si="60"/>
        <v>30389.652205804243</v>
      </c>
      <c r="S244">
        <f t="shared" si="58"/>
        <v>1142575.449600189</v>
      </c>
      <c r="T244">
        <f t="shared" si="61"/>
        <v>0.99608949083894394</v>
      </c>
      <c r="U244">
        <f t="shared" si="62"/>
        <v>3.9258612775470159E-3</v>
      </c>
      <c r="V244">
        <f t="shared" si="59"/>
        <v>1078480.6483215068</v>
      </c>
      <c r="W244">
        <f t="shared" si="63"/>
        <v>0</v>
      </c>
      <c r="X244">
        <f t="shared" si="64"/>
        <v>0</v>
      </c>
      <c r="Y244">
        <f t="shared" si="65"/>
        <v>1108870.3005273109</v>
      </c>
      <c r="Z244">
        <f t="shared" si="66"/>
        <v>0</v>
      </c>
      <c r="AA244">
        <f t="shared" si="67"/>
        <v>0</v>
      </c>
      <c r="AB244">
        <f t="shared" si="68"/>
        <v>6409.5450602575038</v>
      </c>
      <c r="AC244">
        <f t="shared" si="69"/>
        <v>154.08872966143281</v>
      </c>
      <c r="AD244" t="b">
        <f t="shared" si="70"/>
        <v>1</v>
      </c>
      <c r="AE244" t="b">
        <f>AND(ABS(AA244-(AA243+W244-Z244))&lt;=0.000000000001*(AA243+ABS(W244)+Z244),IF(A244&gt;group!$AJ$65,AA244=0,TRUE))</f>
        <v>1</v>
      </c>
      <c r="AF244" t="b">
        <f t="shared" si="71"/>
        <v>1</v>
      </c>
      <c r="AG244" t="b">
        <f>IF(S244&gt;0,IF(group!$AJ$38&gt;0,ABS(AB244/S244-group!$AJ$38/S2)&lt;=0.000000000001*MAX(ABS(AB244/S244),ABS(group!$AJ$38/S2)),TRUE),AB244=0)</f>
        <v>1</v>
      </c>
    </row>
    <row r="245" spans="1:33" x14ac:dyDescent="0.35">
      <c r="A245">
        <v>243</v>
      </c>
      <c r="B245">
        <f>'REC-21'!U245+'REC-22'!U245</f>
        <v>1236665.3663762356</v>
      </c>
      <c r="C245">
        <f>'REC-21'!Y245+'REC-22'!Y245</f>
        <v>72707.373839180364</v>
      </c>
      <c r="D245">
        <f t="shared" si="54"/>
        <v>1309372.7402154161</v>
      </c>
      <c r="E245">
        <f>'REC-21'!T245+'REC-22'!T245</f>
        <v>33276.587343265332</v>
      </c>
      <c r="F245">
        <f>'OLD-21'!U245+'OLD-22'!U245</f>
        <v>928786.31325876666</v>
      </c>
      <c r="G245">
        <f>'OLD-21'!Y245+'OLD-22'!Y245</f>
        <v>56832.857775409313</v>
      </c>
      <c r="H245">
        <f t="shared" si="55"/>
        <v>985619.17103417602</v>
      </c>
      <c r="I245">
        <f>'OLD-21'!T245+'OLD-22'!T245</f>
        <v>27202.142553604863</v>
      </c>
      <c r="J245">
        <f>'NEW-21'!U245+'NEW-22'!U245</f>
        <v>1001250.6776390269</v>
      </c>
      <c r="K245">
        <f>'NEW-21'!Y245+'NEW-22'!Y245</f>
        <v>60466.112999731908</v>
      </c>
      <c r="L245">
        <f t="shared" si="56"/>
        <v>1061716.7906387588</v>
      </c>
      <c r="M245">
        <f>'NEW-21'!T245+'NEW-22'!T245</f>
        <v>28385.081380889667</v>
      </c>
      <c r="N245">
        <f>'CUR-21'!U245+'CUR-22'!U245</f>
        <v>1052351.8710147887</v>
      </c>
      <c r="O245">
        <f>'CUR-21'!Y245+'CUR-22'!Y245</f>
        <v>63244.076886455063</v>
      </c>
      <c r="P245">
        <f t="shared" si="57"/>
        <v>1115595.9479012438</v>
      </c>
      <c r="Q245">
        <f>'CUR-21'!T245+'CUR-22'!T245</f>
        <v>29830.711131557127</v>
      </c>
      <c r="R245">
        <f t="shared" si="60"/>
        <v>29830.711131557127</v>
      </c>
      <c r="S245">
        <f t="shared" si="58"/>
        <v>1115595.9479012438</v>
      </c>
      <c r="T245">
        <f t="shared" si="61"/>
        <v>0.99608963661181904</v>
      </c>
      <c r="U245">
        <f t="shared" si="62"/>
        <v>3.9257143578783626E-3</v>
      </c>
      <c r="V245">
        <f t="shared" si="59"/>
        <v>1052766.6373047647</v>
      </c>
      <c r="W245">
        <f t="shared" si="63"/>
        <v>0</v>
      </c>
      <c r="X245">
        <f t="shared" si="64"/>
        <v>0</v>
      </c>
      <c r="Y245">
        <f t="shared" si="65"/>
        <v>1082597.3484363218</v>
      </c>
      <c r="Z245">
        <f t="shared" si="66"/>
        <v>0</v>
      </c>
      <c r="AA245">
        <f t="shared" si="67"/>
        <v>0</v>
      </c>
      <c r="AB245">
        <f t="shared" si="68"/>
        <v>6258.1972154362329</v>
      </c>
      <c r="AC245">
        <f t="shared" si="69"/>
        <v>151.34784482127088</v>
      </c>
      <c r="AD245" t="b">
        <f t="shared" si="70"/>
        <v>1</v>
      </c>
      <c r="AE245" t="b">
        <f>AND(ABS(AA245-(AA244+W245-Z245))&lt;=0.000000000001*(AA244+ABS(W245)+Z245),IF(A245&gt;group!$AJ$65,AA245=0,TRUE))</f>
        <v>1</v>
      </c>
      <c r="AF245" t="b">
        <f t="shared" si="71"/>
        <v>1</v>
      </c>
      <c r="AG245" t="b">
        <f>IF(S245&gt;0,IF(group!$AJ$38&gt;0,ABS(AB245/S245-group!$AJ$38/S2)&lt;=0.000000000001*MAX(ABS(AB245/S245),ABS(group!$AJ$38/S2)),TRUE),AB245=0)</f>
        <v>1</v>
      </c>
    </row>
    <row r="246" spans="1:33" x14ac:dyDescent="0.35">
      <c r="A246">
        <v>244</v>
      </c>
      <c r="B246">
        <f>'REC-21'!U246+'REC-22'!U246</f>
        <v>1208296.9419693153</v>
      </c>
      <c r="C246">
        <f>'REC-21'!Y246+'REC-22'!Y246</f>
        <v>71281.381874615588</v>
      </c>
      <c r="D246">
        <f t="shared" si="54"/>
        <v>1279578.3238439308</v>
      </c>
      <c r="E246">
        <f>'REC-21'!T246+'REC-22'!T246</f>
        <v>32706.311760499586</v>
      </c>
      <c r="F246">
        <f>'OLD-21'!U246+'OLD-22'!U246</f>
        <v>905340.32953345275</v>
      </c>
      <c r="G246">
        <f>'OLD-21'!Y246+'OLD-22'!Y246</f>
        <v>55589.187807480412</v>
      </c>
      <c r="H246">
        <f t="shared" si="55"/>
        <v>960929.51734093321</v>
      </c>
      <c r="I246">
        <f>'OLD-21'!T246+'OLD-22'!T246</f>
        <v>26677.085055986943</v>
      </c>
      <c r="J246">
        <f>'NEW-21'!U246+'NEW-22'!U246</f>
        <v>976877.12357047293</v>
      </c>
      <c r="K246">
        <f>'NEW-21'!Y246+'NEW-22'!Y246</f>
        <v>59196.557143658763</v>
      </c>
      <c r="L246">
        <f t="shared" si="56"/>
        <v>1036073.6807141317</v>
      </c>
      <c r="M246">
        <f>'NEW-21'!T246+'NEW-22'!T246</f>
        <v>27860.624644782205</v>
      </c>
      <c r="N246">
        <f>'CUR-21'!U246+'CUR-22'!U246</f>
        <v>1027152.779426761</v>
      </c>
      <c r="O246">
        <f>'CUR-21'!Y246+'CUR-22'!Y246</f>
        <v>61943.117560140046</v>
      </c>
      <c r="P246">
        <f t="shared" si="57"/>
        <v>1089095.8969869011</v>
      </c>
      <c r="Q246">
        <f>'CUR-21'!T246+'CUR-22'!T246</f>
        <v>29282.149883433805</v>
      </c>
      <c r="R246">
        <f t="shared" si="60"/>
        <v>29282.149883433805</v>
      </c>
      <c r="S246">
        <f t="shared" si="58"/>
        <v>1089095.8969869011</v>
      </c>
      <c r="T246">
        <f t="shared" si="61"/>
        <v>0.99608979150195487</v>
      </c>
      <c r="U246">
        <f t="shared" si="62"/>
        <v>3.9255582492709884E-3</v>
      </c>
      <c r="V246">
        <f t="shared" si="59"/>
        <v>1027502.2353939287</v>
      </c>
      <c r="W246">
        <f t="shared" si="63"/>
        <v>0</v>
      </c>
      <c r="X246">
        <f t="shared" si="64"/>
        <v>0</v>
      </c>
      <c r="Y246">
        <f t="shared" si="65"/>
        <v>1056784.3852773625</v>
      </c>
      <c r="Z246">
        <f t="shared" si="66"/>
        <v>0</v>
      </c>
      <c r="AA246">
        <f t="shared" si="67"/>
        <v>0</v>
      </c>
      <c r="AB246">
        <f t="shared" si="68"/>
        <v>6109.5389622818939</v>
      </c>
      <c r="AC246">
        <f t="shared" si="69"/>
        <v>148.65825315433904</v>
      </c>
      <c r="AD246" t="b">
        <f t="shared" si="70"/>
        <v>1</v>
      </c>
      <c r="AE246" t="b">
        <f>AND(ABS(AA246-(AA245+W246-Z246))&lt;=0.000000000001*(AA245+ABS(W246)+Z246),IF(A246&gt;group!$AJ$65,AA246=0,TRUE))</f>
        <v>1</v>
      </c>
      <c r="AF246" t="b">
        <f t="shared" si="71"/>
        <v>1</v>
      </c>
      <c r="AG246" t="b">
        <f>IF(S246&gt;0,IF(group!$AJ$38&gt;0,ABS(AB246/S246-group!$AJ$38/S2)&lt;=0.000000000001*MAX(ABS(AB246/S246),ABS(group!$AJ$38/S2)),TRUE),AB246=0)</f>
        <v>1</v>
      </c>
    </row>
    <row r="247" spans="1:33" x14ac:dyDescent="0.35">
      <c r="A247">
        <v>245</v>
      </c>
      <c r="B247">
        <f>'REC-21'!U247+'REC-22'!U247</f>
        <v>1180386.824874565</v>
      </c>
      <c r="C247">
        <f>'REC-21'!Y247+'REC-22'!Y247</f>
        <v>69889.362409267342</v>
      </c>
      <c r="D247">
        <f t="shared" si="54"/>
        <v>1250276.1872838323</v>
      </c>
      <c r="E247">
        <f>'REC-21'!T247+'REC-22'!T247</f>
        <v>32145.90542612534</v>
      </c>
      <c r="F247">
        <f>'OLD-21'!U247+'OLD-22'!U247</f>
        <v>882325.34466306656</v>
      </c>
      <c r="G247">
        <f>'OLD-21'!Y247+'OLD-22'!Y247</f>
        <v>54377.975253730634</v>
      </c>
      <c r="H247">
        <f t="shared" si="55"/>
        <v>936703.31991679722</v>
      </c>
      <c r="I247">
        <f>'OLD-21'!T247+'OLD-22'!T247</f>
        <v>26162.260996649176</v>
      </c>
      <c r="J247">
        <f>'NEW-21'!U247+'NEW-22'!U247</f>
        <v>952930.96411286702</v>
      </c>
      <c r="K247">
        <f>'NEW-21'!Y247+'NEW-22'!Y247</f>
        <v>57958.989154719318</v>
      </c>
      <c r="L247">
        <f t="shared" si="56"/>
        <v>1010889.9532675863</v>
      </c>
      <c r="M247">
        <f>'NEW-21'!T247+'NEW-22'!T247</f>
        <v>27345.951224834535</v>
      </c>
      <c r="N247">
        <f>'CUR-21'!U247+'CUR-22'!U247</f>
        <v>1002391.7778051579</v>
      </c>
      <c r="O247">
        <f>'CUR-21'!Y247+'CUR-22'!Y247</f>
        <v>60674.547745343778</v>
      </c>
      <c r="P247">
        <f t="shared" si="57"/>
        <v>1063066.3255505017</v>
      </c>
      <c r="Q247">
        <f>'CUR-21'!T247+'CUR-22'!T247</f>
        <v>28743.773871463447</v>
      </c>
      <c r="R247">
        <f t="shared" si="60"/>
        <v>28743.773871463447</v>
      </c>
      <c r="S247">
        <f t="shared" si="58"/>
        <v>1063066.3255505017</v>
      </c>
      <c r="T247">
        <f t="shared" si="61"/>
        <v>0.99608995534799361</v>
      </c>
      <c r="U247">
        <f t="shared" si="62"/>
        <v>3.9253931143601317E-3</v>
      </c>
      <c r="V247">
        <f t="shared" si="59"/>
        <v>1002678.9811102345</v>
      </c>
      <c r="W247">
        <f t="shared" si="63"/>
        <v>0</v>
      </c>
      <c r="X247">
        <f t="shared" si="64"/>
        <v>0</v>
      </c>
      <c r="Y247">
        <f t="shared" si="65"/>
        <v>1031422.754981698</v>
      </c>
      <c r="Z247">
        <f t="shared" si="66"/>
        <v>0</v>
      </c>
      <c r="AA247">
        <f t="shared" si="67"/>
        <v>0</v>
      </c>
      <c r="AB247">
        <f t="shared" si="68"/>
        <v>5963.5199741448978</v>
      </c>
      <c r="AC247">
        <f t="shared" si="69"/>
        <v>146.01898813699609</v>
      </c>
      <c r="AD247" t="b">
        <f t="shared" si="70"/>
        <v>1</v>
      </c>
      <c r="AE247" t="b">
        <f>AND(ABS(AA247-(AA246+W247-Z247))&lt;=0.000000000001*(AA246+ABS(W247)+Z247),IF(A247&gt;group!$AJ$65,AA247=0,TRUE))</f>
        <v>1</v>
      </c>
      <c r="AF247" t="b">
        <f t="shared" si="71"/>
        <v>1</v>
      </c>
      <c r="AG247" t="b">
        <f>IF(S247&gt;0,IF(group!$AJ$38&gt;0,ABS(AB247/S247-group!$AJ$38/S2)&lt;=0.000000000001*MAX(ABS(AB247/S247),ABS(group!$AJ$38/S2)),TRUE),AB247=0)</f>
        <v>1</v>
      </c>
    </row>
    <row r="248" spans="1:33" x14ac:dyDescent="0.35">
      <c r="A248">
        <v>246</v>
      </c>
      <c r="B248">
        <f>'REC-21'!U248+'REC-22'!U248</f>
        <v>1152926.9566684684</v>
      </c>
      <c r="C248">
        <f>'REC-21'!Y248+'REC-22'!Y248</f>
        <v>68530.78659409305</v>
      </c>
      <c r="D248">
        <f t="shared" si="54"/>
        <v>1221457.7432625615</v>
      </c>
      <c r="E248">
        <f>'REC-21'!T248+'REC-22'!T248</f>
        <v>31595.195915760803</v>
      </c>
      <c r="F248">
        <f>'OLD-21'!U248+'OLD-22'!U248</f>
        <v>859732.86460745335</v>
      </c>
      <c r="G248">
        <f>'OLD-21'!Y248+'OLD-22'!Y248</f>
        <v>53198.638213466053</v>
      </c>
      <c r="H248">
        <f t="shared" si="55"/>
        <v>912931.50282091938</v>
      </c>
      <c r="I248">
        <f>'OLD-21'!T248+'OLD-22'!T248</f>
        <v>25657.469028382249</v>
      </c>
      <c r="J248">
        <f>'NEW-21'!U248+'NEW-22'!U248</f>
        <v>929404.12738935079</v>
      </c>
      <c r="K248">
        <f>'NEW-21'!Y248+'NEW-22'!Y248</f>
        <v>56752.864385806592</v>
      </c>
      <c r="L248">
        <f t="shared" si="56"/>
        <v>986156.9917751574</v>
      </c>
      <c r="M248">
        <f>'NEW-21'!T248+'NEW-22'!T248</f>
        <v>26840.876914052904</v>
      </c>
      <c r="N248">
        <f>'CUR-21'!U248+'CUR-22'!U248</f>
        <v>978060.60668223468</v>
      </c>
      <c r="O248">
        <f>'CUR-21'!Y248+'CUR-22'!Y248</f>
        <v>59437.824603299217</v>
      </c>
      <c r="P248">
        <f t="shared" si="57"/>
        <v>1037498.4312855339</v>
      </c>
      <c r="Q248">
        <f>'CUR-21'!T248+'CUR-22'!T248</f>
        <v>28215.392187015666</v>
      </c>
      <c r="R248">
        <f t="shared" si="60"/>
        <v>28215.392187015666</v>
      </c>
      <c r="S248">
        <f t="shared" si="58"/>
        <v>1037498.4312855339</v>
      </c>
      <c r="T248">
        <f t="shared" si="61"/>
        <v>0.99609012799062846</v>
      </c>
      <c r="U248">
        <f t="shared" si="62"/>
        <v>3.9252191137149062E-3</v>
      </c>
      <c r="V248">
        <f t="shared" si="59"/>
        <v>978288.57202807954</v>
      </c>
      <c r="W248">
        <f t="shared" si="63"/>
        <v>0</v>
      </c>
      <c r="X248">
        <f t="shared" si="64"/>
        <v>0</v>
      </c>
      <c r="Y248">
        <f t="shared" si="65"/>
        <v>1006503.9642150952</v>
      </c>
      <c r="Z248">
        <f t="shared" si="66"/>
        <v>0</v>
      </c>
      <c r="AA248">
        <f t="shared" si="67"/>
        <v>0</v>
      </c>
      <c r="AB248">
        <f t="shared" si="68"/>
        <v>5820.0908724216333</v>
      </c>
      <c r="AC248">
        <f t="shared" si="69"/>
        <v>143.42910172326447</v>
      </c>
      <c r="AD248" t="b">
        <f t="shared" si="70"/>
        <v>1</v>
      </c>
      <c r="AE248" t="b">
        <f>AND(ABS(AA248-(AA247+W248-Z248))&lt;=0.000000000001*(AA247+ABS(W248)+Z248),IF(A248&gt;group!$AJ$65,AA248=0,TRUE))</f>
        <v>1</v>
      </c>
      <c r="AF248" t="b">
        <f t="shared" si="71"/>
        <v>1</v>
      </c>
      <c r="AG248" t="b">
        <f>IF(S248&gt;0,IF(group!$AJ$38&gt;0,ABS(AB248/S248-group!$AJ$38/S2)&lt;=0.000000000001*MAX(ABS(AB248/S248),ABS(group!$AJ$38/S2)),TRUE),AB248=0)</f>
        <v>1</v>
      </c>
    </row>
    <row r="249" spans="1:33" x14ac:dyDescent="0.35">
      <c r="A249">
        <v>247</v>
      </c>
      <c r="B249">
        <f>'REC-21'!U249+'REC-22'!U249</f>
        <v>1125909.4202455049</v>
      </c>
      <c r="C249">
        <f>'REC-21'!Y249+'REC-22'!Y249</f>
        <v>67205.135197922093</v>
      </c>
      <c r="D249">
        <f t="shared" si="54"/>
        <v>1193114.5554434271</v>
      </c>
      <c r="E249">
        <f>'REC-21'!T249+'REC-22'!T249</f>
        <v>31054.013844653349</v>
      </c>
      <c r="F249">
        <f>'OLD-21'!U249+'OLD-22'!U249</f>
        <v>837554.56276821217</v>
      </c>
      <c r="G249">
        <f>'OLD-21'!Y249+'OLD-22'!Y249</f>
        <v>52050.606542965419</v>
      </c>
      <c r="H249">
        <f t="shared" si="55"/>
        <v>889605.16931117757</v>
      </c>
      <c r="I249">
        <f>'OLD-21'!T249+'OLD-22'!T249</f>
        <v>25162.511801628651</v>
      </c>
      <c r="J249">
        <f>'NEW-21'!U249+'NEW-22'!U249</f>
        <v>906288.69382146397</v>
      </c>
      <c r="K249">
        <f>'NEW-21'!Y249+'NEW-22'!Y249</f>
        <v>55577.648758081152</v>
      </c>
      <c r="L249">
        <f t="shared" si="56"/>
        <v>961866.3425795451</v>
      </c>
      <c r="M249">
        <f>'NEW-21'!T249+'NEW-22'!T249</f>
        <v>26345.221004792784</v>
      </c>
      <c r="N249">
        <f>'CUR-21'!U249+'CUR-22'!U249</f>
        <v>954151.16177996667</v>
      </c>
      <c r="O249">
        <f>'CUR-21'!Y249+'CUR-22'!Y249</f>
        <v>58232.415875789084</v>
      </c>
      <c r="P249">
        <f t="shared" si="57"/>
        <v>1012383.5776557558</v>
      </c>
      <c r="Q249">
        <f>'CUR-21'!T249+'CUR-22'!T249</f>
        <v>27696.817532552759</v>
      </c>
      <c r="R249">
        <f t="shared" si="60"/>
        <v>27696.817532552759</v>
      </c>
      <c r="S249">
        <f t="shared" si="58"/>
        <v>1012383.5776557558</v>
      </c>
      <c r="T249">
        <f t="shared" si="61"/>
        <v>0.9960903092725798</v>
      </c>
      <c r="U249">
        <f t="shared" si="62"/>
        <v>3.9250364058609488E-3</v>
      </c>
      <c r="V249">
        <f t="shared" si="59"/>
        <v>954322.86173903302</v>
      </c>
      <c r="W249">
        <f t="shared" si="63"/>
        <v>0</v>
      </c>
      <c r="X249">
        <f t="shared" si="64"/>
        <v>0</v>
      </c>
      <c r="Y249">
        <f t="shared" si="65"/>
        <v>982019.67927158577</v>
      </c>
      <c r="Z249">
        <f t="shared" si="66"/>
        <v>0</v>
      </c>
      <c r="AA249">
        <f t="shared" si="67"/>
        <v>0</v>
      </c>
      <c r="AB249">
        <f t="shared" si="68"/>
        <v>5679.2032084357115</v>
      </c>
      <c r="AC249">
        <f t="shared" si="69"/>
        <v>140.88766398592179</v>
      </c>
      <c r="AD249" t="b">
        <f t="shared" si="70"/>
        <v>1</v>
      </c>
      <c r="AE249" t="b">
        <f>AND(ABS(AA249-(AA248+W249-Z249))&lt;=0.000000000001*(AA248+ABS(W249)+Z249),IF(A249&gt;group!$AJ$65,AA249=0,TRUE))</f>
        <v>1</v>
      </c>
      <c r="AF249" t="b">
        <f t="shared" si="71"/>
        <v>1</v>
      </c>
      <c r="AG249" t="b">
        <f>IF(S249&gt;0,IF(group!$AJ$38&gt;0,ABS(AB249/S249-group!$AJ$38/S2)&lt;=0.000000000001*MAX(ABS(AB249/S249),ABS(group!$AJ$38/S2)),TRUE),AB249=0)</f>
        <v>1</v>
      </c>
    </row>
    <row r="250" spans="1:33" x14ac:dyDescent="0.35">
      <c r="A250">
        <v>248</v>
      </c>
      <c r="B250">
        <f>'REC-21'!U250+'REC-22'!U250</f>
        <v>1099326.4372951805</v>
      </c>
      <c r="C250">
        <f>'REC-21'!Y250+'REC-22'!Y250</f>
        <v>65911.898435547555</v>
      </c>
      <c r="D250">
        <f t="shared" si="54"/>
        <v>1165238.335730728</v>
      </c>
      <c r="E250">
        <f>'REC-21'!T250+'REC-22'!T250</f>
        <v>30522.192813643105</v>
      </c>
      <c r="F250">
        <f>'OLD-21'!U250+'OLD-22'!U250</f>
        <v>815782.27664091554</v>
      </c>
      <c r="G250">
        <f>'OLD-21'!Y250+'OLD-22'!Y250</f>
        <v>50933.321620156959</v>
      </c>
      <c r="H250">
        <f t="shared" si="55"/>
        <v>866715.59826107253</v>
      </c>
      <c r="I250">
        <f>'OLD-21'!T250+'OLD-22'!T250</f>
        <v>24677.195884431865</v>
      </c>
      <c r="J250">
        <f>'NEW-21'!U250+'NEW-22'!U250</f>
        <v>883576.89321242576</v>
      </c>
      <c r="K250">
        <f>'NEW-21'!Y250+'NEW-22'!Y250</f>
        <v>54432.818558442857</v>
      </c>
      <c r="L250">
        <f t="shared" si="56"/>
        <v>938009.71177086863</v>
      </c>
      <c r="M250">
        <f>'NEW-21'!T250+'NEW-22'!T250</f>
        <v>25858.806221725543</v>
      </c>
      <c r="N250">
        <f>'CUR-21'!U250+'CUR-22'!U250</f>
        <v>930655.49104492366</v>
      </c>
      <c r="O250">
        <f>'CUR-21'!Y250+'CUR-22'!Y250</f>
        <v>57057.799683102392</v>
      </c>
      <c r="P250">
        <f t="shared" si="57"/>
        <v>987713.29072802607</v>
      </c>
      <c r="Q250">
        <f>'CUR-21'!T250+'CUR-22'!T250</f>
        <v>27187.866152733171</v>
      </c>
      <c r="R250">
        <f t="shared" si="60"/>
        <v>27187.866152733171</v>
      </c>
      <c r="S250">
        <f t="shared" si="58"/>
        <v>987713.29072802607</v>
      </c>
      <c r="T250">
        <f t="shared" si="61"/>
        <v>0.99609049903857239</v>
      </c>
      <c r="U250">
        <f t="shared" si="62"/>
        <v>3.924845147304401E-3</v>
      </c>
      <c r="V250">
        <f t="shared" si="59"/>
        <v>930773.85687462287</v>
      </c>
      <c r="W250">
        <f t="shared" si="63"/>
        <v>0</v>
      </c>
      <c r="X250">
        <f t="shared" si="64"/>
        <v>0</v>
      </c>
      <c r="Y250">
        <f t="shared" si="65"/>
        <v>957961.72302735609</v>
      </c>
      <c r="Z250">
        <f t="shared" si="66"/>
        <v>0</v>
      </c>
      <c r="AA250">
        <f t="shared" si="67"/>
        <v>0</v>
      </c>
      <c r="AB250">
        <f t="shared" si="68"/>
        <v>5540.8094456709887</v>
      </c>
      <c r="AC250">
        <f t="shared" si="69"/>
        <v>138.39376276472285</v>
      </c>
      <c r="AD250" t="b">
        <f t="shared" si="70"/>
        <v>1</v>
      </c>
      <c r="AE250" t="b">
        <f>AND(ABS(AA250-(AA249+W250-Z250))&lt;=0.000000000001*(AA249+ABS(W250)+Z250),IF(A250&gt;group!$AJ$65,AA250=0,TRUE))</f>
        <v>1</v>
      </c>
      <c r="AF250" t="b">
        <f t="shared" si="71"/>
        <v>1</v>
      </c>
      <c r="AG250" t="b">
        <f>IF(S250&gt;0,IF(group!$AJ$38&gt;0,ABS(AB250/S250-group!$AJ$38/S2)&lt;=0.000000000001*MAX(ABS(AB250/S250),ABS(group!$AJ$38/S2)),TRUE),AB250=0)</f>
        <v>1</v>
      </c>
    </row>
    <row r="251" spans="1:33" x14ac:dyDescent="0.35">
      <c r="A251">
        <v>249</v>
      </c>
      <c r="B251">
        <f>'REC-21'!U251+'REC-22'!U251</f>
        <v>1073170.3658248771</v>
      </c>
      <c r="C251">
        <f>'REC-21'!Y251+'REC-22'!Y251</f>
        <v>64534.562000451784</v>
      </c>
      <c r="D251">
        <f t="shared" si="54"/>
        <v>1137704.9278253289</v>
      </c>
      <c r="E251">
        <f>'REC-21'!T251+'REC-22'!T251</f>
        <v>29999.569356094595</v>
      </c>
      <c r="F251">
        <f>'OLD-21'!U251+'OLD-22'!U251</f>
        <v>794408.00453514233</v>
      </c>
      <c r="G251">
        <f>'OLD-21'!Y251+'OLD-22'!Y251</f>
        <v>49750.225934160881</v>
      </c>
      <c r="H251">
        <f t="shared" si="55"/>
        <v>844158.23046930321</v>
      </c>
      <c r="I251">
        <f>'OLD-21'!T251+'OLD-22'!T251</f>
        <v>24201.33168400127</v>
      </c>
      <c r="J251">
        <f>'NEW-21'!U251+'NEW-22'!U251</f>
        <v>861261.10188705171</v>
      </c>
      <c r="K251">
        <f>'NEW-21'!Y251+'NEW-22'!Y251</f>
        <v>53218.239186622523</v>
      </c>
      <c r="L251">
        <f t="shared" si="56"/>
        <v>914479.34107367427</v>
      </c>
      <c r="M251">
        <f>'NEW-21'!T251+'NEW-22'!T251</f>
        <v>25381.458656099159</v>
      </c>
      <c r="N251">
        <f>'CUR-21'!U251+'CUR-22'!U251</f>
        <v>907565.79174064612</v>
      </c>
      <c r="O251">
        <f>'CUR-21'!Y251+'CUR-22'!Y251</f>
        <v>55814.810934710673</v>
      </c>
      <c r="P251">
        <f t="shared" si="57"/>
        <v>963380.60267535679</v>
      </c>
      <c r="Q251">
        <f>'CUR-21'!T251+'CUR-22'!T251</f>
        <v>26688.357766840061</v>
      </c>
      <c r="R251">
        <f t="shared" si="60"/>
        <v>26688.357766840061</v>
      </c>
      <c r="S251">
        <f t="shared" si="58"/>
        <v>963380.60267535679</v>
      </c>
      <c r="T251">
        <f t="shared" si="61"/>
        <v>0.99609069713531462</v>
      </c>
      <c r="U251">
        <f t="shared" si="62"/>
        <v>3.9246454925523366E-3</v>
      </c>
      <c r="V251">
        <f t="shared" si="59"/>
        <v>907633.71418673813</v>
      </c>
      <c r="W251">
        <f t="shared" si="63"/>
        <v>0</v>
      </c>
      <c r="X251">
        <f t="shared" si="64"/>
        <v>0</v>
      </c>
      <c r="Y251">
        <f t="shared" si="65"/>
        <v>934322.07195357815</v>
      </c>
      <c r="Z251">
        <f t="shared" si="66"/>
        <v>0</v>
      </c>
      <c r="AA251">
        <f t="shared" si="67"/>
        <v>0</v>
      </c>
      <c r="AB251">
        <f t="shared" si="68"/>
        <v>5404.3095230047456</v>
      </c>
      <c r="AC251">
        <f t="shared" si="69"/>
        <v>136.49992266624304</v>
      </c>
      <c r="AD251" t="b">
        <f t="shared" si="70"/>
        <v>1</v>
      </c>
      <c r="AE251" t="b">
        <f>AND(ABS(AA251-(AA250+W251-Z251))&lt;=0.000000000001*(AA250+ABS(W251)+Z251),IF(A251&gt;group!$AJ$65,AA251=0,TRUE))</f>
        <v>1</v>
      </c>
      <c r="AF251" t="b">
        <f t="shared" si="71"/>
        <v>1</v>
      </c>
      <c r="AG251" t="b">
        <f>IF(S251&gt;0,IF(group!$AJ$38&gt;0,ABS(AB251/S251-group!$AJ$38/S2)&lt;=0.000000000001*MAX(ABS(AB251/S251),ABS(group!$AJ$38/S2)),TRUE),AB251=0)</f>
        <v>1</v>
      </c>
    </row>
    <row r="252" spans="1:33" x14ac:dyDescent="0.35">
      <c r="A252">
        <v>250</v>
      </c>
      <c r="B252">
        <f>'REC-21'!U252+'REC-22'!U252</f>
        <v>1047472.7416387447</v>
      </c>
      <c r="C252">
        <f>'REC-21'!Y252+'REC-22'!Y252</f>
        <v>63191.506838302885</v>
      </c>
      <c r="D252">
        <f t="shared" si="54"/>
        <v>1110664.2484770475</v>
      </c>
      <c r="E252">
        <f>'REC-21'!T252+'REC-22'!T252</f>
        <v>29447.408765672495</v>
      </c>
      <c r="F252">
        <f>'OLD-21'!U252+'OLD-22'!U252</f>
        <v>773458.07797389897</v>
      </c>
      <c r="G252">
        <f>'OLD-21'!Y252+'OLD-22'!Y252</f>
        <v>48599.446372844002</v>
      </c>
      <c r="H252">
        <f t="shared" si="55"/>
        <v>822057.52434674301</v>
      </c>
      <c r="I252">
        <f>'OLD-21'!T252+'OLD-22'!T252</f>
        <v>23700.977847003702</v>
      </c>
      <c r="J252">
        <f>'NEW-21'!U252+'NEW-22'!U252</f>
        <v>839368.51636989252</v>
      </c>
      <c r="K252">
        <f>'NEW-21'!Y252+'NEW-22'!Y252</f>
        <v>52035.660974040256</v>
      </c>
      <c r="L252">
        <f t="shared" si="56"/>
        <v>891404.1773439328</v>
      </c>
      <c r="M252">
        <f>'NEW-21'!T252+'NEW-22'!T252</f>
        <v>24878.765399314099</v>
      </c>
      <c r="N252">
        <f>'CUR-21'!U252+'CUR-22'!U252</f>
        <v>884909.13091937103</v>
      </c>
      <c r="O252">
        <f>'CUR-21'!Y252+'CUR-22'!Y252</f>
        <v>54604.161725990154</v>
      </c>
      <c r="P252">
        <f t="shared" si="57"/>
        <v>939513.29264536116</v>
      </c>
      <c r="Q252">
        <f>'CUR-21'!T252+'CUR-22'!T252</f>
        <v>26163.873200555576</v>
      </c>
      <c r="R252">
        <f t="shared" si="60"/>
        <v>26163.873200555576</v>
      </c>
      <c r="S252">
        <f t="shared" si="58"/>
        <v>939513.29264536116</v>
      </c>
      <c r="T252">
        <f t="shared" si="61"/>
        <v>0.99609090341147344</v>
      </c>
      <c r="U252">
        <f t="shared" si="62"/>
        <v>3.9244375941376308E-3</v>
      </c>
      <c r="V252">
        <f t="shared" si="59"/>
        <v>884929.11436824733</v>
      </c>
      <c r="W252">
        <f t="shared" si="63"/>
        <v>0</v>
      </c>
      <c r="X252">
        <f t="shared" si="64"/>
        <v>0</v>
      </c>
      <c r="Y252">
        <f t="shared" si="65"/>
        <v>911092.9875688029</v>
      </c>
      <c r="Z252">
        <f t="shared" si="66"/>
        <v>0</v>
      </c>
      <c r="AA252">
        <f t="shared" si="67"/>
        <v>0</v>
      </c>
      <c r="AB252">
        <f t="shared" si="68"/>
        <v>5270.4202475455859</v>
      </c>
      <c r="AC252">
        <f t="shared" si="69"/>
        <v>133.88927545915976</v>
      </c>
      <c r="AD252" t="b">
        <f t="shared" si="70"/>
        <v>1</v>
      </c>
      <c r="AE252" t="b">
        <f>AND(ABS(AA252-(AA251+W252-Z252))&lt;=0.000000000001*(AA251+ABS(W252)+Z252),IF(A252&gt;group!$AJ$65,AA252=0,TRUE))</f>
        <v>1</v>
      </c>
      <c r="AF252" t="b">
        <f t="shared" si="71"/>
        <v>1</v>
      </c>
      <c r="AG252" t="b">
        <f>IF(S252&gt;0,IF(group!$AJ$38&gt;0,ABS(AB252/S252-group!$AJ$38/S2)&lt;=0.000000000001*MAX(ABS(AB252/S252),ABS(group!$AJ$38/S2)),TRUE),AB252=0)</f>
        <v>1</v>
      </c>
    </row>
    <row r="253" spans="1:33" x14ac:dyDescent="0.35">
      <c r="A253">
        <v>251</v>
      </c>
      <c r="B253">
        <f>'REC-21'!U253+'REC-22'!U253</f>
        <v>1022224.7696214411</v>
      </c>
      <c r="C253">
        <f>'REC-21'!Y253+'REC-22'!Y253</f>
        <v>61882.134794037673</v>
      </c>
      <c r="D253">
        <f t="shared" si="54"/>
        <v>1084106.9044154789</v>
      </c>
      <c r="E253">
        <f>'REC-21'!T253+'REC-22'!T253</f>
        <v>28905.676739003444</v>
      </c>
      <c r="F253">
        <f>'OLD-21'!U253+'OLD-22'!U253</f>
        <v>752923.38690195559</v>
      </c>
      <c r="G253">
        <f>'OLD-21'!Y253+'OLD-22'!Y253</f>
        <v>47480.338139520558</v>
      </c>
      <c r="H253">
        <f t="shared" si="55"/>
        <v>800403.72504147619</v>
      </c>
      <c r="I253">
        <f>'OLD-21'!T253+'OLD-22'!T253</f>
        <v>23211.24008814531</v>
      </c>
      <c r="J253">
        <f>'NEW-21'!U253+'NEW-22'!U253</f>
        <v>817890.42776042991</v>
      </c>
      <c r="K253">
        <f>'NEW-21'!Y253+'NEW-22'!Y253</f>
        <v>50884.476308170255</v>
      </c>
      <c r="L253">
        <f t="shared" si="56"/>
        <v>868774.90406860015</v>
      </c>
      <c r="M253">
        <f>'NEW-21'!T253+'NEW-22'!T253</f>
        <v>24386.285418953557</v>
      </c>
      <c r="N253">
        <f>'CUR-21'!U253+'CUR-22'!U253</f>
        <v>862676.6392207148</v>
      </c>
      <c r="O253">
        <f>'CUR-21'!Y253+'CUR-22'!Y253</f>
        <v>53425.248089088491</v>
      </c>
      <c r="P253">
        <f t="shared" si="57"/>
        <v>916101.88730980328</v>
      </c>
      <c r="Q253">
        <f>'CUR-21'!T253+'CUR-22'!T253</f>
        <v>25649.965260219527</v>
      </c>
      <c r="R253">
        <f t="shared" si="60"/>
        <v>25649.965260219527</v>
      </c>
      <c r="S253">
        <f t="shared" si="58"/>
        <v>916101.88730980328</v>
      </c>
      <c r="T253">
        <f t="shared" si="61"/>
        <v>0.99609111771765491</v>
      </c>
      <c r="U253">
        <f t="shared" si="62"/>
        <v>3.9242216026396104E-3</v>
      </c>
      <c r="V253">
        <f t="shared" si="59"/>
        <v>862651.15090765536</v>
      </c>
      <c r="W253">
        <f t="shared" si="63"/>
        <v>0</v>
      </c>
      <c r="X253">
        <f t="shared" si="64"/>
        <v>0</v>
      </c>
      <c r="Y253">
        <f t="shared" si="65"/>
        <v>888301.11616787489</v>
      </c>
      <c r="Z253">
        <f t="shared" si="66"/>
        <v>0</v>
      </c>
      <c r="AA253">
        <f t="shared" si="67"/>
        <v>0</v>
      </c>
      <c r="AB253">
        <f t="shared" si="68"/>
        <v>5139.088476436099</v>
      </c>
      <c r="AC253">
        <f t="shared" si="69"/>
        <v>131.33177110948691</v>
      </c>
      <c r="AD253" t="b">
        <f t="shared" si="70"/>
        <v>1</v>
      </c>
      <c r="AE253" t="b">
        <f>AND(ABS(AA253-(AA252+W253-Z253))&lt;=0.000000000001*(AA252+ABS(W253)+Z253),IF(A253&gt;group!$AJ$65,AA253=0,TRUE))</f>
        <v>1</v>
      </c>
      <c r="AF253" t="b">
        <f t="shared" si="71"/>
        <v>1</v>
      </c>
      <c r="AG253" t="b">
        <f>IF(S253&gt;0,IF(group!$AJ$38&gt;0,ABS(AB253/S253-group!$AJ$38/S2)&lt;=0.000000000001*MAX(ABS(AB253/S253),ABS(group!$AJ$38/S2)),TRUE),AB253=0)</f>
        <v>1</v>
      </c>
    </row>
    <row r="254" spans="1:33" x14ac:dyDescent="0.35">
      <c r="A254">
        <v>252</v>
      </c>
      <c r="B254">
        <f>'REC-21'!U254+'REC-22'!U254</f>
        <v>997417.82563387463</v>
      </c>
      <c r="C254">
        <f>'REC-21'!Y254+'REC-22'!Y254</f>
        <v>60499.929636848436</v>
      </c>
      <c r="D254">
        <f t="shared" si="54"/>
        <v>1057917.755270723</v>
      </c>
      <c r="E254">
        <f>'REC-21'!T254+'REC-22'!T254</f>
        <v>28374.171563397456</v>
      </c>
      <c r="F254">
        <f>'OLD-21'!U254+'OLD-22'!U254</f>
        <v>732795.02002748323</v>
      </c>
      <c r="G254">
        <f>'OLD-21'!Y254+'OLD-22'!Y254</f>
        <v>46297.824568661439</v>
      </c>
      <c r="H254">
        <f t="shared" si="55"/>
        <v>779092.84459614463</v>
      </c>
      <c r="I254">
        <f>'OLD-21'!T254+'OLD-22'!T254</f>
        <v>22731.887636293744</v>
      </c>
      <c r="J254">
        <f>'NEW-21'!U254+'NEW-22'!U254</f>
        <v>796818.30903984769</v>
      </c>
      <c r="K254">
        <f>'NEW-21'!Y254+'NEW-22'!Y254</f>
        <v>49669.066922681377</v>
      </c>
      <c r="L254">
        <f t="shared" si="56"/>
        <v>846487.3759625291</v>
      </c>
      <c r="M254">
        <f>'NEW-21'!T254+'NEW-22'!T254</f>
        <v>23903.806222115294</v>
      </c>
      <c r="N254">
        <f>'CUR-21'!U254+'CUR-22'!U254</f>
        <v>840859.63135587424</v>
      </c>
      <c r="O254">
        <f>'CUR-21'!Y254+'CUR-22'!Y254</f>
        <v>52172.583380956377</v>
      </c>
      <c r="P254">
        <f t="shared" si="57"/>
        <v>893032.21473683068</v>
      </c>
      <c r="Q254">
        <f>'CUR-21'!T254+'CUR-22'!T254</f>
        <v>25146.415394419219</v>
      </c>
      <c r="R254">
        <f t="shared" si="60"/>
        <v>25146.415394419219</v>
      </c>
      <c r="S254">
        <f t="shared" si="58"/>
        <v>893032.21473683068</v>
      </c>
      <c r="T254">
        <f t="shared" si="61"/>
        <v>0.99609133990638188</v>
      </c>
      <c r="U254">
        <f t="shared" si="62"/>
        <v>3.92399766670537E-3</v>
      </c>
      <c r="V254">
        <f t="shared" si="59"/>
        <v>840791.1021412448</v>
      </c>
      <c r="W254">
        <f t="shared" si="63"/>
        <v>0</v>
      </c>
      <c r="X254">
        <f t="shared" si="64"/>
        <v>0</v>
      </c>
      <c r="Y254">
        <f t="shared" si="65"/>
        <v>865937.51753566402</v>
      </c>
      <c r="Z254">
        <f t="shared" si="66"/>
        <v>0</v>
      </c>
      <c r="AA254">
        <f t="shared" si="67"/>
        <v>0</v>
      </c>
      <c r="AB254">
        <f t="shared" si="68"/>
        <v>5009.6737354370725</v>
      </c>
      <c r="AC254">
        <f t="shared" si="69"/>
        <v>129.41474099902644</v>
      </c>
      <c r="AD254" t="b">
        <f t="shared" si="70"/>
        <v>1</v>
      </c>
      <c r="AE254" t="b">
        <f>AND(ABS(AA254-(AA253+W254-Z254))&lt;=0.000000000001*(AA253+ABS(W254)+Z254),IF(A254&gt;group!$AJ$65,AA254=0,TRUE))</f>
        <v>1</v>
      </c>
      <c r="AF254" t="b">
        <f t="shared" si="71"/>
        <v>1</v>
      </c>
      <c r="AG254" t="b">
        <f>IF(S254&gt;0,IF(group!$AJ$38&gt;0,ABS(AB254/S254-group!$AJ$38/S2)&lt;=0.000000000001*MAX(ABS(AB254/S254),ABS(group!$AJ$38/S2)),TRUE),AB254=0)</f>
        <v>1</v>
      </c>
    </row>
    <row r="255" spans="1:33" x14ac:dyDescent="0.35">
      <c r="A255">
        <v>253</v>
      </c>
      <c r="B255">
        <f>'REC-21'!U255+'REC-22'!U255</f>
        <v>972723.43479084154</v>
      </c>
      <c r="C255">
        <f>'REC-21'!Y255+'REC-22'!Y255</f>
        <v>59160.541692389503</v>
      </c>
      <c r="D255">
        <f t="shared" si="54"/>
        <v>1031883.9764832311</v>
      </c>
      <c r="E255">
        <f>'REC-21'!T255+'REC-22'!T255</f>
        <v>28171.693179444632</v>
      </c>
      <c r="F255">
        <f>'OLD-21'!U255+'OLD-22'!U255</f>
        <v>712800.73499259772</v>
      </c>
      <c r="G255">
        <f>'OLD-21'!Y255+'OLD-22'!Y255</f>
        <v>45154.270618791168</v>
      </c>
      <c r="H255">
        <f t="shared" si="55"/>
        <v>757955.00561138894</v>
      </c>
      <c r="I255">
        <f>'OLD-21'!T255+'OLD-22'!T255</f>
        <v>22525.404325427415</v>
      </c>
      <c r="J255">
        <f>'NEW-21'!U255+'NEW-22'!U255</f>
        <v>775870.05335541395</v>
      </c>
      <c r="K255">
        <f>'NEW-21'!Y255+'NEW-22'!Y255</f>
        <v>48492.47281205425</v>
      </c>
      <c r="L255">
        <f t="shared" si="56"/>
        <v>824362.52616746817</v>
      </c>
      <c r="M255">
        <f>'NEW-21'!T255+'NEW-22'!T255</f>
        <v>23704.024579938137</v>
      </c>
      <c r="N255">
        <f>'CUR-21'!U255+'CUR-22'!U255</f>
        <v>819081.44922911678</v>
      </c>
      <c r="O255">
        <f>'CUR-21'!Y255+'CUR-22'!Y255</f>
        <v>50959.592542447484</v>
      </c>
      <c r="P255">
        <f t="shared" si="57"/>
        <v>870041.04177156428</v>
      </c>
      <c r="Q255">
        <f>'CUR-21'!T255+'CUR-22'!T255</f>
        <v>25019.818429193409</v>
      </c>
      <c r="R255">
        <f t="shared" si="60"/>
        <v>25019.818429193409</v>
      </c>
      <c r="S255">
        <f t="shared" si="58"/>
        <v>870041.04177156428</v>
      </c>
      <c r="T255">
        <f t="shared" si="61"/>
        <v>0.99609156983207114</v>
      </c>
      <c r="U255">
        <f t="shared" si="62"/>
        <v>3.9237659330735308E-3</v>
      </c>
      <c r="V255">
        <f t="shared" si="59"/>
        <v>818972.17928426038</v>
      </c>
      <c r="W255">
        <f t="shared" si="63"/>
        <v>0</v>
      </c>
      <c r="X255">
        <f t="shared" si="64"/>
        <v>0</v>
      </c>
      <c r="Y255">
        <f t="shared" si="65"/>
        <v>843991.99771345383</v>
      </c>
      <c r="Z255">
        <f t="shared" si="66"/>
        <v>0</v>
      </c>
      <c r="AA255">
        <f t="shared" si="67"/>
        <v>0</v>
      </c>
      <c r="AB255">
        <f t="shared" si="68"/>
        <v>4880.6993564053737</v>
      </c>
      <c r="AC255">
        <f t="shared" si="69"/>
        <v>128.97437903169885</v>
      </c>
      <c r="AD255" t="b">
        <f t="shared" si="70"/>
        <v>1</v>
      </c>
      <c r="AE255" t="b">
        <f>AND(ABS(AA255-(AA254+W255-Z255))&lt;=0.000000000001*(AA254+ABS(W255)+Z255),IF(A255&gt;group!$AJ$65,AA255=0,TRUE))</f>
        <v>1</v>
      </c>
      <c r="AF255" t="b">
        <f t="shared" si="71"/>
        <v>1</v>
      </c>
      <c r="AG255" t="b">
        <f>IF(S255&gt;0,IF(group!$AJ$38&gt;0,ABS(AB255/S255-group!$AJ$38/S2)&lt;=0.000000000001*MAX(ABS(AB255/S255),ABS(group!$AJ$38/S2)),TRUE),AB255=0)</f>
        <v>1</v>
      </c>
    </row>
    <row r="256" spans="1:33" x14ac:dyDescent="0.35">
      <c r="A256">
        <v>254</v>
      </c>
      <c r="B256">
        <f>'REC-21'!U256+'REC-22'!U256</f>
        <v>948484.94724625756</v>
      </c>
      <c r="C256">
        <f>'REC-21'!Y256+'REC-22'!Y256</f>
        <v>57855.311039888475</v>
      </c>
      <c r="D256">
        <f t="shared" si="54"/>
        <v>1006340.258286146</v>
      </c>
      <c r="E256">
        <f>'REC-21'!T256+'REC-22'!T256</f>
        <v>27627.503299183067</v>
      </c>
      <c r="F256">
        <f>'OLD-21'!U256+'OLD-22'!U256</f>
        <v>693225.89529770275</v>
      </c>
      <c r="G256">
        <f>'OLD-21'!Y256+'OLD-22'!Y256</f>
        <v>44042.752773157306</v>
      </c>
      <c r="H256">
        <f t="shared" si="55"/>
        <v>737268.64807086007</v>
      </c>
      <c r="I256">
        <f>'OLD-21'!T256+'OLD-22'!T256</f>
        <v>22035.063063711801</v>
      </c>
      <c r="J256">
        <f>'NEW-21'!U256+'NEW-22'!U256</f>
        <v>755341.04109448008</v>
      </c>
      <c r="K256">
        <f>'NEW-21'!Y256+'NEW-22'!Y256</f>
        <v>47347.661585771522</v>
      </c>
      <c r="L256">
        <f t="shared" si="56"/>
        <v>802688.70268025156</v>
      </c>
      <c r="M256">
        <f>'NEW-21'!T256+'NEW-22'!T256</f>
        <v>23210.368059809884</v>
      </c>
      <c r="N256">
        <f>'CUR-21'!U256+'CUR-22'!U256</f>
        <v>797735.71857034252</v>
      </c>
      <c r="O256">
        <f>'CUR-21'!Y256+'CUR-22'!Y256</f>
        <v>49778.979651084606</v>
      </c>
      <c r="P256">
        <f t="shared" si="57"/>
        <v>847514.69822142716</v>
      </c>
      <c r="Q256">
        <f>'CUR-21'!T256+'CUR-22'!T256</f>
        <v>24501.319779853518</v>
      </c>
      <c r="R256">
        <f t="shared" si="60"/>
        <v>24501.319779853518</v>
      </c>
      <c r="S256">
        <f t="shared" si="58"/>
        <v>847514.69822142716</v>
      </c>
      <c r="T256">
        <f t="shared" si="61"/>
        <v>0.99609180735101277</v>
      </c>
      <c r="U256">
        <f t="shared" si="62"/>
        <v>3.9235265465946689E-3</v>
      </c>
      <c r="V256">
        <f t="shared" si="59"/>
        <v>797587.98701216828</v>
      </c>
      <c r="W256">
        <f t="shared" si="63"/>
        <v>0</v>
      </c>
      <c r="X256">
        <f t="shared" si="64"/>
        <v>0</v>
      </c>
      <c r="Y256">
        <f t="shared" si="65"/>
        <v>822089.30679202185</v>
      </c>
      <c r="Z256">
        <f t="shared" si="66"/>
        <v>0</v>
      </c>
      <c r="AA256">
        <f t="shared" si="67"/>
        <v>0</v>
      </c>
      <c r="AB256">
        <f t="shared" si="68"/>
        <v>4754.3325470380205</v>
      </c>
      <c r="AC256">
        <f t="shared" si="69"/>
        <v>126.3668093673532</v>
      </c>
      <c r="AD256" t="b">
        <f t="shared" si="70"/>
        <v>1</v>
      </c>
      <c r="AE256" t="b">
        <f>AND(ABS(AA256-(AA255+W256-Z256))&lt;=0.000000000001*(AA255+ABS(W256)+Z256),IF(A256&gt;group!$AJ$65,AA256=0,TRUE))</f>
        <v>1</v>
      </c>
      <c r="AF256" t="b">
        <f t="shared" si="71"/>
        <v>1</v>
      </c>
      <c r="AG256" t="b">
        <f>IF(S256&gt;0,IF(group!$AJ$38&gt;0,ABS(AB256/S256-group!$AJ$38/S2)&lt;=0.000000000001*MAX(ABS(AB256/S256),ABS(group!$AJ$38/S2)),TRUE),AB256=0)</f>
        <v>1</v>
      </c>
    </row>
    <row r="257" spans="1:33" x14ac:dyDescent="0.35">
      <c r="A257">
        <v>255</v>
      </c>
      <c r="B257">
        <f>'REC-21'!U257+'REC-22'!U257</f>
        <v>924693.37438138702</v>
      </c>
      <c r="C257">
        <f>'REC-21'!Y257+'REC-22'!Y257</f>
        <v>56583.620946037809</v>
      </c>
      <c r="D257">
        <f t="shared" si="54"/>
        <v>981276.99532742484</v>
      </c>
      <c r="E257">
        <f>'REC-21'!T257+'REC-22'!T257</f>
        <v>27093.927777624733</v>
      </c>
      <c r="F257">
        <f>'OLD-21'!U257+'OLD-22'!U257</f>
        <v>674061.21280703961</v>
      </c>
      <c r="G257">
        <f>'OLD-21'!Y257+'OLD-22'!Y257</f>
        <v>42962.607753963784</v>
      </c>
      <c r="H257">
        <f t="shared" si="55"/>
        <v>717023.82056100341</v>
      </c>
      <c r="I257">
        <f>'OLD-21'!T257+'OLD-22'!T257</f>
        <v>21555.498148995568</v>
      </c>
      <c r="J257">
        <f>'NEW-21'!U257+'NEW-22'!U257</f>
        <v>735222.38422731683</v>
      </c>
      <c r="K257">
        <f>'NEW-21'!Y257+'NEW-22'!Y257</f>
        <v>46234.007586468797</v>
      </c>
      <c r="L257">
        <f t="shared" si="56"/>
        <v>781456.39181378565</v>
      </c>
      <c r="M257">
        <f>'NEW-21'!T257+'NEW-22'!T257</f>
        <v>22727.089692994174</v>
      </c>
      <c r="N257">
        <f>'CUR-21'!U257+'CUR-22'!U257</f>
        <v>776813.29821470031</v>
      </c>
      <c r="O257">
        <f>'CUR-21'!Y257+'CUR-22'!Y257</f>
        <v>48630.115603769453</v>
      </c>
      <c r="P257">
        <f t="shared" si="57"/>
        <v>825443.41381846974</v>
      </c>
      <c r="Q257">
        <f>'CUR-21'!T257+'CUR-22'!T257</f>
        <v>23993.668302118152</v>
      </c>
      <c r="R257">
        <f t="shared" si="60"/>
        <v>23993.668302118152</v>
      </c>
      <c r="S257">
        <f t="shared" si="58"/>
        <v>825443.41381846974</v>
      </c>
      <c r="T257">
        <f t="shared" si="61"/>
        <v>0.99609205232135145</v>
      </c>
      <c r="U257">
        <f t="shared" si="62"/>
        <v>3.9232796502504108E-3</v>
      </c>
      <c r="V257">
        <f t="shared" si="59"/>
        <v>776629.34555819456</v>
      </c>
      <c r="W257">
        <f t="shared" si="63"/>
        <v>0</v>
      </c>
      <c r="X257">
        <f t="shared" si="64"/>
        <v>0</v>
      </c>
      <c r="Y257">
        <f t="shared" si="65"/>
        <v>800623.01386031276</v>
      </c>
      <c r="Z257">
        <f t="shared" si="66"/>
        <v>0</v>
      </c>
      <c r="AA257">
        <f t="shared" si="67"/>
        <v>0</v>
      </c>
      <c r="AB257">
        <f t="shared" si="68"/>
        <v>4630.5184987246103</v>
      </c>
      <c r="AC257">
        <f t="shared" si="69"/>
        <v>123.81404831341024</v>
      </c>
      <c r="AD257" t="b">
        <f t="shared" si="70"/>
        <v>1</v>
      </c>
      <c r="AE257" t="b">
        <f>AND(ABS(AA257-(AA256+W257-Z257))&lt;=0.000000000001*(AA256+ABS(W257)+Z257),IF(A257&gt;group!$AJ$65,AA257=0,TRUE))</f>
        <v>1</v>
      </c>
      <c r="AF257" t="b">
        <f t="shared" si="71"/>
        <v>1</v>
      </c>
      <c r="AG257" t="b">
        <f>IF(S257&gt;0,IF(group!$AJ$38&gt;0,ABS(AB257/S257-group!$AJ$38/S2)&lt;=0.000000000001*MAX(ABS(AB257/S257),ABS(group!$AJ$38/S2)),TRUE),AB257=0)</f>
        <v>1</v>
      </c>
    </row>
    <row r="258" spans="1:33" x14ac:dyDescent="0.35">
      <c r="A258">
        <v>256</v>
      </c>
      <c r="B258">
        <f>'REC-21'!U258+'REC-22'!U258</f>
        <v>901339.90498489025</v>
      </c>
      <c r="C258">
        <f>'REC-21'!Y258+'REC-22'!Y258</f>
        <v>55344.867136223504</v>
      </c>
      <c r="D258">
        <f t="shared" ref="D258:D321" si="72">B258+C258</f>
        <v>956684.77212111373</v>
      </c>
      <c r="E258">
        <f>'REC-21'!T258+'REC-22'!T258</f>
        <v>26570.757620121291</v>
      </c>
      <c r="F258">
        <f>'OLD-21'!U258+'OLD-22'!U258</f>
        <v>655297.60570851632</v>
      </c>
      <c r="G258">
        <f>'OLD-21'!Y258+'OLD-22'!Y258</f>
        <v>41913.187250736752</v>
      </c>
      <c r="H258">
        <f t="shared" ref="H258:H321" si="73">F258+G258</f>
        <v>697210.79295925307</v>
      </c>
      <c r="I258">
        <f>'OLD-21'!T258+'OLD-22'!T258</f>
        <v>21086.470512706452</v>
      </c>
      <c r="J258">
        <f>'NEW-21'!U258+'NEW-22'!U258</f>
        <v>715505.38357063103</v>
      </c>
      <c r="K258">
        <f>'NEW-21'!Y258+'NEW-22'!Y258</f>
        <v>45150.898689798269</v>
      </c>
      <c r="L258">
        <f t="shared" ref="L258:L321" si="74">J258+K258</f>
        <v>760656.28226042935</v>
      </c>
      <c r="M258">
        <f>'NEW-21'!T258+'NEW-22'!T258</f>
        <v>22253.969275419135</v>
      </c>
      <c r="N258">
        <f>'CUR-21'!U258+'CUR-22'!U258</f>
        <v>756305.24034885503</v>
      </c>
      <c r="O258">
        <f>'CUR-21'!Y258+'CUR-22'!Y258</f>
        <v>47512.384918106574</v>
      </c>
      <c r="P258">
        <f t="shared" ref="P258:P321" si="75">N258+O258</f>
        <v>803817.62526696164</v>
      </c>
      <c r="Q258">
        <f>'CUR-21'!T258+'CUR-22'!T258</f>
        <v>23496.634936870985</v>
      </c>
      <c r="R258">
        <f t="shared" si="60"/>
        <v>23496.634936870985</v>
      </c>
      <c r="S258">
        <f t="shared" ref="S258:S321" si="76">P258</f>
        <v>803817.62526696164</v>
      </c>
      <c r="T258">
        <f t="shared" si="61"/>
        <v>0.99609230460306109</v>
      </c>
      <c r="U258">
        <f t="shared" si="62"/>
        <v>3.9230253851787467E-3</v>
      </c>
      <c r="V258">
        <f t="shared" ref="V258:V321" si="77">R259+T259*V259</f>
        <v>756087.26936349936</v>
      </c>
      <c r="W258">
        <f t="shared" si="63"/>
        <v>0</v>
      </c>
      <c r="X258">
        <f t="shared" si="64"/>
        <v>0</v>
      </c>
      <c r="Y258">
        <f t="shared" si="65"/>
        <v>779583.90430037037</v>
      </c>
      <c r="Z258">
        <f t="shared" si="66"/>
        <v>0</v>
      </c>
      <c r="AA258">
        <f t="shared" si="67"/>
        <v>0</v>
      </c>
      <c r="AB258">
        <f t="shared" si="68"/>
        <v>4509.203563913964</v>
      </c>
      <c r="AC258">
        <f t="shared" si="69"/>
        <v>121.31493481064626</v>
      </c>
      <c r="AD258" t="b">
        <f t="shared" si="70"/>
        <v>1</v>
      </c>
      <c r="AE258" t="b">
        <f>AND(ABS(AA258-(AA257+W258-Z258))&lt;=0.000000000001*(AA257+ABS(W258)+Z258),IF(A258&gt;group!$AJ$65,AA258=0,TRUE))</f>
        <v>1</v>
      </c>
      <c r="AF258" t="b">
        <f t="shared" si="71"/>
        <v>1</v>
      </c>
      <c r="AG258" t="b">
        <f>IF(S258&gt;0,IF(group!$AJ$38&gt;0,ABS(AB258/S258-group!$AJ$38/S2)&lt;=0.000000000001*MAX(ABS(AB258/S258),ABS(group!$AJ$38/S2)),TRUE),AB258=0)</f>
        <v>1</v>
      </c>
    </row>
    <row r="259" spans="1:33" x14ac:dyDescent="0.35">
      <c r="A259">
        <v>257</v>
      </c>
      <c r="B259">
        <f>'REC-21'!U259+'REC-22'!U259</f>
        <v>878415.9017017252</v>
      </c>
      <c r="C259">
        <f>'REC-21'!Y259+'REC-22'!Y259</f>
        <v>54138.457544749603</v>
      </c>
      <c r="D259">
        <f t="shared" si="72"/>
        <v>932554.35924647481</v>
      </c>
      <c r="E259">
        <f>'REC-21'!T259+'REC-22'!T259</f>
        <v>26057.78798438844</v>
      </c>
      <c r="F259">
        <f>'OLD-21'!U259+'OLD-22'!U259</f>
        <v>636926.19387548487</v>
      </c>
      <c r="G259">
        <f>'OLD-21'!Y259+'OLD-22'!Y259</f>
        <v>40893.857583345831</v>
      </c>
      <c r="H259">
        <f t="shared" si="73"/>
        <v>677820.05145883071</v>
      </c>
      <c r="I259">
        <f>'OLD-21'!T259+'OLD-22'!T259</f>
        <v>20627.746438179922</v>
      </c>
      <c r="J259">
        <f>'NEW-21'!U259+'NEW-22'!U259</f>
        <v>696181.52472545323</v>
      </c>
      <c r="K259">
        <f>'NEW-21'!Y259+'NEW-22'!Y259</f>
        <v>44097.736012976544</v>
      </c>
      <c r="L259">
        <f t="shared" si="74"/>
        <v>740279.26073842973</v>
      </c>
      <c r="M259">
        <f>'NEW-21'!T259+'NEW-22'!T259</f>
        <v>21790.791316999905</v>
      </c>
      <c r="N259">
        <f>'CUR-21'!U259+'CUR-22'!U259</f>
        <v>736202.78636593744</v>
      </c>
      <c r="O259">
        <f>'CUR-21'!Y259+'CUR-22'!Y259</f>
        <v>46425.185440205554</v>
      </c>
      <c r="P259">
        <f t="shared" si="75"/>
        <v>782627.97180614294</v>
      </c>
      <c r="Q259">
        <f>'CUR-21'!T259+'CUR-22'!T259</f>
        <v>23009.995506165564</v>
      </c>
      <c r="R259">
        <f t="shared" ref="R259:R322" si="78">Q259</f>
        <v>23009.995506165564</v>
      </c>
      <c r="S259">
        <f t="shared" si="76"/>
        <v>782627.97180614294</v>
      </c>
      <c r="T259">
        <f t="shared" ref="T259:T322" si="79">INDEX(d_L,MATCH(A259,curve_t,0))</f>
        <v>0.99609256405792723</v>
      </c>
      <c r="U259">
        <f t="shared" ref="U259:U322" si="80">INDEX(j_L,MATCH(A259,curve_t,0))</f>
        <v>3.9227638906915718E-3</v>
      </c>
      <c r="V259">
        <f t="shared" si="77"/>
        <v>735952.96291630797</v>
      </c>
      <c r="W259">
        <f t="shared" ref="W259:W322" si="81">U259*AA258</f>
        <v>0</v>
      </c>
      <c r="X259">
        <f t="shared" ref="X259:X322" si="82">AA258+W259</f>
        <v>0</v>
      </c>
      <c r="Y259">
        <f t="shared" ref="Y259:Y322" si="83">R259+V259</f>
        <v>758962.95842247352</v>
      </c>
      <c r="Z259">
        <f t="shared" ref="Z259:Z322" si="84">IF(Y259&gt;0,X259*(R259/Y259),X259)</f>
        <v>0</v>
      </c>
      <c r="AA259">
        <f t="shared" ref="AA259:AA322" si="85">X259-Z259</f>
        <v>0</v>
      </c>
      <c r="AB259">
        <f t="shared" ref="AB259:AB322" si="86">IF(S258&gt;0,AB258*(S259/S258),0)</f>
        <v>4390.3352312223387</v>
      </c>
      <c r="AC259">
        <f t="shared" ref="AC259:AC322" si="87">AB258-AB259</f>
        <v>118.86833269162526</v>
      </c>
      <c r="AD259" t="b">
        <f t="shared" ref="AD259:AD322" si="88">AND(AA259&gt;=0,AB259&gt;=0)</f>
        <v>1</v>
      </c>
      <c r="AE259" t="b">
        <f>AND(ABS(AA259-(AA258+W259-Z259))&lt;=0.000000000001*(AA258+ABS(W259)+Z259),IF(A259&gt;group!$AJ$65,AA259=0,TRUE))</f>
        <v>1</v>
      </c>
      <c r="AF259" t="b">
        <f t="shared" ref="AF259:AF322" si="89">IF(AND(R259&gt;0,V259&gt;0,AA259&gt;0),ABS(Z259/R259-AA259/V259)&lt;=0.000000000001*MAX(ABS(Z259/R259),ABS(AA259/V259)),TRUE)</f>
        <v>1</v>
      </c>
      <c r="AG259" t="b">
        <f>IF(S259&gt;0,IF(group!$AJ$38&gt;0,ABS(AB259/S259-group!$AJ$38/S2)&lt;=0.000000000001*MAX(ABS(AB259/S259),ABS(group!$AJ$38/S2)),TRUE),AB259=0)</f>
        <v>1</v>
      </c>
    </row>
    <row r="260" spans="1:33" x14ac:dyDescent="0.35">
      <c r="A260">
        <v>258</v>
      </c>
      <c r="B260">
        <f>'REC-21'!U260+'REC-22'!U260</f>
        <v>855912.89755407034</v>
      </c>
      <c r="C260">
        <f>'REC-21'!Y260+'REC-22'!Y260</f>
        <v>52963.812070174696</v>
      </c>
      <c r="D260">
        <f t="shared" si="72"/>
        <v>908876.70962424506</v>
      </c>
      <c r="E260">
        <f>'REC-21'!T260+'REC-22'!T260</f>
        <v>25554.81809730344</v>
      </c>
      <c r="F260">
        <f>'OLD-21'!U260+'OLD-22'!U260</f>
        <v>618938.294333942</v>
      </c>
      <c r="G260">
        <f>'OLD-21'!Y260+'OLD-22'!Y260</f>
        <v>39903.999372728118</v>
      </c>
      <c r="H260">
        <f t="shared" si="73"/>
        <v>658842.29370667017</v>
      </c>
      <c r="I260">
        <f>'OLD-21'!T260+'OLD-22'!T260</f>
        <v>20179.097439815378</v>
      </c>
      <c r="J260">
        <f>'NEW-21'!U260+'NEW-22'!U260</f>
        <v>677242.47410339536</v>
      </c>
      <c r="K260">
        <f>'NEW-21'!Y260+'NEW-22'!Y260</f>
        <v>43073.933629716252</v>
      </c>
      <c r="L260">
        <f t="shared" si="74"/>
        <v>720316.40773311164</v>
      </c>
      <c r="M260">
        <f>'NEW-21'!T260+'NEW-22'!T260</f>
        <v>21337.344939873819</v>
      </c>
      <c r="N260">
        <f>'CUR-21'!U260+'CUR-22'!U260</f>
        <v>716497.36281042697</v>
      </c>
      <c r="O260">
        <f>'CUR-21'!Y260+'CUR-22'!Y260</f>
        <v>45367.928058873658</v>
      </c>
      <c r="P260">
        <f t="shared" si="75"/>
        <v>761865.2908693006</v>
      </c>
      <c r="Q260">
        <f>'CUR-21'!T260+'CUR-22'!T260</f>
        <v>22533.530608304056</v>
      </c>
      <c r="R260">
        <f t="shared" si="78"/>
        <v>22533.530608304056</v>
      </c>
      <c r="S260">
        <f t="shared" si="76"/>
        <v>761865.2908693006</v>
      </c>
      <c r="T260">
        <f t="shared" si="79"/>
        <v>0.99609283054952791</v>
      </c>
      <c r="U260">
        <f t="shared" si="80"/>
        <v>3.9224953042946709E-3</v>
      </c>
      <c r="V260">
        <f t="shared" si="77"/>
        <v>716217.81668122462</v>
      </c>
      <c r="W260">
        <f t="shared" si="81"/>
        <v>0</v>
      </c>
      <c r="X260">
        <f t="shared" si="82"/>
        <v>0</v>
      </c>
      <c r="Y260">
        <f t="shared" si="83"/>
        <v>738751.3472895287</v>
      </c>
      <c r="Z260">
        <f t="shared" si="84"/>
        <v>0</v>
      </c>
      <c r="AA260">
        <f t="shared" si="85"/>
        <v>0</v>
      </c>
      <c r="AB260">
        <f t="shared" si="86"/>
        <v>4273.8621010819988</v>
      </c>
      <c r="AC260">
        <f t="shared" si="87"/>
        <v>116.47313014033989</v>
      </c>
      <c r="AD260" t="b">
        <f t="shared" si="88"/>
        <v>1</v>
      </c>
      <c r="AE260" t="b">
        <f>AND(ABS(AA260-(AA259+W260-Z260))&lt;=0.000000000001*(AA259+ABS(W260)+Z260),IF(A260&gt;group!$AJ$65,AA260=0,TRUE))</f>
        <v>1</v>
      </c>
      <c r="AF260" t="b">
        <f t="shared" si="89"/>
        <v>1</v>
      </c>
      <c r="AG260" t="b">
        <f>IF(S260&gt;0,IF(group!$AJ$38&gt;0,ABS(AB260/S260-group!$AJ$38/S2)&lt;=0.000000000001*MAX(ABS(AB260/S260),ABS(group!$AJ$38/S2)),TRUE),AB260=0)</f>
        <v>1</v>
      </c>
    </row>
    <row r="261" spans="1:33" x14ac:dyDescent="0.35">
      <c r="A261">
        <v>259</v>
      </c>
      <c r="B261">
        <f>'REC-21'!U261+'REC-22'!U261</f>
        <v>833822.59253279259</v>
      </c>
      <c r="C261">
        <f>'REC-21'!Y261+'REC-22'!Y261</f>
        <v>51820.362335656755</v>
      </c>
      <c r="D261">
        <f t="shared" si="72"/>
        <v>885642.95486844936</v>
      </c>
      <c r="E261">
        <f>'REC-21'!T261+'REC-22'!T261</f>
        <v>25061.651173382874</v>
      </c>
      <c r="F261">
        <f>'OLD-21'!U261+'OLD-22'!U261</f>
        <v>601325.41683273017</v>
      </c>
      <c r="G261">
        <f>'OLD-21'!Y261+'OLD-22'!Y261</f>
        <v>38943.007219138941</v>
      </c>
      <c r="H261">
        <f t="shared" si="73"/>
        <v>640268.42405186908</v>
      </c>
      <c r="I261">
        <f>'OLD-21'!T261+'OLD-22'!T261</f>
        <v>19740.300144982866</v>
      </c>
      <c r="J261">
        <f>'NEW-21'!U261+'NEW-22'!U261</f>
        <v>658680.07503933902</v>
      </c>
      <c r="K261">
        <f>'NEW-21'!Y261+'NEW-22'!Y261</f>
        <v>42078.918291396141</v>
      </c>
      <c r="L261">
        <f t="shared" si="74"/>
        <v>700758.99333073513</v>
      </c>
      <c r="M261">
        <f>'NEW-21'!T261+'NEW-22'!T261</f>
        <v>20893.423778849712</v>
      </c>
      <c r="N261">
        <f>'CUR-21'!U261+'CUR-22'!U261</f>
        <v>697180.57741099712</v>
      </c>
      <c r="O261">
        <f>'CUR-21'!Y261+'CUR-22'!Y261</f>
        <v>44340.036426057268</v>
      </c>
      <c r="P261">
        <f t="shared" si="75"/>
        <v>741520.61383705435</v>
      </c>
      <c r="Q261">
        <f>'CUR-21'!T261+'CUR-22'!T261</f>
        <v>22067.02551518978</v>
      </c>
      <c r="R261">
        <f t="shared" si="78"/>
        <v>22067.02551518978</v>
      </c>
      <c r="S261">
        <f t="shared" si="76"/>
        <v>741520.61383705435</v>
      </c>
      <c r="T261">
        <f t="shared" si="79"/>
        <v>0.9960931039432086</v>
      </c>
      <c r="U261">
        <f t="shared" si="80"/>
        <v>3.9222197617123644E-3</v>
      </c>
      <c r="V261">
        <f t="shared" si="77"/>
        <v>696873.40311675449</v>
      </c>
      <c r="W261">
        <f t="shared" si="81"/>
        <v>0</v>
      </c>
      <c r="X261">
        <f t="shared" si="82"/>
        <v>0</v>
      </c>
      <c r="Y261">
        <f t="shared" si="83"/>
        <v>718940.42863194423</v>
      </c>
      <c r="Z261">
        <f t="shared" si="84"/>
        <v>0</v>
      </c>
      <c r="AA261">
        <f t="shared" si="85"/>
        <v>0</v>
      </c>
      <c r="AB261">
        <f t="shared" si="86"/>
        <v>4159.7338619182765</v>
      </c>
      <c r="AC261">
        <f t="shared" si="87"/>
        <v>114.12823916372236</v>
      </c>
      <c r="AD261" t="b">
        <f t="shared" si="88"/>
        <v>1</v>
      </c>
      <c r="AE261" t="b">
        <f>AND(ABS(AA261-(AA260+W261-Z261))&lt;=0.000000000001*(AA260+ABS(W261)+Z261),IF(A261&gt;group!$AJ$65,AA261=0,TRUE))</f>
        <v>1</v>
      </c>
      <c r="AF261" t="b">
        <f t="shared" si="89"/>
        <v>1</v>
      </c>
      <c r="AG261" t="b">
        <f>IF(S261&gt;0,IF(group!$AJ$38&gt;0,ABS(AB261/S261-group!$AJ$38/S2)&lt;=0.000000000001*MAX(ABS(AB261/S261),ABS(group!$AJ$38/S2)),TRUE),AB261=0)</f>
        <v>1</v>
      </c>
    </row>
    <row r="262" spans="1:33" x14ac:dyDescent="0.35">
      <c r="A262">
        <v>260</v>
      </c>
      <c r="B262">
        <f>'REC-21'!U262+'REC-22'!U262</f>
        <v>812136.85025800101</v>
      </c>
      <c r="C262">
        <f>'REC-21'!Y262+'REC-22'!Y262</f>
        <v>50707.55145419974</v>
      </c>
      <c r="D262">
        <f t="shared" si="72"/>
        <v>862844.40171220072</v>
      </c>
      <c r="E262">
        <f>'REC-21'!T262+'REC-22'!T262</f>
        <v>24578.094334906484</v>
      </c>
      <c r="F262">
        <f>'OLD-21'!U262+'OLD-22'!U262</f>
        <v>584079.25951436581</v>
      </c>
      <c r="G262">
        <f>'OLD-21'!Y262+'OLD-22'!Y262</f>
        <v>38010.289387751669</v>
      </c>
      <c r="H262">
        <f t="shared" si="73"/>
        <v>622089.54890211753</v>
      </c>
      <c r="I262">
        <f>'OLD-21'!T262+'OLD-22'!T262</f>
        <v>19311.13617861722</v>
      </c>
      <c r="J262">
        <f>'NEW-21'!U262+'NEW-22'!U262</f>
        <v>640486.34398864</v>
      </c>
      <c r="K262">
        <f>'NEW-21'!Y262+'NEW-22'!Y262</f>
        <v>41112.129154332455</v>
      </c>
      <c r="L262">
        <f t="shared" si="74"/>
        <v>681598.47314297245</v>
      </c>
      <c r="M262">
        <f>'NEW-21'!T262+'NEW-22'!T262</f>
        <v>20458.82588402279</v>
      </c>
      <c r="N262">
        <f>'CUR-21'!U262+'CUR-22'!U262</f>
        <v>678244.21519938414</v>
      </c>
      <c r="O262">
        <f>'CUR-21'!Y262+'CUR-22'!Y262</f>
        <v>43340.946683392511</v>
      </c>
      <c r="P262">
        <f t="shared" si="75"/>
        <v>721585.16188277665</v>
      </c>
      <c r="Q262">
        <f>'CUR-21'!T262+'CUR-22'!T262</f>
        <v>21610.27007190368</v>
      </c>
      <c r="R262">
        <f t="shared" si="78"/>
        <v>21610.27007190368</v>
      </c>
      <c r="S262">
        <f t="shared" si="76"/>
        <v>721585.16188277665</v>
      </c>
      <c r="T262">
        <f t="shared" si="79"/>
        <v>0.99609338410606629</v>
      </c>
      <c r="U262">
        <f t="shared" si="80"/>
        <v>3.9219373969034965E-3</v>
      </c>
      <c r="V262">
        <f t="shared" si="77"/>
        <v>677911.47277908958</v>
      </c>
      <c r="W262">
        <f t="shared" si="81"/>
        <v>0</v>
      </c>
      <c r="X262">
        <f t="shared" si="82"/>
        <v>0</v>
      </c>
      <c r="Y262">
        <f t="shared" si="83"/>
        <v>699521.74285099329</v>
      </c>
      <c r="Z262">
        <f t="shared" si="84"/>
        <v>0</v>
      </c>
      <c r="AA262">
        <f t="shared" si="85"/>
        <v>0</v>
      </c>
      <c r="AB262">
        <f t="shared" si="86"/>
        <v>4047.9012668434798</v>
      </c>
      <c r="AC262">
        <f t="shared" si="87"/>
        <v>111.8325950747967</v>
      </c>
      <c r="AD262" t="b">
        <f t="shared" si="88"/>
        <v>1</v>
      </c>
      <c r="AE262" t="b">
        <f>AND(ABS(AA262-(AA261+W262-Z262))&lt;=0.000000000001*(AA261+ABS(W262)+Z262),IF(A262&gt;group!$AJ$65,AA262=0,TRUE))</f>
        <v>1</v>
      </c>
      <c r="AF262" t="b">
        <f t="shared" si="89"/>
        <v>1</v>
      </c>
      <c r="AG262" t="b">
        <f>IF(S262&gt;0,IF(group!$AJ$38&gt;0,ABS(AB262/S262-group!$AJ$38/S2)&lt;=0.000000000001*MAX(ABS(AB262/S262),ABS(group!$AJ$38/S2)),TRUE),AB262=0)</f>
        <v>1</v>
      </c>
    </row>
    <row r="263" spans="1:33" x14ac:dyDescent="0.35">
      <c r="A263">
        <v>261</v>
      </c>
      <c r="B263">
        <f>'REC-21'!U263+'REC-22'!U263</f>
        <v>790847.69470726792</v>
      </c>
      <c r="C263">
        <f>'REC-21'!Y263+'REC-22'!Y263</f>
        <v>49528.829854414893</v>
      </c>
      <c r="D263">
        <f t="shared" si="72"/>
        <v>840376.52456168283</v>
      </c>
      <c r="E263">
        <f>'REC-21'!T263+'REC-22'!T263</f>
        <v>24103.958533653655</v>
      </c>
      <c r="F263">
        <f>'OLD-21'!U263+'OLD-22'!U263</f>
        <v>567191.7046841844</v>
      </c>
      <c r="G263">
        <f>'OLD-21'!Y263+'OLD-22'!Y263</f>
        <v>37028.302551835935</v>
      </c>
      <c r="H263">
        <f t="shared" si="73"/>
        <v>604220.00723602029</v>
      </c>
      <c r="I263">
        <f>'OLD-21'!T263+'OLD-22'!T263</f>
        <v>18891.392050438102</v>
      </c>
      <c r="J263">
        <f>'NEW-21'!U263+'NEW-22'!U263</f>
        <v>622653.46680699475</v>
      </c>
      <c r="K263">
        <f>'NEW-21'!Y263+'NEW-22'!Y263</f>
        <v>40092.235013189435</v>
      </c>
      <c r="L263">
        <f t="shared" si="74"/>
        <v>662745.70182018424</v>
      </c>
      <c r="M263">
        <f>'NEW-21'!T263+'NEW-22'!T263</f>
        <v>20033.353625507618</v>
      </c>
      <c r="N263">
        <f>'CUR-21'!U263+'CUR-22'!U263</f>
        <v>659680.23471338744</v>
      </c>
      <c r="O263">
        <f>'CUR-21'!Y263+'CUR-22'!Y263</f>
        <v>42290.038455308531</v>
      </c>
      <c r="P263">
        <f t="shared" si="75"/>
        <v>701970.27316869597</v>
      </c>
      <c r="Q263">
        <f>'CUR-21'!T263+'CUR-22'!T263</f>
        <v>21163.058598456388</v>
      </c>
      <c r="R263">
        <f t="shared" si="78"/>
        <v>21163.058598456388</v>
      </c>
      <c r="S263">
        <f t="shared" si="76"/>
        <v>701970.27316869597</v>
      </c>
      <c r="T263">
        <f t="shared" si="79"/>
        <v>0.99609367090693035</v>
      </c>
      <c r="U263">
        <f t="shared" si="80"/>
        <v>3.9216483420811965E-3</v>
      </c>
      <c r="V263">
        <f t="shared" si="77"/>
        <v>659323.95051026903</v>
      </c>
      <c r="W263">
        <f t="shared" si="81"/>
        <v>0</v>
      </c>
      <c r="X263">
        <f t="shared" si="82"/>
        <v>0</v>
      </c>
      <c r="Y263">
        <f t="shared" si="83"/>
        <v>680487.00910872547</v>
      </c>
      <c r="Z263">
        <f t="shared" si="84"/>
        <v>0</v>
      </c>
      <c r="AA263">
        <f t="shared" si="85"/>
        <v>0</v>
      </c>
      <c r="AB263">
        <f t="shared" si="86"/>
        <v>3937.8669464764271</v>
      </c>
      <c r="AC263">
        <f t="shared" si="87"/>
        <v>110.03432036705271</v>
      </c>
      <c r="AD263" t="b">
        <f t="shared" si="88"/>
        <v>1</v>
      </c>
      <c r="AE263" t="b">
        <f>AND(ABS(AA263-(AA262+W263-Z263))&lt;=0.000000000001*(AA262+ABS(W263)+Z263),IF(A263&gt;group!$AJ$65,AA263=0,TRUE))</f>
        <v>1</v>
      </c>
      <c r="AF263" t="b">
        <f t="shared" si="89"/>
        <v>1</v>
      </c>
      <c r="AG263" t="b">
        <f>IF(S263&gt;0,IF(group!$AJ$38&gt;0,ABS(AB263/S263-group!$AJ$38/S2)&lt;=0.000000000001*MAX(ABS(AB263/S263),ABS(group!$AJ$38/S2)),TRUE),AB263=0)</f>
        <v>1</v>
      </c>
    </row>
    <row r="264" spans="1:33" x14ac:dyDescent="0.35">
      <c r="A264">
        <v>262</v>
      </c>
      <c r="B264">
        <f>'REC-21'!U264+'REC-22'!U264</f>
        <v>769981.48064348078</v>
      </c>
      <c r="C264">
        <f>'REC-21'!Y264+'REC-22'!Y264</f>
        <v>48382.319573011933</v>
      </c>
      <c r="D264">
        <f t="shared" si="72"/>
        <v>818363.80021649273</v>
      </c>
      <c r="E264">
        <f>'REC-21'!T264+'REC-22'!T264</f>
        <v>23605.302951363534</v>
      </c>
      <c r="F264">
        <f>'OLD-21'!U264+'OLD-22'!U264</f>
        <v>550683.75026607036</v>
      </c>
      <c r="G264">
        <f>'OLD-21'!Y264+'OLD-22'!Y264</f>
        <v>36075.832655284728</v>
      </c>
      <c r="H264">
        <f t="shared" si="73"/>
        <v>586759.58292135503</v>
      </c>
      <c r="I264">
        <f>'OLD-21'!T264+'OLD-22'!T264</f>
        <v>18452.285145960319</v>
      </c>
      <c r="J264">
        <f>'NEW-21'!U264+'NEW-22'!U264</f>
        <v>605203.50096881087</v>
      </c>
      <c r="K264">
        <f>'NEW-21'!Y264+'NEW-22'!Y264</f>
        <v>39101.875120535682</v>
      </c>
      <c r="L264">
        <f t="shared" si="74"/>
        <v>644305.3760893466</v>
      </c>
      <c r="M264">
        <f>'NEW-21'!T264+'NEW-22'!T264</f>
        <v>19587.486026141018</v>
      </c>
      <c r="N264">
        <f>'CUR-21'!U264+'CUR-22'!U264</f>
        <v>641510.51242772164</v>
      </c>
      <c r="O264">
        <f>'CUR-21'!Y264+'CUR-22'!Y264</f>
        <v>41269.175493402217</v>
      </c>
      <c r="P264">
        <f t="shared" si="75"/>
        <v>682779.68792112381</v>
      </c>
      <c r="Q264">
        <f>'CUR-21'!T264+'CUR-22'!T264</f>
        <v>20695.862219566385</v>
      </c>
      <c r="R264">
        <f t="shared" si="78"/>
        <v>20695.862219566385</v>
      </c>
      <c r="S264">
        <f t="shared" si="76"/>
        <v>682779.68792112381</v>
      </c>
      <c r="T264">
        <f t="shared" si="79"/>
        <v>0.99609396421633867</v>
      </c>
      <c r="U264">
        <f t="shared" si="80"/>
        <v>3.9213527277361937E-3</v>
      </c>
      <c r="V264">
        <f t="shared" si="77"/>
        <v>641132.37428673042</v>
      </c>
      <c r="W264">
        <f t="shared" si="81"/>
        <v>0</v>
      </c>
      <c r="X264">
        <f t="shared" si="82"/>
        <v>0</v>
      </c>
      <c r="Y264">
        <f t="shared" si="83"/>
        <v>661828.23650629679</v>
      </c>
      <c r="Z264">
        <f t="shared" si="84"/>
        <v>0</v>
      </c>
      <c r="AA264">
        <f t="shared" si="85"/>
        <v>0</v>
      </c>
      <c r="AB264">
        <f t="shared" si="86"/>
        <v>3830.2128559565685</v>
      </c>
      <c r="AC264">
        <f t="shared" si="87"/>
        <v>107.65409051985853</v>
      </c>
      <c r="AD264" t="b">
        <f t="shared" si="88"/>
        <v>1</v>
      </c>
      <c r="AE264" t="b">
        <f>AND(ABS(AA264-(AA263+W264-Z264))&lt;=0.000000000001*(AA263+ABS(W264)+Z264),IF(A264&gt;group!$AJ$65,AA264=0,TRUE))</f>
        <v>1</v>
      </c>
      <c r="AF264" t="b">
        <f t="shared" si="89"/>
        <v>1</v>
      </c>
      <c r="AG264" t="b">
        <f>IF(S264&gt;0,IF(group!$AJ$38&gt;0,ABS(AB264/S264-group!$AJ$38/S2)&lt;=0.000000000001*MAX(ABS(AB264/S264),ABS(group!$AJ$38/S2)),TRUE),AB264=0)</f>
        <v>1</v>
      </c>
    </row>
    <row r="265" spans="1:33" x14ac:dyDescent="0.35">
      <c r="A265">
        <v>263</v>
      </c>
      <c r="B265">
        <f>'REC-21'!U265+'REC-22'!U265</f>
        <v>749529.12286467373</v>
      </c>
      <c r="C265">
        <f>'REC-21'!Y265+'REC-22'!Y265</f>
        <v>47267.377468036924</v>
      </c>
      <c r="D265">
        <f t="shared" si="72"/>
        <v>796796.50033271068</v>
      </c>
      <c r="E265">
        <f>'REC-21'!T265+'REC-22'!T265</f>
        <v>23117.233828482567</v>
      </c>
      <c r="F265">
        <f>'OLD-21'!U265+'OLD-22'!U265</f>
        <v>534546.25980130921</v>
      </c>
      <c r="G265">
        <f>'OLD-21'!Y265+'OLD-22'!Y265</f>
        <v>35152.207735055825</v>
      </c>
      <c r="H265">
        <f t="shared" si="73"/>
        <v>569698.46753636503</v>
      </c>
      <c r="I265">
        <f>'OLD-21'!T265+'OLD-22'!T265</f>
        <v>18023.652353512567</v>
      </c>
      <c r="J265">
        <f>'NEW-21'!U265+'NEW-22'!U265</f>
        <v>588127.61919203226</v>
      </c>
      <c r="K265">
        <f>'NEW-21'!Y265+'NEW-22'!Y265</f>
        <v>38140.409266002476</v>
      </c>
      <c r="L265">
        <f t="shared" si="74"/>
        <v>626268.02845803474</v>
      </c>
      <c r="M265">
        <f>'NEW-21'!T265+'NEW-22'!T265</f>
        <v>19151.79777380007</v>
      </c>
      <c r="N265">
        <f>'CUR-21'!U265+'CUR-22'!U265</f>
        <v>623726.01271810266</v>
      </c>
      <c r="O265">
        <f>'CUR-21'!Y265+'CUR-22'!Y265</f>
        <v>40277.716441355529</v>
      </c>
      <c r="P265">
        <f t="shared" si="75"/>
        <v>664003.72915945819</v>
      </c>
      <c r="Q265">
        <f>'CUR-21'!T265+'CUR-22'!T265</f>
        <v>20239.247874108529</v>
      </c>
      <c r="R265">
        <f t="shared" si="78"/>
        <v>20239.247874108529</v>
      </c>
      <c r="S265">
        <f t="shared" si="76"/>
        <v>664003.72915945819</v>
      </c>
      <c r="T265">
        <f t="shared" si="79"/>
        <v>0.99609426390652145</v>
      </c>
      <c r="U265">
        <f t="shared" si="80"/>
        <v>3.9210506826541369E-3</v>
      </c>
      <c r="V265">
        <f t="shared" si="77"/>
        <v>623327.67982979736</v>
      </c>
      <c r="W265">
        <f t="shared" si="81"/>
        <v>0</v>
      </c>
      <c r="X265">
        <f t="shared" si="82"/>
        <v>0</v>
      </c>
      <c r="Y265">
        <f t="shared" si="83"/>
        <v>643566.92770390585</v>
      </c>
      <c r="Z265">
        <f t="shared" si="84"/>
        <v>0</v>
      </c>
      <c r="AA265">
        <f t="shared" si="85"/>
        <v>0</v>
      </c>
      <c r="AB265">
        <f t="shared" si="86"/>
        <v>3724.8847099907648</v>
      </c>
      <c r="AC265">
        <f t="shared" si="87"/>
        <v>105.32814596580374</v>
      </c>
      <c r="AD265" t="b">
        <f t="shared" si="88"/>
        <v>1</v>
      </c>
      <c r="AE265" t="b">
        <f>AND(ABS(AA265-(AA264+W265-Z265))&lt;=0.000000000001*(AA264+ABS(W265)+Z265),IF(A265&gt;group!$AJ$65,AA265=0,TRUE))</f>
        <v>1</v>
      </c>
      <c r="AF265" t="b">
        <f t="shared" si="89"/>
        <v>1</v>
      </c>
      <c r="AG265" t="b">
        <f>IF(S265&gt;0,IF(group!$AJ$38&gt;0,ABS(AB265/S265-group!$AJ$38/S2)&lt;=0.000000000001*MAX(ABS(AB265/S265),ABS(group!$AJ$38/S2)),TRUE),AB265=0)</f>
        <v>1</v>
      </c>
    </row>
    <row r="266" spans="1:33" x14ac:dyDescent="0.35">
      <c r="A266">
        <v>264</v>
      </c>
      <c r="B266">
        <f>'REC-21'!U266+'REC-22'!U266</f>
        <v>729481.73449717648</v>
      </c>
      <c r="C266">
        <f>'REC-21'!Y266+'REC-22'!Y266</f>
        <v>46089.662210692572</v>
      </c>
      <c r="D266">
        <f t="shared" si="72"/>
        <v>775571.39670786902</v>
      </c>
      <c r="E266">
        <f>'REC-21'!T266+'REC-22'!T266</f>
        <v>22639.520910449435</v>
      </c>
      <c r="F266">
        <f>'OLD-21'!U266+'OLD-22'!U266</f>
        <v>518770.32083323493</v>
      </c>
      <c r="G266">
        <f>'OLD-21'!Y266+'OLD-22'!Y266</f>
        <v>34175.396411170244</v>
      </c>
      <c r="H266">
        <f t="shared" si="73"/>
        <v>552945.71724440518</v>
      </c>
      <c r="I266">
        <f>'OLD-21'!T266+'OLD-22'!T266</f>
        <v>17605.237618694104</v>
      </c>
      <c r="J266">
        <f>'NEW-21'!U266+'NEW-22'!U266</f>
        <v>571417.20123481366</v>
      </c>
      <c r="K266">
        <f>'NEW-21'!Y266+'NEW-22'!Y266</f>
        <v>37124.571132800855</v>
      </c>
      <c r="L266">
        <f t="shared" si="74"/>
        <v>608541.77236761455</v>
      </c>
      <c r="M266">
        <f>'NEW-21'!T266+'NEW-22'!T266</f>
        <v>18726.050814460606</v>
      </c>
      <c r="N266">
        <f>'CUR-21'!U266+'CUR-22'!U266</f>
        <v>606317.9104240319</v>
      </c>
      <c r="O266">
        <f>'CUR-21'!Y266+'CUR-22'!Y266</f>
        <v>39223.360593521866</v>
      </c>
      <c r="P266">
        <f t="shared" si="75"/>
        <v>645541.27101755375</v>
      </c>
      <c r="Q266">
        <f>'CUR-21'!T266+'CUR-22'!T266</f>
        <v>19792.969905357248</v>
      </c>
      <c r="R266">
        <f t="shared" si="78"/>
        <v>19792.969905357248</v>
      </c>
      <c r="S266">
        <f t="shared" si="76"/>
        <v>645541.27101755375</v>
      </c>
      <c r="T266">
        <f t="shared" si="79"/>
        <v>0.99609456985138256</v>
      </c>
      <c r="U266">
        <f t="shared" si="80"/>
        <v>3.920742333933358E-3</v>
      </c>
      <c r="V266">
        <f t="shared" si="77"/>
        <v>605901.01401163905</v>
      </c>
      <c r="W266">
        <f t="shared" si="81"/>
        <v>0</v>
      </c>
      <c r="X266">
        <f t="shared" si="82"/>
        <v>0</v>
      </c>
      <c r="Y266">
        <f t="shared" si="83"/>
        <v>625693.98391699628</v>
      </c>
      <c r="Z266">
        <f t="shared" si="84"/>
        <v>0</v>
      </c>
      <c r="AA266">
        <f t="shared" si="85"/>
        <v>0</v>
      </c>
      <c r="AB266">
        <f t="shared" si="86"/>
        <v>3621.3152193063092</v>
      </c>
      <c r="AC266">
        <f t="shared" si="87"/>
        <v>103.56949068445556</v>
      </c>
      <c r="AD266" t="b">
        <f t="shared" si="88"/>
        <v>1</v>
      </c>
      <c r="AE266" t="b">
        <f>AND(ABS(AA266-(AA265+W266-Z266))&lt;=0.000000000001*(AA265+ABS(W266)+Z266),IF(A266&gt;group!$AJ$65,AA266=0,TRUE))</f>
        <v>1</v>
      </c>
      <c r="AF266" t="b">
        <f t="shared" si="89"/>
        <v>1</v>
      </c>
      <c r="AG266" t="b">
        <f>IF(S266&gt;0,IF(group!$AJ$38&gt;0,ABS(AB266/S266-group!$AJ$38/S2)&lt;=0.000000000001*MAX(ABS(AB266/S266),ABS(group!$AJ$38/S2)),TRUE),AB266=0)</f>
        <v>1</v>
      </c>
    </row>
    <row r="267" spans="1:33" x14ac:dyDescent="0.35">
      <c r="A267">
        <v>265</v>
      </c>
      <c r="B267">
        <f>'REC-21'!U267+'REC-22'!U267</f>
        <v>709569.14630920906</v>
      </c>
      <c r="C267">
        <f>'REC-21'!Y267+'REC-22'!Y267</f>
        <v>44950.765819142573</v>
      </c>
      <c r="D267">
        <f t="shared" si="72"/>
        <v>754519.91212835163</v>
      </c>
      <c r="E267">
        <f>'REC-21'!T267+'REC-22'!T267</f>
        <v>22432.605927796321</v>
      </c>
      <c r="F267">
        <f>'OLD-21'!U267+'OLD-22'!U267</f>
        <v>503138.47636436007</v>
      </c>
      <c r="G267">
        <f>'OLD-21'!Y267+'OLD-22'!Y267</f>
        <v>33233.023754375987</v>
      </c>
      <c r="H267">
        <f t="shared" si="73"/>
        <v>536371.50011873606</v>
      </c>
      <c r="I267">
        <f>'OLD-21'!T267+'OLD-22'!T267</f>
        <v>17404.931205317185</v>
      </c>
      <c r="J267">
        <f>'NEW-21'!U267+'NEW-22'!U267</f>
        <v>554844.35569104995</v>
      </c>
      <c r="K267">
        <f>'NEW-21'!Y267+'NEW-22'!Y267</f>
        <v>36143.375138659001</v>
      </c>
      <c r="L267">
        <f t="shared" si="74"/>
        <v>590987.73082970898</v>
      </c>
      <c r="M267">
        <f>'NEW-21'!T267+'NEW-22'!T267</f>
        <v>18528.825524068146</v>
      </c>
      <c r="N267">
        <f>'CUR-21'!U267+'CUR-22'!U267</f>
        <v>588980.22121737921</v>
      </c>
      <c r="O267">
        <f>'CUR-21'!Y267+'CUR-22'!Y267</f>
        <v>38204.63120761048</v>
      </c>
      <c r="P267">
        <f t="shared" si="75"/>
        <v>627184.85242498969</v>
      </c>
      <c r="Q267">
        <f>'CUR-21'!T267+'CUR-22'!T267</f>
        <v>19653.092853308983</v>
      </c>
      <c r="R267">
        <f t="shared" si="78"/>
        <v>19653.092853308983</v>
      </c>
      <c r="S267">
        <f t="shared" si="76"/>
        <v>627184.85242498969</v>
      </c>
      <c r="T267">
        <f t="shared" si="79"/>
        <v>0.99609488192647777</v>
      </c>
      <c r="U267">
        <f t="shared" si="80"/>
        <v>3.9204278070072984E-3</v>
      </c>
      <c r="V267">
        <f t="shared" si="77"/>
        <v>588546.26381023938</v>
      </c>
      <c r="W267">
        <f t="shared" si="81"/>
        <v>0</v>
      </c>
      <c r="X267">
        <f t="shared" si="82"/>
        <v>0</v>
      </c>
      <c r="Y267">
        <f t="shared" si="83"/>
        <v>608199.35666354839</v>
      </c>
      <c r="Z267">
        <f t="shared" si="84"/>
        <v>0</v>
      </c>
      <c r="AA267">
        <f t="shared" si="85"/>
        <v>0</v>
      </c>
      <c r="AB267">
        <f t="shared" si="86"/>
        <v>3518.3405823533112</v>
      </c>
      <c r="AC267">
        <f t="shared" si="87"/>
        <v>102.97463695299803</v>
      </c>
      <c r="AD267" t="b">
        <f t="shared" si="88"/>
        <v>1</v>
      </c>
      <c r="AE267" t="b">
        <f>AND(ABS(AA267-(AA266+W267-Z267))&lt;=0.000000000001*(AA266+ABS(W267)+Z267),IF(A267&gt;group!$AJ$65,AA267=0,TRUE))</f>
        <v>1</v>
      </c>
      <c r="AF267" t="b">
        <f t="shared" si="89"/>
        <v>1</v>
      </c>
      <c r="AG267" t="b">
        <f>IF(S267&gt;0,IF(group!$AJ$38&gt;0,ABS(AB267/S267-group!$AJ$38/S2)&lt;=0.000000000001*MAX(ABS(AB267/S267),ABS(group!$AJ$38/S2)),TRUE),AB267=0)</f>
        <v>1</v>
      </c>
    </row>
    <row r="268" spans="1:33" x14ac:dyDescent="0.35">
      <c r="A268">
        <v>266</v>
      </c>
      <c r="B268">
        <f>'REC-21'!U268+'REC-22'!U268</f>
        <v>690074.45114548667</v>
      </c>
      <c r="C268">
        <f>'REC-21'!Y268+'REC-22'!Y268</f>
        <v>43843.789248900284</v>
      </c>
      <c r="D268">
        <f t="shared" si="72"/>
        <v>733918.24039438693</v>
      </c>
      <c r="E268">
        <f>'REC-21'!T268+'REC-22'!T268</f>
        <v>21944.09834245377</v>
      </c>
      <c r="F268">
        <f>'OLD-21'!U268+'OLD-22'!U268</f>
        <v>487879.09605730488</v>
      </c>
      <c r="G268">
        <f>'OLD-21'!Y268+'OLD-22'!Y268</f>
        <v>32319.731867976334</v>
      </c>
      <c r="H268">
        <f t="shared" si="73"/>
        <v>520198.82792528119</v>
      </c>
      <c r="I268">
        <f>'OLD-21'!T268+'OLD-22'!T268</f>
        <v>16977.586628922312</v>
      </c>
      <c r="J268">
        <f>'NEW-21'!U268+'NEW-22'!U268</f>
        <v>538648.17691113194</v>
      </c>
      <c r="K268">
        <f>'NEW-21'!Y268+'NEW-22'!Y268</f>
        <v>35191.338280952012</v>
      </c>
      <c r="L268">
        <f t="shared" si="74"/>
        <v>573839.51519208401</v>
      </c>
      <c r="M268">
        <f>'NEW-21'!T268+'NEW-22'!T268</f>
        <v>18093.853472680359</v>
      </c>
      <c r="N268">
        <f>'CUR-21'!U268+'CUR-22'!U268</f>
        <v>572033.6478046847</v>
      </c>
      <c r="O268">
        <f>'CUR-21'!Y268+'CUR-22'!Y268</f>
        <v>37215.819656498177</v>
      </c>
      <c r="P268">
        <f t="shared" si="75"/>
        <v>609249.46746118285</v>
      </c>
      <c r="Q268">
        <f>'CUR-21'!T268+'CUR-22'!T268</f>
        <v>19194.068846200684</v>
      </c>
      <c r="R268">
        <f t="shared" si="78"/>
        <v>19194.068846200684</v>
      </c>
      <c r="S268">
        <f t="shared" si="76"/>
        <v>609249.46746118285</v>
      </c>
      <c r="T268">
        <f t="shared" si="79"/>
        <v>0.99609520000899798</v>
      </c>
      <c r="U268">
        <f t="shared" si="80"/>
        <v>3.9201072256616065E-3</v>
      </c>
      <c r="V268">
        <f t="shared" si="77"/>
        <v>571584.11661746341</v>
      </c>
      <c r="W268">
        <f t="shared" si="81"/>
        <v>0</v>
      </c>
      <c r="X268">
        <f t="shared" si="82"/>
        <v>0</v>
      </c>
      <c r="Y268">
        <f t="shared" si="83"/>
        <v>590778.18546366412</v>
      </c>
      <c r="Z268">
        <f t="shared" si="84"/>
        <v>0</v>
      </c>
      <c r="AA268">
        <f t="shared" si="85"/>
        <v>0</v>
      </c>
      <c r="AB268">
        <f t="shared" si="86"/>
        <v>3417.7278323254586</v>
      </c>
      <c r="AC268">
        <f t="shared" si="87"/>
        <v>100.6127500278526</v>
      </c>
      <c r="AD268" t="b">
        <f t="shared" si="88"/>
        <v>1</v>
      </c>
      <c r="AE268" t="b">
        <f>AND(ABS(AA268-(AA267+W268-Z268))&lt;=0.000000000001*(AA267+ABS(W268)+Z268),IF(A268&gt;group!$AJ$65,AA268=0,TRUE))</f>
        <v>1</v>
      </c>
      <c r="AF268" t="b">
        <f t="shared" si="89"/>
        <v>1</v>
      </c>
      <c r="AG268" t="b">
        <f>IF(S268&gt;0,IF(group!$AJ$38&gt;0,ABS(AB268/S268-group!$AJ$38/S2)&lt;=0.000000000001*MAX(ABS(AB268/S268),ABS(group!$AJ$38/S2)),TRUE),AB268=0)</f>
        <v>1</v>
      </c>
    </row>
    <row r="269" spans="1:33" x14ac:dyDescent="0.35">
      <c r="A269">
        <v>267</v>
      </c>
      <c r="B269">
        <f>'REC-21'!U269+'REC-22'!U269</f>
        <v>670988.39179249865</v>
      </c>
      <c r="C269">
        <f>'REC-21'!Y269+'REC-22'!Y269</f>
        <v>42768.071370199315</v>
      </c>
      <c r="D269">
        <f t="shared" si="72"/>
        <v>713756.46316269797</v>
      </c>
      <c r="E269">
        <f>'REC-21'!T269+'REC-22'!T269</f>
        <v>21466.330871059959</v>
      </c>
      <c r="F269">
        <f>'OLD-21'!U269+'OLD-22'!U269</f>
        <v>472982.89948222326</v>
      </c>
      <c r="G269">
        <f>'OLD-21'!Y269+'OLD-22'!Y269</f>
        <v>31434.83195380164</v>
      </c>
      <c r="H269">
        <f t="shared" si="73"/>
        <v>504417.73143602489</v>
      </c>
      <c r="I269">
        <f>'OLD-21'!T269+'OLD-22'!T269</f>
        <v>16560.833401837295</v>
      </c>
      <c r="J269">
        <f>'NEW-21'!U269+'NEW-22'!U269</f>
        <v>522819.68758982222</v>
      </c>
      <c r="K269">
        <f>'NEW-21'!Y269+'NEW-22'!Y269</f>
        <v>34267.803559994849</v>
      </c>
      <c r="L269">
        <f t="shared" si="74"/>
        <v>557087.49114981713</v>
      </c>
      <c r="M269">
        <f>'NEW-21'!T269+'NEW-22'!T269</f>
        <v>17669.187352996603</v>
      </c>
      <c r="N269">
        <f>'CUR-21'!U269+'CUR-22'!U269</f>
        <v>555468.90321627131</v>
      </c>
      <c r="O269">
        <f>'CUR-21'!Y269+'CUR-22'!Y269</f>
        <v>36256.259673189379</v>
      </c>
      <c r="P269">
        <f t="shared" si="75"/>
        <v>591725.16288946068</v>
      </c>
      <c r="Q269">
        <f>'CUR-21'!T269+'CUR-22'!T269</f>
        <v>18745.865325083403</v>
      </c>
      <c r="R269">
        <f t="shared" si="78"/>
        <v>18745.865325083403</v>
      </c>
      <c r="S269">
        <f t="shared" si="76"/>
        <v>591725.16288946068</v>
      </c>
      <c r="T269">
        <f t="shared" si="79"/>
        <v>0.99609552397775269</v>
      </c>
      <c r="U269">
        <f t="shared" si="80"/>
        <v>3.9197807120499029E-3</v>
      </c>
      <c r="V269">
        <f t="shared" si="77"/>
        <v>555005.25600667938</v>
      </c>
      <c r="W269">
        <f t="shared" si="81"/>
        <v>0</v>
      </c>
      <c r="X269">
        <f t="shared" si="82"/>
        <v>0</v>
      </c>
      <c r="Y269">
        <f t="shared" si="83"/>
        <v>573751.12133176276</v>
      </c>
      <c r="Z269">
        <f t="shared" si="84"/>
        <v>0</v>
      </c>
      <c r="AA269">
        <f t="shared" si="85"/>
        <v>0</v>
      </c>
      <c r="AB269">
        <f t="shared" si="86"/>
        <v>3319.4211342063682</v>
      </c>
      <c r="AC269">
        <f t="shared" si="87"/>
        <v>98.30669811909047</v>
      </c>
      <c r="AD269" t="b">
        <f t="shared" si="88"/>
        <v>1</v>
      </c>
      <c r="AE269" t="b">
        <f>AND(ABS(AA269-(AA268+W269-Z269))&lt;=0.000000000001*(AA268+ABS(W269)+Z269),IF(A269&gt;group!$AJ$65,AA269=0,TRUE))</f>
        <v>1</v>
      </c>
      <c r="AF269" t="b">
        <f t="shared" si="89"/>
        <v>1</v>
      </c>
      <c r="AG269" t="b">
        <f>IF(S269&gt;0,IF(group!$AJ$38&gt;0,ABS(AB269/S269-group!$AJ$38/S2)&lt;=0.000000000001*MAX(ABS(AB269/S269),ABS(group!$AJ$38/S2)),TRUE),AB269=0)</f>
        <v>1</v>
      </c>
    </row>
    <row r="270" spans="1:33" x14ac:dyDescent="0.35">
      <c r="A270">
        <v>268</v>
      </c>
      <c r="B270">
        <f>'REC-21'!U270+'REC-22'!U270</f>
        <v>652301.91674859263</v>
      </c>
      <c r="C270">
        <f>'REC-21'!Y270+'REC-22'!Y270</f>
        <v>41722.965977335902</v>
      </c>
      <c r="D270">
        <f t="shared" si="72"/>
        <v>694024.88272592856</v>
      </c>
      <c r="E270">
        <f>'REC-21'!T270+'REC-22'!T270</f>
        <v>20999.065160999904</v>
      </c>
      <c r="F270">
        <f>'OLD-21'!U270+'OLD-22'!U270</f>
        <v>458440.83853726048</v>
      </c>
      <c r="G270">
        <f>'OLD-21'!Y270+'OLD-22'!Y270</f>
        <v>30577.652643701622</v>
      </c>
      <c r="H270">
        <f t="shared" si="73"/>
        <v>489018.49118096213</v>
      </c>
      <c r="I270">
        <f>'OLD-21'!T270+'OLD-22'!T270</f>
        <v>16154.406576974674</v>
      </c>
      <c r="J270">
        <f>'NEW-21'!U270+'NEW-22'!U270</f>
        <v>507350.12523554009</v>
      </c>
      <c r="K270">
        <f>'NEW-21'!Y270+'NEW-22'!Y270</f>
        <v>33372.129889114585</v>
      </c>
      <c r="L270">
        <f t="shared" si="74"/>
        <v>540722.25512465462</v>
      </c>
      <c r="M270">
        <f>'NEW-21'!T270+'NEW-22'!T270</f>
        <v>17254.580743451501</v>
      </c>
      <c r="N270">
        <f>'CUR-21'!U270+'CUR-22'!U270</f>
        <v>539276.92162920325</v>
      </c>
      <c r="O270">
        <f>'CUR-21'!Y270+'CUR-22'!Y270</f>
        <v>35325.301108984175</v>
      </c>
      <c r="P270">
        <f t="shared" si="75"/>
        <v>574602.22273818741</v>
      </c>
      <c r="Q270">
        <f>'CUR-21'!T270+'CUR-22'!T270</f>
        <v>18308.224860300888</v>
      </c>
      <c r="R270">
        <f t="shared" si="78"/>
        <v>18308.224860300888</v>
      </c>
      <c r="S270">
        <f t="shared" si="76"/>
        <v>574602.22273818741</v>
      </c>
      <c r="T270">
        <f t="shared" si="79"/>
        <v>0.99609585371314446</v>
      </c>
      <c r="U270">
        <f t="shared" si="80"/>
        <v>3.9194483867210916E-3</v>
      </c>
      <c r="V270">
        <f t="shared" si="77"/>
        <v>538800.58745926316</v>
      </c>
      <c r="W270">
        <f t="shared" si="81"/>
        <v>0</v>
      </c>
      <c r="X270">
        <f t="shared" si="82"/>
        <v>0</v>
      </c>
      <c r="Y270">
        <f t="shared" si="83"/>
        <v>557108.81231956405</v>
      </c>
      <c r="Z270">
        <f t="shared" si="84"/>
        <v>0</v>
      </c>
      <c r="AA270">
        <f t="shared" si="85"/>
        <v>0</v>
      </c>
      <c r="AB270">
        <f t="shared" si="86"/>
        <v>3223.3659839735474</v>
      </c>
      <c r="AC270">
        <f t="shared" si="87"/>
        <v>96.055150232820779</v>
      </c>
      <c r="AD270" t="b">
        <f t="shared" si="88"/>
        <v>1</v>
      </c>
      <c r="AE270" t="b">
        <f>AND(ABS(AA270-(AA269+W270-Z270))&lt;=0.000000000001*(AA269+ABS(W270)+Z270),IF(A270&gt;group!$AJ$65,AA270=0,TRUE))</f>
        <v>1</v>
      </c>
      <c r="AF270" t="b">
        <f t="shared" si="89"/>
        <v>1</v>
      </c>
      <c r="AG270" t="b">
        <f>IF(S270&gt;0,IF(group!$AJ$38&gt;0,ABS(AB270/S270-group!$AJ$38/S2)&lt;=0.000000000001*MAX(ABS(AB270/S270),ABS(group!$AJ$38/S2)),TRUE),AB270=0)</f>
        <v>1</v>
      </c>
    </row>
    <row r="271" spans="1:33" x14ac:dyDescent="0.35">
      <c r="A271">
        <v>269</v>
      </c>
      <c r="B271">
        <f>'REC-21'!U271+'REC-22'!U271</f>
        <v>634006.17559791158</v>
      </c>
      <c r="C271">
        <f>'REC-21'!Y271+'REC-22'!Y271</f>
        <v>40707.841452549772</v>
      </c>
      <c r="D271">
        <f t="shared" si="72"/>
        <v>674714.01705046138</v>
      </c>
      <c r="E271">
        <f>'REC-21'!T271+'REC-22'!T271</f>
        <v>20542.068197419198</v>
      </c>
      <c r="F271">
        <f>'OLD-21'!U271+'OLD-22'!U271</f>
        <v>444244.09156996326</v>
      </c>
      <c r="G271">
        <f>'OLD-21'!Y271+'OLD-22'!Y271</f>
        <v>29747.539557812932</v>
      </c>
      <c r="H271">
        <f t="shared" si="73"/>
        <v>473991.63112777617</v>
      </c>
      <c r="I271">
        <f>'OLD-21'!T271+'OLD-22'!T271</f>
        <v>15758.047895246465</v>
      </c>
      <c r="J271">
        <f>'NEW-21'!U271+'NEW-22'!U271</f>
        <v>492230.93697434955</v>
      </c>
      <c r="K271">
        <f>'NEW-21'!Y271+'NEW-22'!Y271</f>
        <v>32503.691709224069</v>
      </c>
      <c r="L271">
        <f t="shared" si="74"/>
        <v>524734.62868357357</v>
      </c>
      <c r="M271">
        <f>'NEW-21'!T271+'NEW-22'!T271</f>
        <v>16849.793167026386</v>
      </c>
      <c r="N271">
        <f>'CUR-21'!U271+'CUR-22'!U271</f>
        <v>523448.85304007068</v>
      </c>
      <c r="O271">
        <f>'CUR-21'!Y271+'CUR-22'!Y271</f>
        <v>34422.309544785996</v>
      </c>
      <c r="P271">
        <f t="shared" si="75"/>
        <v>557871.16258485662</v>
      </c>
      <c r="Q271">
        <f>'CUR-21'!T271+'CUR-22'!T271</f>
        <v>17880.896202244632</v>
      </c>
      <c r="R271">
        <f t="shared" si="78"/>
        <v>17880.896202244632</v>
      </c>
      <c r="S271">
        <f t="shared" si="76"/>
        <v>557871.16258485662</v>
      </c>
      <c r="T271">
        <f t="shared" si="79"/>
        <v>0.99609618909715969</v>
      </c>
      <c r="U271">
        <f t="shared" si="80"/>
        <v>3.9191103686269102E-3</v>
      </c>
      <c r="V271">
        <f t="shared" si="77"/>
        <v>522961.23302024574</v>
      </c>
      <c r="W271">
        <f t="shared" si="81"/>
        <v>0</v>
      </c>
      <c r="X271">
        <f t="shared" si="82"/>
        <v>0</v>
      </c>
      <c r="Y271">
        <f t="shared" si="83"/>
        <v>540842.12922249036</v>
      </c>
      <c r="Z271">
        <f t="shared" si="84"/>
        <v>0</v>
      </c>
      <c r="AA271">
        <f t="shared" si="85"/>
        <v>0</v>
      </c>
      <c r="AB271">
        <f t="shared" si="86"/>
        <v>3129.5091765336733</v>
      </c>
      <c r="AC271">
        <f t="shared" si="87"/>
        <v>93.856807439874046</v>
      </c>
      <c r="AD271" t="b">
        <f t="shared" si="88"/>
        <v>1</v>
      </c>
      <c r="AE271" t="b">
        <f>AND(ABS(AA271-(AA270+W271-Z271))&lt;=0.000000000001*(AA270+ABS(W271)+Z271),IF(A271&gt;group!$AJ$65,AA271=0,TRUE))</f>
        <v>1</v>
      </c>
      <c r="AF271" t="b">
        <f t="shared" si="89"/>
        <v>1</v>
      </c>
      <c r="AG271" t="b">
        <f>IF(S271&gt;0,IF(group!$AJ$38&gt;0,ABS(AB271/S271-group!$AJ$38/S2)&lt;=0.000000000001*MAX(ABS(AB271/S271),ABS(group!$AJ$38/S2)),TRUE),AB271=0)</f>
        <v>1</v>
      </c>
    </row>
    <row r="272" spans="1:33" x14ac:dyDescent="0.35">
      <c r="A272">
        <v>270</v>
      </c>
      <c r="B272">
        <f>'REC-21'!U272+'REC-22'!U272</f>
        <v>616092.51448951126</v>
      </c>
      <c r="C272">
        <f>'REC-21'!Y272+'REC-22'!Y272</f>
        <v>39722.080437591881</v>
      </c>
      <c r="D272">
        <f t="shared" si="72"/>
        <v>655814.59492710314</v>
      </c>
      <c r="E272">
        <f>'REC-21'!T272+'REC-22'!T272</f>
        <v>20095.112182659755</v>
      </c>
      <c r="F272">
        <f>'OLD-21'!U272+'OLD-22'!U272</f>
        <v>430384.05764891644</v>
      </c>
      <c r="G272">
        <f>'OLD-21'!Y272+'OLD-22'!Y272</f>
        <v>28943.854874158023</v>
      </c>
      <c r="H272">
        <f t="shared" si="73"/>
        <v>459327.91252307448</v>
      </c>
      <c r="I272">
        <f>'OLD-21'!T272+'OLD-22'!T272</f>
        <v>15371.505615273258</v>
      </c>
      <c r="J272">
        <f>'NEW-21'!U272+'NEW-22'!U272</f>
        <v>477453.77448088862</v>
      </c>
      <c r="K272">
        <f>'NEW-21'!Y272+'NEW-22'!Y272</f>
        <v>31661.878612851564</v>
      </c>
      <c r="L272">
        <f t="shared" si="74"/>
        <v>509115.65309374017</v>
      </c>
      <c r="M272">
        <f>'NEW-21'!T272+'NEW-22'!T272</f>
        <v>16454.589946629247</v>
      </c>
      <c r="N272">
        <f>'CUR-21'!U272+'CUR-22'!U272</f>
        <v>507976.05806744623</v>
      </c>
      <c r="O272">
        <f>'CUR-21'!Y272+'CUR-22'!Y272</f>
        <v>33546.665911918484</v>
      </c>
      <c r="P272">
        <f t="shared" si="75"/>
        <v>541522.72397936473</v>
      </c>
      <c r="Q272">
        <f>'CUR-21'!T272+'CUR-22'!T272</f>
        <v>17463.634131695631</v>
      </c>
      <c r="R272">
        <f t="shared" si="78"/>
        <v>17463.634131695631</v>
      </c>
      <c r="S272">
        <f t="shared" si="76"/>
        <v>541522.72397936473</v>
      </c>
      <c r="T272">
        <f t="shared" si="79"/>
        <v>0.99609653001334486</v>
      </c>
      <c r="U272">
        <f t="shared" si="80"/>
        <v>3.918766775146576E-3</v>
      </c>
      <c r="V272">
        <f t="shared" si="77"/>
        <v>507478.52608399099</v>
      </c>
      <c r="W272">
        <f t="shared" si="81"/>
        <v>0</v>
      </c>
      <c r="X272">
        <f t="shared" si="82"/>
        <v>0</v>
      </c>
      <c r="Y272">
        <f t="shared" si="83"/>
        <v>524942.16021568666</v>
      </c>
      <c r="Z272">
        <f t="shared" si="84"/>
        <v>0</v>
      </c>
      <c r="AA272">
        <f t="shared" si="85"/>
        <v>0</v>
      </c>
      <c r="AB272">
        <f t="shared" si="86"/>
        <v>3037.7987744386342</v>
      </c>
      <c r="AC272">
        <f t="shared" si="87"/>
        <v>91.710402095039171</v>
      </c>
      <c r="AD272" t="b">
        <f t="shared" si="88"/>
        <v>1</v>
      </c>
      <c r="AE272" t="b">
        <f>AND(ABS(AA272-(AA271+W272-Z272))&lt;=0.000000000001*(AA271+ABS(W272)+Z272),IF(A272&gt;group!$AJ$65,AA272=0,TRUE))</f>
        <v>1</v>
      </c>
      <c r="AF272" t="b">
        <f t="shared" si="89"/>
        <v>1</v>
      </c>
      <c r="AG272" t="b">
        <f>IF(S272&gt;0,IF(group!$AJ$38&gt;0,ABS(AB272/S272-group!$AJ$38/S2)&lt;=0.000000000001*MAX(ABS(AB272/S272),ABS(group!$AJ$38/S2)),TRUE),AB272=0)</f>
        <v>1</v>
      </c>
    </row>
    <row r="273" spans="1:33" x14ac:dyDescent="0.35">
      <c r="A273">
        <v>271</v>
      </c>
      <c r="B273">
        <f>'REC-21'!U273+'REC-22'!U273</f>
        <v>598552.47171923984</v>
      </c>
      <c r="C273">
        <f>'REC-21'!Y273+'REC-22'!Y273</f>
        <v>38765.079512799464</v>
      </c>
      <c r="D273">
        <f t="shared" si="72"/>
        <v>637317.55123203935</v>
      </c>
      <c r="E273">
        <f>'REC-21'!T273+'REC-22'!T273</f>
        <v>19657.974418440521</v>
      </c>
      <c r="F273">
        <f>'OLD-21'!U273+'OLD-22'!U273</f>
        <v>416852.3509817241</v>
      </c>
      <c r="G273">
        <f>'OLD-21'!Y273+'OLD-22'!Y273</f>
        <v>28165.976909281999</v>
      </c>
      <c r="H273">
        <f t="shared" si="73"/>
        <v>445018.32789100608</v>
      </c>
      <c r="I273">
        <f>'OLD-21'!T273+'OLD-22'!T273</f>
        <v>14994.534347464727</v>
      </c>
      <c r="J273">
        <f>'NEW-21'!U273+'NEW-22'!U273</f>
        <v>463010.48903310404</v>
      </c>
      <c r="K273">
        <f>'NEW-21'!Y273+'NEW-22'!Y273</f>
        <v>30846.094977390192</v>
      </c>
      <c r="L273">
        <f t="shared" si="74"/>
        <v>493856.58401049423</v>
      </c>
      <c r="M273">
        <f>'NEW-21'!T273+'NEW-22'!T273</f>
        <v>16068.742064021011</v>
      </c>
      <c r="N273">
        <f>'CUR-21'!U273+'CUR-22'!U273</f>
        <v>492850.10288082587</v>
      </c>
      <c r="O273">
        <f>'CUR-21'!Y273+'CUR-22'!Y273</f>
        <v>32697.766122216908</v>
      </c>
      <c r="P273">
        <f t="shared" si="75"/>
        <v>525547.86900304281</v>
      </c>
      <c r="Q273">
        <f>'CUR-21'!T273+'CUR-22'!T273</f>
        <v>17056.199313820278</v>
      </c>
      <c r="R273">
        <f t="shared" si="78"/>
        <v>17056.199313820278</v>
      </c>
      <c r="S273">
        <f t="shared" si="76"/>
        <v>525547.86900304281</v>
      </c>
      <c r="T273">
        <f t="shared" si="79"/>
        <v>0.99609687634679023</v>
      </c>
      <c r="U273">
        <f t="shared" si="80"/>
        <v>3.9184177221041061E-3</v>
      </c>
      <c r="V273">
        <f t="shared" si="77"/>
        <v>492344.00630670245</v>
      </c>
      <c r="W273">
        <f t="shared" si="81"/>
        <v>0</v>
      </c>
      <c r="X273">
        <f t="shared" si="82"/>
        <v>0</v>
      </c>
      <c r="Y273">
        <f t="shared" si="83"/>
        <v>509400.20562052273</v>
      </c>
      <c r="Z273">
        <f t="shared" si="84"/>
        <v>0</v>
      </c>
      <c r="AA273">
        <f t="shared" si="85"/>
        <v>0</v>
      </c>
      <c r="AB273">
        <f t="shared" si="86"/>
        <v>2948.1840773631429</v>
      </c>
      <c r="AC273">
        <f t="shared" si="87"/>
        <v>89.614697075491222</v>
      </c>
      <c r="AD273" t="b">
        <f t="shared" si="88"/>
        <v>1</v>
      </c>
      <c r="AE273" t="b">
        <f>AND(ABS(AA273-(AA272+W273-Z273))&lt;=0.000000000001*(AA272+ABS(W273)+Z273),IF(A273&gt;group!$AJ$65,AA273=0,TRUE))</f>
        <v>1</v>
      </c>
      <c r="AF273" t="b">
        <f t="shared" si="89"/>
        <v>1</v>
      </c>
      <c r="AG273" t="b">
        <f>IF(S273&gt;0,IF(group!$AJ$38&gt;0,ABS(AB273/S273-group!$AJ$38/S2)&lt;=0.000000000001*MAX(ABS(AB273/S273),ABS(group!$AJ$38/S2)),TRUE),AB273=0)</f>
        <v>1</v>
      </c>
    </row>
    <row r="274" spans="1:33" x14ac:dyDescent="0.35">
      <c r="A274">
        <v>272</v>
      </c>
      <c r="B274">
        <f>'REC-21'!U274+'REC-22'!U274</f>
        <v>581377.7734120111</v>
      </c>
      <c r="C274">
        <f>'REC-21'!Y274+'REC-22'!Y274</f>
        <v>37836.248883505636</v>
      </c>
      <c r="D274">
        <f t="shared" si="72"/>
        <v>619214.02229551668</v>
      </c>
      <c r="E274">
        <f>'REC-21'!T274+'REC-22'!T274</f>
        <v>19230.437190720262</v>
      </c>
      <c r="F274">
        <f>'OLD-21'!U274+'OLD-22'!U274</f>
        <v>403640.79547555896</v>
      </c>
      <c r="G274">
        <f>'OLD-21'!Y274+'OLD-22'!Y274</f>
        <v>27413.299709641549</v>
      </c>
      <c r="H274">
        <f t="shared" si="73"/>
        <v>431054.09518520051</v>
      </c>
      <c r="I274">
        <f>'OLD-21'!T274+'OLD-22'!T274</f>
        <v>14626.894892358439</v>
      </c>
      <c r="J274">
        <f>'NEW-21'!U274+'NEW-22'!U274</f>
        <v>448893.12668773718</v>
      </c>
      <c r="K274">
        <f>'NEW-21'!Y274+'NEW-22'!Y274</f>
        <v>30055.759607340147</v>
      </c>
      <c r="L274">
        <f t="shared" si="74"/>
        <v>478948.88629507733</v>
      </c>
      <c r="M274">
        <f>'NEW-21'!T274+'NEW-22'!T274</f>
        <v>15692.026022200564</v>
      </c>
      <c r="N274">
        <f>'CUR-21'!U274+'CUR-22'!U274</f>
        <v>478062.75425293657</v>
      </c>
      <c r="O274">
        <f>'CUR-21'!Y274+'CUR-22'!Y274</f>
        <v>31875.020707163945</v>
      </c>
      <c r="P274">
        <f t="shared" si="75"/>
        <v>509937.77496010053</v>
      </c>
      <c r="Q274">
        <f>'CUR-21'!T274+'CUR-22'!T274</f>
        <v>16658.358155730457</v>
      </c>
      <c r="R274">
        <f t="shared" si="78"/>
        <v>16658.358155730457</v>
      </c>
      <c r="S274">
        <f t="shared" si="76"/>
        <v>509937.77496010053</v>
      </c>
      <c r="T274">
        <f t="shared" si="79"/>
        <v>0.9960972279841116</v>
      </c>
      <c r="U274">
        <f t="shared" si="80"/>
        <v>3.9180633237849705E-3</v>
      </c>
      <c r="V274">
        <f t="shared" si="77"/>
        <v>477549.41464264318</v>
      </c>
      <c r="W274">
        <f t="shared" si="81"/>
        <v>0</v>
      </c>
      <c r="X274">
        <f t="shared" si="82"/>
        <v>0</v>
      </c>
      <c r="Y274">
        <f t="shared" si="83"/>
        <v>494207.77279837365</v>
      </c>
      <c r="Z274">
        <f t="shared" si="84"/>
        <v>0</v>
      </c>
      <c r="AA274">
        <f t="shared" si="85"/>
        <v>0</v>
      </c>
      <c r="AB274">
        <f t="shared" si="86"/>
        <v>2860.6155923251467</v>
      </c>
      <c r="AC274">
        <f t="shared" si="87"/>
        <v>87.568485037996197</v>
      </c>
      <c r="AD274" t="b">
        <f t="shared" si="88"/>
        <v>1</v>
      </c>
      <c r="AE274" t="b">
        <f>AND(ABS(AA274-(AA273+W274-Z274))&lt;=0.000000000001*(AA273+ABS(W274)+Z274),IF(A274&gt;group!$AJ$65,AA274=0,TRUE))</f>
        <v>1</v>
      </c>
      <c r="AF274" t="b">
        <f t="shared" si="89"/>
        <v>1</v>
      </c>
      <c r="AG274" t="b">
        <f>IF(S274&gt;0,IF(group!$AJ$38&gt;0,ABS(AB274/S274-group!$AJ$38/S2)&lt;=0.000000000001*MAX(ABS(AB274/S274),ABS(group!$AJ$38/S2)),TRUE),AB274=0)</f>
        <v>1</v>
      </c>
    </row>
    <row r="275" spans="1:33" x14ac:dyDescent="0.35">
      <c r="A275">
        <v>273</v>
      </c>
      <c r="B275">
        <f>'REC-21'!U275+'REC-22'!U275</f>
        <v>564560.32930216705</v>
      </c>
      <c r="C275">
        <f>'REC-21'!Y275+'REC-22'!Y275</f>
        <v>36858.052225183936</v>
      </c>
      <c r="D275">
        <f t="shared" si="72"/>
        <v>601418.38152735098</v>
      </c>
      <c r="E275">
        <f>'REC-21'!T275+'REC-22'!T275</f>
        <v>18812.287657180859</v>
      </c>
      <c r="F275">
        <f>'OLD-21'!U275+'OLD-22'!U275</f>
        <v>390741.41943660122</v>
      </c>
      <c r="G275">
        <f>'OLD-21'!Y275+'OLD-22'!Y275</f>
        <v>26625.708121208241</v>
      </c>
      <c r="H275">
        <f t="shared" si="73"/>
        <v>417367.12755780946</v>
      </c>
      <c r="I275">
        <f>'OLD-21'!T275+'OLD-22'!T275</f>
        <v>14268.354083106911</v>
      </c>
      <c r="J275">
        <f>'NEW-21'!U275+'NEW-22'!U275</f>
        <v>435093.92357357917</v>
      </c>
      <c r="K275">
        <f>'NEW-21'!Y275+'NEW-22'!Y275</f>
        <v>29227.00645284466</v>
      </c>
      <c r="L275">
        <f t="shared" si="74"/>
        <v>464320.93002642383</v>
      </c>
      <c r="M275">
        <f>'NEW-21'!T275+'NEW-22'!T275</f>
        <v>15324.223711163071</v>
      </c>
      <c r="N275">
        <f>'CUR-21'!U275+'CUR-22'!U275</f>
        <v>463605.97473238059</v>
      </c>
      <c r="O275">
        <f>'CUR-21'!Y275+'CUR-22'!Y275</f>
        <v>31015.061035123137</v>
      </c>
      <c r="P275">
        <f t="shared" si="75"/>
        <v>494621.03576750372</v>
      </c>
      <c r="Q275">
        <f>'CUR-21'!T275+'CUR-22'!T275</f>
        <v>16269.882667520178</v>
      </c>
      <c r="R275">
        <f t="shared" si="78"/>
        <v>16269.882667520178</v>
      </c>
      <c r="S275">
        <f t="shared" si="76"/>
        <v>494621.03576750372</v>
      </c>
      <c r="T275">
        <f t="shared" si="79"/>
        <v>0.99609758481343591</v>
      </c>
      <c r="U275">
        <f t="shared" si="80"/>
        <v>3.9177036929518572E-3</v>
      </c>
      <c r="V275">
        <f t="shared" si="77"/>
        <v>463086.68850102508</v>
      </c>
      <c r="W275">
        <f t="shared" si="81"/>
        <v>0</v>
      </c>
      <c r="X275">
        <f t="shared" si="82"/>
        <v>0</v>
      </c>
      <c r="Y275">
        <f t="shared" si="83"/>
        <v>479356.57116854528</v>
      </c>
      <c r="Z275">
        <f t="shared" si="84"/>
        <v>0</v>
      </c>
      <c r="AA275">
        <f t="shared" si="85"/>
        <v>0</v>
      </c>
      <c r="AB275">
        <f t="shared" si="86"/>
        <v>2774.6927501482783</v>
      </c>
      <c r="AC275">
        <f t="shared" si="87"/>
        <v>85.922842176868471</v>
      </c>
      <c r="AD275" t="b">
        <f t="shared" si="88"/>
        <v>1</v>
      </c>
      <c r="AE275" t="b">
        <f>AND(ABS(AA275-(AA274+W275-Z275))&lt;=0.000000000001*(AA274+ABS(W275)+Z275),IF(A275&gt;group!$AJ$65,AA275=0,TRUE))</f>
        <v>1</v>
      </c>
      <c r="AF275" t="b">
        <f t="shared" si="89"/>
        <v>1</v>
      </c>
      <c r="AG275" t="b">
        <f>IF(S275&gt;0,IF(group!$AJ$38&gt;0,ABS(AB275/S275-group!$AJ$38/S2)&lt;=0.000000000001*MAX(ABS(AB275/S275),ABS(group!$AJ$38/S2)),TRUE),AB275=0)</f>
        <v>1</v>
      </c>
    </row>
    <row r="276" spans="1:33" x14ac:dyDescent="0.35">
      <c r="A276">
        <v>274</v>
      </c>
      <c r="B276">
        <f>'REC-21'!U276+'REC-22'!U276</f>
        <v>548121.16248258087</v>
      </c>
      <c r="C276">
        <f>'REC-21'!Y276+'REC-22'!Y276</f>
        <v>35909.27198369379</v>
      </c>
      <c r="D276">
        <f t="shared" si="72"/>
        <v>584030.43446627469</v>
      </c>
      <c r="E276">
        <f>'REC-21'!T276+'REC-22'!T276</f>
        <v>18374.743838495771</v>
      </c>
      <c r="F276">
        <f>'OLD-21'!U276+'OLD-22'!U276</f>
        <v>378170.03926654928</v>
      </c>
      <c r="G276">
        <f>'OLD-21'!Y276+'OLD-22'!Y276</f>
        <v>25864.223431778311</v>
      </c>
      <c r="H276">
        <f t="shared" si="73"/>
        <v>404034.2626983276</v>
      </c>
      <c r="I276">
        <f>'OLD-21'!T276+'OLD-22'!T276</f>
        <v>13895.395630601874</v>
      </c>
      <c r="J276">
        <f>'NEW-21'!U276+'NEW-22'!U276</f>
        <v>421629.84705967893</v>
      </c>
      <c r="K276">
        <f>'NEW-21'!Y276+'NEW-22'!Y276</f>
        <v>28424.684994224739</v>
      </c>
      <c r="L276">
        <f t="shared" si="74"/>
        <v>450054.53205390368</v>
      </c>
      <c r="M276">
        <f>'NEW-21'!T276+'NEW-22'!T276</f>
        <v>14940.89443646134</v>
      </c>
      <c r="N276">
        <f>'CUR-21'!U276+'CUR-22'!U276</f>
        <v>449496.50049526204</v>
      </c>
      <c r="O276">
        <f>'CUR-21'!Y276+'CUR-22'!Y276</f>
        <v>30182.177049713344</v>
      </c>
      <c r="P276">
        <f t="shared" si="75"/>
        <v>479678.67754497536</v>
      </c>
      <c r="Q276">
        <f>'CUR-21'!T276+'CUR-22'!T276</f>
        <v>15866.322486206256</v>
      </c>
      <c r="R276">
        <f t="shared" si="78"/>
        <v>15866.322486206256</v>
      </c>
      <c r="S276">
        <f t="shared" si="76"/>
        <v>479678.67754497536</v>
      </c>
      <c r="T276">
        <f t="shared" si="79"/>
        <v>0.99609794672437879</v>
      </c>
      <c r="U276">
        <f t="shared" si="80"/>
        <v>3.9173389408670989E-3</v>
      </c>
      <c r="V276">
        <f t="shared" si="77"/>
        <v>448972.27976975753</v>
      </c>
      <c r="W276">
        <f t="shared" si="81"/>
        <v>0</v>
      </c>
      <c r="X276">
        <f t="shared" si="82"/>
        <v>0</v>
      </c>
      <c r="Y276">
        <f t="shared" si="83"/>
        <v>464838.60225596378</v>
      </c>
      <c r="Z276">
        <f t="shared" si="84"/>
        <v>0</v>
      </c>
      <c r="AA276">
        <f t="shared" si="85"/>
        <v>0</v>
      </c>
      <c r="AB276">
        <f t="shared" si="86"/>
        <v>2690.8700858618035</v>
      </c>
      <c r="AC276">
        <f t="shared" si="87"/>
        <v>83.822664286474719</v>
      </c>
      <c r="AD276" t="b">
        <f t="shared" si="88"/>
        <v>1</v>
      </c>
      <c r="AE276" t="b">
        <f>AND(ABS(AA276-(AA275+W276-Z276))&lt;=0.000000000001*(AA275+ABS(W276)+Z276),IF(A276&gt;group!$AJ$65,AA276=0,TRUE))</f>
        <v>1</v>
      </c>
      <c r="AF276" t="b">
        <f t="shared" si="89"/>
        <v>1</v>
      </c>
      <c r="AG276" t="b">
        <f>IF(S276&gt;0,IF(group!$AJ$38&gt;0,ABS(AB276/S276-group!$AJ$38/S2)&lt;=0.000000000001*MAX(ABS(AB276/S276),ABS(group!$AJ$38/S2)),TRUE),AB276=0)</f>
        <v>1</v>
      </c>
    </row>
    <row r="277" spans="1:33" x14ac:dyDescent="0.35">
      <c r="A277">
        <v>275</v>
      </c>
      <c r="B277">
        <f>'REC-21'!U277+'REC-22'!U277</f>
        <v>532051.16292429611</v>
      </c>
      <c r="C277">
        <f>'REC-21'!Y277+'REC-22'!Y277</f>
        <v>34989.238033072455</v>
      </c>
      <c r="D277">
        <f t="shared" si="72"/>
        <v>567040.40095736855</v>
      </c>
      <c r="E277">
        <f>'REC-21'!T277+'REC-22'!T277</f>
        <v>17947.643245601714</v>
      </c>
      <c r="F277">
        <f>'OLD-21'!U277+'OLD-22'!U277</f>
        <v>365917.79620614287</v>
      </c>
      <c r="G277">
        <f>'OLD-21'!Y277+'OLD-22'!Y277</f>
        <v>25128.169177352098</v>
      </c>
      <c r="H277">
        <f t="shared" si="73"/>
        <v>391045.96538349497</v>
      </c>
      <c r="I277">
        <f>'OLD-21'!T277+'OLD-22'!T277</f>
        <v>13532.440320950194</v>
      </c>
      <c r="J277">
        <f>'NEW-21'!U277+'NEW-22'!U277</f>
        <v>408492.23431642435</v>
      </c>
      <c r="K277">
        <f>'NEW-21'!Y277+'NEW-22'!Y277</f>
        <v>27648.142887966373</v>
      </c>
      <c r="L277">
        <f t="shared" si="74"/>
        <v>436140.37720439071</v>
      </c>
      <c r="M277">
        <f>'NEW-21'!T277+'NEW-22'!T277</f>
        <v>14567.400099928334</v>
      </c>
      <c r="N277">
        <f>'CUR-21'!U277+'CUR-22'!U277</f>
        <v>435725.41498231841</v>
      </c>
      <c r="O277">
        <f>'CUR-21'!Y277+'CUR-22'!Y277</f>
        <v>29375.710115940732</v>
      </c>
      <c r="P277">
        <f t="shared" si="75"/>
        <v>465101.12509825913</v>
      </c>
      <c r="Q277">
        <f>'CUR-21'!T277+'CUR-22'!T277</f>
        <v>15473.03005192899</v>
      </c>
      <c r="R277">
        <f t="shared" si="78"/>
        <v>15473.03005192899</v>
      </c>
      <c r="S277">
        <f t="shared" si="76"/>
        <v>465101.12509825913</v>
      </c>
      <c r="T277">
        <f t="shared" si="79"/>
        <v>0.99609831360803236</v>
      </c>
      <c r="U277">
        <f t="shared" si="80"/>
        <v>3.9169691773044413E-3</v>
      </c>
      <c r="V277">
        <f t="shared" si="77"/>
        <v>435197.2529173579</v>
      </c>
      <c r="W277">
        <f t="shared" si="81"/>
        <v>0</v>
      </c>
      <c r="X277">
        <f t="shared" si="82"/>
        <v>0</v>
      </c>
      <c r="Y277">
        <f t="shared" si="83"/>
        <v>450670.2829692869</v>
      </c>
      <c r="Z277">
        <f t="shared" si="84"/>
        <v>0</v>
      </c>
      <c r="AA277">
        <f t="shared" si="85"/>
        <v>0</v>
      </c>
      <c r="AB277">
        <f t="shared" si="86"/>
        <v>2609.0938851669698</v>
      </c>
      <c r="AC277">
        <f t="shared" si="87"/>
        <v>81.776200694833733</v>
      </c>
      <c r="AD277" t="b">
        <f t="shared" si="88"/>
        <v>1</v>
      </c>
      <c r="AE277" t="b">
        <f>AND(ABS(AA277-(AA276+W277-Z277))&lt;=0.000000000001*(AA276+ABS(W277)+Z277),IF(A277&gt;group!$AJ$65,AA277=0,TRUE))</f>
        <v>1</v>
      </c>
      <c r="AF277" t="b">
        <f t="shared" si="89"/>
        <v>1</v>
      </c>
      <c r="AG277" t="b">
        <f>IF(S277&gt;0,IF(group!$AJ$38&gt;0,ABS(AB277/S277-group!$AJ$38/S2)&lt;=0.000000000001*MAX(ABS(AB277/S277),ABS(group!$AJ$38/S2)),TRUE),AB277=0)</f>
        <v>1</v>
      </c>
    </row>
    <row r="278" spans="1:33" x14ac:dyDescent="0.35">
      <c r="A278">
        <v>276</v>
      </c>
      <c r="B278">
        <f>'REC-21'!U278+'REC-22'!U278</f>
        <v>516341.44407673518</v>
      </c>
      <c r="C278">
        <f>'REC-21'!Y278+'REC-22'!Y278</f>
        <v>34016.552969371434</v>
      </c>
      <c r="D278">
        <f t="shared" si="72"/>
        <v>550357.99704610661</v>
      </c>
      <c r="E278">
        <f>'REC-21'!T278+'REC-22'!T278</f>
        <v>17530.730434403398</v>
      </c>
      <c r="F278">
        <f>'OLD-21'!U278+'OLD-22'!U278</f>
        <v>353976.0756641879</v>
      </c>
      <c r="G278">
        <f>'OLD-21'!Y278+'OLD-22'!Y278</f>
        <v>24348.831146733242</v>
      </c>
      <c r="H278">
        <f t="shared" si="73"/>
        <v>378324.90681092115</v>
      </c>
      <c r="I278">
        <f>'OLD-21'!T278+'OLD-22'!T278</f>
        <v>13179.213116460471</v>
      </c>
      <c r="J278">
        <f>'NEW-21'!U278+'NEW-22'!U278</f>
        <v>395672.6507878867</v>
      </c>
      <c r="K278">
        <f>'NEW-21'!Y278+'NEW-22'!Y278</f>
        <v>26826.89402042501</v>
      </c>
      <c r="L278">
        <f t="shared" si="74"/>
        <v>422499.54480831174</v>
      </c>
      <c r="M278">
        <f>'NEW-21'!T278+'NEW-22'!T278</f>
        <v>14203.482171488937</v>
      </c>
      <c r="N278">
        <f>'CUR-21'!U278+'CUR-22'!U278</f>
        <v>422284.03483268502</v>
      </c>
      <c r="O278">
        <f>'CUR-21'!Y278+'CUR-22'!Y278</f>
        <v>28517.152023841678</v>
      </c>
      <c r="P278">
        <f t="shared" si="75"/>
        <v>450801.18685652671</v>
      </c>
      <c r="Q278">
        <f>'CUR-21'!T278+'CUR-22'!T278</f>
        <v>15089.737575338844</v>
      </c>
      <c r="R278">
        <f t="shared" si="78"/>
        <v>15089.737575338844</v>
      </c>
      <c r="S278">
        <f t="shared" si="76"/>
        <v>450801.18685652671</v>
      </c>
      <c r="T278">
        <f t="shared" si="79"/>
        <v>0.99609868535694646</v>
      </c>
      <c r="U278">
        <f t="shared" si="80"/>
        <v>3.9165945105685829E-3</v>
      </c>
      <c r="V278">
        <f t="shared" si="77"/>
        <v>421752.90613045619</v>
      </c>
      <c r="W278">
        <f t="shared" si="81"/>
        <v>0</v>
      </c>
      <c r="X278">
        <f t="shared" si="82"/>
        <v>0</v>
      </c>
      <c r="Y278">
        <f t="shared" si="83"/>
        <v>436842.64370579505</v>
      </c>
      <c r="Z278">
        <f t="shared" si="84"/>
        <v>0</v>
      </c>
      <c r="AA278">
        <f t="shared" si="85"/>
        <v>0</v>
      </c>
      <c r="AB278">
        <f t="shared" si="86"/>
        <v>2528.8750264899732</v>
      </c>
      <c r="AC278">
        <f t="shared" si="87"/>
        <v>80.218858676996661</v>
      </c>
      <c r="AD278" t="b">
        <f t="shared" si="88"/>
        <v>1</v>
      </c>
      <c r="AE278" t="b">
        <f>AND(ABS(AA278-(AA277+W278-Z278))&lt;=0.000000000001*(AA277+ABS(W278)+Z278),IF(A278&gt;group!$AJ$65,AA278=0,TRUE))</f>
        <v>1</v>
      </c>
      <c r="AF278" t="b">
        <f t="shared" si="89"/>
        <v>1</v>
      </c>
      <c r="AG278" t="b">
        <f>IF(S278&gt;0,IF(group!$AJ$38&gt;0,ABS(AB278/S278-group!$AJ$38/S2)&lt;=0.000000000001*MAX(ABS(AB278/S278),ABS(group!$AJ$38/S2)),TRUE),AB278=0)</f>
        <v>1</v>
      </c>
    </row>
    <row r="279" spans="1:33" x14ac:dyDescent="0.35">
      <c r="A279">
        <v>277</v>
      </c>
      <c r="B279">
        <f>'REC-21'!U279+'REC-22'!U279</f>
        <v>500776.19766816148</v>
      </c>
      <c r="C279">
        <f>'REC-21'!Y279+'REC-22'!Y279</f>
        <v>33078.176421287848</v>
      </c>
      <c r="D279">
        <f t="shared" si="72"/>
        <v>533854.37408944929</v>
      </c>
      <c r="E279">
        <f>'REC-21'!T279+'REC-22'!T279</f>
        <v>17330.277943594669</v>
      </c>
      <c r="F279">
        <f>'OLD-21'!U279+'OLD-22'!U279</f>
        <v>342176.89176702837</v>
      </c>
      <c r="G279">
        <f>'OLD-21'!Y279+'OLD-22'!Y279</f>
        <v>23599.052247673855</v>
      </c>
      <c r="H279">
        <f t="shared" si="73"/>
        <v>365775.94401470223</v>
      </c>
      <c r="I279">
        <f>'OLD-21'!T279+'OLD-22'!T279</f>
        <v>12994.60033537418</v>
      </c>
      <c r="J279">
        <f>'NEW-21'!U279+'NEW-22'!U279</f>
        <v>382992.74169094639</v>
      </c>
      <c r="K279">
        <f>'NEW-21'!Y279+'NEW-22'!Y279</f>
        <v>26035.710252188455</v>
      </c>
      <c r="L279">
        <f t="shared" si="74"/>
        <v>409028.45194313483</v>
      </c>
      <c r="M279">
        <f>'NEW-21'!T279+'NEW-22'!T279</f>
        <v>14018.540990404774</v>
      </c>
      <c r="N279">
        <f>'CUR-21'!U279+'CUR-22'!U279</f>
        <v>408931.53646587871</v>
      </c>
      <c r="O279">
        <f>'CUR-21'!Y279+'CUR-22'!Y279</f>
        <v>27689.717909733758</v>
      </c>
      <c r="P279">
        <f t="shared" si="75"/>
        <v>436621.25437561248</v>
      </c>
      <c r="Q279">
        <f>'CUR-21'!T279+'CUR-22'!T279</f>
        <v>14947.74677576996</v>
      </c>
      <c r="R279">
        <f t="shared" si="78"/>
        <v>14947.74677576996</v>
      </c>
      <c r="S279">
        <f t="shared" si="76"/>
        <v>436621.25437561248</v>
      </c>
      <c r="T279">
        <f t="shared" si="79"/>
        <v>0.99609906186511066</v>
      </c>
      <c r="U279">
        <f t="shared" si="80"/>
        <v>3.9162150475124946E-3</v>
      </c>
      <c r="V279">
        <f t="shared" si="77"/>
        <v>408398.2958411568</v>
      </c>
      <c r="W279">
        <f t="shared" si="81"/>
        <v>0</v>
      </c>
      <c r="X279">
        <f t="shared" si="82"/>
        <v>0</v>
      </c>
      <c r="Y279">
        <f t="shared" si="83"/>
        <v>423346.04261692677</v>
      </c>
      <c r="Z279">
        <f t="shared" si="84"/>
        <v>0</v>
      </c>
      <c r="AA279">
        <f t="shared" si="85"/>
        <v>0</v>
      </c>
      <c r="AB279">
        <f t="shared" si="86"/>
        <v>2449.3293682845288</v>
      </c>
      <c r="AC279">
        <f t="shared" si="87"/>
        <v>79.545658205444397</v>
      </c>
      <c r="AD279" t="b">
        <f t="shared" si="88"/>
        <v>1</v>
      </c>
      <c r="AE279" t="b">
        <f>AND(ABS(AA279-(AA278+W279-Z279))&lt;=0.000000000001*(AA278+ABS(W279)+Z279),IF(A279&gt;group!$AJ$65,AA279=0,TRUE))</f>
        <v>1</v>
      </c>
      <c r="AF279" t="b">
        <f t="shared" si="89"/>
        <v>1</v>
      </c>
      <c r="AG279" t="b">
        <f>IF(S279&gt;0,IF(group!$AJ$38&gt;0,ABS(AB279/S279-group!$AJ$38/S2)&lt;=0.000000000001*MAX(ABS(AB279/S279),ABS(group!$AJ$38/S2)),TRUE),AB279=0)</f>
        <v>1</v>
      </c>
    </row>
    <row r="280" spans="1:33" x14ac:dyDescent="0.35">
      <c r="A280">
        <v>278</v>
      </c>
      <c r="B280">
        <f>'REC-21'!U280+'REC-22'!U280</f>
        <v>485581.96967732778</v>
      </c>
      <c r="C280">
        <f>'REC-21'!Y280+'REC-22'!Y280</f>
        <v>32168.769941670296</v>
      </c>
      <c r="D280">
        <f t="shared" si="72"/>
        <v>517750.73961899808</v>
      </c>
      <c r="E280">
        <f>'REC-21'!T280+'REC-22'!T280</f>
        <v>16904.606045984863</v>
      </c>
      <c r="F280">
        <f>'OLD-21'!U280+'OLD-22'!U280</f>
        <v>330696.84265613416</v>
      </c>
      <c r="G280">
        <f>'OLD-21'!Y280+'OLD-22'!Y280</f>
        <v>22874.815686331924</v>
      </c>
      <c r="H280">
        <f t="shared" si="73"/>
        <v>353571.65834246611</v>
      </c>
      <c r="I280">
        <f>'OLD-21'!T280+'OLD-22'!T280</f>
        <v>12634.522997876598</v>
      </c>
      <c r="J280">
        <f>'NEW-21'!U280+'NEW-22'!U280</f>
        <v>370639.85804947163</v>
      </c>
      <c r="K280">
        <f>'NEW-21'!Y280+'NEW-22'!Y280</f>
        <v>25270.448109797595</v>
      </c>
      <c r="L280">
        <f t="shared" si="74"/>
        <v>395910.30615926924</v>
      </c>
      <c r="M280">
        <f>'NEW-21'!T280+'NEW-22'!T280</f>
        <v>13647.411651632749</v>
      </c>
      <c r="N280">
        <f>'CUR-21'!U280+'CUR-22'!U280</f>
        <v>395920.95494265726</v>
      </c>
      <c r="O280">
        <f>'CUR-21'!Y280+'CUR-22'!Y280</f>
        <v>26889.078346886192</v>
      </c>
      <c r="P280">
        <f t="shared" si="75"/>
        <v>422810.03328954347</v>
      </c>
      <c r="Q280">
        <f>'CUR-21'!T280+'CUR-22'!T280</f>
        <v>14554.074490439361</v>
      </c>
      <c r="R280">
        <f t="shared" si="78"/>
        <v>14554.074490439361</v>
      </c>
      <c r="S280">
        <f t="shared" si="76"/>
        <v>422810.03328954347</v>
      </c>
      <c r="T280">
        <f t="shared" si="79"/>
        <v>0.99609944302793829</v>
      </c>
      <c r="U280">
        <f t="shared" si="80"/>
        <v>3.9158308935549613E-3</v>
      </c>
      <c r="V280">
        <f t="shared" si="77"/>
        <v>395386.44871993066</v>
      </c>
      <c r="W280">
        <f t="shared" si="81"/>
        <v>0</v>
      </c>
      <c r="X280">
        <f t="shared" si="82"/>
        <v>0</v>
      </c>
      <c r="Y280">
        <f t="shared" si="83"/>
        <v>409940.52321037004</v>
      </c>
      <c r="Z280">
        <f t="shared" si="84"/>
        <v>0</v>
      </c>
      <c r="AA280">
        <f t="shared" si="85"/>
        <v>0</v>
      </c>
      <c r="AB280">
        <f t="shared" si="86"/>
        <v>2371.852083157044</v>
      </c>
      <c r="AC280">
        <f t="shared" si="87"/>
        <v>77.47728512748472</v>
      </c>
      <c r="AD280" t="b">
        <f t="shared" si="88"/>
        <v>1</v>
      </c>
      <c r="AE280" t="b">
        <f>AND(ABS(AA280-(AA279+W280-Z280))&lt;=0.000000000001*(AA279+ABS(W280)+Z280),IF(A280&gt;group!$AJ$65,AA280=0,TRUE))</f>
        <v>1</v>
      </c>
      <c r="AF280" t="b">
        <f t="shared" si="89"/>
        <v>1</v>
      </c>
      <c r="AG280" t="b">
        <f>IF(S280&gt;0,IF(group!$AJ$38&gt;0,ABS(AB280/S280-group!$AJ$38/S2)&lt;=0.000000000001*MAX(ABS(AB280/S280),ABS(group!$AJ$38/S2)),TRUE),AB280=0)</f>
        <v>1</v>
      </c>
    </row>
    <row r="281" spans="1:33" x14ac:dyDescent="0.35">
      <c r="A281">
        <v>279</v>
      </c>
      <c r="B281">
        <f>'REC-21'!U281+'REC-22'!U281</f>
        <v>470749.51224928699</v>
      </c>
      <c r="C281">
        <f>'REC-21'!Y281+'REC-22'!Y281</f>
        <v>31287.647087832236</v>
      </c>
      <c r="D281">
        <f t="shared" si="72"/>
        <v>502037.1593371192</v>
      </c>
      <c r="E281">
        <f>'REC-21'!T281+'REC-22'!T281</f>
        <v>16489.488019693283</v>
      </c>
      <c r="F281">
        <f>'OLD-21'!U281+'OLD-22'!U281</f>
        <v>319526.97038134403</v>
      </c>
      <c r="G281">
        <f>'OLD-21'!Y281+'OLD-22'!Y281</f>
        <v>22175.430844417038</v>
      </c>
      <c r="H281">
        <f t="shared" si="73"/>
        <v>341702.40122576104</v>
      </c>
      <c r="I281">
        <f>'OLD-21'!T281+'OLD-22'!T281</f>
        <v>12284.514825364977</v>
      </c>
      <c r="J281">
        <f>'NEW-21'!U281+'NEW-22'!U281</f>
        <v>358605.22730522498</v>
      </c>
      <c r="K281">
        <f>'NEW-21'!Y281+'NEW-22'!Y281</f>
        <v>24530.440748352263</v>
      </c>
      <c r="L281">
        <f t="shared" si="74"/>
        <v>383135.66805357725</v>
      </c>
      <c r="M281">
        <f>'NEW-21'!T281+'NEW-22'!T281</f>
        <v>13286.196534467063</v>
      </c>
      <c r="N281">
        <f>'CUR-21'!U281+'CUR-22'!U281</f>
        <v>383243.15777737345</v>
      </c>
      <c r="O281">
        <f>'CUR-21'!Y281+'CUR-22'!Y281</f>
        <v>26114.551281535729</v>
      </c>
      <c r="P281">
        <f t="shared" si="75"/>
        <v>409357.70905890915</v>
      </c>
      <c r="Q281">
        <f>'CUR-21'!T281+'CUR-22'!T281</f>
        <v>14170.863328647425</v>
      </c>
      <c r="R281">
        <f t="shared" si="78"/>
        <v>14170.863328647425</v>
      </c>
      <c r="S281">
        <f t="shared" si="76"/>
        <v>409357.70905890915</v>
      </c>
      <c r="T281">
        <f t="shared" si="79"/>
        <v>0.99609982874225467</v>
      </c>
      <c r="U281">
        <f t="shared" si="80"/>
        <v>3.9154421526905736E-3</v>
      </c>
      <c r="V281">
        <f t="shared" si="77"/>
        <v>382708.21296358685</v>
      </c>
      <c r="W281">
        <f t="shared" si="81"/>
        <v>0</v>
      </c>
      <c r="X281">
        <f t="shared" si="82"/>
        <v>0</v>
      </c>
      <c r="Y281">
        <f t="shared" si="83"/>
        <v>396879.0762922343</v>
      </c>
      <c r="Z281">
        <f t="shared" si="84"/>
        <v>0</v>
      </c>
      <c r="AA281">
        <f t="shared" si="85"/>
        <v>0</v>
      </c>
      <c r="AB281">
        <f t="shared" si="86"/>
        <v>2296.3881141459683</v>
      </c>
      <c r="AC281">
        <f t="shared" si="87"/>
        <v>75.463969011075733</v>
      </c>
      <c r="AD281" t="b">
        <f t="shared" si="88"/>
        <v>1</v>
      </c>
      <c r="AE281" t="b">
        <f>AND(ABS(AA281-(AA280+W281-Z281))&lt;=0.000000000001*(AA280+ABS(W281)+Z281),IF(A281&gt;group!$AJ$65,AA281=0,TRUE))</f>
        <v>1</v>
      </c>
      <c r="AF281" t="b">
        <f t="shared" si="89"/>
        <v>1</v>
      </c>
      <c r="AG281" t="b">
        <f>IF(S281&gt;0,IF(group!$AJ$38&gt;0,ABS(AB281/S281-group!$AJ$38/S2)&lt;=0.000000000001*MAX(ABS(AB281/S281),ABS(group!$AJ$38/S2)),TRUE),AB281=0)</f>
        <v>1</v>
      </c>
    </row>
    <row r="282" spans="1:33" x14ac:dyDescent="0.35">
      <c r="A282">
        <v>280</v>
      </c>
      <c r="B282">
        <f>'REC-21'!U282+'REC-22'!U282</f>
        <v>456269.80912674742</v>
      </c>
      <c r="C282">
        <f>'REC-21'!Y282+'REC-22'!Y282</f>
        <v>30434.138793692604</v>
      </c>
      <c r="D282">
        <f t="shared" si="72"/>
        <v>486703.94792044</v>
      </c>
      <c r="E282">
        <f>'REC-21'!T282+'REC-22'!T282</f>
        <v>16084.659757363246</v>
      </c>
      <c r="F282">
        <f>'OLD-21'!U282+'OLD-22'!U282</f>
        <v>308658.56991125294</v>
      </c>
      <c r="G282">
        <f>'OLD-21'!Y282+'OLD-22'!Y282</f>
        <v>21500.226750433158</v>
      </c>
      <c r="H282">
        <f t="shared" si="73"/>
        <v>330158.79666168609</v>
      </c>
      <c r="I282">
        <f>'OLD-21'!T282+'OLD-22'!T282</f>
        <v>11944.291658512833</v>
      </c>
      <c r="J282">
        <f>'NEW-21'!U282+'NEW-22'!U282</f>
        <v>346880.31346468924</v>
      </c>
      <c r="K282">
        <f>'NEW-21'!Y282+'NEW-22'!Y282</f>
        <v>23815.039457334155</v>
      </c>
      <c r="L282">
        <f t="shared" si="74"/>
        <v>370695.35292202339</v>
      </c>
      <c r="M282">
        <f>'NEW-21'!T282+'NEW-22'!T282</f>
        <v>12934.628404329282</v>
      </c>
      <c r="N282">
        <f>'CUR-21'!U282+'CUR-22'!U282</f>
        <v>370889.25749235589</v>
      </c>
      <c r="O282">
        <f>'CUR-21'!Y282+'CUR-22'!Y282</f>
        <v>25365.473157774853</v>
      </c>
      <c r="P282">
        <f t="shared" si="75"/>
        <v>396254.73065013072</v>
      </c>
      <c r="Q282">
        <f>'CUR-21'!T282+'CUR-22'!T282</f>
        <v>13797.832787731055</v>
      </c>
      <c r="R282">
        <f t="shared" si="78"/>
        <v>13797.832787731055</v>
      </c>
      <c r="S282">
        <f t="shared" si="76"/>
        <v>396254.73065013072</v>
      </c>
      <c r="T282">
        <f t="shared" si="79"/>
        <v>0.99610021890627232</v>
      </c>
      <c r="U282">
        <f t="shared" si="80"/>
        <v>3.9150489275163736E-3</v>
      </c>
      <c r="V282">
        <f t="shared" si="77"/>
        <v>370354.68236411287</v>
      </c>
      <c r="W282">
        <f t="shared" si="81"/>
        <v>0</v>
      </c>
      <c r="X282">
        <f t="shared" si="82"/>
        <v>0</v>
      </c>
      <c r="Y282">
        <f t="shared" si="83"/>
        <v>384152.51515184395</v>
      </c>
      <c r="Z282">
        <f t="shared" si="84"/>
        <v>0</v>
      </c>
      <c r="AA282">
        <f t="shared" si="85"/>
        <v>0</v>
      </c>
      <c r="AB282">
        <f t="shared" si="86"/>
        <v>2222.8838824875388</v>
      </c>
      <c r="AC282">
        <f t="shared" si="87"/>
        <v>73.504231658429489</v>
      </c>
      <c r="AD282" t="b">
        <f t="shared" si="88"/>
        <v>1</v>
      </c>
      <c r="AE282" t="b">
        <f>AND(ABS(AA282-(AA281+W282-Z282))&lt;=0.000000000001*(AA281+ABS(W282)+Z282),IF(A282&gt;group!$AJ$65,AA282=0,TRUE))</f>
        <v>1</v>
      </c>
      <c r="AF282" t="b">
        <f t="shared" si="89"/>
        <v>1</v>
      </c>
      <c r="AG282" t="b">
        <f>IF(S282&gt;0,IF(group!$AJ$38&gt;0,ABS(AB282/S282-group!$AJ$38/S2)&lt;=0.000000000001*MAX(ABS(AB282/S282),ABS(group!$AJ$38/S2)),TRUE),AB282=0)</f>
        <v>1</v>
      </c>
    </row>
    <row r="283" spans="1:33" x14ac:dyDescent="0.35">
      <c r="A283">
        <v>281</v>
      </c>
      <c r="B283">
        <f>'REC-21'!U283+'REC-22'!U283</f>
        <v>442134.06978789938</v>
      </c>
      <c r="C283">
        <f>'REC-21'!Y283+'REC-22'!Y283</f>
        <v>29607.59292924391</v>
      </c>
      <c r="D283">
        <f t="shared" si="72"/>
        <v>471741.66271714331</v>
      </c>
      <c r="E283">
        <f>'REC-21'!T283+'REC-22'!T283</f>
        <v>15689.863820822562</v>
      </c>
      <c r="F283">
        <f>'OLD-21'!U283+'OLD-22'!U283</f>
        <v>298083.1819210907</v>
      </c>
      <c r="G283">
        <f>'OLD-21'!Y283+'OLD-22'!Y283</f>
        <v>20848.551518456719</v>
      </c>
      <c r="H283">
        <f t="shared" si="73"/>
        <v>318931.73343954742</v>
      </c>
      <c r="I283">
        <f>'OLD-21'!T283+'OLD-22'!T283</f>
        <v>11613.577429612547</v>
      </c>
      <c r="J283">
        <f>'NEW-21'!U283+'NEW-22'!U283</f>
        <v>335456.81065623066</v>
      </c>
      <c r="K283">
        <f>'NEW-21'!Y283+'NEW-22'!Y283</f>
        <v>23123.613165963736</v>
      </c>
      <c r="L283">
        <f t="shared" si="74"/>
        <v>358580.4238221944</v>
      </c>
      <c r="M283">
        <f>'NEW-21'!T283+'NEW-22'!T283</f>
        <v>12592.447293525824</v>
      </c>
      <c r="N283">
        <f>'CUR-21'!U283+'CUR-22'!U283</f>
        <v>358850.60497619282</v>
      </c>
      <c r="O283">
        <f>'CUR-21'!Y283+'CUR-22'!Y283</f>
        <v>24641.198415395957</v>
      </c>
      <c r="P283">
        <f t="shared" si="75"/>
        <v>383491.80339158879</v>
      </c>
      <c r="Q283">
        <f>'CUR-21'!T283+'CUR-22'!T283</f>
        <v>13434.709953801645</v>
      </c>
      <c r="R283">
        <f t="shared" si="78"/>
        <v>13434.709953801645</v>
      </c>
      <c r="S283">
        <f t="shared" si="76"/>
        <v>383491.80339158879</v>
      </c>
      <c r="T283">
        <f t="shared" si="79"/>
        <v>0.99610061341958267</v>
      </c>
      <c r="U283">
        <f t="shared" si="80"/>
        <v>3.9146513192385157E-3</v>
      </c>
      <c r="V283">
        <f t="shared" si="77"/>
        <v>358317.18965116987</v>
      </c>
      <c r="W283">
        <f t="shared" si="81"/>
        <v>0</v>
      </c>
      <c r="X283">
        <f t="shared" si="82"/>
        <v>0</v>
      </c>
      <c r="Y283">
        <f t="shared" si="83"/>
        <v>371751.89960497152</v>
      </c>
      <c r="Z283">
        <f t="shared" si="84"/>
        <v>0</v>
      </c>
      <c r="AA283">
        <f t="shared" si="85"/>
        <v>0</v>
      </c>
      <c r="AB283">
        <f t="shared" si="86"/>
        <v>2151.2872475405529</v>
      </c>
      <c r="AC283">
        <f t="shared" si="87"/>
        <v>71.596634946985887</v>
      </c>
      <c r="AD283" t="b">
        <f t="shared" si="88"/>
        <v>1</v>
      </c>
      <c r="AE283" t="b">
        <f>AND(ABS(AA283-(AA282+W283-Z283))&lt;=0.000000000001*(AA282+ABS(W283)+Z283),IF(A283&gt;group!$AJ$65,AA283=0,TRUE))</f>
        <v>1</v>
      </c>
      <c r="AF283" t="b">
        <f t="shared" si="89"/>
        <v>1</v>
      </c>
      <c r="AG283" t="b">
        <f>IF(S283&gt;0,IF(group!$AJ$38&gt;0,ABS(AB283/S283-group!$AJ$38/S2)&lt;=0.000000000001*MAX(ABS(AB283/S283),ABS(group!$AJ$38/S2)),TRUE),AB283=0)</f>
        <v>1</v>
      </c>
    </row>
    <row r="284" spans="1:33" x14ac:dyDescent="0.35">
      <c r="A284">
        <v>282</v>
      </c>
      <c r="B284">
        <f>'REC-21'!U284+'REC-22'!U284</f>
        <v>428333.72373409825</v>
      </c>
      <c r="C284">
        <f>'REC-21'!Y284+'REC-22'!Y284</f>
        <v>28807.37387132478</v>
      </c>
      <c r="D284">
        <f t="shared" si="72"/>
        <v>457141.09760542301</v>
      </c>
      <c r="E284">
        <f>'REC-21'!T284+'REC-22'!T284</f>
        <v>15304.849271214203</v>
      </c>
      <c r="F284">
        <f>'OLD-21'!U284+'OLD-22'!U284</f>
        <v>287792.58578818128</v>
      </c>
      <c r="G284">
        <f>'OLD-21'!Y284+'OLD-22'!Y284</f>
        <v>20219.771803115029</v>
      </c>
      <c r="H284">
        <f t="shared" si="73"/>
        <v>308012.35759129631</v>
      </c>
      <c r="I284">
        <f>'OLD-21'!T284+'OLD-22'!T284</f>
        <v>11292.10393015125</v>
      </c>
      <c r="J284">
        <f>'NEW-21'!U284+'NEW-22'!U284</f>
        <v>324326.63686435902</v>
      </c>
      <c r="K284">
        <f>'NEW-21'!Y284+'NEW-22'!Y284</f>
        <v>22455.547962194338</v>
      </c>
      <c r="L284">
        <f t="shared" si="74"/>
        <v>346782.18482655333</v>
      </c>
      <c r="M284">
        <f>'NEW-21'!T284+'NEW-22'!T284</f>
        <v>12259.400301959122</v>
      </c>
      <c r="N284">
        <f>'CUR-21'!U284+'CUR-22'!U284</f>
        <v>347118.78302379558</v>
      </c>
      <c r="O284">
        <f>'CUR-21'!Y284+'CUR-22'!Y284</f>
        <v>23941.099001529212</v>
      </c>
      <c r="P284">
        <f t="shared" si="75"/>
        <v>371059.8820253248</v>
      </c>
      <c r="Q284">
        <f>'CUR-21'!T284+'CUR-22'!T284</f>
        <v>13081.229294647073</v>
      </c>
      <c r="R284">
        <f t="shared" si="78"/>
        <v>13081.229294647073</v>
      </c>
      <c r="S284">
        <f t="shared" si="76"/>
        <v>371059.8820253248</v>
      </c>
      <c r="T284">
        <f t="shared" si="79"/>
        <v>0.99610101218313585</v>
      </c>
      <c r="U284">
        <f t="shared" si="80"/>
        <v>3.9142494276949158E-3</v>
      </c>
      <c r="V284">
        <f t="shared" si="77"/>
        <v>346587.30001676804</v>
      </c>
      <c r="W284">
        <f t="shared" si="81"/>
        <v>0</v>
      </c>
      <c r="X284">
        <f t="shared" si="82"/>
        <v>0</v>
      </c>
      <c r="Y284">
        <f t="shared" si="83"/>
        <v>359668.5293114151</v>
      </c>
      <c r="Z284">
        <f t="shared" si="84"/>
        <v>0</v>
      </c>
      <c r="AA284">
        <f t="shared" si="85"/>
        <v>0</v>
      </c>
      <c r="AB284">
        <f t="shared" si="86"/>
        <v>2081.5474678082564</v>
      </c>
      <c r="AC284">
        <f t="shared" si="87"/>
        <v>69.739779732296483</v>
      </c>
      <c r="AD284" t="b">
        <f t="shared" si="88"/>
        <v>1</v>
      </c>
      <c r="AE284" t="b">
        <f>AND(ABS(AA284-(AA283+W284-Z284))&lt;=0.000000000001*(AA283+ABS(W284)+Z284),IF(A284&gt;group!$AJ$65,AA284=0,TRUE))</f>
        <v>1</v>
      </c>
      <c r="AF284" t="b">
        <f t="shared" si="89"/>
        <v>1</v>
      </c>
      <c r="AG284" t="b">
        <f>IF(S284&gt;0,IF(group!$AJ$38&gt;0,ABS(AB284/S284-group!$AJ$38/S2)&lt;=0.000000000001*MAX(ABS(AB284/S284),ABS(group!$AJ$38/S2)),TRUE),AB284=0)</f>
        <v>1</v>
      </c>
    </row>
    <row r="285" spans="1:33" x14ac:dyDescent="0.35">
      <c r="A285">
        <v>283</v>
      </c>
      <c r="B285">
        <f>'REC-21'!U285+'REC-22'!U285</f>
        <v>414860.41492352972</v>
      </c>
      <c r="C285">
        <f>'REC-21'!Y285+'REC-22'!Y285</f>
        <v>28032.862085403998</v>
      </c>
      <c r="D285">
        <f t="shared" si="72"/>
        <v>442893.27700893371</v>
      </c>
      <c r="E285">
        <f>'REC-21'!T285+'REC-22'!T285</f>
        <v>14929.371503488925</v>
      </c>
      <c r="F285">
        <f>'OLD-21'!U285+'OLD-22'!U285</f>
        <v>277778.79278895201</v>
      </c>
      <c r="G285">
        <f>'OLD-21'!Y285+'OLD-22'!Y285</f>
        <v>19613.272270293455</v>
      </c>
      <c r="H285">
        <f t="shared" si="73"/>
        <v>297392.06505924545</v>
      </c>
      <c r="I285">
        <f>'OLD-21'!T285+'OLD-22'!T285</f>
        <v>10979.610585118186</v>
      </c>
      <c r="J285">
        <f>'NEW-21'!U285+'NEW-22'!U285</f>
        <v>313481.92783617129</v>
      </c>
      <c r="K285">
        <f>'NEW-21'!Y285+'NEW-22'!Y285</f>
        <v>21810.246624964177</v>
      </c>
      <c r="L285">
        <f t="shared" si="74"/>
        <v>335292.17446113547</v>
      </c>
      <c r="M285">
        <f>'NEW-21'!T285+'NEW-22'!T285</f>
        <v>11935.241403348155</v>
      </c>
      <c r="N285">
        <f>'CUR-21'!U285+'CUR-22'!U285</f>
        <v>335685.60005321202</v>
      </c>
      <c r="O285">
        <f>'CUR-21'!Y285+'CUR-22'!Y285</f>
        <v>23264.563895689382</v>
      </c>
      <c r="P285">
        <f t="shared" si="75"/>
        <v>358950.16394890141</v>
      </c>
      <c r="Q285">
        <f>'CUR-21'!T285+'CUR-22'!T285</f>
        <v>12737.132458332489</v>
      </c>
      <c r="R285">
        <f t="shared" si="78"/>
        <v>12737.132458332489</v>
      </c>
      <c r="S285">
        <f t="shared" si="76"/>
        <v>358950.16394890141</v>
      </c>
      <c r="T285">
        <f t="shared" si="79"/>
        <v>0.99610141509922745</v>
      </c>
      <c r="U285">
        <f t="shared" si="80"/>
        <v>3.9138433513661308E-3</v>
      </c>
      <c r="V285">
        <f t="shared" si="77"/>
        <v>335156.80481708667</v>
      </c>
      <c r="W285">
        <f t="shared" si="81"/>
        <v>0</v>
      </c>
      <c r="X285">
        <f t="shared" si="82"/>
        <v>0</v>
      </c>
      <c r="Y285">
        <f t="shared" si="83"/>
        <v>347893.93727541913</v>
      </c>
      <c r="Z285">
        <f t="shared" si="84"/>
        <v>0</v>
      </c>
      <c r="AA285">
        <f t="shared" si="85"/>
        <v>0</v>
      </c>
      <c r="AB285">
        <f t="shared" si="86"/>
        <v>2013.6151630269742</v>
      </c>
      <c r="AC285">
        <f t="shared" si="87"/>
        <v>67.932304781282255</v>
      </c>
      <c r="AD285" t="b">
        <f t="shared" si="88"/>
        <v>1</v>
      </c>
      <c r="AE285" t="b">
        <f>AND(ABS(AA285-(AA284+W285-Z285))&lt;=0.000000000001*(AA284+ABS(W285)+Z285),IF(A285&gt;group!$AJ$65,AA285=0,TRUE))</f>
        <v>1</v>
      </c>
      <c r="AF285" t="b">
        <f t="shared" si="89"/>
        <v>1</v>
      </c>
      <c r="AG285" t="b">
        <f>IF(S285&gt;0,IF(group!$AJ$38&gt;0,ABS(AB285/S285-group!$AJ$38/S2)&lt;=0.000000000001*MAX(ABS(AB285/S285),ABS(group!$AJ$38/S2)),TRUE),AB285=0)</f>
        <v>1</v>
      </c>
    </row>
    <row r="286" spans="1:33" x14ac:dyDescent="0.35">
      <c r="A286">
        <v>284</v>
      </c>
      <c r="B286">
        <f>'REC-21'!U286+'REC-22'!U286</f>
        <v>401705.99634709023</v>
      </c>
      <c r="C286">
        <f>'REC-21'!Y286+'REC-22'!Y286</f>
        <v>27283.453718090284</v>
      </c>
      <c r="D286">
        <f t="shared" si="72"/>
        <v>428989.45006518054</v>
      </c>
      <c r="E286">
        <f>'REC-21'!T286+'REC-22'!T286</f>
        <v>14563.192085146979</v>
      </c>
      <c r="F286">
        <f>'OLD-21'!U286+'OLD-22'!U286</f>
        <v>268034.03949164023</v>
      </c>
      <c r="G286">
        <f>'OLD-21'!Y286+'OLD-22'!Y286</f>
        <v>19028.455083112807</v>
      </c>
      <c r="H286">
        <f t="shared" si="73"/>
        <v>287062.49457475304</v>
      </c>
      <c r="I286">
        <f>'OLD-21'!T286+'OLD-22'!T286</f>
        <v>10675.844233847021</v>
      </c>
      <c r="J286">
        <f>'NEW-21'!U286+'NEW-22'!U286</f>
        <v>302915.03115520359</v>
      </c>
      <c r="K286">
        <f>'NEW-21'!Y286+'NEW-22'!Y286</f>
        <v>21187.128169336615</v>
      </c>
      <c r="L286">
        <f t="shared" si="74"/>
        <v>324102.15932454017</v>
      </c>
      <c r="M286">
        <f>'NEW-21'!T286+'NEW-22'!T286</f>
        <v>11619.731256804844</v>
      </c>
      <c r="N286">
        <f>'CUR-21'!U286+'CUR-22'!U286</f>
        <v>324543.08399431064</v>
      </c>
      <c r="O286">
        <f>'CUR-21'!Y286+'CUR-22'!Y286</f>
        <v>22610.998647861168</v>
      </c>
      <c r="P286">
        <f t="shared" si="75"/>
        <v>347154.08264217182</v>
      </c>
      <c r="Q286">
        <f>'CUR-21'!T286+'CUR-22'!T286</f>
        <v>12402.168077341852</v>
      </c>
      <c r="R286">
        <f t="shared" si="78"/>
        <v>12402.168077341852</v>
      </c>
      <c r="S286">
        <f t="shared" si="76"/>
        <v>347154.08264217182</v>
      </c>
      <c r="T286">
        <f t="shared" si="79"/>
        <v>0.99610182207148057</v>
      </c>
      <c r="U286">
        <f t="shared" si="80"/>
        <v>3.9134331873953432E-3</v>
      </c>
      <c r="V286">
        <f t="shared" si="77"/>
        <v>324017.71544654784</v>
      </c>
      <c r="W286">
        <f t="shared" si="81"/>
        <v>0</v>
      </c>
      <c r="X286">
        <f t="shared" si="82"/>
        <v>0</v>
      </c>
      <c r="Y286">
        <f t="shared" si="83"/>
        <v>336419.8835238897</v>
      </c>
      <c r="Z286">
        <f t="shared" si="84"/>
        <v>0</v>
      </c>
      <c r="AA286">
        <f t="shared" si="85"/>
        <v>0</v>
      </c>
      <c r="AB286">
        <f t="shared" si="86"/>
        <v>1947.4422772920311</v>
      </c>
      <c r="AC286">
        <f t="shared" si="87"/>
        <v>66.172885734943065</v>
      </c>
      <c r="AD286" t="b">
        <f t="shared" si="88"/>
        <v>1</v>
      </c>
      <c r="AE286" t="b">
        <f>AND(ABS(AA286-(AA285+W286-Z286))&lt;=0.000000000001*(AA285+ABS(W286)+Z286),IF(A286&gt;group!$AJ$65,AA286=0,TRUE))</f>
        <v>1</v>
      </c>
      <c r="AF286" t="b">
        <f t="shared" si="89"/>
        <v>1</v>
      </c>
      <c r="AG286" t="b">
        <f>IF(S286&gt;0,IF(group!$AJ$38&gt;0,ABS(AB286/S286-group!$AJ$38/S2)&lt;=0.000000000001*MAX(ABS(AB286/S286),ABS(group!$AJ$38/S2)),TRUE),AB286=0)</f>
        <v>1</v>
      </c>
    </row>
    <row r="287" spans="1:33" x14ac:dyDescent="0.35">
      <c r="A287">
        <v>285</v>
      </c>
      <c r="B287">
        <f>'REC-21'!U287+'REC-22'!U287</f>
        <v>388862.5247428125</v>
      </c>
      <c r="C287">
        <f>'REC-21'!Y287+'REC-22'!Y287</f>
        <v>26499.039694742401</v>
      </c>
      <c r="D287">
        <f t="shared" si="72"/>
        <v>415361.56443755492</v>
      </c>
      <c r="E287">
        <f>'REC-21'!T287+'REC-22'!T287</f>
        <v>14206.078599119021</v>
      </c>
      <c r="F287">
        <f>'OLD-21'!U287+'OLD-22'!U287</f>
        <v>258550.78133901494</v>
      </c>
      <c r="G287">
        <f>'OLD-21'!Y287+'OLD-22'!Y287</f>
        <v>18420.531166271761</v>
      </c>
      <c r="H287">
        <f t="shared" si="73"/>
        <v>276971.31250528671</v>
      </c>
      <c r="I287">
        <f>'OLD-21'!T287+'OLD-22'!T287</f>
        <v>10380.55891720249</v>
      </c>
      <c r="J287">
        <f>'NEW-21'!U287+'NEW-22'!U287</f>
        <v>292618.50047804869</v>
      </c>
      <c r="K287">
        <f>'NEW-21'!Y287+'NEW-22'!Y287</f>
        <v>20537.909113243513</v>
      </c>
      <c r="L287">
        <f t="shared" si="74"/>
        <v>313156.40959129221</v>
      </c>
      <c r="M287">
        <f>'NEW-21'!T287+'NEW-22'!T287</f>
        <v>11312.63702361725</v>
      </c>
      <c r="N287">
        <f>'CUR-21'!U287+'CUR-22'!U287</f>
        <v>313683.47634458542</v>
      </c>
      <c r="O287">
        <f>'CUR-21'!Y287+'CUR-22'!Y287</f>
        <v>21932.448608227754</v>
      </c>
      <c r="P287">
        <f t="shared" si="75"/>
        <v>335615.92495281319</v>
      </c>
      <c r="Q287">
        <f>'CUR-21'!T287+'CUR-22'!T287</f>
        <v>12076.0915781066</v>
      </c>
      <c r="R287">
        <f t="shared" si="78"/>
        <v>12076.0915781066</v>
      </c>
      <c r="S287">
        <f t="shared" si="76"/>
        <v>335615.92495281319</v>
      </c>
      <c r="T287">
        <f t="shared" si="79"/>
        <v>0.99610223300483403</v>
      </c>
      <c r="U287">
        <f t="shared" si="80"/>
        <v>3.9130190315987967E-3</v>
      </c>
      <c r="V287">
        <f t="shared" si="77"/>
        <v>313162.25737938622</v>
      </c>
      <c r="W287">
        <f t="shared" si="81"/>
        <v>0</v>
      </c>
      <c r="X287">
        <f t="shared" si="82"/>
        <v>0</v>
      </c>
      <c r="Y287">
        <f t="shared" si="83"/>
        <v>325238.34895749285</v>
      </c>
      <c r="Z287">
        <f t="shared" si="84"/>
        <v>0</v>
      </c>
      <c r="AA287">
        <f t="shared" si="85"/>
        <v>0</v>
      </c>
      <c r="AB287">
        <f t="shared" si="86"/>
        <v>1882.7162746038246</v>
      </c>
      <c r="AC287">
        <f t="shared" si="87"/>
        <v>64.726002688206563</v>
      </c>
      <c r="AD287" t="b">
        <f t="shared" si="88"/>
        <v>1</v>
      </c>
      <c r="AE287" t="b">
        <f>AND(ABS(AA287-(AA286+W287-Z287))&lt;=0.000000000001*(AA286+ABS(W287)+Z287),IF(A287&gt;group!$AJ$65,AA287=0,TRUE))</f>
        <v>1</v>
      </c>
      <c r="AF287" t="b">
        <f t="shared" si="89"/>
        <v>1</v>
      </c>
      <c r="AG287" t="b">
        <f>IF(S287&gt;0,IF(group!$AJ$38&gt;0,ABS(AB287/S287-group!$AJ$38/S2)&lt;=0.000000000001*MAX(ABS(AB287/S287),ABS(group!$AJ$38/S2)),TRUE),AB287=0)</f>
        <v>1</v>
      </c>
    </row>
    <row r="288" spans="1:33" x14ac:dyDescent="0.35">
      <c r="A288">
        <v>286</v>
      </c>
      <c r="B288">
        <f>'REC-21'!U288+'REC-22'!U288</f>
        <v>376345.84287209448</v>
      </c>
      <c r="C288">
        <f>'REC-21'!Y288+'REC-22'!Y288</f>
        <v>25740.639056889893</v>
      </c>
      <c r="D288">
        <f t="shared" si="72"/>
        <v>402086.4819289844</v>
      </c>
      <c r="E288">
        <f>'REC-21'!T288+'REC-22'!T288</f>
        <v>13834.515489275414</v>
      </c>
      <c r="F288">
        <f>'OLD-21'!U288+'OLD-22'!U288</f>
        <v>249340.10367715359</v>
      </c>
      <c r="G288">
        <f>'OLD-21'!Y288+'OLD-22'!Y288</f>
        <v>17834.874457390764</v>
      </c>
      <c r="H288">
        <f t="shared" si="73"/>
        <v>267174.97813454433</v>
      </c>
      <c r="I288">
        <f>'OLD-21'!T288+'OLD-22'!T288</f>
        <v>10075.336518663837</v>
      </c>
      <c r="J288">
        <f>'NEW-21'!U288+'NEW-22'!U288</f>
        <v>282604.55523625115</v>
      </c>
      <c r="K288">
        <f>'NEW-21'!Y288+'NEW-22'!Y288</f>
        <v>19911.538412522394</v>
      </c>
      <c r="L288">
        <f t="shared" si="74"/>
        <v>302516.09364877356</v>
      </c>
      <c r="M288">
        <f>'NEW-21'!T288+'NEW-22'!T288</f>
        <v>10994.523330855191</v>
      </c>
      <c r="N288">
        <f>'CUR-21'!U288+'CUR-22'!U288</f>
        <v>303118.72241427272</v>
      </c>
      <c r="O288">
        <f>'CUR-21'!Y288+'CUR-22'!Y288</f>
        <v>21277.473278967071</v>
      </c>
      <c r="P288">
        <f t="shared" si="75"/>
        <v>324396.1956932398</v>
      </c>
      <c r="Q288">
        <f>'CUR-21'!T288+'CUR-22'!T288</f>
        <v>11739.45613753279</v>
      </c>
      <c r="R288">
        <f t="shared" si="78"/>
        <v>11739.45613753279</v>
      </c>
      <c r="S288">
        <f t="shared" si="76"/>
        <v>324396.1956932398</v>
      </c>
      <c r="T288">
        <f t="shared" si="79"/>
        <v>0.99610264780552271</v>
      </c>
      <c r="U288">
        <f t="shared" si="80"/>
        <v>3.9126009784868909E-3</v>
      </c>
      <c r="V288">
        <f t="shared" si="77"/>
        <v>302602.1483889306</v>
      </c>
      <c r="W288">
        <f t="shared" si="81"/>
        <v>0</v>
      </c>
      <c r="X288">
        <f t="shared" si="82"/>
        <v>0</v>
      </c>
      <c r="Y288">
        <f t="shared" si="83"/>
        <v>314341.60452646337</v>
      </c>
      <c r="Z288">
        <f t="shared" si="84"/>
        <v>0</v>
      </c>
      <c r="AA288">
        <f t="shared" si="85"/>
        <v>0</v>
      </c>
      <c r="AB288">
        <f t="shared" si="86"/>
        <v>1819.7765709034788</v>
      </c>
      <c r="AC288">
        <f t="shared" si="87"/>
        <v>62.939703700345717</v>
      </c>
      <c r="AD288" t="b">
        <f t="shared" si="88"/>
        <v>1</v>
      </c>
      <c r="AE288" t="b">
        <f>AND(ABS(AA288-(AA287+W288-Z288))&lt;=0.000000000001*(AA287+ABS(W288)+Z288),IF(A288&gt;group!$AJ$65,AA288=0,TRUE))</f>
        <v>1</v>
      </c>
      <c r="AF288" t="b">
        <f t="shared" si="89"/>
        <v>1</v>
      </c>
      <c r="AG288" t="b">
        <f>IF(S288&gt;0,IF(group!$AJ$38&gt;0,ABS(AB288/S288-group!$AJ$38/S2)&lt;=0.000000000001*MAX(ABS(AB288/S288),ABS(group!$AJ$38/S2)),TRUE),AB288=0)</f>
        <v>1</v>
      </c>
    </row>
    <row r="289" spans="1:33" x14ac:dyDescent="0.35">
      <c r="A289">
        <v>287</v>
      </c>
      <c r="B289">
        <f>'REC-21'!U289+'REC-22'!U289</f>
        <v>364147.11921960604</v>
      </c>
      <c r="C289">
        <f>'REC-21'!Y289+'REC-22'!Y289</f>
        <v>25007.577312644185</v>
      </c>
      <c r="D289">
        <f t="shared" si="72"/>
        <v>389154.69653225021</v>
      </c>
      <c r="E289">
        <f>'REC-21'!T289+'REC-22'!T289</f>
        <v>13472.924258278559</v>
      </c>
      <c r="F289">
        <f>'OLD-21'!U289+'OLD-22'!U289</f>
        <v>240393.7392603285</v>
      </c>
      <c r="G289">
        <f>'OLD-21'!Y289+'OLD-22'!Y289</f>
        <v>17270.829539304781</v>
      </c>
      <c r="H289">
        <f t="shared" si="73"/>
        <v>257664.56879963327</v>
      </c>
      <c r="I289">
        <f>'OLD-21'!T289+'OLD-22'!T289</f>
        <v>9779.3206669348619</v>
      </c>
      <c r="J289">
        <f>'NEW-21'!U289+'NEW-22'!U289</f>
        <v>272864.99921325</v>
      </c>
      <c r="K289">
        <f>'NEW-21'!Y289+'NEW-22'!Y289</f>
        <v>19307.375465370344</v>
      </c>
      <c r="L289">
        <f t="shared" si="74"/>
        <v>292172.37467862037</v>
      </c>
      <c r="M289">
        <f>'NEW-21'!T289+'NEW-22'!T289</f>
        <v>10685.582388638484</v>
      </c>
      <c r="N289">
        <f>'CUR-21'!U289+'CUR-22'!U289</f>
        <v>292840.33498635725</v>
      </c>
      <c r="O289">
        <f>'CUR-21'!Y289+'CUR-22'!Y289</f>
        <v>20645.420750444187</v>
      </c>
      <c r="P289">
        <f t="shared" si="75"/>
        <v>313485.75573680142</v>
      </c>
      <c r="Q289">
        <f>'CUR-21'!T289+'CUR-22'!T289</f>
        <v>11412.442793362561</v>
      </c>
      <c r="R289">
        <f t="shared" si="78"/>
        <v>11412.442793362561</v>
      </c>
      <c r="S289">
        <f t="shared" si="76"/>
        <v>313485.75573680142</v>
      </c>
      <c r="T289">
        <f t="shared" si="79"/>
        <v>0.99610306638106672</v>
      </c>
      <c r="U289">
        <f t="shared" si="80"/>
        <v>3.912179121274173E-3</v>
      </c>
      <c r="V289">
        <f t="shared" si="77"/>
        <v>292328.89188212901</v>
      </c>
      <c r="W289">
        <f t="shared" si="81"/>
        <v>0</v>
      </c>
      <c r="X289">
        <f t="shared" si="82"/>
        <v>0</v>
      </c>
      <c r="Y289">
        <f t="shared" si="83"/>
        <v>303741.33467549155</v>
      </c>
      <c r="Z289">
        <f t="shared" si="84"/>
        <v>0</v>
      </c>
      <c r="AA289">
        <f t="shared" si="85"/>
        <v>0</v>
      </c>
      <c r="AB289">
        <f t="shared" si="86"/>
        <v>1758.5718981157902</v>
      </c>
      <c r="AC289">
        <f t="shared" si="87"/>
        <v>61.204672787688651</v>
      </c>
      <c r="AD289" t="b">
        <f t="shared" si="88"/>
        <v>1</v>
      </c>
      <c r="AE289" t="b">
        <f>AND(ABS(AA289-(AA288+W289-Z289))&lt;=0.000000000001*(AA288+ABS(W289)+Z289),IF(A289&gt;group!$AJ$65,AA289=0,TRUE))</f>
        <v>1</v>
      </c>
      <c r="AF289" t="b">
        <f t="shared" si="89"/>
        <v>1</v>
      </c>
      <c r="AG289" t="b">
        <f>IF(S289&gt;0,IF(group!$AJ$38&gt;0,ABS(AB289/S289-group!$AJ$38/S2)&lt;=0.000000000001*MAX(ABS(AB289/S289),ABS(group!$AJ$38/S2)),TRUE),AB289=0)</f>
        <v>1</v>
      </c>
    </row>
    <row r="290" spans="1:33" x14ac:dyDescent="0.35">
      <c r="A290">
        <v>288</v>
      </c>
      <c r="B290">
        <f>'REC-21'!U290+'REC-22'!U290</f>
        <v>352257.76582629373</v>
      </c>
      <c r="C290">
        <f>'REC-21'!Y290+'REC-22'!Y290</f>
        <v>24231.670880514961</v>
      </c>
      <c r="D290">
        <f t="shared" si="72"/>
        <v>376489.43670680869</v>
      </c>
      <c r="E290">
        <f>'REC-21'!T290+'REC-22'!T290</f>
        <v>13121.030568937465</v>
      </c>
      <c r="F290">
        <f>'OLD-21'!U290+'OLD-22'!U290</f>
        <v>231703.67707403551</v>
      </c>
      <c r="G290">
        <f>'OLD-21'!Y290+'OLD-22'!Y290</f>
        <v>16672.728325748078</v>
      </c>
      <c r="H290">
        <f t="shared" si="73"/>
        <v>248376.4053997836</v>
      </c>
      <c r="I290">
        <f>'OLD-21'!T290+'OLD-22'!T290</f>
        <v>9492.2266328512669</v>
      </c>
      <c r="J290">
        <f>'NEW-21'!U290+'NEW-22'!U290</f>
        <v>263391.87888596521</v>
      </c>
      <c r="K290">
        <f>'NEW-21'!Y290+'NEW-22'!Y290</f>
        <v>18667.627850720513</v>
      </c>
      <c r="L290">
        <f t="shared" si="74"/>
        <v>282059.50673668575</v>
      </c>
      <c r="M290">
        <f>'NEW-21'!T290+'NEW-22'!T290</f>
        <v>10385.543166217409</v>
      </c>
      <c r="N290">
        <f>'CUR-21'!U290+'CUR-22'!U290</f>
        <v>282840.07612892205</v>
      </c>
      <c r="O290">
        <f>'CUR-21'!Y290+'CUR-22'!Y290</f>
        <v>19971.613326036404</v>
      </c>
      <c r="P290">
        <f t="shared" si="75"/>
        <v>302811.68945495848</v>
      </c>
      <c r="Q290">
        <f>'CUR-21'!T290+'CUR-22'!T290</f>
        <v>11094.769613515364</v>
      </c>
      <c r="R290">
        <f t="shared" si="78"/>
        <v>11094.769613515364</v>
      </c>
      <c r="S290">
        <f t="shared" si="76"/>
        <v>302811.68945495848</v>
      </c>
      <c r="T290">
        <f t="shared" si="79"/>
        <v>0.99610348864025378</v>
      </c>
      <c r="U290">
        <f t="shared" si="80"/>
        <v>3.9117535518977675E-3</v>
      </c>
      <c r="V290">
        <f t="shared" si="77"/>
        <v>282334.24084531277</v>
      </c>
      <c r="W290">
        <f t="shared" si="81"/>
        <v>0</v>
      </c>
      <c r="X290">
        <f t="shared" si="82"/>
        <v>0</v>
      </c>
      <c r="Y290">
        <f t="shared" si="83"/>
        <v>293429.01045882812</v>
      </c>
      <c r="Z290">
        <f t="shared" si="84"/>
        <v>0</v>
      </c>
      <c r="AA290">
        <f t="shared" si="85"/>
        <v>0</v>
      </c>
      <c r="AB290">
        <f t="shared" si="86"/>
        <v>1698.693218914703</v>
      </c>
      <c r="AC290">
        <f t="shared" si="87"/>
        <v>59.878679201087152</v>
      </c>
      <c r="AD290" t="b">
        <f t="shared" si="88"/>
        <v>1</v>
      </c>
      <c r="AE290" t="b">
        <f>AND(ABS(AA290-(AA289+W290-Z290))&lt;=0.000000000001*(AA289+ABS(W290)+Z290),IF(A290&gt;group!$AJ$65,AA290=0,TRUE))</f>
        <v>1</v>
      </c>
      <c r="AF290" t="b">
        <f t="shared" si="89"/>
        <v>1</v>
      </c>
      <c r="AG290" t="b">
        <f>IF(S290&gt;0,IF(group!$AJ$38&gt;0,ABS(AB290/S290-group!$AJ$38/S2)&lt;=0.000000000001*MAX(ABS(AB290/S290),ABS(group!$AJ$38/S2)),TRUE),AB290=0)</f>
        <v>1</v>
      </c>
    </row>
    <row r="291" spans="1:33" x14ac:dyDescent="0.35">
      <c r="A291">
        <v>289</v>
      </c>
      <c r="B291">
        <f>'REC-21'!U291+'REC-22'!U291</f>
        <v>340511.06398364383</v>
      </c>
      <c r="C291">
        <f>'REC-21'!Y291+'REC-22'!Y291</f>
        <v>23485.206483465379</v>
      </c>
      <c r="D291">
        <f t="shared" si="72"/>
        <v>363996.27046710922</v>
      </c>
      <c r="E291">
        <f>'REC-21'!T291+'REC-22'!T291</f>
        <v>12936.483977760119</v>
      </c>
      <c r="F291">
        <f>'OLD-21'!U291+'OLD-22'!U291</f>
        <v>223145.02081024379</v>
      </c>
      <c r="G291">
        <f>'OLD-21'!Y291+'OLD-22'!Y291</f>
        <v>16099.152237237224</v>
      </c>
      <c r="H291">
        <f t="shared" si="73"/>
        <v>239244.17304748102</v>
      </c>
      <c r="I291">
        <f>'OLD-21'!T291+'OLD-22'!T291</f>
        <v>9330.5971267420664</v>
      </c>
      <c r="J291">
        <f>'NEW-21'!U291+'NEW-22'!U291</f>
        <v>254050.56968347094</v>
      </c>
      <c r="K291">
        <f>'NEW-21'!Y291+'NEW-22'!Y291</f>
        <v>18053.146069205941</v>
      </c>
      <c r="L291">
        <f t="shared" si="74"/>
        <v>272103.71575267689</v>
      </c>
      <c r="M291">
        <f>'NEW-21'!T291+'NEW-22'!T291</f>
        <v>10220.702702353843</v>
      </c>
      <c r="N291">
        <f>'CUR-21'!U291+'CUR-22'!U291</f>
        <v>272935.14204394189</v>
      </c>
      <c r="O291">
        <f>'CUR-21'!Y291+'CUR-22'!Y291</f>
        <v>19324.146909991461</v>
      </c>
      <c r="P291">
        <f t="shared" si="75"/>
        <v>292259.28895393334</v>
      </c>
      <c r="Q291">
        <f>'CUR-21'!T291+'CUR-22'!T291</f>
        <v>10960.386571048857</v>
      </c>
      <c r="R291">
        <f t="shared" si="78"/>
        <v>10960.386571048857</v>
      </c>
      <c r="S291">
        <f t="shared" si="76"/>
        <v>292259.28895393334</v>
      </c>
      <c r="T291">
        <f t="shared" si="79"/>
        <v>0.99610391449312552</v>
      </c>
      <c r="U291">
        <f t="shared" si="80"/>
        <v>3.911324361030255E-3</v>
      </c>
      <c r="V291">
        <f t="shared" si="77"/>
        <v>272435.28544143349</v>
      </c>
      <c r="W291">
        <f t="shared" si="81"/>
        <v>0</v>
      </c>
      <c r="X291">
        <f t="shared" si="82"/>
        <v>0</v>
      </c>
      <c r="Y291">
        <f t="shared" si="83"/>
        <v>283395.67201248236</v>
      </c>
      <c r="Z291">
        <f t="shared" si="84"/>
        <v>0</v>
      </c>
      <c r="AA291">
        <f t="shared" si="85"/>
        <v>0</v>
      </c>
      <c r="AB291">
        <f t="shared" si="86"/>
        <v>1639.4970524568364</v>
      </c>
      <c r="AC291">
        <f t="shared" si="87"/>
        <v>59.196166457866639</v>
      </c>
      <c r="AD291" t="b">
        <f t="shared" si="88"/>
        <v>1</v>
      </c>
      <c r="AE291" t="b">
        <f>AND(ABS(AA291-(AA290+W291-Z291))&lt;=0.000000000001*(AA290+ABS(W291)+Z291),IF(A291&gt;group!$AJ$65,AA291=0,TRUE))</f>
        <v>1</v>
      </c>
      <c r="AF291" t="b">
        <f t="shared" si="89"/>
        <v>1</v>
      </c>
      <c r="AG291" t="b">
        <f>IF(S291&gt;0,IF(group!$AJ$38&gt;0,ABS(AB291/S291-group!$AJ$38/S2)&lt;=0.000000000001*MAX(ABS(AB291/S291),ABS(group!$AJ$38/S2)),TRUE),AB291=0)</f>
        <v>1</v>
      </c>
    </row>
    <row r="292" spans="1:33" x14ac:dyDescent="0.35">
      <c r="A292">
        <v>290</v>
      </c>
      <c r="B292">
        <f>'REC-21'!U292+'REC-22'!U292</f>
        <v>329082.19575268094</v>
      </c>
      <c r="C292">
        <f>'REC-21'!Y292+'REC-22'!Y292</f>
        <v>22764.182310754437</v>
      </c>
      <c r="D292">
        <f t="shared" si="72"/>
        <v>351846.37806343538</v>
      </c>
      <c r="E292">
        <f>'REC-21'!T292+'REC-22'!T292</f>
        <v>12577.884500084296</v>
      </c>
      <c r="F292">
        <f>'OLD-21'!U292+'OLD-22'!U292</f>
        <v>214849.04586773113</v>
      </c>
      <c r="G292">
        <f>'OLD-21'!Y292+'OLD-22'!Y292</f>
        <v>15547.191819923952</v>
      </c>
      <c r="H292">
        <f t="shared" si="73"/>
        <v>230396.23768765508</v>
      </c>
      <c r="I292">
        <f>'OLD-21'!T292+'OLD-22'!T292</f>
        <v>9038.6174786286829</v>
      </c>
      <c r="J292">
        <f>'NEW-21'!U292+'NEW-22'!U292</f>
        <v>244982.50114119396</v>
      </c>
      <c r="K292">
        <f>'NEW-21'!Y292+'NEW-22'!Y292</f>
        <v>17460.903495971346</v>
      </c>
      <c r="L292">
        <f t="shared" si="74"/>
        <v>262443.40463716531</v>
      </c>
      <c r="M292">
        <f>'NEW-21'!T292+'NEW-22'!T292</f>
        <v>9915.3964494367374</v>
      </c>
      <c r="N292">
        <f>'CUR-21'!U292+'CUR-22'!U292</f>
        <v>263317.95427409629</v>
      </c>
      <c r="O292">
        <f>'CUR-21'!Y292+'CUR-22'!Y292</f>
        <v>18699.847592721162</v>
      </c>
      <c r="P292">
        <f t="shared" si="75"/>
        <v>282017.80186681746</v>
      </c>
      <c r="Q292">
        <f>'CUR-21'!T292+'CUR-22'!T292</f>
        <v>10634.713315457024</v>
      </c>
      <c r="R292">
        <f t="shared" si="78"/>
        <v>10634.713315457024</v>
      </c>
      <c r="S292">
        <f t="shared" si="76"/>
        <v>282017.80186681746</v>
      </c>
      <c r="T292">
        <f t="shared" si="79"/>
        <v>0.99610434385096436</v>
      </c>
      <c r="U292">
        <f t="shared" si="80"/>
        <v>3.910891638093883E-3</v>
      </c>
      <c r="V292">
        <f t="shared" si="77"/>
        <v>262824.4457943521</v>
      </c>
      <c r="W292">
        <f t="shared" si="81"/>
        <v>0</v>
      </c>
      <c r="X292">
        <f t="shared" si="82"/>
        <v>0</v>
      </c>
      <c r="Y292">
        <f t="shared" si="83"/>
        <v>273459.15910980914</v>
      </c>
      <c r="Z292">
        <f t="shared" si="84"/>
        <v>0</v>
      </c>
      <c r="AA292">
        <f t="shared" si="85"/>
        <v>0</v>
      </c>
      <c r="AB292">
        <f t="shared" si="86"/>
        <v>1582.0450277420707</v>
      </c>
      <c r="AC292">
        <f t="shared" si="87"/>
        <v>57.452024714765685</v>
      </c>
      <c r="AD292" t="b">
        <f t="shared" si="88"/>
        <v>1</v>
      </c>
      <c r="AE292" t="b">
        <f>AND(ABS(AA292-(AA291+W292-Z292))&lt;=0.000000000001*(AA291+ABS(W292)+Z292),IF(A292&gt;group!$AJ$65,AA292=0,TRUE))</f>
        <v>1</v>
      </c>
      <c r="AF292" t="b">
        <f t="shared" si="89"/>
        <v>1</v>
      </c>
      <c r="AG292" t="b">
        <f>IF(S292&gt;0,IF(group!$AJ$38&gt;0,ABS(AB292/S292-group!$AJ$38/S2)&lt;=0.000000000001*MAX(ABS(AB292/S292),ABS(group!$AJ$38/S2)),TRUE),AB292=0)</f>
        <v>1</v>
      </c>
    </row>
    <row r="293" spans="1:33" x14ac:dyDescent="0.35">
      <c r="A293">
        <v>291</v>
      </c>
      <c r="B293">
        <f>'REC-21'!U293+'REC-22'!U293</f>
        <v>317962.23640087649</v>
      </c>
      <c r="C293">
        <f>'REC-21'!Y293+'REC-22'!Y293</f>
        <v>22067.910241527105</v>
      </c>
      <c r="D293">
        <f t="shared" si="72"/>
        <v>340030.14664240356</v>
      </c>
      <c r="E293">
        <f>'REC-21'!T293+'REC-22'!T293</f>
        <v>12229.316606414784</v>
      </c>
      <c r="F293">
        <f>'OLD-21'!U293+'OLD-22'!U293</f>
        <v>206807.43699673287</v>
      </c>
      <c r="G293">
        <f>'OLD-21'!Y293+'OLD-22'!Y293</f>
        <v>15016.180992495156</v>
      </c>
      <c r="H293">
        <f t="shared" si="73"/>
        <v>221823.61798922802</v>
      </c>
      <c r="I293">
        <f>'OLD-21'!T293+'OLD-22'!T293</f>
        <v>8755.8557337776219</v>
      </c>
      <c r="J293">
        <f>'NEW-21'!U293+'NEW-22'!U293</f>
        <v>236179.41532570863</v>
      </c>
      <c r="K293">
        <f>'NEW-21'!Y293+'NEW-22'!Y293</f>
        <v>16890.248184850068</v>
      </c>
      <c r="L293">
        <f t="shared" si="74"/>
        <v>253069.66351055869</v>
      </c>
      <c r="M293">
        <f>'NEW-21'!T293+'NEW-22'!T293</f>
        <v>9619.2899216575952</v>
      </c>
      <c r="N293">
        <f>'CUR-21'!U293+'CUR-22'!U293</f>
        <v>253979.85767985022</v>
      </c>
      <c r="O293">
        <f>'CUR-21'!Y293+'CUR-22'!Y293</f>
        <v>18098.042760180022</v>
      </c>
      <c r="P293">
        <f t="shared" si="75"/>
        <v>272077.90044003027</v>
      </c>
      <c r="Q293">
        <f>'CUR-21'!T293+'CUR-22'!T293</f>
        <v>10318.80058511724</v>
      </c>
      <c r="R293">
        <f t="shared" si="78"/>
        <v>10318.80058511724</v>
      </c>
      <c r="S293">
        <f t="shared" si="76"/>
        <v>272077.90044003027</v>
      </c>
      <c r="T293">
        <f t="shared" si="79"/>
        <v>0.99610477662627483</v>
      </c>
      <c r="U293">
        <f t="shared" si="80"/>
        <v>3.9104554712787731E-3</v>
      </c>
      <c r="V293">
        <f t="shared" si="77"/>
        <v>253493.05729107209</v>
      </c>
      <c r="W293">
        <f t="shared" si="81"/>
        <v>0</v>
      </c>
      <c r="X293">
        <f t="shared" si="82"/>
        <v>0</v>
      </c>
      <c r="Y293">
        <f t="shared" si="83"/>
        <v>263811.85787618934</v>
      </c>
      <c r="Z293">
        <f t="shared" si="84"/>
        <v>0</v>
      </c>
      <c r="AA293">
        <f t="shared" si="85"/>
        <v>0</v>
      </c>
      <c r="AB293">
        <f t="shared" si="86"/>
        <v>1526.2848185481798</v>
      </c>
      <c r="AC293">
        <f t="shared" si="87"/>
        <v>55.760209193890887</v>
      </c>
      <c r="AD293" t="b">
        <f t="shared" si="88"/>
        <v>1</v>
      </c>
      <c r="AE293" t="b">
        <f>AND(ABS(AA293-(AA292+W293-Z293))&lt;=0.000000000001*(AA292+ABS(W293)+Z293),IF(A293&gt;group!$AJ$65,AA293=0,TRUE))</f>
        <v>1</v>
      </c>
      <c r="AF293" t="b">
        <f t="shared" si="89"/>
        <v>1</v>
      </c>
      <c r="AG293" t="b">
        <f>IF(S293&gt;0,IF(group!$AJ$38&gt;0,ABS(AB293/S293-group!$AJ$38/S2)&lt;=0.000000000001*MAX(ABS(AB293/S293),ABS(group!$AJ$38/S2)),TRUE),AB293=0)</f>
        <v>1</v>
      </c>
    </row>
    <row r="294" spans="1:33" x14ac:dyDescent="0.35">
      <c r="A294">
        <v>292</v>
      </c>
      <c r="B294">
        <f>'REC-21'!U294+'REC-22'!U294</f>
        <v>307142.51326944627</v>
      </c>
      <c r="C294">
        <f>'REC-21'!Y294+'REC-22'!Y294</f>
        <v>21395.721737731437</v>
      </c>
      <c r="D294">
        <f t="shared" si="72"/>
        <v>328538.23500717769</v>
      </c>
      <c r="E294">
        <f>'REC-21'!T294+'REC-22'!T294</f>
        <v>11890.497093084097</v>
      </c>
      <c r="F294">
        <f>'OLD-21'!U294+'OLD-22'!U294</f>
        <v>199012.14390878199</v>
      </c>
      <c r="G294">
        <f>'OLD-21'!Y294+'OLD-22'!Y294</f>
        <v>14505.47501599904</v>
      </c>
      <c r="H294">
        <f t="shared" si="73"/>
        <v>213517.61892478104</v>
      </c>
      <c r="I294">
        <f>'OLD-21'!T294+'OLD-22'!T294</f>
        <v>8482.018267099018</v>
      </c>
      <c r="J294">
        <f>'NEW-21'!U294+'NEW-22'!U294</f>
        <v>227633.30540505375</v>
      </c>
      <c r="K294">
        <f>'NEW-21'!Y294+'NEW-22'!Y294</f>
        <v>16340.548133770379</v>
      </c>
      <c r="L294">
        <f t="shared" si="74"/>
        <v>243973.85353882413</v>
      </c>
      <c r="M294">
        <f>'NEW-21'!T294+'NEW-22'!T294</f>
        <v>9332.1034622449843</v>
      </c>
      <c r="N294">
        <f>'CUR-21'!U294+'CUR-22'!U294</f>
        <v>244912.45889273565</v>
      </c>
      <c r="O294">
        <f>'CUR-21'!Y294+'CUR-22'!Y294</f>
        <v>17518.080297190554</v>
      </c>
      <c r="P294">
        <f t="shared" si="75"/>
        <v>262430.53918992623</v>
      </c>
      <c r="Q294">
        <f>'CUR-21'!T294+'CUR-22'!T294</f>
        <v>10012.353281772997</v>
      </c>
      <c r="R294">
        <f t="shared" si="78"/>
        <v>10012.353281772997</v>
      </c>
      <c r="S294">
        <f t="shared" si="76"/>
        <v>262430.53918992623</v>
      </c>
      <c r="T294">
        <f t="shared" si="79"/>
        <v>0.99610521273277541</v>
      </c>
      <c r="U294">
        <f t="shared" si="80"/>
        <v>3.9100159475518037E-3</v>
      </c>
      <c r="V294">
        <f t="shared" si="77"/>
        <v>244432.71744489661</v>
      </c>
      <c r="W294">
        <f t="shared" si="81"/>
        <v>0</v>
      </c>
      <c r="X294">
        <f t="shared" si="82"/>
        <v>0</v>
      </c>
      <c r="Y294">
        <f t="shared" si="83"/>
        <v>254445.0707266696</v>
      </c>
      <c r="Z294">
        <f t="shared" si="84"/>
        <v>0</v>
      </c>
      <c r="AA294">
        <f t="shared" si="85"/>
        <v>0</v>
      </c>
      <c r="AB294">
        <f t="shared" si="86"/>
        <v>1472.1656821123661</v>
      </c>
      <c r="AC294">
        <f t="shared" si="87"/>
        <v>54.119136435813743</v>
      </c>
      <c r="AD294" t="b">
        <f t="shared" si="88"/>
        <v>1</v>
      </c>
      <c r="AE294" t="b">
        <f>AND(ABS(AA294-(AA293+W294-Z294))&lt;=0.000000000001*(AA293+ABS(W294)+Z294),IF(A294&gt;group!$AJ$65,AA294=0,TRUE))</f>
        <v>1</v>
      </c>
      <c r="AF294" t="b">
        <f t="shared" si="89"/>
        <v>1</v>
      </c>
      <c r="AG294" t="b">
        <f>IF(S294&gt;0,IF(group!$AJ$38&gt;0,ABS(AB294/S294-group!$AJ$38/S2)&lt;=0.000000000001*MAX(ABS(AB294/S294),ABS(group!$AJ$38/S2)),TRUE),AB294=0)</f>
        <v>1</v>
      </c>
    </row>
    <row r="295" spans="1:33" x14ac:dyDescent="0.35">
      <c r="A295">
        <v>293</v>
      </c>
      <c r="B295">
        <f>'REC-21'!U295+'REC-22'!U295</f>
        <v>296614.59858275624</v>
      </c>
      <c r="C295">
        <f>'REC-21'!Y295+'REC-22'!Y295</f>
        <v>20746.967284526618</v>
      </c>
      <c r="D295">
        <f t="shared" si="72"/>
        <v>317361.56586728286</v>
      </c>
      <c r="E295">
        <f>'REC-21'!T295+'REC-22'!T295</f>
        <v>11561.150823741842</v>
      </c>
      <c r="F295">
        <f>'OLD-21'!U295+'OLD-22'!U295</f>
        <v>191455.37275395333</v>
      </c>
      <c r="G295">
        <f>'OLD-21'!Y295+'OLD-22'!Y295</f>
        <v>14014.449805999171</v>
      </c>
      <c r="H295">
        <f t="shared" si="73"/>
        <v>205469.8225599525</v>
      </c>
      <c r="I295">
        <f>'OLD-21'!T295+'OLD-22'!T295</f>
        <v>8216.8208900242807</v>
      </c>
      <c r="J295">
        <f>'NEW-21'!U295+'NEW-22'!U295</f>
        <v>219336.40794189624</v>
      </c>
      <c r="K295">
        <f>'NEW-21'!Y295+'NEW-22'!Y295</f>
        <v>15811.190671560747</v>
      </c>
      <c r="L295">
        <f t="shared" si="74"/>
        <v>235147.598613457</v>
      </c>
      <c r="M295">
        <f>'NEW-21'!T295+'NEW-22'!T295</f>
        <v>9053.5659897010009</v>
      </c>
      <c r="N295">
        <f>'CUR-21'!U295+'CUR-22'!U295</f>
        <v>236107.61832174828</v>
      </c>
      <c r="O295">
        <f>'CUR-21'!Y295+'CUR-22'!Y295</f>
        <v>16959.327960398223</v>
      </c>
      <c r="P295">
        <f t="shared" si="75"/>
        <v>253066.9462821465</v>
      </c>
      <c r="Q295">
        <f>'CUR-21'!T295+'CUR-22'!T295</f>
        <v>9715.0853076185722</v>
      </c>
      <c r="R295">
        <f t="shared" si="78"/>
        <v>9715.0853076185722</v>
      </c>
      <c r="S295">
        <f t="shared" si="76"/>
        <v>253066.9462821465</v>
      </c>
      <c r="T295">
        <f t="shared" si="79"/>
        <v>0.99610565208537882</v>
      </c>
      <c r="U295">
        <f t="shared" si="80"/>
        <v>3.9095731526752608E-3</v>
      </c>
      <c r="V295">
        <f t="shared" si="77"/>
        <v>235635.27789034147</v>
      </c>
      <c r="W295">
        <f t="shared" si="81"/>
        <v>0</v>
      </c>
      <c r="X295">
        <f t="shared" si="82"/>
        <v>0</v>
      </c>
      <c r="Y295">
        <f t="shared" si="83"/>
        <v>245350.36319796005</v>
      </c>
      <c r="Z295">
        <f t="shared" si="84"/>
        <v>0</v>
      </c>
      <c r="AA295">
        <f t="shared" si="85"/>
        <v>0</v>
      </c>
      <c r="AB295">
        <f t="shared" si="86"/>
        <v>1419.6384107717095</v>
      </c>
      <c r="AC295">
        <f t="shared" si="87"/>
        <v>52.527271340656625</v>
      </c>
      <c r="AD295" t="b">
        <f t="shared" si="88"/>
        <v>1</v>
      </c>
      <c r="AE295" t="b">
        <f>AND(ABS(AA295-(AA294+W295-Z295))&lt;=0.000000000001*(AA294+ABS(W295)+Z295),IF(A295&gt;group!$AJ$65,AA295=0,TRUE))</f>
        <v>1</v>
      </c>
      <c r="AF295" t="b">
        <f t="shared" si="89"/>
        <v>1</v>
      </c>
      <c r="AG295" t="b">
        <f>IF(S295&gt;0,IF(group!$AJ$38&gt;0,ABS(AB295/S295-group!$AJ$38/S2)&lt;=0.000000000001*MAX(ABS(AB295/S295),ABS(group!$AJ$38/S2)),TRUE),AB295=0)</f>
        <v>1</v>
      </c>
    </row>
    <row r="296" spans="1:33" x14ac:dyDescent="0.35">
      <c r="A296">
        <v>294</v>
      </c>
      <c r="B296">
        <f>'REC-21'!U296+'REC-22'!U296</f>
        <v>286370.30246476078</v>
      </c>
      <c r="C296">
        <f>'REC-21'!Y296+'REC-22'!Y296</f>
        <v>20121.015846850984</v>
      </c>
      <c r="D296">
        <f t="shared" si="72"/>
        <v>306491.31831161177</v>
      </c>
      <c r="E296">
        <f>'REC-21'!T296+'REC-22'!T296</f>
        <v>11241.010497548596</v>
      </c>
      <c r="F296">
        <f>'OLD-21'!U296+'OLD-22'!U296</f>
        <v>184129.57787472379</v>
      </c>
      <c r="G296">
        <f>'OLD-21'!Y296+'OLD-22'!Y296</f>
        <v>13542.501267111053</v>
      </c>
      <c r="H296">
        <f t="shared" si="73"/>
        <v>197672.07914183484</v>
      </c>
      <c r="I296">
        <f>'OLD-21'!T296+'OLD-22'!T296</f>
        <v>7959.9885445932969</v>
      </c>
      <c r="J296">
        <f>'NEW-21'!U296+'NEW-22'!U296</f>
        <v>211281.19542532993</v>
      </c>
      <c r="K296">
        <f>'NEW-21'!Y296+'NEW-22'!Y296</f>
        <v>15301.581863789703</v>
      </c>
      <c r="L296">
        <f t="shared" si="74"/>
        <v>226582.77728911964</v>
      </c>
      <c r="M296">
        <f>'NEW-21'!T296+'NEW-22'!T296</f>
        <v>8783.4147326217462</v>
      </c>
      <c r="N296">
        <f>'CUR-21'!U296+'CUR-22'!U296</f>
        <v>227557.44240606501</v>
      </c>
      <c r="O296">
        <f>'CUR-21'!Y296+'CUR-22'!Y296</f>
        <v>16421.172770604455</v>
      </c>
      <c r="P296">
        <f t="shared" si="75"/>
        <v>243978.61517666947</v>
      </c>
      <c r="Q296">
        <f>'CUR-21'!T296+'CUR-22'!T296</f>
        <v>9426.7192884123815</v>
      </c>
      <c r="R296">
        <f t="shared" si="78"/>
        <v>9426.7192884123815</v>
      </c>
      <c r="S296">
        <f t="shared" si="76"/>
        <v>243978.61517666947</v>
      </c>
      <c r="T296">
        <f t="shared" si="79"/>
        <v>0.99610609460018229</v>
      </c>
      <c r="U296">
        <f t="shared" si="80"/>
        <v>3.909127171218385E-3</v>
      </c>
      <c r="V296">
        <f t="shared" si="77"/>
        <v>227092.836624722</v>
      </c>
      <c r="W296">
        <f t="shared" si="81"/>
        <v>0</v>
      </c>
      <c r="X296">
        <f t="shared" si="82"/>
        <v>0</v>
      </c>
      <c r="Y296">
        <f t="shared" si="83"/>
        <v>236519.55591313439</v>
      </c>
      <c r="Z296">
        <f t="shared" si="84"/>
        <v>0</v>
      </c>
      <c r="AA296">
        <f t="shared" si="85"/>
        <v>0</v>
      </c>
      <c r="AB296">
        <f t="shared" si="86"/>
        <v>1368.6552850941198</v>
      </c>
      <c r="AC296">
        <f t="shared" si="87"/>
        <v>50.983125677589669</v>
      </c>
      <c r="AD296" t="b">
        <f t="shared" si="88"/>
        <v>1</v>
      </c>
      <c r="AE296" t="b">
        <f>AND(ABS(AA296-(AA295+W296-Z296))&lt;=0.000000000001*(AA295+ABS(W296)+Z296),IF(A296&gt;group!$AJ$65,AA296=0,TRUE))</f>
        <v>1</v>
      </c>
      <c r="AF296" t="b">
        <f t="shared" si="89"/>
        <v>1</v>
      </c>
      <c r="AG296" t="b">
        <f>IF(S296&gt;0,IF(group!$AJ$38&gt;0,ABS(AB296/S296-group!$AJ$38/S2)&lt;=0.000000000001*MAX(ABS(AB296/S296),ABS(group!$AJ$38/S2)),TRUE),AB296=0)</f>
        <v>1</v>
      </c>
    </row>
    <row r="297" spans="1:33" x14ac:dyDescent="0.35">
      <c r="A297">
        <v>295</v>
      </c>
      <c r="B297">
        <f>'REC-21'!U297+'REC-22'!U297</f>
        <v>276401.666156455</v>
      </c>
      <c r="C297">
        <f>'REC-21'!Y297+'REC-22'!Y297</f>
        <v>19517.254341677079</v>
      </c>
      <c r="D297">
        <f t="shared" si="72"/>
        <v>295918.92049813207</v>
      </c>
      <c r="E297">
        <f>'REC-21'!T297+'REC-22'!T297</f>
        <v>10929.816424085519</v>
      </c>
      <c r="F297">
        <f>'OLD-21'!U297+'OLD-22'!U297</f>
        <v>177027.45382739362</v>
      </c>
      <c r="G297">
        <f>'OLD-21'!Y297+'OLD-22'!Y297</f>
        <v>13089.044649185453</v>
      </c>
      <c r="H297">
        <f t="shared" si="73"/>
        <v>190116.49847657909</v>
      </c>
      <c r="I297">
        <f>'OLD-21'!T297+'OLD-22'!T297</f>
        <v>7711.2550075416002</v>
      </c>
      <c r="J297">
        <f>'NEW-21'!U297+'NEW-22'!U297</f>
        <v>203460.36903385757</v>
      </c>
      <c r="K297">
        <f>'NEW-21'!Y297+'NEW-22'!Y297</f>
        <v>14811.145937044099</v>
      </c>
      <c r="L297">
        <f t="shared" si="74"/>
        <v>218271.51497090166</v>
      </c>
      <c r="M297">
        <f>'NEW-21'!T297+'NEW-22'!T297</f>
        <v>8521.3949727846921</v>
      </c>
      <c r="N297">
        <f>'CUR-21'!U297+'CUR-22'!U297</f>
        <v>219254.27610642489</v>
      </c>
      <c r="O297">
        <f>'CUR-21'!Y297+'CUR-22'!Y297</f>
        <v>15903.020423872706</v>
      </c>
      <c r="P297">
        <f t="shared" si="75"/>
        <v>235157.29653029761</v>
      </c>
      <c r="Q297">
        <f>'CUR-21'!T297+'CUR-22'!T297</f>
        <v>9146.9863051795437</v>
      </c>
      <c r="R297">
        <f t="shared" si="78"/>
        <v>9146.9863051795437</v>
      </c>
      <c r="S297">
        <f t="shared" si="76"/>
        <v>235157.29653029761</v>
      </c>
      <c r="T297">
        <f t="shared" si="79"/>
        <v>0.996106540194451</v>
      </c>
      <c r="U297">
        <f t="shared" si="80"/>
        <v>3.908678086571804E-3</v>
      </c>
      <c r="V297">
        <f t="shared" si="77"/>
        <v>218797.73048874573</v>
      </c>
      <c r="W297">
        <f t="shared" si="81"/>
        <v>0</v>
      </c>
      <c r="X297">
        <f t="shared" si="82"/>
        <v>0</v>
      </c>
      <c r="Y297">
        <f t="shared" si="83"/>
        <v>227944.71679392527</v>
      </c>
      <c r="Z297">
        <f t="shared" si="84"/>
        <v>0</v>
      </c>
      <c r="AA297">
        <f t="shared" si="85"/>
        <v>0</v>
      </c>
      <c r="AB297">
        <f t="shared" si="86"/>
        <v>1319.1700284534359</v>
      </c>
      <c r="AC297">
        <f t="shared" si="87"/>
        <v>49.485256640683929</v>
      </c>
      <c r="AD297" t="b">
        <f t="shared" si="88"/>
        <v>1</v>
      </c>
      <c r="AE297" t="b">
        <f>AND(ABS(AA297-(AA296+W297-Z297))&lt;=0.000000000001*(AA296+ABS(W297)+Z297),IF(A297&gt;group!$AJ$65,AA297=0,TRUE))</f>
        <v>1</v>
      </c>
      <c r="AF297" t="b">
        <f t="shared" si="89"/>
        <v>1</v>
      </c>
      <c r="AG297" t="b">
        <f>IF(S297&gt;0,IF(group!$AJ$38&gt;0,ABS(AB297/S297-group!$AJ$38/S2)&lt;=0.000000000001*MAX(ABS(AB297/S297),ABS(group!$AJ$38/S2)),TRUE),AB297=0)</f>
        <v>1</v>
      </c>
    </row>
    <row r="298" spans="1:33" x14ac:dyDescent="0.35">
      <c r="A298">
        <v>296</v>
      </c>
      <c r="B298">
        <f>'REC-21'!U298+'REC-22'!U298</f>
        <v>266700.9554285034</v>
      </c>
      <c r="C298">
        <f>'REC-21'!Y298+'REC-22'!Y298</f>
        <v>18935.087125497812</v>
      </c>
      <c r="D298">
        <f t="shared" si="72"/>
        <v>285636.04255400121</v>
      </c>
      <c r="E298">
        <f>'REC-21'!T298+'REC-22'!T298</f>
        <v>10627.316304783626</v>
      </c>
      <c r="F298">
        <f>'OLD-21'!U298+'OLD-22'!U298</f>
        <v>170141.92766230844</v>
      </c>
      <c r="G298">
        <f>'OLD-21'!Y298+'OLD-22'!Y298</f>
        <v>12653.513924428797</v>
      </c>
      <c r="H298">
        <f t="shared" si="73"/>
        <v>182795.44158673723</v>
      </c>
      <c r="I298">
        <f>'OLD-21'!T298+'OLD-22'!T298</f>
        <v>7470.362604058053</v>
      </c>
      <c r="J298">
        <f>'NEW-21'!U298+'NEW-22'!U298</f>
        <v>195866.85162233643</v>
      </c>
      <c r="K298">
        <f>'NEW-21'!Y298+'NEW-22'!Y298</f>
        <v>14339.324721068635</v>
      </c>
      <c r="L298">
        <f t="shared" si="74"/>
        <v>210206.17634340507</v>
      </c>
      <c r="M298">
        <f>'NEW-21'!T298+'NEW-22'!T298</f>
        <v>8267.2597962432465</v>
      </c>
      <c r="N298">
        <f>'CUR-21'!U298+'CUR-22'!U298</f>
        <v>211190.69562775188</v>
      </c>
      <c r="O298">
        <f>'CUR-21'!Y298+'CUR-22'!Y298</f>
        <v>15404.294720822807</v>
      </c>
      <c r="P298">
        <f t="shared" si="75"/>
        <v>226594.99034857468</v>
      </c>
      <c r="Q298">
        <f>'CUR-21'!T298+'CUR-22'!T298</f>
        <v>8875.6256342351298</v>
      </c>
      <c r="R298">
        <f t="shared" si="78"/>
        <v>8875.6256342351298</v>
      </c>
      <c r="S298">
        <f t="shared" si="76"/>
        <v>226594.99034857468</v>
      </c>
      <c r="T298">
        <f t="shared" si="79"/>
        <v>0.99610698878660486</v>
      </c>
      <c r="U298">
        <f t="shared" si="80"/>
        <v>3.90822598096352E-3</v>
      </c>
      <c r="V298">
        <f t="shared" si="77"/>
        <v>210742.52787868155</v>
      </c>
      <c r="W298">
        <f t="shared" si="81"/>
        <v>0</v>
      </c>
      <c r="X298">
        <f t="shared" si="82"/>
        <v>0</v>
      </c>
      <c r="Y298">
        <f t="shared" si="83"/>
        <v>219618.15351291667</v>
      </c>
      <c r="Z298">
        <f t="shared" si="84"/>
        <v>0</v>
      </c>
      <c r="AA298">
        <f t="shared" si="85"/>
        <v>0</v>
      </c>
      <c r="AB298">
        <f t="shared" si="86"/>
        <v>1271.1377630037639</v>
      </c>
      <c r="AC298">
        <f t="shared" si="87"/>
        <v>48.032265449671968</v>
      </c>
      <c r="AD298" t="b">
        <f t="shared" si="88"/>
        <v>1</v>
      </c>
      <c r="AE298" t="b">
        <f>AND(ABS(AA298-(AA297+W298-Z298))&lt;=0.000000000001*(AA297+ABS(W298)+Z298),IF(A298&gt;group!$AJ$65,AA298=0,TRUE))</f>
        <v>1</v>
      </c>
      <c r="AF298" t="b">
        <f t="shared" si="89"/>
        <v>1</v>
      </c>
      <c r="AG298" t="b">
        <f>IF(S298&gt;0,IF(group!$AJ$38&gt;0,ABS(AB298/S298-group!$AJ$38/S2)&lt;=0.000000000001*MAX(ABS(AB298/S298),ABS(group!$AJ$38/S2)),TRUE),AB298=0)</f>
        <v>1</v>
      </c>
    </row>
    <row r="299" spans="1:33" x14ac:dyDescent="0.35">
      <c r="A299">
        <v>297</v>
      </c>
      <c r="B299">
        <f>'REC-21'!U299+'REC-22'!U299</f>
        <v>257260.6541833753</v>
      </c>
      <c r="C299">
        <f>'REC-21'!Y299+'REC-22'!Y299</f>
        <v>18329.730313409786</v>
      </c>
      <c r="D299">
        <f t="shared" si="72"/>
        <v>275590.38449678506</v>
      </c>
      <c r="E299">
        <f>'REC-21'!T299+'REC-22'!T299</f>
        <v>10333.265020682433</v>
      </c>
      <c r="F299">
        <f>'OLD-21'!U299+'OLD-22'!U299</f>
        <v>163466.15145441401</v>
      </c>
      <c r="G299">
        <f>'OLD-21'!Y299+'OLD-22'!Y299</f>
        <v>12203.999838086849</v>
      </c>
      <c r="H299">
        <f t="shared" si="73"/>
        <v>175670.15129250084</v>
      </c>
      <c r="I299">
        <f>'OLD-21'!T299+'OLD-22'!T299</f>
        <v>7237.0619308944915</v>
      </c>
      <c r="J299">
        <f>'NEW-21'!U299+'NEW-22'!U299</f>
        <v>188493.78092589579</v>
      </c>
      <c r="K299">
        <f>'NEW-21'!Y299+'NEW-22'!Y299</f>
        <v>13851.141414962451</v>
      </c>
      <c r="L299">
        <f t="shared" si="74"/>
        <v>202344.92234085823</v>
      </c>
      <c r="M299">
        <f>'NEW-21'!T299+'NEW-22'!T299</f>
        <v>8020.7698521770344</v>
      </c>
      <c r="N299">
        <f>'CUR-21'!U299+'CUR-22'!U299</f>
        <v>203359.50136583592</v>
      </c>
      <c r="O299">
        <f>'CUR-21'!Y299+'CUR-22'!Y299</f>
        <v>14890.220972118404</v>
      </c>
      <c r="P299">
        <f t="shared" si="75"/>
        <v>218249.72233795433</v>
      </c>
      <c r="Q299">
        <f>'CUR-21'!T299+'CUR-22'!T299</f>
        <v>8612.3844952679756</v>
      </c>
      <c r="R299">
        <f t="shared" si="78"/>
        <v>8612.3844952679756</v>
      </c>
      <c r="S299">
        <f t="shared" si="76"/>
        <v>218249.72233795433</v>
      </c>
      <c r="T299">
        <f t="shared" si="79"/>
        <v>0.99610744029620857</v>
      </c>
      <c r="U299">
        <f t="shared" si="80"/>
        <v>3.9077709354664592E-3</v>
      </c>
      <c r="V299">
        <f t="shared" si="77"/>
        <v>202920.02168290896</v>
      </c>
      <c r="W299">
        <f t="shared" si="81"/>
        <v>0</v>
      </c>
      <c r="X299">
        <f t="shared" si="82"/>
        <v>0</v>
      </c>
      <c r="Y299">
        <f t="shared" si="83"/>
        <v>211532.40617817693</v>
      </c>
      <c r="Z299">
        <f t="shared" si="84"/>
        <v>0</v>
      </c>
      <c r="AA299">
        <f t="shared" si="85"/>
        <v>0</v>
      </c>
      <c r="AB299">
        <f t="shared" si="86"/>
        <v>1224.3230240972753</v>
      </c>
      <c r="AC299">
        <f t="shared" si="87"/>
        <v>46.814738906488628</v>
      </c>
      <c r="AD299" t="b">
        <f t="shared" si="88"/>
        <v>1</v>
      </c>
      <c r="AE299" t="b">
        <f>AND(ABS(AA299-(AA298+W299-Z299))&lt;=0.000000000001*(AA298+ABS(W299)+Z299),IF(A299&gt;group!$AJ$65,AA299=0,TRUE))</f>
        <v>1</v>
      </c>
      <c r="AF299" t="b">
        <f t="shared" si="89"/>
        <v>1</v>
      </c>
      <c r="AG299" t="b">
        <f>IF(S299&gt;0,IF(group!$AJ$38&gt;0,ABS(AB299/S299-group!$AJ$38/S2)&lt;=0.000000000001*MAX(ABS(AB299/S299),ABS(group!$AJ$38/S2)),TRUE),AB299=0)</f>
        <v>1</v>
      </c>
    </row>
    <row r="300" spans="1:33" x14ac:dyDescent="0.35">
      <c r="A300">
        <v>298</v>
      </c>
      <c r="B300">
        <f>'REC-21'!U300+'REC-22'!U300</f>
        <v>248091.87435495274</v>
      </c>
      <c r="C300">
        <f>'REC-21'!Y300+'REC-22'!Y300</f>
        <v>17746.556684321309</v>
      </c>
      <c r="D300">
        <f t="shared" si="72"/>
        <v>265838.43103927403</v>
      </c>
      <c r="E300">
        <f>'REC-21'!T300+'REC-22'!T300</f>
        <v>10029.245274070894</v>
      </c>
      <c r="F300">
        <f>'OLD-21'!U300+'OLD-22'!U300</f>
        <v>157007.18260759846</v>
      </c>
      <c r="G300">
        <f>'OLD-21'!Y300+'OLD-22'!Y300</f>
        <v>11772.714457945498</v>
      </c>
      <c r="H300">
        <f t="shared" si="73"/>
        <v>168779.89706554395</v>
      </c>
      <c r="I300">
        <f>'OLD-21'!T300+'OLD-22'!T300</f>
        <v>6997.6040497191188</v>
      </c>
      <c r="J300">
        <f>'NEW-21'!U300+'NEW-22'!U300</f>
        <v>181349.23303536299</v>
      </c>
      <c r="K300">
        <f>'NEW-21'!Y300+'NEW-22'!Y300</f>
        <v>13381.950855715882</v>
      </c>
      <c r="L300">
        <f t="shared" si="74"/>
        <v>194731.18389107886</v>
      </c>
      <c r="M300">
        <f>'NEW-21'!T300+'NEW-22'!T300</f>
        <v>7767.1604736547415</v>
      </c>
      <c r="N300">
        <f>'CUR-21'!U300+'CUR-22'!U300</f>
        <v>195768.46558940818</v>
      </c>
      <c r="O300">
        <f>'CUR-21'!Y300+'CUR-22'!Y300</f>
        <v>14395.892449153143</v>
      </c>
      <c r="P300">
        <f t="shared" si="75"/>
        <v>210164.35803856133</v>
      </c>
      <c r="Q300">
        <f>'CUR-21'!T300+'CUR-22'!T300</f>
        <v>8342.4851616335109</v>
      </c>
      <c r="R300">
        <f t="shared" si="78"/>
        <v>8342.4851616335109</v>
      </c>
      <c r="S300">
        <f t="shared" si="76"/>
        <v>210164.35803856133</v>
      </c>
      <c r="T300">
        <f t="shared" si="79"/>
        <v>0.99610789464395177</v>
      </c>
      <c r="U300">
        <f t="shared" si="80"/>
        <v>3.9073130300202319E-3</v>
      </c>
      <c r="V300">
        <f t="shared" si="77"/>
        <v>195337.81186507424</v>
      </c>
      <c r="W300">
        <f t="shared" si="81"/>
        <v>0</v>
      </c>
      <c r="X300">
        <f t="shared" si="82"/>
        <v>0</v>
      </c>
      <c r="Y300">
        <f t="shared" si="83"/>
        <v>203680.29702670776</v>
      </c>
      <c r="Z300">
        <f t="shared" si="84"/>
        <v>0</v>
      </c>
      <c r="AA300">
        <f t="shared" si="85"/>
        <v>0</v>
      </c>
      <c r="AB300">
        <f t="shared" si="86"/>
        <v>1178.9662760385881</v>
      </c>
      <c r="AC300">
        <f t="shared" si="87"/>
        <v>45.356748058687117</v>
      </c>
      <c r="AD300" t="b">
        <f t="shared" si="88"/>
        <v>1</v>
      </c>
      <c r="AE300" t="b">
        <f>AND(ABS(AA300-(AA299+W300-Z300))&lt;=0.000000000001*(AA299+ABS(W300)+Z300),IF(A300&gt;group!$AJ$65,AA300=0,TRUE))</f>
        <v>1</v>
      </c>
      <c r="AF300" t="b">
        <f t="shared" si="89"/>
        <v>1</v>
      </c>
      <c r="AG300" t="b">
        <f>IF(S300&gt;0,IF(group!$AJ$38&gt;0,ABS(AB300/S300-group!$AJ$38/S2)&lt;=0.000000000001*MAX(ABS(AB300/S300),ABS(group!$AJ$38/S2)),TRUE),AB300=0)</f>
        <v>1</v>
      </c>
    </row>
    <row r="301" spans="1:33" x14ac:dyDescent="0.35">
      <c r="A301">
        <v>299</v>
      </c>
      <c r="B301">
        <f>'REC-21'!U301+'REC-22'!U301</f>
        <v>239186.37579468099</v>
      </c>
      <c r="C301">
        <f>'REC-21'!Y301+'REC-22'!Y301</f>
        <v>17184.91286109509</v>
      </c>
      <c r="D301">
        <f t="shared" si="72"/>
        <v>256371.28865577609</v>
      </c>
      <c r="E301">
        <f>'REC-21'!T301+'REC-22'!T301</f>
        <v>9734.4014916407414</v>
      </c>
      <c r="F301">
        <f>'OLD-21'!U301+'OLD-22'!U301</f>
        <v>150757.63254256704</v>
      </c>
      <c r="G301">
        <f>'OLD-21'!Y301+'OLD-22'!Y301</f>
        <v>11359.049214964287</v>
      </c>
      <c r="H301">
        <f t="shared" si="73"/>
        <v>162116.68175753133</v>
      </c>
      <c r="I301">
        <f>'OLD-21'!T301+'OLD-22'!T301</f>
        <v>6766.2709252177438</v>
      </c>
      <c r="J301">
        <f>'NEW-21'!U301+'NEW-22'!U301</f>
        <v>174425.76698427665</v>
      </c>
      <c r="K301">
        <f>'NEW-21'!Y301+'NEW-22'!Y301</f>
        <v>12931.149201222688</v>
      </c>
      <c r="L301">
        <f t="shared" si="74"/>
        <v>187356.91618549934</v>
      </c>
      <c r="M301">
        <f>'NEW-21'!T301+'NEW-22'!T301</f>
        <v>7521.7705429270954</v>
      </c>
      <c r="N301">
        <f>'CUR-21'!U301+'CUR-22'!U301</f>
        <v>188409.83267738929</v>
      </c>
      <c r="O301">
        <f>'CUR-21'!Y301+'CUR-22'!Y301</f>
        <v>13920.689666987786</v>
      </c>
      <c r="P301">
        <f t="shared" si="75"/>
        <v>202330.52234437707</v>
      </c>
      <c r="Q301">
        <f>'CUR-21'!T301+'CUR-22'!T301</f>
        <v>8081.2538154650047</v>
      </c>
      <c r="R301">
        <f t="shared" si="78"/>
        <v>8081.2538154650047</v>
      </c>
      <c r="S301">
        <f t="shared" si="76"/>
        <v>202330.52234437707</v>
      </c>
      <c r="T301">
        <f t="shared" si="79"/>
        <v>0.99610835175164136</v>
      </c>
      <c r="U301">
        <f t="shared" si="80"/>
        <v>3.9068523434375724E-3</v>
      </c>
      <c r="V301">
        <f t="shared" si="77"/>
        <v>187988.14177224942</v>
      </c>
      <c r="W301">
        <f t="shared" si="81"/>
        <v>0</v>
      </c>
      <c r="X301">
        <f t="shared" si="82"/>
        <v>0</v>
      </c>
      <c r="Y301">
        <f t="shared" si="83"/>
        <v>196069.39558771442</v>
      </c>
      <c r="Z301">
        <f t="shared" si="84"/>
        <v>0</v>
      </c>
      <c r="AA301">
        <f t="shared" si="85"/>
        <v>0</v>
      </c>
      <c r="AB301">
        <f t="shared" si="86"/>
        <v>1135.0205367054896</v>
      </c>
      <c r="AC301">
        <f t="shared" si="87"/>
        <v>43.945739333098572</v>
      </c>
      <c r="AD301" t="b">
        <f t="shared" si="88"/>
        <v>1</v>
      </c>
      <c r="AE301" t="b">
        <f>AND(ABS(AA301-(AA300+W301-Z301))&lt;=0.000000000001*(AA300+ABS(W301)+Z301),IF(A301&gt;group!$AJ$65,AA301=0,TRUE))</f>
        <v>1</v>
      </c>
      <c r="AF301" t="b">
        <f t="shared" si="89"/>
        <v>1</v>
      </c>
      <c r="AG301" t="b">
        <f>IF(S301&gt;0,IF(group!$AJ$38&gt;0,ABS(AB301/S301-group!$AJ$38/S2)&lt;=0.000000000001*MAX(ABS(AB301/S301),ABS(group!$AJ$38/S2)),TRUE),AB301=0)</f>
        <v>1</v>
      </c>
    </row>
    <row r="302" spans="1:33" x14ac:dyDescent="0.35">
      <c r="A302">
        <v>300</v>
      </c>
      <c r="B302">
        <f>'REC-21'!U302+'REC-22'!U302</f>
        <v>230536.17389477888</v>
      </c>
      <c r="C302">
        <f>'REC-21'!Y302+'REC-22'!Y302</f>
        <v>16589.560274165531</v>
      </c>
      <c r="D302">
        <f t="shared" si="72"/>
        <v>247125.73416894441</v>
      </c>
      <c r="E302">
        <f>'REC-21'!T302+'REC-22'!T302</f>
        <v>9448.449721923309</v>
      </c>
      <c r="F302">
        <f>'OLD-21'!U302+'OLD-22'!U302</f>
        <v>144710.37023629725</v>
      </c>
      <c r="G302">
        <f>'OLD-21'!Y302+'OLD-22'!Y302</f>
        <v>10919.577026193103</v>
      </c>
      <c r="H302">
        <f t="shared" si="73"/>
        <v>155629.94726249034</v>
      </c>
      <c r="I302">
        <f>'OLD-21'!T302+'OLD-22'!T302</f>
        <v>6542.7798925781926</v>
      </c>
      <c r="J302">
        <f>'NEW-21'!U302+'NEW-22'!U302</f>
        <v>167716.18941118955</v>
      </c>
      <c r="K302">
        <f>'NEW-21'!Y302+'NEW-22'!Y302</f>
        <v>12453.028883808553</v>
      </c>
      <c r="L302">
        <f t="shared" si="74"/>
        <v>180169.21829499811</v>
      </c>
      <c r="M302">
        <f>'NEW-21'!T302+'NEW-22'!T302</f>
        <v>7284.3270774108878</v>
      </c>
      <c r="N302">
        <f>'CUR-21'!U302+'CUR-22'!U302</f>
        <v>181276.10286828736</v>
      </c>
      <c r="O302">
        <f>'CUR-21'!Y302+'CUR-22'!Y302</f>
        <v>13413.215331662763</v>
      </c>
      <c r="P302">
        <f t="shared" si="75"/>
        <v>194689.31819995012</v>
      </c>
      <c r="Q302">
        <f>'CUR-21'!T302+'CUR-22'!T302</f>
        <v>7828.4051237562235</v>
      </c>
      <c r="R302">
        <f t="shared" si="78"/>
        <v>7828.4051237562235</v>
      </c>
      <c r="S302">
        <f t="shared" si="76"/>
        <v>194689.31819995012</v>
      </c>
      <c r="T302">
        <f t="shared" si="79"/>
        <v>0.99610881154218678</v>
      </c>
      <c r="U302">
        <f t="shared" si="80"/>
        <v>3.9063889534205476E-3</v>
      </c>
      <c r="V302">
        <f t="shared" si="77"/>
        <v>180863.51065358805</v>
      </c>
      <c r="W302">
        <f t="shared" si="81"/>
        <v>0</v>
      </c>
      <c r="X302">
        <f t="shared" si="82"/>
        <v>0</v>
      </c>
      <c r="Y302">
        <f t="shared" si="83"/>
        <v>188691.91577734426</v>
      </c>
      <c r="Z302">
        <f t="shared" si="84"/>
        <v>0</v>
      </c>
      <c r="AA302">
        <f t="shared" si="85"/>
        <v>0</v>
      </c>
      <c r="AB302">
        <f t="shared" si="86"/>
        <v>1092.155409246757</v>
      </c>
      <c r="AC302">
        <f t="shared" si="87"/>
        <v>42.865127458732559</v>
      </c>
      <c r="AD302" t="b">
        <f t="shared" si="88"/>
        <v>1</v>
      </c>
      <c r="AE302" t="b">
        <f>AND(ABS(AA302-(AA301+W302-Z302))&lt;=0.000000000001*(AA301+ABS(W302)+Z302),IF(A302&gt;group!$AJ$65,AA302=0,TRUE))</f>
        <v>1</v>
      </c>
      <c r="AF302" t="b">
        <f t="shared" si="89"/>
        <v>1</v>
      </c>
      <c r="AG302" t="b">
        <f>IF(S302&gt;0,IF(group!$AJ$38&gt;0,ABS(AB302/S302-group!$AJ$38/S2)&lt;=0.000000000001*MAX(ABS(AB302/S302),ABS(group!$AJ$38/S2)),TRUE),AB302=0)</f>
        <v>1</v>
      </c>
    </row>
    <row r="303" spans="1:33" x14ac:dyDescent="0.35">
      <c r="A303">
        <v>301</v>
      </c>
      <c r="B303">
        <f>'REC-21'!U303+'REC-22'!U303</f>
        <v>222017.30893953796</v>
      </c>
      <c r="C303">
        <f>'REC-21'!Y303+'REC-22'!Y303</f>
        <v>16018.630777670045</v>
      </c>
      <c r="D303">
        <f t="shared" si="72"/>
        <v>238035.93971720801</v>
      </c>
      <c r="E303">
        <f>'REC-21'!T303+'REC-22'!T303</f>
        <v>9287.025149978188</v>
      </c>
      <c r="F303">
        <f>'OLD-21'!U303+'OLD-22'!U303</f>
        <v>138776.52592453657</v>
      </c>
      <c r="G303">
        <f>'OLD-21'!Y303+'OLD-22'!Y303</f>
        <v>10499.676093716178</v>
      </c>
      <c r="H303">
        <f t="shared" si="73"/>
        <v>149276.20201825275</v>
      </c>
      <c r="I303">
        <f>'OLD-21'!T303+'OLD-22'!T303</f>
        <v>6408.6411186932964</v>
      </c>
      <c r="J303">
        <f>'NEW-21'!U303+'NEW-22'!U303</f>
        <v>161123.00654477486</v>
      </c>
      <c r="K303">
        <f>'NEW-21'!Y303+'NEW-22'!Y303</f>
        <v>11995.370566464517</v>
      </c>
      <c r="L303">
        <f t="shared" si="74"/>
        <v>173118.37711123939</v>
      </c>
      <c r="M303">
        <f>'NEW-21'!T303+'NEW-22'!T303</f>
        <v>7144.8753568119209</v>
      </c>
      <c r="N303">
        <f>'CUR-21'!U303+'CUR-22'!U303</f>
        <v>174234.14284009393</v>
      </c>
      <c r="O303">
        <f>'CUR-21'!Y303+'CUR-22'!Y303</f>
        <v>12927.235117585627</v>
      </c>
      <c r="P303">
        <f t="shared" si="75"/>
        <v>187161.37795767956</v>
      </c>
      <c r="Q303">
        <f>'CUR-21'!T303+'CUR-22'!T303</f>
        <v>7709.141808012484</v>
      </c>
      <c r="R303">
        <f t="shared" si="78"/>
        <v>7709.141808012484</v>
      </c>
      <c r="S303">
        <f t="shared" si="76"/>
        <v>187161.37795767956</v>
      </c>
      <c r="T303">
        <f t="shared" si="79"/>
        <v>0.9961092739395857</v>
      </c>
      <c r="U303">
        <f t="shared" si="80"/>
        <v>3.9059229365736581E-3</v>
      </c>
      <c r="V303">
        <f t="shared" si="77"/>
        <v>173830.69646641743</v>
      </c>
      <c r="W303">
        <f t="shared" si="81"/>
        <v>0</v>
      </c>
      <c r="X303">
        <f t="shared" si="82"/>
        <v>0</v>
      </c>
      <c r="Y303">
        <f t="shared" si="83"/>
        <v>181539.8382744299</v>
      </c>
      <c r="Z303">
        <f t="shared" si="84"/>
        <v>0</v>
      </c>
      <c r="AA303">
        <f t="shared" si="85"/>
        <v>0</v>
      </c>
      <c r="AB303">
        <f t="shared" si="86"/>
        <v>1049.9256622216105</v>
      </c>
      <c r="AC303">
        <f t="shared" si="87"/>
        <v>42.22974702514648</v>
      </c>
      <c r="AD303" t="b">
        <f t="shared" si="88"/>
        <v>1</v>
      </c>
      <c r="AE303" t="b">
        <f>AND(ABS(AA303-(AA302+W303-Z303))&lt;=0.000000000001*(AA302+ABS(W303)+Z303),IF(A303&gt;group!$AJ$65,AA303=0,TRUE))</f>
        <v>1</v>
      </c>
      <c r="AF303" t="b">
        <f t="shared" si="89"/>
        <v>1</v>
      </c>
      <c r="AG303" t="b">
        <f>IF(S303&gt;0,IF(group!$AJ$38&gt;0,ABS(AB303/S303-group!$AJ$38/S2)&lt;=0.000000000001*MAX(ABS(AB303/S303),ABS(group!$AJ$38/S2)),TRUE),AB303=0)</f>
        <v>1</v>
      </c>
    </row>
    <row r="304" spans="1:33" x14ac:dyDescent="0.35">
      <c r="A304">
        <v>302</v>
      </c>
      <c r="B304">
        <f>'REC-21'!U304+'REC-22'!U304</f>
        <v>213759.99872027448</v>
      </c>
      <c r="C304">
        <f>'REC-21'!Y304+'REC-22'!Y304</f>
        <v>15469.226078100455</v>
      </c>
      <c r="D304">
        <f t="shared" si="72"/>
        <v>229229.22479837493</v>
      </c>
      <c r="E304">
        <f>'REC-21'!T304+'REC-22'!T304</f>
        <v>8996.3042525785077</v>
      </c>
      <c r="F304">
        <f>'OLD-21'!U304+'OLD-22'!U304</f>
        <v>133049.33261847284</v>
      </c>
      <c r="G304">
        <f>'OLD-21'!Y304+'OLD-22'!Y304</f>
        <v>10097.31595549445</v>
      </c>
      <c r="H304">
        <f t="shared" si="73"/>
        <v>143146.64857396728</v>
      </c>
      <c r="I304">
        <f>'OLD-21'!T304+'OLD-22'!T304</f>
        <v>6181.989833599353</v>
      </c>
      <c r="J304">
        <f>'NEW-21'!U304+'NEW-22'!U304</f>
        <v>154748.49107550053</v>
      </c>
      <c r="K304">
        <f>'NEW-21'!Y304+'NEW-22'!Y304</f>
        <v>11556.043203858262</v>
      </c>
      <c r="L304">
        <f t="shared" si="74"/>
        <v>166304.53427935878</v>
      </c>
      <c r="M304">
        <f>'NEW-21'!T304+'NEW-22'!T304</f>
        <v>6903.9145765511894</v>
      </c>
      <c r="N304">
        <f>'CUR-21'!U304+'CUR-22'!U304</f>
        <v>167424.20456492499</v>
      </c>
      <c r="O304">
        <f>'CUR-21'!Y304+'CUR-22'!Y304</f>
        <v>12460.506044389884</v>
      </c>
      <c r="P304">
        <f t="shared" si="75"/>
        <v>179884.71060931488</v>
      </c>
      <c r="Q304">
        <f>'CUR-21'!T304+'CUR-22'!T304</f>
        <v>7450.5308653732045</v>
      </c>
      <c r="R304">
        <f t="shared" si="78"/>
        <v>7450.5308653732045</v>
      </c>
      <c r="S304">
        <f t="shared" si="76"/>
        <v>179884.71060931488</v>
      </c>
      <c r="T304">
        <f t="shared" si="79"/>
        <v>0.99610973886891419</v>
      </c>
      <c r="U304">
        <f t="shared" si="80"/>
        <v>3.905454368414496E-3</v>
      </c>
      <c r="V304">
        <f t="shared" si="77"/>
        <v>167029.95574560834</v>
      </c>
      <c r="W304">
        <f t="shared" si="81"/>
        <v>0</v>
      </c>
      <c r="X304">
        <f t="shared" si="82"/>
        <v>0</v>
      </c>
      <c r="Y304">
        <f t="shared" si="83"/>
        <v>174480.48661098155</v>
      </c>
      <c r="Z304">
        <f t="shared" si="84"/>
        <v>0</v>
      </c>
      <c r="AA304">
        <f t="shared" si="85"/>
        <v>0</v>
      </c>
      <c r="AB304">
        <f t="shared" si="86"/>
        <v>1009.1054894495031</v>
      </c>
      <c r="AC304">
        <f t="shared" si="87"/>
        <v>40.820172772107412</v>
      </c>
      <c r="AD304" t="b">
        <f t="shared" si="88"/>
        <v>1</v>
      </c>
      <c r="AE304" t="b">
        <f>AND(ABS(AA304-(AA303+W304-Z304))&lt;=0.000000000001*(AA303+ABS(W304)+Z304),IF(A304&gt;group!$AJ$65,AA304=0,TRUE))</f>
        <v>1</v>
      </c>
      <c r="AF304" t="b">
        <f t="shared" si="89"/>
        <v>1</v>
      </c>
      <c r="AG304" t="b">
        <f>IF(S304&gt;0,IF(group!$AJ$38&gt;0,ABS(AB304/S304-group!$AJ$38/S2)&lt;=0.000000000001*MAX(ABS(AB304/S304),ABS(group!$AJ$38/S2)),TRUE),AB304=0)</f>
        <v>1</v>
      </c>
    </row>
    <row r="305" spans="1:33" x14ac:dyDescent="0.35">
      <c r="A305">
        <v>303</v>
      </c>
      <c r="B305">
        <f>'REC-21'!U305+'REC-22'!U305</f>
        <v>205755.9606234309</v>
      </c>
      <c r="C305">
        <f>'REC-21'!Y305+'REC-22'!Y305</f>
        <v>14940.682644968363</v>
      </c>
      <c r="D305">
        <f t="shared" si="72"/>
        <v>220696.64326839926</v>
      </c>
      <c r="E305">
        <f>'REC-21'!T305+'REC-22'!T305</f>
        <v>8714.7648943953354</v>
      </c>
      <c r="F305">
        <f>'OLD-21'!U305+'OLD-22'!U305</f>
        <v>127521.40542395556</v>
      </c>
      <c r="G305">
        <f>'OLD-21'!Y305+'OLD-22'!Y305</f>
        <v>9711.8812950736701</v>
      </c>
      <c r="H305">
        <f t="shared" si="73"/>
        <v>137233.28671902922</v>
      </c>
      <c r="I305">
        <f>'OLD-21'!T305+'OLD-22'!T305</f>
        <v>5963.4225954586345</v>
      </c>
      <c r="J305">
        <f>'NEW-21'!U305+'NEW-22'!U305</f>
        <v>148585.19082191071</v>
      </c>
      <c r="K305">
        <f>'NEW-21'!Y305+'NEW-22'!Y305</f>
        <v>11134.435314399941</v>
      </c>
      <c r="L305">
        <f t="shared" si="74"/>
        <v>159719.62613631066</v>
      </c>
      <c r="M305">
        <f>'NEW-21'!T305+'NEW-22'!T305</f>
        <v>6671.1483837314809</v>
      </c>
      <c r="N305">
        <f>'CUR-21'!U305+'CUR-22'!U305</f>
        <v>160838.42047558117</v>
      </c>
      <c r="O305">
        <f>'CUR-21'!Y305+'CUR-22'!Y305</f>
        <v>12012.391633362557</v>
      </c>
      <c r="P305">
        <f t="shared" si="75"/>
        <v>172850.81210894373</v>
      </c>
      <c r="Q305">
        <f>'CUR-21'!T305+'CUR-22'!T305</f>
        <v>7200.6666043696769</v>
      </c>
      <c r="R305">
        <f t="shared" si="78"/>
        <v>7200.6666043696769</v>
      </c>
      <c r="S305">
        <f t="shared" si="76"/>
        <v>172850.81210894373</v>
      </c>
      <c r="T305">
        <f t="shared" si="79"/>
        <v>0.99611020625630964</v>
      </c>
      <c r="U305">
        <f t="shared" si="80"/>
        <v>3.9049833233908426E-3</v>
      </c>
      <c r="V305">
        <f t="shared" si="77"/>
        <v>160453.41984992463</v>
      </c>
      <c r="W305">
        <f t="shared" si="81"/>
        <v>0</v>
      </c>
      <c r="X305">
        <f t="shared" si="82"/>
        <v>0</v>
      </c>
      <c r="Y305">
        <f t="shared" si="83"/>
        <v>167654.0864542943</v>
      </c>
      <c r="Z305">
        <f t="shared" si="84"/>
        <v>0</v>
      </c>
      <c r="AA305">
        <f t="shared" si="85"/>
        <v>0</v>
      </c>
      <c r="AB305">
        <f t="shared" si="86"/>
        <v>969.64718548963572</v>
      </c>
      <c r="AC305">
        <f t="shared" si="87"/>
        <v>39.458303959867408</v>
      </c>
      <c r="AD305" t="b">
        <f t="shared" si="88"/>
        <v>1</v>
      </c>
      <c r="AE305" t="b">
        <f>AND(ABS(AA305-(AA304+W305-Z305))&lt;=0.000000000001*(AA304+ABS(W305)+Z305),IF(A305&gt;group!$AJ$65,AA305=0,TRUE))</f>
        <v>1</v>
      </c>
      <c r="AF305" t="b">
        <f t="shared" si="89"/>
        <v>1</v>
      </c>
      <c r="AG305" t="b">
        <f>IF(S305&gt;0,IF(group!$AJ$38&gt;0,ABS(AB305/S305-group!$AJ$38/S2)&lt;=0.000000000001*MAX(ABS(AB305/S305),ABS(group!$AJ$38/S2)),TRUE),AB305=0)</f>
        <v>1</v>
      </c>
    </row>
    <row r="306" spans="1:33" x14ac:dyDescent="0.35">
      <c r="A306">
        <v>304</v>
      </c>
      <c r="B306">
        <f>'REC-21'!U306+'REC-22'!U306</f>
        <v>197997.17605364954</v>
      </c>
      <c r="C306">
        <f>'REC-21'!Y306+'REC-22'!Y306</f>
        <v>14432.358216099474</v>
      </c>
      <c r="D306">
        <f t="shared" si="72"/>
        <v>212429.53426974901</v>
      </c>
      <c r="E306">
        <f>'REC-21'!T306+'REC-22'!T306</f>
        <v>8442.1145008596213</v>
      </c>
      <c r="F306">
        <f>'OLD-21'!U306+'OLD-22'!U306</f>
        <v>122185.62521115661</v>
      </c>
      <c r="G306">
        <f>'OLD-21'!Y306+'OLD-22'!Y306</f>
        <v>9342.7790359872288</v>
      </c>
      <c r="H306">
        <f t="shared" si="73"/>
        <v>131528.40424714383</v>
      </c>
      <c r="I306">
        <f>'OLD-21'!T306+'OLD-22'!T306</f>
        <v>5752.648559372632</v>
      </c>
      <c r="J306">
        <f>'NEW-21'!U306+'NEW-22'!U306</f>
        <v>142625.90925969297</v>
      </c>
      <c r="K306">
        <f>'NEW-21'!Y306+'NEW-22'!Y306</f>
        <v>10729.956490604214</v>
      </c>
      <c r="L306">
        <f t="shared" si="74"/>
        <v>153355.86575029718</v>
      </c>
      <c r="M306">
        <f>'NEW-21'!T306+'NEW-22'!T306</f>
        <v>6446.2957172232782</v>
      </c>
      <c r="N306">
        <f>'CUR-21'!U306+'CUR-22'!U306</f>
        <v>154469.19142357184</v>
      </c>
      <c r="O306">
        <f>'CUR-21'!Y306+'CUR-22'!Y306</f>
        <v>11582.277242580172</v>
      </c>
      <c r="P306">
        <f t="shared" si="75"/>
        <v>166051.46866615201</v>
      </c>
      <c r="Q306">
        <f>'CUR-21'!T306+'CUR-22'!T306</f>
        <v>6959.250694456201</v>
      </c>
      <c r="R306">
        <f t="shared" si="78"/>
        <v>6959.250694456201</v>
      </c>
      <c r="S306">
        <f t="shared" si="76"/>
        <v>166051.46866615201</v>
      </c>
      <c r="T306">
        <f t="shared" si="79"/>
        <v>0.99611067602896364</v>
      </c>
      <c r="U306">
        <f t="shared" si="80"/>
        <v>3.9045098748879958E-3</v>
      </c>
      <c r="V306">
        <f t="shared" si="77"/>
        <v>154093.48865467368</v>
      </c>
      <c r="W306">
        <f t="shared" si="81"/>
        <v>0</v>
      </c>
      <c r="X306">
        <f t="shared" si="82"/>
        <v>0</v>
      </c>
      <c r="Y306">
        <f t="shared" si="83"/>
        <v>161052.73934912987</v>
      </c>
      <c r="Z306">
        <f t="shared" si="84"/>
        <v>0</v>
      </c>
      <c r="AA306">
        <f t="shared" si="85"/>
        <v>0</v>
      </c>
      <c r="AB306">
        <f t="shared" si="86"/>
        <v>931.5046731575269</v>
      </c>
      <c r="AC306">
        <f t="shared" si="87"/>
        <v>38.142512332108822</v>
      </c>
      <c r="AD306" t="b">
        <f t="shared" si="88"/>
        <v>1</v>
      </c>
      <c r="AE306" t="b">
        <f>AND(ABS(AA306-(AA305+W306-Z306))&lt;=0.000000000001*(AA305+ABS(W306)+Z306),IF(A306&gt;group!$AJ$65,AA306=0,TRUE))</f>
        <v>1</v>
      </c>
      <c r="AF306" t="b">
        <f t="shared" si="89"/>
        <v>1</v>
      </c>
      <c r="AG306" t="b">
        <f>IF(S306&gt;0,IF(group!$AJ$38&gt;0,ABS(AB306/S306-group!$AJ$38/S2)&lt;=0.000000000001*MAX(ABS(AB306/S306),ABS(group!$AJ$38/S2)),TRUE),AB306=0)</f>
        <v>1</v>
      </c>
    </row>
    <row r="307" spans="1:33" x14ac:dyDescent="0.35">
      <c r="A307">
        <v>305</v>
      </c>
      <c r="B307">
        <f>'REC-21'!U307+'REC-22'!U307</f>
        <v>190475.88193829401</v>
      </c>
      <c r="C307">
        <f>'REC-21'!Y307+'REC-22'!Y307</f>
        <v>13943.631111930359</v>
      </c>
      <c r="D307">
        <f t="shared" si="72"/>
        <v>204419.51305022437</v>
      </c>
      <c r="E307">
        <f>'REC-21'!T307+'REC-22'!T307</f>
        <v>8178.0699035751022</v>
      </c>
      <c r="F307">
        <f>'OLD-21'!U307+'OLD-22'!U307</f>
        <v>117035.12896369395</v>
      </c>
      <c r="G307">
        <f>'OLD-21'!Y307+'OLD-22'!Y307</f>
        <v>8989.4375323692657</v>
      </c>
      <c r="H307">
        <f t="shared" si="73"/>
        <v>126024.56649606321</v>
      </c>
      <c r="I307">
        <f>'OLD-21'!T307+'OLD-22'!T307</f>
        <v>5549.3874358678831</v>
      </c>
      <c r="J307">
        <f>'NEW-21'!U307+'NEW-22'!U307</f>
        <v>136863.69667279662</v>
      </c>
      <c r="K307">
        <f>'NEW-21'!Y307+'NEW-22'!Y307</f>
        <v>10342.036668225126</v>
      </c>
      <c r="L307">
        <f t="shared" si="74"/>
        <v>147205.73334102175</v>
      </c>
      <c r="M307">
        <f>'NEW-21'!T307+'NEW-22'!T307</f>
        <v>6229.0852382054363</v>
      </c>
      <c r="N307">
        <f>'CUR-21'!U307+'CUR-22'!U307</f>
        <v>148309.17743843686</v>
      </c>
      <c r="O307">
        <f>'CUR-21'!Y307+'CUR-22'!Y307</f>
        <v>11169.569313649637</v>
      </c>
      <c r="P307">
        <f t="shared" si="75"/>
        <v>159478.7467520865</v>
      </c>
      <c r="Q307">
        <f>'CUR-21'!T307+'CUR-22'!T307</f>
        <v>6725.9950675799628</v>
      </c>
      <c r="R307">
        <f t="shared" si="78"/>
        <v>6725.9950675799628</v>
      </c>
      <c r="S307">
        <f t="shared" si="76"/>
        <v>159478.7467520865</v>
      </c>
      <c r="T307">
        <f t="shared" si="79"/>
        <v>0.99611114811510526</v>
      </c>
      <c r="U307">
        <f t="shared" si="80"/>
        <v>3.9040340952447572E-3</v>
      </c>
      <c r="V307">
        <f t="shared" si="77"/>
        <v>147942.82130658848</v>
      </c>
      <c r="W307">
        <f t="shared" si="81"/>
        <v>0</v>
      </c>
      <c r="X307">
        <f t="shared" si="82"/>
        <v>0</v>
      </c>
      <c r="Y307">
        <f t="shared" si="83"/>
        <v>154668.81637416844</v>
      </c>
      <c r="Z307">
        <f t="shared" si="84"/>
        <v>0</v>
      </c>
      <c r="AA307">
        <f t="shared" si="85"/>
        <v>0</v>
      </c>
      <c r="AB307">
        <f t="shared" si="86"/>
        <v>894.63344746167775</v>
      </c>
      <c r="AC307">
        <f t="shared" si="87"/>
        <v>36.871225695849148</v>
      </c>
      <c r="AD307" t="b">
        <f t="shared" si="88"/>
        <v>1</v>
      </c>
      <c r="AE307" t="b">
        <f>AND(ABS(AA307-(AA306+W307-Z307))&lt;=0.000000000001*(AA306+ABS(W307)+Z307),IF(A307&gt;group!$AJ$65,AA307=0,TRUE))</f>
        <v>1</v>
      </c>
      <c r="AF307" t="b">
        <f t="shared" si="89"/>
        <v>1</v>
      </c>
      <c r="AG307" t="b">
        <f>IF(S307&gt;0,IF(group!$AJ$38&gt;0,ABS(AB307/S307-group!$AJ$38/S2)&lt;=0.000000000001*MAX(ABS(AB307/S307),ABS(group!$AJ$38/S2)),TRUE),AB307=0)</f>
        <v>1</v>
      </c>
    </row>
    <row r="308" spans="1:33" x14ac:dyDescent="0.35">
      <c r="A308">
        <v>306</v>
      </c>
      <c r="B308">
        <f>'REC-21'!U308+'REC-22'!U308</f>
        <v>183184.56250779657</v>
      </c>
      <c r="C308">
        <f>'REC-21'!Y308+'REC-22'!Y308</f>
        <v>13473.899572124468</v>
      </c>
      <c r="D308">
        <f t="shared" si="72"/>
        <v>196658.46207992104</v>
      </c>
      <c r="E308">
        <f>'REC-21'!T308+'REC-22'!T308</f>
        <v>7922.3570352822317</v>
      </c>
      <c r="F308">
        <f>'OLD-21'!U308+'OLD-22'!U308</f>
        <v>112063.30048129664</v>
      </c>
      <c r="G308">
        <f>'OLD-21'!Y308+'OLD-22'!Y308</f>
        <v>8651.305789292257</v>
      </c>
      <c r="H308">
        <f t="shared" si="73"/>
        <v>120714.60627058889</v>
      </c>
      <c r="I308">
        <f>'OLD-21'!T308+'OLD-22'!T308</f>
        <v>5353.3691045057767</v>
      </c>
      <c r="J308">
        <f>'NEW-21'!U308+'NEW-22'!U308</f>
        <v>131291.84161346371</v>
      </c>
      <c r="K308">
        <f>'NEW-21'!Y308+'NEW-22'!Y308</f>
        <v>9970.1254209651961</v>
      </c>
      <c r="L308">
        <f t="shared" si="74"/>
        <v>141261.9670344289</v>
      </c>
      <c r="M308">
        <f>'NEW-21'!T308+'NEW-22'!T308</f>
        <v>6019.2549910300804</v>
      </c>
      <c r="N308">
        <f>'CUR-21'!U308+'CUR-22'!U308</f>
        <v>142351.28880797559</v>
      </c>
      <c r="O308">
        <f>'CUR-21'!Y308+'CUR-22'!Y308</f>
        <v>10773.694644676192</v>
      </c>
      <c r="P308">
        <f t="shared" si="75"/>
        <v>153124.9834526518</v>
      </c>
      <c r="Q308">
        <f>'CUR-21'!T308+'CUR-22'!T308</f>
        <v>6500.6215621490483</v>
      </c>
      <c r="R308">
        <f t="shared" si="78"/>
        <v>6500.6215621490483</v>
      </c>
      <c r="S308">
        <f t="shared" si="76"/>
        <v>153124.9834526518</v>
      </c>
      <c r="T308">
        <f t="shared" si="79"/>
        <v>0.99611162244399143</v>
      </c>
      <c r="U308">
        <f t="shared" si="80"/>
        <v>3.9035560557645343E-3</v>
      </c>
      <c r="V308">
        <f t="shared" si="77"/>
        <v>141994.32729979247</v>
      </c>
      <c r="W308">
        <f t="shared" si="81"/>
        <v>0</v>
      </c>
      <c r="X308">
        <f t="shared" si="82"/>
        <v>0</v>
      </c>
      <c r="Y308">
        <f t="shared" si="83"/>
        <v>148494.94886194152</v>
      </c>
      <c r="Z308">
        <f t="shared" si="84"/>
        <v>0</v>
      </c>
      <c r="AA308">
        <f t="shared" si="85"/>
        <v>0</v>
      </c>
      <c r="AB308">
        <f t="shared" si="86"/>
        <v>858.99052148756584</v>
      </c>
      <c r="AC308">
        <f t="shared" si="87"/>
        <v>35.642925974111904</v>
      </c>
      <c r="AD308" t="b">
        <f t="shared" si="88"/>
        <v>1</v>
      </c>
      <c r="AE308" t="b">
        <f>AND(ABS(AA308-(AA307+W308-Z308))&lt;=0.000000000001*(AA307+ABS(W308)+Z308),IF(A308&gt;group!$AJ$65,AA308=0,TRUE))</f>
        <v>1</v>
      </c>
      <c r="AF308" t="b">
        <f t="shared" si="89"/>
        <v>1</v>
      </c>
      <c r="AG308" t="b">
        <f>IF(S308&gt;0,IF(group!$AJ$38&gt;0,ABS(AB308/S308-group!$AJ$38/S2)&lt;=0.000000000001*MAX(ABS(AB308/S308),ABS(group!$AJ$38/S2)),TRUE),AB308=0)</f>
        <v>1</v>
      </c>
    </row>
    <row r="309" spans="1:33" x14ac:dyDescent="0.35">
      <c r="A309">
        <v>307</v>
      </c>
      <c r="B309">
        <f>'REC-21'!U309+'REC-22'!U309</f>
        <v>176115.94134280007</v>
      </c>
      <c r="C309">
        <f>'REC-21'!Y309+'REC-22'!Y309</f>
        <v>13022.581113775968</v>
      </c>
      <c r="D309">
        <f t="shared" si="72"/>
        <v>189138.52245657603</v>
      </c>
      <c r="E309">
        <f>'REC-21'!T309+'REC-22'!T309</f>
        <v>7674.7106347967665</v>
      </c>
      <c r="F309">
        <f>'OLD-21'!U309+'OLD-22'!U309</f>
        <v>107263.76142294938</v>
      </c>
      <c r="G309">
        <f>'OLD-21'!Y309+'OLD-22'!Y309</f>
        <v>8327.8527117278172</v>
      </c>
      <c r="H309">
        <f t="shared" si="73"/>
        <v>115591.61413467719</v>
      </c>
      <c r="I309">
        <f>'OLD-21'!T309+'OLD-22'!T309</f>
        <v>5164.3332417551901</v>
      </c>
      <c r="J309">
        <f>'NEW-21'!U309+'NEW-22'!U309</f>
        <v>125903.86266029793</v>
      </c>
      <c r="K309">
        <f>'NEW-21'!Y309+'NEW-22'!Y309</f>
        <v>9613.6912798567573</v>
      </c>
      <c r="L309">
        <f t="shared" si="74"/>
        <v>135517.5539401547</v>
      </c>
      <c r="M309">
        <f>'NEW-21'!T309+'NEW-22'!T309</f>
        <v>5816.552076013435</v>
      </c>
      <c r="N309">
        <f>'CUR-21'!U309+'CUR-22'!U309</f>
        <v>136588.67746814166</v>
      </c>
      <c r="O309">
        <f>'CUR-21'!Y309+'CUR-22'!Y309</f>
        <v>10394.09968853692</v>
      </c>
      <c r="P309">
        <f t="shared" si="75"/>
        <v>146982.77715667858</v>
      </c>
      <c r="Q309">
        <f>'CUR-21'!T309+'CUR-22'!T309</f>
        <v>6282.8615794549296</v>
      </c>
      <c r="R309">
        <f t="shared" si="78"/>
        <v>6282.8615794549296</v>
      </c>
      <c r="S309">
        <f t="shared" si="76"/>
        <v>146982.77715667858</v>
      </c>
      <c r="T309">
        <f t="shared" si="79"/>
        <v>0.99611209894589281</v>
      </c>
      <c r="U309">
        <f t="shared" si="80"/>
        <v>3.9030758267282195E-3</v>
      </c>
      <c r="V309">
        <f t="shared" si="77"/>
        <v>136241.15786160043</v>
      </c>
      <c r="W309">
        <f t="shared" si="81"/>
        <v>0</v>
      </c>
      <c r="X309">
        <f t="shared" si="82"/>
        <v>0</v>
      </c>
      <c r="Y309">
        <f t="shared" si="83"/>
        <v>142524.01944105537</v>
      </c>
      <c r="Z309">
        <f t="shared" si="84"/>
        <v>0</v>
      </c>
      <c r="AA309">
        <f t="shared" si="85"/>
        <v>0</v>
      </c>
      <c r="AB309">
        <f t="shared" si="86"/>
        <v>824.53437416074064</v>
      </c>
      <c r="AC309">
        <f t="shared" si="87"/>
        <v>34.456147326825203</v>
      </c>
      <c r="AD309" t="b">
        <f t="shared" si="88"/>
        <v>1</v>
      </c>
      <c r="AE309" t="b">
        <f>AND(ABS(AA309-(AA308+W309-Z309))&lt;=0.000000000001*(AA308+ABS(W309)+Z309),IF(A309&gt;group!$AJ$65,AA309=0,TRUE))</f>
        <v>1</v>
      </c>
      <c r="AF309" t="b">
        <f t="shared" si="89"/>
        <v>1</v>
      </c>
      <c r="AG309" t="b">
        <f>IF(S309&gt;0,IF(group!$AJ$38&gt;0,ABS(AB309/S309-group!$AJ$38/S2)&lt;=0.000000000001*MAX(ABS(AB309/S309),ABS(group!$AJ$38/S2)),TRUE),AB309=0)</f>
        <v>1</v>
      </c>
    </row>
    <row r="310" spans="1:33" x14ac:dyDescent="0.35">
      <c r="A310">
        <v>308</v>
      </c>
      <c r="B310">
        <f>'REC-21'!U310+'REC-22'!U310</f>
        <v>169262.97367935671</v>
      </c>
      <c r="C310">
        <f>'REC-21'!Y310+'REC-22'!Y310</f>
        <v>12589.111910491158</v>
      </c>
      <c r="D310">
        <f t="shared" si="72"/>
        <v>181852.08558984788</v>
      </c>
      <c r="E310">
        <f>'REC-21'!T310+'REC-22'!T310</f>
        <v>7434.8739615942586</v>
      </c>
      <c r="F310">
        <f>'OLD-21'!U310+'OLD-22'!U310</f>
        <v>102630.36267793916</v>
      </c>
      <c r="G310">
        <f>'OLD-21'!Y310+'OLD-22'!Y310</f>
        <v>8018.5663810706556</v>
      </c>
      <c r="H310">
        <f t="shared" si="73"/>
        <v>110648.92905900982</v>
      </c>
      <c r="I310">
        <f>'OLD-21'!T310+'OLD-22'!T310</f>
        <v>4982.0289625972</v>
      </c>
      <c r="J310">
        <f>'NEW-21'!U310+'NEW-22'!U310</f>
        <v>120693.50046388232</v>
      </c>
      <c r="K310">
        <f>'NEW-21'!Y310+'NEW-22'!Y310</f>
        <v>9272.2210764448864</v>
      </c>
      <c r="L310">
        <f t="shared" si="74"/>
        <v>129965.7215403272</v>
      </c>
      <c r="M310">
        <f>'NEW-21'!T310+'NEW-22'!T310</f>
        <v>5620.7323337299713</v>
      </c>
      <c r="N310">
        <f>'CUR-21'!U310+'CUR-22'!U310</f>
        <v>131014.72869175939</v>
      </c>
      <c r="O310">
        <f>'CUR-21'!Y310+'CUR-22'!Y310</f>
        <v>10030.249875571604</v>
      </c>
      <c r="P310">
        <f t="shared" si="75"/>
        <v>141044.97856733098</v>
      </c>
      <c r="Q310">
        <f>'CUR-21'!T310+'CUR-22'!T310</f>
        <v>6072.4557521102488</v>
      </c>
      <c r="R310">
        <f t="shared" si="78"/>
        <v>6072.4557521102488</v>
      </c>
      <c r="S310">
        <f t="shared" si="76"/>
        <v>141044.97856733098</v>
      </c>
      <c r="T310">
        <f t="shared" si="79"/>
        <v>0.99611257755208338</v>
      </c>
      <c r="U310">
        <f t="shared" si="80"/>
        <v>3.9025934774057358E-3</v>
      </c>
      <c r="V310">
        <f t="shared" si="77"/>
        <v>130676.69763730506</v>
      </c>
      <c r="W310">
        <f t="shared" si="81"/>
        <v>0</v>
      </c>
      <c r="X310">
        <f t="shared" si="82"/>
        <v>0</v>
      </c>
      <c r="Y310">
        <f t="shared" si="83"/>
        <v>136749.1533894153</v>
      </c>
      <c r="Z310">
        <f t="shared" si="84"/>
        <v>0</v>
      </c>
      <c r="AA310">
        <f t="shared" si="85"/>
        <v>0</v>
      </c>
      <c r="AB310">
        <f t="shared" si="86"/>
        <v>791.22489982320405</v>
      </c>
      <c r="AC310">
        <f t="shared" si="87"/>
        <v>33.309474337536585</v>
      </c>
      <c r="AD310" t="b">
        <f t="shared" si="88"/>
        <v>1</v>
      </c>
      <c r="AE310" t="b">
        <f>AND(ABS(AA310-(AA309+W310-Z310))&lt;=0.000000000001*(AA309+ABS(W310)+Z310),IF(A310&gt;group!$AJ$65,AA310=0,TRUE))</f>
        <v>1</v>
      </c>
      <c r="AF310" t="b">
        <f t="shared" si="89"/>
        <v>1</v>
      </c>
      <c r="AG310" t="b">
        <f>IF(S310&gt;0,IF(group!$AJ$38&gt;0,ABS(AB310/S310-group!$AJ$38/S2)&lt;=0.000000000001*MAX(ABS(AB310/S310),ABS(group!$AJ$38/S2)),TRUE),AB310=0)</f>
        <v>1</v>
      </c>
    </row>
    <row r="311" spans="1:33" x14ac:dyDescent="0.35">
      <c r="A311">
        <v>309</v>
      </c>
      <c r="B311">
        <f>'REC-21'!U311+'REC-22'!U311</f>
        <v>162618.83896373594</v>
      </c>
      <c r="C311">
        <f>'REC-21'!Y311+'REC-22'!Y311</f>
        <v>12141.587056697925</v>
      </c>
      <c r="D311">
        <f t="shared" si="72"/>
        <v>174760.42602043386</v>
      </c>
      <c r="E311">
        <f>'REC-21'!T311+'REC-22'!T311</f>
        <v>7202.5985197226273</v>
      </c>
      <c r="F311">
        <f>'OLD-21'!U311+'OLD-22'!U311</f>
        <v>98157.176052696785</v>
      </c>
      <c r="G311">
        <f>'OLD-21'!Y311+'OLD-22'!Y311</f>
        <v>7701.8328410838312</v>
      </c>
      <c r="H311">
        <f t="shared" si="73"/>
        <v>105859.00889378061</v>
      </c>
      <c r="I311">
        <f>'OLD-21'!T311+'OLD-22'!T311</f>
        <v>4806.2144753511038</v>
      </c>
      <c r="J311">
        <f>'NEW-21'!U311+'NEW-22'!U311</f>
        <v>115654.71006982925</v>
      </c>
      <c r="K311">
        <f>'NEW-21'!Y311+'NEW-22'!Y311</f>
        <v>8921.5665280898156</v>
      </c>
      <c r="L311">
        <f t="shared" si="74"/>
        <v>124576.27659791906</v>
      </c>
      <c r="M311">
        <f>'NEW-21'!T311+'NEW-22'!T311</f>
        <v>5431.5600404023062</v>
      </c>
      <c r="N311">
        <f>'CUR-21'!U311+'CUR-22'!U311</f>
        <v>125623.05306560129</v>
      </c>
      <c r="O311">
        <f>'CUR-21'!Y311+'CUR-22'!Y311</f>
        <v>9658.1091986269275</v>
      </c>
      <c r="P311">
        <f t="shared" si="75"/>
        <v>135281.16226422822</v>
      </c>
      <c r="Q311">
        <f>'CUR-21'!T311+'CUR-22'!T311</f>
        <v>5869.1536240783553</v>
      </c>
      <c r="R311">
        <f t="shared" si="78"/>
        <v>5869.1536240783553</v>
      </c>
      <c r="S311">
        <f t="shared" si="76"/>
        <v>135281.16226422822</v>
      </c>
      <c r="T311">
        <f t="shared" si="79"/>
        <v>0.99611305819482843</v>
      </c>
      <c r="U311">
        <f t="shared" si="80"/>
        <v>3.9021090760678057E-3</v>
      </c>
      <c r="V311">
        <f t="shared" si="77"/>
        <v>125294.55666348242</v>
      </c>
      <c r="W311">
        <f t="shared" si="81"/>
        <v>0</v>
      </c>
      <c r="X311">
        <f t="shared" si="82"/>
        <v>0</v>
      </c>
      <c r="Y311">
        <f t="shared" si="83"/>
        <v>131163.71028756077</v>
      </c>
      <c r="Z311">
        <f t="shared" si="84"/>
        <v>0</v>
      </c>
      <c r="AA311">
        <f t="shared" si="85"/>
        <v>0</v>
      </c>
      <c r="AB311">
        <f t="shared" si="86"/>
        <v>758.89141994079341</v>
      </c>
      <c r="AC311">
        <f t="shared" si="87"/>
        <v>32.333479882410643</v>
      </c>
      <c r="AD311" t="b">
        <f t="shared" si="88"/>
        <v>1</v>
      </c>
      <c r="AE311" t="b">
        <f>AND(ABS(AA311-(AA310+W311-Z311))&lt;=0.000000000001*(AA310+ABS(W311)+Z311),IF(A311&gt;group!$AJ$65,AA311=0,TRUE))</f>
        <v>1</v>
      </c>
      <c r="AF311" t="b">
        <f t="shared" si="89"/>
        <v>1</v>
      </c>
      <c r="AG311" t="b">
        <f>IF(S311&gt;0,IF(group!$AJ$38&gt;0,ABS(AB311/S311-group!$AJ$38/S2)&lt;=0.000000000001*MAX(ABS(AB311/S311),ABS(group!$AJ$38/S2)),TRUE),AB311=0)</f>
        <v>1</v>
      </c>
    </row>
    <row r="312" spans="1:33" x14ac:dyDescent="0.35">
      <c r="A312">
        <v>310</v>
      </c>
      <c r="B312">
        <f>'REC-21'!U312+'REC-22'!U312</f>
        <v>156190.62030594048</v>
      </c>
      <c r="C312">
        <f>'REC-21'!Y312+'REC-22'!Y312</f>
        <v>11712.218334272982</v>
      </c>
      <c r="D312">
        <f t="shared" si="72"/>
        <v>167902.83864021345</v>
      </c>
      <c r="E312">
        <f>'REC-21'!T312+'REC-22'!T312</f>
        <v>6964.1362519352879</v>
      </c>
      <c r="F312">
        <f>'OLD-21'!U312+'OLD-22'!U312</f>
        <v>93848.101013896376</v>
      </c>
      <c r="G312">
        <f>'OLD-21'!Y312+'OLD-22'!Y312</f>
        <v>7399.3451715047267</v>
      </c>
      <c r="H312">
        <f t="shared" si="73"/>
        <v>101247.4461854011</v>
      </c>
      <c r="I312">
        <f>'OLD-21'!T312+'OLD-22'!T312</f>
        <v>4627.1706120806184</v>
      </c>
      <c r="J312">
        <f>'NEW-21'!U312+'NEW-22'!U312</f>
        <v>110792.22040636055</v>
      </c>
      <c r="K312">
        <f>'NEW-21'!Y312+'NEW-22'!Y312</f>
        <v>8586.0174336798264</v>
      </c>
      <c r="L312">
        <f t="shared" si="74"/>
        <v>119378.23784004037</v>
      </c>
      <c r="M312">
        <f>'NEW-21'!T312+'NEW-22'!T312</f>
        <v>5238.3847980282771</v>
      </c>
      <c r="N312">
        <f>'CUR-21'!U312+'CUR-22'!U312</f>
        <v>120418.06409188746</v>
      </c>
      <c r="O312">
        <f>'CUR-21'!Y312+'CUR-22'!Y312</f>
        <v>9301.7974396887439</v>
      </c>
      <c r="P312">
        <f t="shared" si="75"/>
        <v>129719.8615315762</v>
      </c>
      <c r="Q312">
        <f>'CUR-21'!T312+'CUR-22'!T312</f>
        <v>5662.2905259204854</v>
      </c>
      <c r="R312">
        <f t="shared" si="78"/>
        <v>5662.2905259204854</v>
      </c>
      <c r="S312">
        <f t="shared" si="76"/>
        <v>129719.8615315762</v>
      </c>
      <c r="T312">
        <f t="shared" si="79"/>
        <v>0.99611354080737258</v>
      </c>
      <c r="U312">
        <f t="shared" si="80"/>
        <v>3.901622689997053E-3</v>
      </c>
      <c r="V312">
        <f t="shared" si="77"/>
        <v>120099.02610158002</v>
      </c>
      <c r="W312">
        <f t="shared" si="81"/>
        <v>0</v>
      </c>
      <c r="X312">
        <f t="shared" si="82"/>
        <v>0</v>
      </c>
      <c r="Y312">
        <f t="shared" si="83"/>
        <v>125761.31662750051</v>
      </c>
      <c r="Z312">
        <f t="shared" si="84"/>
        <v>0</v>
      </c>
      <c r="AA312">
        <f t="shared" si="85"/>
        <v>0</v>
      </c>
      <c r="AB312">
        <f t="shared" si="86"/>
        <v>727.69399866585763</v>
      </c>
      <c r="AC312">
        <f t="shared" si="87"/>
        <v>31.197421274935778</v>
      </c>
      <c r="AD312" t="b">
        <f t="shared" si="88"/>
        <v>1</v>
      </c>
      <c r="AE312" t="b">
        <f>AND(ABS(AA312-(AA311+W312-Z312))&lt;=0.000000000001*(AA311+ABS(W312)+Z312),IF(A312&gt;group!$AJ$65,AA312=0,TRUE))</f>
        <v>1</v>
      </c>
      <c r="AF312" t="b">
        <f t="shared" si="89"/>
        <v>1</v>
      </c>
      <c r="AG312" t="b">
        <f>IF(S312&gt;0,IF(group!$AJ$38&gt;0,ABS(AB312/S312-group!$AJ$38/S2)&lt;=0.000000000001*MAX(ABS(AB312/S312),ABS(group!$AJ$38/S2)),TRUE),AB312=0)</f>
        <v>1</v>
      </c>
    </row>
    <row r="313" spans="1:33" x14ac:dyDescent="0.35">
      <c r="A313">
        <v>311</v>
      </c>
      <c r="B313">
        <f>'REC-21'!U313+'REC-22'!U313</f>
        <v>149970.9549976897</v>
      </c>
      <c r="C313">
        <f>'REC-21'!Y313+'REC-22'!Y313</f>
        <v>11300.399199270405</v>
      </c>
      <c r="D313">
        <f t="shared" si="72"/>
        <v>161271.35419696011</v>
      </c>
      <c r="E313">
        <f>'REC-21'!T313+'REC-22'!T313</f>
        <v>6733.7699785495915</v>
      </c>
      <c r="F313">
        <f>'OLD-21'!U313+'OLD-22'!U313</f>
        <v>89696.849733504409</v>
      </c>
      <c r="G313">
        <f>'OLD-21'!Y313+'OLD-22'!Y313</f>
        <v>7110.5645140225988</v>
      </c>
      <c r="H313">
        <f t="shared" si="73"/>
        <v>96807.414247527006</v>
      </c>
      <c r="I313">
        <f>'OLD-21'!T313+'OLD-22'!T313</f>
        <v>4454.9624204507381</v>
      </c>
      <c r="J313">
        <f>'NEW-21'!U313+'NEW-22'!U313</f>
        <v>106099.58402153547</v>
      </c>
      <c r="K313">
        <f>'NEW-21'!Y313+'NEW-22'!Y313</f>
        <v>8265.0299445106411</v>
      </c>
      <c r="L313">
        <f t="shared" si="74"/>
        <v>114364.6139660461</v>
      </c>
      <c r="M313">
        <f>'NEW-21'!T313+'NEW-22'!T313</f>
        <v>5052.2477342242573</v>
      </c>
      <c r="N313">
        <f>'CUR-21'!U313+'CUR-22'!U313</f>
        <v>115392.99392542205</v>
      </c>
      <c r="O313">
        <f>'CUR-21'!Y313+'CUR-22'!Y313</f>
        <v>8960.7519862949339</v>
      </c>
      <c r="P313">
        <f t="shared" si="75"/>
        <v>124353.74591171698</v>
      </c>
      <c r="Q313">
        <f>'CUR-21'!T313+'CUR-22'!T313</f>
        <v>5462.8937602246106</v>
      </c>
      <c r="R313">
        <f t="shared" si="78"/>
        <v>5462.8937602246106</v>
      </c>
      <c r="S313">
        <f t="shared" si="76"/>
        <v>124353.74591171698</v>
      </c>
      <c r="T313">
        <f t="shared" si="79"/>
        <v>0.99611402532392712</v>
      </c>
      <c r="U313">
        <f t="shared" si="80"/>
        <v>3.9011343855028802E-3</v>
      </c>
      <c r="V313">
        <f t="shared" si="77"/>
        <v>115083.34329905333</v>
      </c>
      <c r="W313">
        <f t="shared" si="81"/>
        <v>0</v>
      </c>
      <c r="X313">
        <f t="shared" si="82"/>
        <v>0</v>
      </c>
      <c r="Y313">
        <f t="shared" si="83"/>
        <v>120546.23705927795</v>
      </c>
      <c r="Z313">
        <f t="shared" si="84"/>
        <v>0</v>
      </c>
      <c r="AA313">
        <f t="shared" si="85"/>
        <v>0</v>
      </c>
      <c r="AB313">
        <f t="shared" si="86"/>
        <v>697.59151407626257</v>
      </c>
      <c r="AC313">
        <f t="shared" si="87"/>
        <v>30.102484589595065</v>
      </c>
      <c r="AD313" t="b">
        <f t="shared" si="88"/>
        <v>1</v>
      </c>
      <c r="AE313" t="b">
        <f>AND(ABS(AA313-(AA312+W313-Z313))&lt;=0.000000000001*(AA312+ABS(W313)+Z313),IF(A313&gt;group!$AJ$65,AA313=0,TRUE))</f>
        <v>1</v>
      </c>
      <c r="AF313" t="b">
        <f t="shared" si="89"/>
        <v>1</v>
      </c>
      <c r="AG313" t="b">
        <f>IF(S313&gt;0,IF(group!$AJ$38&gt;0,ABS(AB313/S313-group!$AJ$38/S2)&lt;=0.000000000001*MAX(ABS(AB313/S313),ABS(group!$AJ$38/S2)),TRUE),AB313=0)</f>
        <v>1</v>
      </c>
    </row>
    <row r="314" spans="1:33" x14ac:dyDescent="0.35">
      <c r="A314">
        <v>312</v>
      </c>
      <c r="B314">
        <f>'REC-21'!U314+'REC-22'!U314</f>
        <v>143952.73713816504</v>
      </c>
      <c r="C314">
        <f>'REC-21'!Y314+'REC-22'!Y314</f>
        <v>10863.037339785058</v>
      </c>
      <c r="D314">
        <f t="shared" si="72"/>
        <v>154815.77447795009</v>
      </c>
      <c r="E314">
        <f>'REC-21'!T314+'REC-22'!T314</f>
        <v>6511.2178656665674</v>
      </c>
      <c r="F314">
        <f>'OLD-21'!U314+'OLD-22'!U314</f>
        <v>85697.38095549804</v>
      </c>
      <c r="G314">
        <f>'OLD-21'!Y314+'OLD-22'!Y314</f>
        <v>6803.029914127168</v>
      </c>
      <c r="H314">
        <f t="shared" si="73"/>
        <v>92500.410869625208</v>
      </c>
      <c r="I314">
        <f>'OLD-21'!T314+'OLD-22'!T314</f>
        <v>4289.322327119482</v>
      </c>
      <c r="J314">
        <f>'NEW-21'!U314+'NEW-22'!U314</f>
        <v>101570.59458244106</v>
      </c>
      <c r="K314">
        <f>'NEW-21'!Y314+'NEW-22'!Y314</f>
        <v>7923.8945924003128</v>
      </c>
      <c r="L314">
        <f t="shared" si="74"/>
        <v>109494.48917484138</v>
      </c>
      <c r="M314">
        <f>'NEW-21'!T314+'NEW-22'!T314</f>
        <v>4872.8861045755839</v>
      </c>
      <c r="N314">
        <f>'CUR-21'!U314+'CUR-22'!U314</f>
        <v>110541.3255268551</v>
      </c>
      <c r="O314">
        <f>'CUR-21'!Y314+'CUR-22'!Y314</f>
        <v>8595.7566282403568</v>
      </c>
      <c r="P314">
        <f t="shared" si="75"/>
        <v>119137.08215509546</v>
      </c>
      <c r="Q314">
        <f>'CUR-21'!T314+'CUR-22'!T314</f>
        <v>5270.6871899922971</v>
      </c>
      <c r="R314">
        <f t="shared" si="78"/>
        <v>5270.6871899922971</v>
      </c>
      <c r="S314">
        <f t="shared" si="76"/>
        <v>119137.08215509546</v>
      </c>
      <c r="T314">
        <f t="shared" si="79"/>
        <v>0.99611451167966014</v>
      </c>
      <c r="U314">
        <f t="shared" si="80"/>
        <v>3.9006442279292397E-3</v>
      </c>
      <c r="V314">
        <f t="shared" si="77"/>
        <v>110240.99621226643</v>
      </c>
      <c r="W314">
        <f t="shared" si="81"/>
        <v>0</v>
      </c>
      <c r="X314">
        <f t="shared" si="82"/>
        <v>0</v>
      </c>
      <c r="Y314">
        <f t="shared" si="83"/>
        <v>115511.68340225873</v>
      </c>
      <c r="Z314">
        <f t="shared" si="84"/>
        <v>0</v>
      </c>
      <c r="AA314">
        <f t="shared" si="85"/>
        <v>0</v>
      </c>
      <c r="AB314">
        <f t="shared" si="86"/>
        <v>668.32741477850686</v>
      </c>
      <c r="AC314">
        <f t="shared" si="87"/>
        <v>29.264099297755706</v>
      </c>
      <c r="AD314" t="b">
        <f t="shared" si="88"/>
        <v>1</v>
      </c>
      <c r="AE314" t="b">
        <f>AND(ABS(AA314-(AA313+W314-Z314))&lt;=0.000000000001*(AA313+ABS(W314)+Z314),IF(A314&gt;group!$AJ$65,AA314=0,TRUE))</f>
        <v>1</v>
      </c>
      <c r="AF314" t="b">
        <f t="shared" si="89"/>
        <v>1</v>
      </c>
      <c r="AG314" t="b">
        <f>IF(S314&gt;0,IF(group!$AJ$38&gt;0,ABS(AB314/S314-group!$AJ$38/S2)&lt;=0.000000000001*MAX(ABS(AB314/S314),ABS(group!$AJ$38/S2)),TRUE),AB314=0)</f>
        <v>1</v>
      </c>
    </row>
    <row r="315" spans="1:33" x14ac:dyDescent="0.35">
      <c r="A315">
        <v>313</v>
      </c>
      <c r="B315">
        <f>'REC-21'!U315+'REC-22'!U315</f>
        <v>138047.75892594148</v>
      </c>
      <c r="C315">
        <f>'REC-21'!Y315+'REC-22'!Y315</f>
        <v>10445.16107537995</v>
      </c>
      <c r="D315">
        <f t="shared" si="72"/>
        <v>148492.92000132144</v>
      </c>
      <c r="E315">
        <f>'REC-21'!T315+'REC-22'!T315</f>
        <v>6377.3550121710668</v>
      </c>
      <c r="F315">
        <f>'OLD-21'!U315+'OLD-22'!U315</f>
        <v>81789.574565495815</v>
      </c>
      <c r="G315">
        <f>'OLD-21'!Y315+'OLD-22'!Y315</f>
        <v>6510.431376436306</v>
      </c>
      <c r="H315">
        <f t="shared" si="73"/>
        <v>88300.005941932119</v>
      </c>
      <c r="I315">
        <f>'OLD-21'!T315+'OLD-22'!T315</f>
        <v>4184.1868389023803</v>
      </c>
      <c r="J315">
        <f>'NEW-21'!U315+'NEW-22'!U315</f>
        <v>97137.922878544312</v>
      </c>
      <c r="K315">
        <f>'NEW-21'!Y315+'NEW-22'!Y315</f>
        <v>7598.6436448703171</v>
      </c>
      <c r="L315">
        <f t="shared" si="74"/>
        <v>104736.56652341463</v>
      </c>
      <c r="M315">
        <f>'NEW-21'!T315+'NEW-22'!T315</f>
        <v>4761.2594654690429</v>
      </c>
      <c r="N315">
        <f>'CUR-21'!U315+'CUR-22'!U315</f>
        <v>105770.59664678991</v>
      </c>
      <c r="O315">
        <f>'CUR-21'!Y315+'CUR-22'!Y315</f>
        <v>8247.5812749965462</v>
      </c>
      <c r="P315">
        <f t="shared" si="75"/>
        <v>114018.17792178645</v>
      </c>
      <c r="Q315">
        <f>'CUR-21'!T315+'CUR-22'!T315</f>
        <v>5171.3313831635733</v>
      </c>
      <c r="R315">
        <f t="shared" si="78"/>
        <v>5171.3313831635733</v>
      </c>
      <c r="S315">
        <f t="shared" si="76"/>
        <v>114018.17792178645</v>
      </c>
      <c r="T315">
        <f t="shared" si="79"/>
        <v>0.99611499981068541</v>
      </c>
      <c r="U315">
        <f t="shared" si="80"/>
        <v>3.9001522816672907E-3</v>
      </c>
      <c r="V315">
        <f t="shared" si="77"/>
        <v>105479.45252212009</v>
      </c>
      <c r="W315">
        <f t="shared" si="81"/>
        <v>0</v>
      </c>
      <c r="X315">
        <f t="shared" si="82"/>
        <v>0</v>
      </c>
      <c r="Y315">
        <f t="shared" si="83"/>
        <v>110650.78390528366</v>
      </c>
      <c r="Z315">
        <f t="shared" si="84"/>
        <v>0</v>
      </c>
      <c r="AA315">
        <f t="shared" si="85"/>
        <v>0</v>
      </c>
      <c r="AB315">
        <f t="shared" si="86"/>
        <v>639.61172046351192</v>
      </c>
      <c r="AC315">
        <f t="shared" si="87"/>
        <v>28.715694314994948</v>
      </c>
      <c r="AD315" t="b">
        <f t="shared" si="88"/>
        <v>1</v>
      </c>
      <c r="AE315" t="b">
        <f>AND(ABS(AA315-(AA314+W315-Z315))&lt;=0.000000000001*(AA314+ABS(W315)+Z315),IF(A315&gt;group!$AJ$65,AA315=0,TRUE))</f>
        <v>1</v>
      </c>
      <c r="AF315" t="b">
        <f t="shared" si="89"/>
        <v>1</v>
      </c>
      <c r="AG315" t="b">
        <f>IF(S315&gt;0,IF(group!$AJ$38&gt;0,ABS(AB315/S315-group!$AJ$38/S2)&lt;=0.000000000001*MAX(ABS(AB315/S315),ABS(group!$AJ$38/S2)),TRUE),AB315=0)</f>
        <v>1</v>
      </c>
    </row>
    <row r="316" spans="1:33" x14ac:dyDescent="0.35">
      <c r="A316">
        <v>314</v>
      </c>
      <c r="B316">
        <f>'REC-21'!U316+'REC-22'!U316</f>
        <v>132348.49825922798</v>
      </c>
      <c r="C316">
        <f>'REC-21'!Y316+'REC-22'!Y316</f>
        <v>10044.747963366621</v>
      </c>
      <c r="D316">
        <f t="shared" si="72"/>
        <v>142393.24622259461</v>
      </c>
      <c r="E316">
        <f>'REC-21'!T316+'REC-22'!T316</f>
        <v>6151.7316466744232</v>
      </c>
      <c r="F316">
        <f>'OLD-21'!U316+'OLD-22'!U316</f>
        <v>78036.233938647609</v>
      </c>
      <c r="G316">
        <f>'OLD-21'!Y316+'OLD-22'!Y316</f>
        <v>6231.4074367438407</v>
      </c>
      <c r="H316">
        <f t="shared" si="73"/>
        <v>84267.641375391453</v>
      </c>
      <c r="I316">
        <f>'OLD-21'!T316+'OLD-22'!T316</f>
        <v>4016.7801260536835</v>
      </c>
      <c r="J316">
        <f>'NEW-21'!U316+'NEW-22'!U316</f>
        <v>92871.942527603256</v>
      </c>
      <c r="K316">
        <f>'NEW-21'!Y316+'NEW-22'!Y316</f>
        <v>7287.8348507716992</v>
      </c>
      <c r="L316">
        <f t="shared" si="74"/>
        <v>100159.77737837496</v>
      </c>
      <c r="M316">
        <f>'NEW-21'!T316+'NEW-22'!T316</f>
        <v>4579.834581531828</v>
      </c>
      <c r="N316">
        <f>'CUR-21'!U316+'CUR-22'!U316</f>
        <v>101178.15093982503</v>
      </c>
      <c r="O316">
        <f>'CUR-21'!Y316+'CUR-22'!Y316</f>
        <v>7914.7021490477528</v>
      </c>
      <c r="P316">
        <f t="shared" si="75"/>
        <v>109092.85308887278</v>
      </c>
      <c r="Q316">
        <f>'CUR-21'!T316+'CUR-22'!T316</f>
        <v>4975.3196521231912</v>
      </c>
      <c r="R316">
        <f t="shared" si="78"/>
        <v>4975.3196521231912</v>
      </c>
      <c r="S316">
        <f t="shared" si="76"/>
        <v>109092.85308887278</v>
      </c>
      <c r="T316">
        <f t="shared" si="79"/>
        <v>0.9961154896540485</v>
      </c>
      <c r="U316">
        <f t="shared" si="80"/>
        <v>3.8996586101682773E-3</v>
      </c>
      <c r="V316">
        <f t="shared" si="77"/>
        <v>100896.06467710089</v>
      </c>
      <c r="W316">
        <f t="shared" si="81"/>
        <v>0</v>
      </c>
      <c r="X316">
        <f t="shared" si="82"/>
        <v>0</v>
      </c>
      <c r="Y316">
        <f t="shared" si="83"/>
        <v>105871.38432922408</v>
      </c>
      <c r="Z316">
        <f t="shared" si="84"/>
        <v>0</v>
      </c>
      <c r="AA316">
        <f t="shared" si="85"/>
        <v>0</v>
      </c>
      <c r="AB316">
        <f t="shared" si="86"/>
        <v>611.98195521342529</v>
      </c>
      <c r="AC316">
        <f t="shared" si="87"/>
        <v>27.629765250086621</v>
      </c>
      <c r="AD316" t="b">
        <f t="shared" si="88"/>
        <v>1</v>
      </c>
      <c r="AE316" t="b">
        <f>AND(ABS(AA316-(AA315+W316-Z316))&lt;=0.000000000001*(AA315+ABS(W316)+Z316),IF(A316&gt;group!$AJ$65,AA316=0,TRUE))</f>
        <v>1</v>
      </c>
      <c r="AF316" t="b">
        <f t="shared" si="89"/>
        <v>1</v>
      </c>
      <c r="AG316" t="b">
        <f>IF(S316&gt;0,IF(group!$AJ$38&gt;0,ABS(AB316/S316-group!$AJ$38/S2)&lt;=0.000000000001*MAX(ABS(AB316/S316),ABS(group!$AJ$38/S2)),TRUE),AB316=0)</f>
        <v>1</v>
      </c>
    </row>
    <row r="317" spans="1:33" x14ac:dyDescent="0.35">
      <c r="A317">
        <v>315</v>
      </c>
      <c r="B317">
        <f>'REC-21'!U317+'REC-22'!U317</f>
        <v>126847.60097421941</v>
      </c>
      <c r="C317">
        <f>'REC-21'!Y317+'REC-22'!Y317</f>
        <v>9661.1851861719679</v>
      </c>
      <c r="D317">
        <f t="shared" si="72"/>
        <v>136508.78616039138</v>
      </c>
      <c r="E317">
        <f>'REC-21'!T317+'REC-22'!T317</f>
        <v>5934.1585553540117</v>
      </c>
      <c r="F317">
        <f>'OLD-21'!U317+'OLD-22'!U317</f>
        <v>74431.120531013687</v>
      </c>
      <c r="G317">
        <f>'OLD-21'!Y317+'OLD-22'!Y317</f>
        <v>5965.4163464043622</v>
      </c>
      <c r="H317">
        <f t="shared" si="73"/>
        <v>80396.536877418053</v>
      </c>
      <c r="I317">
        <f>'OLD-21'!T317+'OLD-22'!T317</f>
        <v>3856.1252535837093</v>
      </c>
      <c r="J317">
        <f>'NEW-21'!U317+'NEW-22'!U317</f>
        <v>88766.241609725141</v>
      </c>
      <c r="K317">
        <f>'NEW-21'!Y317+'NEW-22'!Y317</f>
        <v>6990.9205322624512</v>
      </c>
      <c r="L317">
        <f t="shared" si="74"/>
        <v>95757.162141987588</v>
      </c>
      <c r="M317">
        <f>'NEW-21'!T317+'NEW-22'!T317</f>
        <v>4405.3777926302537</v>
      </c>
      <c r="N317">
        <f>'CUR-21'!U317+'CUR-22'!U317</f>
        <v>96757.166186247807</v>
      </c>
      <c r="O317">
        <f>'CUR-21'!Y317+'CUR-22'!Y317</f>
        <v>7596.5439544151341</v>
      </c>
      <c r="P317">
        <f t="shared" si="75"/>
        <v>104353.71014066294</v>
      </c>
      <c r="Q317">
        <f>'CUR-21'!T317+'CUR-22'!T317</f>
        <v>4786.7948912211559</v>
      </c>
      <c r="R317">
        <f t="shared" si="78"/>
        <v>4786.7948912211559</v>
      </c>
      <c r="S317">
        <f t="shared" si="76"/>
        <v>104353.71014066294</v>
      </c>
      <c r="T317">
        <f t="shared" si="79"/>
        <v>0.99611598114771949</v>
      </c>
      <c r="U317">
        <f t="shared" si="80"/>
        <v>3.8991632759524109E-3</v>
      </c>
      <c r="V317">
        <f t="shared" si="77"/>
        <v>96484.015521107445</v>
      </c>
      <c r="W317">
        <f t="shared" si="81"/>
        <v>0</v>
      </c>
      <c r="X317">
        <f t="shared" si="82"/>
        <v>0</v>
      </c>
      <c r="Y317">
        <f t="shared" si="83"/>
        <v>101270.8104123286</v>
      </c>
      <c r="Z317">
        <f t="shared" si="84"/>
        <v>0</v>
      </c>
      <c r="AA317">
        <f t="shared" si="85"/>
        <v>0</v>
      </c>
      <c r="AB317">
        <f t="shared" si="86"/>
        <v>585.3966209283401</v>
      </c>
      <c r="AC317">
        <f t="shared" si="87"/>
        <v>26.585334285085196</v>
      </c>
      <c r="AD317" t="b">
        <f t="shared" si="88"/>
        <v>1</v>
      </c>
      <c r="AE317" t="b">
        <f>AND(ABS(AA317-(AA316+W317-Z317))&lt;=0.000000000001*(AA316+ABS(W317)+Z317),IF(A317&gt;group!$AJ$65,AA317=0,TRUE))</f>
        <v>1</v>
      </c>
      <c r="AF317" t="b">
        <f t="shared" si="89"/>
        <v>1</v>
      </c>
      <c r="AG317" t="b">
        <f>IF(S317&gt;0,IF(group!$AJ$38&gt;0,ABS(AB317/S317-group!$AJ$38/S2)&lt;=0.000000000001*MAX(ABS(AB317/S317),ABS(group!$AJ$38/S2)),TRUE),AB317=0)</f>
        <v>1</v>
      </c>
    </row>
    <row r="318" spans="1:33" x14ac:dyDescent="0.35">
      <c r="A318">
        <v>316</v>
      </c>
      <c r="B318">
        <f>'REC-21'!U318+'REC-22'!U318</f>
        <v>121537.97766148625</v>
      </c>
      <c r="C318">
        <f>'REC-21'!Y318+'REC-22'!Y318</f>
        <v>9293.8820838525444</v>
      </c>
      <c r="D318">
        <f t="shared" si="72"/>
        <v>130831.85974533879</v>
      </c>
      <c r="E318">
        <f>'REC-21'!T318+'REC-22'!T318</f>
        <v>5724.3460029316393</v>
      </c>
      <c r="F318">
        <f>'OLD-21'!U318+'OLD-22'!U318</f>
        <v>70968.249572920264</v>
      </c>
      <c r="G318">
        <f>'OLD-21'!Y318+'OLD-22'!Y318</f>
        <v>5711.9384751550642</v>
      </c>
      <c r="H318">
        <f t="shared" si="73"/>
        <v>76680.188048075332</v>
      </c>
      <c r="I318">
        <f>'OLD-21'!T318+'OLD-22'!T318</f>
        <v>3701.9476350557225</v>
      </c>
      <c r="J318">
        <f>'NEW-21'!U318+'NEW-22'!U318</f>
        <v>84814.656539234595</v>
      </c>
      <c r="K318">
        <f>'NEW-21'!Y318+'NEW-22'!Y318</f>
        <v>6707.374302468651</v>
      </c>
      <c r="L318">
        <f t="shared" si="74"/>
        <v>91522.03084170325</v>
      </c>
      <c r="M318">
        <f>'NEW-21'!T318+'NEW-22'!T318</f>
        <v>4237.6192798791808</v>
      </c>
      <c r="N318">
        <f>'CUR-21'!U318+'CUR-22'!U318</f>
        <v>92501.082908364697</v>
      </c>
      <c r="O318">
        <f>'CUR-21'!Y318+'CUR-22'!Y318</f>
        <v>7292.55364796914</v>
      </c>
      <c r="P318">
        <f t="shared" si="75"/>
        <v>99793.636556333833</v>
      </c>
      <c r="Q318">
        <f>'CUR-21'!T318+'CUR-22'!T318</f>
        <v>4605.4688244396621</v>
      </c>
      <c r="R318">
        <f t="shared" si="78"/>
        <v>4605.4688244396621</v>
      </c>
      <c r="S318">
        <f t="shared" si="76"/>
        <v>99793.636556333833</v>
      </c>
      <c r="T318">
        <f t="shared" si="79"/>
        <v>0.99611647423057859</v>
      </c>
      <c r="U318">
        <f t="shared" si="80"/>
        <v>3.8986663406215261E-3</v>
      </c>
      <c r="V318">
        <f t="shared" si="77"/>
        <v>92236.750494099309</v>
      </c>
      <c r="W318">
        <f t="shared" si="81"/>
        <v>0</v>
      </c>
      <c r="X318">
        <f t="shared" si="82"/>
        <v>0</v>
      </c>
      <c r="Y318">
        <f t="shared" si="83"/>
        <v>96842.219318538977</v>
      </c>
      <c r="Z318">
        <f t="shared" si="84"/>
        <v>0</v>
      </c>
      <c r="AA318">
        <f t="shared" si="85"/>
        <v>0</v>
      </c>
      <c r="AB318">
        <f t="shared" si="86"/>
        <v>559.8158182539305</v>
      </c>
      <c r="AC318">
        <f t="shared" si="87"/>
        <v>25.580802674409597</v>
      </c>
      <c r="AD318" t="b">
        <f t="shared" si="88"/>
        <v>1</v>
      </c>
      <c r="AE318" t="b">
        <f>AND(ABS(AA318-(AA317+W318-Z318))&lt;=0.000000000001*(AA317+ABS(W318)+Z318),IF(A318&gt;group!$AJ$65,AA318=0,TRUE))</f>
        <v>1</v>
      </c>
      <c r="AF318" t="b">
        <f t="shared" si="89"/>
        <v>1</v>
      </c>
      <c r="AG318" t="b">
        <f>IF(S318&gt;0,IF(group!$AJ$38&gt;0,ABS(AB318/S318-group!$AJ$38/S2)&lt;=0.000000000001*MAX(ABS(AB318/S318),ABS(group!$AJ$38/S2)),TRUE),AB318=0)</f>
        <v>1</v>
      </c>
    </row>
    <row r="319" spans="1:33" x14ac:dyDescent="0.35">
      <c r="A319">
        <v>317</v>
      </c>
      <c r="B319">
        <f>'REC-21'!U319+'REC-22'!U319</f>
        <v>116412.79404830781</v>
      </c>
      <c r="C319">
        <f>'REC-21'!Y319+'REC-22'!Y319</f>
        <v>8942.2693474169027</v>
      </c>
      <c r="D319">
        <f t="shared" si="72"/>
        <v>125355.06339572472</v>
      </c>
      <c r="E319">
        <f>'REC-21'!T319+'REC-22'!T319</f>
        <v>5522.0147730970621</v>
      </c>
      <c r="F319">
        <f>'OLD-21'!U319+'OLD-22'!U319</f>
        <v>67641.879656235178</v>
      </c>
      <c r="G319">
        <f>'OLD-21'!Y319+'OLD-22'!Y319</f>
        <v>5470.4754013547008</v>
      </c>
      <c r="H319">
        <f t="shared" si="73"/>
        <v>73112.355057589884</v>
      </c>
      <c r="I319">
        <f>'OLD-21'!T319+'OLD-22'!T319</f>
        <v>3553.9839458022034</v>
      </c>
      <c r="J319">
        <f>'NEW-21'!U319+'NEW-22'!U319</f>
        <v>81011.262364827839</v>
      </c>
      <c r="K319">
        <f>'NEW-21'!Y319+'NEW-22'!Y319</f>
        <v>6436.6902320274239</v>
      </c>
      <c r="L319">
        <f t="shared" si="74"/>
        <v>87447.952596855263</v>
      </c>
      <c r="M319">
        <f>'NEW-21'!T319+'NEW-22'!T319</f>
        <v>4076.2997589121542</v>
      </c>
      <c r="N319">
        <f>'CUR-21'!U319+'CUR-22'!U319</f>
        <v>88403.594165216957</v>
      </c>
      <c r="O319">
        <f>'CUR-21'!Y319+'CUR-22'!Y319</f>
        <v>7002.1995731646657</v>
      </c>
      <c r="P319">
        <f t="shared" si="75"/>
        <v>95405.793738381617</v>
      </c>
      <c r="Q319">
        <f>'CUR-21'!T319+'CUR-22'!T319</f>
        <v>4431.0643668263019</v>
      </c>
      <c r="R319">
        <f t="shared" si="78"/>
        <v>4431.0643668263019</v>
      </c>
      <c r="S319">
        <f t="shared" si="76"/>
        <v>95405.793738381617</v>
      </c>
      <c r="T319">
        <f t="shared" si="79"/>
        <v>0.99611696884240786</v>
      </c>
      <c r="U319">
        <f t="shared" si="80"/>
        <v>3.8981678648690732E-3</v>
      </c>
      <c r="V319">
        <f t="shared" si="77"/>
        <v>88147.967431287107</v>
      </c>
      <c r="W319">
        <f t="shared" si="81"/>
        <v>0</v>
      </c>
      <c r="X319">
        <f t="shared" si="82"/>
        <v>0</v>
      </c>
      <c r="Y319">
        <f t="shared" si="83"/>
        <v>92579.031798113414</v>
      </c>
      <c r="Z319">
        <f t="shared" si="84"/>
        <v>0</v>
      </c>
      <c r="AA319">
        <f t="shared" si="85"/>
        <v>0</v>
      </c>
      <c r="AB319">
        <f t="shared" si="86"/>
        <v>535.20118447299888</v>
      </c>
      <c r="AC319">
        <f t="shared" si="87"/>
        <v>24.614633780931626</v>
      </c>
      <c r="AD319" t="b">
        <f t="shared" si="88"/>
        <v>1</v>
      </c>
      <c r="AE319" t="b">
        <f>AND(ABS(AA319-(AA318+W319-Z319))&lt;=0.000000000001*(AA318+ABS(W319)+Z319),IF(A319&gt;group!$AJ$65,AA319=0,TRUE))</f>
        <v>1</v>
      </c>
      <c r="AF319" t="b">
        <f t="shared" si="89"/>
        <v>1</v>
      </c>
      <c r="AG319" t="b">
        <f>IF(S319&gt;0,IF(group!$AJ$38&gt;0,ABS(AB319/S319-group!$AJ$38/S2)&lt;=0.000000000001*MAX(ABS(AB319/S319),ABS(group!$AJ$38/S2)),TRUE),AB319=0)</f>
        <v>1</v>
      </c>
    </row>
    <row r="320" spans="1:33" x14ac:dyDescent="0.35">
      <c r="A320">
        <v>318</v>
      </c>
      <c r="B320">
        <f>'REC-21'!U320+'REC-22'!U320</f>
        <v>111465.46173345501</v>
      </c>
      <c r="C320">
        <f>'REC-21'!Y320+'REC-22'!Y320</f>
        <v>8605.7982417830572</v>
      </c>
      <c r="D320">
        <f t="shared" si="72"/>
        <v>120071.25997523806</v>
      </c>
      <c r="E320">
        <f>'REC-21'!T320+'REC-22'!T320</f>
        <v>5326.8957833156164</v>
      </c>
      <c r="F320">
        <f>'OLD-21'!U320+'OLD-22'!U320</f>
        <v>64446.502752556873</v>
      </c>
      <c r="G320">
        <f>'OLD-21'!Y320+'OLD-22'!Y320</f>
        <v>5240.5490399689834</v>
      </c>
      <c r="H320">
        <f t="shared" si="73"/>
        <v>69687.051792525861</v>
      </c>
      <c r="I320">
        <f>'OLD-21'!T320+'OLD-22'!T320</f>
        <v>3411.9816571172605</v>
      </c>
      <c r="J320">
        <f>'NEW-21'!U320+'NEW-22'!U320</f>
        <v>77350.363451763158</v>
      </c>
      <c r="K320">
        <f>'NEW-21'!Y320+'NEW-22'!Y320</f>
        <v>6178.3820485352335</v>
      </c>
      <c r="L320">
        <f t="shared" si="74"/>
        <v>83528.745500298392</v>
      </c>
      <c r="M320">
        <f>'NEW-21'!T320+'NEW-22'!T320</f>
        <v>3921.1700651895294</v>
      </c>
      <c r="N320">
        <f>'CUR-21'!U320+'CUR-22'!U320</f>
        <v>84458.635747021704</v>
      </c>
      <c r="O320">
        <f>'CUR-21'!Y320+'CUR-22'!Y320</f>
        <v>6724.9706277933583</v>
      </c>
      <c r="P320">
        <f t="shared" si="75"/>
        <v>91183.606374815063</v>
      </c>
      <c r="Q320">
        <f>'CUR-21'!T320+'CUR-22'!T320</f>
        <v>4263.3151864478914</v>
      </c>
      <c r="R320">
        <f t="shared" si="78"/>
        <v>4263.3151864478914</v>
      </c>
      <c r="S320">
        <f t="shared" si="76"/>
        <v>91183.606374815063</v>
      </c>
      <c r="T320">
        <f t="shared" si="79"/>
        <v>0.99611746492387787</v>
      </c>
      <c r="U320">
        <f t="shared" si="80"/>
        <v>3.8976679084918864E-3</v>
      </c>
      <c r="V320">
        <f t="shared" si="77"/>
        <v>84211.60676190893</v>
      </c>
      <c r="W320">
        <f t="shared" si="81"/>
        <v>0</v>
      </c>
      <c r="X320">
        <f t="shared" si="82"/>
        <v>0</v>
      </c>
      <c r="Y320">
        <f t="shared" si="83"/>
        <v>88474.921948356816</v>
      </c>
      <c r="Z320">
        <f t="shared" si="84"/>
        <v>0</v>
      </c>
      <c r="AA320">
        <f t="shared" si="85"/>
        <v>0</v>
      </c>
      <c r="AB320">
        <f t="shared" si="86"/>
        <v>511.51583383020386</v>
      </c>
      <c r="AC320">
        <f t="shared" si="87"/>
        <v>23.685350642795015</v>
      </c>
      <c r="AD320" t="b">
        <f t="shared" si="88"/>
        <v>1</v>
      </c>
      <c r="AE320" t="b">
        <f>AND(ABS(AA320-(AA319+W320-Z320))&lt;=0.000000000001*(AA319+ABS(W320)+Z320),IF(A320&gt;group!$AJ$65,AA320=0,TRUE))</f>
        <v>1</v>
      </c>
      <c r="AF320" t="b">
        <f t="shared" si="89"/>
        <v>1</v>
      </c>
      <c r="AG320" t="b">
        <f>IF(S320&gt;0,IF(group!$AJ$38&gt;0,ABS(AB320/S320-group!$AJ$38/S2)&lt;=0.000000000001*MAX(ABS(AB320/S320),ABS(group!$AJ$38/S2)),TRUE),AB320=0)</f>
        <v>1</v>
      </c>
    </row>
    <row r="321" spans="1:33" x14ac:dyDescent="0.35">
      <c r="A321">
        <v>319</v>
      </c>
      <c r="B321">
        <f>'REC-21'!U321+'REC-22'!U321</f>
        <v>106689.62926139517</v>
      </c>
      <c r="C321">
        <f>'REC-21'!Y321+'REC-22'!Y321</f>
        <v>8283.9398572728423</v>
      </c>
      <c r="D321">
        <f t="shared" si="72"/>
        <v>114973.56911866801</v>
      </c>
      <c r="E321">
        <f>'REC-21'!T321+'REC-22'!T321</f>
        <v>5138.729713859303</v>
      </c>
      <c r="F321">
        <f>'OLD-21'!U321+'OLD-22'!U321</f>
        <v>61376.834644332412</v>
      </c>
      <c r="G321">
        <f>'OLD-21'!Y321+'OLD-22'!Y321</f>
        <v>5021.7008067233628</v>
      </c>
      <c r="H321">
        <f t="shared" si="73"/>
        <v>66398.535451055781</v>
      </c>
      <c r="I321">
        <f>'OLD-21'!T321+'OLD-22'!T321</f>
        <v>3275.6985898766452</v>
      </c>
      <c r="J321">
        <f>'NEW-21'!U321+'NEW-22'!U321</f>
        <v>73826.484530916176</v>
      </c>
      <c r="K321">
        <f>'NEW-21'!Y321+'NEW-22'!Y321</f>
        <v>5931.9823675918306</v>
      </c>
      <c r="L321">
        <f t="shared" si="74"/>
        <v>79758.466898508006</v>
      </c>
      <c r="M321">
        <f>'NEW-21'!T321+'NEW-22'!T321</f>
        <v>3771.9907557628876</v>
      </c>
      <c r="N321">
        <f>'CUR-21'!U321+'CUR-22'!U321</f>
        <v>80660.376753550954</v>
      </c>
      <c r="O321">
        <f>'CUR-21'!Y321+'CUR-22'!Y321</f>
        <v>6460.3754644062901</v>
      </c>
      <c r="P321">
        <f t="shared" si="75"/>
        <v>87120.752217957241</v>
      </c>
      <c r="Q321">
        <f>'CUR-21'!T321+'CUR-22'!T321</f>
        <v>4101.9652836313162</v>
      </c>
      <c r="R321">
        <f t="shared" si="78"/>
        <v>4101.9652836313162</v>
      </c>
      <c r="S321">
        <f t="shared" si="76"/>
        <v>87120.752217957241</v>
      </c>
      <c r="T321">
        <f t="shared" si="79"/>
        <v>0.99611796241653983</v>
      </c>
      <c r="U321">
        <f t="shared" si="80"/>
        <v>3.8971665304001757E-3</v>
      </c>
      <c r="V321">
        <f t="shared" si="77"/>
        <v>80421.842091809114</v>
      </c>
      <c r="W321">
        <f t="shared" si="81"/>
        <v>0</v>
      </c>
      <c r="X321">
        <f t="shared" si="82"/>
        <v>0</v>
      </c>
      <c r="Y321">
        <f t="shared" si="83"/>
        <v>84523.807375440432</v>
      </c>
      <c r="Z321">
        <f t="shared" si="84"/>
        <v>0</v>
      </c>
      <c r="AA321">
        <f t="shared" si="85"/>
        <v>0</v>
      </c>
      <c r="AB321">
        <f t="shared" si="86"/>
        <v>488.72430019385007</v>
      </c>
      <c r="AC321">
        <f t="shared" si="87"/>
        <v>22.79153363635379</v>
      </c>
      <c r="AD321" t="b">
        <f t="shared" si="88"/>
        <v>1</v>
      </c>
      <c r="AE321" t="b">
        <f>AND(ABS(AA321-(AA320+W321-Z321))&lt;=0.000000000001*(AA320+ABS(W321)+Z321),IF(A321&gt;group!$AJ$65,AA321=0,TRUE))</f>
        <v>1</v>
      </c>
      <c r="AF321" t="b">
        <f t="shared" si="89"/>
        <v>1</v>
      </c>
      <c r="AG321" t="b">
        <f>IF(S321&gt;0,IF(group!$AJ$38&gt;0,ABS(AB321/S321-group!$AJ$38/S2)&lt;=0.000000000001*MAX(ABS(AB321/S321),ABS(group!$AJ$38/S2)),TRUE),AB321=0)</f>
        <v>1</v>
      </c>
    </row>
    <row r="322" spans="1:33" x14ac:dyDescent="0.35">
      <c r="A322">
        <v>320</v>
      </c>
      <c r="B322">
        <f>'REC-21'!U322+'REC-22'!U322</f>
        <v>102079.17352337803</v>
      </c>
      <c r="C322">
        <f>'REC-21'!Y322+'REC-22'!Y322</f>
        <v>7976.1843885862636</v>
      </c>
      <c r="D322">
        <f t="shared" ref="D322:D385" si="90">B322+C322</f>
        <v>110055.3579119643</v>
      </c>
      <c r="E322">
        <f>'REC-21'!T322+'REC-22'!T322</f>
        <v>4957.2666505319085</v>
      </c>
      <c r="F322">
        <f>'OLD-21'!U322+'OLD-22'!U322</f>
        <v>58427.805751678214</v>
      </c>
      <c r="G322">
        <f>'OLD-21'!Y322+'OLD-22'!Y322</f>
        <v>4813.4908169101827</v>
      </c>
      <c r="H322">
        <f t="shared" ref="H322:H385" si="91">F322+G322</f>
        <v>63241.296568588397</v>
      </c>
      <c r="I322">
        <f>'OLD-21'!T322+'OLD-22'!T322</f>
        <v>3144.9024867685512</v>
      </c>
      <c r="J322">
        <f>'NEW-21'!U322+'NEW-22'!U322</f>
        <v>70434.362100137543</v>
      </c>
      <c r="K322">
        <f>'NEW-21'!Y322+'NEW-22'!Y322</f>
        <v>5697.0419541823139</v>
      </c>
      <c r="L322">
        <f t="shared" ref="L322:L385" si="92">J322+K322</f>
        <v>76131.404054319864</v>
      </c>
      <c r="M322">
        <f>'NEW-21'!T322+'NEW-22'!T322</f>
        <v>3628.5317268375984</v>
      </c>
      <c r="N322">
        <f>'CUR-21'!U322+'CUR-22'!U322</f>
        <v>77003.210541288994</v>
      </c>
      <c r="O322">
        <f>'CUR-21'!Y322+'CUR-22'!Y322</f>
        <v>6207.9417221134108</v>
      </c>
      <c r="P322">
        <f t="shared" ref="P322:P385" si="93">N322+O322</f>
        <v>83211.1522634024</v>
      </c>
      <c r="Q322">
        <f>'CUR-21'!T322+'CUR-22'!T322</f>
        <v>3946.7685868037297</v>
      </c>
      <c r="R322">
        <f t="shared" si="78"/>
        <v>3946.7685868037297</v>
      </c>
      <c r="S322">
        <f t="shared" ref="S322:S385" si="94">P322</f>
        <v>83211.1522634024</v>
      </c>
      <c r="T322">
        <f t="shared" si="79"/>
        <v>0.99611846126281378</v>
      </c>
      <c r="U322">
        <f t="shared" si="80"/>
        <v>3.8966637886275191E-3</v>
      </c>
      <c r="V322">
        <f t="shared" ref="V322:V385" si="95">R323+T323*V323</f>
        <v>76773.071154664969</v>
      </c>
      <c r="W322">
        <f t="shared" si="81"/>
        <v>0</v>
      </c>
      <c r="X322">
        <f t="shared" si="82"/>
        <v>0</v>
      </c>
      <c r="Y322">
        <f t="shared" si="83"/>
        <v>80719.839741468691</v>
      </c>
      <c r="Z322">
        <f t="shared" si="84"/>
        <v>0</v>
      </c>
      <c r="AA322">
        <f t="shared" si="85"/>
        <v>0</v>
      </c>
      <c r="AB322">
        <f t="shared" si="86"/>
        <v>466.79248196244265</v>
      </c>
      <c r="AC322">
        <f t="shared" si="87"/>
        <v>21.931818231407419</v>
      </c>
      <c r="AD322" t="b">
        <f t="shared" si="88"/>
        <v>1</v>
      </c>
      <c r="AE322" t="b">
        <f>AND(ABS(AA322-(AA321+W322-Z322))&lt;=0.000000000001*(AA321+ABS(W322)+Z322),IF(A322&gt;group!$AJ$65,AA322=0,TRUE))</f>
        <v>1</v>
      </c>
      <c r="AF322" t="b">
        <f t="shared" si="89"/>
        <v>1</v>
      </c>
      <c r="AG322" t="b">
        <f>IF(S322&gt;0,IF(group!$AJ$38&gt;0,ABS(AB322/S322-group!$AJ$38/S2)&lt;=0.000000000001*MAX(ABS(AB322/S322),ABS(group!$AJ$38/S2)),TRUE),AB322=0)</f>
        <v>1</v>
      </c>
    </row>
    <row r="323" spans="1:33" x14ac:dyDescent="0.35">
      <c r="A323">
        <v>321</v>
      </c>
      <c r="B323">
        <f>'REC-21'!U323+'REC-22'!U323</f>
        <v>97628.191473327926</v>
      </c>
      <c r="C323">
        <f>'REC-21'!Y323+'REC-22'!Y323</f>
        <v>7660.9214443683904</v>
      </c>
      <c r="D323">
        <f t="shared" si="90"/>
        <v>105289.11291769631</v>
      </c>
      <c r="E323">
        <f>'REC-21'!T323+'REC-22'!T323</f>
        <v>4782.2657405786031</v>
      </c>
      <c r="F323">
        <f>'OLD-21'!U323+'OLD-22'!U323</f>
        <v>55594.552338401081</v>
      </c>
      <c r="G323">
        <f>'OLD-21'!Y323+'OLD-22'!Y323</f>
        <v>4602.0890926491938</v>
      </c>
      <c r="H323">
        <f t="shared" si="91"/>
        <v>60196.641431050273</v>
      </c>
      <c r="I323">
        <f>'OLD-21'!T323+'OLD-22'!T323</f>
        <v>3019.3706023529849</v>
      </c>
      <c r="J323">
        <f>'NEW-21'!U323+'NEW-22'!U323</f>
        <v>67168.936163932201</v>
      </c>
      <c r="K323">
        <f>'NEW-21'!Y323+'NEW-22'!Y323</f>
        <v>5457.7665228520673</v>
      </c>
      <c r="L323">
        <f t="shared" si="92"/>
        <v>72626.702686784265</v>
      </c>
      <c r="M323">
        <f>'NEW-21'!T323+'NEW-22'!T323</f>
        <v>3490.5718465019359</v>
      </c>
      <c r="N323">
        <f>'CUR-21'!U323+'CUR-22'!U323</f>
        <v>73481.746024811975</v>
      </c>
      <c r="O323">
        <f>'CUR-21'!Y323+'CUR-22'!Y323</f>
        <v>5951.9281300543425</v>
      </c>
      <c r="P323">
        <f t="shared" si="93"/>
        <v>79433.674154866312</v>
      </c>
      <c r="Q323">
        <f>'CUR-21'!T323+'CUR-22'!T323</f>
        <v>3797.4885642719955</v>
      </c>
      <c r="R323">
        <f t="shared" ref="R323:R386" si="96">Q323</f>
        <v>3797.4885642719955</v>
      </c>
      <c r="S323">
        <f t="shared" si="94"/>
        <v>79433.674154866312</v>
      </c>
      <c r="T323">
        <f t="shared" ref="T323:T386" si="97">INDEX(d_L,MATCH(A323,curve_t,0))</f>
        <v>0.99611896140597667</v>
      </c>
      <c r="U323">
        <f t="shared" ref="U323:U386" si="98">INDEX(j_L,MATCH(A323,curve_t,0))</f>
        <v>3.896159740344185E-3</v>
      </c>
      <c r="V323">
        <f t="shared" si="95"/>
        <v>73259.90711730982</v>
      </c>
      <c r="W323">
        <f t="shared" ref="W323:W386" si="99">U323*AA322</f>
        <v>0</v>
      </c>
      <c r="X323">
        <f t="shared" ref="X323:X386" si="100">AA322+W323</f>
        <v>0</v>
      </c>
      <c r="Y323">
        <f t="shared" ref="Y323:Y386" si="101">R323+V323</f>
        <v>77057.395681581809</v>
      </c>
      <c r="Z323">
        <f t="shared" ref="Z323:Z386" si="102">IF(Y323&gt;0,X323*(R323/Y323),X323)</f>
        <v>0</v>
      </c>
      <c r="AA323">
        <f t="shared" ref="AA323:AA386" si="103">X323-Z323</f>
        <v>0</v>
      </c>
      <c r="AB323">
        <f t="shared" ref="AB323:AB386" si="104">IF(S322&gt;0,AB322*(S323/S322),0)</f>
        <v>445.60183222524529</v>
      </c>
      <c r="AC323">
        <f t="shared" ref="AC323:AC386" si="105">AB322-AB323</f>
        <v>21.190649737197361</v>
      </c>
      <c r="AD323" t="b">
        <f t="shared" ref="AD323:AD386" si="106">AND(AA323&gt;=0,AB323&gt;=0)</f>
        <v>1</v>
      </c>
      <c r="AE323" t="b">
        <f>AND(ABS(AA323-(AA322+W323-Z323))&lt;=0.000000000001*(AA322+ABS(W323)+Z323),IF(A323&gt;group!$AJ$65,AA323=0,TRUE))</f>
        <v>1</v>
      </c>
      <c r="AF323" t="b">
        <f t="shared" ref="AF323:AF386" si="107">IF(AND(R323&gt;0,V323&gt;0,AA323&gt;0),ABS(Z323/R323-AA323/V323)&lt;=0.000000000001*MAX(ABS(Z323/R323),ABS(AA323/V323)),TRUE)</f>
        <v>1</v>
      </c>
      <c r="AG323" t="b">
        <f>IF(S323&gt;0,IF(group!$AJ$38&gt;0,ABS(AB323/S323-group!$AJ$38/S2)&lt;=0.000000000001*MAX(ABS(AB323/S323),ABS(group!$AJ$38/S2)),TRUE),AB323=0)</f>
        <v>1</v>
      </c>
    </row>
    <row r="324" spans="1:33" x14ac:dyDescent="0.35">
      <c r="A324">
        <v>322</v>
      </c>
      <c r="B324">
        <f>'REC-21'!U324+'REC-22'!U324</f>
        <v>93340.606269628304</v>
      </c>
      <c r="C324">
        <f>'REC-21'!Y324+'REC-22'!Y324</f>
        <v>7359.8444462013649</v>
      </c>
      <c r="D324">
        <f t="shared" si="90"/>
        <v>100700.45071582968</v>
      </c>
      <c r="E324">
        <f>'REC-21'!T324+'REC-22'!T324</f>
        <v>4604.0087241401361</v>
      </c>
      <c r="F324">
        <f>'OLD-21'!U324+'OLD-22'!U324</f>
        <v>52878.739636343256</v>
      </c>
      <c r="G324">
        <f>'OLD-21'!Y324+'OLD-22'!Y324</f>
        <v>4401.2501431467499</v>
      </c>
      <c r="H324">
        <f t="shared" si="91"/>
        <v>57279.989779490003</v>
      </c>
      <c r="I324">
        <f>'OLD-21'!T324+'OLD-22'!T324</f>
        <v>2892.643921181857</v>
      </c>
      <c r="J324">
        <f>'NEW-21'!U324+'NEW-22'!U324</f>
        <v>64032.474116098383</v>
      </c>
      <c r="K324">
        <f>'NEW-21'!Y324+'NEW-22'!Y324</f>
        <v>5229.9195858534868</v>
      </c>
      <c r="L324">
        <f t="shared" si="92"/>
        <v>69262.393701951863</v>
      </c>
      <c r="M324">
        <f>'NEW-21'!T324+'NEW-22'!T324</f>
        <v>3350.8657277796055</v>
      </c>
      <c r="N324">
        <f>'CUR-21'!U324+'CUR-22'!U324</f>
        <v>70097.94422448815</v>
      </c>
      <c r="O324">
        <f>'CUR-21'!Y324+'CUR-22'!Y324</f>
        <v>5707.9905223911592</v>
      </c>
      <c r="P324">
        <f t="shared" si="93"/>
        <v>75805.934746879313</v>
      </c>
      <c r="Q324">
        <f>'CUR-21'!T324+'CUR-22'!T324</f>
        <v>3646.8649770707516</v>
      </c>
      <c r="R324">
        <f t="shared" si="96"/>
        <v>3646.8649770707516</v>
      </c>
      <c r="S324">
        <f t="shared" si="94"/>
        <v>75805.934746879313</v>
      </c>
      <c r="T324">
        <f t="shared" si="97"/>
        <v>0.99611946279015595</v>
      </c>
      <c r="U324">
        <f t="shared" si="98"/>
        <v>3.8956544418624617E-3</v>
      </c>
      <c r="V324">
        <f t="shared" si="95"/>
        <v>69884.230497064244</v>
      </c>
      <c r="W324">
        <f t="shared" si="99"/>
        <v>0</v>
      </c>
      <c r="X324">
        <f t="shared" si="100"/>
        <v>0</v>
      </c>
      <c r="Y324">
        <f t="shared" si="101"/>
        <v>73531.095474135</v>
      </c>
      <c r="Z324">
        <f t="shared" si="102"/>
        <v>0</v>
      </c>
      <c r="AA324">
        <f t="shared" si="103"/>
        <v>0</v>
      </c>
      <c r="AB324">
        <f t="shared" si="104"/>
        <v>425.2511768610845</v>
      </c>
      <c r="AC324">
        <f t="shared" si="105"/>
        <v>20.350655364160787</v>
      </c>
      <c r="AD324" t="b">
        <f t="shared" si="106"/>
        <v>1</v>
      </c>
      <c r="AE324" t="b">
        <f>AND(ABS(AA324-(AA323+W324-Z324))&lt;=0.000000000001*(AA323+ABS(W324)+Z324),IF(A324&gt;group!$AJ$65,AA324=0,TRUE))</f>
        <v>1</v>
      </c>
      <c r="AF324" t="b">
        <f t="shared" si="107"/>
        <v>1</v>
      </c>
      <c r="AG324" t="b">
        <f>IF(S324&gt;0,IF(group!$AJ$38&gt;0,ABS(AB324/S324-group!$AJ$38/S2)&lt;=0.000000000001*MAX(ABS(AB324/S324),ABS(group!$AJ$38/S2)),TRUE),AB324=0)</f>
        <v>1</v>
      </c>
    </row>
    <row r="325" spans="1:33" x14ac:dyDescent="0.35">
      <c r="A325">
        <v>323</v>
      </c>
      <c r="B325">
        <f>'REC-21'!U325+'REC-22'!U325</f>
        <v>89210.153654616297</v>
      </c>
      <c r="C325">
        <f>'REC-21'!Y325+'REC-22'!Y325</f>
        <v>7072.4164554042227</v>
      </c>
      <c r="D325">
        <f t="shared" si="90"/>
        <v>96282.570110020519</v>
      </c>
      <c r="E325">
        <f>'REC-21'!T325+'REC-22'!T325</f>
        <v>4432.5615271232336</v>
      </c>
      <c r="F325">
        <f>'OLD-21'!U325+'OLD-22'!U325</f>
        <v>50275.305335917379</v>
      </c>
      <c r="G325">
        <f>'OLD-21'!Y325+'OLD-22'!Y325</f>
        <v>4210.521565369183</v>
      </c>
      <c r="H325">
        <f t="shared" si="91"/>
        <v>54485.826901286564</v>
      </c>
      <c r="I325">
        <f>'OLD-21'!T325+'OLD-22'!T325</f>
        <v>2771.3640799055333</v>
      </c>
      <c r="J325">
        <f>'NEW-21'!U325+'NEW-22'!U325</f>
        <v>61019.676253760517</v>
      </c>
      <c r="K325">
        <f>'NEW-21'!Y325+'NEW-22'!Y325</f>
        <v>5013.0356238846134</v>
      </c>
      <c r="L325">
        <f t="shared" si="92"/>
        <v>66032.711877645124</v>
      </c>
      <c r="M325">
        <f>'NEW-21'!T325+'NEW-22'!T325</f>
        <v>3216.8833789908986</v>
      </c>
      <c r="N325">
        <f>'CUR-21'!U325+'CUR-22'!U325</f>
        <v>66846.199187772043</v>
      </c>
      <c r="O325">
        <f>'CUR-21'!Y325+'CUR-22'!Y325</f>
        <v>5475.6431125866184</v>
      </c>
      <c r="P325">
        <f t="shared" si="93"/>
        <v>72321.842300358665</v>
      </c>
      <c r="Q325">
        <f>'CUR-21'!T325+'CUR-22'!T325</f>
        <v>3502.3535098378052</v>
      </c>
      <c r="R325">
        <f t="shared" si="96"/>
        <v>3502.3535098378052</v>
      </c>
      <c r="S325">
        <f t="shared" si="94"/>
        <v>72321.842300358665</v>
      </c>
      <c r="T325">
        <f t="shared" si="97"/>
        <v>0.996119965360315</v>
      </c>
      <c r="U325">
        <f t="shared" si="98"/>
        <v>3.8951479486524221E-3</v>
      </c>
      <c r="V325">
        <f t="shared" si="95"/>
        <v>66640.44421920093</v>
      </c>
      <c r="W325">
        <f t="shared" si="99"/>
        <v>0</v>
      </c>
      <c r="X325">
        <f t="shared" si="100"/>
        <v>0</v>
      </c>
      <c r="Y325">
        <f t="shared" si="101"/>
        <v>70142.797729038735</v>
      </c>
      <c r="Z325">
        <f t="shared" si="102"/>
        <v>0</v>
      </c>
      <c r="AA325">
        <f t="shared" si="103"/>
        <v>0</v>
      </c>
      <c r="AB325">
        <f t="shared" si="104"/>
        <v>405.70634283030677</v>
      </c>
      <c r="AC325">
        <f t="shared" si="105"/>
        <v>19.544834030777736</v>
      </c>
      <c r="AD325" t="b">
        <f t="shared" si="106"/>
        <v>1</v>
      </c>
      <c r="AE325" t="b">
        <f>AND(ABS(AA325-(AA324+W325-Z325))&lt;=0.000000000001*(AA324+ABS(W325)+Z325),IF(A325&gt;group!$AJ$65,AA325=0,TRUE))</f>
        <v>1</v>
      </c>
      <c r="AF325" t="b">
        <f t="shared" si="107"/>
        <v>1</v>
      </c>
      <c r="AG325" t="b">
        <f>IF(S325&gt;0,IF(group!$AJ$38&gt;0,ABS(AB325/S325-group!$AJ$38/S2)&lt;=0.000000000001*MAX(ABS(AB325/S325),ABS(group!$AJ$38/S2)),TRUE),AB325=0)</f>
        <v>1</v>
      </c>
    </row>
    <row r="326" spans="1:33" x14ac:dyDescent="0.35">
      <c r="A326">
        <v>324</v>
      </c>
      <c r="B326">
        <f>'REC-21'!U326+'REC-22'!U326</f>
        <v>85230.815166814602</v>
      </c>
      <c r="C326">
        <f>'REC-21'!Y326+'REC-22'!Y326</f>
        <v>6766.4265283136119</v>
      </c>
      <c r="D326">
        <f t="shared" si="90"/>
        <v>91997.241695128207</v>
      </c>
      <c r="E326">
        <f>'REC-21'!T326+'REC-22'!T326</f>
        <v>4267.65742557261</v>
      </c>
      <c r="F326">
        <f>'OLD-21'!U326+'OLD-22'!U326</f>
        <v>47779.410516406409</v>
      </c>
      <c r="G326">
        <f>'OLD-21'!Y326+'OLD-22'!Y326</f>
        <v>4006.7817742623602</v>
      </c>
      <c r="H326">
        <f t="shared" si="91"/>
        <v>51786.192290668769</v>
      </c>
      <c r="I326">
        <f>'OLD-21'!T326+'OLD-22'!T326</f>
        <v>2655.2911194299177</v>
      </c>
      <c r="J326">
        <f>'NEW-21'!U326+'NEW-22'!U326</f>
        <v>58125.465646713295</v>
      </c>
      <c r="K326">
        <f>'NEW-21'!Y326+'NEW-22'!Y326</f>
        <v>4781.9360219035598</v>
      </c>
      <c r="L326">
        <f t="shared" si="92"/>
        <v>62907.401668616854</v>
      </c>
      <c r="M326">
        <f>'NEW-21'!T326+'NEW-22'!T326</f>
        <v>3088.3845952195102</v>
      </c>
      <c r="N326">
        <f>'CUR-21'!U326+'CUR-22'!U326</f>
        <v>63721.138373565918</v>
      </c>
      <c r="O326">
        <f>'CUR-21'!Y326+'CUR-22'!Y326</f>
        <v>5226.3025189091177</v>
      </c>
      <c r="P326">
        <f t="shared" si="93"/>
        <v>68947.440892475031</v>
      </c>
      <c r="Q326">
        <f>'CUR-21'!T326+'CUR-22'!T326</f>
        <v>3363.7001434883259</v>
      </c>
      <c r="R326">
        <f t="shared" si="96"/>
        <v>3363.7001434883259</v>
      </c>
      <c r="S326">
        <f t="shared" si="94"/>
        <v>68947.440892475031</v>
      </c>
      <c r="T326">
        <f t="shared" si="97"/>
        <v>0.99612046906224683</v>
      </c>
      <c r="U326">
        <f t="shared" si="98"/>
        <v>3.8946403153479192E-3</v>
      </c>
      <c r="V326">
        <f t="shared" si="95"/>
        <v>63523.184234213833</v>
      </c>
      <c r="W326">
        <f t="shared" si="99"/>
        <v>0</v>
      </c>
      <c r="X326">
        <f t="shared" si="100"/>
        <v>0</v>
      </c>
      <c r="Y326">
        <f t="shared" si="101"/>
        <v>66886.884377702154</v>
      </c>
      <c r="Z326">
        <f t="shared" si="102"/>
        <v>0</v>
      </c>
      <c r="AA326">
        <f t="shared" si="103"/>
        <v>0</v>
      </c>
      <c r="AB326">
        <f t="shared" si="104"/>
        <v>386.77684641692355</v>
      </c>
      <c r="AC326">
        <f t="shared" si="105"/>
        <v>18.92949641338322</v>
      </c>
      <c r="AD326" t="b">
        <f t="shared" si="106"/>
        <v>1</v>
      </c>
      <c r="AE326" t="b">
        <f>AND(ABS(AA326-(AA325+W326-Z326))&lt;=0.000000000001*(AA325+ABS(W326)+Z326),IF(A326&gt;group!$AJ$65,AA326=0,TRUE))</f>
        <v>1</v>
      </c>
      <c r="AF326" t="b">
        <f t="shared" si="107"/>
        <v>1</v>
      </c>
      <c r="AG326" t="b">
        <f>IF(S326&gt;0,IF(group!$AJ$38&gt;0,ABS(AB326/S326-group!$AJ$38/S2)&lt;=0.000000000001*MAX(ABS(AB326/S326),ABS(group!$AJ$38/S2)),TRUE),AB326=0)</f>
        <v>1</v>
      </c>
    </row>
    <row r="327" spans="1:33" x14ac:dyDescent="0.35">
      <c r="A327">
        <v>325</v>
      </c>
      <c r="B327">
        <f>'REC-21'!U327+'REC-22'!U327</f>
        <v>81342.915130345355</v>
      </c>
      <c r="C327">
        <f>'REC-21'!Y327+'REC-22'!Y327</f>
        <v>6475.3037901309526</v>
      </c>
      <c r="D327">
        <f t="shared" si="90"/>
        <v>87818.218920476313</v>
      </c>
      <c r="E327">
        <f>'REC-21'!T327+'REC-22'!T327</f>
        <v>4162.8123852409235</v>
      </c>
      <c r="F327">
        <f>'OLD-21'!U327+'OLD-22'!U327</f>
        <v>45352.686835466018</v>
      </c>
      <c r="G327">
        <f>'OLD-21'!Y327+'OLD-22'!Y327</f>
        <v>3813.8721354015479</v>
      </c>
      <c r="H327">
        <f t="shared" si="91"/>
        <v>49166.558970867569</v>
      </c>
      <c r="I327">
        <f>'OLD-21'!T327+'OLD-22'!T327</f>
        <v>2577.8730596116689</v>
      </c>
      <c r="J327">
        <f>'NEW-21'!U327+'NEW-22'!U327</f>
        <v>55305.814993793305</v>
      </c>
      <c r="K327">
        <f>'NEW-21'!Y327+'NEW-22'!Y327</f>
        <v>4562.5840599416288</v>
      </c>
      <c r="L327">
        <f t="shared" si="92"/>
        <v>59868.399053734931</v>
      </c>
      <c r="M327">
        <f>'NEW-21'!T327+'NEW-22'!T327</f>
        <v>3004.2229974948732</v>
      </c>
      <c r="N327">
        <f>'CUR-21'!U327+'CUR-22'!U327</f>
        <v>60661.957141874169</v>
      </c>
      <c r="O327">
        <f>'CUR-21'!Y327+'CUR-22'!Y327</f>
        <v>4989.5078067922823</v>
      </c>
      <c r="P327">
        <f t="shared" si="93"/>
        <v>65651.464948666457</v>
      </c>
      <c r="Q327">
        <f>'CUR-21'!T327+'CUR-22'!T327</f>
        <v>3286.1612315107946</v>
      </c>
      <c r="R327">
        <f t="shared" si="96"/>
        <v>3286.1612315107946</v>
      </c>
      <c r="S327">
        <f t="shared" si="94"/>
        <v>65651.464948666457</v>
      </c>
      <c r="T327">
        <f t="shared" si="97"/>
        <v>0.99612097384255982</v>
      </c>
      <c r="U327">
        <f t="shared" si="98"/>
        <v>3.8941315957607969E-3</v>
      </c>
      <c r="V327">
        <f t="shared" si="95"/>
        <v>60471.593897212428</v>
      </c>
      <c r="W327">
        <f t="shared" si="99"/>
        <v>0</v>
      </c>
      <c r="X327">
        <f t="shared" si="100"/>
        <v>0</v>
      </c>
      <c r="Y327">
        <f t="shared" si="101"/>
        <v>63757.75512872322</v>
      </c>
      <c r="Z327">
        <f t="shared" si="102"/>
        <v>0</v>
      </c>
      <c r="AA327">
        <f t="shared" si="103"/>
        <v>0</v>
      </c>
      <c r="AB327">
        <f t="shared" si="104"/>
        <v>368.28729604477252</v>
      </c>
      <c r="AC327">
        <f t="shared" si="105"/>
        <v>18.489550372151029</v>
      </c>
      <c r="AD327" t="b">
        <f t="shared" si="106"/>
        <v>1</v>
      </c>
      <c r="AE327" t="b">
        <f>AND(ABS(AA327-(AA326+W327-Z327))&lt;=0.000000000001*(AA326+ABS(W327)+Z327),IF(A327&gt;group!$AJ$65,AA327=0,TRUE))</f>
        <v>1</v>
      </c>
      <c r="AF327" t="b">
        <f t="shared" si="107"/>
        <v>1</v>
      </c>
      <c r="AG327" t="b">
        <f>IF(S327&gt;0,IF(group!$AJ$38&gt;0,ABS(AB327/S327-group!$AJ$38/S2)&lt;=0.000000000001*MAX(ABS(AB327/S327),ABS(group!$AJ$38/S2)),TRUE),AB327=0)</f>
        <v>1</v>
      </c>
    </row>
    <row r="328" spans="1:33" x14ac:dyDescent="0.35">
      <c r="A328">
        <v>326</v>
      </c>
      <c r="B328">
        <f>'REC-21'!U328+'REC-22'!U328</f>
        <v>77608.745241157449</v>
      </c>
      <c r="C328">
        <f>'REC-21'!Y328+'REC-22'!Y328</f>
        <v>6197.6923242144358</v>
      </c>
      <c r="D328">
        <f t="shared" si="90"/>
        <v>83806.437565371889</v>
      </c>
      <c r="E328">
        <f>'REC-21'!T328+'REC-22'!T328</f>
        <v>3996.2053697862339</v>
      </c>
      <c r="F328">
        <f>'OLD-21'!U328+'OLD-22'!U328</f>
        <v>43034.910093454615</v>
      </c>
      <c r="G328">
        <f>'OLD-21'!Y328+'OLD-22'!Y328</f>
        <v>3630.9181793434391</v>
      </c>
      <c r="H328">
        <f t="shared" si="91"/>
        <v>46665.828272798055</v>
      </c>
      <c r="I328">
        <f>'OLD-21'!T328+'OLD-22'!T328</f>
        <v>2461.0494165201144</v>
      </c>
      <c r="J328">
        <f>'NEW-21'!U328+'NEW-22'!U328</f>
        <v>52606.436119445163</v>
      </c>
      <c r="K328">
        <f>'NEW-21'!Y328+'NEW-22'!Y328</f>
        <v>4354.0442646237971</v>
      </c>
      <c r="L328">
        <f t="shared" si="92"/>
        <v>56960.480384068956</v>
      </c>
      <c r="M328">
        <f>'NEW-21'!T328+'NEW-22'!T328</f>
        <v>2874.7592075879766</v>
      </c>
      <c r="N328">
        <f>'CUR-21'!U328+'CUR-22'!U328</f>
        <v>57732.493563534154</v>
      </c>
      <c r="O328">
        <f>'CUR-21'!Y328+'CUR-22'!Y328</f>
        <v>4764.2666399251239</v>
      </c>
      <c r="P328">
        <f t="shared" si="93"/>
        <v>62496.760203459278</v>
      </c>
      <c r="Q328">
        <f>'CUR-21'!T328+'CUR-22'!T328</f>
        <v>3145.2786881084921</v>
      </c>
      <c r="R328">
        <f t="shared" si="96"/>
        <v>3145.2786881084921</v>
      </c>
      <c r="S328">
        <f t="shared" si="94"/>
        <v>62496.760203459278</v>
      </c>
      <c r="T328">
        <f t="shared" si="97"/>
        <v>0.99612147964867415</v>
      </c>
      <c r="U328">
        <f t="shared" si="98"/>
        <v>3.8936218428839986E-3</v>
      </c>
      <c r="V328">
        <f t="shared" si="95"/>
        <v>57549.52220217415</v>
      </c>
      <c r="W328">
        <f t="shared" si="99"/>
        <v>0</v>
      </c>
      <c r="X328">
        <f t="shared" si="100"/>
        <v>0</v>
      </c>
      <c r="Y328">
        <f t="shared" si="101"/>
        <v>60694.80089028264</v>
      </c>
      <c r="Z328">
        <f t="shared" si="102"/>
        <v>0</v>
      </c>
      <c r="AA328">
        <f t="shared" si="103"/>
        <v>0</v>
      </c>
      <c r="AB328">
        <f t="shared" si="104"/>
        <v>350.59023960680241</v>
      </c>
      <c r="AC328">
        <f t="shared" si="105"/>
        <v>17.697056437970105</v>
      </c>
      <c r="AD328" t="b">
        <f t="shared" si="106"/>
        <v>1</v>
      </c>
      <c r="AE328" t="b">
        <f>AND(ABS(AA328-(AA327+W328-Z328))&lt;=0.000000000001*(AA327+ABS(W328)+Z328),IF(A328&gt;group!$AJ$65,AA328=0,TRUE))</f>
        <v>1</v>
      </c>
      <c r="AF328" t="b">
        <f t="shared" si="107"/>
        <v>1</v>
      </c>
      <c r="AG328" t="b">
        <f>IF(S328&gt;0,IF(group!$AJ$38&gt;0,ABS(AB328/S328-group!$AJ$38/S2)&lt;=0.000000000001*MAX(ABS(AB328/S328),ABS(group!$AJ$38/S2)),TRUE),AB328=0)</f>
        <v>1</v>
      </c>
    </row>
    <row r="329" spans="1:33" x14ac:dyDescent="0.35">
      <c r="A329">
        <v>327</v>
      </c>
      <c r="B329">
        <f>'REC-21'!U329+'REC-22'!U329</f>
        <v>74022.094517254794</v>
      </c>
      <c r="C329">
        <f>'REC-21'!Y329+'REC-22'!Y329</f>
        <v>5933.0527178244593</v>
      </c>
      <c r="D329">
        <f t="shared" si="90"/>
        <v>79955.147235079261</v>
      </c>
      <c r="E329">
        <f>'REC-21'!T329+'REC-22'!T329</f>
        <v>3836.3202750719865</v>
      </c>
      <c r="F329">
        <f>'OLD-21'!U329+'OLD-22'!U329</f>
        <v>40821.100873681884</v>
      </c>
      <c r="G329">
        <f>'OLD-21'!Y329+'OLD-22'!Y329</f>
        <v>3457.4679154772098</v>
      </c>
      <c r="H329">
        <f t="shared" si="91"/>
        <v>44278.568789159093</v>
      </c>
      <c r="I329">
        <f>'OLD-21'!T329+'OLD-22'!T329</f>
        <v>2349.5598758482106</v>
      </c>
      <c r="J329">
        <f>'NEW-21'!U329+'NEW-22'!U329</f>
        <v>50022.101792170164</v>
      </c>
      <c r="K329">
        <f>'NEW-21'!Y329+'NEW-22'!Y329</f>
        <v>4155.8507187078139</v>
      </c>
      <c r="L329">
        <f t="shared" si="92"/>
        <v>54177.952510877978</v>
      </c>
      <c r="M329">
        <f>'NEW-21'!T329+'NEW-22'!T329</f>
        <v>2750.9160601152962</v>
      </c>
      <c r="N329">
        <f>'CUR-21'!U329+'CUR-22'!U329</f>
        <v>54927.139395804457</v>
      </c>
      <c r="O329">
        <f>'CUR-21'!Y329+'CUR-22'!Y329</f>
        <v>4550.084947999424</v>
      </c>
      <c r="P329">
        <f t="shared" si="93"/>
        <v>59477.224343803879</v>
      </c>
      <c r="Q329">
        <f>'CUR-21'!T329+'CUR-22'!T329</f>
        <v>3010.4792569854199</v>
      </c>
      <c r="R329">
        <f t="shared" si="96"/>
        <v>3010.4792569854199</v>
      </c>
      <c r="S329">
        <f t="shared" si="94"/>
        <v>59477.224343803879</v>
      </c>
      <c r="T329">
        <f t="shared" si="97"/>
        <v>0.99612198642880567</v>
      </c>
      <c r="U329">
        <f t="shared" si="98"/>
        <v>3.8931111089088866E-3</v>
      </c>
      <c r="V329">
        <f t="shared" si="95"/>
        <v>54751.369499147906</v>
      </c>
      <c r="W329">
        <f t="shared" si="99"/>
        <v>0</v>
      </c>
      <c r="X329">
        <f t="shared" si="100"/>
        <v>0</v>
      </c>
      <c r="Y329">
        <f t="shared" si="101"/>
        <v>57761.848756133324</v>
      </c>
      <c r="Z329">
        <f t="shared" si="102"/>
        <v>0</v>
      </c>
      <c r="AA329">
        <f t="shared" si="103"/>
        <v>0</v>
      </c>
      <c r="AB329">
        <f t="shared" si="104"/>
        <v>333.65144474621184</v>
      </c>
      <c r="AC329">
        <f t="shared" si="105"/>
        <v>16.938794860590576</v>
      </c>
      <c r="AD329" t="b">
        <f t="shared" si="106"/>
        <v>1</v>
      </c>
      <c r="AE329" t="b">
        <f>AND(ABS(AA329-(AA328+W329-Z329))&lt;=0.000000000001*(AA328+ABS(W329)+Z329),IF(A329&gt;group!$AJ$65,AA329=0,TRUE))</f>
        <v>1</v>
      </c>
      <c r="AF329" t="b">
        <f t="shared" si="107"/>
        <v>1</v>
      </c>
      <c r="AG329" t="b">
        <f>IF(S329&gt;0,IF(group!$AJ$38&gt;0,ABS(AB329/S329-group!$AJ$38/S2)&lt;=0.000000000001*MAX(ABS(AB329/S329),ABS(group!$AJ$38/S2)),TRUE),AB329=0)</f>
        <v>1</v>
      </c>
    </row>
    <row r="330" spans="1:33" x14ac:dyDescent="0.35">
      <c r="A330">
        <v>328</v>
      </c>
      <c r="B330">
        <f>'REC-21'!U330+'REC-22'!U330</f>
        <v>70577.004719399614</v>
      </c>
      <c r="C330">
        <f>'REC-21'!Y330+'REC-22'!Y330</f>
        <v>5680.8675890288905</v>
      </c>
      <c r="D330">
        <f t="shared" si="90"/>
        <v>76257.872308428501</v>
      </c>
      <c r="E330">
        <f>'REC-21'!T330+'REC-22'!T330</f>
        <v>3682.8836340658136</v>
      </c>
      <c r="F330">
        <f>'OLD-21'!U330+'OLD-22'!U330</f>
        <v>38706.508964019245</v>
      </c>
      <c r="G330">
        <f>'OLD-21'!Y330+'OLD-22'!Y330</f>
        <v>3293.0902280759265</v>
      </c>
      <c r="H330">
        <f t="shared" si="91"/>
        <v>41999.599192095171</v>
      </c>
      <c r="I330">
        <f>'OLD-21'!T330+'OLD-22'!T330</f>
        <v>2243.1589632339646</v>
      </c>
      <c r="J330">
        <f>'NEW-21'!U330+'NEW-22'!U330</f>
        <v>47547.813522668032</v>
      </c>
      <c r="K330">
        <f>'NEW-21'!Y330+'NEW-22'!Y330</f>
        <v>3967.5579603616652</v>
      </c>
      <c r="L330">
        <f t="shared" si="92"/>
        <v>51515.371483029696</v>
      </c>
      <c r="M330">
        <f>'NEW-21'!T330+'NEW-22'!T330</f>
        <v>2632.4476455975237</v>
      </c>
      <c r="N330">
        <f>'CUR-21'!U330+'CUR-22'!U330</f>
        <v>52240.530429237304</v>
      </c>
      <c r="O330">
        <f>'CUR-21'!Y330+'CUR-22'!Y330</f>
        <v>4346.490237334112</v>
      </c>
      <c r="P330">
        <f t="shared" si="93"/>
        <v>56587.020666571414</v>
      </c>
      <c r="Q330">
        <f>'CUR-21'!T330+'CUR-22'!T330</f>
        <v>2881.4982982152351</v>
      </c>
      <c r="R330">
        <f t="shared" si="96"/>
        <v>2881.4982982152351</v>
      </c>
      <c r="S330">
        <f t="shared" si="94"/>
        <v>56587.020666571414</v>
      </c>
      <c r="T330">
        <f t="shared" si="97"/>
        <v>0.9961224941319593</v>
      </c>
      <c r="U330">
        <f t="shared" si="98"/>
        <v>3.8925994452314594E-3</v>
      </c>
      <c r="V330">
        <f t="shared" si="95"/>
        <v>52071.779832793654</v>
      </c>
      <c r="W330">
        <f t="shared" si="99"/>
        <v>0</v>
      </c>
      <c r="X330">
        <f t="shared" si="100"/>
        <v>0</v>
      </c>
      <c r="Y330">
        <f t="shared" si="101"/>
        <v>54953.27813100889</v>
      </c>
      <c r="Z330">
        <f t="shared" si="102"/>
        <v>0</v>
      </c>
      <c r="AA330">
        <f t="shared" si="103"/>
        <v>0</v>
      </c>
      <c r="AB330">
        <f t="shared" si="104"/>
        <v>317.43816910736831</v>
      </c>
      <c r="AC330">
        <f t="shared" si="105"/>
        <v>16.213275638843527</v>
      </c>
      <c r="AD330" t="b">
        <f t="shared" si="106"/>
        <v>1</v>
      </c>
      <c r="AE330" t="b">
        <f>AND(ABS(AA330-(AA329+W330-Z330))&lt;=0.000000000001*(AA329+ABS(W330)+Z330),IF(A330&gt;group!$AJ$65,AA330=0,TRUE))</f>
        <v>1</v>
      </c>
      <c r="AF330" t="b">
        <f t="shared" si="107"/>
        <v>1</v>
      </c>
      <c r="AG330" t="b">
        <f>IF(S330&gt;0,IF(group!$AJ$38&gt;0,ABS(AB330/S330-group!$AJ$38/S2)&lt;=0.000000000001*MAX(ABS(AB330/S330),ABS(group!$AJ$38/S2)),TRUE),AB330=0)</f>
        <v>1</v>
      </c>
    </row>
    <row r="331" spans="1:33" x14ac:dyDescent="0.35">
      <c r="A331">
        <v>329</v>
      </c>
      <c r="B331">
        <f>'REC-21'!U331+'REC-22'!U331</f>
        <v>67267.759977006237</v>
      </c>
      <c r="C331">
        <f>'REC-21'!Y331+'REC-22'!Y331</f>
        <v>5440.6406802219235</v>
      </c>
      <c r="D331">
        <f t="shared" si="90"/>
        <v>72708.400657228165</v>
      </c>
      <c r="E331">
        <f>'REC-21'!T331+'REC-22'!T331</f>
        <v>3535.6331996235022</v>
      </c>
      <c r="F331">
        <f>'OLD-21'!U331+'OLD-22'!U331</f>
        <v>36686.602719433584</v>
      </c>
      <c r="G331">
        <f>'OLD-21'!Y331+'OLD-22'!Y331</f>
        <v>3137.3739048848552</v>
      </c>
      <c r="H331">
        <f t="shared" si="91"/>
        <v>39823.976624318442</v>
      </c>
      <c r="I331">
        <f>'OLD-21'!T331+'OLD-22'!T331</f>
        <v>2141.612592893634</v>
      </c>
      <c r="J331">
        <f>'NEW-21'!U331+'NEW-22'!U331</f>
        <v>45178.791473313075</v>
      </c>
      <c r="K331">
        <f>'NEW-21'!Y331+'NEW-22'!Y331</f>
        <v>3788.7400786087874</v>
      </c>
      <c r="L331">
        <f t="shared" si="92"/>
        <v>48967.531551921864</v>
      </c>
      <c r="M331">
        <f>'NEW-21'!T331+'NEW-22'!T331</f>
        <v>2519.1188987791752</v>
      </c>
      <c r="N331">
        <f>'CUR-21'!U331+'CUR-22'!U331</f>
        <v>49667.535784035586</v>
      </c>
      <c r="O331">
        <f>'CUR-21'!Y331+'CUR-22'!Y331</f>
        <v>4153.0306421733603</v>
      </c>
      <c r="P331">
        <f t="shared" si="93"/>
        <v>53820.566426208949</v>
      </c>
      <c r="Q331">
        <f>'CUR-21'!T331+'CUR-22'!T331</f>
        <v>2758.0827746954656</v>
      </c>
      <c r="R331">
        <f t="shared" si="96"/>
        <v>2758.0827746954656</v>
      </c>
      <c r="S331">
        <f t="shared" si="94"/>
        <v>53820.566426208949</v>
      </c>
      <c r="T331">
        <f t="shared" si="97"/>
        <v>0.9961230027079202</v>
      </c>
      <c r="U331">
        <f t="shared" si="98"/>
        <v>3.8920869024612337E-3</v>
      </c>
      <c r="V331">
        <f t="shared" si="95"/>
        <v>49505.630252529947</v>
      </c>
      <c r="W331">
        <f t="shared" si="99"/>
        <v>0</v>
      </c>
      <c r="X331">
        <f t="shared" si="100"/>
        <v>0</v>
      </c>
      <c r="Y331">
        <f t="shared" si="101"/>
        <v>52263.713027225414</v>
      </c>
      <c r="Z331">
        <f t="shared" si="102"/>
        <v>0</v>
      </c>
      <c r="AA331">
        <f t="shared" si="103"/>
        <v>0</v>
      </c>
      <c r="AB331">
        <f t="shared" si="104"/>
        <v>301.91909496924609</v>
      </c>
      <c r="AC331">
        <f t="shared" si="105"/>
        <v>15.519074138122221</v>
      </c>
      <c r="AD331" t="b">
        <f t="shared" si="106"/>
        <v>1</v>
      </c>
      <c r="AE331" t="b">
        <f>AND(ABS(AA331-(AA330+W331-Z331))&lt;=0.000000000001*(AA330+ABS(W331)+Z331),IF(A331&gt;group!$AJ$65,AA331=0,TRUE))</f>
        <v>1</v>
      </c>
      <c r="AF331" t="b">
        <f t="shared" si="107"/>
        <v>1</v>
      </c>
      <c r="AG331" t="b">
        <f>IF(S331&gt;0,IF(group!$AJ$38&gt;0,ABS(AB331/S331-group!$AJ$38/S2)&lt;=0.000000000001*MAX(ABS(AB331/S331),ABS(group!$AJ$38/S2)),TRUE),AB331=0)</f>
        <v>1</v>
      </c>
    </row>
    <row r="332" spans="1:33" x14ac:dyDescent="0.35">
      <c r="A332">
        <v>330</v>
      </c>
      <c r="B332">
        <f>'REC-21'!U332+'REC-22'!U332</f>
        <v>64088.876843501792</v>
      </c>
      <c r="C332">
        <f>'REC-21'!Y332+'REC-22'!Y332</f>
        <v>5211.8959892665307</v>
      </c>
      <c r="D332">
        <f t="shared" si="90"/>
        <v>69300.772832768329</v>
      </c>
      <c r="E332">
        <f>'REC-21'!T332+'REC-22'!T332</f>
        <v>3394.3174802483363</v>
      </c>
      <c r="F332">
        <f>'OLD-21'!U332+'OLD-22'!U332</f>
        <v>34757.058922307049</v>
      </c>
      <c r="G332">
        <f>'OLD-21'!Y332+'OLD-22'!Y332</f>
        <v>2989.926711294388</v>
      </c>
      <c r="H332">
        <f t="shared" si="91"/>
        <v>37746.985633601435</v>
      </c>
      <c r="I332">
        <f>'OLD-21'!T332+'OLD-22'!T332</f>
        <v>2044.6975348992898</v>
      </c>
      <c r="J332">
        <f>'NEW-21'!U332+'NEW-22'!U332</f>
        <v>42910.464816343156</v>
      </c>
      <c r="K332">
        <f>'NEW-21'!Y332+'NEW-22'!Y332</f>
        <v>3618.9898491004433</v>
      </c>
      <c r="L332">
        <f t="shared" si="92"/>
        <v>46529.454665443598</v>
      </c>
      <c r="M332">
        <f>'NEW-21'!T332+'NEW-22'!T332</f>
        <v>2410.7051165866587</v>
      </c>
      <c r="N332">
        <f>'CUR-21'!U332+'CUR-22'!U332</f>
        <v>47203.247679664128</v>
      </c>
      <c r="O332">
        <f>'CUR-21'!Y332+'CUR-22'!Y332</f>
        <v>3969.2740180421943</v>
      </c>
      <c r="P332">
        <f t="shared" si="93"/>
        <v>51172.521697706325</v>
      </c>
      <c r="Q332">
        <f>'CUR-21'!T332+'CUR-22'!T332</f>
        <v>2639.9907393815906</v>
      </c>
      <c r="R332">
        <f t="shared" si="96"/>
        <v>2639.9907393815906</v>
      </c>
      <c r="S332">
        <f t="shared" si="94"/>
        <v>51172.521697706325</v>
      </c>
      <c r="T332">
        <f t="shared" si="97"/>
        <v>0.99612351210724293</v>
      </c>
      <c r="U332">
        <f t="shared" si="98"/>
        <v>3.8915735304316801E-3</v>
      </c>
      <c r="V332">
        <f t="shared" si="95"/>
        <v>47048.020595364476</v>
      </c>
      <c r="W332">
        <f t="shared" si="99"/>
        <v>0</v>
      </c>
      <c r="X332">
        <f t="shared" si="100"/>
        <v>0</v>
      </c>
      <c r="Y332">
        <f t="shared" si="101"/>
        <v>49688.011334746065</v>
      </c>
      <c r="Z332">
        <f t="shared" si="102"/>
        <v>0</v>
      </c>
      <c r="AA332">
        <f t="shared" si="103"/>
        <v>0</v>
      </c>
      <c r="AB332">
        <f t="shared" si="104"/>
        <v>287.06426676962565</v>
      </c>
      <c r="AC332">
        <f t="shared" si="105"/>
        <v>14.854828199620442</v>
      </c>
      <c r="AD332" t="b">
        <f t="shared" si="106"/>
        <v>1</v>
      </c>
      <c r="AE332" t="b">
        <f>AND(ABS(AA332-(AA331+W332-Z332))&lt;=0.000000000001*(AA331+ABS(W332)+Z332),IF(A332&gt;group!$AJ$65,AA332=0,TRUE))</f>
        <v>1</v>
      </c>
      <c r="AF332" t="b">
        <f t="shared" si="107"/>
        <v>1</v>
      </c>
      <c r="AG332" t="b">
        <f>IF(S332&gt;0,IF(group!$AJ$38&gt;0,ABS(AB332/S332-group!$AJ$38/S2)&lt;=0.000000000001*MAX(ABS(AB332/S332),ABS(group!$AJ$38/S2)),TRUE),AB332=0)</f>
        <v>1</v>
      </c>
    </row>
    <row r="333" spans="1:33" x14ac:dyDescent="0.35">
      <c r="A333">
        <v>331</v>
      </c>
      <c r="B333">
        <f>'REC-21'!U333+'REC-22'!U333</f>
        <v>61035.09476322405</v>
      </c>
      <c r="C333">
        <f>'REC-21'!Y333+'REC-22'!Y333</f>
        <v>4994.1769366857825</v>
      </c>
      <c r="D333">
        <f t="shared" si="90"/>
        <v>66029.271699909834</v>
      </c>
      <c r="E333">
        <f>'REC-21'!T333+'REC-22'!T333</f>
        <v>3258.6952952194069</v>
      </c>
      <c r="F333">
        <f>'OLD-21'!U333+'OLD-22'!U333</f>
        <v>32913.753117055705</v>
      </c>
      <c r="G333">
        <f>'OLD-21'!Y333+'OLD-22'!Y333</f>
        <v>2850.3745079406335</v>
      </c>
      <c r="H333">
        <f t="shared" si="91"/>
        <v>35764.127624996341</v>
      </c>
      <c r="I333">
        <f>'OLD-21'!T333+'OLD-22'!T333</f>
        <v>1952.2009075805654</v>
      </c>
      <c r="J333">
        <f>'NEW-21'!U333+'NEW-22'!U333</f>
        <v>40738.462520647503</v>
      </c>
      <c r="K333">
        <f>'NEW-21'!Y333+'NEW-22'!Y333</f>
        <v>3457.9179084031402</v>
      </c>
      <c r="L333">
        <f t="shared" si="92"/>
        <v>44196.380429050645</v>
      </c>
      <c r="M333">
        <f>'NEW-21'!T333+'NEW-22'!T333</f>
        <v>2306.9914976841083</v>
      </c>
      <c r="N333">
        <f>'CUR-21'!U333+'CUR-22'!U333</f>
        <v>44842.971656620888</v>
      </c>
      <c r="O333">
        <f>'CUR-21'!Y333+'CUR-22'!Y333</f>
        <v>3794.8070752800218</v>
      </c>
      <c r="P333">
        <f t="shared" si="93"/>
        <v>48637.778731900908</v>
      </c>
      <c r="Q333">
        <f>'CUR-21'!T333+'CUR-22'!T333</f>
        <v>2526.9908453632361</v>
      </c>
      <c r="R333">
        <f t="shared" si="96"/>
        <v>2526.9908453632361</v>
      </c>
      <c r="S333">
        <f t="shared" si="94"/>
        <v>48637.778731900908</v>
      </c>
      <c r="T333">
        <f t="shared" si="97"/>
        <v>0.99612402228124219</v>
      </c>
      <c r="U333">
        <f t="shared" si="98"/>
        <v>3.8910593782102154E-3</v>
      </c>
      <c r="V333">
        <f t="shared" si="95"/>
        <v>44694.263720337549</v>
      </c>
      <c r="W333">
        <f t="shared" si="99"/>
        <v>0</v>
      </c>
      <c r="X333">
        <f t="shared" si="100"/>
        <v>0</v>
      </c>
      <c r="Y333">
        <f t="shared" si="101"/>
        <v>47221.254565700787</v>
      </c>
      <c r="Z333">
        <f t="shared" si="102"/>
        <v>0</v>
      </c>
      <c r="AA333">
        <f t="shared" si="103"/>
        <v>0</v>
      </c>
      <c r="AB333">
        <f t="shared" si="104"/>
        <v>272.84503139117817</v>
      </c>
      <c r="AC333">
        <f t="shared" si="105"/>
        <v>14.219235378447479</v>
      </c>
      <c r="AD333" t="b">
        <f t="shared" si="106"/>
        <v>1</v>
      </c>
      <c r="AE333" t="b">
        <f>AND(ABS(AA333-(AA332+W333-Z333))&lt;=0.000000000001*(AA332+ABS(W333)+Z333),IF(A333&gt;group!$AJ$65,AA333=0,TRUE))</f>
        <v>1</v>
      </c>
      <c r="AF333" t="b">
        <f t="shared" si="107"/>
        <v>1</v>
      </c>
      <c r="AG333" t="b">
        <f>IF(S333&gt;0,IF(group!$AJ$38&gt;0,ABS(AB333/S333-group!$AJ$38/S2)&lt;=0.000000000001*MAX(ABS(AB333/S333),ABS(group!$AJ$38/S2)),TRUE),AB333=0)</f>
        <v>1</v>
      </c>
    </row>
    <row r="334" spans="1:33" x14ac:dyDescent="0.35">
      <c r="A334">
        <v>332</v>
      </c>
      <c r="B334">
        <f>'REC-21'!U334+'REC-22'!U334</f>
        <v>58101.366932681995</v>
      </c>
      <c r="C334">
        <f>'REC-21'!Y334+'REC-22'!Y334</f>
        <v>4787.0455673948754</v>
      </c>
      <c r="D334">
        <f t="shared" si="90"/>
        <v>62888.412500076869</v>
      </c>
      <c r="E334">
        <f>'REC-21'!T334+'REC-22'!T334</f>
        <v>3128.5353482742858</v>
      </c>
      <c r="F334">
        <f>'OLD-21'!U334+'OLD-22'!U334</f>
        <v>31152.750396677031</v>
      </c>
      <c r="G334">
        <f>'OLD-21'!Y334+'OLD-22'!Y334</f>
        <v>2718.3604096798067</v>
      </c>
      <c r="H334">
        <f t="shared" si="91"/>
        <v>33871.110806356839</v>
      </c>
      <c r="I334">
        <f>'OLD-21'!T334+'OLD-22'!T334</f>
        <v>1863.9196938561231</v>
      </c>
      <c r="J334">
        <f>'NEW-21'!U334+'NEW-22'!U334</f>
        <v>38658.604547948591</v>
      </c>
      <c r="K334">
        <f>'NEW-21'!Y334+'NEW-22'!Y334</f>
        <v>3305.1519650707141</v>
      </c>
      <c r="L334">
        <f t="shared" si="92"/>
        <v>41963.756513019303</v>
      </c>
      <c r="M334">
        <f>'NEW-21'!T334+'NEW-22'!T334</f>
        <v>2207.772702651785</v>
      </c>
      <c r="N334">
        <f>'CUR-21'!U334+'CUR-22'!U334</f>
        <v>42582.217230222166</v>
      </c>
      <c r="O334">
        <f>'CUR-21'!Y334+'CUR-22'!Y334</f>
        <v>3629.2345509570741</v>
      </c>
      <c r="P334">
        <f t="shared" si="93"/>
        <v>46211.451781179239</v>
      </c>
      <c r="Q334">
        <f>'CUR-21'!T334+'CUR-22'!T334</f>
        <v>2418.8618777568863</v>
      </c>
      <c r="R334">
        <f t="shared" si="96"/>
        <v>2418.8618777568863</v>
      </c>
      <c r="S334">
        <f t="shared" si="94"/>
        <v>46211.451781179239</v>
      </c>
      <c r="T334">
        <f t="shared" si="97"/>
        <v>0.99612453318198402</v>
      </c>
      <c r="U334">
        <f t="shared" si="98"/>
        <v>3.8905444941068623E-3</v>
      </c>
      <c r="V334">
        <f t="shared" si="95"/>
        <v>42439.876174455472</v>
      </c>
      <c r="W334">
        <f t="shared" si="99"/>
        <v>0</v>
      </c>
      <c r="X334">
        <f t="shared" si="100"/>
        <v>0</v>
      </c>
      <c r="Y334">
        <f t="shared" si="101"/>
        <v>44858.738052212357</v>
      </c>
      <c r="Z334">
        <f t="shared" si="102"/>
        <v>0</v>
      </c>
      <c r="AA334">
        <f t="shared" si="103"/>
        <v>0</v>
      </c>
      <c r="AB334">
        <f t="shared" si="104"/>
        <v>259.23398108635183</v>
      </c>
      <c r="AC334">
        <f t="shared" si="105"/>
        <v>13.611050304826335</v>
      </c>
      <c r="AD334" t="b">
        <f t="shared" si="106"/>
        <v>1</v>
      </c>
      <c r="AE334" t="b">
        <f>AND(ABS(AA334-(AA333+W334-Z334))&lt;=0.000000000001*(AA333+ABS(W334)+Z334),IF(A334&gt;group!$AJ$65,AA334=0,TRUE))</f>
        <v>1</v>
      </c>
      <c r="AF334" t="b">
        <f t="shared" si="107"/>
        <v>1</v>
      </c>
      <c r="AG334" t="b">
        <f>IF(S334&gt;0,IF(group!$AJ$38&gt;0,ABS(AB334/S334-group!$AJ$38/S2)&lt;=0.000000000001*MAX(ABS(AB334/S334),ABS(group!$AJ$38/S2)),TRUE),AB334=0)</f>
        <v>1</v>
      </c>
    </row>
    <row r="335" spans="1:33" x14ac:dyDescent="0.35">
      <c r="A335">
        <v>333</v>
      </c>
      <c r="B335">
        <f>'REC-21'!U335+'REC-22'!U335</f>
        <v>55282.851539727068</v>
      </c>
      <c r="C335">
        <f>'REC-21'!Y335+'REC-22'!Y335</f>
        <v>4576.6747473082214</v>
      </c>
      <c r="D335">
        <f t="shared" si="90"/>
        <v>59859.526287035289</v>
      </c>
      <c r="E335">
        <f>'REC-21'!T335+'REC-22'!T335</f>
        <v>3003.6158190659467</v>
      </c>
      <c r="F335">
        <f>'OLD-21'!U335+'OLD-22'!U335</f>
        <v>29470.296619919929</v>
      </c>
      <c r="G335">
        <f>'OLD-21'!Y335+'OLD-22'!Y335</f>
        <v>2585.5851434568185</v>
      </c>
      <c r="H335">
        <f t="shared" si="91"/>
        <v>32055.881763376747</v>
      </c>
      <c r="I335">
        <f>'OLD-21'!T335+'OLD-22'!T335</f>
        <v>1779.6602803575952</v>
      </c>
      <c r="J335">
        <f>'NEW-21'!U335+'NEW-22'!U335</f>
        <v>36666.893440040403</v>
      </c>
      <c r="K335">
        <f>'NEW-21'!Y335+'NEW-22'!Y335</f>
        <v>3150.9711011594554</v>
      </c>
      <c r="L335">
        <f t="shared" si="92"/>
        <v>39817.864541199859</v>
      </c>
      <c r="M335">
        <f>'NEW-21'!T335+'NEW-22'!T335</f>
        <v>2112.852433856207</v>
      </c>
      <c r="N335">
        <f>'CUR-21'!U335+'CUR-22'!U335</f>
        <v>40416.688957159851</v>
      </c>
      <c r="O335">
        <f>'CUR-21'!Y335+'CUR-22'!Y335</f>
        <v>3462.8529937488988</v>
      </c>
      <c r="P335">
        <f t="shared" si="93"/>
        <v>43879.541950908751</v>
      </c>
      <c r="Q335">
        <f>'CUR-21'!T335+'CUR-22'!T335</f>
        <v>2315.3923064359274</v>
      </c>
      <c r="R335">
        <f t="shared" si="96"/>
        <v>2315.3923064359274</v>
      </c>
      <c r="S335">
        <f t="shared" si="94"/>
        <v>43879.541950908751</v>
      </c>
      <c r="T335">
        <f t="shared" si="97"/>
        <v>0.99612504476227759</v>
      </c>
      <c r="U335">
        <f t="shared" si="98"/>
        <v>3.890028925682909E-3</v>
      </c>
      <c r="V335">
        <f t="shared" si="95"/>
        <v>40280.569270894237</v>
      </c>
      <c r="W335">
        <f t="shared" si="99"/>
        <v>0</v>
      </c>
      <c r="X335">
        <f t="shared" si="100"/>
        <v>0</v>
      </c>
      <c r="Y335">
        <f t="shared" si="101"/>
        <v>42595.961577330163</v>
      </c>
      <c r="Z335">
        <f t="shared" si="102"/>
        <v>0</v>
      </c>
      <c r="AA335">
        <f t="shared" si="103"/>
        <v>0</v>
      </c>
      <c r="AB335">
        <f t="shared" si="104"/>
        <v>246.15258577122739</v>
      </c>
      <c r="AC335">
        <f t="shared" si="105"/>
        <v>13.081395315124439</v>
      </c>
      <c r="AD335" t="b">
        <f t="shared" si="106"/>
        <v>1</v>
      </c>
      <c r="AE335" t="b">
        <f>AND(ABS(AA335-(AA334+W335-Z335))&lt;=0.000000000001*(AA334+ABS(W335)+Z335),IF(A335&gt;group!$AJ$65,AA335=0,TRUE))</f>
        <v>1</v>
      </c>
      <c r="AF335" t="b">
        <f t="shared" si="107"/>
        <v>1</v>
      </c>
      <c r="AG335" t="b">
        <f>IF(S335&gt;0,IF(group!$AJ$38&gt;0,ABS(AB335/S335-group!$AJ$38/S2)&lt;=0.000000000001*MAX(ABS(AB335/S335),ABS(group!$AJ$38/S2)),TRUE),AB335=0)</f>
        <v>1</v>
      </c>
    </row>
    <row r="336" spans="1:33" x14ac:dyDescent="0.35">
      <c r="A336">
        <v>334</v>
      </c>
      <c r="B336">
        <f>'REC-21'!U336+'REC-22'!U336</f>
        <v>52581.234495065015</v>
      </c>
      <c r="C336">
        <f>'REC-21'!Y336+'REC-22'!Y336</f>
        <v>4376.8197059736085</v>
      </c>
      <c r="D336">
        <f t="shared" si="90"/>
        <v>56958.054201038627</v>
      </c>
      <c r="E336">
        <f>'REC-21'!T336+'REC-22'!T336</f>
        <v>2877.4785826281131</v>
      </c>
      <c r="F336">
        <f>'OLD-21'!U336+'OLD-22'!U336</f>
        <v>27866.681779742386</v>
      </c>
      <c r="G336">
        <f>'OLD-21'!Y336+'OLD-22'!Y336</f>
        <v>2460.1873137150369</v>
      </c>
      <c r="H336">
        <f t="shared" si="91"/>
        <v>30326.869093457422</v>
      </c>
      <c r="I336">
        <f>'OLD-21'!T336+'OLD-22'!T336</f>
        <v>1695.4198883627403</v>
      </c>
      <c r="J336">
        <f>'NEW-21'!U336+'NEW-22'!U336</f>
        <v>34763.995416104844</v>
      </c>
      <c r="K336">
        <f>'NEW-21'!Y336+'NEW-22'!Y336</f>
        <v>3004.9611057042216</v>
      </c>
      <c r="L336">
        <f t="shared" si="92"/>
        <v>37768.956521809065</v>
      </c>
      <c r="M336">
        <f>'NEW-21'!T336+'NEW-22'!T336</f>
        <v>2017.6172745450294</v>
      </c>
      <c r="N336">
        <f>'CUR-21'!U336+'CUR-22'!U336</f>
        <v>38346.775688590467</v>
      </c>
      <c r="O336">
        <f>'CUR-21'!Y336+'CUR-22'!Y336</f>
        <v>3305.1810368241581</v>
      </c>
      <c r="P336">
        <f t="shared" si="93"/>
        <v>41651.956725414624</v>
      </c>
      <c r="Q336">
        <f>'CUR-21'!T336+'CUR-22'!T336</f>
        <v>2211.9540990846317</v>
      </c>
      <c r="R336">
        <f t="shared" si="96"/>
        <v>2211.9540990846317</v>
      </c>
      <c r="S336">
        <f t="shared" si="94"/>
        <v>41651.956725414624</v>
      </c>
      <c r="T336">
        <f t="shared" si="97"/>
        <v>0.99612555697566374</v>
      </c>
      <c r="U336">
        <f t="shared" si="98"/>
        <v>3.8895127197613455E-3</v>
      </c>
      <c r="V336">
        <f t="shared" si="95"/>
        <v>38216.683534744065</v>
      </c>
      <c r="W336">
        <f t="shared" si="99"/>
        <v>0</v>
      </c>
      <c r="X336">
        <f t="shared" si="100"/>
        <v>0</v>
      </c>
      <c r="Y336">
        <f t="shared" si="101"/>
        <v>40428.637633828694</v>
      </c>
      <c r="Z336">
        <f t="shared" si="102"/>
        <v>0</v>
      </c>
      <c r="AA336">
        <f t="shared" si="103"/>
        <v>0</v>
      </c>
      <c r="AB336">
        <f t="shared" si="104"/>
        <v>233.65642380366143</v>
      </c>
      <c r="AC336">
        <f t="shared" si="105"/>
        <v>12.496161967565968</v>
      </c>
      <c r="AD336" t="b">
        <f t="shared" si="106"/>
        <v>1</v>
      </c>
      <c r="AE336" t="b">
        <f>AND(ABS(AA336-(AA335+W336-Z336))&lt;=0.000000000001*(AA335+ABS(W336)+Z336),IF(A336&gt;group!$AJ$65,AA336=0,TRUE))</f>
        <v>1</v>
      </c>
      <c r="AF336" t="b">
        <f t="shared" si="107"/>
        <v>1</v>
      </c>
      <c r="AG336" t="b">
        <f>IF(S336&gt;0,IF(group!$AJ$38&gt;0,ABS(AB336/S336-group!$AJ$38/S2)&lt;=0.000000000001*MAX(ABS(AB336/S336),ABS(group!$AJ$38/S2)),TRUE),AB336=0)</f>
        <v>1</v>
      </c>
    </row>
    <row r="337" spans="1:33" x14ac:dyDescent="0.35">
      <c r="A337">
        <v>335</v>
      </c>
      <c r="B337">
        <f>'REC-21'!U337+'REC-22'!U337</f>
        <v>49991.473840604842</v>
      </c>
      <c r="C337">
        <f>'REC-21'!Y337+'REC-22'!Y337</f>
        <v>4187.0297678076495</v>
      </c>
      <c r="D337">
        <f t="shared" si="90"/>
        <v>54178.503608412488</v>
      </c>
      <c r="E337">
        <f>'REC-21'!T337+'REC-22'!T337</f>
        <v>2756.7661327767469</v>
      </c>
      <c r="F337">
        <f>'OLD-21'!U337+'OLD-22'!U337</f>
        <v>26338.079142727816</v>
      </c>
      <c r="G337">
        <f>'OLD-21'!Y337+'OLD-22'!Y337</f>
        <v>2341.8091771560589</v>
      </c>
      <c r="H337">
        <f t="shared" si="91"/>
        <v>28679.888319883874</v>
      </c>
      <c r="I337">
        <f>'OLD-21'!T337+'OLD-22'!T337</f>
        <v>1615.2587902757155</v>
      </c>
      <c r="J337">
        <f>'NEW-21'!U337+'NEW-22'!U337</f>
        <v>32945.806640758063</v>
      </c>
      <c r="K337">
        <f>'NEW-21'!Y337+'NEW-22'!Y337</f>
        <v>2866.7456013920319</v>
      </c>
      <c r="L337">
        <f t="shared" si="92"/>
        <v>35812.552242150094</v>
      </c>
      <c r="M337">
        <f>'NEW-21'!T337+'NEW-22'!T337</f>
        <v>1926.7718715125052</v>
      </c>
      <c r="N337">
        <f>'CUR-21'!U337+'CUR-22'!U337</f>
        <v>36368.100160431</v>
      </c>
      <c r="O337">
        <f>'CUR-21'!Y337+'CUR-22'!Y337</f>
        <v>3155.8223170361575</v>
      </c>
      <c r="P337">
        <f t="shared" si="93"/>
        <v>39523.92247746716</v>
      </c>
      <c r="Q337">
        <f>'CUR-21'!T337+'CUR-22'!T337</f>
        <v>2113.2378788774054</v>
      </c>
      <c r="R337">
        <f t="shared" si="96"/>
        <v>2113.2378788774054</v>
      </c>
      <c r="S337">
        <f t="shared" si="94"/>
        <v>39523.92247746716</v>
      </c>
      <c r="T337">
        <f t="shared" si="97"/>
        <v>0.99612606977640872</v>
      </c>
      <c r="U337">
        <f t="shared" si="98"/>
        <v>3.8889959224346349E-3</v>
      </c>
      <c r="V337">
        <f t="shared" si="95"/>
        <v>36243.851808808162</v>
      </c>
      <c r="W337">
        <f t="shared" si="99"/>
        <v>0</v>
      </c>
      <c r="X337">
        <f t="shared" si="100"/>
        <v>0</v>
      </c>
      <c r="Y337">
        <f t="shared" si="101"/>
        <v>38357.08968768557</v>
      </c>
      <c r="Z337">
        <f t="shared" si="102"/>
        <v>0</v>
      </c>
      <c r="AA337">
        <f t="shared" si="103"/>
        <v>0</v>
      </c>
      <c r="AB337">
        <f t="shared" si="104"/>
        <v>221.71871640170099</v>
      </c>
      <c r="AC337">
        <f t="shared" si="105"/>
        <v>11.937707401960438</v>
      </c>
      <c r="AD337" t="b">
        <f t="shared" si="106"/>
        <v>1</v>
      </c>
      <c r="AE337" t="b">
        <f>AND(ABS(AA337-(AA336+W337-Z337))&lt;=0.000000000001*(AA336+ABS(W337)+Z337),IF(A337&gt;group!$AJ$65,AA337=0,TRUE))</f>
        <v>1</v>
      </c>
      <c r="AF337" t="b">
        <f t="shared" si="107"/>
        <v>1</v>
      </c>
      <c r="AG337" t="b">
        <f>IF(S337&gt;0,IF(group!$AJ$38&gt;0,ABS(AB337/S337-group!$AJ$38/S2)&lt;=0.000000000001*MAX(ABS(AB337/S337),ABS(group!$AJ$38/S2)),TRUE),AB337=0)</f>
        <v>1</v>
      </c>
    </row>
    <row r="338" spans="1:33" x14ac:dyDescent="0.35">
      <c r="A338">
        <v>336</v>
      </c>
      <c r="B338">
        <f>'REC-21'!U338+'REC-22'!U338</f>
        <v>47508.750244387098</v>
      </c>
      <c r="C338">
        <f>'REC-21'!Y338+'REC-22'!Y338</f>
        <v>3984.3612739249429</v>
      </c>
      <c r="D338">
        <f t="shared" si="90"/>
        <v>51493.111518312042</v>
      </c>
      <c r="E338">
        <f>'REC-21'!T338+'REC-22'!T338</f>
        <v>2641.2393355136114</v>
      </c>
      <c r="F338">
        <f>'OLD-21'!U338+'OLD-22'!U338</f>
        <v>24880.852102165489</v>
      </c>
      <c r="G338">
        <f>'OLD-21'!Y338+'OLD-22'!Y338</f>
        <v>2214.8485573363073</v>
      </c>
      <c r="H338">
        <f t="shared" si="91"/>
        <v>27095.700659501796</v>
      </c>
      <c r="I338">
        <f>'OLD-21'!T338+'OLD-22'!T338</f>
        <v>1538.974619253986</v>
      </c>
      <c r="J338">
        <f>'NEW-21'!U338+'NEW-22'!U338</f>
        <v>31208.417228178016</v>
      </c>
      <c r="K338">
        <f>'NEW-21'!Y338+'NEW-22'!Y338</f>
        <v>2718.9706409986998</v>
      </c>
      <c r="L338">
        <f t="shared" si="92"/>
        <v>33927.387869176717</v>
      </c>
      <c r="M338">
        <f>'NEW-21'!T338+'NEW-22'!T338</f>
        <v>1840.1090741723053</v>
      </c>
      <c r="N338">
        <f>'CUR-21'!U338+'CUR-22'!U338</f>
        <v>34476.489953425829</v>
      </c>
      <c r="O338">
        <f>'CUR-21'!Y338+'CUR-22'!Y338</f>
        <v>2994.9822890064106</v>
      </c>
      <c r="P338">
        <f t="shared" si="93"/>
        <v>37471.472242432239</v>
      </c>
      <c r="Q338">
        <f>'CUR-21'!T338+'CUR-22'!T338</f>
        <v>2019.0230395773626</v>
      </c>
      <c r="R338">
        <f t="shared" si="96"/>
        <v>2019.0230395773626</v>
      </c>
      <c r="S338">
        <f t="shared" si="94"/>
        <v>37471.472242432239</v>
      </c>
      <c r="T338">
        <f t="shared" si="97"/>
        <v>0.99612658311949331</v>
      </c>
      <c r="U338">
        <f t="shared" si="98"/>
        <v>3.8884785790744836E-3</v>
      </c>
      <c r="V338">
        <f t="shared" si="95"/>
        <v>34357.911282772446</v>
      </c>
      <c r="W338">
        <f t="shared" si="99"/>
        <v>0</v>
      </c>
      <c r="X338">
        <f t="shared" si="100"/>
        <v>0</v>
      </c>
      <c r="Y338">
        <f t="shared" si="101"/>
        <v>36376.934322349807</v>
      </c>
      <c r="Z338">
        <f t="shared" si="102"/>
        <v>0</v>
      </c>
      <c r="AA338">
        <f t="shared" si="103"/>
        <v>0</v>
      </c>
      <c r="AB338">
        <f t="shared" si="104"/>
        <v>210.20501525400371</v>
      </c>
      <c r="AC338">
        <f t="shared" si="105"/>
        <v>11.513701147697276</v>
      </c>
      <c r="AD338" t="b">
        <f t="shared" si="106"/>
        <v>1</v>
      </c>
      <c r="AE338" t="b">
        <f>AND(ABS(AA338-(AA337+W338-Z338))&lt;=0.000000000001*(AA337+ABS(W338)+Z338),IF(A338&gt;group!$AJ$65,AA338=0,TRUE))</f>
        <v>1</v>
      </c>
      <c r="AF338" t="b">
        <f t="shared" si="107"/>
        <v>1</v>
      </c>
      <c r="AG338" t="b">
        <f>IF(S338&gt;0,IF(group!$AJ$38&gt;0,ABS(AB338/S338-group!$AJ$38/S2)&lt;=0.000000000001*MAX(ABS(AB338/S338),ABS(group!$AJ$38/S2)),TRUE),AB338=0)</f>
        <v>1</v>
      </c>
    </row>
    <row r="339" spans="1:33" x14ac:dyDescent="0.35">
      <c r="A339">
        <v>337</v>
      </c>
      <c r="B339">
        <f>'REC-21'!U339+'REC-22'!U339</f>
        <v>45094.976634897481</v>
      </c>
      <c r="C339">
        <f>'REC-21'!Y339+'REC-22'!Y339</f>
        <v>3792.4702638778817</v>
      </c>
      <c r="D339">
        <f t="shared" si="90"/>
        <v>48887.446898775364</v>
      </c>
      <c r="E339">
        <f>'REC-21'!T339+'REC-22'!T339</f>
        <v>2564.0851593623256</v>
      </c>
      <c r="F339">
        <f>'OLD-21'!U339+'OLD-22'!U339</f>
        <v>23472.112503767115</v>
      </c>
      <c r="G339">
        <f>'OLD-21'!Y339+'OLD-22'!Y339</f>
        <v>2095.2934382297353</v>
      </c>
      <c r="H339">
        <f t="shared" si="91"/>
        <v>25567.405941996851</v>
      </c>
      <c r="I339">
        <f>'OLD-21'!T339+'OLD-22'!T339</f>
        <v>1485.7772359108048</v>
      </c>
      <c r="J339">
        <f>'NEW-21'!U339+'NEW-22'!U339</f>
        <v>29524.793141250622</v>
      </c>
      <c r="K339">
        <f>'NEW-21'!Y339+'NEW-22'!Y339</f>
        <v>2579.4152792946793</v>
      </c>
      <c r="L339">
        <f t="shared" si="92"/>
        <v>32104.208420545303</v>
      </c>
      <c r="M339">
        <f>'NEW-21'!T339+'NEW-22'!T339</f>
        <v>1780.7010590861464</v>
      </c>
      <c r="N339">
        <f>'CUR-21'!U339+'CUR-22'!U339</f>
        <v>32634.3973462621</v>
      </c>
      <c r="O339">
        <f>'CUR-21'!Y339+'CUR-22'!Y339</f>
        <v>2842.9995779510768</v>
      </c>
      <c r="P339">
        <f t="shared" si="93"/>
        <v>35477.396924213179</v>
      </c>
      <c r="Q339">
        <f>'CUR-21'!T339+'CUR-22'!T339</f>
        <v>1962.584861081802</v>
      </c>
      <c r="R339">
        <f t="shared" si="96"/>
        <v>1962.584861081802</v>
      </c>
      <c r="S339">
        <f t="shared" si="94"/>
        <v>35477.396924213179</v>
      </c>
      <c r="T339">
        <f t="shared" si="97"/>
        <v>0.9961270969606052</v>
      </c>
      <c r="U339">
        <f t="shared" si="98"/>
        <v>3.8879607343398348E-3</v>
      </c>
      <c r="V339">
        <f t="shared" si="95"/>
        <v>32521.278178794302</v>
      </c>
      <c r="W339">
        <f t="shared" si="99"/>
        <v>0</v>
      </c>
      <c r="X339">
        <f t="shared" si="100"/>
        <v>0</v>
      </c>
      <c r="Y339">
        <f t="shared" si="101"/>
        <v>34483.863039876102</v>
      </c>
      <c r="Z339">
        <f t="shared" si="102"/>
        <v>0</v>
      </c>
      <c r="AA339">
        <f t="shared" si="103"/>
        <v>0</v>
      </c>
      <c r="AB339">
        <f t="shared" si="104"/>
        <v>199.01878189834673</v>
      </c>
      <c r="AC339">
        <f t="shared" si="105"/>
        <v>11.186233355656981</v>
      </c>
      <c r="AD339" t="b">
        <f t="shared" si="106"/>
        <v>1</v>
      </c>
      <c r="AE339" t="b">
        <f>AND(ABS(AA339-(AA338+W339-Z339))&lt;=0.000000000001*(AA338+ABS(W339)+Z339),IF(A339&gt;group!$AJ$65,AA339=0,TRUE))</f>
        <v>1</v>
      </c>
      <c r="AF339" t="b">
        <f t="shared" si="107"/>
        <v>1</v>
      </c>
      <c r="AG339" t="b">
        <f>IF(S339&gt;0,IF(group!$AJ$38&gt;0,ABS(AB339/S339-group!$AJ$38/S2)&lt;=0.000000000001*MAX(ABS(AB339/S339),ABS(group!$AJ$38/S2)),TRUE),AB339=0)</f>
        <v>1</v>
      </c>
    </row>
    <row r="340" spans="1:33" x14ac:dyDescent="0.35">
      <c r="A340">
        <v>338</v>
      </c>
      <c r="B340">
        <f>'REC-21'!U340+'REC-22'!U340</f>
        <v>42789.602610484581</v>
      </c>
      <c r="C340">
        <f>'REC-21'!Y340+'REC-22'!Y340</f>
        <v>3610.4859559815131</v>
      </c>
      <c r="D340">
        <f t="shared" si="90"/>
        <v>46400.088566466096</v>
      </c>
      <c r="E340">
        <f>'REC-21'!T340+'REC-22'!T340</f>
        <v>2447.8498136681646</v>
      </c>
      <c r="F340">
        <f>'OLD-21'!U340+'OLD-22'!U340</f>
        <v>22135.293221497432</v>
      </c>
      <c r="G340">
        <f>'OLD-21'!Y340+'OLD-22'!Y340</f>
        <v>1982.6076919126235</v>
      </c>
      <c r="H340">
        <f t="shared" si="91"/>
        <v>24117.900913410056</v>
      </c>
      <c r="I340">
        <f>'OLD-21'!T340+'OLD-22'!T340</f>
        <v>1409.3875894682071</v>
      </c>
      <c r="J340">
        <f>'NEW-21'!U340+'NEW-22'!U340</f>
        <v>27922.695262134293</v>
      </c>
      <c r="K340">
        <f>'NEW-21'!Y340+'NEW-22'!Y340</f>
        <v>2447.4999304704347</v>
      </c>
      <c r="L340">
        <f t="shared" si="92"/>
        <v>30370.19519260473</v>
      </c>
      <c r="M340">
        <f>'NEW-21'!T340+'NEW-22'!T340</f>
        <v>1693.8056531132245</v>
      </c>
      <c r="N340">
        <f>'CUR-21'!U340+'CUR-22'!U340</f>
        <v>30881.01257916513</v>
      </c>
      <c r="O340">
        <f>'CUR-21'!Y340+'CUR-22'!Y340</f>
        <v>2699.2566408494836</v>
      </c>
      <c r="P340">
        <f t="shared" si="93"/>
        <v>33580.269220014612</v>
      </c>
      <c r="Q340">
        <f>'CUR-21'!T340+'CUR-22'!T340</f>
        <v>1867.290005415312</v>
      </c>
      <c r="R340">
        <f t="shared" si="96"/>
        <v>1867.290005415312</v>
      </c>
      <c r="S340">
        <f t="shared" si="94"/>
        <v>33580.269220014612</v>
      </c>
      <c r="T340">
        <f t="shared" si="97"/>
        <v>0.9961276112561317</v>
      </c>
      <c r="U340">
        <f t="shared" si="98"/>
        <v>3.8874424321850842E-3</v>
      </c>
      <c r="V340">
        <f t="shared" si="95"/>
        <v>30773.153787719886</v>
      </c>
      <c r="W340">
        <f t="shared" si="99"/>
        <v>0</v>
      </c>
      <c r="X340">
        <f t="shared" si="100"/>
        <v>0</v>
      </c>
      <c r="Y340">
        <f t="shared" si="101"/>
        <v>32640.443793135197</v>
      </c>
      <c r="Z340">
        <f t="shared" si="102"/>
        <v>0</v>
      </c>
      <c r="AA340">
        <f t="shared" si="103"/>
        <v>0</v>
      </c>
      <c r="AB340">
        <f t="shared" si="104"/>
        <v>188.37639892978345</v>
      </c>
      <c r="AC340">
        <f t="shared" si="105"/>
        <v>10.642382968563282</v>
      </c>
      <c r="AD340" t="b">
        <f t="shared" si="106"/>
        <v>1</v>
      </c>
      <c r="AE340" t="b">
        <f>AND(ABS(AA340-(AA339+W340-Z340))&lt;=0.000000000001*(AA339+ABS(W340)+Z340),IF(A340&gt;group!$AJ$65,AA340=0,TRUE))</f>
        <v>1</v>
      </c>
      <c r="AF340" t="b">
        <f t="shared" si="107"/>
        <v>1</v>
      </c>
      <c r="AG340" t="b">
        <f>IF(S340&gt;0,IF(group!$AJ$38&gt;0,ABS(AB340/S340-group!$AJ$38/S2)&lt;=0.000000000001*MAX(ABS(AB340/S340),ABS(group!$AJ$38/S2)),TRUE),AB340=0)</f>
        <v>1</v>
      </c>
    </row>
    <row r="341" spans="1:33" x14ac:dyDescent="0.35">
      <c r="A341">
        <v>339</v>
      </c>
      <c r="B341">
        <f>'REC-21'!U341+'REC-22'!U341</f>
        <v>40587.672133497661</v>
      </c>
      <c r="C341">
        <f>'REC-21'!Y341+'REC-22'!Y341</f>
        <v>3437.9584306101947</v>
      </c>
      <c r="D341">
        <f t="shared" si="90"/>
        <v>44025.630564107858</v>
      </c>
      <c r="E341">
        <f>'REC-21'!T341+'REC-22'!T341</f>
        <v>2336.9234691221404</v>
      </c>
      <c r="F341">
        <f>'OLD-21'!U341+'OLD-22'!U341</f>
        <v>20866.668282849078</v>
      </c>
      <c r="G341">
        <f>'OLD-21'!Y341+'OLD-22'!Y341</f>
        <v>1876.4363479164563</v>
      </c>
      <c r="H341">
        <f t="shared" si="91"/>
        <v>22743.104630765534</v>
      </c>
      <c r="I341">
        <f>'OLD-21'!T341+'OLD-22'!T341</f>
        <v>1336.9526543583377</v>
      </c>
      <c r="J341">
        <f>'NEW-21'!U341+'NEW-22'!U341</f>
        <v>26398.114911280289</v>
      </c>
      <c r="K341">
        <f>'NEW-21'!Y341+'NEW-22'!Y341</f>
        <v>2322.8504509523227</v>
      </c>
      <c r="L341">
        <f t="shared" si="92"/>
        <v>28720.965362232611</v>
      </c>
      <c r="M341">
        <f>'NEW-21'!T341+'NEW-22'!T341</f>
        <v>1611.1796663863956</v>
      </c>
      <c r="N341">
        <f>'CUR-21'!U341+'CUR-22'!U341</f>
        <v>29211.996388503521</v>
      </c>
      <c r="O341">
        <f>'CUR-21'!Y341+'CUR-22'!Y341</f>
        <v>2563.3527941668899</v>
      </c>
      <c r="P341">
        <f t="shared" si="93"/>
        <v>31775.349182670412</v>
      </c>
      <c r="Q341">
        <f>'CUR-21'!T341+'CUR-22'!T341</f>
        <v>1776.6524581548108</v>
      </c>
      <c r="R341">
        <f t="shared" si="96"/>
        <v>1776.6524581548108</v>
      </c>
      <c r="S341">
        <f t="shared" si="94"/>
        <v>31775.349182670412</v>
      </c>
      <c r="T341">
        <f t="shared" si="97"/>
        <v>0.99612812596314637</v>
      </c>
      <c r="U341">
        <f t="shared" si="98"/>
        <v>3.8869237158722925E-3</v>
      </c>
      <c r="V341">
        <f t="shared" si="95"/>
        <v>29109.208518260286</v>
      </c>
      <c r="W341">
        <f t="shared" si="99"/>
        <v>0</v>
      </c>
      <c r="X341">
        <f t="shared" si="100"/>
        <v>0</v>
      </c>
      <c r="Y341">
        <f t="shared" si="101"/>
        <v>30885.860976415097</v>
      </c>
      <c r="Z341">
        <f t="shared" si="102"/>
        <v>0</v>
      </c>
      <c r="AA341">
        <f t="shared" si="103"/>
        <v>0</v>
      </c>
      <c r="AB341">
        <f t="shared" si="104"/>
        <v>178.25127650257966</v>
      </c>
      <c r="AC341">
        <f t="shared" si="105"/>
        <v>10.125122427203792</v>
      </c>
      <c r="AD341" t="b">
        <f t="shared" si="106"/>
        <v>1</v>
      </c>
      <c r="AE341" t="b">
        <f>AND(ABS(AA341-(AA340+W341-Z341))&lt;=0.000000000001*(AA340+ABS(W341)+Z341),IF(A341&gt;group!$AJ$65,AA341=0,TRUE))</f>
        <v>1</v>
      </c>
      <c r="AF341" t="b">
        <f t="shared" si="107"/>
        <v>1</v>
      </c>
      <c r="AG341" t="b">
        <f>IF(S341&gt;0,IF(group!$AJ$38&gt;0,ABS(AB341/S341-group!$AJ$38/S2)&lt;=0.000000000001*MAX(ABS(AB341/S341),ABS(group!$AJ$38/S2)),TRUE),AB341=0)</f>
        <v>1</v>
      </c>
    </row>
    <row r="342" spans="1:33" x14ac:dyDescent="0.35">
      <c r="A342">
        <v>340</v>
      </c>
      <c r="B342">
        <f>'REC-21'!U342+'REC-22'!U342</f>
        <v>38484.457373000703</v>
      </c>
      <c r="C342">
        <f>'REC-21'!Y342+'REC-22'!Y342</f>
        <v>3274.4585545328009</v>
      </c>
      <c r="D342">
        <f t="shared" si="90"/>
        <v>41758.915927533504</v>
      </c>
      <c r="E342">
        <f>'REC-21'!T342+'REC-22'!T342</f>
        <v>2231.061722374699</v>
      </c>
      <c r="F342">
        <f>'OLD-21'!U342+'OLD-22'!U342</f>
        <v>19662.70606865939</v>
      </c>
      <c r="G342">
        <f>'OLD-21'!Y342+'OLD-22'!Y342</f>
        <v>1776.4430115457949</v>
      </c>
      <c r="H342">
        <f t="shared" si="91"/>
        <v>21439.149080205185</v>
      </c>
      <c r="I342">
        <f>'OLD-21'!T342+'OLD-22'!T342</f>
        <v>1268.2661900334231</v>
      </c>
      <c r="J342">
        <f>'NEW-21'!U342+'NEW-22'!U342</f>
        <v>24947.241825008423</v>
      </c>
      <c r="K342">
        <f>'NEW-21'!Y342+'NEW-22'!Y342</f>
        <v>2205.1112730477562</v>
      </c>
      <c r="L342">
        <f t="shared" si="92"/>
        <v>27152.353098056177</v>
      </c>
      <c r="M342">
        <f>'NEW-21'!T342+'NEW-22'!T342</f>
        <v>1532.6118167154509</v>
      </c>
      <c r="N342">
        <f>'CUR-21'!U342+'CUR-22'!U342</f>
        <v>27623.223096385751</v>
      </c>
      <c r="O342">
        <f>'CUR-21'!Y342+'CUR-22'!Y342</f>
        <v>2434.9071401974857</v>
      </c>
      <c r="P342">
        <f t="shared" si="93"/>
        <v>30058.130236583238</v>
      </c>
      <c r="Q342">
        <f>'CUR-21'!T342+'CUR-22'!T342</f>
        <v>1690.4430242698616</v>
      </c>
      <c r="R342">
        <f t="shared" si="96"/>
        <v>1690.4430242698616</v>
      </c>
      <c r="S342">
        <f t="shared" si="94"/>
        <v>30058.130236583238</v>
      </c>
      <c r="T342">
        <f t="shared" si="97"/>
        <v>0.99612864103940735</v>
      </c>
      <c r="U342">
        <f t="shared" si="98"/>
        <v>3.8864046279736275E-3</v>
      </c>
      <c r="V342">
        <f t="shared" si="95"/>
        <v>27525.325911099593</v>
      </c>
      <c r="W342">
        <f t="shared" si="99"/>
        <v>0</v>
      </c>
      <c r="X342">
        <f t="shared" si="100"/>
        <v>0</v>
      </c>
      <c r="Y342">
        <f t="shared" si="101"/>
        <v>29215.768935369455</v>
      </c>
      <c r="Z342">
        <f t="shared" si="102"/>
        <v>0</v>
      </c>
      <c r="AA342">
        <f t="shared" si="103"/>
        <v>0</v>
      </c>
      <c r="AB342">
        <f t="shared" si="104"/>
        <v>168.61813392357089</v>
      </c>
      <c r="AC342">
        <f t="shared" si="105"/>
        <v>9.6331425790087621</v>
      </c>
      <c r="AD342" t="b">
        <f t="shared" si="106"/>
        <v>1</v>
      </c>
      <c r="AE342" t="b">
        <f>AND(ABS(AA342-(AA341+W342-Z342))&lt;=0.000000000001*(AA341+ABS(W342)+Z342),IF(A342&gt;group!$AJ$65,AA342=0,TRUE))</f>
        <v>1</v>
      </c>
      <c r="AF342" t="b">
        <f t="shared" si="107"/>
        <v>1</v>
      </c>
      <c r="AG342" t="b">
        <f>IF(S342&gt;0,IF(group!$AJ$38&gt;0,ABS(AB342/S342-group!$AJ$38/S2)&lt;=0.000000000001*MAX(ABS(AB342/S342),ABS(group!$AJ$38/S2)),TRUE),AB342=0)</f>
        <v>1</v>
      </c>
    </row>
    <row r="343" spans="1:33" x14ac:dyDescent="0.35">
      <c r="A343">
        <v>341</v>
      </c>
      <c r="B343">
        <f>'REC-21'!U343+'REC-22'!U343</f>
        <v>36475.448109906021</v>
      </c>
      <c r="C343">
        <f>'REC-21'!Y343+'REC-22'!Y343</f>
        <v>3119.57701328025</v>
      </c>
      <c r="D343">
        <f t="shared" si="90"/>
        <v>39595.025123186271</v>
      </c>
      <c r="E343">
        <f>'REC-21'!T343+'REC-22'!T343</f>
        <v>2130.0315129569494</v>
      </c>
      <c r="F343">
        <f>'OLD-21'!U343+'OLD-22'!U343</f>
        <v>18520.059096673707</v>
      </c>
      <c r="G343">
        <f>'OLD-21'!Y343+'OLD-22'!Y343</f>
        <v>1682.308884562879</v>
      </c>
      <c r="H343">
        <f t="shared" si="91"/>
        <v>20202.367981236588</v>
      </c>
      <c r="I343">
        <f>'OLD-21'!T343+'OLD-22'!T343</f>
        <v>1203.1327940594317</v>
      </c>
      <c r="J343">
        <f>'NEW-21'!U343+'NEW-22'!U343</f>
        <v>23566.454260202503</v>
      </c>
      <c r="K343">
        <f>'NEW-21'!Y343+'NEW-22'!Y343</f>
        <v>2093.9444760742131</v>
      </c>
      <c r="L343">
        <f t="shared" si="92"/>
        <v>25660.398736276715</v>
      </c>
      <c r="M343">
        <f>'NEW-21'!T343+'NEW-22'!T343</f>
        <v>1457.9013559854716</v>
      </c>
      <c r="N343">
        <f>'CUR-21'!U343+'CUR-22'!U343</f>
        <v>26110.770019742456</v>
      </c>
      <c r="O343">
        <f>'CUR-21'!Y343+'CUR-22'!Y343</f>
        <v>2313.5575833680568</v>
      </c>
      <c r="P343">
        <f t="shared" si="93"/>
        <v>28424.327603110512</v>
      </c>
      <c r="Q343">
        <f>'CUR-21'!T343+'CUR-22'!T343</f>
        <v>1608.443870025767</v>
      </c>
      <c r="R343">
        <f t="shared" si="96"/>
        <v>1608.443870025767</v>
      </c>
      <c r="S343">
        <f t="shared" si="94"/>
        <v>28424.327603110512</v>
      </c>
      <c r="T343">
        <f t="shared" si="97"/>
        <v>0.99612915644334288</v>
      </c>
      <c r="U343">
        <f t="shared" si="98"/>
        <v>3.8858852103855757E-3</v>
      </c>
      <c r="V343">
        <f t="shared" si="95"/>
        <v>26017.592069696544</v>
      </c>
      <c r="W343">
        <f t="shared" si="99"/>
        <v>0</v>
      </c>
      <c r="X343">
        <f t="shared" si="100"/>
        <v>0</v>
      </c>
      <c r="Y343">
        <f t="shared" si="101"/>
        <v>27626.035939722311</v>
      </c>
      <c r="Z343">
        <f t="shared" si="102"/>
        <v>0</v>
      </c>
      <c r="AA343">
        <f t="shared" si="103"/>
        <v>0</v>
      </c>
      <c r="AB343">
        <f t="shared" si="104"/>
        <v>159.45293472164934</v>
      </c>
      <c r="AC343">
        <f t="shared" si="105"/>
        <v>9.1651992019215527</v>
      </c>
      <c r="AD343" t="b">
        <f t="shared" si="106"/>
        <v>1</v>
      </c>
      <c r="AE343" t="b">
        <f>AND(ABS(AA343-(AA342+W343-Z343))&lt;=0.000000000001*(AA342+ABS(W343)+Z343),IF(A343&gt;group!$AJ$65,AA343=0,TRUE))</f>
        <v>1</v>
      </c>
      <c r="AF343" t="b">
        <f t="shared" si="107"/>
        <v>1</v>
      </c>
      <c r="AG343" t="b">
        <f>IF(S343&gt;0,IF(group!$AJ$38&gt;0,ABS(AB343/S343-group!$AJ$38/S2)&lt;=0.000000000001*MAX(ABS(AB343/S343),ABS(group!$AJ$38/S2)),TRUE),AB343=0)</f>
        <v>1</v>
      </c>
    </row>
    <row r="344" spans="1:33" x14ac:dyDescent="0.35">
      <c r="A344">
        <v>342</v>
      </c>
      <c r="B344">
        <f>'REC-21'!U344+'REC-22'!U344</f>
        <v>34556.341638074853</v>
      </c>
      <c r="C344">
        <f>'REC-21'!Y344+'REC-22'!Y344</f>
        <v>2972.9233889360921</v>
      </c>
      <c r="D344">
        <f t="shared" si="90"/>
        <v>37529.265027010944</v>
      </c>
      <c r="E344">
        <f>'REC-21'!T344+'REC-22'!T344</f>
        <v>2033.6105925080296</v>
      </c>
      <c r="F344">
        <f>'OLD-21'!U344+'OLD-22'!U344</f>
        <v>17435.554346408659</v>
      </c>
      <c r="G344">
        <f>'OLD-21'!Y344+'OLD-22'!Y344</f>
        <v>1593.7318379167052</v>
      </c>
      <c r="H344">
        <f t="shared" si="91"/>
        <v>19029.286184325363</v>
      </c>
      <c r="I344">
        <f>'OLD-21'!T344+'OLD-22'!T344</f>
        <v>1141.3673280670334</v>
      </c>
      <c r="J344">
        <f>'NEW-21'!U344+'NEW-22'!U344</f>
        <v>22252.309596295447</v>
      </c>
      <c r="K344">
        <f>'NEW-21'!Y344+'NEW-22'!Y344</f>
        <v>1989.0289042973372</v>
      </c>
      <c r="L344">
        <f t="shared" si="92"/>
        <v>24241.338500592785</v>
      </c>
      <c r="M344">
        <f>'NEW-21'!T344+'NEW-22'!T344</f>
        <v>1386.8575409303799</v>
      </c>
      <c r="N344">
        <f>'CUR-21'!U344+'CUR-22'!U344</f>
        <v>24670.907408557308</v>
      </c>
      <c r="O344">
        <f>'CUR-21'!Y344+'CUR-22'!Y344</f>
        <v>2198.9598958271267</v>
      </c>
      <c r="P344">
        <f t="shared" si="93"/>
        <v>26869.867304384436</v>
      </c>
      <c r="Q344">
        <f>'CUR-21'!T344+'CUR-22'!T344</f>
        <v>1530.4479555558246</v>
      </c>
      <c r="R344">
        <f t="shared" si="96"/>
        <v>1530.4479555558246</v>
      </c>
      <c r="S344">
        <f t="shared" si="94"/>
        <v>26869.867304384436</v>
      </c>
      <c r="T344">
        <f t="shared" si="97"/>
        <v>0.99612967213404813</v>
      </c>
      <c r="U344">
        <f t="shared" si="98"/>
        <v>3.8853655043327162E-3</v>
      </c>
      <c r="V344">
        <f t="shared" si="95"/>
        <v>24582.285619181424</v>
      </c>
      <c r="W344">
        <f t="shared" si="99"/>
        <v>0</v>
      </c>
      <c r="X344">
        <f t="shared" si="100"/>
        <v>0</v>
      </c>
      <c r="Y344">
        <f t="shared" si="101"/>
        <v>26112.733574737249</v>
      </c>
      <c r="Z344">
        <f t="shared" si="102"/>
        <v>0</v>
      </c>
      <c r="AA344">
        <f t="shared" si="103"/>
        <v>0</v>
      </c>
      <c r="AB344">
        <f t="shared" si="104"/>
        <v>150.7328249621122</v>
      </c>
      <c r="AC344">
        <f t="shared" si="105"/>
        <v>8.720109759537138</v>
      </c>
      <c r="AD344" t="b">
        <f t="shared" si="106"/>
        <v>1</v>
      </c>
      <c r="AE344" t="b">
        <f>AND(ABS(AA344-(AA343+W344-Z344))&lt;=0.000000000001*(AA343+ABS(W344)+Z344),IF(A344&gt;group!$AJ$65,AA344=0,TRUE))</f>
        <v>1</v>
      </c>
      <c r="AF344" t="b">
        <f t="shared" si="107"/>
        <v>1</v>
      </c>
      <c r="AG344" t="b">
        <f>IF(S344&gt;0,IF(group!$AJ$38&gt;0,ABS(AB344/S344-group!$AJ$38/S2)&lt;=0.000000000001*MAX(ABS(AB344/S344),ABS(group!$AJ$38/S2)),TRUE),AB344=0)</f>
        <v>1</v>
      </c>
    </row>
    <row r="345" spans="1:33" x14ac:dyDescent="0.35">
      <c r="A345">
        <v>343</v>
      </c>
      <c r="B345">
        <f>'REC-21'!U345+'REC-22'!U345</f>
        <v>32723.033137975523</v>
      </c>
      <c r="C345">
        <f>'REC-21'!Y345+'REC-22'!Y345</f>
        <v>2834.1252812002572</v>
      </c>
      <c r="D345">
        <f t="shared" si="90"/>
        <v>35557.158419175779</v>
      </c>
      <c r="E345">
        <f>'REC-21'!T345+'REC-22'!T345</f>
        <v>1941.587019043473</v>
      </c>
      <c r="F345">
        <f>'OLD-21'!U345+'OLD-22'!U345</f>
        <v>16406.184096405508</v>
      </c>
      <c r="G345">
        <f>'OLD-21'!Y345+'OLD-22'!Y345</f>
        <v>1510.425533728433</v>
      </c>
      <c r="H345">
        <f t="shared" si="91"/>
        <v>17916.609630133942</v>
      </c>
      <c r="I345">
        <f>'OLD-21'!T345+'OLD-22'!T345</f>
        <v>1082.7943743506389</v>
      </c>
      <c r="J345">
        <f>'NEW-21'!U345+'NEW-22'!U345</f>
        <v>21001.535409359411</v>
      </c>
      <c r="K345">
        <f>'NEW-21'!Y345+'NEW-22'!Y345</f>
        <v>1890.0593293010152</v>
      </c>
      <c r="L345">
        <f t="shared" si="92"/>
        <v>22891.594738660424</v>
      </c>
      <c r="M345">
        <f>'NEW-21'!T345+'NEW-22'!T345</f>
        <v>1319.2991306994672</v>
      </c>
      <c r="N345">
        <f>'CUR-21'!U345+'CUR-22'!U345</f>
        <v>23300.088886604699</v>
      </c>
      <c r="O345">
        <f>'CUR-21'!Y345+'CUR-22'!Y345</f>
        <v>2090.7868298311496</v>
      </c>
      <c r="P345">
        <f t="shared" si="93"/>
        <v>25390.875716435847</v>
      </c>
      <c r="Q345">
        <f>'CUR-21'!T345+'CUR-22'!T345</f>
        <v>1456.2584959907122</v>
      </c>
      <c r="R345">
        <f t="shared" si="96"/>
        <v>1456.2584959907122</v>
      </c>
      <c r="S345">
        <f t="shared" si="94"/>
        <v>25390.875716435847</v>
      </c>
      <c r="T345">
        <f t="shared" si="97"/>
        <v>0.99613018807127085</v>
      </c>
      <c r="U345">
        <f t="shared" si="98"/>
        <v>3.8848455503812662E-3</v>
      </c>
      <c r="V345">
        <f t="shared" si="95"/>
        <v>23215.868166758239</v>
      </c>
      <c r="W345">
        <f t="shared" si="99"/>
        <v>0</v>
      </c>
      <c r="X345">
        <f t="shared" si="100"/>
        <v>0</v>
      </c>
      <c r="Y345">
        <f t="shared" si="101"/>
        <v>24672.126662748949</v>
      </c>
      <c r="Z345">
        <f t="shared" si="102"/>
        <v>0</v>
      </c>
      <c r="AA345">
        <f t="shared" si="103"/>
        <v>0</v>
      </c>
      <c r="AB345">
        <f t="shared" si="104"/>
        <v>142.436074642459</v>
      </c>
      <c r="AC345">
        <f t="shared" si="105"/>
        <v>8.2967503196531993</v>
      </c>
      <c r="AD345" t="b">
        <f t="shared" si="106"/>
        <v>1</v>
      </c>
      <c r="AE345" t="b">
        <f>AND(ABS(AA345-(AA344+W345-Z345))&lt;=0.000000000001*(AA344+ABS(W345)+Z345),IF(A345&gt;group!$AJ$65,AA345=0,TRUE))</f>
        <v>1</v>
      </c>
      <c r="AF345" t="b">
        <f t="shared" si="107"/>
        <v>1</v>
      </c>
      <c r="AG345" t="b">
        <f>IF(S345&gt;0,IF(group!$AJ$38&gt;0,ABS(AB345/S345-group!$AJ$38/S2)&lt;=0.000000000001*MAX(ABS(AB345/S345),ABS(group!$AJ$38/S2)),TRUE),AB345=0)</f>
        <v>1</v>
      </c>
    </row>
    <row r="346" spans="1:33" x14ac:dyDescent="0.35">
      <c r="A346">
        <v>344</v>
      </c>
      <c r="B346">
        <f>'REC-21'!U346+'REC-22'!U346</f>
        <v>30971.60650060339</v>
      </c>
      <c r="C346">
        <f>'REC-21'!Y346+'REC-22'!Y346</f>
        <v>2702.8274696786129</v>
      </c>
      <c r="D346">
        <f t="shared" si="90"/>
        <v>33674.433970282</v>
      </c>
      <c r="E346">
        <f>'REC-21'!T346+'REC-22'!T346</f>
        <v>1853.7586750736473</v>
      </c>
      <c r="F346">
        <f>'OLD-21'!U346+'OLD-22'!U346</f>
        <v>15429.09724651949</v>
      </c>
      <c r="G346">
        <f>'OLD-21'!Y346+'OLD-22'!Y346</f>
        <v>1432.1185938955869</v>
      </c>
      <c r="H346">
        <f t="shared" si="91"/>
        <v>16861.215840415076</v>
      </c>
      <c r="I346">
        <f>'OLD-21'!T346+'OLD-22'!T346</f>
        <v>1027.2477214661999</v>
      </c>
      <c r="J346">
        <f>'NEW-21'!U346+'NEW-22'!U346</f>
        <v>19811.020994401006</v>
      </c>
      <c r="K346">
        <f>'NEW-21'!Y346+'NEW-22'!Y346</f>
        <v>1796.7456545338293</v>
      </c>
      <c r="L346">
        <f t="shared" si="92"/>
        <v>21607.766648934834</v>
      </c>
      <c r="M346">
        <f>'NEW-21'!T346+'NEW-22'!T346</f>
        <v>1255.0539098500958</v>
      </c>
      <c r="N346">
        <f>'CUR-21'!U346+'CUR-22'!U346</f>
        <v>21994.942369403754</v>
      </c>
      <c r="O346">
        <f>'CUR-21'!Y346+'CUR-22'!Y346</f>
        <v>1988.7272745657169</v>
      </c>
      <c r="P346">
        <f t="shared" si="93"/>
        <v>23983.669643969472</v>
      </c>
      <c r="Q346">
        <f>'CUR-21'!T346+'CUR-22'!T346</f>
        <v>1385.688449696718</v>
      </c>
      <c r="R346">
        <f t="shared" si="96"/>
        <v>1385.688449696718</v>
      </c>
      <c r="S346">
        <f t="shared" si="94"/>
        <v>23983.669643969472</v>
      </c>
      <c r="T346">
        <f t="shared" si="97"/>
        <v>0.99613070421541106</v>
      </c>
      <c r="U346">
        <f t="shared" si="98"/>
        <v>3.8843253884404128E-3</v>
      </c>
      <c r="V346">
        <f t="shared" si="95"/>
        <v>21914.97523837072</v>
      </c>
      <c r="W346">
        <f t="shared" si="99"/>
        <v>0</v>
      </c>
      <c r="X346">
        <f t="shared" si="100"/>
        <v>0</v>
      </c>
      <c r="Y346">
        <f t="shared" si="101"/>
        <v>23300.663688067438</v>
      </c>
      <c r="Z346">
        <f t="shared" si="102"/>
        <v>0</v>
      </c>
      <c r="AA346">
        <f t="shared" si="103"/>
        <v>0</v>
      </c>
      <c r="AB346">
        <f t="shared" si="104"/>
        <v>134.54202201451452</v>
      </c>
      <c r="AC346">
        <f t="shared" si="105"/>
        <v>7.8940526279444896</v>
      </c>
      <c r="AD346" t="b">
        <f t="shared" si="106"/>
        <v>1</v>
      </c>
      <c r="AE346" t="b">
        <f>AND(ABS(AA346-(AA345+W346-Z346))&lt;=0.000000000001*(AA345+ABS(W346)+Z346),IF(A346&gt;group!$AJ$65,AA346=0,TRUE))</f>
        <v>1</v>
      </c>
      <c r="AF346" t="b">
        <f t="shared" si="107"/>
        <v>1</v>
      </c>
      <c r="AG346" t="b">
        <f>IF(S346&gt;0,IF(group!$AJ$38&gt;0,ABS(AB346/S346-group!$AJ$38/S2)&lt;=0.000000000001*MAX(ABS(AB346/S346),ABS(group!$AJ$38/S2)),TRUE),AB346=0)</f>
        <v>1</v>
      </c>
    </row>
    <row r="347" spans="1:33" x14ac:dyDescent="0.35">
      <c r="A347">
        <v>345</v>
      </c>
      <c r="B347">
        <f>'REC-21'!U347+'REC-22'!U347</f>
        <v>29298.325580427671</v>
      </c>
      <c r="C347">
        <f>'REC-21'!Y347+'REC-22'!Y347</f>
        <v>2570.7328732483597</v>
      </c>
      <c r="D347">
        <f t="shared" si="90"/>
        <v>31869.058453676029</v>
      </c>
      <c r="E347">
        <f>'REC-21'!T347+'REC-22'!T347</f>
        <v>1769.9328084384206</v>
      </c>
      <c r="F347">
        <f>'OLD-21'!U347+'OLD-22'!U347</f>
        <v>14501.591099363621</v>
      </c>
      <c r="G347">
        <f>'OLD-21'!Y347+'OLD-22'!Y347</f>
        <v>1354.1770920216118</v>
      </c>
      <c r="H347">
        <f t="shared" si="91"/>
        <v>15855.768191385232</v>
      </c>
      <c r="I347">
        <f>'OLD-21'!T347+'OLD-22'!T347</f>
        <v>974.56987726789748</v>
      </c>
      <c r="J347">
        <f>'NEW-21'!U347+'NEW-22'!U347</f>
        <v>18677.809313181278</v>
      </c>
      <c r="K347">
        <f>'NEW-21'!Y347+'NEW-22'!Y347</f>
        <v>1703.4988549991795</v>
      </c>
      <c r="L347">
        <f t="shared" si="92"/>
        <v>20381.308168180458</v>
      </c>
      <c r="M347">
        <f>'NEW-21'!T347+'NEW-22'!T347</f>
        <v>1193.9582354700105</v>
      </c>
      <c r="N347">
        <f>'CUR-21'!U347+'CUR-22'!U347</f>
        <v>20752.261435381239</v>
      </c>
      <c r="O347">
        <f>'CUR-21'!Y347+'CUR-22'!Y347</f>
        <v>1887.1911572688882</v>
      </c>
      <c r="P347">
        <f t="shared" si="93"/>
        <v>22639.452592650126</v>
      </c>
      <c r="Q347">
        <f>'CUR-21'!T347+'CUR-22'!T347</f>
        <v>1318.5600322485593</v>
      </c>
      <c r="R347">
        <f t="shared" si="96"/>
        <v>1318.5600322485593</v>
      </c>
      <c r="S347">
        <f t="shared" si="94"/>
        <v>22639.452592650126</v>
      </c>
      <c r="T347">
        <f t="shared" si="97"/>
        <v>0.99613122052750758</v>
      </c>
      <c r="U347">
        <f t="shared" si="98"/>
        <v>3.8838050577751915E-3</v>
      </c>
      <c r="V347">
        <f t="shared" si="95"/>
        <v>20676.407667671734</v>
      </c>
      <c r="W347">
        <f t="shared" si="99"/>
        <v>0</v>
      </c>
      <c r="X347">
        <f t="shared" si="100"/>
        <v>0</v>
      </c>
      <c r="Y347">
        <f t="shared" si="101"/>
        <v>21994.967699920293</v>
      </c>
      <c r="Z347">
        <f t="shared" si="102"/>
        <v>0</v>
      </c>
      <c r="AA347">
        <f t="shared" si="103"/>
        <v>0</v>
      </c>
      <c r="AB347">
        <f t="shared" si="104"/>
        <v>127.00132107943607</v>
      </c>
      <c r="AC347">
        <f t="shared" si="105"/>
        <v>7.5407009350784477</v>
      </c>
      <c r="AD347" t="b">
        <f t="shared" si="106"/>
        <v>1</v>
      </c>
      <c r="AE347" t="b">
        <f>AND(ABS(AA347-(AA346+W347-Z347))&lt;=0.000000000001*(AA346+ABS(W347)+Z347),IF(A347&gt;group!$AJ$65,AA347=0,TRUE))</f>
        <v>1</v>
      </c>
      <c r="AF347" t="b">
        <f t="shared" si="107"/>
        <v>1</v>
      </c>
      <c r="AG347" t="b">
        <f>IF(S347&gt;0,IF(group!$AJ$38&gt;0,ABS(AB347/S347-group!$AJ$38/S2)&lt;=0.000000000001*MAX(ABS(AB347/S347),ABS(group!$AJ$38/S2)),TRUE),AB347=0)</f>
        <v>1</v>
      </c>
    </row>
    <row r="348" spans="1:33" x14ac:dyDescent="0.35">
      <c r="A348">
        <v>346</v>
      </c>
      <c r="B348">
        <f>'REC-21'!U348+'REC-22'!U348</f>
        <v>27703.497331941297</v>
      </c>
      <c r="C348">
        <f>'REC-21'!Y348+'REC-22'!Y348</f>
        <v>2445.9809696217935</v>
      </c>
      <c r="D348">
        <f t="shared" si="90"/>
        <v>30149.478301563089</v>
      </c>
      <c r="E348">
        <f>'REC-21'!T348+'REC-22'!T348</f>
        <v>1686.1074648780466</v>
      </c>
      <c r="F348">
        <f>'OLD-21'!U348+'OLD-22'!U348</f>
        <v>13623.277680562984</v>
      </c>
      <c r="G348">
        <f>'OLD-21'!Y348+'OLD-22'!Y348</f>
        <v>1281.0486211997359</v>
      </c>
      <c r="H348">
        <f t="shared" si="91"/>
        <v>14904.32630176272</v>
      </c>
      <c r="I348">
        <f>'OLD-21'!T348+'OLD-22'!T348</f>
        <v>922.46813784240089</v>
      </c>
      <c r="J348">
        <f>'NEW-21'!U348+'NEW-22'!U348</f>
        <v>17601.69804127566</v>
      </c>
      <c r="K348">
        <f>'NEW-21'!Y348+'NEW-22'!Y348</f>
        <v>1615.7299986845544</v>
      </c>
      <c r="L348">
        <f t="shared" si="92"/>
        <v>19217.428039960214</v>
      </c>
      <c r="M348">
        <f>'NEW-21'!T348+'NEW-22'!T348</f>
        <v>1133.2853941270243</v>
      </c>
      <c r="N348">
        <f>'CUR-21'!U348+'CUR-22'!U348</f>
        <v>19571.611105314998</v>
      </c>
      <c r="O348">
        <f>'CUR-21'!Y348+'CUR-22'!Y348</f>
        <v>1791.5478255127755</v>
      </c>
      <c r="P348">
        <f t="shared" si="93"/>
        <v>21363.158930827773</v>
      </c>
      <c r="Q348">
        <f>'CUR-21'!T348+'CUR-22'!T348</f>
        <v>1252.1330417604249</v>
      </c>
      <c r="R348">
        <f t="shared" si="96"/>
        <v>1252.1330417604249</v>
      </c>
      <c r="S348">
        <f t="shared" si="94"/>
        <v>21363.158930827773</v>
      </c>
      <c r="T348">
        <f t="shared" si="97"/>
        <v>0.99613173696923074</v>
      </c>
      <c r="U348">
        <f t="shared" si="98"/>
        <v>3.8832845970138141E-3</v>
      </c>
      <c r="V348">
        <f t="shared" si="95"/>
        <v>19499.704612374277</v>
      </c>
      <c r="W348">
        <f t="shared" si="99"/>
        <v>0</v>
      </c>
      <c r="X348">
        <f t="shared" si="100"/>
        <v>0</v>
      </c>
      <c r="Y348">
        <f t="shared" si="101"/>
        <v>20751.837654134702</v>
      </c>
      <c r="Z348">
        <f t="shared" si="102"/>
        <v>0</v>
      </c>
      <c r="AA348">
        <f t="shared" si="103"/>
        <v>0</v>
      </c>
      <c r="AB348">
        <f t="shared" si="104"/>
        <v>119.84165233420445</v>
      </c>
      <c r="AC348">
        <f t="shared" si="105"/>
        <v>7.1596687452316132</v>
      </c>
      <c r="AD348" t="b">
        <f t="shared" si="106"/>
        <v>1</v>
      </c>
      <c r="AE348" t="b">
        <f>AND(ABS(AA348-(AA347+W348-Z348))&lt;=0.000000000001*(AA347+ABS(W348)+Z348),IF(A348&gt;group!$AJ$65,AA348=0,TRUE))</f>
        <v>1</v>
      </c>
      <c r="AF348" t="b">
        <f t="shared" si="107"/>
        <v>1</v>
      </c>
      <c r="AG348" t="b">
        <f>IF(S348&gt;0,IF(group!$AJ$38&gt;0,ABS(AB348/S348-group!$AJ$38/S2)&lt;=0.000000000001*MAX(ABS(AB348/S348),ABS(group!$AJ$38/S2)),TRUE),AB348=0)</f>
        <v>1</v>
      </c>
    </row>
    <row r="349" spans="1:33" x14ac:dyDescent="0.35">
      <c r="A349">
        <v>347</v>
      </c>
      <c r="B349">
        <f>'REC-21'!U349+'REC-22'!U349</f>
        <v>26183.311541295199</v>
      </c>
      <c r="C349">
        <f>'REC-21'!Y349+'REC-22'!Y349</f>
        <v>2328.2154809841054</v>
      </c>
      <c r="D349">
        <f t="shared" si="90"/>
        <v>28511.527022279304</v>
      </c>
      <c r="E349">
        <f>'REC-21'!T349+'REC-22'!T349</f>
        <v>1606.3437060812983</v>
      </c>
      <c r="F349">
        <f>'OLD-21'!U349+'OLD-22'!U349</f>
        <v>12791.464853142726</v>
      </c>
      <c r="G349">
        <f>'OLD-21'!Y349+'OLD-22'!Y349</f>
        <v>1212.4688013944406</v>
      </c>
      <c r="H349">
        <f t="shared" si="91"/>
        <v>14003.933654537166</v>
      </c>
      <c r="I349">
        <f>'OLD-21'!T349+'OLD-22'!T349</f>
        <v>873.21229384330695</v>
      </c>
      <c r="J349">
        <f>'NEW-21'!U349+'NEW-22'!U349</f>
        <v>16579.717669032692</v>
      </c>
      <c r="K349">
        <f>'NEW-21'!Y349+'NEW-22'!Y349</f>
        <v>1533.1537078349795</v>
      </c>
      <c r="L349">
        <f t="shared" si="92"/>
        <v>18112.871376867672</v>
      </c>
      <c r="M349">
        <f>'NEW-21'!T349+'NEW-22'!T349</f>
        <v>1075.7615707757016</v>
      </c>
      <c r="N349">
        <f>'CUR-21'!U349+'CUR-22'!U349</f>
        <v>18449.795401406056</v>
      </c>
      <c r="O349">
        <f>'CUR-21'!Y349+'CUR-22'!Y349</f>
        <v>1701.4938461568529</v>
      </c>
      <c r="P349">
        <f t="shared" si="93"/>
        <v>20151.289247562909</v>
      </c>
      <c r="Q349">
        <f>'CUR-21'!T349+'CUR-22'!T349</f>
        <v>1189.120797634175</v>
      </c>
      <c r="R349">
        <f t="shared" si="96"/>
        <v>1189.120797634175</v>
      </c>
      <c r="S349">
        <f t="shared" si="94"/>
        <v>20151.289247562909</v>
      </c>
      <c r="T349">
        <f t="shared" si="97"/>
        <v>0.99613225350287526</v>
      </c>
      <c r="U349">
        <f t="shared" si="98"/>
        <v>3.8827640441556621E-3</v>
      </c>
      <c r="V349">
        <f t="shared" si="95"/>
        <v>18381.679491203471</v>
      </c>
      <c r="W349">
        <f t="shared" si="99"/>
        <v>0</v>
      </c>
      <c r="X349">
        <f t="shared" si="100"/>
        <v>0</v>
      </c>
      <c r="Y349">
        <f t="shared" si="101"/>
        <v>19570.800288837647</v>
      </c>
      <c r="Z349">
        <f t="shared" si="102"/>
        <v>0</v>
      </c>
      <c r="AA349">
        <f t="shared" si="103"/>
        <v>0</v>
      </c>
      <c r="AB349">
        <f t="shared" si="104"/>
        <v>113.04338501210843</v>
      </c>
      <c r="AC349">
        <f t="shared" si="105"/>
        <v>6.7982673220960237</v>
      </c>
      <c r="AD349" t="b">
        <f t="shared" si="106"/>
        <v>1</v>
      </c>
      <c r="AE349" t="b">
        <f>AND(ABS(AA349-(AA348+W349-Z349))&lt;=0.000000000001*(AA348+ABS(W349)+Z349),IF(A349&gt;group!$AJ$65,AA349=0,TRUE))</f>
        <v>1</v>
      </c>
      <c r="AF349" t="b">
        <f t="shared" si="107"/>
        <v>1</v>
      </c>
      <c r="AG349" t="b">
        <f>IF(S349&gt;0,IF(group!$AJ$38&gt;0,ABS(AB349/S349-group!$AJ$38/S2)&lt;=0.000000000001*MAX(ABS(AB349/S349),ABS(group!$AJ$38/S2)),TRUE),AB349=0)</f>
        <v>1</v>
      </c>
    </row>
    <row r="350" spans="1:33" x14ac:dyDescent="0.35">
      <c r="A350">
        <v>348</v>
      </c>
      <c r="B350">
        <f>'REC-21'!U350+'REC-22'!U350</f>
        <v>24734.147415362146</v>
      </c>
      <c r="C350">
        <f>'REC-21'!Y350+'REC-22'!Y350</f>
        <v>2201.9542004979085</v>
      </c>
      <c r="D350">
        <f t="shared" si="90"/>
        <v>26936.101615860054</v>
      </c>
      <c r="E350">
        <f>'REC-21'!T350+'REC-22'!T350</f>
        <v>1530.4399208133295</v>
      </c>
      <c r="F350">
        <f>'OLD-21'!U350+'OLD-22'!U350</f>
        <v>12003.611212812808</v>
      </c>
      <c r="G350">
        <f>'OLD-21'!Y350+'OLD-22'!Y350</f>
        <v>1138.5180486632685</v>
      </c>
      <c r="H350">
        <f t="shared" si="91"/>
        <v>13142.129261476077</v>
      </c>
      <c r="I350">
        <f>'OLD-21'!T350+'OLD-22'!T350</f>
        <v>826.64322362224493</v>
      </c>
      <c r="J350">
        <f>'NEW-21'!U350+'NEW-22'!U350</f>
        <v>15609.056563011898</v>
      </c>
      <c r="K350">
        <f>'NEW-21'!Y350+'NEW-22'!Y350</f>
        <v>1444.4619984547189</v>
      </c>
      <c r="L350">
        <f t="shared" si="92"/>
        <v>17053.518561466619</v>
      </c>
      <c r="M350">
        <f>'NEW-21'!T350+'NEW-22'!T350</f>
        <v>1021.2195745939509</v>
      </c>
      <c r="N350">
        <f>'CUR-21'!U350+'CUR-22'!U350</f>
        <v>17383.786566093673</v>
      </c>
      <c r="O350">
        <f>'CUR-21'!Y350+'CUR-22'!Y350</f>
        <v>1604.0692455328776</v>
      </c>
      <c r="P350">
        <f t="shared" si="93"/>
        <v>18987.855811626552</v>
      </c>
      <c r="Q350">
        <f>'CUR-21'!T350+'CUR-22'!T350</f>
        <v>1129.3438376301799</v>
      </c>
      <c r="R350">
        <f t="shared" si="96"/>
        <v>1129.3438376301799</v>
      </c>
      <c r="S350">
        <f t="shared" si="94"/>
        <v>18987.855811626552</v>
      </c>
      <c r="T350">
        <f t="shared" si="97"/>
        <v>0.99613277009135481</v>
      </c>
      <c r="U350">
        <f t="shared" si="98"/>
        <v>3.8822434365757275E-3</v>
      </c>
      <c r="V350">
        <f t="shared" si="95"/>
        <v>17319.313420429979</v>
      </c>
      <c r="W350">
        <f t="shared" si="99"/>
        <v>0</v>
      </c>
      <c r="X350">
        <f t="shared" si="100"/>
        <v>0</v>
      </c>
      <c r="Y350">
        <f t="shared" si="101"/>
        <v>18448.657258060157</v>
      </c>
      <c r="Z350">
        <f t="shared" si="102"/>
        <v>0</v>
      </c>
      <c r="AA350">
        <f t="shared" si="103"/>
        <v>0</v>
      </c>
      <c r="AB350">
        <f t="shared" si="104"/>
        <v>106.51683218371213</v>
      </c>
      <c r="AC350">
        <f t="shared" si="105"/>
        <v>6.526552828396305</v>
      </c>
      <c r="AD350" t="b">
        <f t="shared" si="106"/>
        <v>1</v>
      </c>
      <c r="AE350" t="b">
        <f>AND(ABS(AA350-(AA349+W350-Z350))&lt;=0.000000000001*(AA349+ABS(W350)+Z350),IF(A350&gt;group!$AJ$65,AA350=0,TRUE))</f>
        <v>1</v>
      </c>
      <c r="AF350" t="b">
        <f t="shared" si="107"/>
        <v>1</v>
      </c>
      <c r="AG350" t="b">
        <f>IF(S350&gt;0,IF(group!$AJ$38&gt;0,ABS(AB350/S350-group!$AJ$38/S2)&lt;=0.000000000001*MAX(ABS(AB350/S350),ABS(group!$AJ$38/S2)),TRUE),AB350=0)</f>
        <v>1</v>
      </c>
    </row>
    <row r="351" spans="1:33" x14ac:dyDescent="0.35">
      <c r="A351">
        <v>349</v>
      </c>
      <c r="B351">
        <f>'REC-21'!U351+'REC-22'!U351</f>
        <v>23333.283067327899</v>
      </c>
      <c r="C351">
        <f>'REC-21'!Y351+'REC-22'!Y351</f>
        <v>2083.0604189130991</v>
      </c>
      <c r="D351">
        <f t="shared" si="90"/>
        <v>25416.343486240999</v>
      </c>
      <c r="E351">
        <f>'REC-21'!T351+'REC-22'!T351</f>
        <v>1477.4558396626503</v>
      </c>
      <c r="F351">
        <f>'OLD-21'!U351+'OLD-22'!U351</f>
        <v>11247.094641966718</v>
      </c>
      <c r="G351">
        <f>'OLD-21'!Y351+'OLD-22'!Y351</f>
        <v>1069.3009506942894</v>
      </c>
      <c r="H351">
        <f t="shared" si="91"/>
        <v>12316.395592661007</v>
      </c>
      <c r="I351">
        <f>'OLD-21'!T351+'OLD-22'!T351</f>
        <v>792.82334309710325</v>
      </c>
      <c r="J351">
        <f>'NEW-21'!U351+'NEW-22'!U351</f>
        <v>14674.280651488425</v>
      </c>
      <c r="K351">
        <f>'NEW-21'!Y351+'NEW-22'!Y351</f>
        <v>1361.1673273301242</v>
      </c>
      <c r="L351">
        <f t="shared" si="92"/>
        <v>16035.447978818549</v>
      </c>
      <c r="M351">
        <f>'NEW-21'!T351+'NEW-22'!T351</f>
        <v>982.25734315171735</v>
      </c>
      <c r="N351">
        <f>'CUR-21'!U351+'CUR-22'!U351</f>
        <v>16352.026145968801</v>
      </c>
      <c r="O351">
        <f>'CUR-21'!Y351+'CUR-22'!Y351</f>
        <v>1512.5153899754926</v>
      </c>
      <c r="P351">
        <f t="shared" si="93"/>
        <v>17864.541535944292</v>
      </c>
      <c r="Q351">
        <f>'CUR-21'!T351+'CUR-22'!T351</f>
        <v>1091.2813732127261</v>
      </c>
      <c r="R351">
        <f t="shared" si="96"/>
        <v>1091.2813732127261</v>
      </c>
      <c r="S351">
        <f t="shared" si="94"/>
        <v>17864.541535944292</v>
      </c>
      <c r="T351">
        <f t="shared" si="97"/>
        <v>0.99613328669819001</v>
      </c>
      <c r="U351">
        <f t="shared" si="98"/>
        <v>3.8817228110374913E-3</v>
      </c>
      <c r="V351">
        <f t="shared" si="95"/>
        <v>16291.02476939318</v>
      </c>
      <c r="W351">
        <f t="shared" si="99"/>
        <v>0</v>
      </c>
      <c r="X351">
        <f t="shared" si="100"/>
        <v>0</v>
      </c>
      <c r="Y351">
        <f t="shared" si="101"/>
        <v>17382.306142605907</v>
      </c>
      <c r="Z351">
        <f t="shared" si="102"/>
        <v>0</v>
      </c>
      <c r="AA351">
        <f t="shared" si="103"/>
        <v>0</v>
      </c>
      <c r="AB351">
        <f t="shared" si="104"/>
        <v>100.21533719768264</v>
      </c>
      <c r="AC351">
        <f t="shared" si="105"/>
        <v>6.301494986029482</v>
      </c>
      <c r="AD351" t="b">
        <f t="shared" si="106"/>
        <v>1</v>
      </c>
      <c r="AE351" t="b">
        <f>AND(ABS(AA351-(AA350+W351-Z351))&lt;=0.000000000001*(AA350+ABS(W351)+Z351),IF(A351&gt;group!$AJ$65,AA351=0,TRUE))</f>
        <v>1</v>
      </c>
      <c r="AF351" t="b">
        <f t="shared" si="107"/>
        <v>1</v>
      </c>
      <c r="AG351" t="b">
        <f>IF(S351&gt;0,IF(group!$AJ$38&gt;0,ABS(AB351/S351-group!$AJ$38/S2)&lt;=0.000000000001*MAX(ABS(AB351/S351),ABS(group!$AJ$38/S2)),TRUE),AB351=0)</f>
        <v>1</v>
      </c>
    </row>
    <row r="352" spans="1:33" x14ac:dyDescent="0.35">
      <c r="A352">
        <v>350</v>
      </c>
      <c r="B352">
        <f>'REC-21'!U352+'REC-22'!U352</f>
        <v>22003.95779975093</v>
      </c>
      <c r="C352">
        <f>'REC-21'!Y352+'REC-22'!Y352</f>
        <v>1971.0003588388654</v>
      </c>
      <c r="D352">
        <f t="shared" si="90"/>
        <v>23974.958158589794</v>
      </c>
      <c r="E352">
        <f>'REC-21'!T352+'REC-22'!T352</f>
        <v>1401.4718360038596</v>
      </c>
      <c r="F352">
        <f>'OLD-21'!U352+'OLD-22'!U352</f>
        <v>10534.58535383701</v>
      </c>
      <c r="G352">
        <f>'OLD-21'!Y352+'OLD-22'!Y352</f>
        <v>1004.5053754426241</v>
      </c>
      <c r="H352">
        <f t="shared" si="91"/>
        <v>11539.090729279635</v>
      </c>
      <c r="I352">
        <f>'OLD-21'!T352+'OLD-22'!T352</f>
        <v>746.47789087356591</v>
      </c>
      <c r="J352">
        <f>'NEW-21'!U352+'NEW-22'!U352</f>
        <v>13790.966678372431</v>
      </c>
      <c r="K352">
        <f>'NEW-21'!Y352+'NEW-22'!Y352</f>
        <v>1282.9282910492759</v>
      </c>
      <c r="L352">
        <f t="shared" si="92"/>
        <v>15073.894969421708</v>
      </c>
      <c r="M352">
        <f>'NEW-21'!T352+'NEW-22'!T352</f>
        <v>927.88807182638993</v>
      </c>
      <c r="N352">
        <f>'CUR-21'!U352+'CUR-22'!U352</f>
        <v>15376.781247253646</v>
      </c>
      <c r="O352">
        <f>'CUR-21'!Y352+'CUR-22'!Y352</f>
        <v>1426.4666792374155</v>
      </c>
      <c r="P352">
        <f t="shared" si="93"/>
        <v>16803.247926491062</v>
      </c>
      <c r="Q352">
        <f>'CUR-21'!T352+'CUR-22'!T352</f>
        <v>1031.161085797379</v>
      </c>
      <c r="R352">
        <f t="shared" si="96"/>
        <v>1031.161085797379</v>
      </c>
      <c r="S352">
        <f t="shared" si="94"/>
        <v>16803.247926491062</v>
      </c>
      <c r="T352">
        <f t="shared" si="97"/>
        <v>0.99613380328750412</v>
      </c>
      <c r="U352">
        <f t="shared" si="98"/>
        <v>3.8812022036962546E-3</v>
      </c>
      <c r="V352">
        <f t="shared" si="95"/>
        <v>15319.090300152679</v>
      </c>
      <c r="W352">
        <f t="shared" si="99"/>
        <v>0</v>
      </c>
      <c r="X352">
        <f t="shared" si="100"/>
        <v>0</v>
      </c>
      <c r="Y352">
        <f t="shared" si="101"/>
        <v>16350.251385950058</v>
      </c>
      <c r="Z352">
        <f t="shared" si="102"/>
        <v>0</v>
      </c>
      <c r="AA352">
        <f t="shared" si="103"/>
        <v>0</v>
      </c>
      <c r="AB352">
        <f t="shared" si="104"/>
        <v>94.261761690407283</v>
      </c>
      <c r="AC352">
        <f t="shared" si="105"/>
        <v>5.9535755072753602</v>
      </c>
      <c r="AD352" t="b">
        <f t="shared" si="106"/>
        <v>1</v>
      </c>
      <c r="AE352" t="b">
        <f>AND(ABS(AA352-(AA351+W352-Z352))&lt;=0.000000000001*(AA351+ABS(W352)+Z352),IF(A352&gt;group!$AJ$65,AA352=0,TRUE))</f>
        <v>1</v>
      </c>
      <c r="AF352" t="b">
        <f t="shared" si="107"/>
        <v>1</v>
      </c>
      <c r="AG352" t="b">
        <f>IF(S352&gt;0,IF(group!$AJ$38&gt;0,ABS(AB352/S352-group!$AJ$38/S2)&lt;=0.000000000001*MAX(ABS(AB352/S352),ABS(group!$AJ$38/S2)),TRUE),AB352=0)</f>
        <v>1</v>
      </c>
    </row>
    <row r="353" spans="1:33" x14ac:dyDescent="0.35">
      <c r="A353">
        <v>351</v>
      </c>
      <c r="B353">
        <f>'REC-21'!U353+'REC-22'!U353</f>
        <v>20742.464238514956</v>
      </c>
      <c r="C353">
        <f>'REC-21'!Y353+'REC-22'!Y353</f>
        <v>1865.420778853601</v>
      </c>
      <c r="D353">
        <f t="shared" si="90"/>
        <v>22607.885017368557</v>
      </c>
      <c r="E353">
        <f>'REC-21'!T353+'REC-22'!T353</f>
        <v>1329.4227698245704</v>
      </c>
      <c r="F353">
        <f>'OLD-21'!U353+'OLD-22'!U353</f>
        <v>9863.4935321209323</v>
      </c>
      <c r="G353">
        <f>'OLD-21'!Y353+'OLD-22'!Y353</f>
        <v>943.8709504634478</v>
      </c>
      <c r="H353">
        <f t="shared" si="91"/>
        <v>10807.36448258438</v>
      </c>
      <c r="I353">
        <f>'OLD-21'!T353+'OLD-22'!T353</f>
        <v>702.85853781922049</v>
      </c>
      <c r="J353">
        <f>'NEW-21'!U353+'NEW-22'!U353</f>
        <v>12956.247054090669</v>
      </c>
      <c r="K353">
        <f>'NEW-21'!Y353+'NEW-22'!Y353</f>
        <v>1209.4633247124814</v>
      </c>
      <c r="L353">
        <f t="shared" si="92"/>
        <v>14165.710378803151</v>
      </c>
      <c r="M353">
        <f>'NEW-21'!T353+'NEW-22'!T353</f>
        <v>876.54682725526561</v>
      </c>
      <c r="N353">
        <f>'CUR-21'!U353+'CUR-22'!U353</f>
        <v>14454.918374824338</v>
      </c>
      <c r="O353">
        <f>'CUR-21'!Y353+'CUR-22'!Y353</f>
        <v>1345.6184607949904</v>
      </c>
      <c r="P353">
        <f t="shared" si="93"/>
        <v>15800.536835619328</v>
      </c>
      <c r="Q353">
        <f>'CUR-21'!T353+'CUR-22'!T353</f>
        <v>974.37219115608559</v>
      </c>
      <c r="R353">
        <f t="shared" si="96"/>
        <v>974.37219115608559</v>
      </c>
      <c r="S353">
        <f t="shared" si="94"/>
        <v>15800.536835619328</v>
      </c>
      <c r="T353">
        <f t="shared" si="97"/>
        <v>0.99613431982401435</v>
      </c>
      <c r="U353">
        <f t="shared" si="98"/>
        <v>3.8806816501097963E-3</v>
      </c>
      <c r="V353">
        <f t="shared" si="95"/>
        <v>14400.385393338172</v>
      </c>
      <c r="W353">
        <f t="shared" si="99"/>
        <v>0</v>
      </c>
      <c r="X353">
        <f t="shared" si="100"/>
        <v>0</v>
      </c>
      <c r="Y353">
        <f t="shared" si="101"/>
        <v>15374.757584494258</v>
      </c>
      <c r="Z353">
        <f t="shared" si="102"/>
        <v>0</v>
      </c>
      <c r="AA353">
        <f t="shared" si="103"/>
        <v>0</v>
      </c>
      <c r="AB353">
        <f t="shared" si="104"/>
        <v>88.636818565984953</v>
      </c>
      <c r="AC353">
        <f t="shared" si="105"/>
        <v>5.6249431244223302</v>
      </c>
      <c r="AD353" t="b">
        <f t="shared" si="106"/>
        <v>1</v>
      </c>
      <c r="AE353" t="b">
        <f>AND(ABS(AA353-(AA352+W353-Z353))&lt;=0.000000000001*(AA352+ABS(W353)+Z353),IF(A353&gt;group!$AJ$65,AA353=0,TRUE))</f>
        <v>1</v>
      </c>
      <c r="AF353" t="b">
        <f t="shared" si="107"/>
        <v>1</v>
      </c>
      <c r="AG353" t="b">
        <f>IF(S353&gt;0,IF(group!$AJ$38&gt;0,ABS(AB353/S353-group!$AJ$38/S2)&lt;=0.000000000001*MAX(ABS(AB353/S353),ABS(group!$AJ$38/S2)),TRUE),AB353=0)</f>
        <v>1</v>
      </c>
    </row>
    <row r="354" spans="1:33" x14ac:dyDescent="0.35">
      <c r="A354">
        <v>352</v>
      </c>
      <c r="B354">
        <f>'REC-21'!U354+'REC-22'!U354</f>
        <v>19545.288455943479</v>
      </c>
      <c r="C354">
        <f>'REC-21'!Y354+'REC-22'!Y354</f>
        <v>1765.9869289367193</v>
      </c>
      <c r="D354">
        <f t="shared" si="90"/>
        <v>21311.275384880199</v>
      </c>
      <c r="E354">
        <f>'REC-21'!T354+'REC-22'!T354</f>
        <v>1261.1033644922741</v>
      </c>
      <c r="F354">
        <f>'OLD-21'!U354+'OLD-22'!U354</f>
        <v>9231.3827481608168</v>
      </c>
      <c r="G354">
        <f>'OLD-21'!Y354+'OLD-22'!Y354</f>
        <v>887.15277444058756</v>
      </c>
      <c r="H354">
        <f t="shared" si="91"/>
        <v>10118.535522601403</v>
      </c>
      <c r="I354">
        <f>'OLD-21'!T354+'OLD-22'!T354</f>
        <v>661.80385622995061</v>
      </c>
      <c r="J354">
        <f>'NEW-21'!U354+'NEW-22'!U354</f>
        <v>12167.414975932454</v>
      </c>
      <c r="K354">
        <f>'NEW-21'!Y354+'NEW-22'!Y354</f>
        <v>1140.5066984917196</v>
      </c>
      <c r="L354">
        <f t="shared" si="92"/>
        <v>13307.921674424173</v>
      </c>
      <c r="M354">
        <f>'NEW-21'!T354+'NEW-22'!T354</f>
        <v>828.06385625541247</v>
      </c>
      <c r="N354">
        <f>'CUR-21'!U354+'CUR-22'!U354</f>
        <v>13583.478786359203</v>
      </c>
      <c r="O354">
        <f>'CUR-21'!Y354+'CUR-22'!Y354</f>
        <v>1269.6831234409578</v>
      </c>
      <c r="P354">
        <f t="shared" si="93"/>
        <v>14853.161909800161</v>
      </c>
      <c r="Q354">
        <f>'CUR-21'!T354+'CUR-22'!T354</f>
        <v>920.72893355252859</v>
      </c>
      <c r="R354">
        <f t="shared" si="96"/>
        <v>920.72893355252859</v>
      </c>
      <c r="S354">
        <f t="shared" si="94"/>
        <v>14853.161909800161</v>
      </c>
      <c r="T354">
        <f t="shared" si="97"/>
        <v>0.99613483627302468</v>
      </c>
      <c r="U354">
        <f t="shared" si="98"/>
        <v>3.8801611852432583E-3</v>
      </c>
      <c r="V354">
        <f t="shared" si="95"/>
        <v>13531.959699571318</v>
      </c>
      <c r="W354">
        <f t="shared" si="99"/>
        <v>0</v>
      </c>
      <c r="X354">
        <f t="shared" si="100"/>
        <v>0</v>
      </c>
      <c r="Y354">
        <f t="shared" si="101"/>
        <v>14452.688633123847</v>
      </c>
      <c r="Z354">
        <f t="shared" si="102"/>
        <v>0</v>
      </c>
      <c r="AA354">
        <f t="shared" si="103"/>
        <v>0</v>
      </c>
      <c r="AB354">
        <f t="shared" si="104"/>
        <v>83.322296642622376</v>
      </c>
      <c r="AC354">
        <f t="shared" si="105"/>
        <v>5.3145219233625767</v>
      </c>
      <c r="AD354" t="b">
        <f t="shared" si="106"/>
        <v>1</v>
      </c>
      <c r="AE354" t="b">
        <f>AND(ABS(AA354-(AA353+W354-Z354))&lt;=0.000000000001*(AA353+ABS(W354)+Z354),IF(A354&gt;group!$AJ$65,AA354=0,TRUE))</f>
        <v>1</v>
      </c>
      <c r="AF354" t="b">
        <f t="shared" si="107"/>
        <v>1</v>
      </c>
      <c r="AG354" t="b">
        <f>IF(S354&gt;0,IF(group!$AJ$38&gt;0,ABS(AB354/S354-group!$AJ$38/S2)&lt;=0.000000000001*MAX(ABS(AB354/S354),ABS(group!$AJ$38/S2)),TRUE),AB354=0)</f>
        <v>1</v>
      </c>
    </row>
    <row r="355" spans="1:33" x14ac:dyDescent="0.35">
      <c r="A355">
        <v>353</v>
      </c>
      <c r="B355">
        <f>'REC-21'!U355+'REC-22'!U355</f>
        <v>18409.09979859391</v>
      </c>
      <c r="C355">
        <f>'REC-21'!Y355+'REC-22'!Y355</f>
        <v>1672.381575269646</v>
      </c>
      <c r="D355">
        <f t="shared" si="90"/>
        <v>20081.481373863557</v>
      </c>
      <c r="E355">
        <f>'REC-21'!T355+'REC-22'!T355</f>
        <v>1196.3191345002633</v>
      </c>
      <c r="F355">
        <f>'OLD-21'!U355+'OLD-22'!U355</f>
        <v>8635.9608111788348</v>
      </c>
      <c r="G355">
        <f>'OLD-21'!Y355+'OLD-22'!Y355</f>
        <v>834.12049141254784</v>
      </c>
      <c r="H355">
        <f t="shared" si="91"/>
        <v>9470.0813025913831</v>
      </c>
      <c r="I355">
        <f>'OLD-21'!T355+'OLD-22'!T355</f>
        <v>623.16204532923848</v>
      </c>
      <c r="J355">
        <f>'NEW-21'!U355+'NEW-22'!U355</f>
        <v>11421.915349671532</v>
      </c>
      <c r="K355">
        <f>'NEW-21'!Y355+'NEW-22'!Y355</f>
        <v>1075.80762099925</v>
      </c>
      <c r="L355">
        <f t="shared" si="92"/>
        <v>12497.722970670782</v>
      </c>
      <c r="M355">
        <f>'NEW-21'!T355+'NEW-22'!T355</f>
        <v>782.27898803737367</v>
      </c>
      <c r="N355">
        <f>'CUR-21'!U355+'CUR-22'!U355</f>
        <v>12759.668680829238</v>
      </c>
      <c r="O355">
        <f>'CUR-21'!Y355+'CUR-22'!Y355</f>
        <v>1198.3891378263879</v>
      </c>
      <c r="P355">
        <f t="shared" si="93"/>
        <v>13958.057818655627</v>
      </c>
      <c r="Q355">
        <f>'CUR-21'!T355+'CUR-22'!T355</f>
        <v>870.05598377833724</v>
      </c>
      <c r="R355">
        <f t="shared" si="96"/>
        <v>870.05598377833724</v>
      </c>
      <c r="S355">
        <f t="shared" si="94"/>
        <v>13958.057818655627</v>
      </c>
      <c r="T355">
        <f t="shared" si="97"/>
        <v>0.99613535260041897</v>
      </c>
      <c r="U355">
        <f t="shared" si="98"/>
        <v>3.8796408434780272E-3</v>
      </c>
      <c r="V355">
        <f t="shared" si="95"/>
        <v>12711.027354604959</v>
      </c>
      <c r="W355">
        <f t="shared" si="99"/>
        <v>0</v>
      </c>
      <c r="X355">
        <f t="shared" si="100"/>
        <v>0</v>
      </c>
      <c r="Y355">
        <f t="shared" si="101"/>
        <v>13581.083338383296</v>
      </c>
      <c r="Z355">
        <f t="shared" si="102"/>
        <v>0</v>
      </c>
      <c r="AA355">
        <f t="shared" si="103"/>
        <v>0</v>
      </c>
      <c r="AB355">
        <f t="shared" si="104"/>
        <v>78.301000230364167</v>
      </c>
      <c r="AC355">
        <f t="shared" si="105"/>
        <v>5.0212964122582093</v>
      </c>
      <c r="AD355" t="b">
        <f t="shared" si="106"/>
        <v>1</v>
      </c>
      <c r="AE355" t="b">
        <f>AND(ABS(AA355-(AA354+W355-Z355))&lt;=0.000000000001*(AA354+ABS(W355)+Z355),IF(A355&gt;group!$AJ$65,AA355=0,TRUE))</f>
        <v>1</v>
      </c>
      <c r="AF355" t="b">
        <f t="shared" si="107"/>
        <v>1</v>
      </c>
      <c r="AG355" t="b">
        <f>IF(S355&gt;0,IF(group!$AJ$38&gt;0,ABS(AB355/S355-group!$AJ$38/S2)&lt;=0.000000000001*MAX(ABS(AB355/S355),ABS(group!$AJ$38/S2)),TRUE),AB355=0)</f>
        <v>1</v>
      </c>
    </row>
    <row r="356" spans="1:33" x14ac:dyDescent="0.35">
      <c r="A356">
        <v>354</v>
      </c>
      <c r="B356">
        <f>'REC-21'!U356+'REC-22'!U356</f>
        <v>17330.741254194254</v>
      </c>
      <c r="C356">
        <f>'REC-21'!Y356+'REC-22'!Y356</f>
        <v>1584.3040768803644</v>
      </c>
      <c r="D356">
        <f t="shared" si="90"/>
        <v>18915.04533107462</v>
      </c>
      <c r="E356">
        <f>'REC-21'!T356+'REC-22'!T356</f>
        <v>1134.8858137091115</v>
      </c>
      <c r="F356">
        <f>'OLD-21'!U356+'OLD-22'!U356</f>
        <v>8075.0711683719146</v>
      </c>
      <c r="G356">
        <f>'OLD-21'!Y356+'OLD-22'!Y356</f>
        <v>784.55742081572612</v>
      </c>
      <c r="H356">
        <f t="shared" si="91"/>
        <v>8859.6285891876414</v>
      </c>
      <c r="I356">
        <f>'OLD-21'!T356+'OLD-22'!T356</f>
        <v>586.79035289732633</v>
      </c>
      <c r="J356">
        <f>'NEW-21'!U356+'NEW-22'!U356</f>
        <v>10717.336227470159</v>
      </c>
      <c r="K356">
        <f>'NEW-21'!Y356+'NEW-22'!Y356</f>
        <v>1015.129393798076</v>
      </c>
      <c r="L356">
        <f t="shared" si="92"/>
        <v>11732.465621268235</v>
      </c>
      <c r="M356">
        <f>'NEW-21'!T356+'NEW-22'!T356</f>
        <v>739.04108940385834</v>
      </c>
      <c r="N356">
        <f>'CUR-21'!U356+'CUR-22'!U356</f>
        <v>11980.849941725177</v>
      </c>
      <c r="O356">
        <f>'CUR-21'!Y356+'CUR-22'!Y356</f>
        <v>1131.4801514099299</v>
      </c>
      <c r="P356">
        <f t="shared" si="93"/>
        <v>13112.330093135108</v>
      </c>
      <c r="Q356">
        <f>'CUR-21'!T356+'CUR-22'!T356</f>
        <v>822.18784982369698</v>
      </c>
      <c r="R356">
        <f t="shared" si="96"/>
        <v>822.18784982369698</v>
      </c>
      <c r="S356">
        <f t="shared" si="94"/>
        <v>13112.330093135108</v>
      </c>
      <c r="T356">
        <f t="shared" si="97"/>
        <v>0.9961358687726517</v>
      </c>
      <c r="U356">
        <f t="shared" si="98"/>
        <v>3.87912065861995E-3</v>
      </c>
      <c r="V356">
        <f t="shared" si="95"/>
        <v>11934.957747711276</v>
      </c>
      <c r="W356">
        <f t="shared" si="99"/>
        <v>0</v>
      </c>
      <c r="X356">
        <f t="shared" si="100"/>
        <v>0</v>
      </c>
      <c r="Y356">
        <f t="shared" si="101"/>
        <v>12757.145597534973</v>
      </c>
      <c r="Z356">
        <f t="shared" si="102"/>
        <v>0</v>
      </c>
      <c r="AA356">
        <f t="shared" si="103"/>
        <v>0</v>
      </c>
      <c r="AB356">
        <f t="shared" si="104"/>
        <v>73.556692125958733</v>
      </c>
      <c r="AC356">
        <f t="shared" si="105"/>
        <v>4.7443081044054338</v>
      </c>
      <c r="AD356" t="b">
        <f t="shared" si="106"/>
        <v>1</v>
      </c>
      <c r="AE356" t="b">
        <f>AND(ABS(AA356-(AA355+W356-Z356))&lt;=0.000000000001*(AA355+ABS(W356)+Z356),IF(A356&gt;group!$AJ$65,AA356=0,TRUE))</f>
        <v>1</v>
      </c>
      <c r="AF356" t="b">
        <f t="shared" si="107"/>
        <v>1</v>
      </c>
      <c r="AG356" t="b">
        <f>IF(S356&gt;0,IF(group!$AJ$38&gt;0,ABS(AB356/S356-group!$AJ$38/S2)&lt;=0.000000000001*MAX(ABS(AB356/S356),ABS(group!$AJ$38/S2)),TRUE),AB356=0)</f>
        <v>1</v>
      </c>
    </row>
    <row r="357" spans="1:33" x14ac:dyDescent="0.35">
      <c r="A357">
        <v>355</v>
      </c>
      <c r="B357">
        <f>'REC-21'!U357+'REC-22'!U357</f>
        <v>16307.220328917467</v>
      </c>
      <c r="C357">
        <f>'REC-21'!Y357+'REC-22'!Y357</f>
        <v>1501.4695113532218</v>
      </c>
      <c r="D357">
        <f t="shared" si="90"/>
        <v>17808.68984027069</v>
      </c>
      <c r="E357">
        <f>'REC-21'!T357+'REC-22'!T357</f>
        <v>1076.6288141245755</v>
      </c>
      <c r="F357">
        <f>'OLD-21'!U357+'OLD-22'!U357</f>
        <v>7546.6848215695009</v>
      </c>
      <c r="G357">
        <f>'OLD-21'!Y357+'OLD-22'!Y357</f>
        <v>738.25973995345112</v>
      </c>
      <c r="H357">
        <f t="shared" si="91"/>
        <v>8284.9445615229524</v>
      </c>
      <c r="I357">
        <f>'OLD-21'!T357+'OLD-22'!T357</f>
        <v>552.55453191318736</v>
      </c>
      <c r="J357">
        <f>'NEW-21'!U357+'NEW-22'!U357</f>
        <v>10051.400732488311</v>
      </c>
      <c r="K357">
        <f>'NEW-21'!Y357+'NEW-22'!Y357</f>
        <v>958.24861411563393</v>
      </c>
      <c r="L357">
        <f t="shared" si="92"/>
        <v>11009.649346603945</v>
      </c>
      <c r="M357">
        <f>'NEW-21'!T357+'NEW-22'!T357</f>
        <v>698.2075511501846</v>
      </c>
      <c r="N357">
        <f>'CUR-21'!U357+'CUR-22'!U357</f>
        <v>11244.531403428893</v>
      </c>
      <c r="O357">
        <f>'CUR-21'!Y357+'CUR-22'!Y357</f>
        <v>1068.714134706423</v>
      </c>
      <c r="P357">
        <f t="shared" si="93"/>
        <v>12313.245538135316</v>
      </c>
      <c r="Q357">
        <f>'CUR-21'!T357+'CUR-22'!T357</f>
        <v>776.96832109856553</v>
      </c>
      <c r="R357">
        <f t="shared" si="96"/>
        <v>776.96832109856553</v>
      </c>
      <c r="S357">
        <f t="shared" si="94"/>
        <v>12313.245538135316</v>
      </c>
      <c r="T357">
        <f t="shared" si="97"/>
        <v>0.99613638475674482</v>
      </c>
      <c r="U357">
        <f t="shared" si="98"/>
        <v>3.8786006639026649E-3</v>
      </c>
      <c r="V357">
        <f t="shared" si="95"/>
        <v>11201.26681181059</v>
      </c>
      <c r="W357">
        <f t="shared" si="99"/>
        <v>0</v>
      </c>
      <c r="X357">
        <f t="shared" si="100"/>
        <v>0</v>
      </c>
      <c r="Y357">
        <f t="shared" si="101"/>
        <v>11978.235132909156</v>
      </c>
      <c r="Z357">
        <f t="shared" si="102"/>
        <v>0</v>
      </c>
      <c r="AA357">
        <f t="shared" si="103"/>
        <v>0</v>
      </c>
      <c r="AB357">
        <f t="shared" si="104"/>
        <v>69.074039830200761</v>
      </c>
      <c r="AC357">
        <f t="shared" si="105"/>
        <v>4.4826522957579726</v>
      </c>
      <c r="AD357" t="b">
        <f t="shared" si="106"/>
        <v>1</v>
      </c>
      <c r="AE357" t="b">
        <f>AND(ABS(AA357-(AA356+W357-Z357))&lt;=0.000000000001*(AA356+ABS(W357)+Z357),IF(A357&gt;group!$AJ$65,AA357=0,TRUE))</f>
        <v>1</v>
      </c>
      <c r="AF357" t="b">
        <f t="shared" si="107"/>
        <v>1</v>
      </c>
      <c r="AG357" t="b">
        <f>IF(S357&gt;0,IF(group!$AJ$38&gt;0,ABS(AB357/S357-group!$AJ$38/S2)&lt;=0.000000000001*MAX(ABS(AB357/S357),ABS(group!$AJ$38/S2)),TRUE),AB357=0)</f>
        <v>1</v>
      </c>
    </row>
    <row r="358" spans="1:33" x14ac:dyDescent="0.35">
      <c r="A358">
        <v>356</v>
      </c>
      <c r="B358">
        <f>'REC-21'!U358+'REC-22'!U358</f>
        <v>15335.700407739743</v>
      </c>
      <c r="C358">
        <f>'REC-21'!Y358+'REC-22'!Y358</f>
        <v>1423.6078469757517</v>
      </c>
      <c r="D358">
        <f t="shared" si="90"/>
        <v>16759.308254715495</v>
      </c>
      <c r="E358">
        <f>'REC-21'!T358+'REC-22'!T358</f>
        <v>1021.3827135680449</v>
      </c>
      <c r="F358">
        <f>'OLD-21'!U358+'OLD-22'!U358</f>
        <v>7048.8927291890177</v>
      </c>
      <c r="G358">
        <f>'OLD-21'!Y358+'OLD-22'!Y358</f>
        <v>695.03571570713996</v>
      </c>
      <c r="H358">
        <f t="shared" si="91"/>
        <v>7743.928444896158</v>
      </c>
      <c r="I358">
        <f>'OLD-21'!T358+'OLD-22'!T358</f>
        <v>520.32833007334307</v>
      </c>
      <c r="J358">
        <f>'NEW-21'!U358+'NEW-22'!U358</f>
        <v>9421.9594423280505</v>
      </c>
      <c r="K358">
        <f>'NEW-21'!Y358+'NEW-22'!Y358</f>
        <v>904.9544229921446</v>
      </c>
      <c r="L358">
        <f t="shared" si="92"/>
        <v>10326.913865320195</v>
      </c>
      <c r="M358">
        <f>'NEW-21'!T358+'NEW-22'!T358</f>
        <v>659.64380386627818</v>
      </c>
      <c r="N358">
        <f>'CUR-21'!U358+'CUR-22'!U358</f>
        <v>10548.360610949574</v>
      </c>
      <c r="O358">
        <f>'CUR-21'!Y358+'CUR-22'!Y358</f>
        <v>1009.8625759058361</v>
      </c>
      <c r="P358">
        <f t="shared" si="93"/>
        <v>11558.22318685541</v>
      </c>
      <c r="Q358">
        <f>'CUR-21'!T358+'CUR-22'!T358</f>
        <v>734.2499442803994</v>
      </c>
      <c r="R358">
        <f t="shared" si="96"/>
        <v>734.2499442803994</v>
      </c>
      <c r="S358">
        <f t="shared" si="94"/>
        <v>11558.22318685541</v>
      </c>
      <c r="T358">
        <f t="shared" si="97"/>
        <v>0.99613690052027637</v>
      </c>
      <c r="U358">
        <f t="shared" si="98"/>
        <v>3.8780808919998133E-3</v>
      </c>
      <c r="V358">
        <f t="shared" si="95"/>
        <v>10507.608805640399</v>
      </c>
      <c r="W358">
        <f t="shared" si="99"/>
        <v>0</v>
      </c>
      <c r="X358">
        <f t="shared" si="100"/>
        <v>0</v>
      </c>
      <c r="Y358">
        <f t="shared" si="101"/>
        <v>11241.858749920799</v>
      </c>
      <c r="Z358">
        <f t="shared" si="102"/>
        <v>0</v>
      </c>
      <c r="AA358">
        <f t="shared" si="103"/>
        <v>0</v>
      </c>
      <c r="AB358">
        <f t="shared" si="104"/>
        <v>64.838564804263939</v>
      </c>
      <c r="AC358">
        <f t="shared" si="105"/>
        <v>4.2354750259368217</v>
      </c>
      <c r="AD358" t="b">
        <f t="shared" si="106"/>
        <v>1</v>
      </c>
      <c r="AE358" t="b">
        <f>AND(ABS(AA358-(AA357+W358-Z358))&lt;=0.000000000001*(AA357+ABS(W358)+Z358),IF(A358&gt;group!$AJ$65,AA358=0,TRUE))</f>
        <v>1</v>
      </c>
      <c r="AF358" t="b">
        <f t="shared" si="107"/>
        <v>1</v>
      </c>
      <c r="AG358" t="b">
        <f>IF(S358&gt;0,IF(group!$AJ$38&gt;0,ABS(AB358/S358-group!$AJ$38/S2)&lt;=0.000000000001*MAX(ABS(AB358/S358),ABS(group!$AJ$38/S2)),TRUE),AB358=0)</f>
        <v>1</v>
      </c>
    </row>
    <row r="359" spans="1:33" x14ac:dyDescent="0.35">
      <c r="A359">
        <v>357</v>
      </c>
      <c r="B359">
        <f>'REC-21'!U359+'REC-22'!U359</f>
        <v>14413.492572096295</v>
      </c>
      <c r="C359">
        <f>'REC-21'!Y359+'REC-22'!Y359</f>
        <v>1346.0867742955443</v>
      </c>
      <c r="D359">
        <f t="shared" si="90"/>
        <v>15759.579346391838</v>
      </c>
      <c r="E359">
        <f>'REC-21'!T359+'REC-22'!T359</f>
        <v>968.9907706848478</v>
      </c>
      <c r="F359">
        <f>'OLD-21'!U359+'OLD-22'!U359</f>
        <v>6579.8986641306974</v>
      </c>
      <c r="G359">
        <f>'OLD-21'!Y359+'OLD-22'!Y359</f>
        <v>652.49758570082929</v>
      </c>
      <c r="H359">
        <f t="shared" si="91"/>
        <v>7232.3962498315268</v>
      </c>
      <c r="I359">
        <f>'OLD-21'!T359+'OLD-22'!T359</f>
        <v>489.99301018287235</v>
      </c>
      <c r="J359">
        <f>'NEW-21'!U359+'NEW-22'!U359</f>
        <v>8826.9832050507248</v>
      </c>
      <c r="K359">
        <f>'NEW-21'!Y359+'NEW-22'!Y359</f>
        <v>852.26733921038476</v>
      </c>
      <c r="L359">
        <f t="shared" si="92"/>
        <v>9679.2505442611091</v>
      </c>
      <c r="M359">
        <f>'NEW-21'!T359+'NEW-22'!T359</f>
        <v>623.22286144465761</v>
      </c>
      <c r="N359">
        <f>'CUR-21'!U359+'CUR-22'!U359</f>
        <v>9890.1160449525978</v>
      </c>
      <c r="O359">
        <f>'CUR-21'!Y359+'CUR-22'!Y359</f>
        <v>951.93755735993852</v>
      </c>
      <c r="P359">
        <f t="shared" si="93"/>
        <v>10842.053602312537</v>
      </c>
      <c r="Q359">
        <f>'CUR-21'!T359+'CUR-22'!T359</f>
        <v>693.89352897545427</v>
      </c>
      <c r="R359">
        <f t="shared" si="96"/>
        <v>693.89352897545427</v>
      </c>
      <c r="S359">
        <f t="shared" si="94"/>
        <v>10842.053602312537</v>
      </c>
      <c r="T359">
        <f t="shared" si="97"/>
        <v>0.99613741603137607</v>
      </c>
      <c r="U359">
        <f t="shared" si="98"/>
        <v>3.8775613750283711E-3</v>
      </c>
      <c r="V359">
        <f t="shared" si="95"/>
        <v>9851.7685599672677</v>
      </c>
      <c r="W359">
        <f t="shared" si="99"/>
        <v>0</v>
      </c>
      <c r="X359">
        <f t="shared" si="100"/>
        <v>0</v>
      </c>
      <c r="Y359">
        <f t="shared" si="101"/>
        <v>10545.662088942721</v>
      </c>
      <c r="Z359">
        <f t="shared" si="102"/>
        <v>0</v>
      </c>
      <c r="AA359">
        <f t="shared" si="103"/>
        <v>0</v>
      </c>
      <c r="AB359">
        <f t="shared" si="104"/>
        <v>60.821043489133551</v>
      </c>
      <c r="AC359">
        <f t="shared" si="105"/>
        <v>4.0175213151303879</v>
      </c>
      <c r="AD359" t="b">
        <f t="shared" si="106"/>
        <v>1</v>
      </c>
      <c r="AE359" t="b">
        <f>AND(ABS(AA359-(AA358+W359-Z359))&lt;=0.000000000001*(AA358+ABS(W359)+Z359),IF(A359&gt;group!$AJ$65,AA359=0,TRUE))</f>
        <v>1</v>
      </c>
      <c r="AF359" t="b">
        <f t="shared" si="107"/>
        <v>1</v>
      </c>
      <c r="AG359" t="b">
        <f>IF(S359&gt;0,IF(group!$AJ$38&gt;0,ABS(AB359/S359-group!$AJ$38/S2)&lt;=0.000000000001*MAX(ABS(AB359/S359),ABS(group!$AJ$38/S2)),TRUE),AB359=0)</f>
        <v>1</v>
      </c>
    </row>
    <row r="360" spans="1:33" x14ac:dyDescent="0.35">
      <c r="A360">
        <v>358</v>
      </c>
      <c r="B360">
        <f>'REC-21'!U360+'REC-22'!U360</f>
        <v>13540.221801428301</v>
      </c>
      <c r="C360">
        <f>'REC-21'!Y360+'REC-22'!Y360</f>
        <v>1273.3547349521859</v>
      </c>
      <c r="D360">
        <f t="shared" si="90"/>
        <v>14813.576536380486</v>
      </c>
      <c r="E360">
        <f>'REC-21'!T360+'REC-22'!T360</f>
        <v>917.16099575401233</v>
      </c>
      <c r="F360">
        <f>'OLD-21'!U360+'OLD-22'!U360</f>
        <v>6139.1188844842527</v>
      </c>
      <c r="G360">
        <f>'OLD-21'!Y360+'OLD-22'!Y360</f>
        <v>612.8634680256381</v>
      </c>
      <c r="H360">
        <f t="shared" si="91"/>
        <v>6751.9823525098909</v>
      </c>
      <c r="I360">
        <f>'OLD-21'!T360+'OLD-22'!T360</f>
        <v>460.34638089396128</v>
      </c>
      <c r="J360">
        <f>'NEW-21'!U360+'NEW-22'!U360</f>
        <v>8265.9393745639518</v>
      </c>
      <c r="K360">
        <f>'NEW-21'!Y360+'NEW-22'!Y360</f>
        <v>802.99301912993678</v>
      </c>
      <c r="L360">
        <f t="shared" si="92"/>
        <v>9068.932393693889</v>
      </c>
      <c r="M360">
        <f>'NEW-21'!T360+'NEW-22'!T360</f>
        <v>587.46210534313377</v>
      </c>
      <c r="N360">
        <f>'CUR-21'!U360+'CUR-22'!U360</f>
        <v>9269.085737406107</v>
      </c>
      <c r="O360">
        <f>'CUR-21'!Y360+'CUR-22'!Y360</f>
        <v>897.71877463453416</v>
      </c>
      <c r="P360">
        <f t="shared" si="93"/>
        <v>10166.80451204064</v>
      </c>
      <c r="Q360">
        <f>'CUR-21'!T360+'CUR-22'!T360</f>
        <v>654.40489613121031</v>
      </c>
      <c r="R360">
        <f t="shared" si="96"/>
        <v>654.40489613121031</v>
      </c>
      <c r="S360">
        <f t="shared" si="94"/>
        <v>10166.80451204064</v>
      </c>
      <c r="T360">
        <f t="shared" si="97"/>
        <v>0.9961379312587183</v>
      </c>
      <c r="U360">
        <f t="shared" si="98"/>
        <v>3.8770421445568637E-3</v>
      </c>
      <c r="V360">
        <f t="shared" si="95"/>
        <v>9233.0222303795654</v>
      </c>
      <c r="W360">
        <f t="shared" si="99"/>
        <v>0</v>
      </c>
      <c r="X360">
        <f t="shared" si="100"/>
        <v>0</v>
      </c>
      <c r="Y360">
        <f t="shared" si="101"/>
        <v>9887.4271265107764</v>
      </c>
      <c r="Z360">
        <f t="shared" si="102"/>
        <v>0</v>
      </c>
      <c r="AA360">
        <f t="shared" si="103"/>
        <v>0</v>
      </c>
      <c r="AB360">
        <f t="shared" si="104"/>
        <v>57.033075287549948</v>
      </c>
      <c r="AC360">
        <f t="shared" si="105"/>
        <v>3.7879682015836025</v>
      </c>
      <c r="AD360" t="b">
        <f t="shared" si="106"/>
        <v>1</v>
      </c>
      <c r="AE360" t="b">
        <f>AND(ABS(AA360-(AA359+W360-Z360))&lt;=0.000000000001*(AA359+ABS(W360)+Z360),IF(A360&gt;group!$AJ$65,AA360=0,TRUE))</f>
        <v>1</v>
      </c>
      <c r="AF360" t="b">
        <f t="shared" si="107"/>
        <v>1</v>
      </c>
      <c r="AG360" t="b">
        <f>IF(S360&gt;0,IF(group!$AJ$38&gt;0,ABS(AB360/S360-group!$AJ$38/S2)&lt;=0.000000000001*MAX(ABS(AB360/S360),ABS(group!$AJ$38/S2)),TRUE),AB360=0)</f>
        <v>1</v>
      </c>
    </row>
    <row r="361" spans="1:33" x14ac:dyDescent="0.35">
      <c r="A361">
        <v>359</v>
      </c>
      <c r="B361">
        <f>'REC-21'!U361+'REC-22'!U361</f>
        <v>12713.208444605403</v>
      </c>
      <c r="C361">
        <f>'REC-21'!Y361+'REC-22'!Y361</f>
        <v>1205.1485112519579</v>
      </c>
      <c r="D361">
        <f t="shared" si="90"/>
        <v>13918.356955857362</v>
      </c>
      <c r="E361">
        <f>'REC-21'!T361+'REC-22'!T361</f>
        <v>868.1638588067874</v>
      </c>
      <c r="F361">
        <f>'OLD-21'!U361+'OLD-22'!U361</f>
        <v>5724.8092735412702</v>
      </c>
      <c r="G361">
        <f>'OLD-21'!Y361+'OLD-22'!Y361</f>
        <v>575.95243858597235</v>
      </c>
      <c r="H361">
        <f t="shared" si="91"/>
        <v>6300.7617121272424</v>
      </c>
      <c r="I361">
        <f>'OLD-21'!T361+'OLD-22'!T361</f>
        <v>432.52963789890111</v>
      </c>
      <c r="J361">
        <f>'NEW-21'!U361+'NEW-22'!U361</f>
        <v>7736.8391530117951</v>
      </c>
      <c r="K361">
        <f>'NEW-21'!Y361+'NEW-22'!Y361</f>
        <v>756.93024060999517</v>
      </c>
      <c r="L361">
        <f t="shared" si="92"/>
        <v>8493.7693936217911</v>
      </c>
      <c r="M361">
        <f>'NEW-21'!T361+'NEW-22'!T361</f>
        <v>553.79400965109255</v>
      </c>
      <c r="N361">
        <f>'CUR-21'!U361+'CUR-22'!U361</f>
        <v>8683.1084303112184</v>
      </c>
      <c r="O361">
        <f>'CUR-21'!Y361+'CUR-22'!Y361</f>
        <v>846.99009711492602</v>
      </c>
      <c r="P361">
        <f t="shared" si="93"/>
        <v>9530.0985274261438</v>
      </c>
      <c r="Q361">
        <f>'CUR-21'!T361+'CUR-22'!T361</f>
        <v>617.20556914348492</v>
      </c>
      <c r="R361">
        <f t="shared" si="96"/>
        <v>617.20556914348492</v>
      </c>
      <c r="S361">
        <f t="shared" si="94"/>
        <v>9530.0985274261438</v>
      </c>
      <c r="T361">
        <f t="shared" si="97"/>
        <v>0.99613844617151359</v>
      </c>
      <c r="U361">
        <f t="shared" si="98"/>
        <v>3.8765232316126941E-3</v>
      </c>
      <c r="V361">
        <f t="shared" si="95"/>
        <v>8649.2160746826776</v>
      </c>
      <c r="W361">
        <f t="shared" si="99"/>
        <v>0</v>
      </c>
      <c r="X361">
        <f t="shared" si="100"/>
        <v>0</v>
      </c>
      <c r="Y361">
        <f t="shared" si="101"/>
        <v>9266.4216438261628</v>
      </c>
      <c r="Z361">
        <f t="shared" si="102"/>
        <v>0</v>
      </c>
      <c r="AA361">
        <f t="shared" si="103"/>
        <v>0</v>
      </c>
      <c r="AB361">
        <f t="shared" si="104"/>
        <v>53.461323680292615</v>
      </c>
      <c r="AC361">
        <f t="shared" si="105"/>
        <v>3.5717516072573332</v>
      </c>
      <c r="AD361" t="b">
        <f t="shared" si="106"/>
        <v>1</v>
      </c>
      <c r="AE361" t="b">
        <f>AND(ABS(AA361-(AA360+W361-Z361))&lt;=0.000000000001*(AA360+ABS(W361)+Z361),IF(A361&gt;group!$AJ$65,AA361=0,TRUE))</f>
        <v>1</v>
      </c>
      <c r="AF361" t="b">
        <f t="shared" si="107"/>
        <v>1</v>
      </c>
      <c r="AG361" t="b">
        <f>IF(S361&gt;0,IF(group!$AJ$38&gt;0,ABS(AB361/S361-group!$AJ$38/S2)&lt;=0.000000000001*MAX(ABS(AB361/S361),ABS(group!$AJ$38/S2)),TRUE),AB361=0)</f>
        <v>1</v>
      </c>
    </row>
    <row r="362" spans="1:33" x14ac:dyDescent="0.35">
      <c r="A362">
        <v>360</v>
      </c>
      <c r="B362">
        <f>'REC-21'!U362+'REC-22'!U362</f>
        <v>11929.922973643941</v>
      </c>
      <c r="C362">
        <f>'REC-21'!Y362+'REC-22'!Y362</f>
        <v>1131.6247481106607</v>
      </c>
      <c r="D362">
        <f t="shared" si="90"/>
        <v>13061.547721754601</v>
      </c>
      <c r="E362">
        <f>'REC-21'!T362+'REC-22'!T362</f>
        <v>821.8408844548577</v>
      </c>
      <c r="F362">
        <f>'OLD-21'!U362+'OLD-22'!U362</f>
        <v>5335.3359263728789</v>
      </c>
      <c r="G362">
        <f>'OLD-21'!Y362+'OLD-22'!Y362</f>
        <v>536.95964811314002</v>
      </c>
      <c r="H362">
        <f t="shared" si="91"/>
        <v>5872.2955744860192</v>
      </c>
      <c r="I362">
        <f>'OLD-21'!T362+'OLD-22'!T362</f>
        <v>406.42729268507111</v>
      </c>
      <c r="J362">
        <f>'NEW-21'!U362+'NEW-22'!U362</f>
        <v>7237.8128116747503</v>
      </c>
      <c r="K362">
        <f>'NEW-21'!Y362+'NEW-22'!Y362</f>
        <v>708.43890155636109</v>
      </c>
      <c r="L362">
        <f t="shared" si="92"/>
        <v>7946.2517132311114</v>
      </c>
      <c r="M362">
        <f>'NEW-21'!T362+'NEW-22'!T362</f>
        <v>522.09344109446863</v>
      </c>
      <c r="N362">
        <f>'CUR-21'!U362+'CUR-22'!U362</f>
        <v>8130.1509664064115</v>
      </c>
      <c r="O362">
        <f>'CUR-21'!Y362+'CUR-22'!Y362</f>
        <v>793.25913660770141</v>
      </c>
      <c r="P362">
        <f t="shared" si="93"/>
        <v>8923.4101030141137</v>
      </c>
      <c r="Q362">
        <f>'CUR-21'!T362+'CUR-22'!T362</f>
        <v>582.16004169357939</v>
      </c>
      <c r="R362">
        <f t="shared" si="96"/>
        <v>582.16004169357939</v>
      </c>
      <c r="S362">
        <f t="shared" si="94"/>
        <v>8923.4101030141137</v>
      </c>
      <c r="T362">
        <f t="shared" si="97"/>
        <v>0.99613896073950325</v>
      </c>
      <c r="U362">
        <f t="shared" si="98"/>
        <v>3.8760046666885817E-3</v>
      </c>
      <c r="V362">
        <f t="shared" si="95"/>
        <v>8098.3239798194027</v>
      </c>
      <c r="W362">
        <f t="shared" si="99"/>
        <v>0</v>
      </c>
      <c r="X362">
        <f t="shared" si="100"/>
        <v>0</v>
      </c>
      <c r="Y362">
        <f t="shared" si="101"/>
        <v>8680.4840215129825</v>
      </c>
      <c r="Z362">
        <f t="shared" si="102"/>
        <v>0</v>
      </c>
      <c r="AA362">
        <f t="shared" si="103"/>
        <v>0</v>
      </c>
      <c r="AB362">
        <f t="shared" si="104"/>
        <v>50.057962619833773</v>
      </c>
      <c r="AC362">
        <f t="shared" si="105"/>
        <v>3.4033610604588418</v>
      </c>
      <c r="AD362" t="b">
        <f t="shared" si="106"/>
        <v>1</v>
      </c>
      <c r="AE362" t="b">
        <f>AND(ABS(AA362-(AA361+W362-Z362))&lt;=0.000000000001*(AA361+ABS(W362)+Z362),IF(A362&gt;group!$AJ$65,AA362=0,TRUE))</f>
        <v>1</v>
      </c>
      <c r="AF362" t="b">
        <f t="shared" si="107"/>
        <v>1</v>
      </c>
      <c r="AG362" t="b">
        <f>IF(S362&gt;0,IF(group!$AJ$38&gt;0,ABS(AB362/S362-group!$AJ$38/S2)&lt;=0.000000000001*MAX(ABS(AB362/S362),ABS(group!$AJ$38/S2)),TRUE),AB362=0)</f>
        <v>1</v>
      </c>
    </row>
    <row r="363" spans="1:33" x14ac:dyDescent="0.35">
      <c r="A363">
        <v>361</v>
      </c>
      <c r="B363">
        <f>'REC-21'!U363+'REC-22'!U363</f>
        <v>11177.834079253031</v>
      </c>
      <c r="C363">
        <f>'REC-21'!Y363+'REC-22'!Y363</f>
        <v>1062.8090101563778</v>
      </c>
      <c r="D363">
        <f t="shared" si="90"/>
        <v>12240.643089409408</v>
      </c>
      <c r="E363">
        <f>'REC-21'!T363+'REC-22'!T363</f>
        <v>788.17570004819402</v>
      </c>
      <c r="F363">
        <f>'OLD-21'!U363+'OLD-22'!U363</f>
        <v>4963.8423408299723</v>
      </c>
      <c r="G363">
        <f>'OLD-21'!Y363+'OLD-22'!Y363</f>
        <v>500.71754934327294</v>
      </c>
      <c r="H363">
        <f t="shared" si="91"/>
        <v>5464.5598901732455</v>
      </c>
      <c r="I363">
        <f>'OLD-21'!T363+'OLD-22'!T363</f>
        <v>387.25069040050096</v>
      </c>
      <c r="J363">
        <f>'NEW-21'!U363+'NEW-22'!U363</f>
        <v>6760.1777790334254</v>
      </c>
      <c r="K363">
        <f>'NEW-21'!Y363+'NEW-22'!Y363</f>
        <v>663.18997166847419</v>
      </c>
      <c r="L363">
        <f t="shared" si="92"/>
        <v>7423.3677507018992</v>
      </c>
      <c r="M363">
        <f>'NEW-21'!T363+'NEW-22'!T363</f>
        <v>499.15784519203117</v>
      </c>
      <c r="N363">
        <f>'CUR-21'!U363+'CUR-22'!U363</f>
        <v>7598.1615970612456</v>
      </c>
      <c r="O363">
        <f>'CUR-21'!Y363+'CUR-22'!Y363</f>
        <v>743.08782937557828</v>
      </c>
      <c r="P363">
        <f t="shared" si="93"/>
        <v>8341.2494264368233</v>
      </c>
      <c r="Q363">
        <f>'CUR-21'!T363+'CUR-22'!T363</f>
        <v>559.25650475282919</v>
      </c>
      <c r="R363">
        <f t="shared" si="96"/>
        <v>559.25650475282919</v>
      </c>
      <c r="S363">
        <f t="shared" si="94"/>
        <v>8341.2494264368233</v>
      </c>
      <c r="T363">
        <f t="shared" si="97"/>
        <v>0.99613947493295441</v>
      </c>
      <c r="U363">
        <f t="shared" si="98"/>
        <v>3.8754864797476696E-3</v>
      </c>
      <c r="V363">
        <f t="shared" si="95"/>
        <v>7568.2850291360992</v>
      </c>
      <c r="W363">
        <f t="shared" si="99"/>
        <v>0</v>
      </c>
      <c r="X363">
        <f t="shared" si="100"/>
        <v>0</v>
      </c>
      <c r="Y363">
        <f t="shared" si="101"/>
        <v>8127.5415338889288</v>
      </c>
      <c r="Z363">
        <f t="shared" si="102"/>
        <v>0</v>
      </c>
      <c r="AA363">
        <f t="shared" si="103"/>
        <v>0</v>
      </c>
      <c r="AB363">
        <f t="shared" si="104"/>
        <v>46.792195715654422</v>
      </c>
      <c r="AC363">
        <f t="shared" si="105"/>
        <v>3.2657669041793511</v>
      </c>
      <c r="AD363" t="b">
        <f t="shared" si="106"/>
        <v>1</v>
      </c>
      <c r="AE363" t="b">
        <f>AND(ABS(AA363-(AA362+W363-Z363))&lt;=0.000000000001*(AA362+ABS(W363)+Z363),IF(A363&gt;group!$AJ$65,AA363=0,TRUE))</f>
        <v>1</v>
      </c>
      <c r="AF363" t="b">
        <f t="shared" si="107"/>
        <v>1</v>
      </c>
      <c r="AG363" t="b">
        <f>IF(S363&gt;0,IF(group!$AJ$38&gt;0,ABS(AB363/S363-group!$AJ$38/S2)&lt;=0.000000000001*MAX(ABS(AB363/S363),ABS(group!$AJ$38/S2)),TRUE),AB363=0)</f>
        <v>1</v>
      </c>
    </row>
    <row r="364" spans="1:33" x14ac:dyDescent="0.35">
      <c r="A364">
        <v>362</v>
      </c>
      <c r="B364">
        <f>'REC-21'!U364+'REC-22'!U364</f>
        <v>10469.506468299705</v>
      </c>
      <c r="C364">
        <f>'REC-21'!Y364+'REC-22'!Y364</f>
        <v>998.39059587625502</v>
      </c>
      <c r="D364">
        <f t="shared" si="90"/>
        <v>11467.897064175961</v>
      </c>
      <c r="E364">
        <f>'REC-21'!T364+'REC-22'!T364</f>
        <v>742.08966638196728</v>
      </c>
      <c r="F364">
        <f>'OLD-21'!U364+'OLD-22'!U364</f>
        <v>4616.5590424102775</v>
      </c>
      <c r="G364">
        <f>'OLD-21'!Y364+'OLD-22'!Y364</f>
        <v>467.03553302722776</v>
      </c>
      <c r="H364">
        <f t="shared" si="91"/>
        <v>5083.5945754375052</v>
      </c>
      <c r="I364">
        <f>'OLD-21'!T364+'OLD-22'!T364</f>
        <v>361.92162009235182</v>
      </c>
      <c r="J364">
        <f>'NEW-21'!U364+'NEW-22'!U364</f>
        <v>6311.9435681958194</v>
      </c>
      <c r="K364">
        <f>'NEW-21'!Y364+'NEW-22'!Y364</f>
        <v>620.97002153908522</v>
      </c>
      <c r="L364">
        <f t="shared" si="92"/>
        <v>6932.9135897349042</v>
      </c>
      <c r="M364">
        <f>'NEW-21'!T364+'NEW-22'!T364</f>
        <v>468.30790270053666</v>
      </c>
      <c r="N364">
        <f>'CUR-21'!U364+'CUR-22'!U364</f>
        <v>7098.7473464426685</v>
      </c>
      <c r="O364">
        <f>'CUR-21'!Y364+'CUR-22'!Y364</f>
        <v>696.24442417640034</v>
      </c>
      <c r="P364">
        <f t="shared" si="93"/>
        <v>7794.991770619069</v>
      </c>
      <c r="Q364">
        <f>'CUR-21'!T364+'CUR-22'!T364</f>
        <v>524.86458353853459</v>
      </c>
      <c r="R364">
        <f t="shared" si="96"/>
        <v>524.86458353853459</v>
      </c>
      <c r="S364">
        <f t="shared" si="94"/>
        <v>7794.991770619069</v>
      </c>
      <c r="T364">
        <f t="shared" si="97"/>
        <v>0.99613998872264697</v>
      </c>
      <c r="U364">
        <f t="shared" si="98"/>
        <v>3.8749687002352928E-3</v>
      </c>
      <c r="V364">
        <f t="shared" si="95"/>
        <v>7070.713479366852</v>
      </c>
      <c r="W364">
        <f t="shared" si="99"/>
        <v>0</v>
      </c>
      <c r="X364">
        <f t="shared" si="100"/>
        <v>0</v>
      </c>
      <c r="Y364">
        <f t="shared" si="101"/>
        <v>7595.5780629053861</v>
      </c>
      <c r="Z364">
        <f t="shared" si="102"/>
        <v>0</v>
      </c>
      <c r="AA364">
        <f t="shared" si="103"/>
        <v>0</v>
      </c>
      <c r="AB364">
        <f t="shared" si="104"/>
        <v>43.72783523013927</v>
      </c>
      <c r="AC364">
        <f t="shared" si="105"/>
        <v>3.0643604855151523</v>
      </c>
      <c r="AD364" t="b">
        <f t="shared" si="106"/>
        <v>1</v>
      </c>
      <c r="AE364" t="b">
        <f>AND(ABS(AA364-(AA363+W364-Z364))&lt;=0.000000000001*(AA363+ABS(W364)+Z364),IF(A364&gt;group!$AJ$65,AA364=0,TRUE))</f>
        <v>1</v>
      </c>
      <c r="AF364" t="b">
        <f t="shared" si="107"/>
        <v>1</v>
      </c>
      <c r="AG364" t="b">
        <f>IF(S364&gt;0,IF(group!$AJ$38&gt;0,ABS(AB364/S364-group!$AJ$38/S2)&lt;=0.000000000001*MAX(ABS(AB364/S364),ABS(group!$AJ$38/S2)),TRUE),AB364=0)</f>
        <v>1</v>
      </c>
    </row>
    <row r="365" spans="1:33" x14ac:dyDescent="0.35">
      <c r="A365">
        <v>363</v>
      </c>
      <c r="B365">
        <f>'REC-21'!U365+'REC-22'!U365</f>
        <v>9802.3640628725752</v>
      </c>
      <c r="C365">
        <f>'REC-21'!Y365+'REC-22'!Y365</f>
        <v>938.1104807953302</v>
      </c>
      <c r="D365">
        <f t="shared" si="90"/>
        <v>10740.474543667906</v>
      </c>
      <c r="E365">
        <f>'REC-21'!T365+'REC-22'!T365</f>
        <v>698.71525185985979</v>
      </c>
      <c r="F365">
        <f>'OLD-21'!U365+'OLD-22'!U365</f>
        <v>4291.890197580311</v>
      </c>
      <c r="G365">
        <f>'OLD-21'!Y365+'OLD-22'!Y365</f>
        <v>435.74427220010841</v>
      </c>
      <c r="H365">
        <f t="shared" si="91"/>
        <v>4727.6344697804197</v>
      </c>
      <c r="I365">
        <f>'OLD-21'!T365+'OLD-22'!T365</f>
        <v>338.26133610634679</v>
      </c>
      <c r="J365">
        <f>'NEW-21'!U365+'NEW-22'!U365</f>
        <v>5891.2790281284042</v>
      </c>
      <c r="K365">
        <f>'NEW-21'!Y365+'NEW-22'!Y365</f>
        <v>581.58995203822974</v>
      </c>
      <c r="L365">
        <f t="shared" si="92"/>
        <v>6472.8689801666342</v>
      </c>
      <c r="M365">
        <f>'NEW-21'!T365+'NEW-22'!T365</f>
        <v>439.37840101676085</v>
      </c>
      <c r="N365">
        <f>'CUR-21'!U365+'CUR-22'!U365</f>
        <v>6629.8903730408638</v>
      </c>
      <c r="O365">
        <f>'CUR-21'!Y365+'CUR-22'!Y365</f>
        <v>652.5225359085664</v>
      </c>
      <c r="P365">
        <f t="shared" si="93"/>
        <v>7282.4129089494299</v>
      </c>
      <c r="Q365">
        <f>'CUR-21'!T365+'CUR-22'!T365</f>
        <v>492.60185343295461</v>
      </c>
      <c r="R365">
        <f t="shared" si="96"/>
        <v>492.60185343295461</v>
      </c>
      <c r="S365">
        <f t="shared" si="94"/>
        <v>7282.4129089494299</v>
      </c>
      <c r="T365">
        <f t="shared" si="97"/>
        <v>0.99614050207987637</v>
      </c>
      <c r="U365">
        <f t="shared" si="98"/>
        <v>3.8744513570778683E-3</v>
      </c>
      <c r="V365">
        <f t="shared" si="95"/>
        <v>6603.5981994500071</v>
      </c>
      <c r="W365">
        <f t="shared" si="99"/>
        <v>0</v>
      </c>
      <c r="X365">
        <f t="shared" si="100"/>
        <v>0</v>
      </c>
      <c r="Y365">
        <f t="shared" si="101"/>
        <v>7096.2000528829612</v>
      </c>
      <c r="Z365">
        <f t="shared" si="102"/>
        <v>0</v>
      </c>
      <c r="AA365">
        <f t="shared" si="103"/>
        <v>0</v>
      </c>
      <c r="AB365">
        <f t="shared" si="104"/>
        <v>40.852403842254404</v>
      </c>
      <c r="AC365">
        <f t="shared" si="105"/>
        <v>2.8754313878848663</v>
      </c>
      <c r="AD365" t="b">
        <f t="shared" si="106"/>
        <v>1</v>
      </c>
      <c r="AE365" t="b">
        <f>AND(ABS(AA365-(AA364+W365-Z365))&lt;=0.000000000001*(AA364+ABS(W365)+Z365),IF(A365&gt;group!$AJ$65,AA365=0,TRUE))</f>
        <v>1</v>
      </c>
      <c r="AF365" t="b">
        <f t="shared" si="107"/>
        <v>1</v>
      </c>
      <c r="AG365" t="b">
        <f>IF(S365&gt;0,IF(group!$AJ$38&gt;0,ABS(AB365/S365-group!$AJ$38/S2)&lt;=0.000000000001*MAX(ABS(AB365/S365),ABS(group!$AJ$38/S2)),TRUE),AB365=0)</f>
        <v>1</v>
      </c>
    </row>
    <row r="366" spans="1:33" x14ac:dyDescent="0.35">
      <c r="A366">
        <v>364</v>
      </c>
      <c r="B366">
        <f>'REC-21'!U366+'REC-22'!U366</f>
        <v>9173.9834056326672</v>
      </c>
      <c r="C366">
        <f>'REC-21'!Y366+'REC-22'!Y366</f>
        <v>881.72503626900891</v>
      </c>
      <c r="D366">
        <f t="shared" si="90"/>
        <v>10055.708441901676</v>
      </c>
      <c r="E366">
        <f>'REC-21'!T366+'REC-22'!T366</f>
        <v>657.89183701263346</v>
      </c>
      <c r="F366">
        <f>'OLD-21'!U366+'OLD-22'!U366</f>
        <v>3988.3459863697681</v>
      </c>
      <c r="G366">
        <f>'OLD-21'!Y366+'OLD-22'!Y366</f>
        <v>406.68573816071574</v>
      </c>
      <c r="H366">
        <f t="shared" si="91"/>
        <v>4395.0317245304841</v>
      </c>
      <c r="I366">
        <f>'OLD-21'!T366+'OLD-22'!T366</f>
        <v>316.1590122430074</v>
      </c>
      <c r="J366">
        <f>'NEW-21'!U366+'NEW-22'!U366</f>
        <v>5496.4679280187802</v>
      </c>
      <c r="K366">
        <f>'NEW-21'!Y366+'NEW-22'!Y366</f>
        <v>544.8725796142736</v>
      </c>
      <c r="L366">
        <f t="shared" si="92"/>
        <v>6041.3405076330537</v>
      </c>
      <c r="M366">
        <f>'NEW-21'!T366+'NEW-22'!T366</f>
        <v>412.24885119522901</v>
      </c>
      <c r="N366">
        <f>'CUR-21'!U366+'CUR-22'!U366</f>
        <v>6189.6987213037291</v>
      </c>
      <c r="O366">
        <f>'CUR-21'!Y366+'CUR-22'!Y366</f>
        <v>611.72870557006559</v>
      </c>
      <c r="P366">
        <f t="shared" si="93"/>
        <v>6801.4274268737945</v>
      </c>
      <c r="Q366">
        <f>'CUR-21'!T366+'CUR-22'!T366</f>
        <v>462.33552256855421</v>
      </c>
      <c r="R366">
        <f t="shared" si="96"/>
        <v>462.33552256855421</v>
      </c>
      <c r="S366">
        <f t="shared" si="94"/>
        <v>6801.4274268737945</v>
      </c>
      <c r="T366">
        <f t="shared" si="97"/>
        <v>0.99614101497644003</v>
      </c>
      <c r="U366">
        <f t="shared" si="98"/>
        <v>3.873934478695551E-3</v>
      </c>
      <c r="V366">
        <f t="shared" si="95"/>
        <v>6165.0535261081495</v>
      </c>
      <c r="W366">
        <f t="shared" si="99"/>
        <v>0</v>
      </c>
      <c r="X366">
        <f t="shared" si="100"/>
        <v>0</v>
      </c>
      <c r="Y366">
        <f t="shared" si="101"/>
        <v>6627.3890486767041</v>
      </c>
      <c r="Z366">
        <f t="shared" si="102"/>
        <v>0</v>
      </c>
      <c r="AA366">
        <f t="shared" si="103"/>
        <v>0</v>
      </c>
      <c r="AB366">
        <f t="shared" si="104"/>
        <v>38.154202929770037</v>
      </c>
      <c r="AC366">
        <f t="shared" si="105"/>
        <v>2.6982009124843671</v>
      </c>
      <c r="AD366" t="b">
        <f t="shared" si="106"/>
        <v>1</v>
      </c>
      <c r="AE366" t="b">
        <f>AND(ABS(AA366-(AA365+W366-Z366))&lt;=0.000000000001*(AA365+ABS(W366)+Z366),IF(A366&gt;group!$AJ$65,AA366=0,TRUE))</f>
        <v>1</v>
      </c>
      <c r="AF366" t="b">
        <f t="shared" si="107"/>
        <v>1</v>
      </c>
      <c r="AG366" t="b">
        <f>IF(S366&gt;0,IF(group!$AJ$38&gt;0,ABS(AB366/S366-group!$AJ$38/S2)&lt;=0.000000000001*MAX(ABS(AB366/S366),ABS(group!$AJ$38/S2)),TRUE),AB366=0)</f>
        <v>1</v>
      </c>
    </row>
    <row r="367" spans="1:33" x14ac:dyDescent="0.35">
      <c r="A367">
        <v>365</v>
      </c>
      <c r="B367">
        <f>'REC-21'!U367+'REC-22'!U367</f>
        <v>8582.0845528828013</v>
      </c>
      <c r="C367">
        <f>'REC-21'!Y367+'REC-22'!Y367</f>
        <v>829.00510791519957</v>
      </c>
      <c r="D367">
        <f t="shared" si="90"/>
        <v>9411.0896607980012</v>
      </c>
      <c r="E367">
        <f>'REC-21'!T367+'REC-22'!T367</f>
        <v>619.46838418521736</v>
      </c>
      <c r="F367">
        <f>'OLD-21'!U367+'OLD-22'!U367</f>
        <v>3704.5354984733763</v>
      </c>
      <c r="G367">
        <f>'OLD-21'!Y367+'OLD-22'!Y367</f>
        <v>379.71243998489217</v>
      </c>
      <c r="H367">
        <f t="shared" si="91"/>
        <v>4084.2479384582684</v>
      </c>
      <c r="I367">
        <f>'OLD-21'!T367+'OLD-22'!T367</f>
        <v>295.51124599475872</v>
      </c>
      <c r="J367">
        <f>'NEW-21'!U367+'NEW-22'!U367</f>
        <v>5125.9016840131098</v>
      </c>
      <c r="K367">
        <f>'NEW-21'!Y367+'NEW-22'!Y367</f>
        <v>510.65187910492011</v>
      </c>
      <c r="L367">
        <f t="shared" si="92"/>
        <v>5636.5535631180301</v>
      </c>
      <c r="M367">
        <f>'NEW-21'!T367+'NEW-22'!T367</f>
        <v>386.80638734094282</v>
      </c>
      <c r="N367">
        <f>'CUR-21'!U367+'CUR-22'!U367</f>
        <v>5776.3984046120504</v>
      </c>
      <c r="O367">
        <f>'CUR-21'!Y367+'CUR-22'!Y367</f>
        <v>573.68158412487583</v>
      </c>
      <c r="P367">
        <f t="shared" si="93"/>
        <v>6350.0799887369267</v>
      </c>
      <c r="Q367">
        <f>'CUR-21'!T367+'CUR-22'!T367</f>
        <v>433.94114721413342</v>
      </c>
      <c r="R367">
        <f t="shared" si="96"/>
        <v>433.94114721413342</v>
      </c>
      <c r="S367">
        <f t="shared" si="94"/>
        <v>6350.0799887369267</v>
      </c>
      <c r="T367">
        <f t="shared" si="97"/>
        <v>0.99614152738463202</v>
      </c>
      <c r="U367">
        <f t="shared" si="98"/>
        <v>3.8734180930077855E-3</v>
      </c>
      <c r="V367">
        <f t="shared" si="95"/>
        <v>5753.3113732754846</v>
      </c>
      <c r="W367">
        <f t="shared" si="99"/>
        <v>0</v>
      </c>
      <c r="X367">
        <f t="shared" si="100"/>
        <v>0</v>
      </c>
      <c r="Y367">
        <f t="shared" si="101"/>
        <v>6187.2525204896183</v>
      </c>
      <c r="Z367">
        <f t="shared" si="102"/>
        <v>0</v>
      </c>
      <c r="AA367">
        <f t="shared" si="103"/>
        <v>0</v>
      </c>
      <c r="AB367">
        <f t="shared" si="104"/>
        <v>35.622263578559284</v>
      </c>
      <c r="AC367">
        <f t="shared" si="105"/>
        <v>2.5319393512107524</v>
      </c>
      <c r="AD367" t="b">
        <f t="shared" si="106"/>
        <v>1</v>
      </c>
      <c r="AE367" t="b">
        <f>AND(ABS(AA367-(AA366+W367-Z367))&lt;=0.000000000001*(AA366+ABS(W367)+Z367),IF(A367&gt;group!$AJ$65,AA367=0,TRUE))</f>
        <v>1</v>
      </c>
      <c r="AF367" t="b">
        <f t="shared" si="107"/>
        <v>1</v>
      </c>
      <c r="AG367" t="b">
        <f>IF(S367&gt;0,IF(group!$AJ$38&gt;0,ABS(AB367/S367-group!$AJ$38/S2)&lt;=0.000000000001*MAX(ABS(AB367/S367),ABS(group!$AJ$38/S2)),TRUE),AB367=0)</f>
        <v>1</v>
      </c>
    </row>
    <row r="368" spans="1:33" x14ac:dyDescent="0.35">
      <c r="A368">
        <v>366</v>
      </c>
      <c r="B368">
        <f>'REC-21'!U368+'REC-22'!U368</f>
        <v>8024.5225151048417</v>
      </c>
      <c r="C368">
        <f>'REC-21'!Y368+'REC-22'!Y368</f>
        <v>779.73514962864613</v>
      </c>
      <c r="D368">
        <f t="shared" si="90"/>
        <v>8804.2576647334881</v>
      </c>
      <c r="E368">
        <f>'REC-21'!T368+'REC-22'!T368</f>
        <v>583.30286168397595</v>
      </c>
      <c r="F368">
        <f>'OLD-21'!U368+'OLD-22'!U368</f>
        <v>3439.1601097641201</v>
      </c>
      <c r="G368">
        <f>'OLD-21'!Y368+'OLD-22'!Y368</f>
        <v>354.68671571019496</v>
      </c>
      <c r="H368">
        <f t="shared" si="91"/>
        <v>3793.8468254743152</v>
      </c>
      <c r="I368">
        <f>'OLD-21'!T368+'OLD-22'!T368</f>
        <v>276.22155670953362</v>
      </c>
      <c r="J368">
        <f>'NEW-21'!U368+'NEW-22'!U368</f>
        <v>4778.0725503615595</v>
      </c>
      <c r="K368">
        <f>'NEW-21'!Y368+'NEW-22'!Y368</f>
        <v>478.7722751000511</v>
      </c>
      <c r="L368">
        <f t="shared" si="92"/>
        <v>5256.8448254616105</v>
      </c>
      <c r="M368">
        <f>'NEW-21'!T368+'NEW-22'!T368</f>
        <v>362.94528005284593</v>
      </c>
      <c r="N368">
        <f>'CUR-21'!U368+'CUR-22'!U368</f>
        <v>5388.3259904277666</v>
      </c>
      <c r="O368">
        <f>'CUR-21'!Y368+'CUR-22'!Y368</f>
        <v>538.21116835257749</v>
      </c>
      <c r="P368">
        <f t="shared" si="93"/>
        <v>5926.5371587803438</v>
      </c>
      <c r="Q368">
        <f>'CUR-21'!T368+'CUR-22'!T368</f>
        <v>407.30210248458263</v>
      </c>
      <c r="R368">
        <f t="shared" si="96"/>
        <v>407.30210248458263</v>
      </c>
      <c r="S368">
        <f t="shared" si="94"/>
        <v>5926.5371587803438</v>
      </c>
      <c r="T368">
        <f t="shared" si="97"/>
        <v>0.99614203927723999</v>
      </c>
      <c r="U368">
        <f t="shared" si="98"/>
        <v>3.8729022274366365E-3</v>
      </c>
      <c r="V368">
        <f t="shared" si="95"/>
        <v>5366.7138420036445</v>
      </c>
      <c r="W368">
        <f t="shared" si="99"/>
        <v>0</v>
      </c>
      <c r="X368">
        <f t="shared" si="100"/>
        <v>0</v>
      </c>
      <c r="Y368">
        <f t="shared" si="101"/>
        <v>5774.0159444882274</v>
      </c>
      <c r="Z368">
        <f t="shared" si="102"/>
        <v>0</v>
      </c>
      <c r="AA368">
        <f t="shared" si="103"/>
        <v>0</v>
      </c>
      <c r="AB368">
        <f t="shared" si="104"/>
        <v>33.246300700566735</v>
      </c>
      <c r="AC368">
        <f t="shared" si="105"/>
        <v>2.3759628779925492</v>
      </c>
      <c r="AD368" t="b">
        <f t="shared" si="106"/>
        <v>1</v>
      </c>
      <c r="AE368" t="b">
        <f>AND(ABS(AA368-(AA367+W368-Z368))&lt;=0.000000000001*(AA367+ABS(W368)+Z368),IF(A368&gt;group!$AJ$65,AA368=0,TRUE))</f>
        <v>1</v>
      </c>
      <c r="AF368" t="b">
        <f t="shared" si="107"/>
        <v>1</v>
      </c>
      <c r="AG368" t="b">
        <f>IF(S368&gt;0,IF(group!$AJ$38&gt;0,ABS(AB368/S368-group!$AJ$38/S2)&lt;=0.000000000001*MAX(ABS(AB368/S368),ABS(group!$AJ$38/S2)),TRUE),AB368=0)</f>
        <v>1</v>
      </c>
    </row>
    <row r="369" spans="1:33" x14ac:dyDescent="0.35">
      <c r="A369">
        <v>367</v>
      </c>
      <c r="B369">
        <f>'REC-21'!U369+'REC-22'!U369</f>
        <v>7499.2792118011785</v>
      </c>
      <c r="C369">
        <f>'REC-21'!Y369+'REC-22'!Y369</f>
        <v>733.71240979918923</v>
      </c>
      <c r="D369">
        <f t="shared" si="90"/>
        <v>8232.9916216003676</v>
      </c>
      <c r="E369">
        <f>'REC-21'!T369+'REC-22'!T369</f>
        <v>549.26170279623295</v>
      </c>
      <c r="F369">
        <f>'OLD-21'!U369+'OLD-22'!U369</f>
        <v>3191.0073064178227</v>
      </c>
      <c r="G369">
        <f>'OLD-21'!Y369+'OLD-22'!Y369</f>
        <v>331.48007164692388</v>
      </c>
      <c r="H369">
        <f t="shared" si="91"/>
        <v>3522.4873780647467</v>
      </c>
      <c r="I369">
        <f>'OLD-21'!T369+'OLD-22'!T369</f>
        <v>258.19991800245498</v>
      </c>
      <c r="J369">
        <f>'NEW-21'!U369+'NEW-22'!U369</f>
        <v>4451.567245046981</v>
      </c>
      <c r="K369">
        <f>'NEW-21'!Y369+'NEW-22'!Y369</f>
        <v>449.08797871441652</v>
      </c>
      <c r="L369">
        <f t="shared" si="92"/>
        <v>4900.6552237613978</v>
      </c>
      <c r="M369">
        <f>'NEW-21'!T369+'NEW-22'!T369</f>
        <v>340.56648120650789</v>
      </c>
      <c r="N369">
        <f>'CUR-21'!U369+'CUR-22'!U369</f>
        <v>5023.9216554771101</v>
      </c>
      <c r="O369">
        <f>'CUR-21'!Y369+'CUR-22'!Y369</f>
        <v>505.15808533995931</v>
      </c>
      <c r="P369">
        <f t="shared" si="93"/>
        <v>5529.0797408170693</v>
      </c>
      <c r="Q369">
        <f>'CUR-21'!T369+'CUR-22'!T369</f>
        <v>382.30908690841397</v>
      </c>
      <c r="R369">
        <f t="shared" si="96"/>
        <v>382.30908690841397</v>
      </c>
      <c r="S369">
        <f t="shared" si="94"/>
        <v>5529.0797408170693</v>
      </c>
      <c r="T369">
        <f t="shared" si="97"/>
        <v>0.99614255062753609</v>
      </c>
      <c r="U369">
        <f t="shared" si="98"/>
        <v>3.8723869089156704E-3</v>
      </c>
      <c r="V369">
        <f t="shared" si="95"/>
        <v>5003.7062988175985</v>
      </c>
      <c r="W369">
        <f t="shared" si="99"/>
        <v>0</v>
      </c>
      <c r="X369">
        <f t="shared" si="100"/>
        <v>0</v>
      </c>
      <c r="Y369">
        <f t="shared" si="101"/>
        <v>5386.015385726012</v>
      </c>
      <c r="Z369">
        <f t="shared" si="102"/>
        <v>0</v>
      </c>
      <c r="AA369">
        <f t="shared" si="103"/>
        <v>0</v>
      </c>
      <c r="AB369">
        <f t="shared" si="104"/>
        <v>31.016670061416697</v>
      </c>
      <c r="AC369">
        <f t="shared" si="105"/>
        <v>2.229630639150038</v>
      </c>
      <c r="AD369" t="b">
        <f t="shared" si="106"/>
        <v>1</v>
      </c>
      <c r="AE369" t="b">
        <f>AND(ABS(AA369-(AA368+W369-Z369))&lt;=0.000000000001*(AA368+ABS(W369)+Z369),IF(A369&gt;group!$AJ$65,AA369=0,TRUE))</f>
        <v>1</v>
      </c>
      <c r="AF369" t="b">
        <f t="shared" si="107"/>
        <v>1</v>
      </c>
      <c r="AG369" t="b">
        <f>IF(S369&gt;0,IF(group!$AJ$38&gt;0,ABS(AB369/S369-group!$AJ$38/S2)&lt;=0.000000000001*MAX(ABS(AB369/S369),ABS(group!$AJ$38/S2)),TRUE),AB369=0)</f>
        <v>1</v>
      </c>
    </row>
    <row r="370" spans="1:33" x14ac:dyDescent="0.35">
      <c r="A370">
        <v>368</v>
      </c>
      <c r="B370">
        <f>'REC-21'!U370+'REC-22'!U370</f>
        <v>7004.4559095013938</v>
      </c>
      <c r="C370">
        <f>'REC-21'!Y370+'REC-22'!Y370</f>
        <v>690.74616656268154</v>
      </c>
      <c r="D370">
        <f t="shared" si="90"/>
        <v>7695.2020760640753</v>
      </c>
      <c r="E370">
        <f>'REC-21'!T370+'REC-22'!T370</f>
        <v>517.21929755393319</v>
      </c>
      <c r="F370">
        <f>'OLD-21'!U370+'OLD-22'!U370</f>
        <v>2958.9449261104296</v>
      </c>
      <c r="G370">
        <f>'OLD-21'!Y370+'OLD-22'!Y370</f>
        <v>309.97256651615072</v>
      </c>
      <c r="H370">
        <f t="shared" si="91"/>
        <v>3268.9174926265805</v>
      </c>
      <c r="I370">
        <f>'OLD-21'!T370+'OLD-22'!T370</f>
        <v>241.3623220554696</v>
      </c>
      <c r="J370">
        <f>'NEW-21'!U370+'NEW-22'!U370</f>
        <v>4145.0609819181618</v>
      </c>
      <c r="K370">
        <f>'NEW-21'!Y370+'NEW-22'!Y370</f>
        <v>421.46236683337759</v>
      </c>
      <c r="L370">
        <f t="shared" si="92"/>
        <v>4566.5233487515397</v>
      </c>
      <c r="M370">
        <f>'NEW-21'!T370+'NEW-22'!T370</f>
        <v>319.57719803874062</v>
      </c>
      <c r="N370">
        <f>'CUR-21'!U370+'CUR-22'!U370</f>
        <v>4681.722680906174</v>
      </c>
      <c r="O370">
        <f>'CUR-21'!Y370+'CUR-22'!Y370</f>
        <v>474.37292249012529</v>
      </c>
      <c r="P370">
        <f t="shared" si="93"/>
        <v>5156.0956033962993</v>
      </c>
      <c r="Q370">
        <f>'CUR-21'!T370+'CUR-22'!T370</f>
        <v>358.8596586673475</v>
      </c>
      <c r="R370">
        <f t="shared" si="96"/>
        <v>358.8596586673475</v>
      </c>
      <c r="S370">
        <f t="shared" si="94"/>
        <v>5156.0956033962993</v>
      </c>
      <c r="T370">
        <f t="shared" si="97"/>
        <v>0.99614306140927134</v>
      </c>
      <c r="U370">
        <f t="shared" si="98"/>
        <v>3.8718721638959508E-3</v>
      </c>
      <c r="V370">
        <f t="shared" si="95"/>
        <v>4662.8308925618148</v>
      </c>
      <c r="W370">
        <f t="shared" si="99"/>
        <v>0</v>
      </c>
      <c r="X370">
        <f t="shared" si="100"/>
        <v>0</v>
      </c>
      <c r="Y370">
        <f t="shared" si="101"/>
        <v>5021.6905512291623</v>
      </c>
      <c r="Z370">
        <f t="shared" si="102"/>
        <v>0</v>
      </c>
      <c r="AA370">
        <f t="shared" si="103"/>
        <v>0</v>
      </c>
      <c r="AB370">
        <f t="shared" si="104"/>
        <v>28.924328031491019</v>
      </c>
      <c r="AC370">
        <f t="shared" si="105"/>
        <v>2.0923420299256783</v>
      </c>
      <c r="AD370" t="b">
        <f t="shared" si="106"/>
        <v>1</v>
      </c>
      <c r="AE370" t="b">
        <f>AND(ABS(AA370-(AA369+W370-Z370))&lt;=0.000000000001*(AA369+ABS(W370)+Z370),IF(A370&gt;group!$AJ$65,AA370=0,TRUE))</f>
        <v>1</v>
      </c>
      <c r="AF370" t="b">
        <f t="shared" si="107"/>
        <v>1</v>
      </c>
      <c r="AG370" t="b">
        <f>IF(S370&gt;0,IF(group!$AJ$38&gt;0,ABS(AB370/S370-group!$AJ$38/S2)&lt;=0.000000000001*MAX(ABS(AB370/S370),ABS(group!$AJ$38/S2)),TRUE),AB370=0)</f>
        <v>1</v>
      </c>
    </row>
    <row r="371" spans="1:33" x14ac:dyDescent="0.35">
      <c r="A371">
        <v>369</v>
      </c>
      <c r="B371">
        <f>'REC-21'!U371+'REC-22'!U371</f>
        <v>6538.2661136949591</v>
      </c>
      <c r="C371">
        <f>'REC-21'!Y371+'REC-22'!Y371</f>
        <v>648.4497856691529</v>
      </c>
      <c r="D371">
        <f t="shared" si="90"/>
        <v>7186.7158993641124</v>
      </c>
      <c r="E371">
        <f>'REC-21'!T371+'REC-22'!T371</f>
        <v>487.05751524419514</v>
      </c>
      <c r="F371">
        <f>'OLD-21'!U371+'OLD-22'!U371</f>
        <v>2741.9157878532219</v>
      </c>
      <c r="G371">
        <f>'OLD-21'!Y371+'OLD-22'!Y371</f>
        <v>289.04064206219095</v>
      </c>
      <c r="H371">
        <f t="shared" si="91"/>
        <v>3030.9564299154126</v>
      </c>
      <c r="I371">
        <f>'OLD-21'!T371+'OLD-22'!T371</f>
        <v>225.63037360904272</v>
      </c>
      <c r="J371">
        <f>'NEW-21'!U371+'NEW-22'!U371</f>
        <v>3857.3118831674274</v>
      </c>
      <c r="K371">
        <f>'NEW-21'!Y371+'NEW-22'!Y371</f>
        <v>394.43625446495628</v>
      </c>
      <c r="L371">
        <f t="shared" si="92"/>
        <v>4251.748137632384</v>
      </c>
      <c r="M371">
        <f>'NEW-21'!T371+'NEW-22'!T371</f>
        <v>299.89049463052595</v>
      </c>
      <c r="N371">
        <f>'CUR-21'!U371+'CUR-22'!U371</f>
        <v>4360.3573592868552</v>
      </c>
      <c r="O371">
        <f>'CUR-21'!Y371+'CUR-22'!Y371</f>
        <v>444.38771230355178</v>
      </c>
      <c r="P371">
        <f t="shared" si="93"/>
        <v>4804.745071590407</v>
      </c>
      <c r="Q371">
        <f>'CUR-21'!T371+'CUR-22'!T371</f>
        <v>336.85780146464595</v>
      </c>
      <c r="R371">
        <f t="shared" si="96"/>
        <v>336.85780146464595</v>
      </c>
      <c r="S371">
        <f t="shared" si="94"/>
        <v>4804.745071590407</v>
      </c>
      <c r="T371">
        <f t="shared" si="97"/>
        <v>0.99614357159667</v>
      </c>
      <c r="U371">
        <f t="shared" si="98"/>
        <v>3.8713580183515894E-3</v>
      </c>
      <c r="V371">
        <f t="shared" si="95"/>
        <v>4342.7204817105612</v>
      </c>
      <c r="W371">
        <f t="shared" si="99"/>
        <v>0</v>
      </c>
      <c r="X371">
        <f t="shared" si="100"/>
        <v>0</v>
      </c>
      <c r="Y371">
        <f t="shared" si="101"/>
        <v>4679.5782831752076</v>
      </c>
      <c r="Z371">
        <f t="shared" si="102"/>
        <v>0</v>
      </c>
      <c r="AA371">
        <f t="shared" si="103"/>
        <v>0</v>
      </c>
      <c r="AB371">
        <f t="shared" si="104"/>
        <v>26.953344788027032</v>
      </c>
      <c r="AC371">
        <f t="shared" si="105"/>
        <v>1.9709832434639871</v>
      </c>
      <c r="AD371" t="b">
        <f t="shared" si="106"/>
        <v>1</v>
      </c>
      <c r="AE371" t="b">
        <f>AND(ABS(AA371-(AA370+W371-Z371))&lt;=0.000000000001*(AA370+ABS(W371)+Z371),IF(A371&gt;group!$AJ$65,AA371=0,TRUE))</f>
        <v>1</v>
      </c>
      <c r="AF371" t="b">
        <f t="shared" si="107"/>
        <v>1</v>
      </c>
      <c r="AG371" t="b">
        <f>IF(S371&gt;0,IF(group!$AJ$38&gt;0,ABS(AB371/S371-group!$AJ$38/S2)&lt;=0.000000000001*MAX(ABS(AB371/S371),ABS(group!$AJ$38/S2)),TRUE),AB371=0)</f>
        <v>1</v>
      </c>
    </row>
    <row r="372" spans="1:33" x14ac:dyDescent="0.35">
      <c r="A372">
        <v>370</v>
      </c>
      <c r="B372">
        <f>'REC-21'!U372+'REC-22'!U372</f>
        <v>6100.1351918087603</v>
      </c>
      <c r="C372">
        <f>'REC-21'!Y372+'REC-22'!Y372</f>
        <v>609.04209430468495</v>
      </c>
      <c r="D372">
        <f t="shared" si="90"/>
        <v>6709.177286113445</v>
      </c>
      <c r="E372">
        <f>'REC-21'!T372+'REC-22'!T372</f>
        <v>457.57473714909781</v>
      </c>
      <c r="F372">
        <f>'OLD-21'!U372+'OLD-22'!U372</f>
        <v>2539.4349569268929</v>
      </c>
      <c r="G372">
        <f>'OLD-21'!Y372+'OLD-22'!Y372</f>
        <v>269.68538070650271</v>
      </c>
      <c r="H372">
        <f t="shared" si="91"/>
        <v>2809.1203376333956</v>
      </c>
      <c r="I372">
        <f>'OLD-21'!T372+'OLD-22'!T372</f>
        <v>210.435969996913</v>
      </c>
      <c r="J372">
        <f>'NEW-21'!U372+'NEW-22'!U372</f>
        <v>3587.8153640952946</v>
      </c>
      <c r="K372">
        <f>'NEW-21'!Y372+'NEW-22'!Y372</f>
        <v>369.33608578353591</v>
      </c>
      <c r="L372">
        <f t="shared" si="92"/>
        <v>3957.1514498788306</v>
      </c>
      <c r="M372">
        <f>'NEW-21'!T372+'NEW-22'!T372</f>
        <v>280.77512283792998</v>
      </c>
      <c r="N372">
        <f>'CUR-21'!U372+'CUR-22'!U372</f>
        <v>4059.2003752954197</v>
      </c>
      <c r="O372">
        <f>'CUR-21'!Y372+'CUR-22'!Y372</f>
        <v>416.5134670753506</v>
      </c>
      <c r="P372">
        <f t="shared" si="93"/>
        <v>4475.7138423707702</v>
      </c>
      <c r="Q372">
        <f>'CUR-21'!T372+'CUR-22'!T372</f>
        <v>315.56372194042058</v>
      </c>
      <c r="R372">
        <f t="shared" si="96"/>
        <v>315.56372194042058</v>
      </c>
      <c r="S372">
        <f t="shared" si="94"/>
        <v>4475.7138423707702</v>
      </c>
      <c r="T372">
        <f t="shared" si="97"/>
        <v>0.99614408116442288</v>
      </c>
      <c r="U372">
        <f t="shared" si="98"/>
        <v>3.8708444977857415E-3</v>
      </c>
      <c r="V372">
        <f t="shared" si="95"/>
        <v>4042.7452573554174</v>
      </c>
      <c r="W372">
        <f t="shared" si="99"/>
        <v>0</v>
      </c>
      <c r="X372">
        <f t="shared" si="100"/>
        <v>0</v>
      </c>
      <c r="Y372">
        <f t="shared" si="101"/>
        <v>4358.3089792958381</v>
      </c>
      <c r="Z372">
        <f t="shared" si="102"/>
        <v>0</v>
      </c>
      <c r="AA372">
        <f t="shared" si="103"/>
        <v>0</v>
      </c>
      <c r="AB372">
        <f t="shared" si="104"/>
        <v>25.107566909066705</v>
      </c>
      <c r="AC372">
        <f t="shared" si="105"/>
        <v>1.8457778789603267</v>
      </c>
      <c r="AD372" t="b">
        <f t="shared" si="106"/>
        <v>1</v>
      </c>
      <c r="AE372" t="b">
        <f>AND(ABS(AA372-(AA371+W372-Z372))&lt;=0.000000000001*(AA371+ABS(W372)+Z372),IF(A372&gt;group!$AJ$65,AA372=0,TRUE))</f>
        <v>1</v>
      </c>
      <c r="AF372" t="b">
        <f t="shared" si="107"/>
        <v>1</v>
      </c>
      <c r="AG372" t="b">
        <f>IF(S372&gt;0,IF(group!$AJ$38&gt;0,ABS(AB372/S372-group!$AJ$38/S2)&lt;=0.000000000001*MAX(ABS(AB372/S372),ABS(group!$AJ$38/S2)),TRUE),AB372=0)</f>
        <v>1</v>
      </c>
    </row>
    <row r="373" spans="1:33" x14ac:dyDescent="0.35">
      <c r="A373">
        <v>371</v>
      </c>
      <c r="B373">
        <f>'REC-21'!U373+'REC-22'!U373</f>
        <v>5688.3277140924311</v>
      </c>
      <c r="C373">
        <f>'REC-21'!Y373+'REC-22'!Y373</f>
        <v>572.34302174887273</v>
      </c>
      <c r="D373">
        <f t="shared" si="90"/>
        <v>6260.6707358413041</v>
      </c>
      <c r="E373">
        <f>'REC-21'!T373+'REC-22'!T373</f>
        <v>429.91269962821139</v>
      </c>
      <c r="F373">
        <f>'OLD-21'!U373+'OLD-22'!U373</f>
        <v>2350.5001676911497</v>
      </c>
      <c r="G373">
        <f>'OLD-21'!Y373+'OLD-22'!Y373</f>
        <v>251.7968234131672</v>
      </c>
      <c r="H373">
        <f t="shared" si="91"/>
        <v>2602.2969911043169</v>
      </c>
      <c r="I373">
        <f>'OLD-21'!T373+'OLD-22'!T373</f>
        <v>196.2868346777924</v>
      </c>
      <c r="J373">
        <f>'NEW-21'!U373+'NEW-22'!U373</f>
        <v>3335.3814834151076</v>
      </c>
      <c r="K373">
        <f>'NEW-21'!Y373+'NEW-22'!Y373</f>
        <v>346.03501106928354</v>
      </c>
      <c r="L373">
        <f t="shared" si="92"/>
        <v>3681.416494484391</v>
      </c>
      <c r="M373">
        <f>'NEW-21'!T373+'NEW-22'!T373</f>
        <v>262.90407392766014</v>
      </c>
      <c r="N373">
        <f>'CUR-21'!U373+'CUR-22'!U373</f>
        <v>3776.9468364178256</v>
      </c>
      <c r="O373">
        <f>'CUR-21'!Y373+'CUR-22'!Y373</f>
        <v>390.6127226604716</v>
      </c>
      <c r="P373">
        <f t="shared" si="93"/>
        <v>4167.5595590782968</v>
      </c>
      <c r="Q373">
        <f>'CUR-21'!T373+'CUR-22'!T373</f>
        <v>295.64236976685766</v>
      </c>
      <c r="R373">
        <f t="shared" si="96"/>
        <v>295.64236976685766</v>
      </c>
      <c r="S373">
        <f t="shared" si="94"/>
        <v>4167.5595590782968</v>
      </c>
      <c r="T373">
        <f t="shared" si="97"/>
        <v>0.99614459008768219</v>
      </c>
      <c r="U373">
        <f t="shared" si="98"/>
        <v>3.8703316272374888E-3</v>
      </c>
      <c r="V373">
        <f t="shared" si="95"/>
        <v>3761.6054184049062</v>
      </c>
      <c r="W373">
        <f t="shared" si="99"/>
        <v>0</v>
      </c>
      <c r="X373">
        <f t="shared" si="100"/>
        <v>0</v>
      </c>
      <c r="Y373">
        <f t="shared" si="101"/>
        <v>4057.2477881717641</v>
      </c>
      <c r="Z373">
        <f t="shared" si="102"/>
        <v>0</v>
      </c>
      <c r="AA373">
        <f t="shared" si="103"/>
        <v>0</v>
      </c>
      <c r="AB373">
        <f t="shared" si="104"/>
        <v>23.378903156519243</v>
      </c>
      <c r="AC373">
        <f t="shared" si="105"/>
        <v>1.7286637525474617</v>
      </c>
      <c r="AD373" t="b">
        <f t="shared" si="106"/>
        <v>1</v>
      </c>
      <c r="AE373" t="b">
        <f>AND(ABS(AA373-(AA372+W373-Z373))&lt;=0.000000000001*(AA372+ABS(W373)+Z373),IF(A373&gt;group!$AJ$65,AA373=0,TRUE))</f>
        <v>1</v>
      </c>
      <c r="AF373" t="b">
        <f t="shared" si="107"/>
        <v>1</v>
      </c>
      <c r="AG373" t="b">
        <f>IF(S373&gt;0,IF(group!$AJ$38&gt;0,ABS(AB373/S373-group!$AJ$38/S2)&lt;=0.000000000001*MAX(ABS(AB373/S373),ABS(group!$AJ$38/S2)),TRUE),AB373=0)</f>
        <v>1</v>
      </c>
    </row>
    <row r="374" spans="1:33" x14ac:dyDescent="0.35">
      <c r="A374">
        <v>372</v>
      </c>
      <c r="B374">
        <f>'REC-21'!U374+'REC-22'!U374</f>
        <v>5301.2179770612065</v>
      </c>
      <c r="C374">
        <f>'REC-21'!Y374+'REC-22'!Y374</f>
        <v>533.58453549015894</v>
      </c>
      <c r="D374">
        <f t="shared" si="90"/>
        <v>5834.802512551365</v>
      </c>
      <c r="E374">
        <f>'REC-21'!T374+'REC-22'!T374</f>
        <v>403.95642465764422</v>
      </c>
      <c r="F374">
        <f>'OLD-21'!U374+'OLD-22'!U374</f>
        <v>2174.1799157293453</v>
      </c>
      <c r="G374">
        <f>'OLD-21'!Y374+'OLD-22'!Y374</f>
        <v>232.86786607371994</v>
      </c>
      <c r="H374">
        <f t="shared" si="91"/>
        <v>2407.0477818030654</v>
      </c>
      <c r="I374">
        <f>'OLD-21'!T374+'OLD-22'!T374</f>
        <v>183.10926792310102</v>
      </c>
      <c r="J374">
        <f>'NEW-21'!U374+'NEW-22'!U374</f>
        <v>3098.8997346062024</v>
      </c>
      <c r="K374">
        <f>'NEW-21'!Y374+'NEW-22'!Y374</f>
        <v>321.48421815151539</v>
      </c>
      <c r="L374">
        <f t="shared" si="92"/>
        <v>3420.3839527577179</v>
      </c>
      <c r="M374">
        <f>'NEW-21'!T374+'NEW-22'!T374</f>
        <v>246.19439255866277</v>
      </c>
      <c r="N374">
        <f>'CUR-21'!U374+'CUR-22'!U374</f>
        <v>3512.3780245934681</v>
      </c>
      <c r="O374">
        <f>'CUR-21'!Y374+'CUR-22'!Y374</f>
        <v>363.15940880239896</v>
      </c>
      <c r="P374">
        <f t="shared" si="93"/>
        <v>3875.5374333958671</v>
      </c>
      <c r="Q374">
        <f>'CUR-21'!T374+'CUR-22'!T374</f>
        <v>277.00322194834888</v>
      </c>
      <c r="R374">
        <f t="shared" si="96"/>
        <v>277.00322194834888</v>
      </c>
      <c r="S374">
        <f t="shared" si="94"/>
        <v>3875.5374333958671</v>
      </c>
      <c r="T374">
        <f t="shared" si="97"/>
        <v>0.99614509834205434</v>
      </c>
      <c r="U374">
        <f t="shared" si="98"/>
        <v>3.8698194312871692E-3</v>
      </c>
      <c r="V374">
        <f t="shared" si="95"/>
        <v>3498.0869777467115</v>
      </c>
      <c r="W374">
        <f t="shared" si="99"/>
        <v>0</v>
      </c>
      <c r="X374">
        <f t="shared" si="100"/>
        <v>0</v>
      </c>
      <c r="Y374">
        <f t="shared" si="101"/>
        <v>3775.0901996950602</v>
      </c>
      <c r="Z374">
        <f t="shared" si="102"/>
        <v>0</v>
      </c>
      <c r="AA374">
        <f t="shared" si="103"/>
        <v>0</v>
      </c>
      <c r="AB374">
        <f t="shared" si="104"/>
        <v>21.740736527078123</v>
      </c>
      <c r="AC374">
        <f t="shared" si="105"/>
        <v>1.6381666294411197</v>
      </c>
      <c r="AD374" t="b">
        <f t="shared" si="106"/>
        <v>1</v>
      </c>
      <c r="AE374" t="b">
        <f>AND(ABS(AA374-(AA373+W374-Z374))&lt;=0.000000000001*(AA373+ABS(W374)+Z374),IF(A374&gt;group!$AJ$65,AA374=0,TRUE))</f>
        <v>1</v>
      </c>
      <c r="AF374" t="b">
        <f t="shared" si="107"/>
        <v>1</v>
      </c>
      <c r="AG374" t="b">
        <f>IF(S374&gt;0,IF(group!$AJ$38&gt;0,ABS(AB374/S374-group!$AJ$38/S2)&lt;=0.000000000001*MAX(ABS(AB374/S374),ABS(group!$AJ$38/S2)),TRUE),AB374=0)</f>
        <v>1</v>
      </c>
    </row>
    <row r="375" spans="1:33" x14ac:dyDescent="0.35">
      <c r="A375">
        <v>373</v>
      </c>
      <c r="B375">
        <f>'REC-21'!U375+'REC-22'!U375</f>
        <v>4931.9986432256492</v>
      </c>
      <c r="C375">
        <f>'REC-21'!Y375+'REC-22'!Y375</f>
        <v>497.5611406961051</v>
      </c>
      <c r="D375">
        <f t="shared" si="90"/>
        <v>5429.5597839217544</v>
      </c>
      <c r="E375">
        <f>'REC-21'!T375+'REC-22'!T375</f>
        <v>384.87638037380316</v>
      </c>
      <c r="F375">
        <f>'OLD-21'!U375+'OLD-22'!U375</f>
        <v>2007.2380972051942</v>
      </c>
      <c r="G375">
        <f>'OLD-21'!Y375+'OLD-22'!Y375</f>
        <v>215.4088494424966</v>
      </c>
      <c r="H375">
        <f t="shared" si="91"/>
        <v>2222.646946647691</v>
      </c>
      <c r="I375">
        <f>'OLD-21'!T375+'OLD-22'!T375</f>
        <v>173.20345672853168</v>
      </c>
      <c r="J375">
        <f>'NEW-21'!U375+'NEW-22'!U375</f>
        <v>2874.0763179504302</v>
      </c>
      <c r="K375">
        <f>'NEW-21'!Y375+'NEW-22'!Y375</f>
        <v>298.7344548767166</v>
      </c>
      <c r="L375">
        <f t="shared" si="92"/>
        <v>3172.8107728271466</v>
      </c>
      <c r="M375">
        <f>'NEW-21'!T375+'NEW-22'!T375</f>
        <v>233.82279651036706</v>
      </c>
      <c r="N375">
        <f>'CUR-21'!U375+'CUR-22'!U375</f>
        <v>3259.5183952196367</v>
      </c>
      <c r="O375">
        <f>'CUR-21'!Y375+'CUR-22'!Y375</f>
        <v>337.70294245049047</v>
      </c>
      <c r="P375">
        <f t="shared" si="93"/>
        <v>3597.221337670127</v>
      </c>
      <c r="Q375">
        <f>'CUR-21'!T375+'CUR-22'!T375</f>
        <v>264.38926601330155</v>
      </c>
      <c r="R375">
        <f t="shared" si="96"/>
        <v>264.38926601330155</v>
      </c>
      <c r="S375">
        <f t="shared" si="94"/>
        <v>3597.221337670127</v>
      </c>
      <c r="T375">
        <f t="shared" si="97"/>
        <v>0.99614560590359691</v>
      </c>
      <c r="U375">
        <f t="shared" si="98"/>
        <v>3.8693079340612613E-3</v>
      </c>
      <c r="V375">
        <f t="shared" si="95"/>
        <v>3246.2098839457758</v>
      </c>
      <c r="W375">
        <f t="shared" si="99"/>
        <v>0</v>
      </c>
      <c r="X375">
        <f t="shared" si="100"/>
        <v>0</v>
      </c>
      <c r="Y375">
        <f t="shared" si="101"/>
        <v>3510.5991499590773</v>
      </c>
      <c r="Z375">
        <f t="shared" si="102"/>
        <v>0</v>
      </c>
      <c r="AA375">
        <f t="shared" si="103"/>
        <v>0</v>
      </c>
      <c r="AB375">
        <f t="shared" si="104"/>
        <v>20.179457088443861</v>
      </c>
      <c r="AC375">
        <f t="shared" si="105"/>
        <v>1.5612794386342621</v>
      </c>
      <c r="AD375" t="b">
        <f t="shared" si="106"/>
        <v>1</v>
      </c>
      <c r="AE375" t="b">
        <f>AND(ABS(AA375-(AA374+W375-Z375))&lt;=0.000000000001*(AA374+ABS(W375)+Z375),IF(A375&gt;group!$AJ$65,AA375=0,TRUE))</f>
        <v>1</v>
      </c>
      <c r="AF375" t="b">
        <f t="shared" si="107"/>
        <v>1</v>
      </c>
      <c r="AG375" t="b">
        <f>IF(S375&gt;0,IF(group!$AJ$38&gt;0,ABS(AB375/S375-group!$AJ$38/S2)&lt;=0.000000000001*MAX(ABS(AB375/S375),ABS(group!$AJ$38/S2)),TRUE),AB375=0)</f>
        <v>1</v>
      </c>
    </row>
    <row r="376" spans="1:33" x14ac:dyDescent="0.35">
      <c r="A376">
        <v>374</v>
      </c>
      <c r="B376">
        <f>'REC-21'!U376+'REC-22'!U376</f>
        <v>4586.847919465783</v>
      </c>
      <c r="C376">
        <f>'REC-21'!Y376+'REC-22'!Y376</f>
        <v>464.08320381160524</v>
      </c>
      <c r="D376">
        <f t="shared" si="90"/>
        <v>5050.931123277388</v>
      </c>
      <c r="E376">
        <f>'REC-21'!T376+'REC-22'!T376</f>
        <v>359.69574167770696</v>
      </c>
      <c r="F376">
        <f>'OLD-21'!U376+'OLD-22'!U376</f>
        <v>1852.4592639657749</v>
      </c>
      <c r="G376">
        <f>'OLD-21'!Y376+'OLD-22'!Y376</f>
        <v>199.31072795438007</v>
      </c>
      <c r="H376">
        <f t="shared" si="91"/>
        <v>2051.769991920155</v>
      </c>
      <c r="I376">
        <f>'OLD-21'!T376+'OLD-22'!T376</f>
        <v>160.55151067682141</v>
      </c>
      <c r="J376">
        <f>'NEW-21'!U376+'NEW-22'!U376</f>
        <v>2664.6879260822207</v>
      </c>
      <c r="K376">
        <f>'NEW-21'!Y376+'NEW-22'!Y376</f>
        <v>277.65991608567259</v>
      </c>
      <c r="L376">
        <f t="shared" si="92"/>
        <v>2942.3478421678933</v>
      </c>
      <c r="M376">
        <f>'NEW-21'!T376+'NEW-22'!T376</f>
        <v>217.72348885465499</v>
      </c>
      <c r="N376">
        <f>'CUR-21'!U376+'CUR-22'!U376</f>
        <v>3023.9260431625316</v>
      </c>
      <c r="O376">
        <f>'CUR-21'!Y376+'CUR-22'!Y376</f>
        <v>314.10479714037001</v>
      </c>
      <c r="P376">
        <f t="shared" si="93"/>
        <v>3338.0308403029017</v>
      </c>
      <c r="Q376">
        <f>'CUR-21'!T376+'CUR-22'!T376</f>
        <v>246.27901281131093</v>
      </c>
      <c r="R376">
        <f t="shared" si="96"/>
        <v>246.27901281131093</v>
      </c>
      <c r="S376">
        <f t="shared" si="94"/>
        <v>3338.0308403029017</v>
      </c>
      <c r="T376">
        <f t="shared" si="97"/>
        <v>0.99614611274880827</v>
      </c>
      <c r="U376">
        <f t="shared" si="98"/>
        <v>3.8687971592412662E-3</v>
      </c>
      <c r="V376">
        <f t="shared" si="95"/>
        <v>3011.5369951666298</v>
      </c>
      <c r="W376">
        <f t="shared" si="99"/>
        <v>0</v>
      </c>
      <c r="X376">
        <f t="shared" si="100"/>
        <v>0</v>
      </c>
      <c r="Y376">
        <f t="shared" si="101"/>
        <v>3257.8160079779409</v>
      </c>
      <c r="Z376">
        <f t="shared" si="102"/>
        <v>0</v>
      </c>
      <c r="AA376">
        <f t="shared" si="103"/>
        <v>0</v>
      </c>
      <c r="AB376">
        <f t="shared" si="104"/>
        <v>18.725467181127797</v>
      </c>
      <c r="AC376">
        <f t="shared" si="105"/>
        <v>1.453989907316064</v>
      </c>
      <c r="AD376" t="b">
        <f t="shared" si="106"/>
        <v>1</v>
      </c>
      <c r="AE376" t="b">
        <f>AND(ABS(AA376-(AA375+W376-Z376))&lt;=0.000000000001*(AA375+ABS(W376)+Z376),IF(A376&gt;group!$AJ$65,AA376=0,TRUE))</f>
        <v>1</v>
      </c>
      <c r="AF376" t="b">
        <f t="shared" si="107"/>
        <v>1</v>
      </c>
      <c r="AG376" t="b">
        <f>IF(S376&gt;0,IF(group!$AJ$38&gt;0,ABS(AB376/S376-group!$AJ$38/S2)&lt;=0.000000000001*MAX(ABS(AB376/S376),ABS(group!$AJ$38/S2)),TRUE),AB376=0)</f>
        <v>1</v>
      </c>
    </row>
    <row r="377" spans="1:33" x14ac:dyDescent="0.35">
      <c r="A377">
        <v>375</v>
      </c>
      <c r="B377">
        <f>'REC-21'!U377+'REC-22'!U377</f>
        <v>4264.1788338035676</v>
      </c>
      <c r="C377">
        <f>'REC-21'!Y377+'REC-22'!Y377</f>
        <v>432.98231181597771</v>
      </c>
      <c r="D377">
        <f t="shared" si="90"/>
        <v>4697.1611456195451</v>
      </c>
      <c r="E377">
        <f>'REC-21'!T377+'REC-22'!T377</f>
        <v>336.17461000020614</v>
      </c>
      <c r="F377">
        <f>'OLD-21'!U377+'OLD-22'!U377</f>
        <v>1708.9471170289062</v>
      </c>
      <c r="G377">
        <f>'OLD-21'!Y377+'OLD-22'!Y377</f>
        <v>184.47262290958406</v>
      </c>
      <c r="H377">
        <f t="shared" si="91"/>
        <v>1893.4197399384902</v>
      </c>
      <c r="I377">
        <f>'OLD-21'!T377+'OLD-22'!T377</f>
        <v>148.83145121640999</v>
      </c>
      <c r="J377">
        <f>'NEW-21'!U377+'NEW-22'!U377</f>
        <v>2469.6624523761352</v>
      </c>
      <c r="K377">
        <f>'NEW-21'!Y377+'NEW-22'!Y377</f>
        <v>258.14367030398938</v>
      </c>
      <c r="L377">
        <f t="shared" si="92"/>
        <v>2727.8061226801246</v>
      </c>
      <c r="M377">
        <f>'NEW-21'!T377+'NEW-22'!T377</f>
        <v>202.74186663990722</v>
      </c>
      <c r="N377">
        <f>'CUR-21'!U377+'CUR-22'!U377</f>
        <v>2804.4085148838258</v>
      </c>
      <c r="O377">
        <f>'CUR-21'!Y377+'CUR-22'!Y377</f>
        <v>292.23615144652348</v>
      </c>
      <c r="P377">
        <f t="shared" si="93"/>
        <v>3096.6446663303491</v>
      </c>
      <c r="Q377">
        <f>'CUR-21'!T377+'CUR-22'!T377</f>
        <v>229.41874367867896</v>
      </c>
      <c r="R377">
        <f t="shared" si="96"/>
        <v>229.41874367867896</v>
      </c>
      <c r="S377">
        <f t="shared" si="94"/>
        <v>3096.6446663303491</v>
      </c>
      <c r="T377">
        <f t="shared" si="97"/>
        <v>0.99614661885462652</v>
      </c>
      <c r="U377">
        <f t="shared" si="98"/>
        <v>3.8682871300652621E-3</v>
      </c>
      <c r="V377">
        <f t="shared" si="95"/>
        <v>2792.8802837145017</v>
      </c>
      <c r="W377">
        <f t="shared" si="99"/>
        <v>0</v>
      </c>
      <c r="X377">
        <f t="shared" si="100"/>
        <v>0</v>
      </c>
      <c r="Y377">
        <f t="shared" si="101"/>
        <v>3022.2990273931805</v>
      </c>
      <c r="Z377">
        <f t="shared" si="102"/>
        <v>0</v>
      </c>
      <c r="AA377">
        <f t="shared" si="103"/>
        <v>0</v>
      </c>
      <c r="AB377">
        <f t="shared" si="104"/>
        <v>17.371354803217329</v>
      </c>
      <c r="AC377">
        <f t="shared" si="105"/>
        <v>1.354112377910468</v>
      </c>
      <c r="AD377" t="b">
        <f t="shared" si="106"/>
        <v>1</v>
      </c>
      <c r="AE377" t="b">
        <f>AND(ABS(AA377-(AA376+W377-Z377))&lt;=0.000000000001*(AA376+ABS(W377)+Z377),IF(A377&gt;group!$AJ$65,AA377=0,TRUE))</f>
        <v>1</v>
      </c>
      <c r="AF377" t="b">
        <f t="shared" si="107"/>
        <v>1</v>
      </c>
      <c r="AG377" t="b">
        <f>IF(S377&gt;0,IF(group!$AJ$38&gt;0,ABS(AB377/S377-group!$AJ$38/S2)&lt;=0.000000000001*MAX(ABS(AB377/S377),ABS(group!$AJ$38/S2)),TRUE),AB377=0)</f>
        <v>1</v>
      </c>
    </row>
    <row r="378" spans="1:33" x14ac:dyDescent="0.35">
      <c r="A378">
        <v>376</v>
      </c>
      <c r="B378">
        <f>'REC-21'!U378+'REC-22'!U378</f>
        <v>3962.509873619284</v>
      </c>
      <c r="C378">
        <f>'REC-21'!Y378+'REC-22'!Y378</f>
        <v>404.10129276578482</v>
      </c>
      <c r="D378">
        <f t="shared" si="90"/>
        <v>4366.6111663850688</v>
      </c>
      <c r="E378">
        <f>'REC-21'!T378+'REC-22'!T378</f>
        <v>314.20273924381763</v>
      </c>
      <c r="F378">
        <f>'OLD-21'!U378+'OLD-22'!U378</f>
        <v>1575.8720233164174</v>
      </c>
      <c r="G378">
        <f>'OLD-21'!Y378+'OLD-22'!Y378</f>
        <v>170.80120412804189</v>
      </c>
      <c r="H378">
        <f t="shared" si="91"/>
        <v>1746.6732274444594</v>
      </c>
      <c r="I378">
        <f>'OLD-21'!T378+'OLD-22'!T378</f>
        <v>137.9739932269807</v>
      </c>
      <c r="J378">
        <f>'NEW-21'!U378+'NEW-22'!U378</f>
        <v>2288.0029397411736</v>
      </c>
      <c r="K378">
        <f>'NEW-21'!Y378+'NEW-22'!Y378</f>
        <v>240.07702725546528</v>
      </c>
      <c r="L378">
        <f t="shared" si="92"/>
        <v>2528.0799669966391</v>
      </c>
      <c r="M378">
        <f>'NEW-21'!T378+'NEW-22'!T378</f>
        <v>188.79961644481745</v>
      </c>
      <c r="N378">
        <f>'CUR-21'!U378+'CUR-22'!U378</f>
        <v>2599.8564039382186</v>
      </c>
      <c r="O378">
        <f>'CUR-21'!Y378+'CUR-22'!Y378</f>
        <v>271.97720225519726</v>
      </c>
      <c r="P378">
        <f t="shared" si="93"/>
        <v>2871.833606193416</v>
      </c>
      <c r="Q378">
        <f>'CUR-21'!T378+'CUR-22'!T378</f>
        <v>213.72144136464595</v>
      </c>
      <c r="R378">
        <f t="shared" si="96"/>
        <v>213.72144136464595</v>
      </c>
      <c r="S378">
        <f t="shared" si="94"/>
        <v>2871.833606193416</v>
      </c>
      <c r="T378">
        <f t="shared" si="97"/>
        <v>0.99614712419842066</v>
      </c>
      <c r="U378">
        <f t="shared" si="98"/>
        <v>3.8677778693381182E-3</v>
      </c>
      <c r="V378">
        <f t="shared" si="95"/>
        <v>2589.1344558418036</v>
      </c>
      <c r="W378">
        <f t="shared" si="99"/>
        <v>0</v>
      </c>
      <c r="X378">
        <f t="shared" si="100"/>
        <v>0</v>
      </c>
      <c r="Y378">
        <f t="shared" si="101"/>
        <v>2802.8558972064498</v>
      </c>
      <c r="Z378">
        <f t="shared" si="102"/>
        <v>0</v>
      </c>
      <c r="AA378">
        <f t="shared" si="103"/>
        <v>0</v>
      </c>
      <c r="AB378">
        <f t="shared" si="104"/>
        <v>16.110224415288773</v>
      </c>
      <c r="AC378">
        <f t="shared" si="105"/>
        <v>1.2611303879285565</v>
      </c>
      <c r="AD378" t="b">
        <f t="shared" si="106"/>
        <v>1</v>
      </c>
      <c r="AE378" t="b">
        <f>AND(ABS(AA378-(AA377+W378-Z378))&lt;=0.000000000001*(AA377+ABS(W378)+Z378),IF(A378&gt;group!$AJ$65,AA378=0,TRUE))</f>
        <v>1</v>
      </c>
      <c r="AF378" t="b">
        <f t="shared" si="107"/>
        <v>1</v>
      </c>
      <c r="AG378" t="b">
        <f>IF(S378&gt;0,IF(group!$AJ$38&gt;0,ABS(AB378/S378-group!$AJ$38/S2)&lt;=0.000000000001*MAX(ABS(AB378/S378),ABS(group!$AJ$38/S2)),TRUE),AB378=0)</f>
        <v>1</v>
      </c>
    </row>
    <row r="379" spans="1:33" x14ac:dyDescent="0.35">
      <c r="A379">
        <v>377</v>
      </c>
      <c r="B379">
        <f>'REC-21'!U379+'REC-22'!U379</f>
        <v>3680.4579164186175</v>
      </c>
      <c r="C379">
        <f>'REC-21'!Y379+'REC-22'!Y379</f>
        <v>377.29345888667291</v>
      </c>
      <c r="D379">
        <f t="shared" si="90"/>
        <v>4057.7513753052904</v>
      </c>
      <c r="E379">
        <f>'REC-21'!T379+'REC-22'!T379</f>
        <v>293.67727073748995</v>
      </c>
      <c r="F379">
        <f>'OLD-21'!U379+'OLD-22'!U379</f>
        <v>1452.4660049512452</v>
      </c>
      <c r="G379">
        <f>'OLD-21'!Y379+'OLD-22'!Y379</f>
        <v>158.21011897762526</v>
      </c>
      <c r="H379">
        <f t="shared" si="91"/>
        <v>1610.6761239288703</v>
      </c>
      <c r="I379">
        <f>'OLD-21'!T379+'OLD-22'!T379</f>
        <v>127.91505669117734</v>
      </c>
      <c r="J379">
        <f>'NEW-21'!U379+'NEW-22'!U379</f>
        <v>2118.7822592144203</v>
      </c>
      <c r="K379">
        <f>'NEW-21'!Y379+'NEW-22'!Y379</f>
        <v>223.35895096610363</v>
      </c>
      <c r="L379">
        <f t="shared" si="92"/>
        <v>2342.141210180524</v>
      </c>
      <c r="M379">
        <f>'NEW-21'!T379+'NEW-22'!T379</f>
        <v>175.82396772308718</v>
      </c>
      <c r="N379">
        <f>'CUR-21'!U379+'CUR-22'!U379</f>
        <v>2409.2375115453478</v>
      </c>
      <c r="O379">
        <f>'CUR-21'!Y379+'CUR-22'!Y379</f>
        <v>253.21652716013199</v>
      </c>
      <c r="P379">
        <f t="shared" si="93"/>
        <v>2662.4540387054799</v>
      </c>
      <c r="Q379">
        <f>'CUR-21'!T379+'CUR-22'!T379</f>
        <v>199.10620411199776</v>
      </c>
      <c r="R379">
        <f t="shared" si="96"/>
        <v>199.10620411199776</v>
      </c>
      <c r="S379">
        <f t="shared" si="94"/>
        <v>2662.4540387054799</v>
      </c>
      <c r="T379">
        <f t="shared" si="97"/>
        <v>0.99614762875798746</v>
      </c>
      <c r="U379">
        <f t="shared" si="98"/>
        <v>3.8672693994321605E-3</v>
      </c>
      <c r="V379">
        <f t="shared" si="95"/>
        <v>2399.2711348514986</v>
      </c>
      <c r="W379">
        <f t="shared" si="99"/>
        <v>0</v>
      </c>
      <c r="X379">
        <f t="shared" si="100"/>
        <v>0</v>
      </c>
      <c r="Y379">
        <f t="shared" si="101"/>
        <v>2598.3773389634962</v>
      </c>
      <c r="Z379">
        <f t="shared" si="102"/>
        <v>0</v>
      </c>
      <c r="AA379">
        <f t="shared" si="103"/>
        <v>0</v>
      </c>
      <c r="AB379">
        <f t="shared" si="104"/>
        <v>14.935660605974684</v>
      </c>
      <c r="AC379">
        <f t="shared" si="105"/>
        <v>1.1745638093140887</v>
      </c>
      <c r="AD379" t="b">
        <f t="shared" si="106"/>
        <v>1</v>
      </c>
      <c r="AE379" t="b">
        <f>AND(ABS(AA379-(AA378+W379-Z379))&lt;=0.000000000001*(AA378+ABS(W379)+Z379),IF(A379&gt;group!$AJ$65,AA379=0,TRUE))</f>
        <v>1</v>
      </c>
      <c r="AF379" t="b">
        <f t="shared" si="107"/>
        <v>1</v>
      </c>
      <c r="AG379" t="b">
        <f>IF(S379&gt;0,IF(group!$AJ$38&gt;0,ABS(AB379/S379-group!$AJ$38/S2)&lt;=0.000000000001*MAX(ABS(AB379/S379),ABS(group!$AJ$38/S2)),TRUE),AB379=0)</f>
        <v>1</v>
      </c>
    </row>
    <row r="380" spans="1:33" x14ac:dyDescent="0.35">
      <c r="A380">
        <v>378</v>
      </c>
      <c r="B380">
        <f>'REC-21'!U380+'REC-22'!U380</f>
        <v>3416.7316388424779</v>
      </c>
      <c r="C380">
        <f>'REC-21'!Y380+'REC-22'!Y380</f>
        <v>352.42190111251921</v>
      </c>
      <c r="D380">
        <f t="shared" si="90"/>
        <v>3769.1535399549971</v>
      </c>
      <c r="E380">
        <f>'REC-21'!T380+'REC-22'!T380</f>
        <v>274.50223366736765</v>
      </c>
      <c r="F380">
        <f>'OLD-21'!U380+'OLD-22'!U380</f>
        <v>1338.0181094591426</v>
      </c>
      <c r="G380">
        <f>'OLD-21'!Y380+'OLD-22'!Y380</f>
        <v>146.61946510167218</v>
      </c>
      <c r="H380">
        <f t="shared" si="91"/>
        <v>1484.6375745608148</v>
      </c>
      <c r="I380">
        <f>'OLD-21'!T380+'OLD-22'!T380</f>
        <v>118.59537122087632</v>
      </c>
      <c r="J380">
        <f>'NEW-21'!U380+'NEW-22'!U380</f>
        <v>1961.1381694868314</v>
      </c>
      <c r="K380">
        <f>'NEW-21'!Y380+'NEW-22'!Y380</f>
        <v>207.89551513415989</v>
      </c>
      <c r="L380">
        <f t="shared" si="92"/>
        <v>2169.0336846209912</v>
      </c>
      <c r="M380">
        <f>'NEW-21'!T380+'NEW-22'!T380</f>
        <v>163.74729622002445</v>
      </c>
      <c r="N380">
        <f>'CUR-21'!U380+'CUR-22'!U380</f>
        <v>2231.5914220502</v>
      </c>
      <c r="O380">
        <f>'CUR-21'!Y380+'CUR-22'!Y380</f>
        <v>235.85049242706773</v>
      </c>
      <c r="P380">
        <f t="shared" si="93"/>
        <v>2467.4419144772678</v>
      </c>
      <c r="Q380">
        <f>'CUR-21'!T380+'CUR-22'!T380</f>
        <v>185.49781140151231</v>
      </c>
      <c r="R380">
        <f t="shared" si="96"/>
        <v>185.49781140151231</v>
      </c>
      <c r="S380">
        <f t="shared" si="94"/>
        <v>2467.4419144772678</v>
      </c>
      <c r="T380">
        <f t="shared" si="97"/>
        <v>0.99614813251154177</v>
      </c>
      <c r="U380">
        <f t="shared" si="98"/>
        <v>3.8667617422989409E-3</v>
      </c>
      <c r="V380">
        <f t="shared" si="95"/>
        <v>2222.3334574432247</v>
      </c>
      <c r="W380">
        <f t="shared" si="99"/>
        <v>0</v>
      </c>
      <c r="X380">
        <f t="shared" si="100"/>
        <v>0</v>
      </c>
      <c r="Y380">
        <f t="shared" si="101"/>
        <v>2407.8312688447368</v>
      </c>
      <c r="Z380">
        <f t="shared" si="102"/>
        <v>0</v>
      </c>
      <c r="AA380">
        <f t="shared" si="103"/>
        <v>0</v>
      </c>
      <c r="AB380">
        <f t="shared" si="104"/>
        <v>13.841694340574321</v>
      </c>
      <c r="AC380">
        <f t="shared" si="105"/>
        <v>1.093966265400363</v>
      </c>
      <c r="AD380" t="b">
        <f t="shared" si="106"/>
        <v>1</v>
      </c>
      <c r="AE380" t="b">
        <f>AND(ABS(AA380-(AA379+W380-Z380))&lt;=0.000000000001*(AA379+ABS(W380)+Z380),IF(A380&gt;group!$AJ$65,AA380=0,TRUE))</f>
        <v>1</v>
      </c>
      <c r="AF380" t="b">
        <f t="shared" si="107"/>
        <v>1</v>
      </c>
      <c r="AG380" t="b">
        <f>IF(S380&gt;0,IF(group!$AJ$38&gt;0,ABS(AB380/S380-group!$AJ$38/S2)&lt;=0.000000000001*MAX(ABS(AB380/S380),ABS(group!$AJ$38/S2)),TRUE),AB380=0)</f>
        <v>1</v>
      </c>
    </row>
    <row r="381" spans="1:33" x14ac:dyDescent="0.35">
      <c r="A381">
        <v>379</v>
      </c>
      <c r="B381">
        <f>'REC-21'!U381+'REC-22'!U381</f>
        <v>3170.1253712552389</v>
      </c>
      <c r="C381">
        <f>'REC-21'!Y381+'REC-22'!Y381</f>
        <v>329.35883154098497</v>
      </c>
      <c r="D381">
        <f t="shared" si="90"/>
        <v>3499.4842027962241</v>
      </c>
      <c r="E381">
        <f>'REC-21'!T381+'REC-22'!T381</f>
        <v>256.58807961390158</v>
      </c>
      <c r="F381">
        <f>'OLD-21'!U381+'OLD-22'!U381</f>
        <v>1231.8701315693111</v>
      </c>
      <c r="G381">
        <f>'OLD-21'!Y381+'OLD-22'!Y381</f>
        <v>135.95530345990696</v>
      </c>
      <c r="H381">
        <f t="shared" si="91"/>
        <v>1367.8254350292179</v>
      </c>
      <c r="I381">
        <f>'OLD-21'!T381+'OLD-22'!T381</f>
        <v>109.960110992758</v>
      </c>
      <c r="J381">
        <f>'NEW-21'!U381+'NEW-22'!U381</f>
        <v>1814.2687297796781</v>
      </c>
      <c r="K381">
        <f>'NEW-21'!Y381+'NEW-22'!Y381</f>
        <v>193.59939768690597</v>
      </c>
      <c r="L381">
        <f t="shared" si="92"/>
        <v>2007.8681274665842</v>
      </c>
      <c r="M381">
        <f>'NEW-21'!T381+'NEW-22'!T381</f>
        <v>152.50675608825367</v>
      </c>
      <c r="N381">
        <f>'CUR-21'!U381+'CUR-22'!U381</f>
        <v>2066.0244634665269</v>
      </c>
      <c r="O381">
        <f>'CUR-21'!Y381+'CUR-22'!Y381</f>
        <v>219.78270323311568</v>
      </c>
      <c r="P381">
        <f t="shared" si="93"/>
        <v>2285.8071666996425</v>
      </c>
      <c r="Q381">
        <f>'CUR-21'!T381+'CUR-22'!T381</f>
        <v>172.82632087394006</v>
      </c>
      <c r="R381">
        <f t="shared" si="96"/>
        <v>172.82632087394006</v>
      </c>
      <c r="S381">
        <f t="shared" si="94"/>
        <v>2285.8071666996425</v>
      </c>
      <c r="T381">
        <f t="shared" si="97"/>
        <v>0.99614863543771914</v>
      </c>
      <c r="U381">
        <f t="shared" si="98"/>
        <v>3.8662549194663498E-3</v>
      </c>
      <c r="V381">
        <f t="shared" si="95"/>
        <v>2057.4310536185271</v>
      </c>
      <c r="W381">
        <f t="shared" si="99"/>
        <v>0</v>
      </c>
      <c r="X381">
        <f t="shared" si="100"/>
        <v>0</v>
      </c>
      <c r="Y381">
        <f t="shared" si="101"/>
        <v>2230.2573744924671</v>
      </c>
      <c r="Z381">
        <f t="shared" si="102"/>
        <v>0</v>
      </c>
      <c r="AA381">
        <f t="shared" si="103"/>
        <v>0</v>
      </c>
      <c r="AB381">
        <f t="shared" si="104"/>
        <v>12.822771607028303</v>
      </c>
      <c r="AC381">
        <f t="shared" si="105"/>
        <v>1.0189227335460185</v>
      </c>
      <c r="AD381" t="b">
        <f t="shared" si="106"/>
        <v>1</v>
      </c>
      <c r="AE381" t="b">
        <f>AND(ABS(AA381-(AA380+W381-Z381))&lt;=0.000000000001*(AA380+ABS(W381)+Z381),IF(A381&gt;group!$AJ$65,AA381=0,TRUE))</f>
        <v>1</v>
      </c>
      <c r="AF381" t="b">
        <f t="shared" si="107"/>
        <v>1</v>
      </c>
      <c r="AG381" t="b">
        <f>IF(S381&gt;0,IF(group!$AJ$38&gt;0,ABS(AB381/S381-group!$AJ$38/S2)&lt;=0.000000000001*MAX(ABS(AB381/S381),ABS(group!$AJ$38/S2)),TRUE),AB381=0)</f>
        <v>1</v>
      </c>
    </row>
    <row r="382" spans="1:33" x14ac:dyDescent="0.35">
      <c r="A382">
        <v>380</v>
      </c>
      <c r="B382">
        <f>'REC-21'!U382+'REC-22'!U382</f>
        <v>2939.5133674999324</v>
      </c>
      <c r="C382">
        <f>'REC-21'!Y382+'REC-22'!Y382</f>
        <v>307.98497051924278</v>
      </c>
      <c r="D382">
        <f t="shared" si="90"/>
        <v>3247.4983380191752</v>
      </c>
      <c r="E382">
        <f>'REC-21'!T382+'REC-22'!T382</f>
        <v>239.85124884403783</v>
      </c>
      <c r="F382">
        <f>'OLD-21'!U382+'OLD-22'!U382</f>
        <v>1133.412659591208</v>
      </c>
      <c r="G382">
        <f>'OLD-21'!Y382+'OLD-22'!Y382</f>
        <v>126.149208562509</v>
      </c>
      <c r="H382">
        <f t="shared" si="91"/>
        <v>1259.5618681537171</v>
      </c>
      <c r="I382">
        <f>'OLD-21'!T382+'OLD-22'!T382</f>
        <v>101.95855772570067</v>
      </c>
      <c r="J382">
        <f>'NEW-21'!U382+'NEW-22'!U382</f>
        <v>1677.4280405106838</v>
      </c>
      <c r="K382">
        <f>'NEW-21'!Y382+'NEW-22'!Y382</f>
        <v>180.38941167179766</v>
      </c>
      <c r="L382">
        <f t="shared" si="92"/>
        <v>1857.8174521824815</v>
      </c>
      <c r="M382">
        <f>'NEW-21'!T382+'NEW-22'!T382</f>
        <v>142.04393860134027</v>
      </c>
      <c r="N382">
        <f>'CUR-21'!U382+'CUR-22'!U382</f>
        <v>1911.7050254637775</v>
      </c>
      <c r="O382">
        <f>'CUR-21'!Y382+'CUR-22'!Y382</f>
        <v>204.92349312797904</v>
      </c>
      <c r="P382">
        <f t="shared" si="93"/>
        <v>2116.6285185917563</v>
      </c>
      <c r="Q382">
        <f>'CUR-21'!T382+'CUR-22'!T382</f>
        <v>161.02669416526908</v>
      </c>
      <c r="R382">
        <f t="shared" si="96"/>
        <v>161.02669416526908</v>
      </c>
      <c r="S382">
        <f t="shared" si="94"/>
        <v>2116.6285185917563</v>
      </c>
      <c r="T382">
        <f t="shared" si="97"/>
        <v>0.99614913751555922</v>
      </c>
      <c r="U382">
        <f t="shared" si="98"/>
        <v>3.865748952054604E-3</v>
      </c>
      <c r="V382">
        <f t="shared" si="95"/>
        <v>1903.7353826184863</v>
      </c>
      <c r="W382">
        <f t="shared" si="99"/>
        <v>0</v>
      </c>
      <c r="X382">
        <f t="shared" si="100"/>
        <v>0</v>
      </c>
      <c r="Y382">
        <f t="shared" si="101"/>
        <v>2064.7620767837552</v>
      </c>
      <c r="Z382">
        <f t="shared" si="102"/>
        <v>0</v>
      </c>
      <c r="AA382">
        <f t="shared" si="103"/>
        <v>0</v>
      </c>
      <c r="AB382">
        <f t="shared" si="104"/>
        <v>11.873724287080735</v>
      </c>
      <c r="AC382">
        <f t="shared" si="105"/>
        <v>0.9490473199475673</v>
      </c>
      <c r="AD382" t="b">
        <f t="shared" si="106"/>
        <v>1</v>
      </c>
      <c r="AE382" t="b">
        <f>AND(ABS(AA382-(AA381+W382-Z382))&lt;=0.000000000001*(AA381+ABS(W382)+Z382),IF(A382&gt;group!$AJ$65,AA382=0,TRUE))</f>
        <v>1</v>
      </c>
      <c r="AF382" t="b">
        <f t="shared" si="107"/>
        <v>1</v>
      </c>
      <c r="AG382" t="b">
        <f>IF(S382&gt;0,IF(group!$AJ$38&gt;0,ABS(AB382/S382-group!$AJ$38/S2)&lt;=0.000000000001*MAX(ABS(AB382/S382),ABS(group!$AJ$38/S2)),TRUE),AB382=0)</f>
        <v>1</v>
      </c>
    </row>
    <row r="383" spans="1:33" x14ac:dyDescent="0.35">
      <c r="A383">
        <v>381</v>
      </c>
      <c r="B383">
        <f>'REC-21'!U383+'REC-22'!U383</f>
        <v>2723.8444615048811</v>
      </c>
      <c r="C383">
        <f>'REC-21'!Y383+'REC-22'!Y383</f>
        <v>287.1774612591297</v>
      </c>
      <c r="D383">
        <f t="shared" si="90"/>
        <v>3011.0219227640109</v>
      </c>
      <c r="E383">
        <f>'REC-21'!T383+'REC-22'!T383</f>
        <v>224.21376617090121</v>
      </c>
      <c r="F383">
        <f>'OLD-21'!U383+'OLD-22'!U383</f>
        <v>1042.0814214475554</v>
      </c>
      <c r="G383">
        <f>'OLD-21'!Y383+'OLD-22'!Y383</f>
        <v>116.82487399634867</v>
      </c>
      <c r="H383">
        <f t="shared" si="91"/>
        <v>1158.9062954439041</v>
      </c>
      <c r="I383">
        <f>'OLD-21'!T383+'OLD-22'!T383</f>
        <v>94.54378951916479</v>
      </c>
      <c r="J383">
        <f>'NEW-21'!U383+'NEW-22'!U383</f>
        <v>1549.9222880596008</v>
      </c>
      <c r="K383">
        <f>'NEW-21'!Y383+'NEW-22'!Y383</f>
        <v>167.7548220656947</v>
      </c>
      <c r="L383">
        <f t="shared" si="92"/>
        <v>1717.6771101252955</v>
      </c>
      <c r="M383">
        <f>'NEW-21'!T383+'NEW-22'!T383</f>
        <v>132.3045555197817</v>
      </c>
      <c r="N383">
        <f>'CUR-21'!U383+'CUR-22'!U383</f>
        <v>1767.8592091648393</v>
      </c>
      <c r="O383">
        <f>'CUR-21'!Y383+'CUR-22'!Y383</f>
        <v>190.75505826959133</v>
      </c>
      <c r="P383">
        <f t="shared" si="93"/>
        <v>1958.6142674344305</v>
      </c>
      <c r="Q383">
        <f>'CUR-21'!T383+'CUR-22'!T383</f>
        <v>150.03844955739936</v>
      </c>
      <c r="R383">
        <f t="shared" si="96"/>
        <v>150.03844955739936</v>
      </c>
      <c r="S383">
        <f t="shared" si="94"/>
        <v>1958.6142674344305</v>
      </c>
      <c r="T383">
        <f t="shared" si="97"/>
        <v>0.99614963872451023</v>
      </c>
      <c r="U383">
        <f t="shared" si="98"/>
        <v>3.8652438607715833E-3</v>
      </c>
      <c r="V383">
        <f t="shared" si="95"/>
        <v>1760.4753993652553</v>
      </c>
      <c r="W383">
        <f t="shared" si="99"/>
        <v>0</v>
      </c>
      <c r="X383">
        <f t="shared" si="100"/>
        <v>0</v>
      </c>
      <c r="Y383">
        <f t="shared" si="101"/>
        <v>1910.5138489226547</v>
      </c>
      <c r="Z383">
        <f t="shared" si="102"/>
        <v>0</v>
      </c>
      <c r="AA383">
        <f t="shared" si="103"/>
        <v>0</v>
      </c>
      <c r="AB383">
        <f t="shared" si="104"/>
        <v>10.987306271263813</v>
      </c>
      <c r="AC383">
        <f t="shared" si="105"/>
        <v>0.88641801581692192</v>
      </c>
      <c r="AD383" t="b">
        <f t="shared" si="106"/>
        <v>1</v>
      </c>
      <c r="AE383" t="b">
        <f>AND(ABS(AA383-(AA382+W383-Z383))&lt;=0.000000000001*(AA382+ABS(W383)+Z383),IF(A383&gt;group!$AJ$65,AA383=0,TRUE))</f>
        <v>1</v>
      </c>
      <c r="AF383" t="b">
        <f t="shared" si="107"/>
        <v>1</v>
      </c>
      <c r="AG383" t="b">
        <f>IF(S383&gt;0,IF(group!$AJ$38&gt;0,ABS(AB383/S383-group!$AJ$38/S2)&lt;=0.000000000001*MAX(ABS(AB383/S383),ABS(group!$AJ$38/S2)),TRUE),AB383=0)</f>
        <v>1</v>
      </c>
    </row>
    <row r="384" spans="1:33" x14ac:dyDescent="0.35">
      <c r="A384">
        <v>382</v>
      </c>
      <c r="B384">
        <f>'REC-21'!U384+'REC-22'!U384</f>
        <v>2522.6393201605711</v>
      </c>
      <c r="C384">
        <f>'REC-21'!Y384+'REC-22'!Y384</f>
        <v>267.93787657967323</v>
      </c>
      <c r="D384">
        <f t="shared" si="90"/>
        <v>2790.5771967402443</v>
      </c>
      <c r="E384">
        <f>'REC-21'!T384+'REC-22'!T384</f>
        <v>209.10792273976097</v>
      </c>
      <c r="F384">
        <f>'OLD-21'!U384+'OLD-22'!U384</f>
        <v>957.50522238195163</v>
      </c>
      <c r="G384">
        <f>'OLD-21'!Y384+'OLD-22'!Y384</f>
        <v>108.26926440449866</v>
      </c>
      <c r="H384">
        <f t="shared" si="91"/>
        <v>1065.7744867864503</v>
      </c>
      <c r="I384">
        <f>'OLD-21'!T384+'OLD-22'!T384</f>
        <v>87.523326917626036</v>
      </c>
      <c r="J384">
        <f>'NEW-21'!U384+'NEW-22'!U384</f>
        <v>1431.3176269606161</v>
      </c>
      <c r="K384">
        <f>'NEW-21'!Y384+'NEW-22'!Y384</f>
        <v>156.10267626691069</v>
      </c>
      <c r="L384">
        <f t="shared" si="92"/>
        <v>1587.4203032275268</v>
      </c>
      <c r="M384">
        <f>'NEW-21'!T384+'NEW-22'!T384</f>
        <v>123.02979667393446</v>
      </c>
      <c r="N384">
        <f>'CUR-21'!U384+'CUR-22'!U384</f>
        <v>1633.9788354789105</v>
      </c>
      <c r="O384">
        <f>'CUR-21'!Y384+'CUR-22'!Y384</f>
        <v>177.67592095820271</v>
      </c>
      <c r="P384">
        <f t="shared" si="93"/>
        <v>1811.6547564371131</v>
      </c>
      <c r="Q384">
        <f>'CUR-21'!T384+'CUR-22'!T384</f>
        <v>139.5969908664915</v>
      </c>
      <c r="R384">
        <f t="shared" si="96"/>
        <v>139.5969908664915</v>
      </c>
      <c r="S384">
        <f t="shared" si="94"/>
        <v>1811.6547564371131</v>
      </c>
      <c r="T384">
        <f t="shared" si="97"/>
        <v>0.99615013904442007</v>
      </c>
      <c r="U384">
        <f t="shared" si="98"/>
        <v>3.8647396659232669E-3</v>
      </c>
      <c r="V384">
        <f t="shared" si="95"/>
        <v>1627.1426815777274</v>
      </c>
      <c r="W384">
        <f t="shared" si="99"/>
        <v>0</v>
      </c>
      <c r="X384">
        <f t="shared" si="100"/>
        <v>0</v>
      </c>
      <c r="Y384">
        <f t="shared" si="101"/>
        <v>1766.739672444219</v>
      </c>
      <c r="Z384">
        <f t="shared" si="102"/>
        <v>0</v>
      </c>
      <c r="AA384">
        <f t="shared" si="103"/>
        <v>0</v>
      </c>
      <c r="AB384">
        <f t="shared" si="104"/>
        <v>10.16290241408281</v>
      </c>
      <c r="AC384">
        <f t="shared" si="105"/>
        <v>0.82440385718100373</v>
      </c>
      <c r="AD384" t="b">
        <f t="shared" si="106"/>
        <v>1</v>
      </c>
      <c r="AE384" t="b">
        <f>AND(ABS(AA384-(AA383+W384-Z384))&lt;=0.000000000001*(AA383+ABS(W384)+Z384),IF(A384&gt;group!$AJ$65,AA384=0,TRUE))</f>
        <v>1</v>
      </c>
      <c r="AF384" t="b">
        <f t="shared" si="107"/>
        <v>1</v>
      </c>
      <c r="AG384" t="b">
        <f>IF(S384&gt;0,IF(group!$AJ$38&gt;0,ABS(AB384/S384-group!$AJ$38/S2)&lt;=0.000000000001*MAX(ABS(AB384/S384),ABS(group!$AJ$38/S2)),TRUE),AB384=0)</f>
        <v>1</v>
      </c>
    </row>
    <row r="385" spans="1:33" x14ac:dyDescent="0.35">
      <c r="A385">
        <v>383</v>
      </c>
      <c r="B385">
        <f>'REC-21'!U385+'REC-22'!U385</f>
        <v>2334.90096976924</v>
      </c>
      <c r="C385">
        <f>'REC-21'!Y385+'REC-22'!Y385</f>
        <v>250.1568038186162</v>
      </c>
      <c r="D385">
        <f t="shared" si="90"/>
        <v>2585.057773587856</v>
      </c>
      <c r="E385">
        <f>'REC-21'!T385+'REC-22'!T385</f>
        <v>195.04181120146308</v>
      </c>
      <c r="F385">
        <f>'OLD-21'!U385+'OLD-22'!U385</f>
        <v>879.17269844386431</v>
      </c>
      <c r="G385">
        <f>'OLD-21'!Y385+'OLD-22'!Y385</f>
        <v>100.42339535946057</v>
      </c>
      <c r="H385">
        <f t="shared" si="91"/>
        <v>979.59609380332483</v>
      </c>
      <c r="I385">
        <f>'OLD-21'!T385+'OLD-22'!T385</f>
        <v>81.033717061517962</v>
      </c>
      <c r="J385">
        <f>'NEW-21'!U385+'NEW-22'!U385</f>
        <v>1320.9779505447202</v>
      </c>
      <c r="K385">
        <f>'NEW-21'!Y385+'NEW-22'!Y385</f>
        <v>145.36195086782047</v>
      </c>
      <c r="L385">
        <f t="shared" si="92"/>
        <v>1466.3399014125407</v>
      </c>
      <c r="M385">
        <f>'NEW-21'!T385+'NEW-22'!T385</f>
        <v>114.41705730350593</v>
      </c>
      <c r="N385">
        <f>'CUR-21'!U385+'CUR-22'!U385</f>
        <v>1509.3578904693818</v>
      </c>
      <c r="O385">
        <f>'CUR-21'!Y385+'CUR-22'!Y385</f>
        <v>165.60815545915077</v>
      </c>
      <c r="P385">
        <f t="shared" si="93"/>
        <v>1674.9660459285326</v>
      </c>
      <c r="Q385">
        <f>'CUR-21'!T385+'CUR-22'!T385</f>
        <v>129.89430797567516</v>
      </c>
      <c r="R385">
        <f t="shared" si="96"/>
        <v>129.89430797567516</v>
      </c>
      <c r="S385">
        <f t="shared" si="94"/>
        <v>1674.9660459285326</v>
      </c>
      <c r="T385">
        <f t="shared" si="97"/>
        <v>0.9961506384555282</v>
      </c>
      <c r="U385">
        <f t="shared" si="98"/>
        <v>3.8642363874201724E-3</v>
      </c>
      <c r="V385">
        <f t="shared" si="95"/>
        <v>1503.0340952483311</v>
      </c>
      <c r="W385">
        <f t="shared" si="99"/>
        <v>0</v>
      </c>
      <c r="X385">
        <f t="shared" si="100"/>
        <v>0</v>
      </c>
      <c r="Y385">
        <f t="shared" si="101"/>
        <v>1632.9284032240064</v>
      </c>
      <c r="Z385">
        <f t="shared" si="102"/>
        <v>0</v>
      </c>
      <c r="AA385">
        <f t="shared" si="103"/>
        <v>0</v>
      </c>
      <c r="AB385">
        <f t="shared" si="104"/>
        <v>9.3961150220205969</v>
      </c>
      <c r="AC385">
        <f t="shared" si="105"/>
        <v>0.7667873920622128</v>
      </c>
      <c r="AD385" t="b">
        <f t="shared" si="106"/>
        <v>1</v>
      </c>
      <c r="AE385" t="b">
        <f>AND(ABS(AA385-(AA384+W385-Z385))&lt;=0.000000000001*(AA384+ABS(W385)+Z385),IF(A385&gt;group!$AJ$65,AA385=0,TRUE))</f>
        <v>1</v>
      </c>
      <c r="AF385" t="b">
        <f t="shared" si="107"/>
        <v>1</v>
      </c>
      <c r="AG385" t="b">
        <f>IF(S385&gt;0,IF(group!$AJ$38&gt;0,ABS(AB385/S385-group!$AJ$38/S2)&lt;=0.000000000001*MAX(ABS(AB385/S385),ABS(group!$AJ$38/S2)),TRUE),AB385=0)</f>
        <v>1</v>
      </c>
    </row>
    <row r="386" spans="1:33" x14ac:dyDescent="0.35">
      <c r="A386">
        <v>384</v>
      </c>
      <c r="B386">
        <f>'REC-21'!U386+'REC-22'!U386</f>
        <v>2159.7028665924772</v>
      </c>
      <c r="C386">
        <f>'REC-21'!Y386+'REC-22'!Y386</f>
        <v>231.34633459597191</v>
      </c>
      <c r="D386">
        <f t="shared" ref="D386:D449" si="108">B386+C386</f>
        <v>2391.0492011884489</v>
      </c>
      <c r="E386">
        <f>'REC-21'!T386+'REC-22'!T386</f>
        <v>181.94207793926313</v>
      </c>
      <c r="F386">
        <f>'OLD-21'!U386+'OLD-22'!U386</f>
        <v>806.61204404020532</v>
      </c>
      <c r="G386">
        <f>'OLD-21'!Y386+'OLD-22'!Y386</f>
        <v>92.090809680427952</v>
      </c>
      <c r="H386">
        <f t="shared" ref="H386:H449" si="109">F386+G386</f>
        <v>898.70285372063324</v>
      </c>
      <c r="I386">
        <f>'OLD-21'!T386+'OLD-22'!T386</f>
        <v>75.033939239109444</v>
      </c>
      <c r="J386">
        <f>'NEW-21'!U386+'NEW-22'!U386</f>
        <v>1218.3135786303637</v>
      </c>
      <c r="K386">
        <f>'NEW-21'!Y386+'NEW-22'!Y386</f>
        <v>134.01629034819888</v>
      </c>
      <c r="L386">
        <f t="shared" ref="L386:L449" si="110">J386+K386</f>
        <v>1352.3298689785627</v>
      </c>
      <c r="M386">
        <f>'NEW-21'!T386+'NEW-22'!T386</f>
        <v>106.41807339622639</v>
      </c>
      <c r="N386">
        <f>'CUR-21'!U386+'CUR-22'!U386</f>
        <v>1393.3413710037382</v>
      </c>
      <c r="O386">
        <f>'CUR-21'!Y386+'CUR-22'!Y386</f>
        <v>152.7893748553156</v>
      </c>
      <c r="P386">
        <f t="shared" ref="P386:P449" si="111">N386+O386</f>
        <v>1546.1307458590538</v>
      </c>
      <c r="Q386">
        <f>'CUR-21'!T386+'CUR-22'!T386</f>
        <v>120.87708713053638</v>
      </c>
      <c r="R386">
        <f t="shared" si="96"/>
        <v>120.87708713053638</v>
      </c>
      <c r="S386">
        <f t="shared" ref="S386:S449" si="112">P386</f>
        <v>1546.1307458590538</v>
      </c>
      <c r="T386">
        <f t="shared" si="97"/>
        <v>0.9961511369384658</v>
      </c>
      <c r="U386">
        <f t="shared" si="98"/>
        <v>3.8637340447786883E-3</v>
      </c>
      <c r="V386">
        <f t="shared" ref="V386:V449" si="113">R387+T387*V387</f>
        <v>1387.497295205289</v>
      </c>
      <c r="W386">
        <f t="shared" si="99"/>
        <v>0</v>
      </c>
      <c r="X386">
        <f t="shared" si="100"/>
        <v>0</v>
      </c>
      <c r="Y386">
        <f t="shared" si="101"/>
        <v>1508.3743823358254</v>
      </c>
      <c r="Z386">
        <f t="shared" si="102"/>
        <v>0</v>
      </c>
      <c r="AA386">
        <f t="shared" si="103"/>
        <v>0</v>
      </c>
      <c r="AB386">
        <f t="shared" si="104"/>
        <v>8.6733831784158024</v>
      </c>
      <c r="AC386">
        <f t="shared" si="105"/>
        <v>0.72273184360479448</v>
      </c>
      <c r="AD386" t="b">
        <f t="shared" si="106"/>
        <v>1</v>
      </c>
      <c r="AE386" t="b">
        <f>AND(ABS(AA386-(AA385+W386-Z386))&lt;=0.000000000001*(AA385+ABS(W386)+Z386),IF(A386&gt;group!$AJ$65,AA386=0,TRUE))</f>
        <v>1</v>
      </c>
      <c r="AF386" t="b">
        <f t="shared" si="107"/>
        <v>1</v>
      </c>
      <c r="AG386" t="b">
        <f>IF(S386&gt;0,IF(group!$AJ$38&gt;0,ABS(AB386/S386-group!$AJ$38/S2)&lt;=0.000000000001*MAX(ABS(AB386/S386),ABS(group!$AJ$38/S2)),TRUE),AB386=0)</f>
        <v>1</v>
      </c>
    </row>
    <row r="387" spans="1:33" x14ac:dyDescent="0.35">
      <c r="A387">
        <v>385</v>
      </c>
      <c r="B387">
        <f>'REC-21'!U387+'REC-22'!U387</f>
        <v>1993.8319930083426</v>
      </c>
      <c r="C387">
        <f>'REC-21'!Y387+'REC-22'!Y387</f>
        <v>213.99705189992241</v>
      </c>
      <c r="D387">
        <f t="shared" si="108"/>
        <v>2207.8290449082651</v>
      </c>
      <c r="E387">
        <f>'REC-21'!T387+'REC-22'!T387</f>
        <v>172.09081856149982</v>
      </c>
      <c r="F387">
        <f>'OLD-21'!U387+'OLD-22'!U387</f>
        <v>738.43988306606775</v>
      </c>
      <c r="G387">
        <f>'OLD-21'!Y387+'OLD-22'!Y387</f>
        <v>84.469118408500435</v>
      </c>
      <c r="H387">
        <f t="shared" si="109"/>
        <v>822.90900147456819</v>
      </c>
      <c r="I387">
        <f>'OLD-21'!T387+'OLD-22'!T387</f>
        <v>70.43410825516662</v>
      </c>
      <c r="J387">
        <f>'NEW-21'!U387+'NEW-22'!U387</f>
        <v>1121.3843154914719</v>
      </c>
      <c r="K387">
        <f>'NEW-21'!Y387+'NEW-22'!Y387</f>
        <v>123.58176171886234</v>
      </c>
      <c r="L387">
        <f t="shared" si="110"/>
        <v>1244.9660772103341</v>
      </c>
      <c r="M387">
        <f>'NEW-21'!T387+'NEW-22'!T387</f>
        <v>100.38090229845051</v>
      </c>
      <c r="N387">
        <f>'CUR-21'!U387+'CUR-22'!U387</f>
        <v>1283.2189882726902</v>
      </c>
      <c r="O387">
        <f>'CUR-21'!Y387+'CUR-22'!Y387</f>
        <v>140.99231256918159</v>
      </c>
      <c r="P387">
        <f t="shared" si="111"/>
        <v>1424.2113008418719</v>
      </c>
      <c r="Q387">
        <f>'CUR-21'!T387+'CUR-22'!T387</f>
        <v>114.59494394317412</v>
      </c>
      <c r="R387">
        <f t="shared" ref="R387:R450" si="114">Q387</f>
        <v>114.59494394317412</v>
      </c>
      <c r="S387">
        <f t="shared" si="112"/>
        <v>1424.2113008418719</v>
      </c>
      <c r="T387">
        <f t="shared" ref="T387:T450" si="115">INDEX(d_L,MATCH(A387,curve_t,0))</f>
        <v>0.99615163447424659</v>
      </c>
      <c r="U387">
        <f t="shared" ref="U387:U450" si="116">INDEX(j_L,MATCH(A387,curve_t,0))</f>
        <v>3.8632326571290676E-3</v>
      </c>
      <c r="V387">
        <f t="shared" si="113"/>
        <v>1277.8198691948471</v>
      </c>
      <c r="W387">
        <f t="shared" ref="W387:W450" si="117">U387*AA386</f>
        <v>0</v>
      </c>
      <c r="X387">
        <f t="shared" ref="X387:X450" si="118">AA386+W387</f>
        <v>0</v>
      </c>
      <c r="Y387">
        <f t="shared" ref="Y387:Y450" si="119">R387+V387</f>
        <v>1392.4148131380211</v>
      </c>
      <c r="Z387">
        <f t="shared" ref="Z387:Z450" si="120">IF(Y387&gt;0,X387*(R387/Y387),X387)</f>
        <v>0</v>
      </c>
      <c r="AA387">
        <f t="shared" ref="AA387:AA450" si="121">X387-Z387</f>
        <v>0</v>
      </c>
      <c r="AB387">
        <f t="shared" ref="AB387:AB450" si="122">IF(S386&gt;0,AB386*(S387/S386),0)</f>
        <v>7.9894474463530667</v>
      </c>
      <c r="AC387">
        <f t="shared" ref="AC387:AC450" si="123">AB386-AB387</f>
        <v>0.68393573206273572</v>
      </c>
      <c r="AD387" t="b">
        <f t="shared" ref="AD387:AD450" si="124">AND(AA387&gt;=0,AB387&gt;=0)</f>
        <v>1</v>
      </c>
      <c r="AE387" t="b">
        <f>AND(ABS(AA387-(AA386+W387-Z387))&lt;=0.000000000001*(AA386+ABS(W387)+Z387),IF(A387&gt;group!$AJ$65,AA387=0,TRUE))</f>
        <v>1</v>
      </c>
      <c r="AF387" t="b">
        <f t="shared" ref="AF387:AF450" si="125">IF(AND(R387&gt;0,V387&gt;0,AA387&gt;0),ABS(Z387/R387-AA387/V387)&lt;=0.000000000001*MAX(ABS(Z387/R387),ABS(AA387/V387)),TRUE)</f>
        <v>1</v>
      </c>
      <c r="AG387" t="b">
        <f>IF(S387&gt;0,IF(group!$AJ$38&gt;0,ABS(AB387/S387-group!$AJ$38/S2)&lt;=0.000000000001*MAX(ABS(AB387/S387),ABS(group!$AJ$38/S2)),TRUE),AB387=0)</f>
        <v>1</v>
      </c>
    </row>
    <row r="388" spans="1:33" x14ac:dyDescent="0.35">
      <c r="A388">
        <v>386</v>
      </c>
      <c r="B388">
        <f>'REC-21'!U388+'REC-22'!U388</f>
        <v>1840.0493496919905</v>
      </c>
      <c r="C388">
        <f>'REC-21'!Y388+'REC-22'!Y388</f>
        <v>198.00052339819604</v>
      </c>
      <c r="D388">
        <f t="shared" si="108"/>
        <v>2038.0498730901866</v>
      </c>
      <c r="E388">
        <f>'REC-21'!T388+'REC-22'!T388</f>
        <v>159.51674386841779</v>
      </c>
      <c r="F388">
        <f>'OLD-21'!U388+'OLD-22'!U388</f>
        <v>675.77706541672831</v>
      </c>
      <c r="G388">
        <f>'OLD-21'!Y388+'OLD-22'!Y388</f>
        <v>77.499929796946063</v>
      </c>
      <c r="H388">
        <f t="shared" si="109"/>
        <v>753.27699521367435</v>
      </c>
      <c r="I388">
        <f>'OLD-21'!T388+'OLD-22'!T388</f>
        <v>64.73050179172661</v>
      </c>
      <c r="J388">
        <f>'NEW-21'!U388+'NEW-22'!U388</f>
        <v>1031.812144477115</v>
      </c>
      <c r="K388">
        <f>'NEW-21'!Y388+'NEW-22'!Y388</f>
        <v>113.98811686832641</v>
      </c>
      <c r="L388">
        <f t="shared" si="110"/>
        <v>1145.8002613454414</v>
      </c>
      <c r="M388">
        <f>'NEW-21'!T388+'NEW-22'!T388</f>
        <v>92.744676322638185</v>
      </c>
      <c r="N388">
        <f>'CUR-21'!U388+'CUR-22'!U388</f>
        <v>1181.4169208664591</v>
      </c>
      <c r="O388">
        <f>'CUR-21'!Y388+'CUR-22'!Y388</f>
        <v>130.13867332308968</v>
      </c>
      <c r="P388">
        <f t="shared" si="111"/>
        <v>1311.5555941895489</v>
      </c>
      <c r="Q388">
        <f>'CUR-21'!T388+'CUR-22'!T388</f>
        <v>105.91594080566975</v>
      </c>
      <c r="R388">
        <f t="shared" si="114"/>
        <v>105.91594080566975</v>
      </c>
      <c r="S388">
        <f t="shared" si="112"/>
        <v>1311.5555941895489</v>
      </c>
      <c r="T388">
        <f t="shared" si="115"/>
        <v>0.99615213104426459</v>
      </c>
      <c r="U388">
        <f t="shared" si="116"/>
        <v>3.8627322432183142E-3</v>
      </c>
      <c r="V388">
        <f t="shared" si="113"/>
        <v>1176.4306794793206</v>
      </c>
      <c r="W388">
        <f t="shared" si="117"/>
        <v>0</v>
      </c>
      <c r="X388">
        <f t="shared" si="118"/>
        <v>0</v>
      </c>
      <c r="Y388">
        <f t="shared" si="119"/>
        <v>1282.3466202849904</v>
      </c>
      <c r="Z388">
        <f t="shared" si="120"/>
        <v>0</v>
      </c>
      <c r="AA388">
        <f t="shared" si="121"/>
        <v>0</v>
      </c>
      <c r="AB388">
        <f t="shared" si="122"/>
        <v>7.3574788281441919</v>
      </c>
      <c r="AC388">
        <f t="shared" si="123"/>
        <v>0.63196861820887484</v>
      </c>
      <c r="AD388" t="b">
        <f t="shared" si="124"/>
        <v>1</v>
      </c>
      <c r="AE388" t="b">
        <f>AND(ABS(AA388-(AA387+W388-Z388))&lt;=0.000000000001*(AA387+ABS(W388)+Z388),IF(A388&gt;group!$AJ$65,AA388=0,TRUE))</f>
        <v>1</v>
      </c>
      <c r="AF388" t="b">
        <f t="shared" si="125"/>
        <v>1</v>
      </c>
      <c r="AG388" t="b">
        <f>IF(S388&gt;0,IF(group!$AJ$38&gt;0,ABS(AB388/S388-group!$AJ$38/S2)&lt;=0.000000000001*MAX(ABS(AB388/S388),ABS(group!$AJ$38/S2)),TRUE),AB388=0)</f>
        <v>1</v>
      </c>
    </row>
    <row r="389" spans="1:33" x14ac:dyDescent="0.35">
      <c r="A389">
        <v>387</v>
      </c>
      <c r="B389">
        <f>'REC-21'!U389+'REC-22'!U389</f>
        <v>1697.4638721228534</v>
      </c>
      <c r="C389">
        <f>'REC-21'!Y389+'REC-22'!Y389</f>
        <v>183.25644066220167</v>
      </c>
      <c r="D389">
        <f t="shared" si="108"/>
        <v>1880.7203127850551</v>
      </c>
      <c r="E389">
        <f>'REC-21'!T389+'REC-22'!T389</f>
        <v>147.86910570328581</v>
      </c>
      <c r="F389">
        <f>'OLD-21'!U389+'OLD-22'!U389</f>
        <v>618.17423562580314</v>
      </c>
      <c r="G389">
        <f>'OLD-21'!Y389+'OLD-22'!Y389</f>
        <v>71.129684563198495</v>
      </c>
      <c r="H389">
        <f t="shared" si="109"/>
        <v>689.30392018900159</v>
      </c>
      <c r="I389">
        <f>'OLD-21'!T389+'OLD-22'!T389</f>
        <v>59.49193376184698</v>
      </c>
      <c r="J389">
        <f>'NEW-21'!U389+'NEW-22'!U389</f>
        <v>949.03330787211075</v>
      </c>
      <c r="K389">
        <f>'NEW-21'!Y389+'NEW-22'!Y389</f>
        <v>105.17056576551833</v>
      </c>
      <c r="L389">
        <f t="shared" si="110"/>
        <v>1054.2038736376292</v>
      </c>
      <c r="M389">
        <f>'NEW-21'!T389+'NEW-22'!T389</f>
        <v>85.69338018713988</v>
      </c>
      <c r="N389">
        <f>'CUR-21'!U389+'CUR-22'!U389</f>
        <v>1087.3008224929285</v>
      </c>
      <c r="O389">
        <f>'CUR-21'!Y389+'CUR-22'!Y389</f>
        <v>120.15620765711334</v>
      </c>
      <c r="P389">
        <f t="shared" si="111"/>
        <v>1207.4570301500419</v>
      </c>
      <c r="Q389">
        <f>'CUR-21'!T389+'CUR-22'!T389</f>
        <v>97.898368213635962</v>
      </c>
      <c r="R389">
        <f t="shared" si="114"/>
        <v>97.898368213635962</v>
      </c>
      <c r="S389">
        <f t="shared" si="112"/>
        <v>1207.4570301500419</v>
      </c>
      <c r="T389">
        <f t="shared" si="115"/>
        <v>0.99615262663028625</v>
      </c>
      <c r="U389">
        <f t="shared" si="116"/>
        <v>3.8622328214186208E-3</v>
      </c>
      <c r="V389">
        <f t="shared" si="113"/>
        <v>1082.6978541572155</v>
      </c>
      <c r="W389">
        <f t="shared" si="117"/>
        <v>0</v>
      </c>
      <c r="X389">
        <f t="shared" si="118"/>
        <v>0</v>
      </c>
      <c r="Y389">
        <f t="shared" si="119"/>
        <v>1180.5962223708514</v>
      </c>
      <c r="Z389">
        <f t="shared" si="120"/>
        <v>0</v>
      </c>
      <c r="AA389">
        <f t="shared" si="121"/>
        <v>0</v>
      </c>
      <c r="AB389">
        <f t="shared" si="122"/>
        <v>6.773513509133708</v>
      </c>
      <c r="AC389">
        <f t="shared" si="123"/>
        <v>0.58396531901048387</v>
      </c>
      <c r="AD389" t="b">
        <f t="shared" si="124"/>
        <v>1</v>
      </c>
      <c r="AE389" t="b">
        <f>AND(ABS(AA389-(AA388+W389-Z389))&lt;=0.000000000001*(AA388+ABS(W389)+Z389),IF(A389&gt;group!$AJ$65,AA389=0,TRUE))</f>
        <v>1</v>
      </c>
      <c r="AF389" t="b">
        <f t="shared" si="125"/>
        <v>1</v>
      </c>
      <c r="AG389" t="b">
        <f>IF(S389&gt;0,IF(group!$AJ$38&gt;0,ABS(AB389/S389-group!$AJ$38/S2)&lt;=0.000000000001*MAX(ABS(AB389/S389),ABS(group!$AJ$38/S2)),TRUE),AB389=0)</f>
        <v>1</v>
      </c>
    </row>
    <row r="390" spans="1:33" x14ac:dyDescent="0.35">
      <c r="A390">
        <v>388</v>
      </c>
      <c r="B390">
        <f>'REC-21'!U390+'REC-22'!U390</f>
        <v>1565.2507951691546</v>
      </c>
      <c r="C390">
        <f>'REC-21'!Y390+'REC-22'!Y390</f>
        <v>169.6720038316513</v>
      </c>
      <c r="D390">
        <f t="shared" si="108"/>
        <v>1734.9227990008058</v>
      </c>
      <c r="E390">
        <f>'REC-21'!T390+'REC-22'!T390</f>
        <v>137.07900038500986</v>
      </c>
      <c r="F390">
        <f>'OLD-21'!U390+'OLD-22'!U390</f>
        <v>565.21897780267034</v>
      </c>
      <c r="G390">
        <f>'OLD-21'!Y390+'OLD-22'!Y390</f>
        <v>65.309252098201981</v>
      </c>
      <c r="H390">
        <f t="shared" si="109"/>
        <v>630.52822990087236</v>
      </c>
      <c r="I390">
        <f>'OLD-21'!T390+'OLD-22'!T390</f>
        <v>54.680187320302061</v>
      </c>
      <c r="J390">
        <f>'NEW-21'!U390+'NEW-22'!U390</f>
        <v>872.52758485091647</v>
      </c>
      <c r="K390">
        <f>'NEW-21'!Y390+'NEW-22'!Y390</f>
        <v>97.069348436556993</v>
      </c>
      <c r="L390">
        <f t="shared" si="110"/>
        <v>969.59693328747346</v>
      </c>
      <c r="M390">
        <f>'NEW-21'!T390+'NEW-22'!T390</f>
        <v>79.181856136810751</v>
      </c>
      <c r="N390">
        <f>'CUR-21'!U390+'CUR-22'!U390</f>
        <v>1000.2850538515706</v>
      </c>
      <c r="O390">
        <f>'CUR-21'!Y390+'CUR-22'!Y390</f>
        <v>110.9782410190127</v>
      </c>
      <c r="P390">
        <f t="shared" si="111"/>
        <v>1111.2632948705834</v>
      </c>
      <c r="Q390">
        <f>'CUR-21'!T390+'CUR-22'!T390</f>
        <v>90.491456131467231</v>
      </c>
      <c r="R390">
        <f t="shared" si="114"/>
        <v>90.491456131467231</v>
      </c>
      <c r="S390">
        <f t="shared" si="112"/>
        <v>1111.2632948705834</v>
      </c>
      <c r="T390">
        <f t="shared" si="115"/>
        <v>0.99615312121444766</v>
      </c>
      <c r="U390">
        <f t="shared" si="116"/>
        <v>3.8617344097284789E-3</v>
      </c>
      <c r="V390">
        <f t="shared" si="113"/>
        <v>996.03803561455709</v>
      </c>
      <c r="W390">
        <f t="shared" si="117"/>
        <v>0</v>
      </c>
      <c r="X390">
        <f t="shared" si="118"/>
        <v>0</v>
      </c>
      <c r="Y390">
        <f t="shared" si="119"/>
        <v>1086.5294917460244</v>
      </c>
      <c r="Z390">
        <f t="shared" si="120"/>
        <v>0</v>
      </c>
      <c r="AA390">
        <f t="shared" si="121"/>
        <v>0</v>
      </c>
      <c r="AB390">
        <f t="shared" si="122"/>
        <v>6.2338921817159711</v>
      </c>
      <c r="AC390">
        <f t="shared" si="123"/>
        <v>0.53962132741773683</v>
      </c>
      <c r="AD390" t="b">
        <f t="shared" si="124"/>
        <v>1</v>
      </c>
      <c r="AE390" t="b">
        <f>AND(ABS(AA390-(AA389+W390-Z390))&lt;=0.000000000001*(AA389+ABS(W390)+Z390),IF(A390&gt;group!$AJ$65,AA390=0,TRUE))</f>
        <v>1</v>
      </c>
      <c r="AF390" t="b">
        <f t="shared" si="125"/>
        <v>1</v>
      </c>
      <c r="AG390" t="b">
        <f>IF(S390&gt;0,IF(group!$AJ$38&gt;0,ABS(AB390/S390-group!$AJ$38/S2)&lt;=0.000000000001*MAX(ABS(AB390/S390),ABS(group!$AJ$38/S2)),TRUE),AB390=0)</f>
        <v>1</v>
      </c>
    </row>
    <row r="391" spans="1:33" x14ac:dyDescent="0.35">
      <c r="A391">
        <v>389</v>
      </c>
      <c r="B391">
        <f>'REC-21'!U391+'REC-22'!U391</f>
        <v>1442.6466680525232</v>
      </c>
      <c r="C391">
        <f>'REC-21'!Y391+'REC-22'!Y391</f>
        <v>157.16135344201484</v>
      </c>
      <c r="D391">
        <f t="shared" si="108"/>
        <v>1599.808021494538</v>
      </c>
      <c r="E391">
        <f>'REC-21'!T391+'REC-22'!T391</f>
        <v>127.0827026392749</v>
      </c>
      <c r="F391">
        <f>'OLD-21'!U391+'OLD-22'!U391</f>
        <v>516.53275146344299</v>
      </c>
      <c r="G391">
        <f>'OLD-21'!Y391+'OLD-22'!Y391</f>
        <v>59.993560779686042</v>
      </c>
      <c r="H391">
        <f t="shared" si="109"/>
        <v>576.52631224312904</v>
      </c>
      <c r="I391">
        <f>'OLD-21'!T391+'OLD-22'!T391</f>
        <v>50.260214524371378</v>
      </c>
      <c r="J391">
        <f>'NEW-21'!U391+'NEW-22'!U391</f>
        <v>801.81489947658361</v>
      </c>
      <c r="K391">
        <f>'NEW-21'!Y391+'NEW-22'!Y391</f>
        <v>89.629340851479654</v>
      </c>
      <c r="L391">
        <f t="shared" si="110"/>
        <v>891.4442403280633</v>
      </c>
      <c r="M391">
        <f>'NEW-21'!T391+'NEW-22'!T391</f>
        <v>73.16846336232777</v>
      </c>
      <c r="N391">
        <f>'CUR-21'!U391+'CUR-22'!U391</f>
        <v>919.82891206340344</v>
      </c>
      <c r="O391">
        <f>'CUR-21'!Y391+'CUR-22'!Y391</f>
        <v>102.54323989002373</v>
      </c>
      <c r="P391">
        <f t="shared" si="111"/>
        <v>1022.3721519534272</v>
      </c>
      <c r="Q391">
        <f>'CUR-21'!T391+'CUR-22'!T391</f>
        <v>83.648363200120116</v>
      </c>
      <c r="R391">
        <f t="shared" si="114"/>
        <v>83.648363200120116</v>
      </c>
      <c r="S391">
        <f t="shared" si="112"/>
        <v>1022.3721519534272</v>
      </c>
      <c r="T391">
        <f t="shared" si="115"/>
        <v>0.99615361477925068</v>
      </c>
      <c r="U391">
        <f t="shared" si="116"/>
        <v>3.8612370257791184E-3</v>
      </c>
      <c r="V391">
        <f t="shared" si="113"/>
        <v>915.91262519950203</v>
      </c>
      <c r="W391">
        <f t="shared" si="117"/>
        <v>0</v>
      </c>
      <c r="X391">
        <f t="shared" si="118"/>
        <v>0</v>
      </c>
      <c r="Y391">
        <f t="shared" si="119"/>
        <v>999.56098839962215</v>
      </c>
      <c r="Z391">
        <f t="shared" si="120"/>
        <v>0</v>
      </c>
      <c r="AA391">
        <f t="shared" si="121"/>
        <v>0</v>
      </c>
      <c r="AB391">
        <f t="shared" si="122"/>
        <v>5.7352364595186573</v>
      </c>
      <c r="AC391">
        <f t="shared" si="123"/>
        <v>0.4986557221973138</v>
      </c>
      <c r="AD391" t="b">
        <f t="shared" si="124"/>
        <v>1</v>
      </c>
      <c r="AE391" t="b">
        <f>AND(ABS(AA391-(AA390+W391-Z391))&lt;=0.000000000001*(AA390+ABS(W391)+Z391),IF(A391&gt;group!$AJ$65,AA391=0,TRUE))</f>
        <v>1</v>
      </c>
      <c r="AF391" t="b">
        <f t="shared" si="125"/>
        <v>1</v>
      </c>
      <c r="AG391" t="b">
        <f>IF(S391&gt;0,IF(group!$AJ$38&gt;0,ABS(AB391/S391-group!$AJ$38/S2)&lt;=0.000000000001*MAX(ABS(AB391/S391),ABS(group!$AJ$38/S2)),TRUE),AB391=0)</f>
        <v>1</v>
      </c>
    </row>
    <row r="392" spans="1:33" x14ac:dyDescent="0.35">
      <c r="A392">
        <v>390</v>
      </c>
      <c r="B392">
        <f>'REC-21'!U392+'REC-22'!U392</f>
        <v>1328.9447484193461</v>
      </c>
      <c r="C392">
        <f>'REC-21'!Y392+'REC-22'!Y392</f>
        <v>145.64504575508718</v>
      </c>
      <c r="D392">
        <f t="shared" si="108"/>
        <v>1474.5897941744333</v>
      </c>
      <c r="E392">
        <f>'REC-21'!T392+'REC-22'!T392</f>
        <v>117.82127199323023</v>
      </c>
      <c r="F392">
        <f>'OLD-21'!U392+'OLD-22'!U392</f>
        <v>471.7680841020815</v>
      </c>
      <c r="G392">
        <f>'OLD-21'!Y392+'OLD-22'!Y392</f>
        <v>55.1412594755583</v>
      </c>
      <c r="H392">
        <f t="shared" si="109"/>
        <v>526.90934357763979</v>
      </c>
      <c r="I392">
        <f>'OLD-21'!T392+'OLD-22'!T392</f>
        <v>46.199870936687944</v>
      </c>
      <c r="J392">
        <f>'NEW-21'!U392+'NEW-22'!U392</f>
        <v>736.45219554394134</v>
      </c>
      <c r="K392">
        <f>'NEW-21'!Y392+'NEW-22'!Y392</f>
        <v>82.799692005156217</v>
      </c>
      <c r="L392">
        <f t="shared" si="110"/>
        <v>819.25188754909755</v>
      </c>
      <c r="M392">
        <f>'NEW-21'!T392+'NEW-22'!T392</f>
        <v>67.6148014470904</v>
      </c>
      <c r="N392">
        <f>'CUR-21'!U392+'CUR-22'!U392</f>
        <v>845.43315465449245</v>
      </c>
      <c r="O392">
        <f>'CUR-21'!Y392+'CUR-22'!Y392</f>
        <v>94.794412003222604</v>
      </c>
      <c r="P392">
        <f t="shared" si="111"/>
        <v>940.2275666577151</v>
      </c>
      <c r="Q392">
        <f>'CUR-21'!T392+'CUR-22'!T392</f>
        <v>77.325869978431157</v>
      </c>
      <c r="R392">
        <f t="shared" si="114"/>
        <v>77.325869978431157</v>
      </c>
      <c r="S392">
        <f t="shared" si="112"/>
        <v>940.2275666577151</v>
      </c>
      <c r="T392">
        <f t="shared" si="115"/>
        <v>0.99615410730755405</v>
      </c>
      <c r="U392">
        <f t="shared" si="116"/>
        <v>3.8607406868409466E-3</v>
      </c>
      <c r="V392">
        <f t="shared" si="113"/>
        <v>841.82432122639875</v>
      </c>
      <c r="W392">
        <f t="shared" si="117"/>
        <v>0</v>
      </c>
      <c r="X392">
        <f t="shared" si="118"/>
        <v>0</v>
      </c>
      <c r="Y392">
        <f t="shared" si="119"/>
        <v>919.15019120482987</v>
      </c>
      <c r="Z392">
        <f t="shared" si="120"/>
        <v>0</v>
      </c>
      <c r="AA392">
        <f t="shared" si="121"/>
        <v>0</v>
      </c>
      <c r="AB392">
        <f t="shared" si="122"/>
        <v>5.2744271352037781</v>
      </c>
      <c r="AC392">
        <f t="shared" si="123"/>
        <v>0.4608093243148792</v>
      </c>
      <c r="AD392" t="b">
        <f t="shared" si="124"/>
        <v>1</v>
      </c>
      <c r="AE392" t="b">
        <f>AND(ABS(AA392-(AA391+W392-Z392))&lt;=0.000000000001*(AA391+ABS(W392)+Z392),IF(A392&gt;group!$AJ$65,AA392=0,TRUE))</f>
        <v>1</v>
      </c>
      <c r="AF392" t="b">
        <f t="shared" si="125"/>
        <v>1</v>
      </c>
      <c r="AG392" t="b">
        <f>IF(S392&gt;0,IF(group!$AJ$38&gt;0,ABS(AB392/S392-group!$AJ$38/S2)&lt;=0.000000000001*MAX(ABS(AB392/S392),ABS(group!$AJ$38/S2)),TRUE),AB392=0)</f>
        <v>1</v>
      </c>
    </row>
    <row r="393" spans="1:33" x14ac:dyDescent="0.35">
      <c r="A393">
        <v>391</v>
      </c>
      <c r="B393">
        <f>'REC-21'!U393+'REC-22'!U393</f>
        <v>1223.4907463391294</v>
      </c>
      <c r="C393">
        <f>'REC-21'!Y393+'REC-22'!Y393</f>
        <v>135.0495682205063</v>
      </c>
      <c r="D393">
        <f t="shared" si="108"/>
        <v>1358.5403145596356</v>
      </c>
      <c r="E393">
        <f>'REC-21'!T393+'REC-22'!T393</f>
        <v>109.24018944870754</v>
      </c>
      <c r="F393">
        <f>'OLD-21'!U393+'OLD-22'!U393</f>
        <v>430.60599875298226</v>
      </c>
      <c r="G393">
        <f>'OLD-21'!Y393+'OLD-22'!Y393</f>
        <v>50.714407575596816</v>
      </c>
      <c r="H393">
        <f t="shared" si="109"/>
        <v>481.32040632857905</v>
      </c>
      <c r="I393">
        <f>'OLD-21'!T393+'OLD-22'!T393</f>
        <v>42.46967269886219</v>
      </c>
      <c r="J393">
        <f>'NEW-21'!U393+'NEW-22'!U393</f>
        <v>676.03055705492125</v>
      </c>
      <c r="K393">
        <f>'NEW-21'!Y393+'NEW-22'!Y393</f>
        <v>76.533489696582151</v>
      </c>
      <c r="L393">
        <f t="shared" si="110"/>
        <v>752.56404675150338</v>
      </c>
      <c r="M393">
        <f>'NEW-21'!T393+'NEW-22'!T393</f>
        <v>62.485455787421884</v>
      </c>
      <c r="N393">
        <f>'CUR-21'!U393+'CUR-22'!U393</f>
        <v>776.63679485369858</v>
      </c>
      <c r="O393">
        <f>'CUR-21'!Y393+'CUR-22'!Y393</f>
        <v>87.679337947683919</v>
      </c>
      <c r="P393">
        <f t="shared" si="111"/>
        <v>864.31613280138254</v>
      </c>
      <c r="Q393">
        <f>'CUR-21'!T393+'CUR-22'!T393</f>
        <v>71.484096373691315</v>
      </c>
      <c r="R393">
        <f t="shared" si="114"/>
        <v>71.484096373691315</v>
      </c>
      <c r="S393">
        <f t="shared" si="112"/>
        <v>864.31613280138254</v>
      </c>
      <c r="T393">
        <f t="shared" si="115"/>
        <v>0.99615459878257295</v>
      </c>
      <c r="U393">
        <f t="shared" si="116"/>
        <v>3.8602454098255468E-3</v>
      </c>
      <c r="V393">
        <f t="shared" si="113"/>
        <v>773.31392716969913</v>
      </c>
      <c r="W393">
        <f t="shared" si="117"/>
        <v>0</v>
      </c>
      <c r="X393">
        <f t="shared" si="118"/>
        <v>0</v>
      </c>
      <c r="Y393">
        <f t="shared" si="119"/>
        <v>844.7980235433904</v>
      </c>
      <c r="Z393">
        <f t="shared" si="120"/>
        <v>0</v>
      </c>
      <c r="AA393">
        <f t="shared" si="121"/>
        <v>0</v>
      </c>
      <c r="AB393">
        <f t="shared" si="122"/>
        <v>4.8485841363355826</v>
      </c>
      <c r="AC393">
        <f t="shared" si="123"/>
        <v>0.42584299886819554</v>
      </c>
      <c r="AD393" t="b">
        <f t="shared" si="124"/>
        <v>1</v>
      </c>
      <c r="AE393" t="b">
        <f>AND(ABS(AA393-(AA392+W393-Z393))&lt;=0.000000000001*(AA392+ABS(W393)+Z393),IF(A393&gt;group!$AJ$65,AA393=0,TRUE))</f>
        <v>1</v>
      </c>
      <c r="AF393" t="b">
        <f t="shared" si="125"/>
        <v>1</v>
      </c>
      <c r="AG393" t="b">
        <f>IF(S393&gt;0,IF(group!$AJ$38&gt;0,ABS(AB393/S393-group!$AJ$38/S2)&lt;=0.000000000001*MAX(ABS(AB393/S393),ABS(group!$AJ$38/S2)),TRUE),AB393=0)</f>
        <v>1</v>
      </c>
    </row>
    <row r="394" spans="1:33" x14ac:dyDescent="0.35">
      <c r="A394">
        <v>392</v>
      </c>
      <c r="B394">
        <f>'REC-21'!U394+'REC-22'!U394</f>
        <v>1125.6788913242569</v>
      </c>
      <c r="C394">
        <f>'REC-21'!Y394+'REC-22'!Y394</f>
        <v>125.30689196076284</v>
      </c>
      <c r="D394">
        <f t="shared" si="108"/>
        <v>1250.9857832850198</v>
      </c>
      <c r="E394">
        <f>'REC-21'!T394+'REC-22'!T394</f>
        <v>101.28902207564707</v>
      </c>
      <c r="F394">
        <f>'OLD-21'!U394+'OLD-22'!U394</f>
        <v>392.75365666040744</v>
      </c>
      <c r="G394">
        <f>'OLD-21'!Y394+'OLD-22'!Y394</f>
        <v>46.678191119535548</v>
      </c>
      <c r="H394">
        <f t="shared" si="109"/>
        <v>439.43184777994298</v>
      </c>
      <c r="I394">
        <f>'OLD-21'!T394+'OLD-22'!T394</f>
        <v>39.042574151011564</v>
      </c>
      <c r="J394">
        <f>'NEW-21'!U394+'NEW-22'!U394</f>
        <v>620.17255481876737</v>
      </c>
      <c r="K394">
        <f>'NEW-21'!Y394+'NEW-22'!Y394</f>
        <v>70.787452712686928</v>
      </c>
      <c r="L394">
        <f t="shared" si="110"/>
        <v>690.96000753145427</v>
      </c>
      <c r="M394">
        <f>'NEW-21'!T394+'NEW-22'!T394</f>
        <v>57.747763220983579</v>
      </c>
      <c r="N394">
        <f>'CUR-21'!U394+'CUR-22'!U394</f>
        <v>713.01414681844437</v>
      </c>
      <c r="O394">
        <f>'CUR-21'!Y394+'CUR-22'!Y394</f>
        <v>81.149631668925906</v>
      </c>
      <c r="P394">
        <f t="shared" si="111"/>
        <v>794.16377848737034</v>
      </c>
      <c r="Q394">
        <f>'CUR-21'!T394+'CUR-22'!T394</f>
        <v>66.086241333821647</v>
      </c>
      <c r="R394">
        <f t="shared" si="114"/>
        <v>66.086241333821647</v>
      </c>
      <c r="S394">
        <f t="shared" si="112"/>
        <v>794.16377848737034</v>
      </c>
      <c r="T394">
        <f t="shared" si="115"/>
        <v>0.9961550891878721</v>
      </c>
      <c r="U394">
        <f t="shared" si="116"/>
        <v>3.8597512112923393E-3</v>
      </c>
      <c r="V394">
        <f t="shared" si="113"/>
        <v>709.957408752942</v>
      </c>
      <c r="W394">
        <f t="shared" si="117"/>
        <v>0</v>
      </c>
      <c r="X394">
        <f t="shared" si="118"/>
        <v>0</v>
      </c>
      <c r="Y394">
        <f t="shared" si="119"/>
        <v>776.04365008676359</v>
      </c>
      <c r="Z394">
        <f t="shared" si="120"/>
        <v>0</v>
      </c>
      <c r="AA394">
        <f t="shared" si="121"/>
        <v>0</v>
      </c>
      <c r="AB394">
        <f t="shared" si="122"/>
        <v>4.455048045378831</v>
      </c>
      <c r="AC394">
        <f t="shared" si="123"/>
        <v>0.39353609095675157</v>
      </c>
      <c r="AD394" t="b">
        <f t="shared" si="124"/>
        <v>1</v>
      </c>
      <c r="AE394" t="b">
        <f>AND(ABS(AA394-(AA393+W394-Z394))&lt;=0.000000000001*(AA393+ABS(W394)+Z394),IF(A394&gt;group!$AJ$65,AA394=0,TRUE))</f>
        <v>1</v>
      </c>
      <c r="AF394" t="b">
        <f t="shared" si="125"/>
        <v>1</v>
      </c>
      <c r="AG394" t="b">
        <f>IF(S394&gt;0,IF(group!$AJ$38&gt;0,ABS(AB394/S394-group!$AJ$38/S2)&lt;=0.000000000001*MAX(ABS(AB394/S394),ABS(group!$AJ$38/S2)),TRUE),AB394=0)</f>
        <v>1</v>
      </c>
    </row>
    <row r="395" spans="1:33" x14ac:dyDescent="0.35">
      <c r="A395">
        <v>393</v>
      </c>
      <c r="B395">
        <f>'REC-21'!U395+'REC-22'!U395</f>
        <v>1034.9482975600959</v>
      </c>
      <c r="C395">
        <f>'REC-21'!Y395+'REC-22'!Y395</f>
        <v>116.04110509985142</v>
      </c>
      <c r="D395">
        <f t="shared" si="108"/>
        <v>1150.9894026599472</v>
      </c>
      <c r="E395">
        <f>'REC-21'!T395+'REC-22'!T395</f>
        <v>93.921113353411286</v>
      </c>
      <c r="F395">
        <f>'OLD-21'!U395+'OLD-22'!U395</f>
        <v>357.94219687241542</v>
      </c>
      <c r="G395">
        <f>'OLD-21'!Y395+'OLD-22'!Y395</f>
        <v>42.897078589773884</v>
      </c>
      <c r="H395">
        <f t="shared" si="109"/>
        <v>400.83927546218933</v>
      </c>
      <c r="I395">
        <f>'OLD-21'!T395+'OLD-22'!T395</f>
        <v>35.893764239231949</v>
      </c>
      <c r="J395">
        <f>'NEW-21'!U395+'NEW-22'!U395</f>
        <v>568.52980123610018</v>
      </c>
      <c r="K395">
        <f>'NEW-21'!Y395+'NEW-22'!Y395</f>
        <v>65.367361258888565</v>
      </c>
      <c r="L395">
        <f t="shared" si="110"/>
        <v>633.89716249498872</v>
      </c>
      <c r="M395">
        <f>'NEW-21'!T395+'NEW-22'!T395</f>
        <v>53.371596241713689</v>
      </c>
      <c r="N395">
        <f>'CUR-21'!U395+'CUR-22'!U395</f>
        <v>654.17210110586529</v>
      </c>
      <c r="O395">
        <f>'CUR-21'!Y395+'CUR-22'!Y395</f>
        <v>75.006575150230347</v>
      </c>
      <c r="P395">
        <f t="shared" si="111"/>
        <v>729.17867625609563</v>
      </c>
      <c r="Q395">
        <f>'CUR-21'!T395+'CUR-22'!T395</f>
        <v>61.098343028819755</v>
      </c>
      <c r="R395">
        <f t="shared" si="114"/>
        <v>61.098343028819755</v>
      </c>
      <c r="S395">
        <f t="shared" si="112"/>
        <v>729.17867625609563</v>
      </c>
      <c r="T395">
        <f t="shared" si="115"/>
        <v>0.99615557850736081</v>
      </c>
      <c r="U395">
        <f t="shared" si="116"/>
        <v>3.859258107453023E-3</v>
      </c>
      <c r="V395">
        <f t="shared" si="113"/>
        <v>651.3631803341126</v>
      </c>
      <c r="W395">
        <f t="shared" si="117"/>
        <v>0</v>
      </c>
      <c r="X395">
        <f t="shared" si="118"/>
        <v>0</v>
      </c>
      <c r="Y395">
        <f t="shared" si="119"/>
        <v>712.46152336293233</v>
      </c>
      <c r="Z395">
        <f t="shared" si="120"/>
        <v>0</v>
      </c>
      <c r="AA395">
        <f t="shared" si="121"/>
        <v>0</v>
      </c>
      <c r="AB395">
        <f t="shared" si="122"/>
        <v>4.0904988673420135</v>
      </c>
      <c r="AC395">
        <f t="shared" si="123"/>
        <v>0.36454917803681752</v>
      </c>
      <c r="AD395" t="b">
        <f t="shared" si="124"/>
        <v>1</v>
      </c>
      <c r="AE395" t="b">
        <f>AND(ABS(AA395-(AA394+W395-Z395))&lt;=0.000000000001*(AA394+ABS(W395)+Z395),IF(A395&gt;group!$AJ$65,AA395=0,TRUE))</f>
        <v>1</v>
      </c>
      <c r="AF395" t="b">
        <f t="shared" si="125"/>
        <v>1</v>
      </c>
      <c r="AG395" t="b">
        <f>IF(S395&gt;0,IF(group!$AJ$38&gt;0,ABS(AB395/S395-group!$AJ$38/S2)&lt;=0.000000000001*MAX(ABS(AB395/S395),ABS(group!$AJ$38/S2)),TRUE),AB395=0)</f>
        <v>1</v>
      </c>
    </row>
    <row r="396" spans="1:33" x14ac:dyDescent="0.35">
      <c r="A396">
        <v>394</v>
      </c>
      <c r="B396">
        <f>'REC-21'!U396+'REC-22'!U396</f>
        <v>950.93090799544268</v>
      </c>
      <c r="C396">
        <f>'REC-21'!Y396+'REC-22'!Y396</f>
        <v>107.53948619511989</v>
      </c>
      <c r="D396">
        <f t="shared" si="108"/>
        <v>1058.4703941905625</v>
      </c>
      <c r="E396">
        <f>'REC-21'!T396+'REC-22'!T396</f>
        <v>86.94423063296</v>
      </c>
      <c r="F396">
        <f>'OLD-21'!U396+'OLD-22'!U396</f>
        <v>325.9735761631751</v>
      </c>
      <c r="G396">
        <f>'OLD-21'!Y396+'OLD-22'!Y396</f>
        <v>39.457409888464575</v>
      </c>
      <c r="H396">
        <f t="shared" si="109"/>
        <v>365.43098605163965</v>
      </c>
      <c r="I396">
        <f>'OLD-21'!T396+'OLD-22'!T396</f>
        <v>32.952398632814607</v>
      </c>
      <c r="J396">
        <f>'NEW-21'!U396+'NEW-22'!U396</f>
        <v>520.85437879702295</v>
      </c>
      <c r="K396">
        <f>'NEW-21'!Y396+'NEW-22'!Y396</f>
        <v>60.407189845582167</v>
      </c>
      <c r="L396">
        <f t="shared" si="110"/>
        <v>581.26156864260508</v>
      </c>
      <c r="M396">
        <f>'NEW-21'!T396+'NEW-22'!T396</f>
        <v>49.25661949443986</v>
      </c>
      <c r="N396">
        <f>'CUR-21'!U396+'CUR-22'!U396</f>
        <v>599.82147519773275</v>
      </c>
      <c r="O396">
        <f>'CUR-21'!Y396+'CUR-22'!Y396</f>
        <v>69.379435078005386</v>
      </c>
      <c r="P396">
        <f t="shared" si="111"/>
        <v>669.20091027573812</v>
      </c>
      <c r="Q396">
        <f>'CUR-21'!T396+'CUR-22'!T396</f>
        <v>56.416513075036384</v>
      </c>
      <c r="R396">
        <f t="shared" si="114"/>
        <v>56.416513075036384</v>
      </c>
      <c r="S396">
        <f t="shared" si="112"/>
        <v>669.20091027573812</v>
      </c>
      <c r="T396">
        <f t="shared" si="115"/>
        <v>0.99615606672528922</v>
      </c>
      <c r="U396">
        <f t="shared" si="116"/>
        <v>3.8587661141764595E-3</v>
      </c>
      <c r="V396">
        <f t="shared" si="113"/>
        <v>597.24242729843775</v>
      </c>
      <c r="W396">
        <f t="shared" si="117"/>
        <v>0</v>
      </c>
      <c r="X396">
        <f t="shared" si="118"/>
        <v>0</v>
      </c>
      <c r="Y396">
        <f t="shared" si="119"/>
        <v>653.65894037347414</v>
      </c>
      <c r="Z396">
        <f t="shared" si="120"/>
        <v>0</v>
      </c>
      <c r="AA396">
        <f t="shared" si="121"/>
        <v>0</v>
      </c>
      <c r="AB396">
        <f t="shared" si="122"/>
        <v>3.754039516846428</v>
      </c>
      <c r="AC396">
        <f t="shared" si="123"/>
        <v>0.33645935049558551</v>
      </c>
      <c r="AD396" t="b">
        <f t="shared" si="124"/>
        <v>1</v>
      </c>
      <c r="AE396" t="b">
        <f>AND(ABS(AA396-(AA395+W396-Z396))&lt;=0.000000000001*(AA395+ABS(W396)+Z396),IF(A396&gt;group!$AJ$65,AA396=0,TRUE))</f>
        <v>1</v>
      </c>
      <c r="AF396" t="b">
        <f t="shared" si="125"/>
        <v>1</v>
      </c>
      <c r="AG396" t="b">
        <f>IF(S396&gt;0,IF(group!$AJ$38&gt;0,ABS(AB396/S396-group!$AJ$38/S2)&lt;=0.000000000001*MAX(ABS(AB396/S396),ABS(group!$AJ$38/S2)),TRUE),AB396=0)</f>
        <v>1</v>
      </c>
    </row>
    <row r="397" spans="1:33" x14ac:dyDescent="0.35">
      <c r="A397">
        <v>395</v>
      </c>
      <c r="B397">
        <f>'REC-21'!U397+'REC-22'!U397</f>
        <v>873.11828941079898</v>
      </c>
      <c r="C397">
        <f>'REC-21'!Y397+'REC-22'!Y397</f>
        <v>99.743370288990718</v>
      </c>
      <c r="D397">
        <f t="shared" si="108"/>
        <v>972.8616596997897</v>
      </c>
      <c r="E397">
        <f>'REC-21'!T397+'REC-22'!T397</f>
        <v>80.495150587710214</v>
      </c>
      <c r="F397">
        <f>'OLD-21'!U397+'OLD-22'!U397</f>
        <v>296.61118055497582</v>
      </c>
      <c r="G397">
        <f>'OLD-21'!Y397+'OLD-22'!Y397</f>
        <v>36.330364527185729</v>
      </c>
      <c r="H397">
        <f t="shared" si="109"/>
        <v>332.94154508216155</v>
      </c>
      <c r="I397">
        <f>'OLD-21'!T397+'OLD-22'!T397</f>
        <v>30.255638042210016</v>
      </c>
      <c r="J397">
        <f>'NEW-21'!U397+'NEW-22'!U397</f>
        <v>476.83555078484511</v>
      </c>
      <c r="K397">
        <f>'NEW-21'!Y397+'NEW-22'!Y397</f>
        <v>55.870475856661734</v>
      </c>
      <c r="L397">
        <f t="shared" si="110"/>
        <v>532.70602664150681</v>
      </c>
      <c r="M397">
        <f>'NEW-21'!T397+'NEW-22'!T397</f>
        <v>45.463649644769767</v>
      </c>
      <c r="N397">
        <f>'CUR-21'!U397+'CUR-22'!U397</f>
        <v>549.61312114148109</v>
      </c>
      <c r="O397">
        <f>'CUR-21'!Y397+'CUR-22'!Y397</f>
        <v>64.227690413502373</v>
      </c>
      <c r="P397">
        <f t="shared" si="111"/>
        <v>613.84081155498347</v>
      </c>
      <c r="Q397">
        <f>'CUR-21'!T397+'CUR-22'!T397</f>
        <v>52.098275768536858</v>
      </c>
      <c r="R397">
        <f t="shared" si="114"/>
        <v>52.098275768536858</v>
      </c>
      <c r="S397">
        <f t="shared" si="112"/>
        <v>613.84081155498347</v>
      </c>
      <c r="T397">
        <f t="shared" si="115"/>
        <v>0.99615655382624568</v>
      </c>
      <c r="U397">
        <f t="shared" si="116"/>
        <v>3.858275246989562E-3</v>
      </c>
      <c r="V397">
        <f t="shared" si="113"/>
        <v>547.24746771578987</v>
      </c>
      <c r="W397">
        <f t="shared" si="117"/>
        <v>0</v>
      </c>
      <c r="X397">
        <f t="shared" si="118"/>
        <v>0</v>
      </c>
      <c r="Y397">
        <f t="shared" si="119"/>
        <v>599.3457434843267</v>
      </c>
      <c r="Z397">
        <f t="shared" si="120"/>
        <v>0</v>
      </c>
      <c r="AA397">
        <f t="shared" si="121"/>
        <v>0</v>
      </c>
      <c r="AB397">
        <f t="shared" si="122"/>
        <v>3.4434840542595642</v>
      </c>
      <c r="AC397">
        <f t="shared" si="123"/>
        <v>0.31055546258686384</v>
      </c>
      <c r="AD397" t="b">
        <f t="shared" si="124"/>
        <v>1</v>
      </c>
      <c r="AE397" t="b">
        <f>AND(ABS(AA397-(AA396+W397-Z397))&lt;=0.000000000001*(AA396+ABS(W397)+Z397),IF(A397&gt;group!$AJ$65,AA397=0,TRUE))</f>
        <v>1</v>
      </c>
      <c r="AF397" t="b">
        <f t="shared" si="125"/>
        <v>1</v>
      </c>
      <c r="AG397" t="b">
        <f>IF(S397&gt;0,IF(group!$AJ$38&gt;0,ABS(AB397/S397-group!$AJ$38/S2)&lt;=0.000000000001*MAX(ABS(AB397/S397),ABS(group!$AJ$38/S2)),TRUE),AB397=0)</f>
        <v>1</v>
      </c>
    </row>
    <row r="398" spans="1:33" x14ac:dyDescent="0.35">
      <c r="A398">
        <v>396</v>
      </c>
      <c r="B398">
        <f>'REC-21'!U398+'REC-22'!U398</f>
        <v>801.04136162111513</v>
      </c>
      <c r="C398">
        <f>'REC-21'!Y398+'REC-22'!Y398</f>
        <v>91.465469793076053</v>
      </c>
      <c r="D398">
        <f t="shared" si="108"/>
        <v>892.5068314141912</v>
      </c>
      <c r="E398">
        <f>'REC-21'!T398+'REC-22'!T398</f>
        <v>74.533065974351771</v>
      </c>
      <c r="F398">
        <f>'OLD-21'!U398+'OLD-22'!U398</f>
        <v>269.63845135322191</v>
      </c>
      <c r="G398">
        <f>'OLD-21'!Y398+'OLD-22'!Y398</f>
        <v>32.998671105492264</v>
      </c>
      <c r="H398">
        <f t="shared" si="109"/>
        <v>302.6371224587142</v>
      </c>
      <c r="I398">
        <f>'OLD-21'!T398+'OLD-22'!T398</f>
        <v>27.782767888802205</v>
      </c>
      <c r="J398">
        <f>'NEW-21'!U398+'NEW-22'!U398</f>
        <v>436.18735740990149</v>
      </c>
      <c r="K398">
        <f>'NEW-21'!Y398+'NEW-22'!Y398</f>
        <v>51.069117168418131</v>
      </c>
      <c r="L398">
        <f t="shared" si="110"/>
        <v>487.25647457831963</v>
      </c>
      <c r="M398">
        <f>'NEW-21'!T398+'NEW-22'!T398</f>
        <v>41.967033962186754</v>
      </c>
      <c r="N398">
        <f>'CUR-21'!U398+'CUR-22'!U398</f>
        <v>503.22548032791451</v>
      </c>
      <c r="O398">
        <f>'CUR-21'!Y398+'CUR-22'!Y398</f>
        <v>58.747604773402657</v>
      </c>
      <c r="P398">
        <f t="shared" si="111"/>
        <v>561.97308510131711</v>
      </c>
      <c r="Q398">
        <f>'CUR-21'!T398+'CUR-22'!T398</f>
        <v>48.114927545614201</v>
      </c>
      <c r="R398">
        <f t="shared" si="114"/>
        <v>48.114927545614201</v>
      </c>
      <c r="S398">
        <f t="shared" si="112"/>
        <v>561.97308510131711</v>
      </c>
      <c r="T398">
        <f t="shared" si="115"/>
        <v>0.99615703979514669</v>
      </c>
      <c r="U398">
        <f t="shared" si="116"/>
        <v>3.8577855210897294E-3</v>
      </c>
      <c r="V398">
        <f t="shared" si="113"/>
        <v>501.05808645674887</v>
      </c>
      <c r="W398">
        <f t="shared" si="117"/>
        <v>0</v>
      </c>
      <c r="X398">
        <f t="shared" si="118"/>
        <v>0</v>
      </c>
      <c r="Y398">
        <f t="shared" si="119"/>
        <v>549.17301400236306</v>
      </c>
      <c r="Z398">
        <f t="shared" si="120"/>
        <v>0</v>
      </c>
      <c r="AA398">
        <f t="shared" si="121"/>
        <v>0</v>
      </c>
      <c r="AB398">
        <f t="shared" si="122"/>
        <v>3.1525198732995974</v>
      </c>
      <c r="AC398">
        <f t="shared" si="123"/>
        <v>0.29096418095996679</v>
      </c>
      <c r="AD398" t="b">
        <f t="shared" si="124"/>
        <v>1</v>
      </c>
      <c r="AE398" t="b">
        <f>AND(ABS(AA398-(AA397+W398-Z398))&lt;=0.000000000001*(AA397+ABS(W398)+Z398),IF(A398&gt;group!$AJ$65,AA398=0,TRUE))</f>
        <v>1</v>
      </c>
      <c r="AF398" t="b">
        <f t="shared" si="125"/>
        <v>1</v>
      </c>
      <c r="AG398" t="b">
        <f>IF(S398&gt;0,IF(group!$AJ$38&gt;0,ABS(AB398/S398-group!$AJ$38/S2)&lt;=0.000000000001*MAX(ABS(AB398/S398),ABS(group!$AJ$38/S2)),TRUE),AB398=0)</f>
        <v>1</v>
      </c>
    </row>
    <row r="399" spans="1:33" x14ac:dyDescent="0.35">
      <c r="A399">
        <v>397</v>
      </c>
      <c r="B399">
        <f>'REC-21'!U399+'REC-22'!U399</f>
        <v>733.32665720204318</v>
      </c>
      <c r="C399">
        <f>'REC-21'!Y399+'REC-22'!Y399</f>
        <v>83.893979233309864</v>
      </c>
      <c r="D399">
        <f t="shared" si="108"/>
        <v>817.22063643535307</v>
      </c>
      <c r="E399">
        <f>'REC-21'!T399+'REC-22'!T399</f>
        <v>69.960920150881037</v>
      </c>
      <c r="F399">
        <f>'OLD-21'!U399+'OLD-22'!U399</f>
        <v>244.52139328383493</v>
      </c>
      <c r="G399">
        <f>'OLD-21'!Y399+'OLD-22'!Y399</f>
        <v>29.979647914309339</v>
      </c>
      <c r="H399">
        <f t="shared" si="109"/>
        <v>274.50104119814426</v>
      </c>
      <c r="I399">
        <f>'OLD-21'!T399+'OLD-22'!T399</f>
        <v>25.850841234074341</v>
      </c>
      <c r="J399">
        <f>'NEW-21'!U399+'NEW-22'!U399</f>
        <v>398.11036772793915</v>
      </c>
      <c r="K399">
        <f>'NEW-21'!Y399+'NEW-22'!Y399</f>
        <v>46.690063935232303</v>
      </c>
      <c r="L399">
        <f t="shared" si="110"/>
        <v>444.80043166317148</v>
      </c>
      <c r="M399">
        <f>'NEW-21'!T399+'NEW-22'!T399</f>
        <v>39.279450650741268</v>
      </c>
      <c r="N399">
        <f>'CUR-21'!U399+'CUR-22'!U399</f>
        <v>459.53851287379774</v>
      </c>
      <c r="O399">
        <f>'CUR-21'!Y399+'CUR-22'!Y399</f>
        <v>53.746428691689339</v>
      </c>
      <c r="P399">
        <f t="shared" si="111"/>
        <v>513.28494156548709</v>
      </c>
      <c r="Q399">
        <f>'CUR-21'!T399+'CUR-22'!T399</f>
        <v>45.262869876596135</v>
      </c>
      <c r="R399">
        <f t="shared" si="114"/>
        <v>45.262869876596135</v>
      </c>
      <c r="S399">
        <f t="shared" si="112"/>
        <v>513.28494156548709</v>
      </c>
      <c r="T399">
        <f t="shared" si="115"/>
        <v>0.9961575246172385</v>
      </c>
      <c r="U399">
        <f t="shared" si="116"/>
        <v>3.8572969513410715E-3</v>
      </c>
      <c r="V399">
        <f t="shared" si="113"/>
        <v>457.55335407950315</v>
      </c>
      <c r="W399">
        <f t="shared" si="117"/>
        <v>0</v>
      </c>
      <c r="X399">
        <f t="shared" si="118"/>
        <v>0</v>
      </c>
      <c r="Y399">
        <f t="shared" si="119"/>
        <v>502.81622395609929</v>
      </c>
      <c r="Z399">
        <f t="shared" si="120"/>
        <v>0</v>
      </c>
      <c r="AA399">
        <f t="shared" si="121"/>
        <v>0</v>
      </c>
      <c r="AB399">
        <f t="shared" si="122"/>
        <v>2.8793923087239826</v>
      </c>
      <c r="AC399">
        <f t="shared" si="123"/>
        <v>0.27312756457561482</v>
      </c>
      <c r="AD399" t="b">
        <f t="shared" si="124"/>
        <v>1</v>
      </c>
      <c r="AE399" t="b">
        <f>AND(ABS(AA399-(AA398+W399-Z399))&lt;=0.000000000001*(AA398+ABS(W399)+Z399),IF(A399&gt;group!$AJ$65,AA399=0,TRUE))</f>
        <v>1</v>
      </c>
      <c r="AF399" t="b">
        <f t="shared" si="125"/>
        <v>1</v>
      </c>
      <c r="AG399" t="b">
        <f>IF(S399&gt;0,IF(group!$AJ$38&gt;0,ABS(AB399/S399-group!$AJ$38/S2)&lt;=0.000000000001*MAX(ABS(AB399/S399),ABS(group!$AJ$38/S2)),TRUE),AB399=0)</f>
        <v>1</v>
      </c>
    </row>
    <row r="400" spans="1:33" x14ac:dyDescent="0.35">
      <c r="A400">
        <v>398</v>
      </c>
      <c r="B400">
        <f>'REC-21'!U400+'REC-22'!U400</f>
        <v>671.08554327329205</v>
      </c>
      <c r="C400">
        <f>'REC-21'!Y400+'REC-22'!Y400</f>
        <v>76.97085859080039</v>
      </c>
      <c r="D400">
        <f t="shared" si="108"/>
        <v>748.05640186409244</v>
      </c>
      <c r="E400">
        <f>'REC-21'!T400+'REC-22'!T400</f>
        <v>64.294371833303458</v>
      </c>
      <c r="F400">
        <f>'OLD-21'!U400+'OLD-22'!U400</f>
        <v>221.65662625912367</v>
      </c>
      <c r="G400">
        <f>'OLD-21'!Y400+'OLD-22'!Y400</f>
        <v>27.244858903946284</v>
      </c>
      <c r="H400">
        <f t="shared" si="109"/>
        <v>248.90148516306996</v>
      </c>
      <c r="I400">
        <f>'OLD-21'!T400+'OLD-22'!T400</f>
        <v>23.529131951959041</v>
      </c>
      <c r="J400">
        <f>'NEW-21'!U400+'NEW-22'!U400</f>
        <v>363.22693961223723</v>
      </c>
      <c r="K400">
        <f>'NEW-21'!Y400+'NEW-22'!Y400</f>
        <v>42.697408526787299</v>
      </c>
      <c r="L400">
        <f t="shared" si="110"/>
        <v>405.92434813902452</v>
      </c>
      <c r="M400">
        <f>'NEW-21'!T400+'NEW-22'!T400</f>
        <v>35.979271747240468</v>
      </c>
      <c r="N400">
        <f>'CUR-21'!U400+'CUR-22'!U400</f>
        <v>419.50187055173615</v>
      </c>
      <c r="O400">
        <f>'CUR-21'!Y400+'CUR-22'!Y400</f>
        <v>49.183653085793054</v>
      </c>
      <c r="P400">
        <f t="shared" si="111"/>
        <v>468.68552363752917</v>
      </c>
      <c r="Q400">
        <f>'CUR-21'!T400+'CUR-22'!T400</f>
        <v>41.473812785388105</v>
      </c>
      <c r="R400">
        <f t="shared" si="114"/>
        <v>41.473812785388105</v>
      </c>
      <c r="S400">
        <f t="shared" si="112"/>
        <v>468.68552363752917</v>
      </c>
      <c r="T400">
        <f t="shared" si="115"/>
        <v>0.99615800827808954</v>
      </c>
      <c r="U400">
        <f t="shared" si="116"/>
        <v>3.8568095522832913E-3</v>
      </c>
      <c r="V400">
        <f t="shared" si="113"/>
        <v>417.6842808434879</v>
      </c>
      <c r="W400">
        <f t="shared" si="117"/>
        <v>0</v>
      </c>
      <c r="X400">
        <f t="shared" si="118"/>
        <v>0</v>
      </c>
      <c r="Y400">
        <f t="shared" si="119"/>
        <v>459.15809362887603</v>
      </c>
      <c r="Z400">
        <f t="shared" si="120"/>
        <v>0</v>
      </c>
      <c r="AA400">
        <f t="shared" si="121"/>
        <v>0</v>
      </c>
      <c r="AB400">
        <f t="shared" si="122"/>
        <v>2.6292014097592515</v>
      </c>
      <c r="AC400">
        <f t="shared" si="123"/>
        <v>0.25019089896473101</v>
      </c>
      <c r="AD400" t="b">
        <f t="shared" si="124"/>
        <v>1</v>
      </c>
      <c r="AE400" t="b">
        <f>AND(ABS(AA400-(AA399+W400-Z400))&lt;=0.000000000001*(AA399+ABS(W400)+Z400),IF(A400&gt;group!$AJ$65,AA400=0,TRUE))</f>
        <v>1</v>
      </c>
      <c r="AF400" t="b">
        <f t="shared" si="125"/>
        <v>1</v>
      </c>
      <c r="AG400" t="b">
        <f>IF(S400&gt;0,IF(group!$AJ$38&gt;0,ABS(AB400/S400-group!$AJ$38/S2)&lt;=0.000000000001*MAX(ABS(AB400/S400),ABS(group!$AJ$38/S2)),TRUE),AB400=0)</f>
        <v>1</v>
      </c>
    </row>
    <row r="401" spans="1:33" x14ac:dyDescent="0.35">
      <c r="A401">
        <v>399</v>
      </c>
      <c r="B401">
        <f>'REC-21'!U401+'REC-22'!U401</f>
        <v>613.87146533602981</v>
      </c>
      <c r="C401">
        <f>'REC-21'!Y401+'REC-22'!Y401</f>
        <v>70.642872743316744</v>
      </c>
      <c r="D401">
        <f t="shared" si="108"/>
        <v>684.51433807934654</v>
      </c>
      <c r="E401">
        <f>'REC-21'!T401+'REC-22'!T401</f>
        <v>59.089959707741478</v>
      </c>
      <c r="F401">
        <f>'OLD-21'!U401+'OLD-22'!U401</f>
        <v>200.84073047330622</v>
      </c>
      <c r="G401">
        <f>'OLD-21'!Y401+'OLD-22'!Y401</f>
        <v>24.768468679382714</v>
      </c>
      <c r="H401">
        <f t="shared" si="109"/>
        <v>225.60919915268894</v>
      </c>
      <c r="I401">
        <f>'OLD-21'!T401+'OLD-22'!T401</f>
        <v>21.417062720976421</v>
      </c>
      <c r="J401">
        <f>'NEW-21'!U401+'NEW-22'!U401</f>
        <v>331.26720665452279</v>
      </c>
      <c r="K401">
        <f>'NEW-21'!Y401+'NEW-22'!Y401</f>
        <v>39.058314193955326</v>
      </c>
      <c r="L401">
        <f t="shared" si="110"/>
        <v>370.32552084847811</v>
      </c>
      <c r="M401">
        <f>'NEW-21'!T401+'NEW-22'!T401</f>
        <v>32.957896909128991</v>
      </c>
      <c r="N401">
        <f>'CUR-21'!U401+'CUR-22'!U401</f>
        <v>382.80839333271359</v>
      </c>
      <c r="O401">
        <f>'CUR-21'!Y401+'CUR-22'!Y401</f>
        <v>45.022214619609315</v>
      </c>
      <c r="P401">
        <f t="shared" si="111"/>
        <v>427.83060795232291</v>
      </c>
      <c r="Q401">
        <f>'CUR-21'!T401+'CUR-22'!T401</f>
        <v>38.003503790464499</v>
      </c>
      <c r="R401">
        <f t="shared" si="114"/>
        <v>38.003503790464499</v>
      </c>
      <c r="S401">
        <f t="shared" si="112"/>
        <v>427.83060795232291</v>
      </c>
      <c r="T401">
        <f t="shared" si="115"/>
        <v>0.99615849076358687</v>
      </c>
      <c r="U401">
        <f t="shared" si="116"/>
        <v>3.8563233381352369E-3</v>
      </c>
      <c r="V401">
        <f t="shared" si="113"/>
        <v>381.14494889461429</v>
      </c>
      <c r="W401">
        <f t="shared" si="117"/>
        <v>0</v>
      </c>
      <c r="X401">
        <f t="shared" si="118"/>
        <v>0</v>
      </c>
      <c r="Y401">
        <f t="shared" si="119"/>
        <v>419.14845268507878</v>
      </c>
      <c r="Z401">
        <f t="shared" si="120"/>
        <v>0</v>
      </c>
      <c r="AA401">
        <f t="shared" si="121"/>
        <v>0</v>
      </c>
      <c r="AB401">
        <f t="shared" si="122"/>
        <v>2.4000161746756676</v>
      </c>
      <c r="AC401">
        <f t="shared" si="123"/>
        <v>0.2291852350835839</v>
      </c>
      <c r="AD401" t="b">
        <f t="shared" si="124"/>
        <v>1</v>
      </c>
      <c r="AE401" t="b">
        <f>AND(ABS(AA401-(AA400+W401-Z401))&lt;=0.000000000001*(AA400+ABS(W401)+Z401),IF(A401&gt;group!$AJ$65,AA401=0,TRUE))</f>
        <v>1</v>
      </c>
      <c r="AF401" t="b">
        <f t="shared" si="125"/>
        <v>1</v>
      </c>
      <c r="AG401" t="b">
        <f>IF(S401&gt;0,IF(group!$AJ$38&gt;0,ABS(AB401/S401-group!$AJ$38/S2)&lt;=0.000000000001*MAX(ABS(AB401/S401),ABS(group!$AJ$38/S2)),TRUE),AB401=0)</f>
        <v>1</v>
      </c>
    </row>
    <row r="402" spans="1:33" x14ac:dyDescent="0.35">
      <c r="A402">
        <v>400</v>
      </c>
      <c r="B402">
        <f>'REC-21'!U402+'REC-22'!U402</f>
        <v>561.274589033643</v>
      </c>
      <c r="C402">
        <f>'REC-21'!Y402+'REC-22'!Y402</f>
        <v>64.861189835456457</v>
      </c>
      <c r="D402">
        <f t="shared" si="108"/>
        <v>626.13577886909945</v>
      </c>
      <c r="E402">
        <f>'REC-21'!T402+'REC-22'!T402</f>
        <v>54.309694220588781</v>
      </c>
      <c r="F402">
        <f>'OLD-21'!U402+'OLD-22'!U402</f>
        <v>181.88877440957378</v>
      </c>
      <c r="G402">
        <f>'OLD-21'!Y402+'OLD-22'!Y402</f>
        <v>22.527002733256474</v>
      </c>
      <c r="H402">
        <f t="shared" si="109"/>
        <v>204.41577714283025</v>
      </c>
      <c r="I402">
        <f>'OLD-21'!T402+'OLD-22'!T402</f>
        <v>19.495584189579517</v>
      </c>
      <c r="J402">
        <f>'NEW-21'!U402+'NEW-22'!U402</f>
        <v>301.98425169135902</v>
      </c>
      <c r="K402">
        <f>'NEW-21'!Y402+'NEW-22'!Y402</f>
        <v>35.742750383510987</v>
      </c>
      <c r="L402">
        <f t="shared" si="110"/>
        <v>337.72700207487003</v>
      </c>
      <c r="M402">
        <f>'NEW-21'!T402+'NEW-22'!T402</f>
        <v>30.191622301687374</v>
      </c>
      <c r="N402">
        <f>'CUR-21'!U402+'CUR-22'!U402</f>
        <v>349.17691433112503</v>
      </c>
      <c r="O402">
        <f>'CUR-21'!Y402+'CUR-22'!Y402</f>
        <v>41.228200494330054</v>
      </c>
      <c r="P402">
        <f t="shared" si="111"/>
        <v>390.40511482545509</v>
      </c>
      <c r="Q402">
        <f>'CUR-21'!T402+'CUR-22'!T402</f>
        <v>34.824975410569209</v>
      </c>
      <c r="R402">
        <f t="shared" si="114"/>
        <v>34.824975410569209</v>
      </c>
      <c r="S402">
        <f t="shared" si="112"/>
        <v>390.40511482545509</v>
      </c>
      <c r="T402">
        <f t="shared" si="115"/>
        <v>0.99615897205993009</v>
      </c>
      <c r="U402">
        <f t="shared" si="116"/>
        <v>3.8558383228002313E-3</v>
      </c>
      <c r="V402">
        <f t="shared" si="113"/>
        <v>347.65532730975599</v>
      </c>
      <c r="W402">
        <f t="shared" si="117"/>
        <v>0</v>
      </c>
      <c r="X402">
        <f t="shared" si="118"/>
        <v>0</v>
      </c>
      <c r="Y402">
        <f t="shared" si="119"/>
        <v>382.4803027203252</v>
      </c>
      <c r="Z402">
        <f t="shared" si="120"/>
        <v>0</v>
      </c>
      <c r="AA402">
        <f t="shared" si="121"/>
        <v>0</v>
      </c>
      <c r="AB402">
        <f t="shared" si="122"/>
        <v>2.1900690900582309</v>
      </c>
      <c r="AC402">
        <f t="shared" si="123"/>
        <v>0.20994708461743672</v>
      </c>
      <c r="AD402" t="b">
        <f t="shared" si="124"/>
        <v>1</v>
      </c>
      <c r="AE402" t="b">
        <f>AND(ABS(AA402-(AA401+W402-Z402))&lt;=0.000000000001*(AA401+ABS(W402)+Z402),IF(A402&gt;group!$AJ$65,AA402=0,TRUE))</f>
        <v>1</v>
      </c>
      <c r="AF402" t="b">
        <f t="shared" si="125"/>
        <v>1</v>
      </c>
      <c r="AG402" t="b">
        <f>IF(S402&gt;0,IF(group!$AJ$38&gt;0,ABS(AB402/S402-group!$AJ$38/S2)&lt;=0.000000000001*MAX(ABS(AB402/S402),ABS(group!$AJ$38/S2)),TRUE),AB402=0)</f>
        <v>1</v>
      </c>
    </row>
    <row r="403" spans="1:33" x14ac:dyDescent="0.35">
      <c r="A403">
        <v>401</v>
      </c>
      <c r="B403">
        <f>'REC-21'!U403+'REC-22'!U403</f>
        <v>512.91875317576933</v>
      </c>
      <c r="C403">
        <f>'REC-21'!Y403+'REC-22'!Y403</f>
        <v>59.581013583322971</v>
      </c>
      <c r="D403">
        <f t="shared" si="108"/>
        <v>572.49976675909227</v>
      </c>
      <c r="E403">
        <f>'REC-21'!T403+'REC-22'!T403</f>
        <v>49.918736920199635</v>
      </c>
      <c r="F403">
        <f>'OLD-21'!U403+'OLD-22'!U403</f>
        <v>164.63262204530815</v>
      </c>
      <c r="G403">
        <f>'OLD-21'!Y403+'OLD-22'!Y403</f>
        <v>20.499129990067821</v>
      </c>
      <c r="H403">
        <f t="shared" si="109"/>
        <v>185.13175203537597</v>
      </c>
      <c r="I403">
        <f>'OLD-21'!T403+'OLD-22'!T403</f>
        <v>17.747390667869304</v>
      </c>
      <c r="J403">
        <f>'NEW-21'!U403+'NEW-22'!U403</f>
        <v>275.15214092298743</v>
      </c>
      <c r="K403">
        <f>'NEW-21'!Y403+'NEW-22'!Y403</f>
        <v>32.723251069205148</v>
      </c>
      <c r="L403">
        <f t="shared" si="110"/>
        <v>307.87539199219259</v>
      </c>
      <c r="M403">
        <f>'NEW-21'!T403+'NEW-22'!T403</f>
        <v>27.658774019479253</v>
      </c>
      <c r="N403">
        <f>'CUR-21'!U403+'CUR-22'!U403</f>
        <v>318.35004551836664</v>
      </c>
      <c r="O403">
        <f>'CUR-21'!Y403+'CUR-22'!Y403</f>
        <v>37.770578739450535</v>
      </c>
      <c r="P403">
        <f t="shared" si="111"/>
        <v>356.12062425781716</v>
      </c>
      <c r="Q403">
        <f>'CUR-21'!T403+'CUR-22'!T403</f>
        <v>31.913556751562155</v>
      </c>
      <c r="R403">
        <f t="shared" si="114"/>
        <v>31.913556751562155</v>
      </c>
      <c r="S403">
        <f t="shared" si="112"/>
        <v>356.12062425781716</v>
      </c>
      <c r="T403">
        <f t="shared" si="115"/>
        <v>0.99615945215363244</v>
      </c>
      <c r="U403">
        <f t="shared" si="116"/>
        <v>3.8553545198658501E-3</v>
      </c>
      <c r="V403">
        <f t="shared" si="113"/>
        <v>316.95906702042578</v>
      </c>
      <c r="W403">
        <f t="shared" si="117"/>
        <v>0</v>
      </c>
      <c r="X403">
        <f t="shared" si="118"/>
        <v>0</v>
      </c>
      <c r="Y403">
        <f t="shared" si="119"/>
        <v>348.87262377198795</v>
      </c>
      <c r="Z403">
        <f t="shared" si="120"/>
        <v>0</v>
      </c>
      <c r="AA403">
        <f t="shared" si="121"/>
        <v>0</v>
      </c>
      <c r="AB403">
        <f t="shared" si="122"/>
        <v>1.9977421962516615</v>
      </c>
      <c r="AC403">
        <f t="shared" si="123"/>
        <v>0.19232689380656942</v>
      </c>
      <c r="AD403" t="b">
        <f t="shared" si="124"/>
        <v>1</v>
      </c>
      <c r="AE403" t="b">
        <f>AND(ABS(AA403-(AA402+W403-Z403))&lt;=0.000000000001*(AA402+ABS(W403)+Z403),IF(A403&gt;group!$AJ$65,AA403=0,TRUE))</f>
        <v>1</v>
      </c>
      <c r="AF403" t="b">
        <f t="shared" si="125"/>
        <v>1</v>
      </c>
      <c r="AG403" t="b">
        <f>IF(S403&gt;0,IF(group!$AJ$38&gt;0,ABS(AB403/S403-group!$AJ$38/S2)&lt;=0.000000000001*MAX(ABS(AB403/S403),ABS(group!$AJ$38/S2)),TRUE),AB403=0)</f>
        <v>1</v>
      </c>
    </row>
    <row r="404" spans="1:33" x14ac:dyDescent="0.35">
      <c r="A404">
        <v>402</v>
      </c>
      <c r="B404">
        <f>'REC-21'!U404+'REC-22'!U404</f>
        <v>468.45867815515771</v>
      </c>
      <c r="C404">
        <f>'REC-21'!Y404+'REC-22'!Y404</f>
        <v>54.761246613194587</v>
      </c>
      <c r="D404">
        <f t="shared" si="108"/>
        <v>523.21992476835226</v>
      </c>
      <c r="E404">
        <f>'REC-21'!T404+'REC-22'!T404</f>
        <v>45.885136453802524</v>
      </c>
      <c r="F404">
        <f>'OLD-21'!U404+'OLD-22'!U404</f>
        <v>148.9193963604034</v>
      </c>
      <c r="G404">
        <f>'OLD-21'!Y404+'OLD-22'!Y404</f>
        <v>18.66546556404294</v>
      </c>
      <c r="H404">
        <f t="shared" si="109"/>
        <v>167.58486192444633</v>
      </c>
      <c r="I404">
        <f>'OLD-21'!T404+'OLD-22'!T404</f>
        <v>16.156759184292707</v>
      </c>
      <c r="J404">
        <f>'NEW-21'!U404+'NEW-22'!U404</f>
        <v>250.56412781759244</v>
      </c>
      <c r="K404">
        <f>'NEW-21'!Y404+'NEW-22'!Y404</f>
        <v>29.97469407837427</v>
      </c>
      <c r="L404">
        <f t="shared" si="110"/>
        <v>280.53882189596669</v>
      </c>
      <c r="M404">
        <f>'NEW-21'!T404+'NEW-22'!T404</f>
        <v>25.33953283025031</v>
      </c>
      <c r="N404">
        <f>'CUR-21'!U404+'CUR-22'!U404</f>
        <v>290.09215348934163</v>
      </c>
      <c r="O404">
        <f>'CUR-21'!Y404+'CUR-22'!Y404</f>
        <v>34.620951781185212</v>
      </c>
      <c r="P404">
        <f t="shared" si="111"/>
        <v>324.71310527052685</v>
      </c>
      <c r="Q404">
        <f>'CUR-21'!T404+'CUR-22'!T404</f>
        <v>29.246676462909832</v>
      </c>
      <c r="R404">
        <f t="shared" si="114"/>
        <v>29.246676462909832</v>
      </c>
      <c r="S404">
        <f t="shared" si="112"/>
        <v>324.71310527052685</v>
      </c>
      <c r="T404">
        <f t="shared" si="115"/>
        <v>0.99615993103150813</v>
      </c>
      <c r="U404">
        <f t="shared" si="116"/>
        <v>3.8548719426161338E-3</v>
      </c>
      <c r="V404">
        <f t="shared" si="113"/>
        <v>288.82148497941915</v>
      </c>
      <c r="W404">
        <f t="shared" si="117"/>
        <v>0</v>
      </c>
      <c r="X404">
        <f t="shared" si="118"/>
        <v>0</v>
      </c>
      <c r="Y404">
        <f t="shared" si="119"/>
        <v>318.06816144232897</v>
      </c>
      <c r="Z404">
        <f t="shared" si="120"/>
        <v>0</v>
      </c>
      <c r="AA404">
        <f t="shared" si="121"/>
        <v>0</v>
      </c>
      <c r="AB404">
        <f t="shared" si="122"/>
        <v>1.8215543495318913</v>
      </c>
      <c r="AC404">
        <f t="shared" si="123"/>
        <v>0.17618784671977017</v>
      </c>
      <c r="AD404" t="b">
        <f t="shared" si="124"/>
        <v>1</v>
      </c>
      <c r="AE404" t="b">
        <f>AND(ABS(AA404-(AA403+W404-Z404))&lt;=0.000000000001*(AA403+ABS(W404)+Z404),IF(A404&gt;group!$AJ$65,AA404=0,TRUE))</f>
        <v>1</v>
      </c>
      <c r="AF404" t="b">
        <f t="shared" si="125"/>
        <v>1</v>
      </c>
      <c r="AG404" t="b">
        <f>IF(S404&gt;0,IF(group!$AJ$38&gt;0,ABS(AB404/S404-group!$AJ$38/S2)&lt;=0.000000000001*MAX(ABS(AB404/S404),ABS(group!$AJ$38/S2)),TRUE),AB404=0)</f>
        <v>1</v>
      </c>
    </row>
    <row r="405" spans="1:33" x14ac:dyDescent="0.35">
      <c r="A405">
        <v>403</v>
      </c>
      <c r="B405">
        <f>'REC-21'!U405+'REC-22'!U405</f>
        <v>427.57740811429159</v>
      </c>
      <c r="C405">
        <f>'REC-21'!Y405+'REC-22'!Y405</f>
        <v>50.36418218460625</v>
      </c>
      <c r="D405">
        <f t="shared" si="108"/>
        <v>477.94159029889784</v>
      </c>
      <c r="E405">
        <f>'REC-21'!T405+'REC-22'!T405</f>
        <v>42.179586926012107</v>
      </c>
      <c r="F405">
        <f>'OLD-21'!U405+'OLD-22'!U405</f>
        <v>134.61008457954895</v>
      </c>
      <c r="G405">
        <f>'OLD-21'!Y405+'OLD-22'!Y405</f>
        <v>17.008391832501985</v>
      </c>
      <c r="H405">
        <f t="shared" si="109"/>
        <v>151.61847641205094</v>
      </c>
      <c r="I405">
        <f>'OLD-21'!T405+'OLD-22'!T405</f>
        <v>14.709403537831209</v>
      </c>
      <c r="J405">
        <f>'NEW-21'!U405+'NEW-22'!U405</f>
        <v>228.03101200421062</v>
      </c>
      <c r="K405">
        <f>'NEW-21'!Y405+'NEW-22'!Y405</f>
        <v>27.47409957251892</v>
      </c>
      <c r="L405">
        <f t="shared" si="110"/>
        <v>255.50511157672955</v>
      </c>
      <c r="M405">
        <f>'NEW-21'!T405+'NEW-22'!T405</f>
        <v>23.215774186270089</v>
      </c>
      <c r="N405">
        <f>'CUR-21'!U405+'CUR-22'!U405</f>
        <v>264.18750883191609</v>
      </c>
      <c r="O405">
        <f>'CUR-21'!Y405+'CUR-22'!Y405</f>
        <v>31.753331261186435</v>
      </c>
      <c r="P405">
        <f t="shared" si="111"/>
        <v>295.94084009310251</v>
      </c>
      <c r="Q405">
        <f>'CUR-21'!T405+'CUR-22'!T405</f>
        <v>26.803682741769606</v>
      </c>
      <c r="R405">
        <f t="shared" si="114"/>
        <v>26.803682741769606</v>
      </c>
      <c r="S405">
        <f t="shared" si="112"/>
        <v>295.94084009310251</v>
      </c>
      <c r="T405">
        <f t="shared" si="115"/>
        <v>0.99616040868067701</v>
      </c>
      <c r="U405">
        <f t="shared" si="116"/>
        <v>3.854390604027591E-3</v>
      </c>
      <c r="V405">
        <f t="shared" si="113"/>
        <v>263.02772119268229</v>
      </c>
      <c r="W405">
        <f t="shared" si="117"/>
        <v>0</v>
      </c>
      <c r="X405">
        <f t="shared" si="118"/>
        <v>0</v>
      </c>
      <c r="Y405">
        <f t="shared" si="119"/>
        <v>289.83140393445188</v>
      </c>
      <c r="Z405">
        <f t="shared" si="120"/>
        <v>0</v>
      </c>
      <c r="AA405">
        <f t="shared" si="121"/>
        <v>0</v>
      </c>
      <c r="AB405">
        <f t="shared" si="122"/>
        <v>1.6601495773525918</v>
      </c>
      <c r="AC405">
        <f t="shared" si="123"/>
        <v>0.16140477217929949</v>
      </c>
      <c r="AD405" t="b">
        <f t="shared" si="124"/>
        <v>1</v>
      </c>
      <c r="AE405" t="b">
        <f>AND(ABS(AA405-(AA404+W405-Z405))&lt;=0.000000000001*(AA404+ABS(W405)+Z405),IF(A405&gt;group!$AJ$65,AA405=0,TRUE))</f>
        <v>1</v>
      </c>
      <c r="AF405" t="b">
        <f t="shared" si="125"/>
        <v>1</v>
      </c>
      <c r="AG405" t="b">
        <f>IF(S405&gt;0,IF(group!$AJ$38&gt;0,ABS(AB405/S405-group!$AJ$38/S2)&lt;=0.000000000001*MAX(ABS(AB405/S405),ABS(group!$AJ$38/S2)),TRUE),AB405=0)</f>
        <v>1</v>
      </c>
    </row>
    <row r="406" spans="1:33" x14ac:dyDescent="0.35">
      <c r="A406">
        <v>404</v>
      </c>
      <c r="B406">
        <f>'REC-21'!U406+'REC-22'!U406</f>
        <v>389.98396707446307</v>
      </c>
      <c r="C406">
        <f>'REC-21'!Y406+'REC-22'!Y406</f>
        <v>46.355221877224153</v>
      </c>
      <c r="D406">
        <f t="shared" si="108"/>
        <v>436.33918895168722</v>
      </c>
      <c r="E406">
        <f>'REC-21'!T406+'REC-22'!T406</f>
        <v>38.775206702619634</v>
      </c>
      <c r="F406">
        <f>'OLD-21'!U406+'OLD-22'!U406</f>
        <v>121.57827195154364</v>
      </c>
      <c r="G406">
        <f>'OLD-21'!Y406+'OLD-22'!Y406</f>
        <v>15.5118961067984</v>
      </c>
      <c r="H406">
        <f t="shared" si="109"/>
        <v>137.09016805834204</v>
      </c>
      <c r="I406">
        <f>'OLD-21'!T406+'OLD-22'!T406</f>
        <v>13.392341933973901</v>
      </c>
      <c r="J406">
        <f>'NEW-21'!U406+'NEW-22'!U406</f>
        <v>207.37963965974419</v>
      </c>
      <c r="K406">
        <f>'NEW-21'!Y406+'NEW-22'!Y406</f>
        <v>25.200446003479762</v>
      </c>
      <c r="L406">
        <f t="shared" si="110"/>
        <v>232.58008566322394</v>
      </c>
      <c r="M406">
        <f>'NEW-21'!T406+'NEW-22'!T406</f>
        <v>21.27092216006174</v>
      </c>
      <c r="N406">
        <f>'CUR-21'!U406+'CUR-22'!U406</f>
        <v>240.43859408639221</v>
      </c>
      <c r="O406">
        <f>'CUR-21'!Y406+'CUR-22'!Y406</f>
        <v>29.143932256722948</v>
      </c>
      <c r="P406">
        <f t="shared" si="111"/>
        <v>269.58252634311515</v>
      </c>
      <c r="Q406">
        <f>'CUR-21'!T406+'CUR-22'!T406</f>
        <v>24.565678896164666</v>
      </c>
      <c r="R406">
        <f t="shared" si="114"/>
        <v>24.565678896164666</v>
      </c>
      <c r="S406">
        <f t="shared" si="112"/>
        <v>269.58252634311515</v>
      </c>
      <c r="T406">
        <f t="shared" si="115"/>
        <v>0.99616088508855438</v>
      </c>
      <c r="U406">
        <f t="shared" si="116"/>
        <v>3.8539105167778587E-3</v>
      </c>
      <c r="V406">
        <f t="shared" si="113"/>
        <v>239.38105366917654</v>
      </c>
      <c r="W406">
        <f t="shared" si="117"/>
        <v>0</v>
      </c>
      <c r="X406">
        <f t="shared" si="118"/>
        <v>0</v>
      </c>
      <c r="Y406">
        <f t="shared" si="119"/>
        <v>263.94673256534122</v>
      </c>
      <c r="Z406">
        <f t="shared" si="120"/>
        <v>0</v>
      </c>
      <c r="AA406">
        <f t="shared" si="121"/>
        <v>0</v>
      </c>
      <c r="AB406">
        <f t="shared" si="122"/>
        <v>1.5122864320766571</v>
      </c>
      <c r="AC406">
        <f t="shared" si="123"/>
        <v>0.14786314527593469</v>
      </c>
      <c r="AD406" t="b">
        <f t="shared" si="124"/>
        <v>1</v>
      </c>
      <c r="AE406" t="b">
        <f>AND(ABS(AA406-(AA405+W406-Z406))&lt;=0.000000000001*(AA405+ABS(W406)+Z406),IF(A406&gt;group!$AJ$65,AA406=0,TRUE))</f>
        <v>1</v>
      </c>
      <c r="AF406" t="b">
        <f t="shared" si="125"/>
        <v>1</v>
      </c>
      <c r="AG406" t="b">
        <f>IF(S406&gt;0,IF(group!$AJ$38&gt;0,ABS(AB406/S406-group!$AJ$38/S2)&lt;=0.000000000001*MAX(ABS(AB406/S406),ABS(group!$AJ$38/S2)),TRUE),AB406=0)</f>
        <v>1</v>
      </c>
    </row>
    <row r="407" spans="1:33" x14ac:dyDescent="0.35">
      <c r="A407">
        <v>405</v>
      </c>
      <c r="B407">
        <f>'REC-21'!U407+'REC-22'!U407</f>
        <v>355.41121093464722</v>
      </c>
      <c r="C407">
        <f>'REC-21'!Y407+'REC-22'!Y407</f>
        <v>42.599041524722921</v>
      </c>
      <c r="D407">
        <f t="shared" si="108"/>
        <v>398.01025245937012</v>
      </c>
      <c r="E407">
        <f>'REC-21'!T407+'REC-22'!T407</f>
        <v>35.647335909578715</v>
      </c>
      <c r="F407">
        <f>'OLD-21'!U407+'OLD-22'!U407</f>
        <v>109.70899211020867</v>
      </c>
      <c r="G407">
        <f>'OLD-21'!Y407+'OLD-22'!Y407</f>
        <v>14.131710757301313</v>
      </c>
      <c r="H407">
        <f t="shared" si="109"/>
        <v>123.84070286750998</v>
      </c>
      <c r="I407">
        <f>'OLD-21'!T407+'OLD-22'!T407</f>
        <v>12.193776927164292</v>
      </c>
      <c r="J407">
        <f>'NEW-21'!U407+'NEW-22'!U407</f>
        <v>188.45153308195552</v>
      </c>
      <c r="K407">
        <f>'NEW-21'!Y407+'NEW-22'!Y407</f>
        <v>23.086439336510427</v>
      </c>
      <c r="L407">
        <f t="shared" si="110"/>
        <v>211.53797241846596</v>
      </c>
      <c r="M407">
        <f>'NEW-21'!T407+'NEW-22'!T407</f>
        <v>19.489816080843955</v>
      </c>
      <c r="N407">
        <f>'CUR-21'!U407+'CUR-22'!U407</f>
        <v>218.66455659230337</v>
      </c>
      <c r="O407">
        <f>'CUR-21'!Y407+'CUR-22'!Y407</f>
        <v>26.722974860781957</v>
      </c>
      <c r="P407">
        <f t="shared" si="111"/>
        <v>245.38753145308533</v>
      </c>
      <c r="Q407">
        <f>'CUR-21'!T407+'CUR-22'!T407</f>
        <v>22.515373110009737</v>
      </c>
      <c r="R407">
        <f t="shared" si="114"/>
        <v>22.515373110009737</v>
      </c>
      <c r="S407">
        <f t="shared" si="112"/>
        <v>245.38753145308533</v>
      </c>
      <c r="T407">
        <f t="shared" si="115"/>
        <v>0.99616136024284929</v>
      </c>
      <c r="U407">
        <f t="shared" si="116"/>
        <v>3.8534316932499202E-3</v>
      </c>
      <c r="V407">
        <f t="shared" si="113"/>
        <v>217.7013576458117</v>
      </c>
      <c r="W407">
        <f t="shared" si="117"/>
        <v>0</v>
      </c>
      <c r="X407">
        <f t="shared" si="118"/>
        <v>0</v>
      </c>
      <c r="Y407">
        <f t="shared" si="119"/>
        <v>240.21673075582143</v>
      </c>
      <c r="Z407">
        <f t="shared" si="120"/>
        <v>0</v>
      </c>
      <c r="AA407">
        <f t="shared" si="121"/>
        <v>0</v>
      </c>
      <c r="AB407">
        <f t="shared" si="122"/>
        <v>1.3765589315123736</v>
      </c>
      <c r="AC407">
        <f t="shared" si="123"/>
        <v>0.13572750056428351</v>
      </c>
      <c r="AD407" t="b">
        <f t="shared" si="124"/>
        <v>1</v>
      </c>
      <c r="AE407" t="b">
        <f>AND(ABS(AA407-(AA406+W407-Z407))&lt;=0.000000000001*(AA406+ABS(W407)+Z407),IF(A407&gt;group!$AJ$65,AA407=0,TRUE))</f>
        <v>1</v>
      </c>
      <c r="AF407" t="b">
        <f t="shared" si="125"/>
        <v>1</v>
      </c>
      <c r="AG407" t="b">
        <f>IF(S407&gt;0,IF(group!$AJ$38&gt;0,ABS(AB407/S407-group!$AJ$38/S2)&lt;=0.000000000001*MAX(ABS(AB407/S407),ABS(group!$AJ$38/S2)),TRUE),AB407=0)</f>
        <v>1</v>
      </c>
    </row>
    <row r="408" spans="1:33" x14ac:dyDescent="0.35">
      <c r="A408">
        <v>406</v>
      </c>
      <c r="B408">
        <f>'REC-21'!U408+'REC-22'!U408</f>
        <v>323.66267503470073</v>
      </c>
      <c r="C408">
        <f>'REC-21'!Y408+'REC-22'!Y408</f>
        <v>39.182154160000628</v>
      </c>
      <c r="D408">
        <f t="shared" si="108"/>
        <v>362.84482919470133</v>
      </c>
      <c r="E408">
        <f>'REC-21'!T408+'REC-22'!T408</f>
        <v>32.725269556253792</v>
      </c>
      <c r="F408">
        <f>'OLD-21'!U408+'OLD-22'!U408</f>
        <v>98.911175925505702</v>
      </c>
      <c r="G408">
        <f>'OLD-21'!Y408+'OLD-22'!Y408</f>
        <v>12.888198810014645</v>
      </c>
      <c r="H408">
        <f t="shared" si="109"/>
        <v>111.79937473552035</v>
      </c>
      <c r="I408">
        <f>'OLD-21'!T408+'OLD-22'!T408</f>
        <v>11.089701620329242</v>
      </c>
      <c r="J408">
        <f>'NEW-21'!U408+'NEW-22'!U408</f>
        <v>171.12397146191347</v>
      </c>
      <c r="K408">
        <f>'NEW-21'!Y408+'NEW-22'!Y408</f>
        <v>21.168267200324408</v>
      </c>
      <c r="L408">
        <f t="shared" si="110"/>
        <v>192.29223866223788</v>
      </c>
      <c r="M408">
        <f>'NEW-21'!T408+'NEW-22'!T408</f>
        <v>17.836606543970703</v>
      </c>
      <c r="N408">
        <f>'CUR-21'!U408+'CUR-22'!U408</f>
        <v>198.72218444167524</v>
      </c>
      <c r="O408">
        <f>'CUR-21'!Y408+'CUR-22'!Y408</f>
        <v>24.524237307627129</v>
      </c>
      <c r="P408">
        <f t="shared" si="111"/>
        <v>223.24642174930236</v>
      </c>
      <c r="Q408">
        <f>'CUR-21'!T408+'CUR-22'!T408</f>
        <v>20.614958959621855</v>
      </c>
      <c r="R408">
        <f t="shared" si="114"/>
        <v>20.614958959621855</v>
      </c>
      <c r="S408">
        <f t="shared" si="112"/>
        <v>223.24642174930236</v>
      </c>
      <c r="T408">
        <f t="shared" si="115"/>
        <v>0.99616183413156045</v>
      </c>
      <c r="U408">
        <f t="shared" si="116"/>
        <v>3.8529541455336602E-3</v>
      </c>
      <c r="V408">
        <f t="shared" si="113"/>
        <v>197.8457635430361</v>
      </c>
      <c r="W408">
        <f t="shared" si="117"/>
        <v>0</v>
      </c>
      <c r="X408">
        <f t="shared" si="118"/>
        <v>0</v>
      </c>
      <c r="Y408">
        <f t="shared" si="119"/>
        <v>218.46072250265794</v>
      </c>
      <c r="Z408">
        <f t="shared" si="120"/>
        <v>0</v>
      </c>
      <c r="AA408">
        <f t="shared" si="121"/>
        <v>0</v>
      </c>
      <c r="AB408">
        <f t="shared" si="122"/>
        <v>1.2523531817912847</v>
      </c>
      <c r="AC408">
        <f t="shared" si="123"/>
        <v>0.12420574972108889</v>
      </c>
      <c r="AD408" t="b">
        <f t="shared" si="124"/>
        <v>1</v>
      </c>
      <c r="AE408" t="b">
        <f>AND(ABS(AA408-(AA407+W408-Z408))&lt;=0.000000000001*(AA407+ABS(W408)+Z408),IF(A408&gt;group!$AJ$65,AA408=0,TRUE))</f>
        <v>1</v>
      </c>
      <c r="AF408" t="b">
        <f t="shared" si="125"/>
        <v>1</v>
      </c>
      <c r="AG408" t="b">
        <f>IF(S408&gt;0,IF(group!$AJ$38&gt;0,ABS(AB408/S408-group!$AJ$38/S2)&lt;=0.000000000001*MAX(ABS(AB408/S408),ABS(group!$AJ$38/S2)),TRUE),AB408=0)</f>
        <v>1</v>
      </c>
    </row>
    <row r="409" spans="1:33" x14ac:dyDescent="0.35">
      <c r="A409">
        <v>407</v>
      </c>
      <c r="B409">
        <f>'REC-21'!U409+'REC-22'!U409</f>
        <v>294.50320455618066</v>
      </c>
      <c r="C409">
        <f>'REC-21'!Y409+'REC-22'!Y409</f>
        <v>36.075908227854718</v>
      </c>
      <c r="D409">
        <f t="shared" si="108"/>
        <v>330.57911278403537</v>
      </c>
      <c r="E409">
        <f>'REC-21'!T409+'REC-22'!T409</f>
        <v>30.046296780627138</v>
      </c>
      <c r="F409">
        <f>'OLD-21'!U409+'OLD-22'!U409</f>
        <v>89.086646849403877</v>
      </c>
      <c r="G409">
        <f>'OLD-21'!Y409+'OLD-22'!Y409</f>
        <v>11.768661970294012</v>
      </c>
      <c r="H409">
        <f t="shared" si="109"/>
        <v>100.85530881969788</v>
      </c>
      <c r="I409">
        <f>'OLD-21'!T409+'OLD-22'!T409</f>
        <v>10.08672952130429</v>
      </c>
      <c r="J409">
        <f>'NEW-21'!U409+'NEW-22'!U409</f>
        <v>155.25951645443737</v>
      </c>
      <c r="K409">
        <f>'NEW-21'!Y409+'NEW-22'!Y409</f>
        <v>19.42890849463938</v>
      </c>
      <c r="L409">
        <f t="shared" si="110"/>
        <v>174.68842494907676</v>
      </c>
      <c r="M409">
        <f>'NEW-21'!T409+'NEW-22'!T409</f>
        <v>16.325263629407591</v>
      </c>
      <c r="N409">
        <f>'CUR-21'!U409+'CUR-22'!U409</f>
        <v>180.45516591228792</v>
      </c>
      <c r="O409">
        <f>'CUR-21'!Y409+'CUR-22'!Y409</f>
        <v>22.528559339444485</v>
      </c>
      <c r="P409">
        <f t="shared" si="111"/>
        <v>202.98372525173241</v>
      </c>
      <c r="Q409">
        <f>'CUR-21'!T409+'CUR-22'!T409</f>
        <v>18.876609405125119</v>
      </c>
      <c r="R409">
        <f t="shared" si="114"/>
        <v>18.876609405125119</v>
      </c>
      <c r="S409">
        <f t="shared" si="112"/>
        <v>202.98372525173241</v>
      </c>
      <c r="T409">
        <f t="shared" si="115"/>
        <v>0.99616230674297324</v>
      </c>
      <c r="U409">
        <f t="shared" si="116"/>
        <v>3.8524778854305275E-3</v>
      </c>
      <c r="V409">
        <f t="shared" si="113"/>
        <v>179.65862884640148</v>
      </c>
      <c r="W409">
        <f t="shared" si="117"/>
        <v>0</v>
      </c>
      <c r="X409">
        <f t="shared" si="118"/>
        <v>0</v>
      </c>
      <c r="Y409">
        <f t="shared" si="119"/>
        <v>198.53523825152661</v>
      </c>
      <c r="Z409">
        <f t="shared" si="120"/>
        <v>0</v>
      </c>
      <c r="AA409">
        <f t="shared" si="121"/>
        <v>0</v>
      </c>
      <c r="AB409">
        <f t="shared" si="122"/>
        <v>1.1386848316714371</v>
      </c>
      <c r="AC409">
        <f t="shared" si="123"/>
        <v>0.11366835011984766</v>
      </c>
      <c r="AD409" t="b">
        <f t="shared" si="124"/>
        <v>1</v>
      </c>
      <c r="AE409" t="b">
        <f>AND(ABS(AA409-(AA408+W409-Z409))&lt;=0.000000000001*(AA408+ABS(W409)+Z409),IF(A409&gt;group!$AJ$65,AA409=0,TRUE))</f>
        <v>1</v>
      </c>
      <c r="AF409" t="b">
        <f t="shared" si="125"/>
        <v>1</v>
      </c>
      <c r="AG409" t="b">
        <f>IF(S409&gt;0,IF(group!$AJ$38&gt;0,ABS(AB409/S409-group!$AJ$38/S2)&lt;=0.000000000001*MAX(ABS(AB409/S409),ABS(group!$AJ$38/S2)),TRUE),AB409=0)</f>
        <v>1</v>
      </c>
    </row>
    <row r="410" spans="1:33" x14ac:dyDescent="0.35">
      <c r="A410">
        <v>408</v>
      </c>
      <c r="B410">
        <f>'REC-21'!U410+'REC-22'!U410</f>
        <v>267.71758560386951</v>
      </c>
      <c r="C410">
        <f>'REC-21'!Y410+'REC-22'!Y410</f>
        <v>32.767001837307696</v>
      </c>
      <c r="D410">
        <f t="shared" si="108"/>
        <v>300.48458744117721</v>
      </c>
      <c r="E410">
        <f>'REC-21'!T410+'REC-22'!T410</f>
        <v>27.589821373698591</v>
      </c>
      <c r="F410">
        <f>'OLD-21'!U410+'OLD-22'!U410</f>
        <v>80.146354652183959</v>
      </c>
      <c r="G410">
        <f>'OLD-21'!Y410+'OLD-22'!Y410</f>
        <v>10.573017953361893</v>
      </c>
      <c r="H410">
        <f t="shared" si="109"/>
        <v>90.719372605545857</v>
      </c>
      <c r="I410">
        <f>'OLD-21'!T410+'OLD-22'!T410</f>
        <v>9.1754682620370733</v>
      </c>
      <c r="J410">
        <f>'NEW-21'!U410+'NEW-22'!U410</f>
        <v>140.73270205000748</v>
      </c>
      <c r="K410">
        <f>'NEW-21'!Y410+'NEW-22'!Y410</f>
        <v>17.586580581794063</v>
      </c>
      <c r="L410">
        <f t="shared" si="110"/>
        <v>158.31928263180154</v>
      </c>
      <c r="M410">
        <f>'NEW-21'!T410+'NEW-22'!T410</f>
        <v>14.943437498548404</v>
      </c>
      <c r="N410">
        <f>'CUR-21'!U410+'CUR-22'!U410</f>
        <v>163.72070186518829</v>
      </c>
      <c r="O410">
        <f>'CUR-21'!Y410+'CUR-22'!Y410</f>
        <v>20.405150201744828</v>
      </c>
      <c r="P410">
        <f t="shared" si="111"/>
        <v>184.12585206693311</v>
      </c>
      <c r="Q410">
        <f>'CUR-21'!T410+'CUR-22'!T410</f>
        <v>17.286324322625433</v>
      </c>
      <c r="R410">
        <f t="shared" si="114"/>
        <v>17.286324322625433</v>
      </c>
      <c r="S410">
        <f t="shared" si="112"/>
        <v>184.12585206693311</v>
      </c>
      <c r="T410">
        <f t="shared" si="115"/>
        <v>0.99616277806565068</v>
      </c>
      <c r="U410">
        <f t="shared" si="116"/>
        <v>3.8520029244621945E-3</v>
      </c>
      <c r="V410">
        <f t="shared" si="113"/>
        <v>162.9977631156533</v>
      </c>
      <c r="W410">
        <f t="shared" si="117"/>
        <v>0</v>
      </c>
      <c r="X410">
        <f t="shared" si="118"/>
        <v>0</v>
      </c>
      <c r="Y410">
        <f t="shared" si="119"/>
        <v>180.28408743827873</v>
      </c>
      <c r="Z410">
        <f t="shared" si="120"/>
        <v>0</v>
      </c>
      <c r="AA410">
        <f t="shared" si="121"/>
        <v>0</v>
      </c>
      <c r="AB410">
        <f t="shared" si="122"/>
        <v>1.0328971675299681</v>
      </c>
      <c r="AC410">
        <f t="shared" si="123"/>
        <v>0.10578766414146901</v>
      </c>
      <c r="AD410" t="b">
        <f t="shared" si="124"/>
        <v>1</v>
      </c>
      <c r="AE410" t="b">
        <f>AND(ABS(AA410-(AA409+W410-Z410))&lt;=0.000000000001*(AA409+ABS(W410)+Z410),IF(A410&gt;group!$AJ$65,AA410=0,TRUE))</f>
        <v>1</v>
      </c>
      <c r="AF410" t="b">
        <f t="shared" si="125"/>
        <v>1</v>
      </c>
      <c r="AG410" t="b">
        <f>IF(S410&gt;0,IF(group!$AJ$38&gt;0,ABS(AB410/S410-group!$AJ$38/S2)&lt;=0.000000000001*MAX(ABS(AB410/S410),ABS(group!$AJ$38/S2)),TRUE),AB410=0)</f>
        <v>1</v>
      </c>
    </row>
    <row r="411" spans="1:33" x14ac:dyDescent="0.35">
      <c r="A411">
        <v>409</v>
      </c>
      <c r="B411">
        <f>'REC-21'!U411+'REC-22'!U411</f>
        <v>242.77567432005412</v>
      </c>
      <c r="C411">
        <f>'REC-21'!Y411+'REC-22'!Y411</f>
        <v>29.768690909290935</v>
      </c>
      <c r="D411">
        <f t="shared" si="108"/>
        <v>272.54436522934503</v>
      </c>
      <c r="E411">
        <f>'REC-21'!T411+'REC-22'!T411</f>
        <v>25.670393233536906</v>
      </c>
      <c r="F411">
        <f>'OLD-21'!U411+'OLD-22'!U411</f>
        <v>71.906022286239207</v>
      </c>
      <c r="G411">
        <f>'OLD-21'!Y411+'OLD-22'!Y411</f>
        <v>9.5010016523080463</v>
      </c>
      <c r="H411">
        <f t="shared" si="109"/>
        <v>81.407023938547255</v>
      </c>
      <c r="I411">
        <f>'OLD-21'!T411+'OLD-22'!T411</f>
        <v>8.4510762115848141</v>
      </c>
      <c r="J411">
        <f>'NEW-21'!U411+'NEW-22'!U411</f>
        <v>127.24555263981819</v>
      </c>
      <c r="K411">
        <f>'NEW-21'!Y411+'NEW-22'!Y411</f>
        <v>15.921862735127307</v>
      </c>
      <c r="L411">
        <f t="shared" si="110"/>
        <v>143.16741537494551</v>
      </c>
      <c r="M411">
        <f>'NEW-21'!T411+'NEW-22'!T411</f>
        <v>13.863423829563747</v>
      </c>
      <c r="N411">
        <f>'CUR-21'!U411+'CUR-22'!U411</f>
        <v>148.10061263531969</v>
      </c>
      <c r="O411">
        <f>'CUR-21'!Y411+'CUR-22'!Y411</f>
        <v>18.485357957248418</v>
      </c>
      <c r="P411">
        <f t="shared" si="111"/>
        <v>166.58597059256812</v>
      </c>
      <c r="Q411">
        <f>'CUR-21'!T411+'CUR-22'!T411</f>
        <v>16.118807348209817</v>
      </c>
      <c r="R411">
        <f t="shared" si="114"/>
        <v>16.118807348209817</v>
      </c>
      <c r="S411">
        <f t="shared" si="112"/>
        <v>166.58597059256812</v>
      </c>
      <c r="T411">
        <f t="shared" si="115"/>
        <v>0.99616324808843926</v>
      </c>
      <c r="U411">
        <f t="shared" si="116"/>
        <v>3.8515292738647844E-3</v>
      </c>
      <c r="V411">
        <f t="shared" si="113"/>
        <v>147.44466436529646</v>
      </c>
      <c r="W411">
        <f t="shared" si="117"/>
        <v>0</v>
      </c>
      <c r="X411">
        <f t="shared" si="118"/>
        <v>0</v>
      </c>
      <c r="Y411">
        <f t="shared" si="119"/>
        <v>163.56347171350629</v>
      </c>
      <c r="Z411">
        <f t="shared" si="120"/>
        <v>0</v>
      </c>
      <c r="AA411">
        <f t="shared" si="121"/>
        <v>0</v>
      </c>
      <c r="AB411">
        <f t="shared" si="122"/>
        <v>0.93450308712078611</v>
      </c>
      <c r="AC411">
        <f t="shared" si="123"/>
        <v>9.8394080409181961E-2</v>
      </c>
      <c r="AD411" t="b">
        <f t="shared" si="124"/>
        <v>1</v>
      </c>
      <c r="AE411" t="b">
        <f>AND(ABS(AA411-(AA410+W411-Z411))&lt;=0.000000000001*(AA410+ABS(W411)+Z411),IF(A411&gt;group!$AJ$65,AA411=0,TRUE))</f>
        <v>1</v>
      </c>
      <c r="AF411" t="b">
        <f t="shared" si="125"/>
        <v>1</v>
      </c>
      <c r="AG411" t="b">
        <f>IF(S411&gt;0,IF(group!$AJ$38&gt;0,ABS(AB411/S411-group!$AJ$38/S2)&lt;=0.000000000001*MAX(ABS(AB411/S411),ABS(group!$AJ$38/S2)),TRUE),AB411=0)</f>
        <v>1</v>
      </c>
    </row>
    <row r="412" spans="1:33" x14ac:dyDescent="0.35">
      <c r="A412">
        <v>410</v>
      </c>
      <c r="B412">
        <f>'REC-21'!U412+'REC-22'!U412</f>
        <v>220.07073763110873</v>
      </c>
      <c r="C412">
        <f>'REC-21'!Y412+'REC-22'!Y412</f>
        <v>27.052721456525418</v>
      </c>
      <c r="D412">
        <f t="shared" si="108"/>
        <v>247.12345908763416</v>
      </c>
      <c r="E412">
        <f>'REC-21'!T412+'REC-22'!T412</f>
        <v>23.364488924226855</v>
      </c>
      <c r="F412">
        <f>'OLD-21'!U412+'OLD-22'!U412</f>
        <v>64.486040085125836</v>
      </c>
      <c r="G412">
        <f>'OLD-21'!Y412+'OLD-22'!Y412</f>
        <v>8.5401591194804176</v>
      </c>
      <c r="H412">
        <f t="shared" si="109"/>
        <v>73.026199204606257</v>
      </c>
      <c r="I412">
        <f>'OLD-21'!T412+'OLD-22'!T412</f>
        <v>7.6087270370879816</v>
      </c>
      <c r="J412">
        <f>'NEW-21'!U412+'NEW-22'!U412</f>
        <v>115.00773900820116</v>
      </c>
      <c r="K412">
        <f>'NEW-21'!Y412+'NEW-22'!Y412</f>
        <v>14.418111113796437</v>
      </c>
      <c r="L412">
        <f t="shared" si="110"/>
        <v>129.4258501219976</v>
      </c>
      <c r="M412">
        <f>'NEW-21'!T412+'NEW-22'!T412</f>
        <v>12.577478785276091</v>
      </c>
      <c r="N412">
        <f>'CUR-21'!U412+'CUR-22'!U412</f>
        <v>133.92316461352198</v>
      </c>
      <c r="O412">
        <f>'CUR-21'!Y412+'CUR-22'!Y412</f>
        <v>16.750182844245202</v>
      </c>
      <c r="P412">
        <f t="shared" si="111"/>
        <v>150.67334745776719</v>
      </c>
      <c r="Q412">
        <f>'CUR-21'!T412+'CUR-22'!T412</f>
        <v>14.627935397340451</v>
      </c>
      <c r="R412">
        <f t="shared" si="114"/>
        <v>14.627935397340451</v>
      </c>
      <c r="S412">
        <f t="shared" si="112"/>
        <v>150.67334745776719</v>
      </c>
      <c r="T412">
        <f t="shared" si="115"/>
        <v>0.99616371680045357</v>
      </c>
      <c r="U412">
        <f t="shared" si="116"/>
        <v>3.8510569446035259E-3</v>
      </c>
      <c r="V412">
        <f t="shared" si="113"/>
        <v>133.32821375440759</v>
      </c>
      <c r="W412">
        <f t="shared" si="117"/>
        <v>0</v>
      </c>
      <c r="X412">
        <f t="shared" si="118"/>
        <v>0</v>
      </c>
      <c r="Y412">
        <f t="shared" si="119"/>
        <v>147.95614915174804</v>
      </c>
      <c r="Z412">
        <f t="shared" si="120"/>
        <v>0</v>
      </c>
      <c r="AA412">
        <f t="shared" si="121"/>
        <v>0</v>
      </c>
      <c r="AB412">
        <f t="shared" si="122"/>
        <v>0.84523749416139604</v>
      </c>
      <c r="AC412">
        <f t="shared" si="123"/>
        <v>8.9265592959390072E-2</v>
      </c>
      <c r="AD412" t="b">
        <f t="shared" si="124"/>
        <v>1</v>
      </c>
      <c r="AE412" t="b">
        <f>AND(ABS(AA412-(AA411+W412-Z412))&lt;=0.000000000001*(AA411+ABS(W412)+Z412),IF(A412&gt;group!$AJ$65,AA412=0,TRUE))</f>
        <v>1</v>
      </c>
      <c r="AF412" t="b">
        <f t="shared" si="125"/>
        <v>1</v>
      </c>
      <c r="AG412" t="b">
        <f>IF(S412&gt;0,IF(group!$AJ$38&gt;0,ABS(AB412/S412-group!$AJ$38/S2)&lt;=0.000000000001*MAX(ABS(AB412/S412),ABS(group!$AJ$38/S2)),TRUE),AB412=0)</f>
        <v>1</v>
      </c>
    </row>
    <row r="413" spans="1:33" x14ac:dyDescent="0.35">
      <c r="A413">
        <v>411</v>
      </c>
      <c r="B413">
        <f>'REC-21'!U413+'REC-22'!U413</f>
        <v>199.4006975645184</v>
      </c>
      <c r="C413">
        <f>'REC-21'!Y413+'REC-22'!Y413</f>
        <v>24.593424190145718</v>
      </c>
      <c r="D413">
        <f t="shared" si="108"/>
        <v>223.99412175466412</v>
      </c>
      <c r="E413">
        <f>'REC-21'!T413+'REC-22'!T413</f>
        <v>21.266840349434005</v>
      </c>
      <c r="F413">
        <f>'OLD-21'!U413+'OLD-22'!U413</f>
        <v>57.804302050491366</v>
      </c>
      <c r="G413">
        <f>'OLD-21'!Y413+'OLD-22'!Y413</f>
        <v>7.6792957407005327</v>
      </c>
      <c r="H413">
        <f t="shared" si="109"/>
        <v>65.483597791191897</v>
      </c>
      <c r="I413">
        <f>'OLD-21'!T413+'OLD-22'!T413</f>
        <v>6.8506736239609607</v>
      </c>
      <c r="J413">
        <f>'NEW-21'!U413+'NEW-22'!U413</f>
        <v>103.90287197213466</v>
      </c>
      <c r="K413">
        <f>'NEW-21'!Y413+'NEW-22'!Y413</f>
        <v>13.060247810564492</v>
      </c>
      <c r="L413">
        <f t="shared" si="110"/>
        <v>116.96311978269915</v>
      </c>
      <c r="M413">
        <f>'NEW-21'!T413+'NEW-22'!T413</f>
        <v>11.411313998412536</v>
      </c>
      <c r="N413">
        <f>'CUR-21'!U413+'CUR-22'!U413</f>
        <v>121.05441301778619</v>
      </c>
      <c r="O413">
        <f>'CUR-21'!Y413+'CUR-22'!Y413</f>
        <v>15.182404689977973</v>
      </c>
      <c r="P413">
        <f t="shared" si="111"/>
        <v>136.23681770776417</v>
      </c>
      <c r="Q413">
        <f>'CUR-21'!T413+'CUR-22'!T413</f>
        <v>13.275463613411221</v>
      </c>
      <c r="R413">
        <f t="shared" si="114"/>
        <v>13.275463613411221</v>
      </c>
      <c r="S413">
        <f t="shared" si="112"/>
        <v>136.23681770776417</v>
      </c>
      <c r="T413">
        <f t="shared" si="115"/>
        <v>0.99616418419108377</v>
      </c>
      <c r="U413">
        <f t="shared" si="116"/>
        <v>3.8505859473667581E-3</v>
      </c>
      <c r="V413">
        <f t="shared" si="113"/>
        <v>120.51502357363202</v>
      </c>
      <c r="W413">
        <f t="shared" si="117"/>
        <v>0</v>
      </c>
      <c r="X413">
        <f t="shared" si="118"/>
        <v>0</v>
      </c>
      <c r="Y413">
        <f t="shared" si="119"/>
        <v>133.79048718704325</v>
      </c>
      <c r="Z413">
        <f t="shared" si="120"/>
        <v>0</v>
      </c>
      <c r="AA413">
        <f t="shared" si="121"/>
        <v>0</v>
      </c>
      <c r="AB413">
        <f t="shared" si="122"/>
        <v>0.76425239337109718</v>
      </c>
      <c r="AC413">
        <f t="shared" si="123"/>
        <v>8.0985100790298858E-2</v>
      </c>
      <c r="AD413" t="b">
        <f t="shared" si="124"/>
        <v>1</v>
      </c>
      <c r="AE413" t="b">
        <f>AND(ABS(AA413-(AA412+W413-Z413))&lt;=0.000000000001*(AA412+ABS(W413)+Z413),IF(A413&gt;group!$AJ$65,AA413=0,TRUE))</f>
        <v>1</v>
      </c>
      <c r="AF413" t="b">
        <f t="shared" si="125"/>
        <v>1</v>
      </c>
      <c r="AG413" t="b">
        <f>IF(S413&gt;0,IF(group!$AJ$38&gt;0,ABS(AB413/S413-group!$AJ$38/S2)&lt;=0.000000000001*MAX(ABS(AB413/S413),ABS(group!$AJ$38/S2)),TRUE),AB413=0)</f>
        <v>1</v>
      </c>
    </row>
    <row r="414" spans="1:33" x14ac:dyDescent="0.35">
      <c r="A414">
        <v>412</v>
      </c>
      <c r="B414">
        <f>'REC-21'!U414+'REC-22'!U414</f>
        <v>180.58184688194336</v>
      </c>
      <c r="C414">
        <f>'REC-21'!Y414+'REC-22'!Y414</f>
        <v>22.367476151110473</v>
      </c>
      <c r="D414">
        <f t="shared" si="108"/>
        <v>202.94932303305384</v>
      </c>
      <c r="E414">
        <f>'REC-21'!T414+'REC-22'!T414</f>
        <v>19.358519406316809</v>
      </c>
      <c r="F414">
        <f>'OLD-21'!U414+'OLD-22'!U414</f>
        <v>51.786959098584653</v>
      </c>
      <c r="G414">
        <f>'OLD-21'!Y414+'OLD-22'!Y414</f>
        <v>6.9083480825216803</v>
      </c>
      <c r="H414">
        <f t="shared" si="109"/>
        <v>58.69530718110633</v>
      </c>
      <c r="I414">
        <f>'OLD-21'!T414+'OLD-22'!T414</f>
        <v>6.1684400572078006</v>
      </c>
      <c r="J414">
        <f>'NEW-21'!U414+'NEW-22'!U414</f>
        <v>93.825458146244173</v>
      </c>
      <c r="K414">
        <f>'NEW-21'!Y414+'NEW-22'!Y414</f>
        <v>11.834612603570026</v>
      </c>
      <c r="L414">
        <f t="shared" si="110"/>
        <v>105.6600707498142</v>
      </c>
      <c r="M414">
        <f>'NEW-21'!T414+'NEW-22'!T414</f>
        <v>10.353717911854989</v>
      </c>
      <c r="N414">
        <f>'CUR-21'!U414+'CUR-22'!U414</f>
        <v>109.37290290380615</v>
      </c>
      <c r="O414">
        <f>'CUR-21'!Y414+'CUR-22'!Y414</f>
        <v>13.766415291378124</v>
      </c>
      <c r="P414">
        <f t="shared" si="111"/>
        <v>123.13931819518427</v>
      </c>
      <c r="Q414">
        <f>'CUR-21'!T414+'CUR-22'!T414</f>
        <v>12.048488611538865</v>
      </c>
      <c r="R414">
        <f t="shared" si="114"/>
        <v>12.048488611538865</v>
      </c>
      <c r="S414">
        <f t="shared" si="112"/>
        <v>123.13931819518427</v>
      </c>
      <c r="T414">
        <f t="shared" si="115"/>
        <v>0.99616465024998135</v>
      </c>
      <c r="U414">
        <f t="shared" si="116"/>
        <v>3.8501162925788091E-3</v>
      </c>
      <c r="V414">
        <f t="shared" si="113"/>
        <v>108.88414373555028</v>
      </c>
      <c r="W414">
        <f t="shared" si="117"/>
        <v>0</v>
      </c>
      <c r="X414">
        <f t="shared" si="118"/>
        <v>0</v>
      </c>
      <c r="Y414">
        <f t="shared" si="119"/>
        <v>120.93263234708914</v>
      </c>
      <c r="Z414">
        <f t="shared" si="120"/>
        <v>0</v>
      </c>
      <c r="AA414">
        <f t="shared" si="121"/>
        <v>0</v>
      </c>
      <c r="AB414">
        <f t="shared" si="122"/>
        <v>0.69077889686637439</v>
      </c>
      <c r="AC414">
        <f t="shared" si="123"/>
        <v>7.3473496504722791E-2</v>
      </c>
      <c r="AD414" t="b">
        <f t="shared" si="124"/>
        <v>1</v>
      </c>
      <c r="AE414" t="b">
        <f>AND(ABS(AA414-(AA413+W414-Z414))&lt;=0.000000000001*(AA413+ABS(W414)+Z414),IF(A414&gt;group!$AJ$65,AA414=0,TRUE))</f>
        <v>1</v>
      </c>
      <c r="AF414" t="b">
        <f t="shared" si="125"/>
        <v>1</v>
      </c>
      <c r="AG414" t="b">
        <f>IF(S414&gt;0,IF(group!$AJ$38&gt;0,ABS(AB414/S414-group!$AJ$38/S2)&lt;=0.000000000001*MAX(ABS(AB414/S414),ABS(group!$AJ$38/S2)),TRUE),AB414=0)</f>
        <v>1</v>
      </c>
    </row>
    <row r="415" spans="1:33" x14ac:dyDescent="0.35">
      <c r="A415">
        <v>413</v>
      </c>
      <c r="B415">
        <f>'REC-21'!U415+'REC-22'!U415</f>
        <v>163.44716658410505</v>
      </c>
      <c r="C415">
        <f>'REC-21'!Y415+'REC-22'!Y415</f>
        <v>20.353684530245225</v>
      </c>
      <c r="D415">
        <f t="shared" si="108"/>
        <v>183.80085111435028</v>
      </c>
      <c r="E415">
        <f>'REC-21'!T415+'REC-22'!T415</f>
        <v>17.62233103382173</v>
      </c>
      <c r="F415">
        <f>'OLD-21'!U415+'OLD-22'!U415</f>
        <v>46.36758398424935</v>
      </c>
      <c r="G415">
        <f>'OLD-21'!Y415+'OLD-22'!Y415</f>
        <v>6.2182688794728698</v>
      </c>
      <c r="H415">
        <f t="shared" si="109"/>
        <v>52.585852863722224</v>
      </c>
      <c r="I415">
        <f>'OLD-21'!T415+'OLD-22'!T415</f>
        <v>5.5544074781452526</v>
      </c>
      <c r="J415">
        <f>'NEW-21'!U415+'NEW-22'!U415</f>
        <v>84.679874100455663</v>
      </c>
      <c r="K415">
        <f>'NEW-21'!Y415+'NEW-22'!Y415</f>
        <v>10.728828844787998</v>
      </c>
      <c r="L415">
        <f t="shared" si="110"/>
        <v>95.408702945243661</v>
      </c>
      <c r="M415">
        <f>'NEW-21'!T415+'NEW-22'!T415</f>
        <v>9.3945343253094986</v>
      </c>
      <c r="N415">
        <f>'CUR-21'!U415+'CUR-22'!U415</f>
        <v>98.768498595377395</v>
      </c>
      <c r="O415">
        <f>'CUR-21'!Y415+'CUR-22'!Y415</f>
        <v>12.488066688124853</v>
      </c>
      <c r="P415">
        <f t="shared" si="111"/>
        <v>111.25656528350225</v>
      </c>
      <c r="Q415">
        <f>'CUR-21'!T415+'CUR-22'!T415</f>
        <v>10.935316085205416</v>
      </c>
      <c r="R415">
        <f t="shared" si="114"/>
        <v>10.935316085205416</v>
      </c>
      <c r="S415">
        <f t="shared" si="112"/>
        <v>111.25656528350225</v>
      </c>
      <c r="T415">
        <f t="shared" si="115"/>
        <v>0.99616511496706417</v>
      </c>
      <c r="U415">
        <f t="shared" si="116"/>
        <v>3.8496479903962211E-3</v>
      </c>
      <c r="V415">
        <f t="shared" si="113"/>
        <v>98.325896157870687</v>
      </c>
      <c r="W415">
        <f t="shared" si="117"/>
        <v>0</v>
      </c>
      <c r="X415">
        <f t="shared" si="118"/>
        <v>0</v>
      </c>
      <c r="Y415">
        <f t="shared" si="119"/>
        <v>109.2612122430761</v>
      </c>
      <c r="Z415">
        <f t="shared" si="120"/>
        <v>0</v>
      </c>
      <c r="AA415">
        <f t="shared" si="121"/>
        <v>0</v>
      </c>
      <c r="AB415">
        <f t="shared" si="122"/>
        <v>0.6241198064282043</v>
      </c>
      <c r="AC415">
        <f t="shared" si="123"/>
        <v>6.6659090438170088E-2</v>
      </c>
      <c r="AD415" t="b">
        <f t="shared" si="124"/>
        <v>1</v>
      </c>
      <c r="AE415" t="b">
        <f>AND(ABS(AA415-(AA414+W415-Z415))&lt;=0.000000000001*(AA414+ABS(W415)+Z415),IF(A415&gt;group!$AJ$65,AA415=0,TRUE))</f>
        <v>1</v>
      </c>
      <c r="AF415" t="b">
        <f t="shared" si="125"/>
        <v>1</v>
      </c>
      <c r="AG415" t="b">
        <f>IF(S415&gt;0,IF(group!$AJ$38&gt;0,ABS(AB415/S415-group!$AJ$38/S2)&lt;=0.000000000001*MAX(ABS(AB415/S415),ABS(group!$AJ$38/S2)),TRUE),AB415=0)</f>
        <v>1</v>
      </c>
    </row>
    <row r="416" spans="1:33" x14ac:dyDescent="0.35">
      <c r="A416">
        <v>414</v>
      </c>
      <c r="B416">
        <f>'REC-21'!U416+'REC-22'!U416</f>
        <v>147.84479881626029</v>
      </c>
      <c r="C416">
        <f>'REC-21'!Y416+'REC-22'!Y416</f>
        <v>18.532790590110579</v>
      </c>
      <c r="D416">
        <f t="shared" si="108"/>
        <v>166.37758940637087</v>
      </c>
      <c r="E416">
        <f>'REC-21'!T416+'REC-22'!T416</f>
        <v>16.04265319954726</v>
      </c>
      <c r="F416">
        <f>'OLD-21'!U416+'OLD-22'!U416</f>
        <v>41.486421242852316</v>
      </c>
      <c r="G416">
        <f>'OLD-21'!Y416+'OLD-22'!Y416</f>
        <v>5.6009238023635852</v>
      </c>
      <c r="H416">
        <f t="shared" si="109"/>
        <v>47.087345045215898</v>
      </c>
      <c r="I416">
        <f>'OLD-21'!T416+'OLD-22'!T416</f>
        <v>5.0017268507226822</v>
      </c>
      <c r="J416">
        <f>'NEW-21'!U416+'NEW-22'!U416</f>
        <v>76.379437732595079</v>
      </c>
      <c r="K416">
        <f>'NEW-21'!Y416+'NEW-22'!Y416</f>
        <v>9.7316821261890407</v>
      </c>
      <c r="L416">
        <f t="shared" si="110"/>
        <v>86.111119858784122</v>
      </c>
      <c r="M416">
        <f>'NEW-21'!T416+'NEW-22'!T416</f>
        <v>8.5245624088410317</v>
      </c>
      <c r="N416">
        <f>'CUR-21'!U416+'CUR-22'!U416</f>
        <v>89.141323468513036</v>
      </c>
      <c r="O416">
        <f>'CUR-21'!Y416+'CUR-22'!Y416</f>
        <v>11.334533809995479</v>
      </c>
      <c r="P416">
        <f t="shared" si="111"/>
        <v>100.47585727850851</v>
      </c>
      <c r="Q416">
        <f>'CUR-21'!T416+'CUR-22'!T416</f>
        <v>9.925346852465637</v>
      </c>
      <c r="R416">
        <f t="shared" si="114"/>
        <v>9.925346852465637</v>
      </c>
      <c r="S416">
        <f t="shared" si="112"/>
        <v>100.47585727850851</v>
      </c>
      <c r="T416">
        <f t="shared" si="115"/>
        <v>0.99616557833250785</v>
      </c>
      <c r="U416">
        <f t="shared" si="116"/>
        <v>3.8491810507150781E-3</v>
      </c>
      <c r="V416">
        <f t="shared" si="113"/>
        <v>88.740819024664219</v>
      </c>
      <c r="W416">
        <f t="shared" si="117"/>
        <v>0</v>
      </c>
      <c r="X416">
        <f t="shared" si="118"/>
        <v>0</v>
      </c>
      <c r="Y416">
        <f t="shared" si="119"/>
        <v>98.666165877129856</v>
      </c>
      <c r="Z416">
        <f t="shared" si="120"/>
        <v>0</v>
      </c>
      <c r="AA416">
        <f t="shared" si="121"/>
        <v>0</v>
      </c>
      <c r="AB416">
        <f t="shared" si="122"/>
        <v>0.56364289546038548</v>
      </c>
      <c r="AC416">
        <f t="shared" si="123"/>
        <v>6.047691096781882E-2</v>
      </c>
      <c r="AD416" t="b">
        <f t="shared" si="124"/>
        <v>1</v>
      </c>
      <c r="AE416" t="b">
        <f>AND(ABS(AA416-(AA415+W416-Z416))&lt;=0.000000000001*(AA415+ABS(W416)+Z416),IF(A416&gt;group!$AJ$65,AA416=0,TRUE))</f>
        <v>1</v>
      </c>
      <c r="AF416" t="b">
        <f t="shared" si="125"/>
        <v>1</v>
      </c>
      <c r="AG416" t="b">
        <f>IF(S416&gt;0,IF(group!$AJ$38&gt;0,ABS(AB416/S416-group!$AJ$38/S2)&lt;=0.000000000001*MAX(ABS(AB416/S416),ABS(group!$AJ$38/S2)),TRUE),AB416=0)</f>
        <v>1</v>
      </c>
    </row>
    <row r="417" spans="1:33" x14ac:dyDescent="0.35">
      <c r="A417">
        <v>415</v>
      </c>
      <c r="B417">
        <f>'REC-21'!U417+'REC-22'!U417</f>
        <v>133.63666068421605</v>
      </c>
      <c r="C417">
        <f>'REC-21'!Y417+'REC-22'!Y417</f>
        <v>16.887291800345281</v>
      </c>
      <c r="D417">
        <f t="shared" si="108"/>
        <v>150.52395248456133</v>
      </c>
      <c r="E417">
        <f>'REC-21'!T417+'REC-22'!T417</f>
        <v>14.605291800627697</v>
      </c>
      <c r="F417">
        <f>'OLD-21'!U417+'OLD-22'!U417</f>
        <v>37.089713428312926</v>
      </c>
      <c r="G417">
        <f>'OLD-21'!Y417+'OLD-22'!Y417</f>
        <v>5.0489987906175999</v>
      </c>
      <c r="H417">
        <f t="shared" si="109"/>
        <v>42.138712218930529</v>
      </c>
      <c r="I417">
        <f>'OLD-21'!T417+'OLD-22'!T417</f>
        <v>4.5042406742065744</v>
      </c>
      <c r="J417">
        <f>'NEW-21'!U417+'NEW-22'!U417</f>
        <v>68.845567575197663</v>
      </c>
      <c r="K417">
        <f>'NEW-21'!Y417+'NEW-22'!Y417</f>
        <v>8.8330104964110294</v>
      </c>
      <c r="L417">
        <f t="shared" si="110"/>
        <v>77.678578071608698</v>
      </c>
      <c r="M417">
        <f>'NEW-21'!T417+'NEW-22'!T417</f>
        <v>7.7354662588094367</v>
      </c>
      <c r="N417">
        <f>'CUR-21'!U417+'CUR-22'!U417</f>
        <v>80.400799615927042</v>
      </c>
      <c r="O417">
        <f>'CUR-21'!Y417+'CUR-22'!Y417</f>
        <v>10.294190126679922</v>
      </c>
      <c r="P417">
        <f t="shared" si="111"/>
        <v>90.694989742606964</v>
      </c>
      <c r="Q417">
        <f>'CUR-21'!T417+'CUR-22'!T417</f>
        <v>9.0089737136440835</v>
      </c>
      <c r="R417">
        <f t="shared" si="114"/>
        <v>9.0089737136440835</v>
      </c>
      <c r="S417">
        <f t="shared" si="112"/>
        <v>90.694989742606964</v>
      </c>
      <c r="T417">
        <f t="shared" si="115"/>
        <v>0.99616604033674194</v>
      </c>
      <c r="U417">
        <f t="shared" si="116"/>
        <v>3.8487154831758907E-3</v>
      </c>
      <c r="V417">
        <f t="shared" si="113"/>
        <v>80.03871049857085</v>
      </c>
      <c r="W417">
        <f t="shared" si="117"/>
        <v>0</v>
      </c>
      <c r="X417">
        <f t="shared" si="118"/>
        <v>0</v>
      </c>
      <c r="Y417">
        <f t="shared" si="119"/>
        <v>89.047684212214932</v>
      </c>
      <c r="Z417">
        <f t="shared" si="120"/>
        <v>0</v>
      </c>
      <c r="AA417">
        <f t="shared" si="121"/>
        <v>0</v>
      </c>
      <c r="AB417">
        <f t="shared" si="122"/>
        <v>0.50877482419059961</v>
      </c>
      <c r="AC417">
        <f t="shared" si="123"/>
        <v>5.4868071269785879E-2</v>
      </c>
      <c r="AD417" t="b">
        <f t="shared" si="124"/>
        <v>1</v>
      </c>
      <c r="AE417" t="b">
        <f>AND(ABS(AA417-(AA416+W417-Z417))&lt;=0.000000000001*(AA416+ABS(W417)+Z417),IF(A417&gt;group!$AJ$65,AA417=0,TRUE))</f>
        <v>1</v>
      </c>
      <c r="AF417" t="b">
        <f t="shared" si="125"/>
        <v>1</v>
      </c>
      <c r="AG417" t="b">
        <f>IF(S417&gt;0,IF(group!$AJ$38&gt;0,ABS(AB417/S417-group!$AJ$38/S2)&lt;=0.000000000001*MAX(ABS(AB417/S417),ABS(group!$AJ$38/S2)),TRUE),AB417=0)</f>
        <v>1</v>
      </c>
    </row>
    <row r="418" spans="1:33" x14ac:dyDescent="0.35">
      <c r="A418">
        <v>416</v>
      </c>
      <c r="B418">
        <f>'REC-21'!U418+'REC-22'!U418</f>
        <v>120.69718585611469</v>
      </c>
      <c r="C418">
        <f>'REC-21'!Y418+'REC-22'!Y418</f>
        <v>15.401280477496668</v>
      </c>
      <c r="D418">
        <f t="shared" si="108"/>
        <v>136.09846633361136</v>
      </c>
      <c r="E418">
        <f>'REC-21'!T418+'REC-22'!T418</f>
        <v>13.297349074066386</v>
      </c>
      <c r="F418">
        <f>'OLD-21'!U418+'OLD-22'!U418</f>
        <v>33.129095827930705</v>
      </c>
      <c r="G418">
        <f>'OLD-21'!Y418+'OLD-22'!Y418</f>
        <v>4.5559168585264675</v>
      </c>
      <c r="H418">
        <f t="shared" si="109"/>
        <v>37.685012686457171</v>
      </c>
      <c r="I418">
        <f>'OLD-21'!T418+'OLD-22'!T418</f>
        <v>4.0564127168038944</v>
      </c>
      <c r="J418">
        <f>'NEW-21'!U418+'NEW-22'!U418</f>
        <v>62.007021649074908</v>
      </c>
      <c r="K418">
        <f>'NEW-21'!Y418+'NEW-22'!Y418</f>
        <v>8.0236051196584253</v>
      </c>
      <c r="L418">
        <f t="shared" si="110"/>
        <v>70.030626768733327</v>
      </c>
      <c r="M418">
        <f>'NEW-21'!T418+'NEW-22'!T418</f>
        <v>7.0196930780633844</v>
      </c>
      <c r="N418">
        <f>'CUR-21'!U418+'CUR-22'!U418</f>
        <v>72.464777920056605</v>
      </c>
      <c r="O418">
        <f>'CUR-21'!Y418+'CUR-22'!Y418</f>
        <v>9.3564950602288484</v>
      </c>
      <c r="P418">
        <f t="shared" si="111"/>
        <v>81.821272980285457</v>
      </c>
      <c r="Q418">
        <f>'CUR-21'!T418+'CUR-22'!T418</f>
        <v>8.1774880870676725</v>
      </c>
      <c r="R418">
        <f t="shared" si="114"/>
        <v>8.1774880870676725</v>
      </c>
      <c r="S418">
        <f t="shared" si="112"/>
        <v>81.821272980285457</v>
      </c>
      <c r="T418">
        <f t="shared" si="115"/>
        <v>0.99616650097045167</v>
      </c>
      <c r="U418">
        <f t="shared" si="116"/>
        <v>3.8482512971613758E-3</v>
      </c>
      <c r="V418">
        <f t="shared" si="113"/>
        <v>72.137762453863857</v>
      </c>
      <c r="W418">
        <f t="shared" si="117"/>
        <v>0</v>
      </c>
      <c r="X418">
        <f t="shared" si="118"/>
        <v>0</v>
      </c>
      <c r="Y418">
        <f t="shared" si="119"/>
        <v>80.31525054093153</v>
      </c>
      <c r="Z418">
        <f t="shared" si="120"/>
        <v>0</v>
      </c>
      <c r="AA418">
        <f t="shared" si="121"/>
        <v>0</v>
      </c>
      <c r="AB418">
        <f t="shared" si="122"/>
        <v>0.45899562802463584</v>
      </c>
      <c r="AC418">
        <f t="shared" si="123"/>
        <v>4.9779196165963768E-2</v>
      </c>
      <c r="AD418" t="b">
        <f t="shared" si="124"/>
        <v>1</v>
      </c>
      <c r="AE418" t="b">
        <f>AND(ABS(AA418-(AA417+W418-Z418))&lt;=0.000000000001*(AA417+ABS(W418)+Z418),IF(A418&gt;group!$AJ$65,AA418=0,TRUE))</f>
        <v>1</v>
      </c>
      <c r="AF418" t="b">
        <f t="shared" si="125"/>
        <v>1</v>
      </c>
      <c r="AG418" t="b">
        <f>IF(S418&gt;0,IF(group!$AJ$38&gt;0,ABS(AB418/S418-group!$AJ$38/S2)&lt;=0.000000000001*MAX(ABS(AB418/S418),ABS(group!$AJ$38/S2)),TRUE),AB418=0)</f>
        <v>1</v>
      </c>
    </row>
    <row r="419" spans="1:33" x14ac:dyDescent="0.35">
      <c r="A419">
        <v>417</v>
      </c>
      <c r="B419">
        <f>'REC-21'!U419+'REC-22'!U419</f>
        <v>108.91218206039547</v>
      </c>
      <c r="C419">
        <f>'REC-21'!Y419+'REC-22'!Y419</f>
        <v>14.030587348672352</v>
      </c>
      <c r="D419">
        <f t="shared" si="108"/>
        <v>122.94276940906782</v>
      </c>
      <c r="E419">
        <f>'REC-21'!T419+'REC-22'!T419</f>
        <v>12.107104245718494</v>
      </c>
      <c r="F419">
        <f>'OLD-21'!U419+'OLD-22'!U419</f>
        <v>29.561052642943402</v>
      </c>
      <c r="G419">
        <f>'OLD-21'!Y419+'OLD-22'!Y419</f>
        <v>4.1085144371494478</v>
      </c>
      <c r="H419">
        <f t="shared" si="109"/>
        <v>33.669567080092847</v>
      </c>
      <c r="I419">
        <f>'OLD-21'!T419+'OLD-22'!T419</f>
        <v>3.6532649414486924</v>
      </c>
      <c r="J419">
        <f>'NEW-21'!U419+'NEW-22'!U419</f>
        <v>55.799208282717309</v>
      </c>
      <c r="K419">
        <f>'NEW-21'!Y419+'NEW-22'!Y419</f>
        <v>7.2821581613182031</v>
      </c>
      <c r="L419">
        <f t="shared" si="110"/>
        <v>63.08136644403551</v>
      </c>
      <c r="M419">
        <f>'NEW-21'!T419+'NEW-22'!T419</f>
        <v>6.3703991513822356</v>
      </c>
      <c r="N419">
        <f>'CUR-21'!U419+'CUR-22'!U419</f>
        <v>65.258749967737245</v>
      </c>
      <c r="O419">
        <f>'CUR-21'!Y419+'CUR-22'!Y419</f>
        <v>8.4989387586030993</v>
      </c>
      <c r="P419">
        <f t="shared" si="111"/>
        <v>73.757688726340348</v>
      </c>
      <c r="Q419">
        <f>'CUR-21'!T419+'CUR-22'!T419</f>
        <v>7.4229954889900842</v>
      </c>
      <c r="R419">
        <f t="shared" si="114"/>
        <v>7.4229954889900842</v>
      </c>
      <c r="S419">
        <f t="shared" si="112"/>
        <v>73.757688726340348</v>
      </c>
      <c r="T419">
        <f t="shared" si="115"/>
        <v>0.9961669602245663</v>
      </c>
      <c r="U419">
        <f t="shared" si="116"/>
        <v>3.8477885018084468E-3</v>
      </c>
      <c r="V419">
        <f t="shared" si="113"/>
        <v>64.963775701098442</v>
      </c>
      <c r="W419">
        <f t="shared" si="117"/>
        <v>0</v>
      </c>
      <c r="X419">
        <f t="shared" si="118"/>
        <v>0</v>
      </c>
      <c r="Y419">
        <f t="shared" si="119"/>
        <v>72.386771190088524</v>
      </c>
      <c r="Z419">
        <f t="shared" si="120"/>
        <v>0</v>
      </c>
      <c r="AA419">
        <f t="shared" si="121"/>
        <v>0</v>
      </c>
      <c r="AB419">
        <f t="shared" si="122"/>
        <v>0.41376106024101211</v>
      </c>
      <c r="AC419">
        <f t="shared" si="123"/>
        <v>4.5234567783623725E-2</v>
      </c>
      <c r="AD419" t="b">
        <f t="shared" si="124"/>
        <v>1</v>
      </c>
      <c r="AE419" t="b">
        <f>AND(ABS(AA419-(AA418+W419-Z419))&lt;=0.000000000001*(AA418+ABS(W419)+Z419),IF(A419&gt;group!$AJ$65,AA419=0,TRUE))</f>
        <v>1</v>
      </c>
      <c r="AF419" t="b">
        <f t="shared" si="125"/>
        <v>1</v>
      </c>
      <c r="AG419" t="b">
        <f>IF(S419&gt;0,IF(group!$AJ$38&gt;0,ABS(AB419/S419-group!$AJ$38/S2)&lt;=0.000000000001*MAX(ABS(AB419/S419),ABS(group!$AJ$38/S2)),TRUE),AB419=0)</f>
        <v>1</v>
      </c>
    </row>
    <row r="420" spans="1:33" x14ac:dyDescent="0.35">
      <c r="A420">
        <v>418</v>
      </c>
      <c r="B420">
        <f>'REC-21'!U420+'REC-22'!U420</f>
        <v>98.191285374682906</v>
      </c>
      <c r="C420">
        <f>'REC-21'!Y420+'REC-22'!Y420</f>
        <v>12.795659892518444</v>
      </c>
      <c r="D420">
        <f t="shared" si="108"/>
        <v>110.98694526720135</v>
      </c>
      <c r="E420">
        <f>'REC-21'!T420+'REC-22'!T420</f>
        <v>11.01062037447225</v>
      </c>
      <c r="F420">
        <f>'OLD-21'!U420+'OLD-22'!U420</f>
        <v>26.349562019609124</v>
      </c>
      <c r="G420">
        <f>'OLD-21'!Y420+'OLD-22'!Y420</f>
        <v>3.709784173126319</v>
      </c>
      <c r="H420">
        <f t="shared" si="109"/>
        <v>30.059346192735443</v>
      </c>
      <c r="I420">
        <f>'OLD-21'!T420+'OLD-22'!T420</f>
        <v>3.2872363692437947</v>
      </c>
      <c r="J420">
        <f>'NEW-21'!U420+'NEW-22'!U420</f>
        <v>50.169366027335187</v>
      </c>
      <c r="K420">
        <f>'NEW-21'!Y420+'NEW-22'!Y420</f>
        <v>6.6157794934041823</v>
      </c>
      <c r="L420">
        <f t="shared" si="110"/>
        <v>56.78514552073937</v>
      </c>
      <c r="M420">
        <f>'NEW-21'!T420+'NEW-22'!T420</f>
        <v>5.7756717988024215</v>
      </c>
      <c r="N420">
        <f>'CUR-21'!U420+'CUR-22'!U420</f>
        <v>58.720953698870815</v>
      </c>
      <c r="O420">
        <f>'CUR-21'!Y420+'CUR-22'!Y420</f>
        <v>7.7275146489339779</v>
      </c>
      <c r="P420">
        <f t="shared" si="111"/>
        <v>66.448468347804791</v>
      </c>
      <c r="Q420">
        <f>'CUR-21'!T420+'CUR-22'!T420</f>
        <v>6.7326279450362083</v>
      </c>
      <c r="R420">
        <f t="shared" si="114"/>
        <v>6.7326279450362083</v>
      </c>
      <c r="S420">
        <f t="shared" si="112"/>
        <v>66.448468347804791</v>
      </c>
      <c r="T420">
        <f t="shared" si="115"/>
        <v>0.99616741809026277</v>
      </c>
      <c r="U420">
        <f t="shared" si="116"/>
        <v>3.8473271060044389E-3</v>
      </c>
      <c r="V420">
        <f t="shared" si="113"/>
        <v>58.455182029237889</v>
      </c>
      <c r="W420">
        <f t="shared" si="117"/>
        <v>0</v>
      </c>
      <c r="X420">
        <f t="shared" si="118"/>
        <v>0</v>
      </c>
      <c r="Y420">
        <f t="shared" si="119"/>
        <v>65.187809974274103</v>
      </c>
      <c r="Z420">
        <f t="shared" si="120"/>
        <v>0</v>
      </c>
      <c r="AA420">
        <f t="shared" si="121"/>
        <v>0</v>
      </c>
      <c r="AB420">
        <f t="shared" si="122"/>
        <v>0.37275827360843622</v>
      </c>
      <c r="AC420">
        <f t="shared" si="123"/>
        <v>4.1002786632575894E-2</v>
      </c>
      <c r="AD420" t="b">
        <f t="shared" si="124"/>
        <v>1</v>
      </c>
      <c r="AE420" t="b">
        <f>AND(ABS(AA420-(AA419+W420-Z420))&lt;=0.000000000001*(AA419+ABS(W420)+Z420),IF(A420&gt;group!$AJ$65,AA420=0,TRUE))</f>
        <v>1</v>
      </c>
      <c r="AF420" t="b">
        <f t="shared" si="125"/>
        <v>1</v>
      </c>
      <c r="AG420" t="b">
        <f>IF(S420&gt;0,IF(group!$AJ$38&gt;0,ABS(AB420/S420-group!$AJ$38/S2)&lt;=0.000000000001*MAX(ABS(AB420/S420),ABS(group!$AJ$38/S2)),TRUE),AB420=0)</f>
        <v>1</v>
      </c>
    </row>
    <row r="421" spans="1:33" x14ac:dyDescent="0.35">
      <c r="A421">
        <v>419</v>
      </c>
      <c r="B421">
        <f>'REC-21'!U421+'REC-22'!U421</f>
        <v>88.436963901211499</v>
      </c>
      <c r="C421">
        <f>'REC-21'!Y421+'REC-22'!Y421</f>
        <v>11.683879630520741</v>
      </c>
      <c r="D421">
        <f t="shared" si="108"/>
        <v>100.12084353173223</v>
      </c>
      <c r="E421">
        <f>'REC-21'!T421+'REC-22'!T421</f>
        <v>10.01457479686318</v>
      </c>
      <c r="F421">
        <f>'OLD-21'!U421+'OLD-22'!U421</f>
        <v>23.45859247661933</v>
      </c>
      <c r="G421">
        <f>'OLD-21'!Y421+'OLD-22'!Y421</f>
        <v>3.3547419903755484</v>
      </c>
      <c r="H421">
        <f t="shared" si="109"/>
        <v>26.813334466994878</v>
      </c>
      <c r="I421">
        <f>'OLD-21'!T421+'OLD-22'!T421</f>
        <v>2.9581820086163382</v>
      </c>
      <c r="J421">
        <f>'NEW-21'!U421+'NEW-22'!U421</f>
        <v>45.063047860187297</v>
      </c>
      <c r="K421">
        <f>'NEW-21'!Y421+'NEW-22'!Y421</f>
        <v>6.0173149357510187</v>
      </c>
      <c r="L421">
        <f t="shared" si="110"/>
        <v>51.080362795938314</v>
      </c>
      <c r="M421">
        <f>'NEW-21'!T421+'NEW-22'!T421</f>
        <v>5.2369446680298344</v>
      </c>
      <c r="N421">
        <f>'CUR-21'!U421+'CUR-22'!U421</f>
        <v>52.78874348322703</v>
      </c>
      <c r="O421">
        <f>'CUR-21'!Y421+'CUR-22'!Y421</f>
        <v>7.034067893155374</v>
      </c>
      <c r="P421">
        <f t="shared" si="111"/>
        <v>59.822811376382404</v>
      </c>
      <c r="Q421">
        <f>'CUR-21'!T421+'CUR-22'!T421</f>
        <v>6.1069506077196936</v>
      </c>
      <c r="R421">
        <f t="shared" si="114"/>
        <v>6.1069506077196936</v>
      </c>
      <c r="S421">
        <f t="shared" si="112"/>
        <v>59.822811376382404</v>
      </c>
      <c r="T421">
        <f t="shared" si="115"/>
        <v>0.99616787455895917</v>
      </c>
      <c r="U421">
        <f t="shared" si="116"/>
        <v>3.8468671183935488E-3</v>
      </c>
      <c r="V421">
        <f t="shared" si="113"/>
        <v>52.549608111679689</v>
      </c>
      <c r="W421">
        <f t="shared" si="117"/>
        <v>0</v>
      </c>
      <c r="X421">
        <f t="shared" si="118"/>
        <v>0</v>
      </c>
      <c r="Y421">
        <f t="shared" si="119"/>
        <v>58.656558719399385</v>
      </c>
      <c r="Z421">
        <f t="shared" si="120"/>
        <v>0</v>
      </c>
      <c r="AA421">
        <f t="shared" si="121"/>
        <v>0</v>
      </c>
      <c r="AB421">
        <f t="shared" si="122"/>
        <v>0.33559009628850406</v>
      </c>
      <c r="AC421">
        <f t="shared" si="123"/>
        <v>3.7168177319932161E-2</v>
      </c>
      <c r="AD421" t="b">
        <f t="shared" si="124"/>
        <v>1</v>
      </c>
      <c r="AE421" t="b">
        <f>AND(ABS(AA421-(AA420+W421-Z421))&lt;=0.000000000001*(AA420+ABS(W421)+Z421),IF(A421&gt;group!$AJ$65,AA421=0,TRUE))</f>
        <v>1</v>
      </c>
      <c r="AF421" t="b">
        <f t="shared" si="125"/>
        <v>1</v>
      </c>
      <c r="AG421" t="b">
        <f>IF(S421&gt;0,IF(group!$AJ$38&gt;0,ABS(AB421/S421-group!$AJ$38/S2)&lt;=0.000000000001*MAX(ABS(AB421/S421),ABS(group!$AJ$38/S2)),TRUE),AB421=0)</f>
        <v>1</v>
      </c>
    </row>
    <row r="422" spans="1:33" x14ac:dyDescent="0.35">
      <c r="A422">
        <v>420</v>
      </c>
      <c r="B422">
        <f>'REC-21'!U422+'REC-22'!U422</f>
        <v>79.560755568285359</v>
      </c>
      <c r="C422">
        <f>'REC-21'!Y422+'REC-22'!Y422</f>
        <v>10.496702098562178</v>
      </c>
      <c r="D422">
        <f t="shared" si="108"/>
        <v>90.05745766684754</v>
      </c>
      <c r="E422">
        <f>'REC-21'!T422+'REC-22'!T422</f>
        <v>9.1096333829484486</v>
      </c>
      <c r="F422">
        <f>'OLD-21'!U422+'OLD-22'!U422</f>
        <v>20.855792829513433</v>
      </c>
      <c r="G422">
        <f>'OLD-21'!Y422+'OLD-22'!Y422</f>
        <v>2.9751600583897759</v>
      </c>
      <c r="H422">
        <f t="shared" si="109"/>
        <v>23.830952887903209</v>
      </c>
      <c r="I422">
        <f>'OLD-21'!T422+'OLD-22'!T422</f>
        <v>2.6623268979371359</v>
      </c>
      <c r="J422">
        <f>'NEW-21'!U422+'NEW-22'!U422</f>
        <v>40.43099172816774</v>
      </c>
      <c r="K422">
        <f>'NEW-21'!Y422+'NEW-22'!Y422</f>
        <v>5.3839754650349692</v>
      </c>
      <c r="L422">
        <f t="shared" si="110"/>
        <v>45.814967193202712</v>
      </c>
      <c r="M422">
        <f>'NEW-21'!T422+'NEW-22'!T422</f>
        <v>4.7488873446156843</v>
      </c>
      <c r="N422">
        <f>'CUR-21'!U422+'CUR-22'!U422</f>
        <v>47.405403070289836</v>
      </c>
      <c r="O422">
        <f>'CUR-21'!Y422+'CUR-22'!Y422</f>
        <v>6.2973220055825303</v>
      </c>
      <c r="P422">
        <f t="shared" si="111"/>
        <v>53.702725075872365</v>
      </c>
      <c r="Q422">
        <f>'CUR-21'!T422+'CUR-22'!T422</f>
        <v>5.5398434799355147</v>
      </c>
      <c r="R422">
        <f t="shared" si="114"/>
        <v>5.5398434799355147</v>
      </c>
      <c r="S422">
        <f t="shared" si="112"/>
        <v>53.702725075872365</v>
      </c>
      <c r="T422">
        <f t="shared" si="115"/>
        <v>0.99616832962231006</v>
      </c>
      <c r="U422">
        <f t="shared" si="116"/>
        <v>3.8464085473814968E-3</v>
      </c>
      <c r="V422">
        <f t="shared" si="113"/>
        <v>47.190583392234103</v>
      </c>
      <c r="W422">
        <f t="shared" si="117"/>
        <v>0</v>
      </c>
      <c r="X422">
        <f t="shared" si="118"/>
        <v>0</v>
      </c>
      <c r="Y422">
        <f t="shared" si="119"/>
        <v>52.730426872169616</v>
      </c>
      <c r="Z422">
        <f t="shared" si="120"/>
        <v>0</v>
      </c>
      <c r="AA422">
        <f t="shared" si="121"/>
        <v>0</v>
      </c>
      <c r="AB422">
        <f t="shared" si="122"/>
        <v>0.30125803626611336</v>
      </c>
      <c r="AC422">
        <f t="shared" si="123"/>
        <v>3.4332060022390698E-2</v>
      </c>
      <c r="AD422" t="b">
        <f t="shared" si="124"/>
        <v>1</v>
      </c>
      <c r="AE422" t="b">
        <f>AND(ABS(AA422-(AA421+W422-Z422))&lt;=0.000000000001*(AA421+ABS(W422)+Z422),IF(A422&gt;group!$AJ$65,AA422=0,TRUE))</f>
        <v>1</v>
      </c>
      <c r="AF422" t="b">
        <f t="shared" si="125"/>
        <v>1</v>
      </c>
      <c r="AG422" t="b">
        <f>IF(S422&gt;0,IF(group!$AJ$38&gt;0,ABS(AB422/S422-group!$AJ$38/S2)&lt;=0.000000000001*MAX(ABS(AB422/S422),ABS(group!$AJ$38/S2)),TRUE),AB422=0)</f>
        <v>1</v>
      </c>
    </row>
    <row r="423" spans="1:33" x14ac:dyDescent="0.35">
      <c r="A423">
        <v>421</v>
      </c>
      <c r="B423">
        <f>'REC-21'!U423+'REC-22'!U423</f>
        <v>71.379725148682695</v>
      </c>
      <c r="C423">
        <f>'REC-21'!Y423+'REC-22'!Y423</f>
        <v>9.4322960379886549</v>
      </c>
      <c r="D423">
        <f t="shared" si="108"/>
        <v>80.812021186671345</v>
      </c>
      <c r="E423">
        <f>'REC-21'!T423+'REC-22'!T423</f>
        <v>8.3902016449840726</v>
      </c>
      <c r="F423">
        <f>'OLD-21'!U423+'OLD-22'!U423</f>
        <v>18.484926884301565</v>
      </c>
      <c r="G423">
        <f>'OLD-21'!Y423+'OLD-22'!Y423</f>
        <v>2.6389215581604328</v>
      </c>
      <c r="H423">
        <f t="shared" si="109"/>
        <v>21.123848442461998</v>
      </c>
      <c r="I423">
        <f>'OLD-21'!T423+'OLD-22'!T423</f>
        <v>2.4235544533672457</v>
      </c>
      <c r="J423">
        <f>'NEW-21'!U423+'NEW-22'!U423</f>
        <v>36.173551056852091</v>
      </c>
      <c r="K423">
        <f>'NEW-21'!Y423+'NEW-22'!Y423</f>
        <v>4.8176640452332213</v>
      </c>
      <c r="L423">
        <f t="shared" si="110"/>
        <v>40.991215102085313</v>
      </c>
      <c r="M423">
        <f>'NEW-21'!T423+'NEW-22'!T423</f>
        <v>4.361838282552303</v>
      </c>
      <c r="N423">
        <f>'CUR-21'!U423+'CUR-22'!U423</f>
        <v>42.431105548572788</v>
      </c>
      <c r="O423">
        <f>'CUR-21'!Y423+'CUR-22'!Y423</f>
        <v>5.6382133995902048</v>
      </c>
      <c r="P423">
        <f t="shared" si="111"/>
        <v>48.069318948162994</v>
      </c>
      <c r="Q423">
        <f>'CUR-21'!T423+'CUR-22'!T423</f>
        <v>5.1142229236432168</v>
      </c>
      <c r="R423">
        <f t="shared" si="114"/>
        <v>5.1142229236432168</v>
      </c>
      <c r="S423">
        <f t="shared" si="112"/>
        <v>48.069318948162994</v>
      </c>
      <c r="T423">
        <f t="shared" si="115"/>
        <v>0.99616878327220559</v>
      </c>
      <c r="U423">
        <f t="shared" si="116"/>
        <v>3.845951401136638E-3</v>
      </c>
      <c r="V423">
        <f t="shared" si="113"/>
        <v>42.238184106089797</v>
      </c>
      <c r="W423">
        <f t="shared" si="117"/>
        <v>0</v>
      </c>
      <c r="X423">
        <f t="shared" si="118"/>
        <v>0</v>
      </c>
      <c r="Y423">
        <f t="shared" si="119"/>
        <v>47.352407029733016</v>
      </c>
      <c r="Z423">
        <f t="shared" si="120"/>
        <v>0</v>
      </c>
      <c r="AA423">
        <f t="shared" si="121"/>
        <v>0</v>
      </c>
      <c r="AB423">
        <f t="shared" si="122"/>
        <v>0.26965612285994073</v>
      </c>
      <c r="AC423">
        <f t="shared" si="123"/>
        <v>3.1601913406172633E-2</v>
      </c>
      <c r="AD423" t="b">
        <f t="shared" si="124"/>
        <v>1</v>
      </c>
      <c r="AE423" t="b">
        <f>AND(ABS(AA423-(AA422+W423-Z423))&lt;=0.000000000001*(AA422+ABS(W423)+Z423),IF(A423&gt;group!$AJ$65,AA423=0,TRUE))</f>
        <v>1</v>
      </c>
      <c r="AF423" t="b">
        <f t="shared" si="125"/>
        <v>1</v>
      </c>
      <c r="AG423" t="b">
        <f>IF(S423&gt;0,IF(group!$AJ$38&gt;0,ABS(AB423/S423-group!$AJ$38/S2)&lt;=0.000000000001*MAX(ABS(AB423/S423),ABS(group!$AJ$38/S2)),TRUE),AB423=0)</f>
        <v>1</v>
      </c>
    </row>
    <row r="424" spans="1:33" x14ac:dyDescent="0.35">
      <c r="A424">
        <v>422</v>
      </c>
      <c r="B424">
        <f>'REC-21'!U424+'REC-22'!U424</f>
        <v>64.013246455387289</v>
      </c>
      <c r="C424">
        <f>'REC-21'!Y424+'REC-22'!Y424</f>
        <v>8.4782915005310606</v>
      </c>
      <c r="D424">
        <f t="shared" si="108"/>
        <v>72.491537955918346</v>
      </c>
      <c r="E424">
        <f>'REC-21'!T424+'REC-22'!T424</f>
        <v>7.5538119272189101</v>
      </c>
      <c r="F424">
        <f>'OLD-21'!U424+'OLD-22'!U424</f>
        <v>16.376257022411746</v>
      </c>
      <c r="G424">
        <f>'OLD-21'!Y424+'OLD-22'!Y424</f>
        <v>2.3411865265818155</v>
      </c>
      <c r="H424">
        <f t="shared" si="109"/>
        <v>18.717443548993561</v>
      </c>
      <c r="I424">
        <f>'OLD-21'!T424+'OLD-22'!T424</f>
        <v>2.1552767442274519</v>
      </c>
      <c r="J424">
        <f>'NEW-21'!U424+'NEW-22'!U424</f>
        <v>32.35138962141891</v>
      </c>
      <c r="K424">
        <f>'NEW-21'!Y424+'NEW-22'!Y424</f>
        <v>4.31146173405961</v>
      </c>
      <c r="L424">
        <f t="shared" si="110"/>
        <v>36.662851355478523</v>
      </c>
      <c r="M424">
        <f>'NEW-21'!T424+'NEW-22'!T424</f>
        <v>3.9153980181217998</v>
      </c>
      <c r="N424">
        <f>'CUR-21'!U424+'CUR-22'!U424</f>
        <v>37.964249466793461</v>
      </c>
      <c r="O424">
        <f>'CUR-21'!Y424+'CUR-22'!Y424</f>
        <v>5.0487547679758871</v>
      </c>
      <c r="P424">
        <f t="shared" si="111"/>
        <v>43.013004234769348</v>
      </c>
      <c r="Q424">
        <f>'CUR-21'!T424+'CUR-22'!T424</f>
        <v>4.5918971450907184</v>
      </c>
      <c r="R424">
        <f t="shared" si="114"/>
        <v>4.5918971450907184</v>
      </c>
      <c r="S424">
        <f t="shared" si="112"/>
        <v>43.013004234769348</v>
      </c>
      <c r="T424">
        <f t="shared" si="115"/>
        <v>0.9961692355007693</v>
      </c>
      <c r="U424">
        <f t="shared" si="116"/>
        <v>3.8454956875926261E-3</v>
      </c>
      <c r="V424">
        <f t="shared" si="113"/>
        <v>37.791055595161474</v>
      </c>
      <c r="W424">
        <f t="shared" si="117"/>
        <v>0</v>
      </c>
      <c r="X424">
        <f t="shared" si="118"/>
        <v>0</v>
      </c>
      <c r="Y424">
        <f t="shared" si="119"/>
        <v>42.382952740252193</v>
      </c>
      <c r="Z424">
        <f t="shared" si="120"/>
        <v>0</v>
      </c>
      <c r="AA424">
        <f t="shared" si="121"/>
        <v>0</v>
      </c>
      <c r="AB424">
        <f t="shared" si="122"/>
        <v>0.24129153914192014</v>
      </c>
      <c r="AC424">
        <f t="shared" si="123"/>
        <v>2.8364583718020586E-2</v>
      </c>
      <c r="AD424" t="b">
        <f t="shared" si="124"/>
        <v>1</v>
      </c>
      <c r="AE424" t="b">
        <f>AND(ABS(AA424-(AA423+W424-Z424))&lt;=0.000000000001*(AA423+ABS(W424)+Z424),IF(A424&gt;group!$AJ$65,AA424=0,TRUE))</f>
        <v>1</v>
      </c>
      <c r="AF424" t="b">
        <f t="shared" si="125"/>
        <v>1</v>
      </c>
      <c r="AG424" t="b">
        <f>IF(S424&gt;0,IF(group!$AJ$38&gt;0,ABS(AB424/S424-group!$AJ$38/S2)&lt;=0.000000000001*MAX(ABS(AB424/S424),ABS(group!$AJ$38/S2)),TRUE),AB424=0)</f>
        <v>1</v>
      </c>
    </row>
    <row r="425" spans="1:33" x14ac:dyDescent="0.35">
      <c r="A425">
        <v>423</v>
      </c>
      <c r="B425">
        <f>'REC-21'!U425+'REC-22'!U425</f>
        <v>57.379781220286254</v>
      </c>
      <c r="C425">
        <f>'REC-21'!Y425+'REC-22'!Y425</f>
        <v>7.6235696439936458</v>
      </c>
      <c r="D425">
        <f t="shared" si="108"/>
        <v>65.003350864279895</v>
      </c>
      <c r="E425">
        <f>'REC-21'!T425+'REC-22'!T425</f>
        <v>6.8011345559999343</v>
      </c>
      <c r="F425">
        <f>'OLD-21'!U425+'OLD-22'!U425</f>
        <v>14.500675953563745</v>
      </c>
      <c r="G425">
        <f>'OLD-21'!Y425+'OLD-22'!Y425</f>
        <v>2.0776566014222952</v>
      </c>
      <c r="H425">
        <f t="shared" si="109"/>
        <v>16.578332554986041</v>
      </c>
      <c r="I425">
        <f>'OLD-21'!T425+'OLD-22'!T425</f>
        <v>1.9167793589489364</v>
      </c>
      <c r="J425">
        <f>'NEW-21'!U425+'NEW-22'!U425</f>
        <v>28.919818613050786</v>
      </c>
      <c r="K425">
        <f>'NEW-21'!Y425+'NEW-22'!Y425</f>
        <v>3.8591654432331222</v>
      </c>
      <c r="L425">
        <f t="shared" si="110"/>
        <v>32.77898405628391</v>
      </c>
      <c r="M425">
        <f>'NEW-21'!T425+'NEW-22'!T425</f>
        <v>3.514788417727789</v>
      </c>
      <c r="N425">
        <f>'CUR-21'!U425+'CUR-22'!U425</f>
        <v>33.952870146974412</v>
      </c>
      <c r="O425">
        <f>'CUR-21'!Y425+'CUR-22'!Y425</f>
        <v>4.5217822814649082</v>
      </c>
      <c r="P425">
        <f t="shared" si="111"/>
        <v>38.47465242843932</v>
      </c>
      <c r="Q425">
        <f>'CUR-21'!T425+'CUR-22'!T425</f>
        <v>4.1230558434505431</v>
      </c>
      <c r="R425">
        <f t="shared" si="114"/>
        <v>4.1230558434505431</v>
      </c>
      <c r="S425">
        <f t="shared" si="112"/>
        <v>38.47465242843932</v>
      </c>
      <c r="T425">
        <f t="shared" si="115"/>
        <v>0.99616968630034852</v>
      </c>
      <c r="U425">
        <f t="shared" si="116"/>
        <v>3.8450414144568512E-3</v>
      </c>
      <c r="V425">
        <f t="shared" si="113"/>
        <v>33.797454605098189</v>
      </c>
      <c r="W425">
        <f t="shared" si="117"/>
        <v>0</v>
      </c>
      <c r="X425">
        <f t="shared" si="118"/>
        <v>0</v>
      </c>
      <c r="Y425">
        <f t="shared" si="119"/>
        <v>37.920510448548733</v>
      </c>
      <c r="Z425">
        <f t="shared" si="120"/>
        <v>0</v>
      </c>
      <c r="AA425">
        <f t="shared" si="121"/>
        <v>0</v>
      </c>
      <c r="AB425">
        <f t="shared" si="122"/>
        <v>0.2158325898776487</v>
      </c>
      <c r="AC425">
        <f t="shared" si="123"/>
        <v>2.5458949264271447E-2</v>
      </c>
      <c r="AD425" t="b">
        <f t="shared" si="124"/>
        <v>1</v>
      </c>
      <c r="AE425" t="b">
        <f>AND(ABS(AA425-(AA424+W425-Z425))&lt;=0.000000000001*(AA424+ABS(W425)+Z425),IF(A425&gt;group!$AJ$65,AA425=0,TRUE))</f>
        <v>1</v>
      </c>
      <c r="AF425" t="b">
        <f t="shared" si="125"/>
        <v>1</v>
      </c>
      <c r="AG425" t="b">
        <f>IF(S425&gt;0,IF(group!$AJ$38&gt;0,ABS(AB425/S425-group!$AJ$38/S2)&lt;=0.000000000001*MAX(ABS(AB425/S425),ABS(group!$AJ$38/S2)),TRUE),AB425=0)</f>
        <v>1</v>
      </c>
    </row>
    <row r="426" spans="1:33" x14ac:dyDescent="0.35">
      <c r="A426">
        <v>424</v>
      </c>
      <c r="B426">
        <f>'REC-21'!U426+'REC-22'!U426</f>
        <v>51.40599250258294</v>
      </c>
      <c r="C426">
        <f>'REC-21'!Y426+'REC-22'!Y426</f>
        <v>6.8581353852854177</v>
      </c>
      <c r="D426">
        <f t="shared" si="108"/>
        <v>58.264127887868355</v>
      </c>
      <c r="E426">
        <f>'REC-21'!T426+'REC-22'!T426</f>
        <v>6.123750731077009</v>
      </c>
      <c r="F426">
        <f>'OLD-21'!U426+'OLD-22'!U426</f>
        <v>12.832318612873944</v>
      </c>
      <c r="G426">
        <f>'OLD-21'!Y426+'OLD-22'!Y426</f>
        <v>1.8445141328377177</v>
      </c>
      <c r="H426">
        <f t="shared" si="109"/>
        <v>14.676832745711662</v>
      </c>
      <c r="I426">
        <f>'OLD-21'!T426+'OLD-22'!T426</f>
        <v>1.7047453485225699</v>
      </c>
      <c r="J426">
        <f>'NEW-21'!U426+'NEW-22'!U426</f>
        <v>25.838753495212163</v>
      </c>
      <c r="K426">
        <f>'NEW-21'!Y426+'NEW-22'!Y426</f>
        <v>3.4552135323339268</v>
      </c>
      <c r="L426">
        <f t="shared" si="110"/>
        <v>29.293967027546088</v>
      </c>
      <c r="M426">
        <f>'NEW-21'!T426+'NEW-22'!T426</f>
        <v>3.1552879536571661</v>
      </c>
      <c r="N426">
        <f>'CUR-21'!U426+'CUR-22'!U426</f>
        <v>30.350340695241645</v>
      </c>
      <c r="O426">
        <f>'CUR-21'!Y426+'CUR-22'!Y426</f>
        <v>4.0508703424524892</v>
      </c>
      <c r="P426">
        <f t="shared" si="111"/>
        <v>34.401211037694132</v>
      </c>
      <c r="Q426">
        <f>'CUR-21'!T426+'CUR-22'!T426</f>
        <v>3.7022055274508499</v>
      </c>
      <c r="R426">
        <f t="shared" si="114"/>
        <v>3.7022055274508499</v>
      </c>
      <c r="S426">
        <f t="shared" si="112"/>
        <v>34.401211037694132</v>
      </c>
      <c r="T426">
        <f t="shared" si="115"/>
        <v>0.99617013566351886</v>
      </c>
      <c r="U426">
        <f t="shared" si="116"/>
        <v>3.8445885892073317E-3</v>
      </c>
      <c r="V426">
        <f t="shared" si="113"/>
        <v>30.210952928840619</v>
      </c>
      <c r="W426">
        <f t="shared" si="117"/>
        <v>0</v>
      </c>
      <c r="X426">
        <f t="shared" si="118"/>
        <v>0</v>
      </c>
      <c r="Y426">
        <f t="shared" si="119"/>
        <v>33.91315845629147</v>
      </c>
      <c r="Z426">
        <f t="shared" si="120"/>
        <v>0</v>
      </c>
      <c r="AA426">
        <f t="shared" si="121"/>
        <v>0</v>
      </c>
      <c r="AB426">
        <f t="shared" si="122"/>
        <v>0.19298166466878364</v>
      </c>
      <c r="AC426">
        <f t="shared" si="123"/>
        <v>2.2850925208865058E-2</v>
      </c>
      <c r="AD426" t="b">
        <f t="shared" si="124"/>
        <v>1</v>
      </c>
      <c r="AE426" t="b">
        <f>AND(ABS(AA426-(AA425+W426-Z426))&lt;=0.000000000001*(AA425+ABS(W426)+Z426),IF(A426&gt;group!$AJ$65,AA426=0,TRUE))</f>
        <v>1</v>
      </c>
      <c r="AF426" t="b">
        <f t="shared" si="125"/>
        <v>1</v>
      </c>
      <c r="AG426" t="b">
        <f>IF(S426&gt;0,IF(group!$AJ$38&gt;0,ABS(AB426/S426-group!$AJ$38/S2)&lt;=0.000000000001*MAX(ABS(AB426/S426),ABS(group!$AJ$38/S2)),TRUE),AB426=0)</f>
        <v>1</v>
      </c>
    </row>
    <row r="427" spans="1:33" x14ac:dyDescent="0.35">
      <c r="A427">
        <v>425</v>
      </c>
      <c r="B427">
        <f>'REC-21'!U427+'REC-22'!U427</f>
        <v>46.025915055790321</v>
      </c>
      <c r="C427">
        <f>'REC-21'!Y427+'REC-22'!Y427</f>
        <v>6.173003114511749</v>
      </c>
      <c r="D427">
        <f t="shared" si="108"/>
        <v>52.198918170302072</v>
      </c>
      <c r="E427">
        <f>'REC-21'!T427+'REC-22'!T427</f>
        <v>5.5140931171323349</v>
      </c>
      <c r="F427">
        <f>'OLD-21'!U427+'OLD-22'!U427</f>
        <v>11.348199534974093</v>
      </c>
      <c r="G427">
        <f>'OLD-21'!Y427+'OLD-22'!Y427</f>
        <v>1.638368179613692</v>
      </c>
      <c r="H427">
        <f t="shared" si="109"/>
        <v>12.986567714587785</v>
      </c>
      <c r="I427">
        <f>'OLD-21'!T427+'OLD-22'!T427</f>
        <v>1.5162287046054033</v>
      </c>
      <c r="J427">
        <f>'NEW-21'!U427+'NEW-22'!U427</f>
        <v>23.072237640053118</v>
      </c>
      <c r="K427">
        <f>'NEW-21'!Y427+'NEW-22'!Y427</f>
        <v>3.0946191794309237</v>
      </c>
      <c r="L427">
        <f t="shared" si="110"/>
        <v>26.166856819484043</v>
      </c>
      <c r="M427">
        <f>'NEW-21'!T427+'NEW-22'!T427</f>
        <v>2.8326635331195256</v>
      </c>
      <c r="N427">
        <f>'CUR-21'!U427+'CUR-22'!U427</f>
        <v>27.114821692117182</v>
      </c>
      <c r="O427">
        <f>'CUR-21'!Y427+'CUR-22'!Y427</f>
        <v>3.630255207147655</v>
      </c>
      <c r="P427">
        <f t="shared" si="111"/>
        <v>30.745076899264838</v>
      </c>
      <c r="Q427">
        <f>'CUR-21'!T427+'CUR-22'!T427</f>
        <v>3.3244190009862313</v>
      </c>
      <c r="R427">
        <f t="shared" si="114"/>
        <v>3.3244190009862313</v>
      </c>
      <c r="S427">
        <f t="shared" si="112"/>
        <v>30.745076899264838</v>
      </c>
      <c r="T427">
        <f t="shared" si="115"/>
        <v>0.99617058358307742</v>
      </c>
      <c r="U427">
        <f t="shared" si="116"/>
        <v>3.8441372190982648E-3</v>
      </c>
      <c r="V427">
        <f t="shared" si="113"/>
        <v>26.989889453619</v>
      </c>
      <c r="W427">
        <f t="shared" si="117"/>
        <v>0</v>
      </c>
      <c r="X427">
        <f t="shared" si="118"/>
        <v>0</v>
      </c>
      <c r="Y427">
        <f t="shared" si="119"/>
        <v>30.314308454605232</v>
      </c>
      <c r="Z427">
        <f t="shared" si="120"/>
        <v>0</v>
      </c>
      <c r="AA427">
        <f t="shared" si="121"/>
        <v>0</v>
      </c>
      <c r="AB427">
        <f t="shared" si="122"/>
        <v>0.17247172240211894</v>
      </c>
      <c r="AC427">
        <f t="shared" si="123"/>
        <v>2.0509942266664694E-2</v>
      </c>
      <c r="AD427" t="b">
        <f t="shared" si="124"/>
        <v>1</v>
      </c>
      <c r="AE427" t="b">
        <f>AND(ABS(AA427-(AA426+W427-Z427))&lt;=0.000000000001*(AA426+ABS(W427)+Z427),IF(A427&gt;group!$AJ$65,AA427=0,TRUE))</f>
        <v>1</v>
      </c>
      <c r="AF427" t="b">
        <f t="shared" si="125"/>
        <v>1</v>
      </c>
      <c r="AG427" t="b">
        <f>IF(S427&gt;0,IF(group!$AJ$38&gt;0,ABS(AB427/S427-group!$AJ$38/S2)&lt;=0.000000000001*MAX(ABS(AB427/S427),ABS(group!$AJ$38/S2)),TRUE),AB427=0)</f>
        <v>1</v>
      </c>
    </row>
    <row r="428" spans="1:33" x14ac:dyDescent="0.35">
      <c r="A428">
        <v>426</v>
      </c>
      <c r="B428">
        <f>'REC-21'!U428+'REC-22'!U428</f>
        <v>41.180210179648292</v>
      </c>
      <c r="C428">
        <f>'REC-21'!Y428+'REC-22'!Y428</f>
        <v>5.5600941189327084</v>
      </c>
      <c r="D428">
        <f t="shared" si="108"/>
        <v>46.740304298581002</v>
      </c>
      <c r="E428">
        <f>'REC-21'!T428+'REC-22'!T428</f>
        <v>4.9653591574814984</v>
      </c>
      <c r="F428">
        <f>'OLD-21'!U428+'OLD-22'!U428</f>
        <v>10.027890983325069</v>
      </c>
      <c r="G428">
        <f>'OLD-21'!Y428+'OLD-22'!Y428</f>
        <v>1.4562066064281254</v>
      </c>
      <c r="H428">
        <f t="shared" si="109"/>
        <v>11.484097589753194</v>
      </c>
      <c r="I428">
        <f>'OLD-21'!T428+'OLD-22'!T428</f>
        <v>1.3486126765043116</v>
      </c>
      <c r="J428">
        <f>'NEW-21'!U428+'NEW-22'!U428</f>
        <v>20.588015489818609</v>
      </c>
      <c r="K428">
        <f>'NEW-21'!Y428+'NEW-22'!Y428</f>
        <v>2.7729107105076976</v>
      </c>
      <c r="L428">
        <f t="shared" si="110"/>
        <v>23.360926200326308</v>
      </c>
      <c r="M428">
        <f>'NEW-21'!T428+'NEW-22'!T428</f>
        <v>2.5431197266439232</v>
      </c>
      <c r="N428">
        <f>'CUR-21'!U428+'CUR-22'!U428</f>
        <v>24.208767862037028</v>
      </c>
      <c r="O428">
        <f>'CUR-21'!Y428+'CUR-22'!Y428</f>
        <v>3.2547665482436021</v>
      </c>
      <c r="P428">
        <f t="shared" si="111"/>
        <v>27.46353441028063</v>
      </c>
      <c r="Q428">
        <f>'CUR-21'!T428+'CUR-22'!T428</f>
        <v>2.985276738530374</v>
      </c>
      <c r="R428">
        <f t="shared" si="114"/>
        <v>2.985276738530374</v>
      </c>
      <c r="S428">
        <f t="shared" si="112"/>
        <v>27.46353441028063</v>
      </c>
      <c r="T428">
        <f t="shared" si="115"/>
        <v>0.99617103005203711</v>
      </c>
      <c r="U428">
        <f t="shared" si="116"/>
        <v>3.843687311166688E-3</v>
      </c>
      <c r="V428">
        <f t="shared" si="113"/>
        <v>24.096878940391083</v>
      </c>
      <c r="W428">
        <f t="shared" si="117"/>
        <v>0</v>
      </c>
      <c r="X428">
        <f t="shared" si="118"/>
        <v>0</v>
      </c>
      <c r="Y428">
        <f t="shared" si="119"/>
        <v>27.082155678921456</v>
      </c>
      <c r="Z428">
        <f t="shared" si="120"/>
        <v>0</v>
      </c>
      <c r="AA428">
        <f t="shared" si="121"/>
        <v>0</v>
      </c>
      <c r="AB428">
        <f t="shared" si="122"/>
        <v>0.1540631398812414</v>
      </c>
      <c r="AC428">
        <f t="shared" si="123"/>
        <v>1.8408582520877542E-2</v>
      </c>
      <c r="AD428" t="b">
        <f t="shared" si="124"/>
        <v>1</v>
      </c>
      <c r="AE428" t="b">
        <f>AND(ABS(AA428-(AA427+W428-Z428))&lt;=0.000000000001*(AA427+ABS(W428)+Z428),IF(A428&gt;group!$AJ$65,AA428=0,TRUE))</f>
        <v>1</v>
      </c>
      <c r="AF428" t="b">
        <f t="shared" si="125"/>
        <v>1</v>
      </c>
      <c r="AG428" t="b">
        <f>IF(S428&gt;0,IF(group!$AJ$38&gt;0,ABS(AB428/S428-group!$AJ$38/S2)&lt;=0.000000000001*MAX(ABS(AB428/S428),ABS(group!$AJ$38/S2)),TRUE),AB428=0)</f>
        <v>1</v>
      </c>
    </row>
    <row r="429" spans="1:33" x14ac:dyDescent="0.35">
      <c r="A429">
        <v>427</v>
      </c>
      <c r="B429">
        <f>'REC-21'!U429+'REC-22'!U429</f>
        <v>36.815496387331358</v>
      </c>
      <c r="C429">
        <f>'REC-21'!Y429+'REC-22'!Y429</f>
        <v>5.0121445067318948</v>
      </c>
      <c r="D429">
        <f t="shared" si="108"/>
        <v>41.827640894063251</v>
      </c>
      <c r="E429">
        <f>'REC-21'!T429+'REC-22'!T429</f>
        <v>4.471433280551965</v>
      </c>
      <c r="F429">
        <f>'OLD-21'!U429+'OLD-22'!U429</f>
        <v>8.8532372280295792</v>
      </c>
      <c r="G429">
        <f>'OLD-21'!Y429+'OLD-22'!Y429</f>
        <v>1.2953535883274725</v>
      </c>
      <c r="H429">
        <f t="shared" si="109"/>
        <v>10.148590816357052</v>
      </c>
      <c r="I429">
        <f>'OLD-21'!T429+'OLD-22'!T429</f>
        <v>1.1995727987439586</v>
      </c>
      <c r="J429">
        <f>'NEW-21'!U429+'NEW-22'!U429</f>
        <v>18.357150065568501</v>
      </c>
      <c r="K429">
        <f>'NEW-21'!Y429+'NEW-22'!Y429</f>
        <v>2.4860781563639849</v>
      </c>
      <c r="L429">
        <f t="shared" si="110"/>
        <v>20.843228221932485</v>
      </c>
      <c r="M429">
        <f>'NEW-21'!T429+'NEW-22'!T429</f>
        <v>2.2832533033822715</v>
      </c>
      <c r="N429">
        <f>'CUR-21'!U429+'CUR-22'!U429</f>
        <v>21.598485793017041</v>
      </c>
      <c r="O429">
        <f>'CUR-21'!Y429+'CUR-22'!Y429</f>
        <v>2.9197661279508949</v>
      </c>
      <c r="P429">
        <f t="shared" si="111"/>
        <v>24.518251920967934</v>
      </c>
      <c r="Q429">
        <f>'CUR-21'!T429+'CUR-22'!T429</f>
        <v>2.6808143595073206</v>
      </c>
      <c r="R429">
        <f t="shared" si="114"/>
        <v>2.6808143595073206</v>
      </c>
      <c r="S429">
        <f t="shared" si="112"/>
        <v>24.518251920967934</v>
      </c>
      <c r="T429">
        <f t="shared" si="115"/>
        <v>0.99617147506362902</v>
      </c>
      <c r="U429">
        <f t="shared" si="116"/>
        <v>3.843238872229815E-3</v>
      </c>
      <c r="V429">
        <f t="shared" si="113"/>
        <v>21.4983716327712</v>
      </c>
      <c r="W429">
        <f t="shared" si="117"/>
        <v>0</v>
      </c>
      <c r="X429">
        <f t="shared" si="118"/>
        <v>0</v>
      </c>
      <c r="Y429">
        <f t="shared" si="119"/>
        <v>24.179185992278519</v>
      </c>
      <c r="Z429">
        <f t="shared" si="120"/>
        <v>0</v>
      </c>
      <c r="AA429">
        <f t="shared" si="121"/>
        <v>0</v>
      </c>
      <c r="AB429">
        <f t="shared" si="122"/>
        <v>0.13754088672321765</v>
      </c>
      <c r="AC429">
        <f t="shared" si="123"/>
        <v>1.6522253158023747E-2</v>
      </c>
      <c r="AD429" t="b">
        <f t="shared" si="124"/>
        <v>1</v>
      </c>
      <c r="AE429" t="b">
        <f>AND(ABS(AA429-(AA428+W429-Z429))&lt;=0.000000000001*(AA428+ABS(W429)+Z429),IF(A429&gt;group!$AJ$65,AA429=0,TRUE))</f>
        <v>1</v>
      </c>
      <c r="AF429" t="b">
        <f t="shared" si="125"/>
        <v>1</v>
      </c>
      <c r="AG429" t="b">
        <f>IF(S429&gt;0,IF(group!$AJ$38&gt;0,ABS(AB429/S429-group!$AJ$38/S2)&lt;=0.000000000001*MAX(ABS(AB429/S429),ABS(group!$AJ$38/S2)),TRUE),AB429=0)</f>
        <v>1</v>
      </c>
    </row>
    <row r="430" spans="1:33" x14ac:dyDescent="0.35">
      <c r="A430">
        <v>428</v>
      </c>
      <c r="B430">
        <f>'REC-21'!U430+'REC-22'!U430</f>
        <v>32.883748115732466</v>
      </c>
      <c r="C430">
        <f>'REC-21'!Y430+'REC-22'!Y430</f>
        <v>4.5226225467764563</v>
      </c>
      <c r="D430">
        <f t="shared" si="108"/>
        <v>37.40637066250892</v>
      </c>
      <c r="E430">
        <f>'REC-21'!T430+'REC-22'!T430</f>
        <v>4.0268170789593238</v>
      </c>
      <c r="F430">
        <f>'OLD-21'!U430+'OLD-22'!U430</f>
        <v>7.8081008896337307</v>
      </c>
      <c r="G430">
        <f>'OLD-21'!Y430+'OLD-22'!Y430</f>
        <v>1.1534319081090421</v>
      </c>
      <c r="H430">
        <f t="shared" si="109"/>
        <v>8.9615327977427732</v>
      </c>
      <c r="I430">
        <f>'OLD-21'!T430+'OLD-22'!T430</f>
        <v>1.0670440933524394</v>
      </c>
      <c r="J430">
        <f>'NEW-21'!U430+'NEW-22'!U430</f>
        <v>16.353680190278048</v>
      </c>
      <c r="K430">
        <f>'NEW-21'!Y430+'NEW-22'!Y430</f>
        <v>2.2305253830681835</v>
      </c>
      <c r="L430">
        <f t="shared" si="110"/>
        <v>18.584205573346232</v>
      </c>
      <c r="M430">
        <f>'NEW-21'!T430+'NEW-22'!T430</f>
        <v>2.0500125151035729</v>
      </c>
      <c r="N430">
        <f>'CUR-21'!U430+'CUR-22'!U430</f>
        <v>19.253737397886045</v>
      </c>
      <c r="O430">
        <f>'CUR-21'!Y430+'CUR-22'!Y430</f>
        <v>2.6210928385758434</v>
      </c>
      <c r="P430">
        <f t="shared" si="111"/>
        <v>21.874830236461889</v>
      </c>
      <c r="Q430">
        <f>'CUR-21'!T430+'CUR-22'!T430</f>
        <v>2.4074755635191747</v>
      </c>
      <c r="R430">
        <f t="shared" si="114"/>
        <v>2.4074755635191747</v>
      </c>
      <c r="S430">
        <f t="shared" si="112"/>
        <v>21.874830236461889</v>
      </c>
      <c r="T430">
        <f t="shared" si="115"/>
        <v>0.99617191861129495</v>
      </c>
      <c r="U430">
        <f t="shared" si="116"/>
        <v>3.8427919088921403E-3</v>
      </c>
      <c r="V430">
        <f t="shared" si="113"/>
        <v>19.164258410200446</v>
      </c>
      <c r="W430">
        <f t="shared" si="117"/>
        <v>0</v>
      </c>
      <c r="X430">
        <f t="shared" si="118"/>
        <v>0</v>
      </c>
      <c r="Y430">
        <f t="shared" si="119"/>
        <v>21.571733973719621</v>
      </c>
      <c r="Z430">
        <f t="shared" si="120"/>
        <v>0</v>
      </c>
      <c r="AA430">
        <f t="shared" si="121"/>
        <v>0</v>
      </c>
      <c r="AB430">
        <f t="shared" si="122"/>
        <v>0.1227119925735735</v>
      </c>
      <c r="AC430">
        <f t="shared" si="123"/>
        <v>1.4828894149644153E-2</v>
      </c>
      <c r="AD430" t="b">
        <f t="shared" si="124"/>
        <v>1</v>
      </c>
      <c r="AE430" t="b">
        <f>AND(ABS(AA430-(AA429+W430-Z430))&lt;=0.000000000001*(AA429+ABS(W430)+Z430),IF(A430&gt;group!$AJ$65,AA430=0,TRUE))</f>
        <v>1</v>
      </c>
      <c r="AF430" t="b">
        <f t="shared" si="125"/>
        <v>1</v>
      </c>
      <c r="AG430" t="b">
        <f>IF(S430&gt;0,IF(group!$AJ$38&gt;0,ABS(AB430/S430-group!$AJ$38/S2)&lt;=0.000000000001*MAX(ABS(AB430/S430),ABS(group!$AJ$38/S2)),TRUE),AB430=0)</f>
        <v>1</v>
      </c>
    </row>
    <row r="431" spans="1:33" x14ac:dyDescent="0.35">
      <c r="A431">
        <v>429</v>
      </c>
      <c r="B431">
        <f>'REC-21'!U431+'REC-22'!U431</f>
        <v>29.341755510230342</v>
      </c>
      <c r="C431">
        <f>'REC-21'!Y431+'REC-22'!Y431</f>
        <v>4.0784061295685579</v>
      </c>
      <c r="D431">
        <f t="shared" si="108"/>
        <v>33.420161639798899</v>
      </c>
      <c r="E431">
        <f>'REC-21'!T431+'REC-22'!T431</f>
        <v>3.626566637138136</v>
      </c>
      <c r="F431">
        <f>'OLD-21'!U431+'OLD-22'!U431</f>
        <v>6.8781377304896365</v>
      </c>
      <c r="G431">
        <f>'OLD-21'!Y431+'OLD-22'!Y431</f>
        <v>1.0268576440695325</v>
      </c>
      <c r="H431">
        <f t="shared" si="109"/>
        <v>7.904995374559169</v>
      </c>
      <c r="I431">
        <f>'OLD-21'!T431+'OLD-22'!T431</f>
        <v>0.94919197242127218</v>
      </c>
      <c r="J431">
        <f>'NEW-21'!U431+'NEW-22'!U431</f>
        <v>14.554313280425241</v>
      </c>
      <c r="K431">
        <f>'NEW-21'!Y431+'NEW-22'!Y431</f>
        <v>2.000049963718026</v>
      </c>
      <c r="L431">
        <f t="shared" si="110"/>
        <v>16.554363244143268</v>
      </c>
      <c r="M431">
        <f>'NEW-21'!T431+'NEW-22'!T431</f>
        <v>1.8406606297980816</v>
      </c>
      <c r="N431">
        <f>'CUR-21'!U431+'CUR-22'!U431</f>
        <v>17.147384363643486</v>
      </c>
      <c r="O431">
        <f>'CUR-21'!Y431+'CUR-22'!Y431</f>
        <v>2.3520371330995786</v>
      </c>
      <c r="P431">
        <f t="shared" si="111"/>
        <v>19.499421496743064</v>
      </c>
      <c r="Q431">
        <f>'CUR-21'!T431+'CUR-22'!T431</f>
        <v>2.1620699555203249</v>
      </c>
      <c r="R431">
        <f t="shared" si="114"/>
        <v>2.1620699555203249</v>
      </c>
      <c r="S431">
        <f t="shared" si="112"/>
        <v>19.499421496743064</v>
      </c>
      <c r="T431">
        <f t="shared" si="115"/>
        <v>0.99617236068868664</v>
      </c>
      <c r="U431">
        <f t="shared" si="116"/>
        <v>3.8423464275469943E-3</v>
      </c>
      <c r="V431">
        <f t="shared" si="113"/>
        <v>17.067516752749444</v>
      </c>
      <c r="W431">
        <f t="shared" si="117"/>
        <v>0</v>
      </c>
      <c r="X431">
        <f t="shared" si="118"/>
        <v>0</v>
      </c>
      <c r="Y431">
        <f t="shared" si="119"/>
        <v>19.229586708269771</v>
      </c>
      <c r="Z431">
        <f t="shared" si="120"/>
        <v>0</v>
      </c>
      <c r="AA431">
        <f t="shared" si="121"/>
        <v>0</v>
      </c>
      <c r="AB431">
        <f t="shared" si="122"/>
        <v>0.10938657992000655</v>
      </c>
      <c r="AC431">
        <f t="shared" si="123"/>
        <v>1.3325412653566945E-2</v>
      </c>
      <c r="AD431" t="b">
        <f t="shared" si="124"/>
        <v>1</v>
      </c>
      <c r="AE431" t="b">
        <f>AND(ABS(AA431-(AA430+W431-Z431))&lt;=0.000000000001*(AA430+ABS(W431)+Z431),IF(A431&gt;group!$AJ$65,AA431=0,TRUE))</f>
        <v>1</v>
      </c>
      <c r="AF431" t="b">
        <f t="shared" si="125"/>
        <v>1</v>
      </c>
      <c r="AG431" t="b">
        <f>IF(S431&gt;0,IF(group!$AJ$38&gt;0,ABS(AB431/S431-group!$AJ$38/S2)&lt;=0.000000000001*MAX(ABS(AB431/S431),ABS(group!$AJ$38/S2)),TRUE),AB431=0)</f>
        <v>1</v>
      </c>
    </row>
    <row r="432" spans="1:33" x14ac:dyDescent="0.35">
      <c r="A432">
        <v>430</v>
      </c>
      <c r="B432">
        <f>'REC-21'!U432+'REC-22'!U432</f>
        <v>26.153772451472648</v>
      </c>
      <c r="C432">
        <f>'REC-21'!Y432+'REC-22'!Y432</f>
        <v>3.6825239779925374</v>
      </c>
      <c r="D432">
        <f t="shared" si="108"/>
        <v>29.836296429465186</v>
      </c>
      <c r="E432">
        <f>'REC-21'!T432+'REC-22'!T432</f>
        <v>3.2631517572883935</v>
      </c>
      <c r="F432">
        <f>'OLD-21'!U432+'OLD-22'!U432</f>
        <v>6.0511952215419571</v>
      </c>
      <c r="G432">
        <f>'OLD-21'!Y432+'OLD-22'!Y432</f>
        <v>0.91546881417199821</v>
      </c>
      <c r="H432">
        <f t="shared" si="109"/>
        <v>6.9666640357139551</v>
      </c>
      <c r="I432">
        <f>'OLD-21'!T432+'OLD-22'!T432</f>
        <v>0.84379744890295649</v>
      </c>
      <c r="J432">
        <f>'NEW-21'!U432+'NEW-22'!U432</f>
        <v>12.939423010243557</v>
      </c>
      <c r="K432">
        <f>'NEW-21'!Y432+'NEW-22'!Y432</f>
        <v>1.7951720952465067</v>
      </c>
      <c r="L432">
        <f t="shared" si="110"/>
        <v>14.734595105490063</v>
      </c>
      <c r="M432">
        <f>'NEW-21'!T432+'NEW-22'!T432</f>
        <v>1.6514910129765574</v>
      </c>
      <c r="N432">
        <f>'CUR-21'!U432+'CUR-22'!U432</f>
        <v>15.256345945694985</v>
      </c>
      <c r="O432">
        <f>'CUR-21'!Y432+'CUR-22'!Y432</f>
        <v>2.1126600755150831</v>
      </c>
      <c r="P432">
        <f t="shared" si="111"/>
        <v>17.369006021210069</v>
      </c>
      <c r="Q432">
        <f>'CUR-21'!T432+'CUR-22'!T432</f>
        <v>1.9404829944389925</v>
      </c>
      <c r="R432">
        <f t="shared" si="114"/>
        <v>1.9404829944389925</v>
      </c>
      <c r="S432">
        <f t="shared" si="112"/>
        <v>17.369006021210069</v>
      </c>
      <c r="T432">
        <f t="shared" si="115"/>
        <v>0.99617280128966124</v>
      </c>
      <c r="U432">
        <f t="shared" si="116"/>
        <v>3.8419024343809838E-3</v>
      </c>
      <c r="V432">
        <f t="shared" si="113"/>
        <v>15.185150346131469</v>
      </c>
      <c r="W432">
        <f t="shared" si="117"/>
        <v>0</v>
      </c>
      <c r="X432">
        <f t="shared" si="118"/>
        <v>0</v>
      </c>
      <c r="Y432">
        <f t="shared" si="119"/>
        <v>17.125633340570459</v>
      </c>
      <c r="Z432">
        <f t="shared" si="120"/>
        <v>0</v>
      </c>
      <c r="AA432">
        <f t="shared" si="121"/>
        <v>0</v>
      </c>
      <c r="AB432">
        <f t="shared" si="122"/>
        <v>9.743551446321172E-2</v>
      </c>
      <c r="AC432">
        <f t="shared" si="123"/>
        <v>1.1951065456794835E-2</v>
      </c>
      <c r="AD432" t="b">
        <f t="shared" si="124"/>
        <v>1</v>
      </c>
      <c r="AE432" t="b">
        <f>AND(ABS(AA432-(AA431+W432-Z432))&lt;=0.000000000001*(AA431+ABS(W432)+Z432),IF(A432&gt;group!$AJ$65,AA432=0,TRUE))</f>
        <v>1</v>
      </c>
      <c r="AF432" t="b">
        <f t="shared" si="125"/>
        <v>1</v>
      </c>
      <c r="AG432" t="b">
        <f>IF(S432&gt;0,IF(group!$AJ$38&gt;0,ABS(AB432/S432-group!$AJ$38/S2)&lt;=0.000000000001*MAX(ABS(AB432/S432),ABS(group!$AJ$38/S2)),TRUE),AB432=0)</f>
        <v>1</v>
      </c>
    </row>
    <row r="433" spans="1:33" x14ac:dyDescent="0.35">
      <c r="A433">
        <v>431</v>
      </c>
      <c r="B433">
        <f>'REC-21'!U433+'REC-22'!U433</f>
        <v>23.284016490959981</v>
      </c>
      <c r="C433">
        <f>'REC-21'!Y433+'REC-22'!Y433</f>
        <v>3.3300252528991519</v>
      </c>
      <c r="D433">
        <f t="shared" si="108"/>
        <v>26.614041743859133</v>
      </c>
      <c r="E433">
        <f>'REC-21'!T433+'REC-22'!T433</f>
        <v>2.9364552155475772</v>
      </c>
      <c r="F433">
        <f>'OLD-21'!U433+'OLD-22'!U433</f>
        <v>5.3157679379604978</v>
      </c>
      <c r="G433">
        <f>'OLD-21'!Y433+'OLD-22'!Y433</f>
        <v>0.81754825074060866</v>
      </c>
      <c r="H433">
        <f t="shared" si="109"/>
        <v>6.133316188701107</v>
      </c>
      <c r="I433">
        <f>'OLD-21'!T433+'OLD-22'!T433</f>
        <v>0.75017060286746529</v>
      </c>
      <c r="J433">
        <f>'NEW-21'!U433+'NEW-22'!U433</f>
        <v>11.489931260752632</v>
      </c>
      <c r="K433">
        <f>'NEW-21'!Y433+'NEW-22'!Y433</f>
        <v>1.613215265498336</v>
      </c>
      <c r="L433">
        <f t="shared" si="110"/>
        <v>13.103146526250969</v>
      </c>
      <c r="M433">
        <f>'NEW-21'!T433+'NEW-22'!T433</f>
        <v>1.4818792505445395</v>
      </c>
      <c r="N433">
        <f>'CUR-21'!U433+'CUR-22'!U433</f>
        <v>13.558434278177884</v>
      </c>
      <c r="O433">
        <f>'CUR-21'!Y433+'CUR-22'!Y433</f>
        <v>1.8998744379885857</v>
      </c>
      <c r="P433">
        <f t="shared" si="111"/>
        <v>15.458308716166471</v>
      </c>
      <c r="Q433">
        <f>'CUR-21'!T433+'CUR-22'!T433</f>
        <v>1.7417235010556711</v>
      </c>
      <c r="R433">
        <f t="shared" si="114"/>
        <v>1.7417235010556711</v>
      </c>
      <c r="S433">
        <f t="shared" si="112"/>
        <v>15.458308716166471</v>
      </c>
      <c r="T433">
        <f t="shared" si="115"/>
        <v>0.99617324040828004</v>
      </c>
      <c r="U433">
        <f t="shared" si="116"/>
        <v>3.84145993537377E-3</v>
      </c>
      <c r="V433">
        <f t="shared" si="113"/>
        <v>13.495069230695286</v>
      </c>
      <c r="W433">
        <f t="shared" si="117"/>
        <v>0</v>
      </c>
      <c r="X433">
        <f t="shared" si="118"/>
        <v>0</v>
      </c>
      <c r="Y433">
        <f t="shared" si="119"/>
        <v>15.236792731750956</v>
      </c>
      <c r="Z433">
        <f t="shared" si="120"/>
        <v>0</v>
      </c>
      <c r="AA433">
        <f t="shared" si="121"/>
        <v>0</v>
      </c>
      <c r="AB433">
        <f t="shared" si="122"/>
        <v>8.6717009634952991E-2</v>
      </c>
      <c r="AC433">
        <f t="shared" si="123"/>
        <v>1.0718504828258729E-2</v>
      </c>
      <c r="AD433" t="b">
        <f t="shared" si="124"/>
        <v>1</v>
      </c>
      <c r="AE433" t="b">
        <f>AND(ABS(AA433-(AA432+W433-Z433))&lt;=0.000000000001*(AA432+ABS(W433)+Z433),IF(A433&gt;group!$AJ$65,AA433=0,TRUE))</f>
        <v>1</v>
      </c>
      <c r="AF433" t="b">
        <f t="shared" si="125"/>
        <v>1</v>
      </c>
      <c r="AG433" t="b">
        <f>IF(S433&gt;0,IF(group!$AJ$38&gt;0,ABS(AB433/S433-group!$AJ$38/S2)&lt;=0.000000000001*MAX(ABS(AB433/S433),ABS(group!$AJ$38/S2)),TRUE),AB433=0)</f>
        <v>1</v>
      </c>
    </row>
    <row r="434" spans="1:33" x14ac:dyDescent="0.35">
      <c r="A434">
        <v>432</v>
      </c>
      <c r="B434">
        <f>'REC-21'!U434+'REC-22'!U434</f>
        <v>20.700361089301822</v>
      </c>
      <c r="C434">
        <f>'REC-21'!Y434+'REC-22'!Y434</f>
        <v>2.9532074205865784</v>
      </c>
      <c r="D434">
        <f t="shared" si="108"/>
        <v>23.653568509888402</v>
      </c>
      <c r="E434">
        <f>'REC-21'!T434+'REC-22'!T434</f>
        <v>2.6427270996125096</v>
      </c>
      <c r="F434">
        <f>'OLD-21'!U434+'OLD-22'!U434</f>
        <v>4.6616449136557563</v>
      </c>
      <c r="G434">
        <f>'OLD-21'!Y434+'OLD-22'!Y434</f>
        <v>0.7129759710086363</v>
      </c>
      <c r="H434">
        <f t="shared" si="109"/>
        <v>5.3746208846643926</v>
      </c>
      <c r="I434">
        <f>'OLD-21'!T434+'OLD-22'!T434</f>
        <v>0.66698781226408466</v>
      </c>
      <c r="J434">
        <f>'NEW-21'!U434+'NEW-22'!U434</f>
        <v>10.188748068324957</v>
      </c>
      <c r="K434">
        <f>'NEW-21'!Y434+'NEW-22'!Y434</f>
        <v>1.4213594503931863</v>
      </c>
      <c r="L434">
        <f t="shared" si="110"/>
        <v>11.610107518718143</v>
      </c>
      <c r="M434">
        <f>'NEW-21'!T434+'NEW-22'!T434</f>
        <v>1.3297877817041577</v>
      </c>
      <c r="N434">
        <f>'CUR-21'!U434+'CUR-22'!U434</f>
        <v>12.033763161801584</v>
      </c>
      <c r="O434">
        <f>'CUR-21'!Y434+'CUR-22'!Y434</f>
        <v>1.6747612039397954</v>
      </c>
      <c r="P434">
        <f t="shared" si="111"/>
        <v>13.708524365741379</v>
      </c>
      <c r="Q434">
        <f>'CUR-21'!T434+'CUR-22'!T434</f>
        <v>1.5634241413775769</v>
      </c>
      <c r="R434">
        <f t="shared" si="114"/>
        <v>1.5634241413775769</v>
      </c>
      <c r="S434">
        <f t="shared" si="112"/>
        <v>13.708524365741379</v>
      </c>
      <c r="T434">
        <f t="shared" si="115"/>
        <v>0.9961736780388033</v>
      </c>
      <c r="U434">
        <f t="shared" si="116"/>
        <v>3.8410189363060621E-3</v>
      </c>
      <c r="V434">
        <f t="shared" si="113"/>
        <v>11.977474764047061</v>
      </c>
      <c r="W434">
        <f t="shared" si="117"/>
        <v>0</v>
      </c>
      <c r="X434">
        <f t="shared" si="118"/>
        <v>0</v>
      </c>
      <c r="Y434">
        <f t="shared" si="119"/>
        <v>13.540898905424639</v>
      </c>
      <c r="Z434">
        <f t="shared" si="120"/>
        <v>0</v>
      </c>
      <c r="AA434">
        <f t="shared" si="121"/>
        <v>0</v>
      </c>
      <c r="AB434">
        <f t="shared" si="122"/>
        <v>7.6901183779682331E-2</v>
      </c>
      <c r="AC434">
        <f t="shared" si="123"/>
        <v>9.8158258552706601E-3</v>
      </c>
      <c r="AD434" t="b">
        <f t="shared" si="124"/>
        <v>1</v>
      </c>
      <c r="AE434" t="b">
        <f>AND(ABS(AA434-(AA433+W434-Z434))&lt;=0.000000000001*(AA433+ABS(W434)+Z434),IF(A434&gt;group!$AJ$65,AA434=0,TRUE))</f>
        <v>1</v>
      </c>
      <c r="AF434" t="b">
        <f t="shared" si="125"/>
        <v>1</v>
      </c>
      <c r="AG434" t="b">
        <f>IF(S434&gt;0,IF(group!$AJ$38&gt;0,ABS(AB434/S434-group!$AJ$38/S2)&lt;=0.000000000001*MAX(ABS(AB434/S434),ABS(group!$AJ$38/S2)),TRUE),AB434=0)</f>
        <v>1</v>
      </c>
    </row>
    <row r="435" spans="1:33" x14ac:dyDescent="0.35">
      <c r="A435">
        <v>433</v>
      </c>
      <c r="B435">
        <f>'REC-21'!U435+'REC-22'!U435</f>
        <v>18.346984243764986</v>
      </c>
      <c r="C435">
        <f>'REC-21'!Y435+'REC-22'!Y435</f>
        <v>2.6194222206860873</v>
      </c>
      <c r="D435">
        <f t="shared" si="108"/>
        <v>20.966406464451072</v>
      </c>
      <c r="E435">
        <f>'REC-21'!T435+'REC-22'!T435</f>
        <v>2.405661411803738</v>
      </c>
      <c r="F435">
        <f>'OLD-21'!U435+'OLD-22'!U435</f>
        <v>4.0738353159351153</v>
      </c>
      <c r="G435">
        <f>'OLD-21'!Y435+'OLD-22'!Y435</f>
        <v>0.62165795928620105</v>
      </c>
      <c r="H435">
        <f t="shared" si="109"/>
        <v>4.6954932752213168</v>
      </c>
      <c r="I435">
        <f>'OLD-21'!T435+'OLD-22'!T435</f>
        <v>0.59903328223726482</v>
      </c>
      <c r="J435">
        <f>'NEW-21'!U435+'NEW-22'!U435</f>
        <v>9.0062362566065204</v>
      </c>
      <c r="K435">
        <f>'NEW-21'!Y435+'NEW-22'!Y435</f>
        <v>1.2519080622204029</v>
      </c>
      <c r="L435">
        <f t="shared" si="110"/>
        <v>10.258144318826924</v>
      </c>
      <c r="M435">
        <f>'NEW-21'!T435+'NEW-22'!T435</f>
        <v>1.2077565020968237</v>
      </c>
      <c r="N435">
        <f>'CUR-21'!U435+'CUR-22'!U435</f>
        <v>10.640845367327985</v>
      </c>
      <c r="O435">
        <f>'CUR-21'!Y435+'CUR-22'!Y435</f>
        <v>1.4758480761133939</v>
      </c>
      <c r="P435">
        <f t="shared" si="111"/>
        <v>12.116693443441379</v>
      </c>
      <c r="Q435">
        <f>'CUR-21'!T435+'CUR-22'!T435</f>
        <v>1.4271367516804989</v>
      </c>
      <c r="R435">
        <f t="shared" si="114"/>
        <v>1.4271367516804989</v>
      </c>
      <c r="S435">
        <f t="shared" si="112"/>
        <v>12.116693443441379</v>
      </c>
      <c r="T435">
        <f t="shared" si="115"/>
        <v>0.99617411417568991</v>
      </c>
      <c r="U435">
        <f t="shared" si="116"/>
        <v>3.8405794427573969E-3</v>
      </c>
      <c r="V435">
        <f t="shared" si="113"/>
        <v>10.590857423650998</v>
      </c>
      <c r="W435">
        <f t="shared" si="117"/>
        <v>0</v>
      </c>
      <c r="X435">
        <f t="shared" si="118"/>
        <v>0</v>
      </c>
      <c r="Y435">
        <f t="shared" si="119"/>
        <v>12.017994175331497</v>
      </c>
      <c r="Z435">
        <f t="shared" si="120"/>
        <v>0</v>
      </c>
      <c r="AA435">
        <f t="shared" si="121"/>
        <v>0</v>
      </c>
      <c r="AB435">
        <f t="shared" si="122"/>
        <v>6.7971434739158731E-2</v>
      </c>
      <c r="AC435">
        <f t="shared" si="123"/>
        <v>8.9297490405235991E-3</v>
      </c>
      <c r="AD435" t="b">
        <f t="shared" si="124"/>
        <v>1</v>
      </c>
      <c r="AE435" t="b">
        <f>AND(ABS(AA435-(AA434+W435-Z435))&lt;=0.000000000001*(AA434+ABS(W435)+Z435),IF(A435&gt;group!$AJ$65,AA435=0,TRUE))</f>
        <v>1</v>
      </c>
      <c r="AF435" t="b">
        <f t="shared" si="125"/>
        <v>1</v>
      </c>
      <c r="AG435" t="b">
        <f>IF(S435&gt;0,IF(group!$AJ$38&gt;0,ABS(AB435/S435-group!$AJ$38/S2)&lt;=0.000000000001*MAX(ABS(AB435/S435),ABS(group!$AJ$38/S2)),TRUE),AB435=0)</f>
        <v>1</v>
      </c>
    </row>
    <row r="436" spans="1:33" x14ac:dyDescent="0.35">
      <c r="A436">
        <v>434</v>
      </c>
      <c r="B436">
        <f>'REC-21'!U436+'REC-22'!U436</f>
        <v>16.253892921900601</v>
      </c>
      <c r="C436">
        <f>'REC-21'!Y436+'REC-22'!Y436</f>
        <v>2.3238637526793622</v>
      </c>
      <c r="D436">
        <f t="shared" si="108"/>
        <v>18.577756674579962</v>
      </c>
      <c r="E436">
        <f>'REC-21'!T436+'REC-22'!T436</f>
        <v>2.1393402469281768</v>
      </c>
      <c r="F436">
        <f>'OLD-21'!U436+'OLD-22'!U436</f>
        <v>3.5582753795973727</v>
      </c>
      <c r="G436">
        <f>'OLD-21'!Y436+'OLD-22'!Y436</f>
        <v>0.54195166468833966</v>
      </c>
      <c r="H436">
        <f t="shared" si="109"/>
        <v>4.1002270442857123</v>
      </c>
      <c r="I436">
        <f>'OLD-21'!T436+'OLD-22'!T436</f>
        <v>0.52534461680084155</v>
      </c>
      <c r="J436">
        <f>'NEW-21'!U436+'NEW-22'!U436</f>
        <v>7.957018243531107</v>
      </c>
      <c r="K436">
        <f>'NEW-21'!Y436+'NEW-22'!Y436</f>
        <v>1.1023143817676595</v>
      </c>
      <c r="L436">
        <f t="shared" si="110"/>
        <v>9.0593326252987669</v>
      </c>
      <c r="M436">
        <f>'NEW-21'!T436+'NEW-22'!T436</f>
        <v>1.0714822120791978</v>
      </c>
      <c r="N436">
        <f>'CUR-21'!U436+'CUR-22'!U436</f>
        <v>9.4046863581202853</v>
      </c>
      <c r="O436">
        <f>'CUR-21'!Y436+'CUR-22'!Y436</f>
        <v>1.3001644305406079</v>
      </c>
      <c r="P436">
        <f t="shared" si="111"/>
        <v>10.704850788660893</v>
      </c>
      <c r="Q436">
        <f>'CUR-21'!T436+'CUR-22'!T436</f>
        <v>1.2663551968308091</v>
      </c>
      <c r="R436">
        <f t="shared" si="114"/>
        <v>1.2663551968308091</v>
      </c>
      <c r="S436">
        <f t="shared" si="112"/>
        <v>10.704850788660893</v>
      </c>
      <c r="T436">
        <f t="shared" si="115"/>
        <v>0.99617454881359235</v>
      </c>
      <c r="U436">
        <f t="shared" si="116"/>
        <v>3.8401414601121342E-3</v>
      </c>
      <c r="V436">
        <f t="shared" si="113"/>
        <v>9.3603096344163106</v>
      </c>
      <c r="W436">
        <f t="shared" si="117"/>
        <v>0</v>
      </c>
      <c r="X436">
        <f t="shared" si="118"/>
        <v>0</v>
      </c>
      <c r="Y436">
        <f t="shared" si="119"/>
        <v>10.626664831247119</v>
      </c>
      <c r="Z436">
        <f t="shared" si="120"/>
        <v>0</v>
      </c>
      <c r="AA436">
        <f t="shared" si="121"/>
        <v>0</v>
      </c>
      <c r="AB436">
        <f t="shared" si="122"/>
        <v>6.0051372114869342E-2</v>
      </c>
      <c r="AC436">
        <f t="shared" si="123"/>
        <v>7.9200626242893896E-3</v>
      </c>
      <c r="AD436" t="b">
        <f t="shared" si="124"/>
        <v>1</v>
      </c>
      <c r="AE436" t="b">
        <f>AND(ABS(AA436-(AA435+W436-Z436))&lt;=0.000000000001*(AA435+ABS(W436)+Z436),IF(A436&gt;group!$AJ$65,AA436=0,TRUE))</f>
        <v>1</v>
      </c>
      <c r="AF436" t="b">
        <f t="shared" si="125"/>
        <v>1</v>
      </c>
      <c r="AG436" t="b">
        <f>IF(S436&gt;0,IF(group!$AJ$38&gt;0,ABS(AB436/S436-group!$AJ$38/S2)&lt;=0.000000000001*MAX(ABS(AB436/S436),ABS(group!$AJ$38/S2)),TRUE),AB436=0)</f>
        <v>1</v>
      </c>
    </row>
    <row r="437" spans="1:33" x14ac:dyDescent="0.35">
      <c r="A437">
        <v>435</v>
      </c>
      <c r="B437">
        <f>'REC-21'!U437+'REC-22'!U437</f>
        <v>14.392188761744153</v>
      </c>
      <c r="C437">
        <f>'REC-21'!Y437+'REC-22'!Y437</f>
        <v>2.0622639907188907</v>
      </c>
      <c r="D437">
        <f t="shared" si="108"/>
        <v>16.454452752463045</v>
      </c>
      <c r="E437">
        <f>'REC-21'!T437+'REC-22'!T437</f>
        <v>1.9025854643408908</v>
      </c>
      <c r="F437">
        <f>'OLD-21'!U437+'OLD-22'!U437</f>
        <v>3.1060609958314802</v>
      </c>
      <c r="G437">
        <f>'OLD-21'!Y437+'OLD-22'!Y437</f>
        <v>0.47241816611986154</v>
      </c>
      <c r="H437">
        <f t="shared" si="109"/>
        <v>3.5784791619513419</v>
      </c>
      <c r="I437">
        <f>'OLD-21'!T437+'OLD-22'!T437</f>
        <v>0.46073721911251198</v>
      </c>
      <c r="J437">
        <f>'NEW-21'!U437+'NEW-22'!U437</f>
        <v>7.0260231566393143</v>
      </c>
      <c r="K437">
        <f>'NEW-21'!Y437+'NEW-22'!Y437</f>
        <v>0.97032130406357053</v>
      </c>
      <c r="L437">
        <f t="shared" si="110"/>
        <v>7.9963444607028844</v>
      </c>
      <c r="M437">
        <f>'NEW-21'!T437+'NEW-22'!T437</f>
        <v>0.9506152473698114</v>
      </c>
      <c r="N437">
        <f>'CUR-21'!U437+'CUR-22'!U437</f>
        <v>8.3075945734155123</v>
      </c>
      <c r="O437">
        <f>'CUR-21'!Y437+'CUR-22'!Y437</f>
        <v>1.1450765774730418</v>
      </c>
      <c r="P437">
        <f t="shared" si="111"/>
        <v>9.4526711508885537</v>
      </c>
      <c r="Q437">
        <f>'CUR-21'!T437+'CUR-22'!T437</f>
        <v>1.1237187070388974</v>
      </c>
      <c r="R437">
        <f t="shared" si="114"/>
        <v>1.1237187070388974</v>
      </c>
      <c r="S437">
        <f t="shared" si="112"/>
        <v>9.4526711508885537</v>
      </c>
      <c r="T437">
        <f t="shared" si="115"/>
        <v>0.99617498194735499</v>
      </c>
      <c r="U437">
        <f t="shared" si="116"/>
        <v>3.8397049935621208E-3</v>
      </c>
      <c r="V437">
        <f t="shared" si="113"/>
        <v>8.2682170066911933</v>
      </c>
      <c r="W437">
        <f t="shared" si="117"/>
        <v>0</v>
      </c>
      <c r="X437">
        <f t="shared" si="118"/>
        <v>0</v>
      </c>
      <c r="Y437">
        <f t="shared" si="119"/>
        <v>9.3919357137300903</v>
      </c>
      <c r="Z437">
        <f t="shared" si="120"/>
        <v>0</v>
      </c>
      <c r="AA437">
        <f t="shared" si="121"/>
        <v>0</v>
      </c>
      <c r="AB437">
        <f t="shared" si="122"/>
        <v>5.3026976645277231E-2</v>
      </c>
      <c r="AC437">
        <f t="shared" si="123"/>
        <v>7.024395469592111E-3</v>
      </c>
      <c r="AD437" t="b">
        <f t="shared" si="124"/>
        <v>1</v>
      </c>
      <c r="AE437" t="b">
        <f>AND(ABS(AA437-(AA436+W437-Z437))&lt;=0.000000000001*(AA436+ABS(W437)+Z437),IF(A437&gt;group!$AJ$65,AA437=0,TRUE))</f>
        <v>1</v>
      </c>
      <c r="AF437" t="b">
        <f t="shared" si="125"/>
        <v>1</v>
      </c>
      <c r="AG437" t="b">
        <f>IF(S437&gt;0,IF(group!$AJ$38&gt;0,ABS(AB437/S437-group!$AJ$38/S2)&lt;=0.000000000001*MAX(ABS(AB437/S437),ABS(group!$AJ$38/S2)),TRUE),AB437=0)</f>
        <v>1</v>
      </c>
    </row>
    <row r="438" spans="1:33" x14ac:dyDescent="0.35">
      <c r="A438">
        <v>436</v>
      </c>
      <c r="B438">
        <f>'REC-21'!U438+'REC-22'!U438</f>
        <v>12.736192779370722</v>
      </c>
      <c r="C438">
        <f>'REC-21'!Y438+'REC-22'!Y438</f>
        <v>1.8308323026962532</v>
      </c>
      <c r="D438">
        <f t="shared" si="108"/>
        <v>14.567025082066975</v>
      </c>
      <c r="E438">
        <f>'REC-21'!T438+'REC-22'!T438</f>
        <v>1.6921035088283811</v>
      </c>
      <c r="F438">
        <f>'OLD-21'!U438+'OLD-22'!U438</f>
        <v>2.7093878591415295</v>
      </c>
      <c r="G438">
        <f>'OLD-21'!Y438+'OLD-22'!Y438</f>
        <v>0.41179685011885608</v>
      </c>
      <c r="H438">
        <f t="shared" si="109"/>
        <v>3.1211847092603855</v>
      </c>
      <c r="I438">
        <f>'OLD-21'!T438+'OLD-22'!T438</f>
        <v>0.40408942723626784</v>
      </c>
      <c r="J438">
        <f>'NEW-21'!U438+'NEW-22'!U438</f>
        <v>6.1998881975875033</v>
      </c>
      <c r="K438">
        <f>'NEW-21'!Y438+'NEW-22'!Y438</f>
        <v>0.85392830133869946</v>
      </c>
      <c r="L438">
        <f t="shared" si="110"/>
        <v>7.0538164989262029</v>
      </c>
      <c r="M438">
        <f>'NEW-21'!T438+'NEW-22'!T438</f>
        <v>0.84340944995448142</v>
      </c>
      <c r="N438">
        <f>'CUR-21'!U438+'CUR-22'!U438</f>
        <v>7.3338791938426633</v>
      </c>
      <c r="O438">
        <f>'CUR-21'!Y438+'CUR-22'!Y438</f>
        <v>1.0082494427823976</v>
      </c>
      <c r="P438">
        <f t="shared" si="111"/>
        <v>8.3421286366250609</v>
      </c>
      <c r="Q438">
        <f>'CUR-21'!T438+'CUR-22'!T438</f>
        <v>0.9971752876748845</v>
      </c>
      <c r="R438">
        <f t="shared" si="114"/>
        <v>0.9971752876748845</v>
      </c>
      <c r="S438">
        <f t="shared" si="112"/>
        <v>8.3421286366250609</v>
      </c>
      <c r="T438">
        <f t="shared" si="115"/>
        <v>0.99617541357201123</v>
      </c>
      <c r="U438">
        <f t="shared" si="116"/>
        <v>3.8392700481080233E-3</v>
      </c>
      <c r="V438">
        <f t="shared" si="113"/>
        <v>7.2989572117066732</v>
      </c>
      <c r="W438">
        <f t="shared" si="117"/>
        <v>0</v>
      </c>
      <c r="X438">
        <f t="shared" si="118"/>
        <v>0</v>
      </c>
      <c r="Y438">
        <f t="shared" si="119"/>
        <v>8.2961324993815584</v>
      </c>
      <c r="Z438">
        <f t="shared" si="120"/>
        <v>0</v>
      </c>
      <c r="AA438">
        <f t="shared" si="121"/>
        <v>0</v>
      </c>
      <c r="AB438">
        <f t="shared" si="122"/>
        <v>4.6797127851489234E-2</v>
      </c>
      <c r="AC438">
        <f t="shared" si="123"/>
        <v>6.2298487937879968E-3</v>
      </c>
      <c r="AD438" t="b">
        <f t="shared" si="124"/>
        <v>1</v>
      </c>
      <c r="AE438" t="b">
        <f>AND(ABS(AA438-(AA437+W438-Z438))&lt;=0.000000000001*(AA437+ABS(W438)+Z438),IF(A438&gt;group!$AJ$65,AA438=0,TRUE))</f>
        <v>1</v>
      </c>
      <c r="AF438" t="b">
        <f t="shared" si="125"/>
        <v>1</v>
      </c>
      <c r="AG438" t="b">
        <f>IF(S438&gt;0,IF(group!$AJ$38&gt;0,ABS(AB438/S438-group!$AJ$38/S2)&lt;=0.000000000001*MAX(ABS(AB438/S438),ABS(group!$AJ$38/S2)),TRUE),AB438=0)</f>
        <v>1</v>
      </c>
    </row>
    <row r="439" spans="1:33" x14ac:dyDescent="0.35">
      <c r="A439">
        <v>437</v>
      </c>
      <c r="B439">
        <f>'REC-21'!U439+'REC-22'!U439</f>
        <v>11.263085241602742</v>
      </c>
      <c r="C439">
        <f>'REC-21'!Y439+'REC-22'!Y439</f>
        <v>1.626201809459519</v>
      </c>
      <c r="D439">
        <f t="shared" si="108"/>
        <v>12.889287051062261</v>
      </c>
      <c r="E439">
        <f>'REC-21'!T439+'REC-22'!T439</f>
        <v>1.5049692078100012</v>
      </c>
      <c r="F439">
        <f>'OLD-21'!U439+'OLD-22'!U439</f>
        <v>2.3614152513563509</v>
      </c>
      <c r="G439">
        <f>'OLD-21'!Y439+'OLD-22'!Y439</f>
        <v>0.35898325038110918</v>
      </c>
      <c r="H439">
        <f t="shared" si="109"/>
        <v>2.7203985017374599</v>
      </c>
      <c r="I439">
        <f>'OLD-21'!T439+'OLD-22'!T439</f>
        <v>0.354418495609234</v>
      </c>
      <c r="J439">
        <f>'NEW-21'!U439+'NEW-22'!U439</f>
        <v>5.4667645001220517</v>
      </c>
      <c r="K439">
        <f>'NEW-21'!Y439+'NEW-22'!Y439</f>
        <v>0.75136216945377354</v>
      </c>
      <c r="L439">
        <f t="shared" si="110"/>
        <v>6.2181266695758257</v>
      </c>
      <c r="M439">
        <f>'NEW-21'!T439+'NEW-22'!T439</f>
        <v>0.74831712122593796</v>
      </c>
      <c r="N439">
        <f>'CUR-21'!U439+'CUR-22'!U439</f>
        <v>6.4696233158877048</v>
      </c>
      <c r="O439">
        <f>'CUR-21'!Y439+'CUR-22'!Y439</f>
        <v>0.88761262226473936</v>
      </c>
      <c r="P439">
        <f t="shared" si="111"/>
        <v>7.3572359381524439</v>
      </c>
      <c r="Q439">
        <f>'CUR-21'!T439+'CUR-22'!T439</f>
        <v>0.88490556893840067</v>
      </c>
      <c r="R439">
        <f t="shared" si="114"/>
        <v>0.88490556893840067</v>
      </c>
      <c r="S439">
        <f t="shared" si="112"/>
        <v>7.3572359381524439</v>
      </c>
      <c r="T439">
        <f t="shared" si="115"/>
        <v>0.99617584368277989</v>
      </c>
      <c r="U439">
        <f t="shared" si="116"/>
        <v>3.8388366285639908E-3</v>
      </c>
      <c r="V439">
        <f t="shared" si="113"/>
        <v>6.4386741391520328</v>
      </c>
      <c r="W439">
        <f t="shared" si="117"/>
        <v>0</v>
      </c>
      <c r="X439">
        <f t="shared" si="118"/>
        <v>0</v>
      </c>
      <c r="Y439">
        <f t="shared" si="119"/>
        <v>7.323579708090433</v>
      </c>
      <c r="Z439">
        <f t="shared" si="120"/>
        <v>0</v>
      </c>
      <c r="AA439">
        <f t="shared" si="121"/>
        <v>0</v>
      </c>
      <c r="AB439">
        <f t="shared" si="122"/>
        <v>4.1272141179853852E-2</v>
      </c>
      <c r="AC439">
        <f t="shared" si="123"/>
        <v>5.5249866716353818E-3</v>
      </c>
      <c r="AD439" t="b">
        <f t="shared" si="124"/>
        <v>1</v>
      </c>
      <c r="AE439" t="b">
        <f>AND(ABS(AA439-(AA438+W439-Z439))&lt;=0.000000000001*(AA438+ABS(W439)+Z439),IF(A439&gt;group!$AJ$65,AA439=0,TRUE))</f>
        <v>1</v>
      </c>
      <c r="AF439" t="b">
        <f t="shared" si="125"/>
        <v>1</v>
      </c>
      <c r="AG439" t="b">
        <f>IF(S439&gt;0,IF(group!$AJ$38&gt;0,ABS(AB439/S439-group!$AJ$38/S2)&lt;=0.000000000001*MAX(ABS(AB439/S439),ABS(group!$AJ$38/S2)),TRUE),AB439=0)</f>
        <v>1</v>
      </c>
    </row>
    <row r="440" spans="1:33" x14ac:dyDescent="0.35">
      <c r="A440">
        <v>438</v>
      </c>
      <c r="B440">
        <f>'REC-21'!U440+'REC-22'!U440</f>
        <v>9.9525860206516974</v>
      </c>
      <c r="C440">
        <f>'REC-21'!Y440+'REC-22'!Y440</f>
        <v>1.4453818053479757</v>
      </c>
      <c r="D440">
        <f t="shared" si="108"/>
        <v>11.397967825999674</v>
      </c>
      <c r="E440">
        <f>'REC-21'!T440+'REC-22'!T440</f>
        <v>1.3385843680339911</v>
      </c>
      <c r="F440">
        <f>'OLD-21'!U440+'OLD-22'!U440</f>
        <v>2.0561467523912258</v>
      </c>
      <c r="G440">
        <f>'OLD-21'!Y440+'OLD-22'!Y440</f>
        <v>0.31300965228471789</v>
      </c>
      <c r="H440">
        <f t="shared" si="109"/>
        <v>2.3691564046759437</v>
      </c>
      <c r="I440">
        <f>'OLD-21'!T440+'OLD-22'!T440</f>
        <v>0.31086333415169615</v>
      </c>
      <c r="J440">
        <f>'NEW-21'!U440+'NEW-22'!U440</f>
        <v>4.8161451288257577</v>
      </c>
      <c r="K440">
        <f>'NEW-21'!Y440+'NEW-22'!Y440</f>
        <v>0.66105112251456732</v>
      </c>
      <c r="L440">
        <f t="shared" si="110"/>
        <v>5.4771962513403247</v>
      </c>
      <c r="M440">
        <f>'NEW-21'!T440+'NEW-22'!T440</f>
        <v>0.66396639083890818</v>
      </c>
      <c r="N440">
        <f>'CUR-21'!U440+'CUR-22'!U440</f>
        <v>5.7024829169814542</v>
      </c>
      <c r="O440">
        <f>'CUR-21'!Y440+'CUR-22'!Y440</f>
        <v>0.78133030779431656</v>
      </c>
      <c r="P440">
        <f t="shared" si="111"/>
        <v>6.4838132247757709</v>
      </c>
      <c r="Q440">
        <f>'CUR-21'!T440+'CUR-22'!T440</f>
        <v>0.78529635804803322</v>
      </c>
      <c r="R440">
        <f t="shared" si="114"/>
        <v>0.78529635804803322</v>
      </c>
      <c r="S440">
        <f t="shared" si="112"/>
        <v>6.4838132247757709</v>
      </c>
      <c r="T440">
        <f t="shared" si="115"/>
        <v>0.99617627227506278</v>
      </c>
      <c r="U440">
        <f t="shared" si="116"/>
        <v>3.8384047395594312E-3</v>
      </c>
      <c r="V440">
        <f t="shared" si="113"/>
        <v>5.6750777331735085</v>
      </c>
      <c r="W440">
        <f t="shared" si="117"/>
        <v>0</v>
      </c>
      <c r="X440">
        <f t="shared" si="118"/>
        <v>0</v>
      </c>
      <c r="Y440">
        <f t="shared" si="119"/>
        <v>6.4603740912215422</v>
      </c>
      <c r="Z440">
        <f t="shared" si="120"/>
        <v>0</v>
      </c>
      <c r="AA440">
        <f t="shared" si="121"/>
        <v>0</v>
      </c>
      <c r="AB440">
        <f t="shared" si="122"/>
        <v>3.6372471543157994E-2</v>
      </c>
      <c r="AC440">
        <f t="shared" si="123"/>
        <v>4.8996696366958581E-3</v>
      </c>
      <c r="AD440" t="b">
        <f t="shared" si="124"/>
        <v>1</v>
      </c>
      <c r="AE440" t="b">
        <f>AND(ABS(AA440-(AA439+W440-Z440))&lt;=0.000000000001*(AA439+ABS(W440)+Z440),IF(A440&gt;group!$AJ$65,AA440=0,TRUE))</f>
        <v>1</v>
      </c>
      <c r="AF440" t="b">
        <f t="shared" si="125"/>
        <v>1</v>
      </c>
      <c r="AG440" t="b">
        <f>IF(S440&gt;0,IF(group!$AJ$38&gt;0,ABS(AB440/S440-group!$AJ$38/S2)&lt;=0.000000000001*MAX(ABS(AB440/S440),ABS(group!$AJ$38/S2)),TRUE),AB440=0)</f>
        <v>1</v>
      </c>
    </row>
    <row r="441" spans="1:33" x14ac:dyDescent="0.35">
      <c r="A441">
        <v>439</v>
      </c>
      <c r="B441">
        <f>'REC-21'!U441+'REC-22'!U441</f>
        <v>8.7866708538851892</v>
      </c>
      <c r="C441">
        <f>'REC-21'!Y441+'REC-22'!Y441</f>
        <v>1.2857155505809335</v>
      </c>
      <c r="D441">
        <f t="shared" si="108"/>
        <v>10.072386404466123</v>
      </c>
      <c r="E441">
        <f>'REC-21'!T441+'REC-22'!T441</f>
        <v>1.1906410522722182</v>
      </c>
      <c r="F441">
        <f>'OLD-21'!U441+'OLD-22'!U441</f>
        <v>1.788325766049409</v>
      </c>
      <c r="G441">
        <f>'OLD-21'!Y441+'OLD-22'!Y441</f>
        <v>0.27302811578835307</v>
      </c>
      <c r="H441">
        <f t="shared" si="109"/>
        <v>2.0613538818377619</v>
      </c>
      <c r="I441">
        <f>'OLD-21'!T441+'OLD-22'!T441</f>
        <v>0.27266940051727445</v>
      </c>
      <c r="J441">
        <f>'NEW-21'!U441+'NEW-22'!U441</f>
        <v>4.2387126836903617</v>
      </c>
      <c r="K441">
        <f>'NEW-21'!Y441+'NEW-22'!Y441</f>
        <v>0.58160185073490955</v>
      </c>
      <c r="L441">
        <f t="shared" si="110"/>
        <v>4.8203145344252709</v>
      </c>
      <c r="M441">
        <f>'NEW-21'!T441+'NEW-22'!T441</f>
        <v>0.58914117633612151</v>
      </c>
      <c r="N441">
        <f>'CUR-21'!U441+'CUR-22'!U441</f>
        <v>5.0215086686863488</v>
      </c>
      <c r="O441">
        <f>'CUR-21'!Y441+'CUR-22'!Y441</f>
        <v>0.68777464195237459</v>
      </c>
      <c r="P441">
        <f t="shared" si="111"/>
        <v>5.7092833106387237</v>
      </c>
      <c r="Q441">
        <f>'CUR-21'!T441+'CUR-22'!T441</f>
        <v>0.69691720856658512</v>
      </c>
      <c r="R441">
        <f t="shared" si="114"/>
        <v>0.69691720856658512</v>
      </c>
      <c r="S441">
        <f t="shared" si="112"/>
        <v>5.7092833106387237</v>
      </c>
      <c r="T441">
        <f t="shared" si="115"/>
        <v>0.99617669934444431</v>
      </c>
      <c r="U441">
        <f t="shared" si="116"/>
        <v>3.8379743855398996E-3</v>
      </c>
      <c r="V441">
        <f t="shared" si="113"/>
        <v>4.9972665771874709</v>
      </c>
      <c r="W441">
        <f t="shared" si="117"/>
        <v>0</v>
      </c>
      <c r="X441">
        <f t="shared" si="118"/>
        <v>0</v>
      </c>
      <c r="Y441">
        <f t="shared" si="119"/>
        <v>5.6941837857540563</v>
      </c>
      <c r="Z441">
        <f t="shared" si="120"/>
        <v>0</v>
      </c>
      <c r="AA441">
        <f t="shared" si="121"/>
        <v>0</v>
      </c>
      <c r="AB441">
        <f t="shared" si="122"/>
        <v>3.2027564266429859E-2</v>
      </c>
      <c r="AC441">
        <f t="shared" si="123"/>
        <v>4.3449072767281355E-3</v>
      </c>
      <c r="AD441" t="b">
        <f t="shared" si="124"/>
        <v>1</v>
      </c>
      <c r="AE441" t="b">
        <f>AND(ABS(AA441-(AA440+W441-Z441))&lt;=0.000000000001*(AA440+ABS(W441)+Z441),IF(A441&gt;group!$AJ$65,AA441=0,TRUE))</f>
        <v>1</v>
      </c>
      <c r="AF441" t="b">
        <f t="shared" si="125"/>
        <v>1</v>
      </c>
      <c r="AG441" t="b">
        <f>IF(S441&gt;0,IF(group!$AJ$38&gt;0,ABS(AB441/S441-group!$AJ$38/S2)&lt;=0.000000000001*MAX(ABS(AB441/S441),ABS(group!$AJ$38/S2)),TRUE),AB441=0)</f>
        <v>1</v>
      </c>
    </row>
    <row r="442" spans="1:33" x14ac:dyDescent="0.35">
      <c r="A442">
        <v>440</v>
      </c>
      <c r="B442">
        <f>'REC-21'!U442+'REC-22'!U442</f>
        <v>7.7493194528276685</v>
      </c>
      <c r="C442">
        <f>'REC-21'!Y442+'REC-22'!Y442</f>
        <v>1.1448428250610718</v>
      </c>
      <c r="D442">
        <f t="shared" si="108"/>
        <v>8.894162277888741</v>
      </c>
      <c r="E442">
        <f>'REC-21'!T442+'REC-22'!T442</f>
        <v>1.0590890034914175</v>
      </c>
      <c r="F442">
        <f>'OLD-21'!U442+'OLD-22'!U442</f>
        <v>1.5533440138391594</v>
      </c>
      <c r="G442">
        <f>'OLD-21'!Y442+'OLD-22'!Y442</f>
        <v>0.23829561377286254</v>
      </c>
      <c r="H442">
        <f t="shared" si="109"/>
        <v>1.7916396276120219</v>
      </c>
      <c r="I442">
        <f>'OLD-21'!T442+'OLD-22'!T442</f>
        <v>0.23917547564618932</v>
      </c>
      <c r="J442">
        <f>'NEW-21'!U442+'NEW-22'!U442</f>
        <v>3.7262042671201674</v>
      </c>
      <c r="K442">
        <f>'NEW-21'!Y442+'NEW-22'!Y442</f>
        <v>0.51177920109421859</v>
      </c>
      <c r="L442">
        <f t="shared" si="110"/>
        <v>4.2379834682143862</v>
      </c>
      <c r="M442">
        <f>'NEW-21'!T442+'NEW-22'!T442</f>
        <v>0.5227634356216091</v>
      </c>
      <c r="N442">
        <f>'CUR-21'!U442+'CUR-22'!U442</f>
        <v>4.4169879925219098</v>
      </c>
      <c r="O442">
        <f>'CUR-21'!Y442+'CUR-22'!Y442</f>
        <v>0.60550210876133348</v>
      </c>
      <c r="P442">
        <f t="shared" si="111"/>
        <v>5.0224901012832435</v>
      </c>
      <c r="Q442">
        <f>'CUR-21'!T442+'CUR-22'!T442</f>
        <v>0.61849966130871481</v>
      </c>
      <c r="R442">
        <f t="shared" si="114"/>
        <v>0.61849966130871481</v>
      </c>
      <c r="S442">
        <f t="shared" si="112"/>
        <v>5.0224901012832435</v>
      </c>
      <c r="T442">
        <f t="shared" si="115"/>
        <v>0.9961771248866842</v>
      </c>
      <c r="U442">
        <f t="shared" si="116"/>
        <v>3.8375455707744255E-3</v>
      </c>
      <c r="V442">
        <f t="shared" si="113"/>
        <v>4.3955706334622402</v>
      </c>
      <c r="W442">
        <f t="shared" si="117"/>
        <v>0</v>
      </c>
      <c r="X442">
        <f t="shared" si="118"/>
        <v>0</v>
      </c>
      <c r="Y442">
        <f t="shared" si="119"/>
        <v>5.0140702947709546</v>
      </c>
      <c r="Z442">
        <f t="shared" si="120"/>
        <v>0</v>
      </c>
      <c r="AA442">
        <f t="shared" si="121"/>
        <v>0</v>
      </c>
      <c r="AB442">
        <f t="shared" si="122"/>
        <v>2.8174836620318451E-2</v>
      </c>
      <c r="AC442">
        <f t="shared" si="123"/>
        <v>3.8527276461114077E-3</v>
      </c>
      <c r="AD442" t="b">
        <f t="shared" si="124"/>
        <v>1</v>
      </c>
      <c r="AE442" t="b">
        <f>AND(ABS(AA442-(AA441+W442-Z442))&lt;=0.000000000001*(AA441+ABS(W442)+Z442),IF(A442&gt;group!$AJ$65,AA442=0,TRUE))</f>
        <v>1</v>
      </c>
      <c r="AF442" t="b">
        <f t="shared" si="125"/>
        <v>1</v>
      </c>
      <c r="AG442" t="b">
        <f>IF(S442&gt;0,IF(group!$AJ$38&gt;0,ABS(AB442/S442-group!$AJ$38/S2)&lt;=0.000000000001*MAX(ABS(AB442/S442),ABS(group!$AJ$38/S2)),TRUE),AB442=0)</f>
        <v>1</v>
      </c>
    </row>
    <row r="443" spans="1:33" x14ac:dyDescent="0.35">
      <c r="A443">
        <v>441</v>
      </c>
      <c r="B443">
        <f>'REC-21'!U443+'REC-22'!U443</f>
        <v>6.8262918666738912</v>
      </c>
      <c r="C443">
        <f>'REC-21'!Y443+'REC-22'!Y443</f>
        <v>1.0191949770353819</v>
      </c>
      <c r="D443">
        <f t="shared" si="108"/>
        <v>7.8454868437092733</v>
      </c>
      <c r="E443">
        <f>'REC-21'!T443+'REC-22'!T443</f>
        <v>0.94210674503633041</v>
      </c>
      <c r="F443">
        <f>'OLD-21'!U443+'OLD-22'!U443</f>
        <v>1.347161381109407</v>
      </c>
      <c r="G443">
        <f>'OLD-21'!Y443+'OLD-22'!Y443</f>
        <v>0.2079184953486076</v>
      </c>
      <c r="H443">
        <f t="shared" si="109"/>
        <v>1.5550798764580145</v>
      </c>
      <c r="I443">
        <f>'OLD-21'!T443+'OLD-22'!T443</f>
        <v>0.20980208678700188</v>
      </c>
      <c r="J443">
        <f>'NEW-21'!U443+'NEW-22'!U443</f>
        <v>3.2712918278157526</v>
      </c>
      <c r="K443">
        <f>'NEW-21'!Y443+'NEW-22'!Y443</f>
        <v>0.44991609919486469</v>
      </c>
      <c r="L443">
        <f t="shared" si="110"/>
        <v>3.7212079270106173</v>
      </c>
      <c r="M443">
        <f>'NEW-21'!T443+'NEW-22'!T443</f>
        <v>0.46387744879437326</v>
      </c>
      <c r="N443">
        <f>'CUR-21'!U443+'CUR-22'!U443</f>
        <v>3.8803050512430999</v>
      </c>
      <c r="O443">
        <f>'CUR-21'!Y443+'CUR-22'!Y443</f>
        <v>0.53266050842680368</v>
      </c>
      <c r="P443">
        <f t="shared" si="111"/>
        <v>4.4129655596699031</v>
      </c>
      <c r="Q443">
        <f>'CUR-21'!T443+'CUR-22'!T443</f>
        <v>0.54891885103502613</v>
      </c>
      <c r="R443">
        <f t="shared" si="114"/>
        <v>0.54891885103502613</v>
      </c>
      <c r="S443">
        <f t="shared" si="112"/>
        <v>4.4129655596699031</v>
      </c>
      <c r="T443">
        <f t="shared" si="115"/>
        <v>0.99617754889771826</v>
      </c>
      <c r="U443">
        <f t="shared" si="116"/>
        <v>3.8371182993546249E-3</v>
      </c>
      <c r="V443">
        <f t="shared" si="113"/>
        <v>3.8614118403728104</v>
      </c>
      <c r="W443">
        <f t="shared" si="117"/>
        <v>0</v>
      </c>
      <c r="X443">
        <f t="shared" si="118"/>
        <v>0</v>
      </c>
      <c r="Y443">
        <f t="shared" si="119"/>
        <v>4.4103306914078368</v>
      </c>
      <c r="Z443">
        <f t="shared" si="120"/>
        <v>0</v>
      </c>
      <c r="AA443">
        <f t="shared" si="121"/>
        <v>0</v>
      </c>
      <c r="AB443">
        <f t="shared" si="122"/>
        <v>2.4755565694997445E-2</v>
      </c>
      <c r="AC443">
        <f t="shared" si="123"/>
        <v>3.4192709253210059E-3</v>
      </c>
      <c r="AD443" t="b">
        <f t="shared" si="124"/>
        <v>1</v>
      </c>
      <c r="AE443" t="b">
        <f>AND(ABS(AA443-(AA442+W443-Z443))&lt;=0.000000000001*(AA442+ABS(W443)+Z443),IF(A443&gt;group!$AJ$65,AA443=0,TRUE))</f>
        <v>1</v>
      </c>
      <c r="AF443" t="b">
        <f t="shared" si="125"/>
        <v>1</v>
      </c>
      <c r="AG443" t="b">
        <f>IF(S443&gt;0,IF(group!$AJ$38&gt;0,ABS(AB443/S443-group!$AJ$38/S2)&lt;=0.000000000001*MAX(ABS(AB443/S443),ABS(group!$AJ$38/S2)),TRUE),AB443=0)</f>
        <v>1</v>
      </c>
    </row>
    <row r="444" spans="1:33" x14ac:dyDescent="0.35">
      <c r="A444">
        <v>442</v>
      </c>
      <c r="B444">
        <f>'REC-21'!U444+'REC-22'!U444</f>
        <v>6.0055283992707285</v>
      </c>
      <c r="C444">
        <f>'REC-21'!Y444+'REC-22'!Y444</f>
        <v>0.90862334820602497</v>
      </c>
      <c r="D444">
        <f t="shared" si="108"/>
        <v>6.9141517474767538</v>
      </c>
      <c r="E444">
        <f>'REC-21'!T444+'REC-22'!T444</f>
        <v>0.83748696744098083</v>
      </c>
      <c r="F444">
        <f>'OLD-21'!U444+'OLD-22'!U444</f>
        <v>1.1663274674159729</v>
      </c>
      <c r="G444">
        <f>'OLD-21'!Y444+'OLD-22'!Y444</f>
        <v>0.18161376734469706</v>
      </c>
      <c r="H444">
        <f t="shared" si="109"/>
        <v>1.3479412347606701</v>
      </c>
      <c r="I444">
        <f>'OLD-21'!T444+'OLD-22'!T444</f>
        <v>0.18395110000460166</v>
      </c>
      <c r="J444">
        <f>'NEW-21'!U444+'NEW-22'!U444</f>
        <v>2.8677079614648235</v>
      </c>
      <c r="K444">
        <f>'NEW-21'!Y444+'NEW-22'!Y444</f>
        <v>0.3957064348019127</v>
      </c>
      <c r="L444">
        <f t="shared" si="110"/>
        <v>3.2634143962667364</v>
      </c>
      <c r="M444">
        <f>'NEW-21'!T444+'NEW-22'!T444</f>
        <v>0.41140791034348295</v>
      </c>
      <c r="N444">
        <f>'CUR-21'!U444+'CUR-22'!U444</f>
        <v>3.4040491563596627</v>
      </c>
      <c r="O444">
        <f>'CUR-21'!Y444+'CUR-22'!Y444</f>
        <v>0.46877909498865872</v>
      </c>
      <c r="P444">
        <f t="shared" si="111"/>
        <v>3.8728282513483214</v>
      </c>
      <c r="Q444">
        <f>'CUR-21'!T444+'CUR-22'!T444</f>
        <v>0.48694922235105026</v>
      </c>
      <c r="R444">
        <f t="shared" si="114"/>
        <v>0.48694922235105026</v>
      </c>
      <c r="S444">
        <f t="shared" si="112"/>
        <v>3.8728282513483214</v>
      </c>
      <c r="T444">
        <f t="shared" si="115"/>
        <v>0.9961779713736556</v>
      </c>
      <c r="U444">
        <f t="shared" si="116"/>
        <v>3.8366925751973646E-3</v>
      </c>
      <c r="V444">
        <f t="shared" si="113"/>
        <v>3.3874093936936052</v>
      </c>
      <c r="W444">
        <f t="shared" si="117"/>
        <v>0</v>
      </c>
      <c r="X444">
        <f t="shared" si="118"/>
        <v>0</v>
      </c>
      <c r="Y444">
        <f t="shared" si="119"/>
        <v>3.8743586160446553</v>
      </c>
      <c r="Z444">
        <f t="shared" si="120"/>
        <v>0</v>
      </c>
      <c r="AA444">
        <f t="shared" si="121"/>
        <v>0</v>
      </c>
      <c r="AB444">
        <f t="shared" si="122"/>
        <v>2.1725538734743033E-2</v>
      </c>
      <c r="AC444">
        <f t="shared" si="123"/>
        <v>3.0300269602544123E-3</v>
      </c>
      <c r="AD444" t="b">
        <f t="shared" si="124"/>
        <v>1</v>
      </c>
      <c r="AE444" t="b">
        <f>AND(ABS(AA444-(AA443+W444-Z444))&lt;=0.000000000001*(AA443+ABS(W444)+Z444),IF(A444&gt;group!$AJ$65,AA444=0,TRUE))</f>
        <v>1</v>
      </c>
      <c r="AF444" t="b">
        <f t="shared" si="125"/>
        <v>1</v>
      </c>
      <c r="AG444" t="b">
        <f>IF(S444&gt;0,IF(group!$AJ$38&gt;0,ABS(AB444/S444-group!$AJ$38/S2)&lt;=0.000000000001*MAX(ABS(AB444/S444),ABS(group!$AJ$38/S2)),TRUE),AB444=0)</f>
        <v>1</v>
      </c>
    </row>
    <row r="445" spans="1:33" x14ac:dyDescent="0.35">
      <c r="A445">
        <v>443</v>
      </c>
      <c r="B445">
        <f>'REC-21'!U445+'REC-22'!U445</f>
        <v>5.2756063659074819</v>
      </c>
      <c r="C445">
        <f>'REC-21'!Y445+'REC-22'!Y445</f>
        <v>0.81142278215140862</v>
      </c>
      <c r="D445">
        <f t="shared" si="108"/>
        <v>6.0870291480588907</v>
      </c>
      <c r="E445">
        <f>'REC-21'!T445+'REC-22'!T445</f>
        <v>0.74455015145237413</v>
      </c>
      <c r="F445">
        <f>'OLD-21'!U445+'OLD-22'!U445</f>
        <v>1.0077074882760306</v>
      </c>
      <c r="G445">
        <f>'OLD-21'!Y445+'OLD-22'!Y445</f>
        <v>0.15887129593645302</v>
      </c>
      <c r="H445">
        <f t="shared" si="109"/>
        <v>1.1665787842124837</v>
      </c>
      <c r="I445">
        <f>'OLD-21'!T445+'OLD-22'!T445</f>
        <v>0.16129658159202259</v>
      </c>
      <c r="J445">
        <f>'NEW-21'!U445+'NEW-22'!U445</f>
        <v>2.5096231248824372</v>
      </c>
      <c r="K445">
        <f>'NEW-21'!Y445+'NEW-22'!Y445</f>
        <v>0.34827077457067451</v>
      </c>
      <c r="L445">
        <f t="shared" si="110"/>
        <v>2.8578938994531118</v>
      </c>
      <c r="M445">
        <f>'NEW-21'!T445+'NEW-22'!T445</f>
        <v>0.36489646736707743</v>
      </c>
      <c r="N445">
        <f>'CUR-21'!U445+'CUR-22'!U445</f>
        <v>2.9813744585279913</v>
      </c>
      <c r="O445">
        <f>'CUR-21'!Y445+'CUR-22'!Y445</f>
        <v>0.4128323794712343</v>
      </c>
      <c r="P445">
        <f t="shared" si="111"/>
        <v>3.3942068379992256</v>
      </c>
      <c r="Q445">
        <f>'CUR-21'!T445+'CUR-22'!T445</f>
        <v>0.43199895708939196</v>
      </c>
      <c r="R445">
        <f t="shared" si="114"/>
        <v>0.43199895708939196</v>
      </c>
      <c r="S445">
        <f t="shared" si="112"/>
        <v>3.3942068379992256</v>
      </c>
      <c r="T445">
        <f t="shared" si="115"/>
        <v>0.99617839231077554</v>
      </c>
      <c r="U445">
        <f t="shared" si="116"/>
        <v>3.836268402047649E-3</v>
      </c>
      <c r="V445">
        <f t="shared" si="113"/>
        <v>2.9667481842772401</v>
      </c>
      <c r="W445">
        <f t="shared" si="117"/>
        <v>0</v>
      </c>
      <c r="X445">
        <f t="shared" si="118"/>
        <v>0</v>
      </c>
      <c r="Y445">
        <f t="shared" si="119"/>
        <v>3.3987471413666319</v>
      </c>
      <c r="Z445">
        <f t="shared" si="120"/>
        <v>0</v>
      </c>
      <c r="AA445">
        <f t="shared" si="121"/>
        <v>0</v>
      </c>
      <c r="AB445">
        <f t="shared" si="122"/>
        <v>1.9040599620447664E-2</v>
      </c>
      <c r="AC445">
        <f t="shared" si="123"/>
        <v>2.6849391142953691E-3</v>
      </c>
      <c r="AD445" t="b">
        <f t="shared" si="124"/>
        <v>1</v>
      </c>
      <c r="AE445" t="b">
        <f>AND(ABS(AA445-(AA444+W445-Z445))&lt;=0.000000000001*(AA444+ABS(W445)+Z445),IF(A445&gt;group!$AJ$65,AA445=0,TRUE))</f>
        <v>1</v>
      </c>
      <c r="AF445" t="b">
        <f t="shared" si="125"/>
        <v>1</v>
      </c>
      <c r="AG445" t="b">
        <f>IF(S445&gt;0,IF(group!$AJ$38&gt;0,ABS(AB445/S445-group!$AJ$38/S2)&lt;=0.000000000001*MAX(ABS(AB445/S445),ABS(group!$AJ$38/S2)),TRUE),AB445=0)</f>
        <v>1</v>
      </c>
    </row>
    <row r="446" spans="1:33" x14ac:dyDescent="0.35">
      <c r="A446">
        <v>444</v>
      </c>
      <c r="B446">
        <f>'REC-21'!U446+'REC-22'!U446</f>
        <v>4.626388491503187</v>
      </c>
      <c r="C446">
        <f>'REC-21'!Y446+'REC-22'!Y446</f>
        <v>0.70762847243575766</v>
      </c>
      <c r="D446">
        <f t="shared" si="108"/>
        <v>5.3340169639389448</v>
      </c>
      <c r="E446">
        <f>'REC-21'!T446+'REC-22'!T446</f>
        <v>0.66198193841757302</v>
      </c>
      <c r="F446">
        <f>'OLD-21'!U446+'OLD-22'!U446</f>
        <v>0.86855616280814063</v>
      </c>
      <c r="G446">
        <f>'OLD-21'!Y446+'OLD-22'!Y446</f>
        <v>0.13473202149194533</v>
      </c>
      <c r="H446">
        <f t="shared" si="109"/>
        <v>1.003288184300086</v>
      </c>
      <c r="I446">
        <f>'OLD-21'!T446+'OLD-22'!T446</f>
        <v>0.1414414151069063</v>
      </c>
      <c r="J446">
        <f>'NEW-21'!U446+'NEW-22'!U446</f>
        <v>2.1918731835033398</v>
      </c>
      <c r="K446">
        <f>'NEW-21'!Y446+'NEW-22'!Y446</f>
        <v>0.29874048002507525</v>
      </c>
      <c r="L446">
        <f t="shared" si="110"/>
        <v>2.4906136635284151</v>
      </c>
      <c r="M446">
        <f>'NEW-21'!T446+'NEW-22'!T446</f>
        <v>0.32366314257497453</v>
      </c>
      <c r="N446">
        <f>'CUR-21'!U446+'CUR-22'!U446</f>
        <v>2.6062140162291212</v>
      </c>
      <c r="O446">
        <f>'CUR-21'!Y446+'CUR-22'!Y446</f>
        <v>0.35425089520888275</v>
      </c>
      <c r="P446">
        <f t="shared" si="111"/>
        <v>2.9604649114380042</v>
      </c>
      <c r="Q446">
        <f>'CUR-21'!T446+'CUR-22'!T446</f>
        <v>0.38326952227992689</v>
      </c>
      <c r="R446">
        <f t="shared" si="114"/>
        <v>0.38326952227992689</v>
      </c>
      <c r="S446">
        <f t="shared" si="112"/>
        <v>2.9604649114380042</v>
      </c>
      <c r="T446">
        <f t="shared" si="115"/>
        <v>0.99617881170552247</v>
      </c>
      <c r="U446">
        <f t="shared" si="116"/>
        <v>3.835845783484837E-3</v>
      </c>
      <c r="V446">
        <f t="shared" si="113"/>
        <v>2.5933884877296589</v>
      </c>
      <c r="W446">
        <f t="shared" si="117"/>
        <v>0</v>
      </c>
      <c r="X446">
        <f t="shared" si="118"/>
        <v>0</v>
      </c>
      <c r="Y446">
        <f t="shared" si="119"/>
        <v>2.9766580100095856</v>
      </c>
      <c r="Z446">
        <f t="shared" si="120"/>
        <v>0</v>
      </c>
      <c r="AA446">
        <f t="shared" si="121"/>
        <v>0</v>
      </c>
      <c r="AB446">
        <f t="shared" si="122"/>
        <v>1.6607422517097632E-2</v>
      </c>
      <c r="AC446">
        <f t="shared" si="123"/>
        <v>2.4331771033500316E-3</v>
      </c>
      <c r="AD446" t="b">
        <f t="shared" si="124"/>
        <v>1</v>
      </c>
      <c r="AE446" t="b">
        <f>AND(ABS(AA446-(AA445+W446-Z446))&lt;=0.000000000001*(AA445+ABS(W446)+Z446),IF(A446&gt;group!$AJ$65,AA446=0,TRUE))</f>
        <v>1</v>
      </c>
      <c r="AF446" t="b">
        <f t="shared" si="125"/>
        <v>1</v>
      </c>
      <c r="AG446" t="b">
        <f>IF(S446&gt;0,IF(group!$AJ$38&gt;0,ABS(AB446/S446-group!$AJ$38/S2)&lt;=0.000000000001*MAX(ABS(AB446/S446),ABS(group!$AJ$38/S2)),TRUE),AB446=0)</f>
        <v>1</v>
      </c>
    </row>
    <row r="447" spans="1:33" x14ac:dyDescent="0.35">
      <c r="A447">
        <v>445</v>
      </c>
      <c r="B447">
        <f>'REC-21'!U447+'REC-22'!U447</f>
        <v>4.0429957124802725</v>
      </c>
      <c r="C447">
        <f>'REC-21'!Y447+'REC-22'!Y447</f>
        <v>0.6169908073416096</v>
      </c>
      <c r="D447">
        <f t="shared" si="108"/>
        <v>4.6599865198218824</v>
      </c>
      <c r="E447">
        <f>'REC-21'!T447+'REC-22'!T447</f>
        <v>0.59452846334927478</v>
      </c>
      <c r="F447">
        <f>'OLD-21'!U447+'OLD-22'!U447</f>
        <v>0.74543347691343187</v>
      </c>
      <c r="G447">
        <f>'OLD-21'!Y447+'OLD-22'!Y447</f>
        <v>0.11405424312544324</v>
      </c>
      <c r="H447">
        <f t="shared" si="109"/>
        <v>0.85948772003887508</v>
      </c>
      <c r="I447">
        <f>'OLD-21'!T447+'OLD-22'!T447</f>
        <v>0.12508225402196285</v>
      </c>
      <c r="J447">
        <f>'NEW-21'!U447+'NEW-22'!U447</f>
        <v>1.906692891957199</v>
      </c>
      <c r="K447">
        <f>'NEW-21'!Y447+'NEW-22'!Y447</f>
        <v>0.25573525894440785</v>
      </c>
      <c r="L447">
        <f t="shared" si="110"/>
        <v>2.162428150901607</v>
      </c>
      <c r="M447">
        <f>'NEW-21'!T447+'NEW-22'!T447</f>
        <v>0.29030830979895705</v>
      </c>
      <c r="N447">
        <f>'CUR-21'!U447+'CUR-22'!U447</f>
        <v>2.2677520119211749</v>
      </c>
      <c r="O447">
        <f>'CUR-21'!Y447+'CUR-22'!Y447</f>
        <v>0.30336790580886347</v>
      </c>
      <c r="P447">
        <f t="shared" si="111"/>
        <v>2.5711199177300386</v>
      </c>
      <c r="Q447">
        <f>'CUR-21'!T447+'CUR-22'!T447</f>
        <v>0.34549870083301643</v>
      </c>
      <c r="R447">
        <f t="shared" si="114"/>
        <v>0.34549870083301643</v>
      </c>
      <c r="S447">
        <f t="shared" si="112"/>
        <v>2.5711199177300386</v>
      </c>
      <c r="T447">
        <f t="shared" si="115"/>
        <v>0.99617922955450855</v>
      </c>
      <c r="U447">
        <f t="shared" si="116"/>
        <v>3.8354247229186456E-3</v>
      </c>
      <c r="V447">
        <f t="shared" si="113"/>
        <v>2.2565113989597023</v>
      </c>
      <c r="W447">
        <f t="shared" si="117"/>
        <v>0</v>
      </c>
      <c r="X447">
        <f t="shared" si="118"/>
        <v>0</v>
      </c>
      <c r="Y447">
        <f t="shared" si="119"/>
        <v>2.6020100997927189</v>
      </c>
      <c r="Z447">
        <f t="shared" si="120"/>
        <v>0</v>
      </c>
      <c r="AA447">
        <f t="shared" si="121"/>
        <v>0</v>
      </c>
      <c r="AB447">
        <f t="shared" si="122"/>
        <v>1.4423300425177912E-2</v>
      </c>
      <c r="AC447">
        <f t="shared" si="123"/>
        <v>2.1841220919197202E-3</v>
      </c>
      <c r="AD447" t="b">
        <f t="shared" si="124"/>
        <v>1</v>
      </c>
      <c r="AE447" t="b">
        <f>AND(ABS(AA447-(AA446+W447-Z447))&lt;=0.000000000001*(AA446+ABS(W447)+Z447),IF(A447&gt;group!$AJ$65,AA447=0,TRUE))</f>
        <v>1</v>
      </c>
      <c r="AF447" t="b">
        <f t="shared" si="125"/>
        <v>1</v>
      </c>
      <c r="AG447" t="b">
        <f>IF(S447&gt;0,IF(group!$AJ$38&gt;0,ABS(AB447/S447-group!$AJ$38/S2)&lt;=0.000000000001*MAX(ABS(AB447/S447),ABS(group!$AJ$38/S2)),TRUE),AB447=0)</f>
        <v>1</v>
      </c>
    </row>
    <row r="448" spans="1:33" x14ac:dyDescent="0.35">
      <c r="A448">
        <v>446</v>
      </c>
      <c r="B448">
        <f>'REC-21'!U448+'REC-22'!U448</f>
        <v>3.5313139890725433</v>
      </c>
      <c r="C448">
        <f>'REC-21'!Y448+'REC-22'!Y448</f>
        <v>0.53787918416979641</v>
      </c>
      <c r="D448">
        <f t="shared" si="108"/>
        <v>4.0691931732423399</v>
      </c>
      <c r="E448">
        <f>'REC-21'!T448+'REC-22'!T448</f>
        <v>0.52138957657998153</v>
      </c>
      <c r="F448">
        <f>'OLD-21'!U448+'OLD-22'!U448</f>
        <v>0.63913098331788709</v>
      </c>
      <c r="G448">
        <f>'OLD-21'!Y448+'OLD-22'!Y448</f>
        <v>9.6360411472157848E-2</v>
      </c>
      <c r="H448">
        <f t="shared" si="109"/>
        <v>0.73549139479004499</v>
      </c>
      <c r="I448">
        <f>'OLD-21'!T448+'OLD-22'!T448</f>
        <v>0.10797681554194584</v>
      </c>
      <c r="J448">
        <f>'NEW-21'!U448+'NEW-22'!U448</f>
        <v>1.6568804731904692</v>
      </c>
      <c r="K448">
        <f>'NEW-21'!Y448+'NEW-22'!Y448</f>
        <v>0.21843728974254223</v>
      </c>
      <c r="L448">
        <f t="shared" si="110"/>
        <v>1.8753177629330113</v>
      </c>
      <c r="M448">
        <f>'NEW-21'!T448+'NEW-22'!T448</f>
        <v>0.25425286726795499</v>
      </c>
      <c r="N448">
        <f>'CUR-21'!U448+'CUR-22'!U448</f>
        <v>1.971216331925681</v>
      </c>
      <c r="O448">
        <f>'CUR-21'!Y448+'CUR-22'!Y448</f>
        <v>0.25922041616292046</v>
      </c>
      <c r="P448">
        <f t="shared" si="111"/>
        <v>2.2304367480886014</v>
      </c>
      <c r="Q448">
        <f>'CUR-21'!T448+'CUR-22'!T448</f>
        <v>0.30263318508285142</v>
      </c>
      <c r="R448">
        <f t="shared" si="114"/>
        <v>0.30263318508285142</v>
      </c>
      <c r="S448">
        <f t="shared" si="112"/>
        <v>2.2304367480886014</v>
      </c>
      <c r="T448">
        <f t="shared" si="115"/>
        <v>0.99617964585450769</v>
      </c>
      <c r="U448">
        <f t="shared" si="116"/>
        <v>3.8350052235962551E-3</v>
      </c>
      <c r="V448">
        <f t="shared" si="113"/>
        <v>1.9613713470333398</v>
      </c>
      <c r="W448">
        <f t="shared" si="117"/>
        <v>0</v>
      </c>
      <c r="X448">
        <f t="shared" si="118"/>
        <v>0</v>
      </c>
      <c r="Y448">
        <f t="shared" si="119"/>
        <v>2.264004532116191</v>
      </c>
      <c r="Z448">
        <f t="shared" si="120"/>
        <v>0</v>
      </c>
      <c r="AA448">
        <f t="shared" si="121"/>
        <v>0</v>
      </c>
      <c r="AB448">
        <f t="shared" si="122"/>
        <v>1.2512158252595577E-2</v>
      </c>
      <c r="AC448">
        <f t="shared" si="123"/>
        <v>1.9111421725823349E-3</v>
      </c>
      <c r="AD448" t="b">
        <f t="shared" si="124"/>
        <v>1</v>
      </c>
      <c r="AE448" t="b">
        <f>AND(ABS(AA448-(AA447+W448-Z448))&lt;=0.000000000001*(AA447+ABS(W448)+Z448),IF(A448&gt;group!$AJ$65,AA448=0,TRUE))</f>
        <v>1</v>
      </c>
      <c r="AF448" t="b">
        <f t="shared" si="125"/>
        <v>1</v>
      </c>
      <c r="AG448" t="b">
        <f>IF(S448&gt;0,IF(group!$AJ$38&gt;0,ABS(AB448/S448-group!$AJ$38/S2)&lt;=0.000000000001*MAX(ABS(AB448/S448),ABS(group!$AJ$38/S2)),TRUE),AB448=0)</f>
        <v>1</v>
      </c>
    </row>
    <row r="449" spans="1:33" x14ac:dyDescent="0.35">
      <c r="A449">
        <v>447</v>
      </c>
      <c r="B449">
        <f>'REC-21'!U449+'REC-22'!U449</f>
        <v>3.0825049468807402</v>
      </c>
      <c r="C449">
        <f>'REC-21'!Y449+'REC-22'!Y449</f>
        <v>0.46886517117804005</v>
      </c>
      <c r="D449">
        <f t="shared" si="108"/>
        <v>3.55137011805878</v>
      </c>
      <c r="E449">
        <f>'REC-21'!T449+'REC-22'!T449</f>
        <v>0.45726486128025295</v>
      </c>
      <c r="F449">
        <f>'OLD-21'!U449+'OLD-22'!U449</f>
        <v>0.5473458855604576</v>
      </c>
      <c r="G449">
        <f>'OLD-21'!Y449+'OLD-22'!Y449</f>
        <v>8.123865616005807E-2</v>
      </c>
      <c r="H449">
        <f t="shared" si="109"/>
        <v>0.6285845417205157</v>
      </c>
      <c r="I449">
        <f>'OLD-21'!T449+'OLD-22'!T449</f>
        <v>9.3213235514226112E-2</v>
      </c>
      <c r="J449">
        <f>'NEW-21'!U449+'NEW-22'!U449</f>
        <v>1.438037625313608</v>
      </c>
      <c r="K449">
        <f>'NEW-21'!Y449+'NEW-22'!Y449</f>
        <v>0.18613091113176838</v>
      </c>
      <c r="L449">
        <f t="shared" si="110"/>
        <v>1.6241685364453764</v>
      </c>
      <c r="M449">
        <f>'NEW-21'!T449+'NEW-22'!T449</f>
        <v>0.22268117330926276</v>
      </c>
      <c r="N449">
        <f>'CUR-21'!U449+'CUR-22'!U449</f>
        <v>1.711399524367025</v>
      </c>
      <c r="O449">
        <f>'CUR-21'!Y449+'CUR-22'!Y449</f>
        <v>0.2209655016956362</v>
      </c>
      <c r="P449">
        <f t="shared" si="111"/>
        <v>1.9323650260626613</v>
      </c>
      <c r="Q449">
        <f>'CUR-21'!T449+'CUR-22'!T449</f>
        <v>0.26509172898780303</v>
      </c>
      <c r="R449">
        <f t="shared" si="114"/>
        <v>0.26509172898780303</v>
      </c>
      <c r="S449">
        <f t="shared" si="112"/>
        <v>1.9323650260626613</v>
      </c>
      <c r="T449">
        <f t="shared" si="115"/>
        <v>0.99618006060245223</v>
      </c>
      <c r="U449">
        <f t="shared" si="116"/>
        <v>3.8345872886047516E-3</v>
      </c>
      <c r="V449">
        <f t="shared" si="113"/>
        <v>1.7027841503068137</v>
      </c>
      <c r="W449">
        <f t="shared" si="117"/>
        <v>0</v>
      </c>
      <c r="X449">
        <f t="shared" si="118"/>
        <v>0</v>
      </c>
      <c r="Y449">
        <f t="shared" si="119"/>
        <v>1.9678758792946167</v>
      </c>
      <c r="Z449">
        <f t="shared" si="120"/>
        <v>0</v>
      </c>
      <c r="AA449">
        <f t="shared" si="121"/>
        <v>0</v>
      </c>
      <c r="AB449">
        <f t="shared" si="122"/>
        <v>1.0840054993084498E-2</v>
      </c>
      <c r="AC449">
        <f t="shared" si="123"/>
        <v>1.6721032595110787E-3</v>
      </c>
      <c r="AD449" t="b">
        <f t="shared" si="124"/>
        <v>1</v>
      </c>
      <c r="AE449" t="b">
        <f>AND(ABS(AA449-(AA448+W449-Z449))&lt;=0.000000000001*(AA448+ABS(W449)+Z449),IF(A449&gt;group!$AJ$65,AA449=0,TRUE))</f>
        <v>1</v>
      </c>
      <c r="AF449" t="b">
        <f t="shared" si="125"/>
        <v>1</v>
      </c>
      <c r="AG449" t="b">
        <f>IF(S449&gt;0,IF(group!$AJ$38&gt;0,ABS(AB449/S449-group!$AJ$38/S2)&lt;=0.000000000001*MAX(ABS(AB449/S449),ABS(group!$AJ$38/S2)),TRUE),AB449=0)</f>
        <v>1</v>
      </c>
    </row>
    <row r="450" spans="1:33" x14ac:dyDescent="0.35">
      <c r="A450">
        <v>448</v>
      </c>
      <c r="B450">
        <f>'REC-21'!U450+'REC-22'!U450</f>
        <v>2.6888219922275534</v>
      </c>
      <c r="C450">
        <f>'REC-21'!Y450+'REC-22'!Y450</f>
        <v>0.40869736349316083</v>
      </c>
      <c r="D450">
        <f t="shared" ref="D450:D503" si="126">B450+C450</f>
        <v>3.0975193557207144</v>
      </c>
      <c r="E450">
        <f>'REC-21'!T450+'REC-22'!T450</f>
        <v>0.40104084410134622</v>
      </c>
      <c r="F450">
        <f>'OLD-21'!U450+'OLD-22'!U450</f>
        <v>0.46809108602135446</v>
      </c>
      <c r="G450">
        <f>'OLD-21'!Y450+'OLD-22'!Y450</f>
        <v>6.833373951199477E-2</v>
      </c>
      <c r="H450">
        <f t="shared" ref="H450:H491" si="127">F450+G450</f>
        <v>0.53642482553334925</v>
      </c>
      <c r="I450">
        <f>'OLD-21'!T450+'OLD-22'!T450</f>
        <v>8.0470454959610596E-2</v>
      </c>
      <c r="J450">
        <f>'NEW-21'!U450+'NEW-22'!U450</f>
        <v>1.2463138366149333</v>
      </c>
      <c r="K450">
        <f>'NEW-21'!Y450+'NEW-22'!Y450</f>
        <v>0.15818984114851889</v>
      </c>
      <c r="L450">
        <f t="shared" ref="L450:L491" si="128">J450+K450</f>
        <v>1.4045036777634523</v>
      </c>
      <c r="M450">
        <f>'NEW-21'!T450+'NEW-22'!T450</f>
        <v>0.1950347889243737</v>
      </c>
      <c r="N450">
        <f>'CUR-21'!U450+'CUR-22'!U450</f>
        <v>1.4837417462948859</v>
      </c>
      <c r="O450">
        <f>'CUR-21'!Y450+'CUR-22'!Y450</f>
        <v>0.18786531861789404</v>
      </c>
      <c r="P450">
        <f t="shared" ref="P450:P491" si="129">N450+O450</f>
        <v>1.6716070649127799</v>
      </c>
      <c r="Q450">
        <f>'CUR-21'!T450+'CUR-22'!T450</f>
        <v>0.23221220557228078</v>
      </c>
      <c r="R450">
        <f t="shared" si="114"/>
        <v>0.23221220557228078</v>
      </c>
      <c r="S450">
        <f t="shared" ref="S450:S491" si="130">P450</f>
        <v>1.6716070649127799</v>
      </c>
      <c r="T450">
        <f t="shared" si="115"/>
        <v>0.99618047379543384</v>
      </c>
      <c r="U450">
        <f t="shared" si="116"/>
        <v>3.8341709208711272E-3</v>
      </c>
      <c r="V450">
        <f t="shared" ref="V450:V490" si="131">R451+T451*V451</f>
        <v>1.4762103689220831</v>
      </c>
      <c r="W450">
        <f t="shared" si="117"/>
        <v>0</v>
      </c>
      <c r="X450">
        <f t="shared" si="118"/>
        <v>0</v>
      </c>
      <c r="Y450">
        <f t="shared" si="119"/>
        <v>1.708422574494364</v>
      </c>
      <c r="Z450">
        <f t="shared" si="120"/>
        <v>0</v>
      </c>
      <c r="AA450">
        <f t="shared" si="121"/>
        <v>0</v>
      </c>
      <c r="AB450">
        <f t="shared" si="122"/>
        <v>9.3772720299148647E-3</v>
      </c>
      <c r="AC450">
        <f t="shared" si="123"/>
        <v>1.4627829631696336E-3</v>
      </c>
      <c r="AD450" t="b">
        <f t="shared" si="124"/>
        <v>1</v>
      </c>
      <c r="AE450" t="b">
        <f>AND(ABS(AA450-(AA449+W450-Z450))&lt;=0.000000000001*(AA449+ABS(W450)+Z450),IF(A450&gt;group!$AJ$65,AA450=0,TRUE))</f>
        <v>1</v>
      </c>
      <c r="AF450" t="b">
        <f t="shared" si="125"/>
        <v>1</v>
      </c>
      <c r="AG450" t="b">
        <f>IF(S450&gt;0,IF(group!$AJ$38&gt;0,ABS(AB450/S450-group!$AJ$38/S2)&lt;=0.000000000001*MAX(ABS(AB450/S450),ABS(group!$AJ$38/S2)),TRUE),AB450=0)</f>
        <v>1</v>
      </c>
    </row>
    <row r="451" spans="1:33" x14ac:dyDescent="0.35">
      <c r="A451">
        <v>449</v>
      </c>
      <c r="B451">
        <f>'REC-21'!U451+'REC-22'!U451</f>
        <v>2.3434750753189317</v>
      </c>
      <c r="C451">
        <f>'REC-21'!Y451+'REC-22'!Y451</f>
        <v>0.3562793789681778</v>
      </c>
      <c r="D451">
        <f t="shared" si="126"/>
        <v>2.6997544542871097</v>
      </c>
      <c r="E451">
        <f>'REC-21'!T451+'REC-22'!T451</f>
        <v>0.35174196871324809</v>
      </c>
      <c r="F451">
        <f>'OLD-21'!U451+'OLD-22'!U451</f>
        <v>0.39965183195229781</v>
      </c>
      <c r="G451">
        <f>'OLD-21'!Y451+'OLD-22'!Y451</f>
        <v>5.7339259444566248E-2</v>
      </c>
      <c r="H451">
        <f t="shared" si="127"/>
        <v>0.45699109139686406</v>
      </c>
      <c r="I451">
        <f>'OLD-21'!T451+'OLD-22'!T451</f>
        <v>6.9471504814696952E-2</v>
      </c>
      <c r="J451">
        <f>'NEW-21'!U451+'NEW-22'!U451</f>
        <v>1.0783380355744794</v>
      </c>
      <c r="K451">
        <f>'NEW-21'!Y451+'NEW-22'!Y451</f>
        <v>0.13406599920829737</v>
      </c>
      <c r="L451">
        <f t="shared" si="128"/>
        <v>1.2124040347827767</v>
      </c>
      <c r="M451">
        <f>'NEW-21'!T451+'NEW-22'!T451</f>
        <v>0.17082495326353522</v>
      </c>
      <c r="N451">
        <f>'CUR-21'!U451+'CUR-22'!U451</f>
        <v>1.2842500997864459</v>
      </c>
      <c r="O451">
        <f>'CUR-21'!Y451+'CUR-22'!Y451</f>
        <v>0.15927398958565855</v>
      </c>
      <c r="P451">
        <f t="shared" si="129"/>
        <v>1.4435240893721044</v>
      </c>
      <c r="Q451">
        <f>'CUR-21'!T451+'CUR-22'!T451</f>
        <v>0.20341496031480927</v>
      </c>
      <c r="R451">
        <f t="shared" ref="R451:R491" si="132">Q451</f>
        <v>0.20341496031480927</v>
      </c>
      <c r="S451">
        <f t="shared" si="130"/>
        <v>1.4435240893721044</v>
      </c>
      <c r="T451">
        <f t="shared" ref="T451:T491" si="133">INDEX(d_L,MATCH(A451,curve_t,0))</f>
        <v>0.99618088543069927</v>
      </c>
      <c r="U451">
        <f t="shared" ref="U451:U491" si="134">INDEX(j_L,MATCH(A451,curve_t,0))</f>
        <v>3.8337561231658324E-3</v>
      </c>
      <c r="V451">
        <f t="shared" si="131"/>
        <v>1.2776749957985594</v>
      </c>
      <c r="W451">
        <f t="shared" ref="W451:W491" si="135">U451*AA450</f>
        <v>0</v>
      </c>
      <c r="X451">
        <f t="shared" ref="X451:X491" si="136">AA450+W451</f>
        <v>0</v>
      </c>
      <c r="Y451">
        <f t="shared" ref="Y451:Y491" si="137">R451+V451</f>
        <v>1.4810899561133686</v>
      </c>
      <c r="Z451">
        <f t="shared" ref="Z451:Z491" si="138">IF(Y451&gt;0,X451*(R451/Y451),X451)</f>
        <v>0</v>
      </c>
      <c r="AA451">
        <f t="shared" ref="AA451:AA491" si="139">X451-Z451</f>
        <v>0</v>
      </c>
      <c r="AB451">
        <f t="shared" ref="AB451:AB491" si="140">IF(S450&gt;0,AB450*(S451/S450),0)</f>
        <v>8.0977870648588392E-3</v>
      </c>
      <c r="AC451">
        <f t="shared" ref="AC451:AC491" si="141">AB450-AB451</f>
        <v>1.2794849650560255E-3</v>
      </c>
      <c r="AD451" t="b">
        <f t="shared" ref="AD451:AD491" si="142">AND(AA451&gt;=0,AB451&gt;=0)</f>
        <v>1</v>
      </c>
      <c r="AE451" t="b">
        <f>AND(ABS(AA451-(AA450+W451-Z451))&lt;=0.000000000001*(AA450+ABS(W451)+Z451),IF(A451&gt;group!$AJ$65,AA451=0,TRUE))</f>
        <v>1</v>
      </c>
      <c r="AF451" t="b">
        <f t="shared" ref="AF451:AF491" si="143">IF(AND(R451&gt;0,V451&gt;0,AA451&gt;0),ABS(Z451/R451-AA451/V451)&lt;=0.000000000001*MAX(ABS(Z451/R451),ABS(AA451/V451)),TRUE)</f>
        <v>1</v>
      </c>
      <c r="AG451" t="b">
        <f>IF(S451&gt;0,IF(group!$AJ$38&gt;0,ABS(AB451/S451-group!$AJ$38/S2)&lt;=0.000000000001*MAX(ABS(AB451/S451),ABS(group!$AJ$38/S2)),TRUE),AB451=0)</f>
        <v>1</v>
      </c>
    </row>
    <row r="452" spans="1:33" x14ac:dyDescent="0.35">
      <c r="A452">
        <v>450</v>
      </c>
      <c r="B452">
        <f>'REC-21'!U452+'REC-22'!U452</f>
        <v>2.0405122606484101</v>
      </c>
      <c r="C452">
        <f>'REC-21'!Y452+'REC-22'!Y452</f>
        <v>0.31065059995702049</v>
      </c>
      <c r="D452">
        <f t="shared" si="126"/>
        <v>2.3511628606054304</v>
      </c>
      <c r="E452">
        <f>'REC-21'!T452+'REC-22'!T452</f>
        <v>0.3085134568782591</v>
      </c>
      <c r="F452">
        <f>'OLD-21'!U452+'OLD-22'!U452</f>
        <v>0.34054832750618408</v>
      </c>
      <c r="G452">
        <f>'OLD-21'!Y452+'OLD-22'!Y452</f>
        <v>4.7990928508668471E-2</v>
      </c>
      <c r="H452">
        <f t="shared" si="127"/>
        <v>0.38853925601485256</v>
      </c>
      <c r="I452">
        <f>'OLD-21'!T452+'OLD-22'!T452</f>
        <v>5.9977438807923937E-2</v>
      </c>
      <c r="J452">
        <f>'NEW-21'!U452+'NEW-22'!U452</f>
        <v>0.9311587876011127</v>
      </c>
      <c r="K452">
        <f>'NEW-21'!Y452+'NEW-22'!Y452</f>
        <v>0.11327972952086753</v>
      </c>
      <c r="L452">
        <f t="shared" si="128"/>
        <v>1.0444385171219803</v>
      </c>
      <c r="M452">
        <f>'NEW-21'!T452+'NEW-22'!T452</f>
        <v>0.14962387107556552</v>
      </c>
      <c r="N452">
        <f>'CUR-21'!U452+'CUR-22'!U452</f>
        <v>1.1094280338427904</v>
      </c>
      <c r="O452">
        <f>'CUR-21'!Y452+'CUR-22'!Y452</f>
        <v>0.13462612950896669</v>
      </c>
      <c r="P452">
        <f t="shared" si="129"/>
        <v>1.2440541633517572</v>
      </c>
      <c r="Q452">
        <f>'CUR-21'!T452+'CUR-22'!T452</f>
        <v>0.1781925198781682</v>
      </c>
      <c r="R452">
        <f t="shared" si="132"/>
        <v>0.1781925198781682</v>
      </c>
      <c r="S452">
        <f t="shared" si="130"/>
        <v>1.2440541633517572</v>
      </c>
      <c r="T452">
        <f t="shared" si="133"/>
        <v>0.99618129550564627</v>
      </c>
      <c r="U452">
        <f t="shared" si="134"/>
        <v>3.8333428981072171E-3</v>
      </c>
      <c r="V452">
        <f t="shared" si="131"/>
        <v>1.1036971692610538</v>
      </c>
      <c r="W452">
        <f t="shared" si="135"/>
        <v>0</v>
      </c>
      <c r="X452">
        <f t="shared" si="136"/>
        <v>0</v>
      </c>
      <c r="Y452">
        <f t="shared" si="137"/>
        <v>1.281889689139222</v>
      </c>
      <c r="Z452">
        <f t="shared" si="138"/>
        <v>0</v>
      </c>
      <c r="AA452">
        <f t="shared" si="139"/>
        <v>0</v>
      </c>
      <c r="AB452">
        <f t="shared" si="140"/>
        <v>6.9788137143978052E-3</v>
      </c>
      <c r="AC452">
        <f t="shared" si="141"/>
        <v>1.118973350461034E-3</v>
      </c>
      <c r="AD452" t="b">
        <f t="shared" si="142"/>
        <v>1</v>
      </c>
      <c r="AE452" t="b">
        <f>AND(ABS(AA452-(AA451+W452-Z452))&lt;=0.000000000001*(AA451+ABS(W452)+Z452),IF(A452&gt;group!$AJ$65,AA452=0,TRUE))</f>
        <v>1</v>
      </c>
      <c r="AF452" t="b">
        <f t="shared" si="143"/>
        <v>1</v>
      </c>
      <c r="AG452" t="b">
        <f>IF(S452&gt;0,IF(group!$AJ$38&gt;0,ABS(AB452/S452-group!$AJ$38/S2)&lt;=0.000000000001*MAX(ABS(AB452/S452),ABS(group!$AJ$38/S2)),TRUE),AB452=0)</f>
        <v>1</v>
      </c>
    </row>
    <row r="453" spans="1:33" x14ac:dyDescent="0.35">
      <c r="A453">
        <v>451</v>
      </c>
      <c r="B453">
        <f>'REC-21'!U453+'REC-22'!U453</f>
        <v>1.7747160075193067</v>
      </c>
      <c r="C453">
        <f>'REC-21'!Y453+'REC-22'!Y453</f>
        <v>0.27096931670974683</v>
      </c>
      <c r="D453">
        <f t="shared" si="126"/>
        <v>2.0456853242290536</v>
      </c>
      <c r="E453">
        <f>'REC-21'!T453+'REC-22'!T453</f>
        <v>0.27060630778000455</v>
      </c>
      <c r="F453">
        <f>'OLD-21'!U453+'OLD-22'!U453</f>
        <v>0.28950348871543402</v>
      </c>
      <c r="G453">
        <f>'OLD-21'!Y453+'OLD-22'!Y453</f>
        <v>4.0060780083104847E-2</v>
      </c>
      <c r="H453">
        <f t="shared" si="127"/>
        <v>0.32956426879853884</v>
      </c>
      <c r="I453">
        <f>'OLD-21'!T453+'OLD-22'!T453</f>
        <v>5.1782103295422786E-2</v>
      </c>
      <c r="J453">
        <f>'NEW-21'!U453+'NEW-22'!U453</f>
        <v>0.80219196706912044</v>
      </c>
      <c r="K453">
        <f>'NEW-21'!Y453+'NEW-22'!Y453</f>
        <v>9.5411249657634381E-2</v>
      </c>
      <c r="L453">
        <f t="shared" si="128"/>
        <v>0.8976032167267548</v>
      </c>
      <c r="M453">
        <f>'NEW-21'!T453+'NEW-22'!T453</f>
        <v>0.13105709231198359</v>
      </c>
      <c r="N453">
        <f>'CUR-21'!U453+'CUR-22'!U453</f>
        <v>0.9562135532610806</v>
      </c>
      <c r="O453">
        <f>'CUR-21'!Y453+'CUR-22'!Y453</f>
        <v>0.11342680585802671</v>
      </c>
      <c r="P453">
        <f t="shared" si="129"/>
        <v>1.0696403591191073</v>
      </c>
      <c r="Q453">
        <f>'CUR-21'!T453+'CUR-22'!T453</f>
        <v>0.15610058779580999</v>
      </c>
      <c r="R453">
        <f t="shared" si="132"/>
        <v>0.15610058779580999</v>
      </c>
      <c r="S453">
        <f t="shared" si="130"/>
        <v>1.0696403591191073</v>
      </c>
      <c r="T453">
        <f t="shared" si="133"/>
        <v>0.99618170401782469</v>
      </c>
      <c r="U453">
        <f t="shared" si="134"/>
        <v>3.8329312481599764E-3</v>
      </c>
      <c r="V453">
        <f t="shared" si="131"/>
        <v>0.95122865401299173</v>
      </c>
      <c r="W453">
        <f t="shared" si="135"/>
        <v>0</v>
      </c>
      <c r="X453">
        <f t="shared" si="136"/>
        <v>0</v>
      </c>
      <c r="Y453">
        <f t="shared" si="137"/>
        <v>1.1073292418088017</v>
      </c>
      <c r="Z453">
        <f t="shared" si="138"/>
        <v>0</v>
      </c>
      <c r="AA453">
        <f t="shared" si="139"/>
        <v>0</v>
      </c>
      <c r="AB453">
        <f t="shared" si="140"/>
        <v>6.000398557874635E-3</v>
      </c>
      <c r="AC453">
        <f t="shared" si="141"/>
        <v>9.7841515652317013E-4</v>
      </c>
      <c r="AD453" t="b">
        <f t="shared" si="142"/>
        <v>1</v>
      </c>
      <c r="AE453" t="b">
        <f>AND(ABS(AA453-(AA452+W453-Z453))&lt;=0.000000000001*(AA452+ABS(W453)+Z453),IF(A453&gt;group!$AJ$65,AA453=0,TRUE))</f>
        <v>1</v>
      </c>
      <c r="AF453" t="b">
        <f t="shared" si="143"/>
        <v>1</v>
      </c>
      <c r="AG453" t="b">
        <f>IF(S453&gt;0,IF(group!$AJ$38&gt;0,ABS(AB453/S453-group!$AJ$38/S2)&lt;=0.000000000001*MAX(ABS(AB453/S453),ABS(group!$AJ$38/S2)),TRUE),AB453=0)</f>
        <v>1</v>
      </c>
    </row>
    <row r="454" spans="1:33" x14ac:dyDescent="0.35">
      <c r="A454">
        <v>452</v>
      </c>
      <c r="B454">
        <f>'REC-21'!U454+'REC-22'!U454</f>
        <v>1.54151232646709</v>
      </c>
      <c r="C454">
        <f>'REC-21'!Y454+'REC-22'!Y454</f>
        <v>0.23649797150305185</v>
      </c>
      <c r="D454">
        <f t="shared" si="126"/>
        <v>1.778010297970142</v>
      </c>
      <c r="E454">
        <f>'REC-21'!T454+'REC-22'!T454</f>
        <v>0.23736416758738582</v>
      </c>
      <c r="F454">
        <f>'OLD-21'!U454+'OLD-22'!U454</f>
        <v>0.24541513225773121</v>
      </c>
      <c r="G454">
        <f>'OLD-21'!Y454+'OLD-22'!Y454</f>
        <v>3.3352173436842228E-2</v>
      </c>
      <c r="H454">
        <f t="shared" si="127"/>
        <v>0.27876730569457342</v>
      </c>
      <c r="I454">
        <f>'OLD-21'!T454+'OLD-22'!T454</f>
        <v>4.4707628251727992E-2</v>
      </c>
      <c r="J454">
        <f>'NEW-21'!U454+'NEW-22'!U454</f>
        <v>0.6891749679432333</v>
      </c>
      <c r="K454">
        <f>'NEW-21'!Y454+'NEW-22'!Y454</f>
        <v>8.0093170296438268E-2</v>
      </c>
      <c r="L454">
        <f t="shared" si="128"/>
        <v>0.76926813823967155</v>
      </c>
      <c r="M454">
        <f>'NEW-21'!T454+'NEW-22'!T454</f>
        <v>0.11479684657713307</v>
      </c>
      <c r="N454">
        <f>'CUR-21'!U454+'CUR-22'!U454</f>
        <v>0.82192513349386576</v>
      </c>
      <c r="O454">
        <f>'CUR-21'!Y454+'CUR-22'!Y454</f>
        <v>9.5242753677197423E-2</v>
      </c>
      <c r="P454">
        <f t="shared" si="129"/>
        <v>0.91716788717106312</v>
      </c>
      <c r="Q454">
        <f>'CUR-21'!T454+'CUR-22'!T454</f>
        <v>0.13675016576915922</v>
      </c>
      <c r="R454">
        <f t="shared" si="132"/>
        <v>0.13675016576915922</v>
      </c>
      <c r="S454">
        <f t="shared" si="130"/>
        <v>0.91716788717106312</v>
      </c>
      <c r="T454">
        <f t="shared" si="133"/>
        <v>0.99618211096493248</v>
      </c>
      <c r="U454">
        <f t="shared" si="134"/>
        <v>3.8325211756407018E-3</v>
      </c>
      <c r="V454">
        <f t="shared" si="131"/>
        <v>0.81759999429713082</v>
      </c>
      <c r="W454">
        <f t="shared" si="135"/>
        <v>0</v>
      </c>
      <c r="X454">
        <f t="shared" si="136"/>
        <v>0</v>
      </c>
      <c r="Y454">
        <f t="shared" si="137"/>
        <v>0.95435016006629003</v>
      </c>
      <c r="Z454">
        <f t="shared" si="138"/>
        <v>0</v>
      </c>
      <c r="AA454">
        <f t="shared" si="139"/>
        <v>0</v>
      </c>
      <c r="AB454">
        <f t="shared" si="140"/>
        <v>5.1450684527670843E-3</v>
      </c>
      <c r="AC454">
        <f t="shared" si="141"/>
        <v>8.5533010510755077E-4</v>
      </c>
      <c r="AD454" t="b">
        <f t="shared" si="142"/>
        <v>1</v>
      </c>
      <c r="AE454" t="b">
        <f>AND(ABS(AA454-(AA453+W454-Z454))&lt;=0.000000000001*(AA453+ABS(W454)+Z454),IF(A454&gt;group!$AJ$65,AA454=0,TRUE))</f>
        <v>1</v>
      </c>
      <c r="AF454" t="b">
        <f t="shared" si="143"/>
        <v>1</v>
      </c>
      <c r="AG454" t="b">
        <f>IF(S454&gt;0,IF(group!$AJ$38&gt;0,ABS(AB454/S454-group!$AJ$38/S2)&lt;=0.000000000001*MAX(ABS(AB454/S454),ABS(group!$AJ$38/S2)),TRUE),AB454=0)</f>
        <v>1</v>
      </c>
    </row>
    <row r="455" spans="1:33" x14ac:dyDescent="0.35">
      <c r="A455">
        <v>453</v>
      </c>
      <c r="B455">
        <f>'REC-21'!U455+'REC-22'!U455</f>
        <v>1.3368912071283992</v>
      </c>
      <c r="C455">
        <f>'REC-21'!Y455+'REC-22'!Y455</f>
        <v>0.2063477371777355</v>
      </c>
      <c r="D455">
        <f t="shared" si="126"/>
        <v>1.5432389443061347</v>
      </c>
      <c r="E455">
        <f>'REC-21'!T455+'REC-22'!T455</f>
        <v>0.2082118350137209</v>
      </c>
      <c r="F455">
        <f>'OLD-21'!U455+'OLD-22'!U455</f>
        <v>0.2073319869206405</v>
      </c>
      <c r="G455">
        <f>'OLD-21'!Y455+'OLD-22'!Y455</f>
        <v>2.7664014854857245E-2</v>
      </c>
      <c r="H455">
        <f t="shared" si="127"/>
        <v>0.23499600177549776</v>
      </c>
      <c r="I455">
        <f>'OLD-21'!T455+'OLD-22'!T455</f>
        <v>3.8600539691274659E-2</v>
      </c>
      <c r="J455">
        <f>'NEW-21'!U455+'NEW-22'!U455</f>
        <v>0.59012663399768883</v>
      </c>
      <c r="K455">
        <f>'NEW-21'!Y455+'NEW-22'!Y455</f>
        <v>6.6913818150973775E-2</v>
      </c>
      <c r="L455">
        <f t="shared" si="128"/>
        <v>0.65704045214866258</v>
      </c>
      <c r="M455">
        <f>'NEW-21'!T455+'NEW-22'!T455</f>
        <v>0.10055621243767231</v>
      </c>
      <c r="N455">
        <f>'CUR-21'!U455+'CUR-22'!U455</f>
        <v>0.70421437848887491</v>
      </c>
      <c r="O455">
        <f>'CUR-21'!Y455+'CUR-22'!Y455</f>
        <v>7.9604518510042327E-2</v>
      </c>
      <c r="P455">
        <f t="shared" si="129"/>
        <v>0.78381889699891727</v>
      </c>
      <c r="Q455">
        <f>'CUR-21'!T455+'CUR-22'!T455</f>
        <v>0.11980065951808233</v>
      </c>
      <c r="R455">
        <f t="shared" si="132"/>
        <v>0.11980065951808233</v>
      </c>
      <c r="S455">
        <f t="shared" si="130"/>
        <v>0.78381889699891727</v>
      </c>
      <c r="T455">
        <f t="shared" si="133"/>
        <v>0.99618251634481236</v>
      </c>
      <c r="U455">
        <f t="shared" si="134"/>
        <v>3.832112682718769E-3</v>
      </c>
      <c r="V455">
        <f t="shared" si="131"/>
        <v>0.70047338045984797</v>
      </c>
      <c r="W455">
        <f t="shared" si="135"/>
        <v>0</v>
      </c>
      <c r="X455">
        <f t="shared" si="136"/>
        <v>0</v>
      </c>
      <c r="Y455">
        <f t="shared" si="137"/>
        <v>0.82027403997793025</v>
      </c>
      <c r="Z455">
        <f t="shared" si="138"/>
        <v>0</v>
      </c>
      <c r="AA455">
        <f t="shared" si="139"/>
        <v>0</v>
      </c>
      <c r="AB455">
        <f t="shared" si="140"/>
        <v>4.397016005510946E-3</v>
      </c>
      <c r="AC455">
        <f t="shared" si="141"/>
        <v>7.4805244725613829E-4</v>
      </c>
      <c r="AD455" t="b">
        <f t="shared" si="142"/>
        <v>1</v>
      </c>
      <c r="AE455" t="b">
        <f>AND(ABS(AA455-(AA454+W455-Z455))&lt;=0.000000000001*(AA454+ABS(W455)+Z455),IF(A455&gt;group!$AJ$65,AA455=0,TRUE))</f>
        <v>1</v>
      </c>
      <c r="AF455" t="b">
        <f t="shared" si="143"/>
        <v>1</v>
      </c>
      <c r="AG455" t="b">
        <f>IF(S455&gt;0,IF(group!$AJ$38&gt;0,ABS(AB455/S455-group!$AJ$38/S2)&lt;=0.000000000001*MAX(ABS(AB455/S455),ABS(group!$AJ$38/S2)),TRUE),AB455=0)</f>
        <v>1</v>
      </c>
    </row>
    <row r="456" spans="1:33" x14ac:dyDescent="0.35">
      <c r="A456">
        <v>454</v>
      </c>
      <c r="B456">
        <f>'REC-21'!U456+'REC-22'!U456</f>
        <v>1.1574286714812245</v>
      </c>
      <c r="C456">
        <f>'REC-21'!Y456+'REC-22'!Y456</f>
        <v>0.18023980848347437</v>
      </c>
      <c r="D456">
        <f t="shared" si="126"/>
        <v>1.337668479964699</v>
      </c>
      <c r="E456">
        <f>'REC-21'!T456+'REC-22'!T456</f>
        <v>0.18255492628907488</v>
      </c>
      <c r="F456">
        <f>'OLD-21'!U456+'OLD-22'!U456</f>
        <v>0.17444399082777526</v>
      </c>
      <c r="G456">
        <f>'OLD-21'!Y456+'OLD-22'!Y456</f>
        <v>2.2888080272355501E-2</v>
      </c>
      <c r="H456">
        <f t="shared" si="127"/>
        <v>0.19733207110013076</v>
      </c>
      <c r="I456">
        <f>'OLD-21'!T456+'OLD-22'!T456</f>
        <v>3.3317600171293593E-2</v>
      </c>
      <c r="J456">
        <f>'NEW-21'!U456+'NEW-22'!U456</f>
        <v>0.50334668324275167</v>
      </c>
      <c r="K456">
        <f>'NEW-21'!Y456+'NEW-22'!Y456</f>
        <v>5.5698021957018201E-2</v>
      </c>
      <c r="L456">
        <f t="shared" si="128"/>
        <v>0.5590447051997699</v>
      </c>
      <c r="M456">
        <f>'NEW-21'!T456+'NEW-22'!T456</f>
        <v>8.8050109807050497E-2</v>
      </c>
      <c r="N456">
        <f>'CUR-21'!U456+'CUR-22'!U456</f>
        <v>0.60105917684571053</v>
      </c>
      <c r="O456">
        <f>'CUR-21'!Y456+'CUR-22'!Y456</f>
        <v>6.6286318446919235E-2</v>
      </c>
      <c r="P456">
        <f t="shared" si="129"/>
        <v>0.66734549529262976</v>
      </c>
      <c r="Q456">
        <f>'CUR-21'!T456+'CUR-22'!T456</f>
        <v>0.10491993892907314</v>
      </c>
      <c r="R456">
        <f t="shared" si="132"/>
        <v>0.10491993892907314</v>
      </c>
      <c r="S456">
        <f t="shared" si="130"/>
        <v>0.66734549529262976</v>
      </c>
      <c r="T456">
        <f t="shared" si="133"/>
        <v>0.9961829201554524</v>
      </c>
      <c r="U456">
        <f t="shared" si="134"/>
        <v>3.8317057714178926E-3</v>
      </c>
      <c r="V456">
        <f t="shared" si="131"/>
        <v>0.59783542708987614</v>
      </c>
      <c r="W456">
        <f t="shared" si="135"/>
        <v>0</v>
      </c>
      <c r="X456">
        <f t="shared" si="136"/>
        <v>0</v>
      </c>
      <c r="Y456">
        <f t="shared" si="137"/>
        <v>0.70275536601894928</v>
      </c>
      <c r="Z456">
        <f t="shared" si="138"/>
        <v>0</v>
      </c>
      <c r="AA456">
        <f t="shared" si="139"/>
        <v>0</v>
      </c>
      <c r="AB456">
        <f t="shared" si="140"/>
        <v>3.7436311311736287E-3</v>
      </c>
      <c r="AC456">
        <f t="shared" si="141"/>
        <v>6.533848743373173E-4</v>
      </c>
      <c r="AD456" t="b">
        <f t="shared" si="142"/>
        <v>1</v>
      </c>
      <c r="AE456" t="b">
        <f>AND(ABS(AA456-(AA455+W456-Z456))&lt;=0.000000000001*(AA455+ABS(W456)+Z456),IF(A456&gt;group!$AJ$65,AA456=0,TRUE))</f>
        <v>1</v>
      </c>
      <c r="AF456" t="b">
        <f t="shared" si="143"/>
        <v>1</v>
      </c>
      <c r="AG456" t="b">
        <f>IF(S456&gt;0,IF(group!$AJ$38&gt;0,ABS(AB456/S456-group!$AJ$38/S2)&lt;=0.000000000001*MAX(ABS(AB456/S456),ABS(group!$AJ$38/S2)),TRUE),AB456=0)</f>
        <v>1</v>
      </c>
    </row>
    <row r="457" spans="1:33" x14ac:dyDescent="0.35">
      <c r="A457">
        <v>455</v>
      </c>
      <c r="B457">
        <f>'REC-21'!U457+'REC-22'!U457</f>
        <v>1.0000131421746448</v>
      </c>
      <c r="C457">
        <f>'REC-21'!Y457+'REC-22'!Y457</f>
        <v>0.15766775266901051</v>
      </c>
      <c r="D457">
        <f t="shared" si="126"/>
        <v>1.1576808948436552</v>
      </c>
      <c r="E457">
        <f>'REC-21'!T457+'REC-22'!T457</f>
        <v>0.16007080019269984</v>
      </c>
      <c r="F457">
        <f>'OLD-21'!U457+'OLD-22'!U457</f>
        <v>0.14603858710936587</v>
      </c>
      <c r="G457">
        <f>'OLD-21'!Y457+'OLD-22'!Y457</f>
        <v>1.8896549480444492E-2</v>
      </c>
      <c r="H457">
        <f t="shared" si="127"/>
        <v>0.16493513658981038</v>
      </c>
      <c r="I457">
        <f>'OLD-21'!T457+'OLD-22'!T457</f>
        <v>2.8759191671423909E-2</v>
      </c>
      <c r="J457">
        <f>'NEW-21'!U457+'NEW-22'!U457</f>
        <v>0.42730543275498067</v>
      </c>
      <c r="K457">
        <f>'NEW-21'!Y457+'NEW-22'!Y457</f>
        <v>4.6195982992848911E-2</v>
      </c>
      <c r="L457">
        <f t="shared" si="128"/>
        <v>0.47350141574782956</v>
      </c>
      <c r="M457">
        <f>'NEW-21'!T457+'NEW-22'!T457</f>
        <v>7.7103110741673794E-2</v>
      </c>
      <c r="N457">
        <f>'CUR-21'!U457+'CUR-22'!U457</f>
        <v>0.51064760638239004</v>
      </c>
      <c r="O457">
        <f>'CUR-21'!Y457+'CUR-22'!Y457</f>
        <v>5.4993989097236302E-2</v>
      </c>
      <c r="P457">
        <f t="shared" si="129"/>
        <v>0.56564159547962634</v>
      </c>
      <c r="Q457">
        <f>'CUR-21'!T457+'CUR-22'!T457</f>
        <v>9.1891331645975308E-2</v>
      </c>
      <c r="R457">
        <f t="shared" si="132"/>
        <v>9.1891331645975308E-2</v>
      </c>
      <c r="S457">
        <f t="shared" si="130"/>
        <v>0.56564159547962634</v>
      </c>
      <c r="T457">
        <f t="shared" si="133"/>
        <v>0.99618332239497964</v>
      </c>
      <c r="U457">
        <f t="shared" si="134"/>
        <v>3.8313004436216769E-3</v>
      </c>
      <c r="V457">
        <f t="shared" si="131"/>
        <v>0.50788251928122286</v>
      </c>
      <c r="W457">
        <f t="shared" si="135"/>
        <v>0</v>
      </c>
      <c r="X457">
        <f t="shared" si="136"/>
        <v>0</v>
      </c>
      <c r="Y457">
        <f t="shared" si="137"/>
        <v>0.59977385092719815</v>
      </c>
      <c r="Z457">
        <f t="shared" si="138"/>
        <v>0</v>
      </c>
      <c r="AA457">
        <f t="shared" si="139"/>
        <v>0</v>
      </c>
      <c r="AB457">
        <f t="shared" si="140"/>
        <v>3.1730992429876317E-3</v>
      </c>
      <c r="AC457">
        <f t="shared" si="141"/>
        <v>5.7053188818599696E-4</v>
      </c>
      <c r="AD457" t="b">
        <f t="shared" si="142"/>
        <v>1</v>
      </c>
      <c r="AE457" t="b">
        <f>AND(ABS(AA457-(AA456+W457-Z457))&lt;=0.000000000001*(AA456+ABS(W457)+Z457),IF(A457&gt;group!$AJ$65,AA457=0,TRUE))</f>
        <v>1</v>
      </c>
      <c r="AF457" t="b">
        <f t="shared" si="143"/>
        <v>1</v>
      </c>
      <c r="AG457" t="b">
        <f>IF(S457&gt;0,IF(group!$AJ$38&gt;0,ABS(AB457/S457-group!$AJ$38/S2)&lt;=0.000000000001*MAX(ABS(AB457/S457),ABS(group!$AJ$38/S2)),TRUE),AB457=0)</f>
        <v>1</v>
      </c>
    </row>
    <row r="458" spans="1:33" x14ac:dyDescent="0.35">
      <c r="A458">
        <v>456</v>
      </c>
      <c r="B458">
        <f>'REC-21'!U458+'REC-22'!U458</f>
        <v>0.86191971293657643</v>
      </c>
      <c r="C458">
        <f>'REC-21'!Y458+'REC-22'!Y458</f>
        <v>0.13371081717574479</v>
      </c>
      <c r="D458">
        <f t="shared" si="126"/>
        <v>0.99563053011232117</v>
      </c>
      <c r="E458">
        <f>'REC-21'!T458+'REC-22'!T458</f>
        <v>0.14036523094571204</v>
      </c>
      <c r="F458">
        <f>'OLD-21'!U458+'OLD-22'!U458</f>
        <v>0.12150122183130005</v>
      </c>
      <c r="G458">
        <f>'OLD-21'!Y458+'OLD-22'!Y458</f>
        <v>1.4779249896493608E-2</v>
      </c>
      <c r="H458">
        <f t="shared" si="127"/>
        <v>0.13628047172779365</v>
      </c>
      <c r="I458">
        <f>'OLD-21'!T458+'OLD-22'!T458</f>
        <v>2.4825668580713972E-2</v>
      </c>
      <c r="J458">
        <f>'NEW-21'!U458+'NEW-22'!U458</f>
        <v>0.36066450159251284</v>
      </c>
      <c r="K458">
        <f>'NEW-21'!Y458+'NEW-22'!Y458</f>
        <v>3.6607055146619591E-2</v>
      </c>
      <c r="L458">
        <f t="shared" si="128"/>
        <v>0.39727155673913245</v>
      </c>
      <c r="M458">
        <f>'NEW-21'!T458+'NEW-22'!T458</f>
        <v>6.7520245301734255E-2</v>
      </c>
      <c r="N458">
        <f>'CUR-21'!U458+'CUR-22'!U458</f>
        <v>0.43139386513411088</v>
      </c>
      <c r="O458">
        <f>'CUR-21'!Y458+'CUR-22'!Y458</f>
        <v>4.3571365223755675E-2</v>
      </c>
      <c r="P458">
        <f t="shared" si="129"/>
        <v>0.47496523035786653</v>
      </c>
      <c r="Q458">
        <f>'CUR-21'!T458+'CUR-22'!T458</f>
        <v>8.0483712562284634E-2</v>
      </c>
      <c r="R458">
        <f t="shared" si="132"/>
        <v>8.0483712562284634E-2</v>
      </c>
      <c r="S458">
        <f t="shared" si="130"/>
        <v>0.47496523035786653</v>
      </c>
      <c r="T458">
        <f t="shared" si="133"/>
        <v>0.99618372306166092</v>
      </c>
      <c r="U458">
        <f t="shared" si="134"/>
        <v>3.8308967010725059E-3</v>
      </c>
      <c r="V458">
        <f t="shared" si="131"/>
        <v>0.42903612739764019</v>
      </c>
      <c r="W458">
        <f t="shared" si="135"/>
        <v>0</v>
      </c>
      <c r="X458">
        <f t="shared" si="136"/>
        <v>0</v>
      </c>
      <c r="Y458">
        <f t="shared" si="137"/>
        <v>0.50951983995992478</v>
      </c>
      <c r="Z458">
        <f t="shared" si="138"/>
        <v>0</v>
      </c>
      <c r="AA458">
        <f t="shared" si="139"/>
        <v>0</v>
      </c>
      <c r="AB458">
        <f t="shared" si="140"/>
        <v>2.6644288979774588E-3</v>
      </c>
      <c r="AC458">
        <f t="shared" si="141"/>
        <v>5.086703450101729E-4</v>
      </c>
      <c r="AD458" t="b">
        <f t="shared" si="142"/>
        <v>1</v>
      </c>
      <c r="AE458" t="b">
        <f>AND(ABS(AA458-(AA457+W458-Z458))&lt;=0.000000000001*(AA457+ABS(W458)+Z458),IF(A458&gt;group!$AJ$65,AA458=0,TRUE))</f>
        <v>1</v>
      </c>
      <c r="AF458" t="b">
        <f t="shared" si="143"/>
        <v>1</v>
      </c>
      <c r="AG458" t="b">
        <f>IF(S458&gt;0,IF(group!$AJ$38&gt;0,ABS(AB458/S458-group!$AJ$38/S2)&lt;=0.000000000001*MAX(ABS(AB458/S458),ABS(group!$AJ$38/S2)),TRUE),AB458=0)</f>
        <v>1</v>
      </c>
    </row>
    <row r="459" spans="1:33" x14ac:dyDescent="0.35">
      <c r="A459">
        <v>457</v>
      </c>
      <c r="B459">
        <f>'REC-21'!U459+'REC-22'!U459</f>
        <v>0.73973432129286454</v>
      </c>
      <c r="C459">
        <f>'REC-21'!Y459+'REC-22'!Y459</f>
        <v>0.11318937833277559</v>
      </c>
      <c r="D459">
        <f t="shared" si="126"/>
        <v>0.85292369962564019</v>
      </c>
      <c r="E459">
        <f>'REC-21'!T459+'REC-22'!T459</f>
        <v>0.12412929167696948</v>
      </c>
      <c r="F459">
        <f>'OLD-21'!U459+'OLD-22'!U459</f>
        <v>0.10016445077319369</v>
      </c>
      <c r="G459">
        <f>'OLD-21'!Y459+'OLD-22'!Y459</f>
        <v>1.1405897487510809E-2</v>
      </c>
      <c r="H459">
        <f t="shared" si="127"/>
        <v>0.1115703482607045</v>
      </c>
      <c r="I459">
        <f>'OLD-21'!T459+'OLD-22'!T459</f>
        <v>2.1570427641310588E-2</v>
      </c>
      <c r="J459">
        <f>'NEW-21'!U459+'NEW-22'!U459</f>
        <v>0.30165072460159698</v>
      </c>
      <c r="K459">
        <f>'NEW-21'!Y459+'NEW-22'!Y459</f>
        <v>2.8627199186188789E-2</v>
      </c>
      <c r="L459">
        <f t="shared" si="128"/>
        <v>0.33027792378778575</v>
      </c>
      <c r="M459">
        <f>'NEW-21'!T459+'NEW-22'!T459</f>
        <v>5.9736251853086668E-2</v>
      </c>
      <c r="N459">
        <f>'CUR-21'!U459+'CUR-22'!U459</f>
        <v>0.36084667529865366</v>
      </c>
      <c r="O459">
        <f>'CUR-21'!Y459+'CUR-22'!Y459</f>
        <v>3.4063630781698349E-2</v>
      </c>
      <c r="P459">
        <f t="shared" si="129"/>
        <v>0.39491030608035199</v>
      </c>
      <c r="Q459">
        <f>'CUR-21'!T459+'CUR-22'!T459</f>
        <v>7.1560285704066362E-2</v>
      </c>
      <c r="R459">
        <f t="shared" si="132"/>
        <v>7.1560285704066362E-2</v>
      </c>
      <c r="S459">
        <f t="shared" si="130"/>
        <v>0.39491030608035199</v>
      </c>
      <c r="T459">
        <f t="shared" si="133"/>
        <v>0.99618412215390217</v>
      </c>
      <c r="U459">
        <f t="shared" si="134"/>
        <v>3.8304945453730976E-3</v>
      </c>
      <c r="V459">
        <f t="shared" si="131"/>
        <v>0.35884515095528374</v>
      </c>
      <c r="W459">
        <f t="shared" si="135"/>
        <v>0</v>
      </c>
      <c r="X459">
        <f t="shared" si="136"/>
        <v>0</v>
      </c>
      <c r="Y459">
        <f t="shared" si="137"/>
        <v>0.4304054366593501</v>
      </c>
      <c r="Z459">
        <f t="shared" si="138"/>
        <v>0</v>
      </c>
      <c r="AA459">
        <f t="shared" si="139"/>
        <v>0</v>
      </c>
      <c r="AB459">
        <f t="shared" si="140"/>
        <v>2.2153420174289735E-3</v>
      </c>
      <c r="AC459">
        <f t="shared" si="141"/>
        <v>4.4908688054848527E-4</v>
      </c>
      <c r="AD459" t="b">
        <f t="shared" si="142"/>
        <v>1</v>
      </c>
      <c r="AE459" t="b">
        <f>AND(ABS(AA459-(AA458+W459-Z459))&lt;=0.000000000001*(AA458+ABS(W459)+Z459),IF(A459&gt;group!$AJ$65,AA459=0,TRUE))</f>
        <v>1</v>
      </c>
      <c r="AF459" t="b">
        <f t="shared" si="143"/>
        <v>1</v>
      </c>
      <c r="AG459" t="b">
        <f>IF(S459&gt;0,IF(group!$AJ$38&gt;0,ABS(AB459/S459-group!$AJ$38/S2)&lt;=0.000000000001*MAX(ABS(AB459/S459),ABS(group!$AJ$38/S2)),TRUE),AB459=0)</f>
        <v>1</v>
      </c>
    </row>
    <row r="460" spans="1:33" x14ac:dyDescent="0.35">
      <c r="A460">
        <v>458</v>
      </c>
      <c r="B460">
        <f>'REC-21'!U460+'REC-22'!U460</f>
        <v>0.63424169053880419</v>
      </c>
      <c r="C460">
        <f>'REC-21'!Y460+'REC-22'!Y460</f>
        <v>9.5629445975990046E-2</v>
      </c>
      <c r="D460">
        <f t="shared" si="126"/>
        <v>0.72987113651479429</v>
      </c>
      <c r="E460">
        <f>'REC-21'!T460+'REC-22'!T460</f>
        <v>0.10715354795042911</v>
      </c>
      <c r="F460">
        <f>'OLD-21'!U460+'OLD-22'!U460</f>
        <v>8.2060935806966301E-2</v>
      </c>
      <c r="G460">
        <f>'OLD-21'!Y460+'OLD-22'!Y460</f>
        <v>8.6604408806656499E-3</v>
      </c>
      <c r="H460">
        <f t="shared" si="127"/>
        <v>9.0721376687631944E-2</v>
      </c>
      <c r="I460">
        <f>'OLD-21'!T460+'OLD-22'!T460</f>
        <v>1.8290827135602365E-2</v>
      </c>
      <c r="J460">
        <f>'NEW-21'!U460+'NEW-22'!U460</f>
        <v>0.25064842895850087</v>
      </c>
      <c r="K460">
        <f>'NEW-21'!Y460+'NEW-22'!Y460</f>
        <v>2.2031379628712933E-2</v>
      </c>
      <c r="L460">
        <f t="shared" si="128"/>
        <v>0.2726798085872138</v>
      </c>
      <c r="M460">
        <f>'NEW-21'!T460+'NEW-22'!T460</f>
        <v>5.1589266642117527E-2</v>
      </c>
      <c r="N460">
        <f>'CUR-21'!U460+'CUR-22'!U460</f>
        <v>0.29986514640776163</v>
      </c>
      <c r="O460">
        <f>'CUR-21'!Y460+'CUR-22'!Y460</f>
        <v>2.6203520163563723E-2</v>
      </c>
      <c r="P460">
        <f t="shared" si="129"/>
        <v>0.32606866657132533</v>
      </c>
      <c r="Q460">
        <f>'CUR-21'!T460+'CUR-22'!T460</f>
        <v>6.1807223105865942E-2</v>
      </c>
      <c r="R460">
        <f t="shared" si="132"/>
        <v>6.1807223105865942E-2</v>
      </c>
      <c r="S460">
        <f t="shared" si="130"/>
        <v>0.32606866657132533</v>
      </c>
      <c r="T460">
        <f t="shared" si="133"/>
        <v>0.9961845196702418</v>
      </c>
      <c r="U460">
        <f t="shared" si="134"/>
        <v>3.8300939779922771E-3</v>
      </c>
      <c r="V460">
        <f t="shared" si="131"/>
        <v>0.29817561102810919</v>
      </c>
      <c r="W460">
        <f t="shared" si="135"/>
        <v>0</v>
      </c>
      <c r="X460">
        <f t="shared" si="136"/>
        <v>0</v>
      </c>
      <c r="Y460">
        <f t="shared" si="137"/>
        <v>0.35998283413397514</v>
      </c>
      <c r="Z460">
        <f t="shared" si="138"/>
        <v>0</v>
      </c>
      <c r="AA460">
        <f t="shared" si="139"/>
        <v>0</v>
      </c>
      <c r="AB460">
        <f t="shared" si="140"/>
        <v>1.829158688696057E-3</v>
      </c>
      <c r="AC460">
        <f t="shared" si="141"/>
        <v>3.8618332873291655E-4</v>
      </c>
      <c r="AD460" t="b">
        <f t="shared" si="142"/>
        <v>1</v>
      </c>
      <c r="AE460" t="b">
        <f>AND(ABS(AA460-(AA459+W460-Z460))&lt;=0.000000000001*(AA459+ABS(W460)+Z460),IF(A460&gt;group!$AJ$65,AA460=0,TRUE))</f>
        <v>1</v>
      </c>
      <c r="AF460" t="b">
        <f t="shared" si="143"/>
        <v>1</v>
      </c>
      <c r="AG460" t="b">
        <f>IF(S460&gt;0,IF(group!$AJ$38&gt;0,ABS(AB460/S460-group!$AJ$38/S2)&lt;=0.000000000001*MAX(ABS(AB460/S460),ABS(group!$AJ$38/S2)),TRUE),AB460=0)</f>
        <v>1</v>
      </c>
    </row>
    <row r="461" spans="1:33" x14ac:dyDescent="0.35">
      <c r="A461">
        <v>459</v>
      </c>
      <c r="B461">
        <f>'REC-21'!U461+'REC-22'!U461</f>
        <v>0.5431563672404246</v>
      </c>
      <c r="C461">
        <f>'REC-21'!Y461+'REC-22'!Y461</f>
        <v>8.0622224107843907E-2</v>
      </c>
      <c r="D461">
        <f t="shared" si="126"/>
        <v>0.62377859134826852</v>
      </c>
      <c r="E461">
        <f>'REC-21'!T461+'REC-22'!T461</f>
        <v>9.2502011685915778E-2</v>
      </c>
      <c r="F461">
        <f>'OLD-21'!U461+'OLD-22'!U461</f>
        <v>6.6698756878432797E-2</v>
      </c>
      <c r="G461">
        <f>'OLD-21'!Y461+'OLD-22'!Y461</f>
        <v>6.4445967920680625E-3</v>
      </c>
      <c r="H461">
        <f t="shared" si="127"/>
        <v>7.3143353670500857E-2</v>
      </c>
      <c r="I461">
        <f>'OLD-21'!T461+'OLD-22'!T461</f>
        <v>1.5510181480144375E-2</v>
      </c>
      <c r="J461">
        <f>'NEW-21'!U461+'NEW-22'!U461</f>
        <v>0.20656406746679687</v>
      </c>
      <c r="K461">
        <f>'NEW-21'!Y461+'NEW-22'!Y461</f>
        <v>1.6625452849508809E-2</v>
      </c>
      <c r="L461">
        <f t="shared" si="128"/>
        <v>0.22318952031630568</v>
      </c>
      <c r="M461">
        <f>'NEW-21'!T461+'NEW-22'!T461</f>
        <v>4.4554242398673408E-2</v>
      </c>
      <c r="N461">
        <f>'CUR-21'!U461+'CUR-22'!U461</f>
        <v>0.24714460144054562</v>
      </c>
      <c r="O461">
        <f>'CUR-21'!Y461+'CUR-22'!Y461</f>
        <v>1.9760406786224111E-2</v>
      </c>
      <c r="P461">
        <f t="shared" si="129"/>
        <v>0.26690500822676971</v>
      </c>
      <c r="Q461">
        <f>'CUR-21'!T461+'CUR-22'!T461</f>
        <v>5.3384277529738886E-2</v>
      </c>
      <c r="R461">
        <f t="shared" si="132"/>
        <v>5.3384277529738886E-2</v>
      </c>
      <c r="S461">
        <f t="shared" si="130"/>
        <v>0.26690500822676971</v>
      </c>
      <c r="T461">
        <f t="shared" si="133"/>
        <v>0.99618491560935074</v>
      </c>
      <c r="U461">
        <f t="shared" si="134"/>
        <v>3.8296950002656427E-3</v>
      </c>
      <c r="V461">
        <f t="shared" si="131"/>
        <v>0.24572880964437738</v>
      </c>
      <c r="W461">
        <f t="shared" si="135"/>
        <v>0</v>
      </c>
      <c r="X461">
        <f t="shared" si="136"/>
        <v>0</v>
      </c>
      <c r="Y461">
        <f t="shared" si="137"/>
        <v>0.29911308717411628</v>
      </c>
      <c r="Z461">
        <f t="shared" si="138"/>
        <v>0</v>
      </c>
      <c r="AA461">
        <f t="shared" si="139"/>
        <v>0</v>
      </c>
      <c r="AB461">
        <f t="shared" si="140"/>
        <v>1.4972662659927657E-3</v>
      </c>
      <c r="AC461">
        <f t="shared" si="141"/>
        <v>3.3189242270329129E-4</v>
      </c>
      <c r="AD461" t="b">
        <f t="shared" si="142"/>
        <v>1</v>
      </c>
      <c r="AE461" t="b">
        <f>AND(ABS(AA461-(AA460+W461-Z461))&lt;=0.000000000001*(AA460+ABS(W461)+Z461),IF(A461&gt;group!$AJ$65,AA461=0,TRUE))</f>
        <v>1</v>
      </c>
      <c r="AF461" t="b">
        <f t="shared" si="143"/>
        <v>1</v>
      </c>
      <c r="AG461" t="b">
        <f>IF(S461&gt;0,IF(group!$AJ$38&gt;0,ABS(AB461/S461-group!$AJ$38/S2)&lt;=0.000000000001*MAX(ABS(AB461/S461),ABS(group!$AJ$38/S2)),TRUE),AB461=0)</f>
        <v>1</v>
      </c>
    </row>
    <row r="462" spans="1:33" x14ac:dyDescent="0.35">
      <c r="A462">
        <v>460</v>
      </c>
      <c r="B462">
        <f>'REC-21'!U462+'REC-22'!U462</f>
        <v>0.46450623649965034</v>
      </c>
      <c r="C462">
        <f>'REC-21'!Y462+'REC-22'!Y462</f>
        <v>6.7815130593595369E-2</v>
      </c>
      <c r="D462">
        <f t="shared" si="126"/>
        <v>0.53232136709324573</v>
      </c>
      <c r="E462">
        <f>'REC-21'!T462+'REC-22'!T462</f>
        <v>7.9856026140635125E-2</v>
      </c>
      <c r="F462">
        <f>'OLD-21'!U462+'OLD-22'!U462</f>
        <v>5.3660890155840045E-2</v>
      </c>
      <c r="G462">
        <f>'OLD-21'!Y462+'OLD-22'!Y462</f>
        <v>4.6751352284417902E-3</v>
      </c>
      <c r="H462">
        <f t="shared" si="127"/>
        <v>5.8336025384281835E-2</v>
      </c>
      <c r="I462">
        <f>'OLD-21'!T462+'OLD-22'!T462</f>
        <v>1.3152520475491172E-2</v>
      </c>
      <c r="J462">
        <f>'NEW-21'!U462+'NEW-22'!U462</f>
        <v>0.16845347821318338</v>
      </c>
      <c r="K462">
        <f>'NEW-21'!Y462+'NEW-22'!Y462</f>
        <v>1.2241933219509341E-2</v>
      </c>
      <c r="L462">
        <f t="shared" si="128"/>
        <v>0.18069541143269272</v>
      </c>
      <c r="M462">
        <f>'NEW-21'!T462+'NEW-22'!T462</f>
        <v>3.8479272381637564E-2</v>
      </c>
      <c r="N462">
        <f>'CUR-21'!U462+'CUR-22'!U462</f>
        <v>0.20155842091860526</v>
      </c>
      <c r="O462">
        <f>'CUR-21'!Y462+'CUR-22'!Y462</f>
        <v>1.4535288690163486E-2</v>
      </c>
      <c r="P462">
        <f t="shared" si="129"/>
        <v>0.21609370960876875</v>
      </c>
      <c r="Q462">
        <f>'CUR-21'!T462+'CUR-22'!T462</f>
        <v>4.6109909749537221E-2</v>
      </c>
      <c r="R462">
        <f t="shared" si="132"/>
        <v>4.6109909749537221E-2</v>
      </c>
      <c r="S462">
        <f t="shared" si="130"/>
        <v>0.21609370960876875</v>
      </c>
      <c r="T462">
        <f t="shared" si="133"/>
        <v>0.99618530997003252</v>
      </c>
      <c r="U462">
        <f t="shared" si="134"/>
        <v>3.8292976133951218E-3</v>
      </c>
      <c r="V462">
        <f t="shared" si="131"/>
        <v>0.20038330007179603</v>
      </c>
      <c r="W462">
        <f t="shared" si="135"/>
        <v>0</v>
      </c>
      <c r="X462">
        <f t="shared" si="136"/>
        <v>0</v>
      </c>
      <c r="Y462">
        <f t="shared" si="137"/>
        <v>0.24649320982133324</v>
      </c>
      <c r="Z462">
        <f t="shared" si="138"/>
        <v>0</v>
      </c>
      <c r="AA462">
        <f t="shared" si="139"/>
        <v>0</v>
      </c>
      <c r="AB462">
        <f t="shared" si="140"/>
        <v>1.2122283648403839E-3</v>
      </c>
      <c r="AC462">
        <f t="shared" si="141"/>
        <v>2.850379011523818E-4</v>
      </c>
      <c r="AD462" t="b">
        <f t="shared" si="142"/>
        <v>1</v>
      </c>
      <c r="AE462" t="b">
        <f>AND(ABS(AA462-(AA461+W462-Z462))&lt;=0.000000000001*(AA461+ABS(W462)+Z462),IF(A462&gt;group!$AJ$65,AA462=0,TRUE))</f>
        <v>1</v>
      </c>
      <c r="AF462" t="b">
        <f t="shared" si="143"/>
        <v>1</v>
      </c>
      <c r="AG462" t="b">
        <f>IF(S462&gt;0,IF(group!$AJ$38&gt;0,ABS(AB462/S462-group!$AJ$38/S2)&lt;=0.000000000001*MAX(ABS(AB462/S462),ABS(group!$AJ$38/S2)),TRUE),AB462=0)</f>
        <v>1</v>
      </c>
    </row>
    <row r="463" spans="1:33" x14ac:dyDescent="0.35">
      <c r="A463">
        <v>461</v>
      </c>
      <c r="B463">
        <f>'REC-21'!U463+'REC-22'!U463</f>
        <v>0.39658948921729587</v>
      </c>
      <c r="C463">
        <f>'REC-21'!Y463+'REC-22'!Y463</f>
        <v>5.6904057071857445E-2</v>
      </c>
      <c r="D463">
        <f t="shared" si="126"/>
        <v>0.45349354628915328</v>
      </c>
      <c r="E463">
        <f>'REC-21'!T463+'REC-22'!T463</f>
        <v>6.8940697551835017E-2</v>
      </c>
      <c r="F463">
        <f>'OLD-21'!U463+'OLD-22'!U463</f>
        <v>4.2593793711968954E-2</v>
      </c>
      <c r="G463">
        <f>'OLD-21'!Y463+'OLD-22'!Y463</f>
        <v>3.2815799167183199E-3</v>
      </c>
      <c r="H463">
        <f t="shared" si="127"/>
        <v>4.5875373628687273E-2</v>
      </c>
      <c r="I463">
        <f>'OLD-21'!T463+'OLD-22'!T463</f>
        <v>1.1153452213577131E-2</v>
      </c>
      <c r="J463">
        <f>'NEW-21'!U463+'NEW-22'!U463</f>
        <v>0.13550145538678343</v>
      </c>
      <c r="K463">
        <f>'NEW-21'!Y463+'NEW-22'!Y463</f>
        <v>8.7363401812494447E-3</v>
      </c>
      <c r="L463">
        <f t="shared" si="128"/>
        <v>0.14423779556803287</v>
      </c>
      <c r="M463">
        <f>'NEW-21'!T463+'NEW-22'!T463</f>
        <v>3.3233224372672614E-2</v>
      </c>
      <c r="N463">
        <f>'CUR-21'!U463+'CUR-22'!U463</f>
        <v>0.16213371986798314</v>
      </c>
      <c r="O463">
        <f>'CUR-21'!Y463+'CUR-22'!Y463</f>
        <v>1.0356461057302329E-2</v>
      </c>
      <c r="P463">
        <f t="shared" si="129"/>
        <v>0.17249018092528548</v>
      </c>
      <c r="Q463">
        <f>'CUR-21'!T463+'CUR-22'!T463</f>
        <v>3.9827380089622826E-2</v>
      </c>
      <c r="R463">
        <f t="shared" si="132"/>
        <v>3.9827380089622826E-2</v>
      </c>
      <c r="S463">
        <f t="shared" si="130"/>
        <v>0.17249018092528548</v>
      </c>
      <c r="T463">
        <f t="shared" si="133"/>
        <v>0.99618570275121743</v>
      </c>
      <c r="U463">
        <f t="shared" si="134"/>
        <v>3.828901818454522E-3</v>
      </c>
      <c r="V463">
        <f t="shared" si="131"/>
        <v>0.16117067283615658</v>
      </c>
      <c r="W463">
        <f t="shared" si="135"/>
        <v>0</v>
      </c>
      <c r="X463">
        <f t="shared" si="136"/>
        <v>0</v>
      </c>
      <c r="Y463">
        <f t="shared" si="137"/>
        <v>0.20099805292577941</v>
      </c>
      <c r="Z463">
        <f t="shared" si="138"/>
        <v>0</v>
      </c>
      <c r="AA463">
        <f t="shared" si="139"/>
        <v>0</v>
      </c>
      <c r="AB463">
        <f t="shared" si="140"/>
        <v>9.6762414025214154E-4</v>
      </c>
      <c r="AC463">
        <f t="shared" si="141"/>
        <v>2.4460422458824236E-4</v>
      </c>
      <c r="AD463" t="b">
        <f t="shared" si="142"/>
        <v>1</v>
      </c>
      <c r="AE463" t="b">
        <f>AND(ABS(AA463-(AA462+W463-Z463))&lt;=0.000000000001*(AA462+ABS(W463)+Z463),IF(A463&gt;group!$AJ$65,AA463=0,TRUE))</f>
        <v>1</v>
      </c>
      <c r="AF463" t="b">
        <f t="shared" si="143"/>
        <v>1</v>
      </c>
      <c r="AG463" t="b">
        <f>IF(S463&gt;0,IF(group!$AJ$38&gt;0,ABS(AB463/S463-group!$AJ$38/S2)&lt;=0.000000000001*MAX(ABS(AB463/S463),ABS(group!$AJ$38/S2)),TRUE),AB463=0)</f>
        <v>1</v>
      </c>
    </row>
    <row r="464" spans="1:33" x14ac:dyDescent="0.35">
      <c r="A464">
        <v>462</v>
      </c>
      <c r="B464">
        <f>'REC-21'!U464+'REC-22'!U464</f>
        <v>0.33793751163537289</v>
      </c>
      <c r="C464">
        <f>'REC-21'!Y464+'REC-22'!Y464</f>
        <v>4.7626697247043638E-2</v>
      </c>
      <c r="D464">
        <f t="shared" si="126"/>
        <v>0.38556420888241655</v>
      </c>
      <c r="E464">
        <f>'REC-21'!T464+'REC-22'!T464</f>
        <v>5.9518872507637453E-2</v>
      </c>
      <c r="F464">
        <f>'OLD-21'!U464+'OLD-22'!U464</f>
        <v>3.319773484783798E-2</v>
      </c>
      <c r="G464">
        <f>'OLD-21'!Y464+'OLD-22'!Y464</f>
        <v>2.2042603340274324E-3</v>
      </c>
      <c r="H464">
        <f t="shared" si="127"/>
        <v>3.540199518186541E-2</v>
      </c>
      <c r="I464">
        <f>'OLD-21'!T464+'OLD-22'!T464</f>
        <v>9.45839639355869E-3</v>
      </c>
      <c r="J464">
        <f>'NEW-21'!U464+'NEW-22'!U464</f>
        <v>0.1070041174665273</v>
      </c>
      <c r="K464">
        <f>'NEW-21'!Y464+'NEW-22'!Y464</f>
        <v>5.9840464085389108E-3</v>
      </c>
      <c r="L464">
        <f t="shared" si="128"/>
        <v>0.11298816387506622</v>
      </c>
      <c r="M464">
        <f>'NEW-21'!T464+'NEW-22'!T464</f>
        <v>2.8702895985967501E-2</v>
      </c>
      <c r="N464">
        <f>'CUR-21'!U464+'CUR-22'!U464</f>
        <v>0.12803035095790344</v>
      </c>
      <c r="O464">
        <f>'CUR-21'!Y464+'CUR-22'!Y464</f>
        <v>7.0757814035330808E-3</v>
      </c>
      <c r="P464">
        <f t="shared" si="129"/>
        <v>0.13510613236143651</v>
      </c>
      <c r="Q464">
        <f>'CUR-21'!T464+'CUR-22'!T464</f>
        <v>3.4401357008674423E-2</v>
      </c>
      <c r="R464">
        <f t="shared" si="132"/>
        <v>3.4401357008674423E-2</v>
      </c>
      <c r="S464">
        <f t="shared" si="130"/>
        <v>0.13510613236143651</v>
      </c>
      <c r="T464">
        <f t="shared" si="133"/>
        <v>0.99618609395196278</v>
      </c>
      <c r="U464">
        <f t="shared" si="134"/>
        <v>3.8285076163901977E-3</v>
      </c>
      <c r="V464">
        <f t="shared" si="131"/>
        <v>0.12725465311865228</v>
      </c>
      <c r="W464">
        <f t="shared" si="135"/>
        <v>0</v>
      </c>
      <c r="X464">
        <f t="shared" si="136"/>
        <v>0</v>
      </c>
      <c r="Y464">
        <f t="shared" si="137"/>
        <v>0.16165601012732669</v>
      </c>
      <c r="Z464">
        <f t="shared" si="138"/>
        <v>0</v>
      </c>
      <c r="AA464">
        <f t="shared" si="139"/>
        <v>0</v>
      </c>
      <c r="AB464">
        <f t="shared" si="140"/>
        <v>7.5790954863485182E-4</v>
      </c>
      <c r="AC464">
        <f t="shared" si="141"/>
        <v>2.0971459161728972E-4</v>
      </c>
      <c r="AD464" t="b">
        <f t="shared" si="142"/>
        <v>1</v>
      </c>
      <c r="AE464" t="b">
        <f>AND(ABS(AA464-(AA463+W464-Z464))&lt;=0.000000000001*(AA463+ABS(W464)+Z464),IF(A464&gt;group!$AJ$65,AA464=0,TRUE))</f>
        <v>1</v>
      </c>
      <c r="AF464" t="b">
        <f t="shared" si="143"/>
        <v>1</v>
      </c>
      <c r="AG464" t="b">
        <f>IF(S464&gt;0,IF(group!$AJ$38&gt;0,ABS(AB464/S464-group!$AJ$38/S2)&lt;=0.000000000001*MAX(ABS(AB464/S464),ABS(group!$AJ$38/S2)),TRUE),AB464=0)</f>
        <v>1</v>
      </c>
    </row>
    <row r="465" spans="1:33" x14ac:dyDescent="0.35">
      <c r="A465">
        <v>463</v>
      </c>
      <c r="B465">
        <f>'REC-21'!U465+'REC-22'!U465</f>
        <v>0.28728288005848795</v>
      </c>
      <c r="C465">
        <f>'REC-21'!Y465+'REC-22'!Y465</f>
        <v>3.9756795631289005E-2</v>
      </c>
      <c r="D465">
        <f t="shared" si="126"/>
        <v>0.32703967568977699</v>
      </c>
      <c r="E465">
        <f>'REC-21'!T465+'REC-22'!T465</f>
        <v>5.1385946222091382E-2</v>
      </c>
      <c r="F465">
        <f>'OLD-21'!U465+'OLD-22'!U465</f>
        <v>2.5218592923541901E-2</v>
      </c>
      <c r="G465">
        <f>'OLD-21'!Y465+'OLD-22'!Y465</f>
        <v>1.3926614835538377E-3</v>
      </c>
      <c r="H465">
        <f t="shared" si="127"/>
        <v>2.661125440709574E-2</v>
      </c>
      <c r="I465">
        <f>'OLD-21'!T465+'OLD-22'!T465</f>
        <v>8.0210875981583437E-3</v>
      </c>
      <c r="J465">
        <f>'NEW-21'!U465+'NEW-22'!U465</f>
        <v>8.2353689156539095E-2</v>
      </c>
      <c r="K465">
        <f>'NEW-21'!Y465+'NEW-22'!Y465</f>
        <v>3.877558195349789E-3</v>
      </c>
      <c r="L465">
        <f t="shared" si="128"/>
        <v>8.623124735188889E-2</v>
      </c>
      <c r="M465">
        <f>'NEW-21'!T465+'NEW-22'!T465</f>
        <v>2.4790560086572953E-2</v>
      </c>
      <c r="N465">
        <f>'CUR-21'!U465+'CUR-22'!U465</f>
        <v>9.8522778380845361E-2</v>
      </c>
      <c r="O465">
        <f>'CUR-21'!Y465+'CUR-22'!Y465</f>
        <v>4.5654461560091569E-3</v>
      </c>
      <c r="P465">
        <f t="shared" si="129"/>
        <v>0.10308822453685451</v>
      </c>
      <c r="Q465">
        <f>'CUR-21'!T465+'CUR-22'!T465</f>
        <v>2.9714990054740053E-2</v>
      </c>
      <c r="R465">
        <f t="shared" si="132"/>
        <v>2.9714990054740053E-2</v>
      </c>
      <c r="S465">
        <f t="shared" si="130"/>
        <v>0.10308822453685451</v>
      </c>
      <c r="T465">
        <f t="shared" si="133"/>
        <v>0.9961864835714499</v>
      </c>
      <c r="U465">
        <f t="shared" si="134"/>
        <v>3.8281150080234916E-3</v>
      </c>
      <c r="V465">
        <f t="shared" si="131"/>
        <v>9.7913056111964755E-2</v>
      </c>
      <c r="W465">
        <f t="shared" si="135"/>
        <v>0</v>
      </c>
      <c r="X465">
        <f t="shared" si="136"/>
        <v>0</v>
      </c>
      <c r="Y465">
        <f t="shared" si="137"/>
        <v>0.12762804616670481</v>
      </c>
      <c r="Z465">
        <f t="shared" si="138"/>
        <v>0</v>
      </c>
      <c r="AA465">
        <f t="shared" si="139"/>
        <v>0</v>
      </c>
      <c r="AB465">
        <f t="shared" si="140"/>
        <v>5.782975825203685E-4</v>
      </c>
      <c r="AC465">
        <f t="shared" si="141"/>
        <v>1.7961196611448332E-4</v>
      </c>
      <c r="AD465" t="b">
        <f t="shared" si="142"/>
        <v>1</v>
      </c>
      <c r="AE465" t="b">
        <f>AND(ABS(AA465-(AA464+W465-Z465))&lt;=0.000000000001*(AA464+ABS(W465)+Z465),IF(A465&gt;group!$AJ$65,AA465=0,TRUE))</f>
        <v>1</v>
      </c>
      <c r="AF465" t="b">
        <f t="shared" si="143"/>
        <v>1</v>
      </c>
      <c r="AG465" t="b">
        <f>IF(S465&gt;0,IF(group!$AJ$38&gt;0,ABS(AB465/S465-group!$AJ$38/S2)&lt;=0.000000000001*MAX(ABS(AB465/S465),ABS(group!$AJ$38/S2)),TRUE),AB465=0)</f>
        <v>1</v>
      </c>
    </row>
    <row r="466" spans="1:33" x14ac:dyDescent="0.35">
      <c r="A466">
        <v>464</v>
      </c>
      <c r="B466">
        <f>'REC-21'!U466+'REC-22'!U466</f>
        <v>0.24353175673363434</v>
      </c>
      <c r="C466">
        <f>'REC-21'!Y466+'REC-22'!Y466</f>
        <v>3.3099189363868201E-2</v>
      </c>
      <c r="D466">
        <f t="shared" si="126"/>
        <v>0.27663094609750255</v>
      </c>
      <c r="E466">
        <f>'REC-21'!T466+'REC-22'!T466</f>
        <v>4.4365386733647719E-2</v>
      </c>
      <c r="F466">
        <f>'OLD-21'!U466+'OLD-22'!U466</f>
        <v>1.8440912301173087E-2</v>
      </c>
      <c r="G466">
        <f>'OLD-21'!Y466+'OLD-22'!Y466</f>
        <v>8.0402582932288986E-4</v>
      </c>
      <c r="H466">
        <f t="shared" si="127"/>
        <v>1.9244938130495978E-2</v>
      </c>
      <c r="I466">
        <f>'OLD-21'!T466+'OLD-22'!T466</f>
        <v>6.802307206259817E-3</v>
      </c>
      <c r="J466">
        <f>'NEW-21'!U466+'NEW-22'!U466</f>
        <v>6.1025366150389872E-2</v>
      </c>
      <c r="K466">
        <f>'NEW-21'!Y466+'NEW-22'!Y466</f>
        <v>2.3241687006564258E-3</v>
      </c>
      <c r="L466">
        <f t="shared" si="128"/>
        <v>6.3349534851046302E-2</v>
      </c>
      <c r="M466">
        <f>'NEW-21'!T466+'NEW-22'!T466</f>
        <v>2.1411846726056494E-2</v>
      </c>
      <c r="N466">
        <f>'CUR-21'!U466+'CUR-22'!U466</f>
        <v>7.2984429492394781E-2</v>
      </c>
      <c r="O466">
        <f>'CUR-21'!Y466+'CUR-22'!Y466</f>
        <v>2.7152084947740518E-3</v>
      </c>
      <c r="P466">
        <f t="shared" si="129"/>
        <v>7.5699637987168833E-2</v>
      </c>
      <c r="Q466">
        <f>'CUR-21'!T466+'CUR-22'!T466</f>
        <v>2.5667383513050753E-2</v>
      </c>
      <c r="R466">
        <f t="shared" si="132"/>
        <v>2.5667383513050753E-2</v>
      </c>
      <c r="S466">
        <f t="shared" si="130"/>
        <v>7.5699637987168833E-2</v>
      </c>
      <c r="T466">
        <f t="shared" si="133"/>
        <v>0.99618687160898256</v>
      </c>
      <c r="U466">
        <f t="shared" si="134"/>
        <v>3.827723994052068E-3</v>
      </c>
      <c r="V466">
        <f t="shared" si="131"/>
        <v>7.2522209093387302E-2</v>
      </c>
      <c r="W466">
        <f t="shared" si="135"/>
        <v>0</v>
      </c>
      <c r="X466">
        <f t="shared" si="136"/>
        <v>0</v>
      </c>
      <c r="Y466">
        <f t="shared" si="137"/>
        <v>9.8189592606438059E-2</v>
      </c>
      <c r="Z466">
        <f t="shared" si="138"/>
        <v>0</v>
      </c>
      <c r="AA466">
        <f t="shared" si="139"/>
        <v>0</v>
      </c>
      <c r="AB466">
        <f t="shared" si="140"/>
        <v>4.2465488024770806E-4</v>
      </c>
      <c r="AC466">
        <f t="shared" si="141"/>
        <v>1.5364270227266044E-4</v>
      </c>
      <c r="AD466" t="b">
        <f t="shared" si="142"/>
        <v>1</v>
      </c>
      <c r="AE466" t="b">
        <f>AND(ABS(AA466-(AA465+W466-Z466))&lt;=0.000000000001*(AA465+ABS(W466)+Z466),IF(A466&gt;group!$AJ$65,AA466=0,TRUE))</f>
        <v>1</v>
      </c>
      <c r="AF466" t="b">
        <f t="shared" si="143"/>
        <v>1</v>
      </c>
      <c r="AG466" t="b">
        <f>IF(S466&gt;0,IF(group!$AJ$38&gt;0,ABS(AB466/S466-group!$AJ$38/S2)&lt;=0.000000000001*MAX(ABS(AB466/S466),ABS(group!$AJ$38/S2)),TRUE),AB466=0)</f>
        <v>1</v>
      </c>
    </row>
    <row r="467" spans="1:33" x14ac:dyDescent="0.35">
      <c r="A467">
        <v>465</v>
      </c>
      <c r="B467">
        <f>'REC-21'!U467+'REC-22'!U467</f>
        <v>0.20574008024078272</v>
      </c>
      <c r="C467">
        <f>'REC-21'!Y467+'REC-22'!Y467</f>
        <v>2.7454064060717279E-2</v>
      </c>
      <c r="D467">
        <f t="shared" si="126"/>
        <v>0.23319414430149998</v>
      </c>
      <c r="E467">
        <f>'REC-21'!T467+'REC-22'!T467</f>
        <v>3.8304876014963352E-2</v>
      </c>
      <c r="F467">
        <f>'OLD-21'!U467+'OLD-22'!U467</f>
        <v>1.2682014494414045E-2</v>
      </c>
      <c r="G467">
        <f>'OLD-21'!Y467+'OLD-22'!Y467</f>
        <v>3.9908202050952419E-4</v>
      </c>
      <c r="H467">
        <f t="shared" si="127"/>
        <v>1.3081096514923569E-2</v>
      </c>
      <c r="I467">
        <f>'OLD-21'!T467+'OLD-22'!T467</f>
        <v>5.7688089567297538E-3</v>
      </c>
      <c r="J467">
        <f>'NEW-21'!U467+'NEW-22'!U467</f>
        <v>4.2565977251158113E-2</v>
      </c>
      <c r="K467">
        <f>'NEW-21'!Y467+'NEW-22'!Y467</f>
        <v>1.2326313128784047E-3</v>
      </c>
      <c r="L467">
        <f t="shared" si="128"/>
        <v>4.3798608564036515E-2</v>
      </c>
      <c r="M467">
        <f>'NEW-21'!T467+'NEW-22'!T467</f>
        <v>1.8493915381348681E-2</v>
      </c>
      <c r="N467">
        <f>'CUR-21'!U467+'CUR-22'!U467</f>
        <v>5.0874185103840688E-2</v>
      </c>
      <c r="O467">
        <f>'CUR-21'!Y467+'CUR-22'!Y467</f>
        <v>1.4186658651103819E-3</v>
      </c>
      <c r="P467">
        <f t="shared" si="129"/>
        <v>5.2292850968951067E-2</v>
      </c>
      <c r="Q467">
        <f>'CUR-21'!T467+'CUR-22'!T467</f>
        <v>2.2171415815414534E-2</v>
      </c>
      <c r="R467">
        <f t="shared" si="132"/>
        <v>2.2171415815414534E-2</v>
      </c>
      <c r="S467">
        <f t="shared" si="130"/>
        <v>5.2292850968951067E-2</v>
      </c>
      <c r="T467">
        <f t="shared" si="133"/>
        <v>0.99618725806398645</v>
      </c>
      <c r="U467">
        <f t="shared" si="134"/>
        <v>3.8273345750510224E-3</v>
      </c>
      <c r="V467">
        <f t="shared" si="131"/>
        <v>5.0543502609966789E-2</v>
      </c>
      <c r="W467">
        <f t="shared" si="135"/>
        <v>0</v>
      </c>
      <c r="X467">
        <f t="shared" si="136"/>
        <v>0</v>
      </c>
      <c r="Y467">
        <f t="shared" si="137"/>
        <v>7.2714918425381331E-2</v>
      </c>
      <c r="Z467">
        <f t="shared" si="138"/>
        <v>0</v>
      </c>
      <c r="AA467">
        <f t="shared" si="139"/>
        <v>0</v>
      </c>
      <c r="AB467">
        <f t="shared" si="140"/>
        <v>2.9334901667290892E-4</v>
      </c>
      <c r="AC467">
        <f t="shared" si="141"/>
        <v>1.3130586357479914E-4</v>
      </c>
      <c r="AD467" t="b">
        <f t="shared" si="142"/>
        <v>1</v>
      </c>
      <c r="AE467" t="b">
        <f>AND(ABS(AA467-(AA466+W467-Z467))&lt;=0.000000000001*(AA466+ABS(W467)+Z467),IF(A467&gt;group!$AJ$65,AA467=0,TRUE))</f>
        <v>1</v>
      </c>
      <c r="AF467" t="b">
        <f t="shared" si="143"/>
        <v>1</v>
      </c>
      <c r="AG467" t="b">
        <f>IF(S467&gt;0,IF(group!$AJ$38&gt;0,ABS(AB467/S467-group!$AJ$38/S2)&lt;=0.000000000001*MAX(ABS(AB467/S467),ABS(group!$AJ$38/S2)),TRUE),AB467=0)</f>
        <v>1</v>
      </c>
    </row>
    <row r="468" spans="1:33" x14ac:dyDescent="0.35">
      <c r="A468">
        <v>466</v>
      </c>
      <c r="B468">
        <f>'REC-21'!U468+'REC-22'!U468</f>
        <v>0.17310401632908717</v>
      </c>
      <c r="C468">
        <f>'REC-21'!Y468+'REC-22'!Y468</f>
        <v>2.2714294291179896E-2</v>
      </c>
      <c r="D468">
        <f t="shared" si="126"/>
        <v>0.19581831062026706</v>
      </c>
      <c r="E468">
        <f>'REC-21'!T468+'REC-22'!T468</f>
        <v>3.3062175259727447E-2</v>
      </c>
      <c r="F468">
        <f>'OLD-21'!U468+'OLD-22'!U468</f>
        <v>7.7880048445912071E-3</v>
      </c>
      <c r="G468">
        <f>'OLD-21'!Y468+'OLD-22'!Y468</f>
        <v>1.5104148613453658E-4</v>
      </c>
      <c r="H468">
        <f t="shared" si="127"/>
        <v>7.9390463307257436E-3</v>
      </c>
      <c r="I468">
        <f>'OLD-21'!T468+'OLD-22'!T468</f>
        <v>4.8914283631404628E-3</v>
      </c>
      <c r="J468">
        <f>'NEW-21'!U468+'NEW-22'!U468</f>
        <v>2.6588325675755184E-2</v>
      </c>
      <c r="K468">
        <f>'NEW-21'!Y468+'NEW-22'!Y468</f>
        <v>5.4755745063723798E-4</v>
      </c>
      <c r="L468">
        <f t="shared" si="128"/>
        <v>2.713588312639242E-2</v>
      </c>
      <c r="M468">
        <f>'NEW-21'!T468+'NEW-22'!T468</f>
        <v>1.5969820735238213E-2</v>
      </c>
      <c r="N468">
        <f>'CUR-21'!U468+'CUR-22'!U468</f>
        <v>3.1728857310091535E-2</v>
      </c>
      <c r="O468">
        <f>'CUR-21'!Y468+'CUR-22'!Y468</f>
        <v>6.0735853697901345E-4</v>
      </c>
      <c r="P468">
        <f t="shared" si="129"/>
        <v>3.2336215847070547E-2</v>
      </c>
      <c r="Q468">
        <f>'CUR-21'!T468+'CUR-22'!T468</f>
        <v>1.91478004166468E-2</v>
      </c>
      <c r="R468">
        <f t="shared" si="132"/>
        <v>1.91478004166468E-2</v>
      </c>
      <c r="S468">
        <f t="shared" si="130"/>
        <v>3.2336215847070547E-2</v>
      </c>
      <c r="T468">
        <f t="shared" si="133"/>
        <v>0.99618764293600315</v>
      </c>
      <c r="U468">
        <f t="shared" si="134"/>
        <v>3.8269467514784328E-3</v>
      </c>
      <c r="V468">
        <f t="shared" si="131"/>
        <v>3.1515851873839096E-2</v>
      </c>
      <c r="W468">
        <f t="shared" si="135"/>
        <v>0</v>
      </c>
      <c r="X468">
        <f t="shared" si="136"/>
        <v>0</v>
      </c>
      <c r="Y468">
        <f t="shared" si="137"/>
        <v>5.0663652290485896E-2</v>
      </c>
      <c r="Z468">
        <f t="shared" si="138"/>
        <v>0</v>
      </c>
      <c r="AA468">
        <f t="shared" si="139"/>
        <v>0</v>
      </c>
      <c r="AB468">
        <f t="shared" si="140"/>
        <v>1.81397589649363E-4</v>
      </c>
      <c r="AC468">
        <f t="shared" si="141"/>
        <v>1.1195142702354592E-4</v>
      </c>
      <c r="AD468" t="b">
        <f t="shared" si="142"/>
        <v>1</v>
      </c>
      <c r="AE468" t="b">
        <f>AND(ABS(AA468-(AA467+W468-Z468))&lt;=0.000000000001*(AA467+ABS(W468)+Z468),IF(A468&gt;group!$AJ$65,AA468=0,TRUE))</f>
        <v>1</v>
      </c>
      <c r="AF468" t="b">
        <f t="shared" si="143"/>
        <v>1</v>
      </c>
      <c r="AG468" t="b">
        <f>IF(S468&gt;0,IF(group!$AJ$38&gt;0,ABS(AB468/S468-group!$AJ$38/S2)&lt;=0.000000000001*MAX(ABS(AB468/S468),ABS(group!$AJ$38/S2)),TRUE),AB468=0)</f>
        <v>1</v>
      </c>
    </row>
    <row r="469" spans="1:33" x14ac:dyDescent="0.35">
      <c r="A469">
        <v>467</v>
      </c>
      <c r="B469">
        <f>'REC-21'!U469+'REC-22'!U469</f>
        <v>0.14491638938994322</v>
      </c>
      <c r="C469">
        <f>'REC-21'!Y469+'REC-22'!Y469</f>
        <v>1.87530119245858E-2</v>
      </c>
      <c r="D469">
        <f t="shared" si="126"/>
        <v>0.16366940131452903</v>
      </c>
      <c r="E469">
        <f>'REC-21'!T469+'REC-22'!T469</f>
        <v>2.8538529173201165E-2</v>
      </c>
      <c r="F469">
        <f>'OLD-21'!U469+'OLD-22'!U469</f>
        <v>3.6271577457336114E-3</v>
      </c>
      <c r="G469">
        <f>'OLD-21'!Y469+'OLD-22'!Y469</f>
        <v>3.3811053968504753E-5</v>
      </c>
      <c r="H469">
        <f t="shared" si="127"/>
        <v>3.6609687997021163E-3</v>
      </c>
      <c r="I469">
        <f>'OLD-21'!T469+'OLD-22'!T469</f>
        <v>4.1476397646308949E-3</v>
      </c>
      <c r="J469">
        <f>'NEW-21'!U469+'NEW-22'!U469</f>
        <v>1.2753104279728637E-2</v>
      </c>
      <c r="K469">
        <f>'NEW-21'!Y469+'NEW-22'!Y469</f>
        <v>2.0899999343738251E-4</v>
      </c>
      <c r="L469">
        <f t="shared" si="128"/>
        <v>1.296210427316602E-2</v>
      </c>
      <c r="M469">
        <f>'NEW-21'!T469+'NEW-22'!T469</f>
        <v>1.3790693899598538E-2</v>
      </c>
      <c r="N469">
        <f>'CUR-21'!U469+'CUR-22'!U469</f>
        <v>1.5143453271493858E-2</v>
      </c>
      <c r="O469">
        <f>'CUR-21'!Y469+'CUR-22'!Y469</f>
        <v>2.1004902792482808E-4</v>
      </c>
      <c r="P469">
        <f t="shared" si="129"/>
        <v>1.5353502299418686E-2</v>
      </c>
      <c r="Q469">
        <f>'CUR-21'!T469+'CUR-22'!T469</f>
        <v>1.6537003529337926E-2</v>
      </c>
      <c r="R469">
        <f t="shared" si="132"/>
        <v>1.6537003529337926E-2</v>
      </c>
      <c r="S469">
        <f t="shared" si="130"/>
        <v>1.5353502299418686E-2</v>
      </c>
      <c r="T469">
        <f t="shared" si="133"/>
        <v>0.99618802622469382</v>
      </c>
      <c r="U469">
        <f t="shared" si="134"/>
        <v>3.826560523672029E-3</v>
      </c>
      <c r="V469">
        <f t="shared" si="131"/>
        <v>1.5036165814266308E-2</v>
      </c>
      <c r="W469">
        <f t="shared" si="135"/>
        <v>0</v>
      </c>
      <c r="X469">
        <f t="shared" si="136"/>
        <v>0</v>
      </c>
      <c r="Y469">
        <f t="shared" si="137"/>
        <v>3.1573169343604233E-2</v>
      </c>
      <c r="Z469">
        <f t="shared" si="138"/>
        <v>0</v>
      </c>
      <c r="AA469">
        <f t="shared" si="139"/>
        <v>0</v>
      </c>
      <c r="AB469">
        <f t="shared" si="140"/>
        <v>8.6129073450096145E-5</v>
      </c>
      <c r="AC469">
        <f t="shared" si="141"/>
        <v>9.5268516199266854E-5</v>
      </c>
      <c r="AD469" t="b">
        <f t="shared" si="142"/>
        <v>1</v>
      </c>
      <c r="AE469" t="b">
        <f>AND(ABS(AA469-(AA468+W469-Z469))&lt;=0.000000000001*(AA468+ABS(W469)+Z469),IF(A469&gt;group!$AJ$65,AA469=0,TRUE))</f>
        <v>1</v>
      </c>
      <c r="AF469" t="b">
        <f t="shared" si="143"/>
        <v>1</v>
      </c>
      <c r="AG469" t="b">
        <f>IF(S469&gt;0,IF(group!$AJ$38&gt;0,ABS(AB469/S469-group!$AJ$38/S2)&lt;=0.000000000001*MAX(ABS(AB469/S469),ABS(group!$AJ$38/S2)),TRUE),AB469=0)</f>
        <v>1</v>
      </c>
    </row>
    <row r="470" spans="1:33" x14ac:dyDescent="0.35">
      <c r="A470">
        <v>468</v>
      </c>
      <c r="B470">
        <f>'REC-21'!U470+'REC-22'!U470</f>
        <v>0.12056729435896243</v>
      </c>
      <c r="C470">
        <f>'REC-21'!Y470+'REC-22'!Y470</f>
        <v>1.4667081886121282E-2</v>
      </c>
      <c r="D470">
        <f t="shared" si="126"/>
        <v>0.13523437624508372</v>
      </c>
      <c r="E470">
        <f>'REC-21'!T470+'REC-22'!T470</f>
        <v>2.4635037456195434E-2</v>
      </c>
      <c r="F470">
        <f>'OLD-21'!U470+'OLD-22'!U470</f>
        <v>8.7835014266582289E-5</v>
      </c>
      <c r="G470">
        <f>'OLD-21'!Y470+'OLD-22'!Y470</f>
        <v>2.5345830903550278E-5</v>
      </c>
      <c r="H470">
        <f t="shared" si="127"/>
        <v>1.1318084517013257E-4</v>
      </c>
      <c r="I470">
        <f>'OLD-21'!T470+'OLD-22'!T470</f>
        <v>3.5170708277229698E-3</v>
      </c>
      <c r="J470">
        <f>'NEW-21'!U470+'NEW-22'!U470</f>
        <v>7.6746002199708208E-4</v>
      </c>
      <c r="K470">
        <f>'NEW-21'!Y470+'NEW-22'!Y470</f>
        <v>1.6533071230897769E-4</v>
      </c>
      <c r="L470">
        <f t="shared" si="128"/>
        <v>9.3279073430605972E-4</v>
      </c>
      <c r="M470">
        <f>'NEW-21'!T470+'NEW-22'!T470</f>
        <v>1.1909305357314173E-2</v>
      </c>
      <c r="N470">
        <f>'CUR-21'!U470+'CUR-22'!U470</f>
        <v>7.6835452566467971E-4</v>
      </c>
      <c r="O470">
        <f>'CUR-21'!Y470+'CUR-22'!Y470</f>
        <v>1.653631948059711E-4</v>
      </c>
      <c r="P470">
        <f t="shared" si="129"/>
        <v>9.3371772047065084E-4</v>
      </c>
      <c r="Q470">
        <f>'CUR-21'!T470+'CUR-22'!T470</f>
        <v>1.4282579367378432E-2</v>
      </c>
      <c r="R470">
        <f t="shared" si="132"/>
        <v>1.4282579367378432E-2</v>
      </c>
      <c r="S470">
        <f t="shared" si="130"/>
        <v>9.3371772047065084E-4</v>
      </c>
      <c r="T470">
        <f t="shared" si="133"/>
        <v>0.99618840792983054</v>
      </c>
      <c r="U470">
        <f t="shared" si="134"/>
        <v>3.8261758918578526E-3</v>
      </c>
      <c r="V470">
        <f t="shared" si="131"/>
        <v>7.5646980118338923E-4</v>
      </c>
      <c r="W470">
        <f t="shared" si="135"/>
        <v>0</v>
      </c>
      <c r="X470">
        <f t="shared" si="136"/>
        <v>0</v>
      </c>
      <c r="Y470">
        <f t="shared" si="137"/>
        <v>1.5039049168561821E-2</v>
      </c>
      <c r="Z470">
        <f t="shared" si="138"/>
        <v>0</v>
      </c>
      <c r="AA470">
        <f t="shared" si="139"/>
        <v>0</v>
      </c>
      <c r="AB470">
        <f t="shared" si="140"/>
        <v>5.2379086256507023E-6</v>
      </c>
      <c r="AC470">
        <f t="shared" si="141"/>
        <v>8.0891164824445442E-5</v>
      </c>
      <c r="AD470" t="b">
        <f t="shared" si="142"/>
        <v>1</v>
      </c>
      <c r="AE470" t="b">
        <f>AND(ABS(AA470-(AA469+W470-Z470))&lt;=0.000000000001*(AA469+ABS(W470)+Z470),IF(A470&gt;group!$AJ$65,AA470=0,TRUE))</f>
        <v>1</v>
      </c>
      <c r="AF470" t="b">
        <f t="shared" si="143"/>
        <v>1</v>
      </c>
      <c r="AG470" t="b">
        <f>IF(S470&gt;0,IF(group!$AJ$38&gt;0,ABS(AB470/S470-group!$AJ$38/S2)&lt;=0.000000000001*MAX(ABS(AB470/S470),ABS(group!$AJ$38/S2)),TRUE),AB470=0)</f>
        <v>1</v>
      </c>
    </row>
    <row r="471" spans="1:33" x14ac:dyDescent="0.35">
      <c r="A471">
        <v>469</v>
      </c>
      <c r="B471">
        <f>'REC-21'!U471+'REC-22'!U471</f>
        <v>9.9394373613599388E-2</v>
      </c>
      <c r="C471">
        <f>'REC-21'!Y471+'REC-22'!Y471</f>
        <v>1.1319436730566143E-2</v>
      </c>
      <c r="D471">
        <f t="shared" si="126"/>
        <v>0.11071381034416553</v>
      </c>
      <c r="E471">
        <f>'REC-21'!T471+'REC-22'!T471</f>
        <v>2.1404657756356974E-2</v>
      </c>
      <c r="F471">
        <f>'OLD-21'!U471+'OLD-22'!U471</f>
        <v>6.9191667705125533E-5</v>
      </c>
      <c r="G471">
        <f>'OLD-21'!Y471+'OLD-22'!Y471</f>
        <v>1.9816002463885E-5</v>
      </c>
      <c r="H471">
        <f t="shared" si="127"/>
        <v>8.9007670169010533E-5</v>
      </c>
      <c r="I471">
        <f>'OLD-21'!T471+'OLD-22'!T471</f>
        <v>1.8646397163923312E-5</v>
      </c>
      <c r="J471">
        <f>'NEW-21'!U471+'NEW-22'!U471</f>
        <v>6.2887012175833487E-4</v>
      </c>
      <c r="K471">
        <f>'NEW-21'!Y471+'NEW-22'!Y471</f>
        <v>1.3367236942756589E-4</v>
      </c>
      <c r="L471">
        <f t="shared" si="128"/>
        <v>7.6254249118590071E-4</v>
      </c>
      <c r="M471">
        <f>'NEW-21'!T471+'NEW-22'!T471</f>
        <v>1.3897885522822631E-4</v>
      </c>
      <c r="N471">
        <f>'CUR-21'!U471+'CUR-22'!U471</f>
        <v>6.2962843469683487E-4</v>
      </c>
      <c r="O471">
        <f>'CUR-21'!Y471+'CUR-22'!Y471</f>
        <v>1.3371501090044145E-4</v>
      </c>
      <c r="P471">
        <f t="shared" si="129"/>
        <v>7.6334344559727629E-4</v>
      </c>
      <c r="Q471">
        <f>'CUR-21'!T471+'CUR-22'!T471</f>
        <v>1.3897885522822631E-4</v>
      </c>
      <c r="R471">
        <f t="shared" si="132"/>
        <v>1.3897885522822631E-4</v>
      </c>
      <c r="S471">
        <f t="shared" si="130"/>
        <v>7.6334344559727629E-4</v>
      </c>
      <c r="T471">
        <f t="shared" si="133"/>
        <v>0.99618878805130195</v>
      </c>
      <c r="U471">
        <f t="shared" si="134"/>
        <v>3.8257928561447052E-3</v>
      </c>
      <c r="V471">
        <f t="shared" si="131"/>
        <v>6.1985333840493219E-4</v>
      </c>
      <c r="W471">
        <f t="shared" si="135"/>
        <v>0</v>
      </c>
      <c r="X471">
        <f t="shared" si="136"/>
        <v>0</v>
      </c>
      <c r="Y471">
        <f t="shared" si="137"/>
        <v>7.5883219363315853E-4</v>
      </c>
      <c r="Z471">
        <f t="shared" si="138"/>
        <v>0</v>
      </c>
      <c r="AA471">
        <f t="shared" si="139"/>
        <v>0</v>
      </c>
      <c r="AB471">
        <f t="shared" si="140"/>
        <v>4.2821541568392872E-6</v>
      </c>
      <c r="AC471">
        <f t="shared" si="141"/>
        <v>9.5575446881141503E-7</v>
      </c>
      <c r="AD471" t="b">
        <f t="shared" si="142"/>
        <v>1</v>
      </c>
      <c r="AE471" t="b">
        <f>AND(ABS(AA471-(AA470+W471-Z471))&lt;=0.000000000001*(AA470+ABS(W471)+Z471),IF(A471&gt;group!$AJ$65,AA471=0,TRUE))</f>
        <v>1</v>
      </c>
      <c r="AF471" t="b">
        <f t="shared" si="143"/>
        <v>1</v>
      </c>
      <c r="AG471" t="b">
        <f>IF(S471&gt;0,IF(group!$AJ$38&gt;0,ABS(AB471/S471-group!$AJ$38/S2)&lt;=0.000000000001*MAX(ABS(AB471/S471),ABS(group!$AJ$38/S2)),TRUE),AB471=0)</f>
        <v>1</v>
      </c>
    </row>
    <row r="472" spans="1:33" x14ac:dyDescent="0.35">
      <c r="A472">
        <v>470</v>
      </c>
      <c r="B472">
        <f>'REC-21'!U472+'REC-22'!U472</f>
        <v>8.1429948665991195E-2</v>
      </c>
      <c r="C472">
        <f>'REC-21'!Y472+'REC-22'!Y472</f>
        <v>8.5949046536648588E-3</v>
      </c>
      <c r="D472">
        <f t="shared" si="126"/>
        <v>9.0024853319656054E-2</v>
      </c>
      <c r="E472">
        <f>'REC-21'!T472+'REC-22'!T472</f>
        <v>1.8150192077484997E-2</v>
      </c>
      <c r="F472">
        <f>'OLD-21'!U472+'OLD-22'!U472</f>
        <v>5.4428796928210022E-5</v>
      </c>
      <c r="G472">
        <f>'OLD-21'!Y472+'OLD-22'!Y472</f>
        <v>1.5472723538648364E-5</v>
      </c>
      <c r="H472">
        <f t="shared" si="127"/>
        <v>6.9901520466858393E-5</v>
      </c>
      <c r="I472">
        <f>'OLD-21'!T472+'OLD-22'!T472</f>
        <v>1.4763546852736343E-5</v>
      </c>
      <c r="J472">
        <f>'NEW-21'!U472+'NEW-22'!U472</f>
        <v>5.1462692207022542E-4</v>
      </c>
      <c r="K472">
        <f>'NEW-21'!Y472+'NEW-22'!Y472</f>
        <v>1.0782417255774971E-4</v>
      </c>
      <c r="L472">
        <f t="shared" si="128"/>
        <v>6.2245109462797515E-4</v>
      </c>
      <c r="M472">
        <f>'NEW-21'!T472+'NEW-22'!T472</f>
        <v>1.1454670490702023E-4</v>
      </c>
      <c r="N472">
        <f>'CUR-21'!U472+'CUR-22'!U472</f>
        <v>5.1527003622268844E-4</v>
      </c>
      <c r="O472">
        <f>'CUR-21'!Y472+'CUR-22'!Y472</f>
        <v>1.0787272906347355E-4</v>
      </c>
      <c r="P472">
        <f t="shared" si="129"/>
        <v>6.2314276528616195E-4</v>
      </c>
      <c r="Q472">
        <f>'CUR-21'!T472+'CUR-22'!T472</f>
        <v>1.1454670490702023E-4</v>
      </c>
      <c r="R472">
        <f t="shared" si="132"/>
        <v>1.1454670490702023E-4</v>
      </c>
      <c r="S472">
        <f t="shared" si="130"/>
        <v>6.2314276528616195E-4</v>
      </c>
      <c r="T472">
        <f t="shared" si="133"/>
        <v>0.99618916658910561</v>
      </c>
      <c r="U472">
        <f t="shared" si="134"/>
        <v>3.8254114165310327E-3</v>
      </c>
      <c r="V472">
        <f t="shared" si="131"/>
        <v>5.0723963926254366E-4</v>
      </c>
      <c r="W472">
        <f t="shared" si="135"/>
        <v>0</v>
      </c>
      <c r="X472">
        <f t="shared" si="136"/>
        <v>0</v>
      </c>
      <c r="Y472">
        <f t="shared" si="137"/>
        <v>6.2178634416956387E-4</v>
      </c>
      <c r="Z472">
        <f t="shared" si="138"/>
        <v>0</v>
      </c>
      <c r="AA472">
        <f t="shared" si="139"/>
        <v>0</v>
      </c>
      <c r="AB472">
        <f t="shared" si="140"/>
        <v>3.4956655461770401E-6</v>
      </c>
      <c r="AC472">
        <f t="shared" si="141"/>
        <v>7.8648861066224719E-7</v>
      </c>
      <c r="AD472" t="b">
        <f t="shared" si="142"/>
        <v>1</v>
      </c>
      <c r="AE472" t="b">
        <f>AND(ABS(AA472-(AA471+W472-Z472))&lt;=0.000000000001*(AA471+ABS(W472)+Z472),IF(A472&gt;group!$AJ$65,AA472=0,TRUE))</f>
        <v>1</v>
      </c>
      <c r="AF472" t="b">
        <f t="shared" si="143"/>
        <v>1</v>
      </c>
      <c r="AG472" t="b">
        <f>IF(S472&gt;0,IF(group!$AJ$38&gt;0,ABS(AB472/S472-group!$AJ$38/S2)&lt;=0.000000000001*MAX(ABS(AB472/S472),ABS(group!$AJ$38/S2)),TRUE),AB472=0)</f>
        <v>1</v>
      </c>
    </row>
    <row r="473" spans="1:33" x14ac:dyDescent="0.35">
      <c r="A473">
        <v>471</v>
      </c>
      <c r="B473">
        <f>'REC-21'!U473+'REC-22'!U473</f>
        <v>6.6185853895441599E-2</v>
      </c>
      <c r="C473">
        <f>'REC-21'!Y473+'REC-22'!Y473</f>
        <v>6.3959480255872149E-3</v>
      </c>
      <c r="D473">
        <f t="shared" si="126"/>
        <v>7.258180192102881E-2</v>
      </c>
      <c r="E473">
        <f>'REC-21'!T473+'REC-22'!T473</f>
        <v>1.5390870185591628E-2</v>
      </c>
      <c r="F473">
        <f>'OLD-21'!U473+'OLD-22'!U473</f>
        <v>4.2738430807495332E-5</v>
      </c>
      <c r="G473">
        <f>'OLD-21'!Y473+'OLD-22'!Y473</f>
        <v>1.2067062139719885E-5</v>
      </c>
      <c r="H473">
        <f t="shared" si="127"/>
        <v>5.4805492947215221E-5</v>
      </c>
      <c r="I473">
        <f>'OLD-21'!T473+'OLD-22'!T473</f>
        <v>1.168924558223239E-5</v>
      </c>
      <c r="J473">
        <f>'NEW-21'!U473+'NEW-22'!U473</f>
        <v>4.2045087833146773E-4</v>
      </c>
      <c r="K473">
        <f>'NEW-21'!Y473+'NEW-22'!Y473</f>
        <v>8.6756397489376653E-5</v>
      </c>
      <c r="L473">
        <f t="shared" si="128"/>
        <v>5.0720727582084443E-4</v>
      </c>
      <c r="M473">
        <f>'NEW-21'!T473+'NEW-22'!T473</f>
        <v>9.4409668172249663E-5</v>
      </c>
      <c r="N473">
        <f>'CUR-21'!U473+'CUR-22'!U473</f>
        <v>4.2099633275518298E-4</v>
      </c>
      <c r="O473">
        <f>'CUR-21'!Y473+'CUR-22'!Y473</f>
        <v>8.6807686178768642E-5</v>
      </c>
      <c r="P473">
        <f t="shared" si="129"/>
        <v>5.0780401893395157E-4</v>
      </c>
      <c r="Q473">
        <f>'CUR-21'!T473+'CUR-22'!T473</f>
        <v>9.4409668172249663E-5</v>
      </c>
      <c r="R473">
        <f t="shared" si="132"/>
        <v>9.4409668172249663E-5</v>
      </c>
      <c r="S473">
        <f t="shared" si="130"/>
        <v>5.0780401893395157E-4</v>
      </c>
      <c r="T473">
        <f t="shared" si="133"/>
        <v>0.9961895435433481</v>
      </c>
      <c r="U473">
        <f t="shared" si="134"/>
        <v>3.8250315729058126E-3</v>
      </c>
      <c r="V473">
        <f t="shared" si="131"/>
        <v>4.1440905876395618E-4</v>
      </c>
      <c r="W473">
        <f t="shared" si="135"/>
        <v>0</v>
      </c>
      <c r="X473">
        <f t="shared" si="136"/>
        <v>0</v>
      </c>
      <c r="Y473">
        <f t="shared" si="137"/>
        <v>5.0881872693620586E-4</v>
      </c>
      <c r="Z473">
        <f t="shared" si="138"/>
        <v>0</v>
      </c>
      <c r="AA473">
        <f t="shared" si="139"/>
        <v>0</v>
      </c>
      <c r="AB473">
        <f t="shared" si="140"/>
        <v>2.8486457872658984E-6</v>
      </c>
      <c r="AC473">
        <f t="shared" si="141"/>
        <v>6.470197589111417E-7</v>
      </c>
      <c r="AD473" t="b">
        <f t="shared" si="142"/>
        <v>1</v>
      </c>
      <c r="AE473" t="b">
        <f>AND(ABS(AA473-(AA472+W473-Z473))&lt;=0.000000000001*(AA472+ABS(W473)+Z473),IF(A473&gt;group!$AJ$65,AA473=0,TRUE))</f>
        <v>1</v>
      </c>
      <c r="AF473" t="b">
        <f t="shared" si="143"/>
        <v>1</v>
      </c>
      <c r="AG473" t="b">
        <f>IF(S473&gt;0,IF(group!$AJ$38&gt;0,ABS(AB473/S473-group!$AJ$38/S2)&lt;=0.000000000001*MAX(ABS(AB473/S473),ABS(group!$AJ$38/S2)),TRUE),AB473=0)</f>
        <v>1</v>
      </c>
    </row>
    <row r="474" spans="1:33" x14ac:dyDescent="0.35">
      <c r="A474">
        <v>472</v>
      </c>
      <c r="B474">
        <f>'REC-21'!U474+'REC-22'!U474</f>
        <v>5.3248250655315563E-2</v>
      </c>
      <c r="C474">
        <f>'REC-21'!Y474+'REC-22'!Y474</f>
        <v>4.6399689114155641E-3</v>
      </c>
      <c r="D474">
        <f t="shared" si="126"/>
        <v>5.7888219566731125E-2</v>
      </c>
      <c r="E474">
        <f>'REC-21'!T474+'REC-22'!T474</f>
        <v>1.3051299732964993E-2</v>
      </c>
      <c r="F474">
        <f>'OLD-21'!U474+'OLD-22'!U474</f>
        <v>3.3480828598099786E-5</v>
      </c>
      <c r="G474">
        <f>'OLD-21'!Y474+'OLD-22'!Y474</f>
        <v>9.4020207508801359E-6</v>
      </c>
      <c r="H474">
        <f t="shared" si="127"/>
        <v>4.2882849348979922E-5</v>
      </c>
      <c r="I474">
        <f>'OLD-21'!T474+'OLD-22'!T474</f>
        <v>9.2551243711746871E-6</v>
      </c>
      <c r="J474">
        <f>'NEW-21'!U474+'NEW-22'!U474</f>
        <v>3.4281467548388913E-4</v>
      </c>
      <c r="K474">
        <f>'NEW-21'!Y474+'NEW-22'!Y474</f>
        <v>6.9620623795094152E-5</v>
      </c>
      <c r="L474">
        <f t="shared" si="128"/>
        <v>4.1243529927898327E-4</v>
      </c>
      <c r="M474">
        <f>'NEW-21'!T474+'NEW-22'!T474</f>
        <v>7.7812674329037196E-5</v>
      </c>
      <c r="N474">
        <f>'CUR-21'!U474+'CUR-22'!U474</f>
        <v>3.4327712014540742E-4</v>
      </c>
      <c r="O474">
        <f>'CUR-21'!Y474+'CUR-22'!Y474</f>
        <v>6.9672310826338673E-5</v>
      </c>
      <c r="P474">
        <f t="shared" si="129"/>
        <v>4.129494309717461E-4</v>
      </c>
      <c r="Q474">
        <f>'CUR-21'!T474+'CUR-22'!T474</f>
        <v>7.7812674329037196E-5</v>
      </c>
      <c r="R474">
        <f t="shared" si="132"/>
        <v>7.7812674329037196E-5</v>
      </c>
      <c r="S474">
        <f t="shared" si="130"/>
        <v>4.129494309717461E-4</v>
      </c>
      <c r="T474">
        <f t="shared" si="133"/>
        <v>0.99618991891424336</v>
      </c>
      <c r="U474">
        <f t="shared" si="134"/>
        <v>3.8246533250501091E-3</v>
      </c>
      <c r="V474">
        <f t="shared" si="131"/>
        <v>3.3788374891584782E-4</v>
      </c>
      <c r="W474">
        <f t="shared" si="135"/>
        <v>0</v>
      </c>
      <c r="X474">
        <f t="shared" si="136"/>
        <v>0</v>
      </c>
      <c r="Y474">
        <f t="shared" si="137"/>
        <v>4.1569642324488501E-4</v>
      </c>
      <c r="Z474">
        <f t="shared" si="138"/>
        <v>0</v>
      </c>
      <c r="AA474">
        <f t="shared" si="139"/>
        <v>0</v>
      </c>
      <c r="AB474">
        <f t="shared" si="140"/>
        <v>2.3165367209205135E-6</v>
      </c>
      <c r="AC474">
        <f t="shared" si="141"/>
        <v>5.321090663453849E-7</v>
      </c>
      <c r="AD474" t="b">
        <f t="shared" si="142"/>
        <v>1</v>
      </c>
      <c r="AE474" t="b">
        <f>AND(ABS(AA474-(AA473+W474-Z474))&lt;=0.000000000001*(AA473+ABS(W474)+Z474),IF(A474&gt;group!$AJ$65,AA474=0,TRUE))</f>
        <v>1</v>
      </c>
      <c r="AF474" t="b">
        <f t="shared" si="143"/>
        <v>1</v>
      </c>
      <c r="AG474" t="b">
        <f>IF(S474&gt;0,IF(group!$AJ$38&gt;0,ABS(AB474/S474-group!$AJ$38/S2)&lt;=0.000000000001*MAX(ABS(AB474/S474),ABS(group!$AJ$38/S2)),TRUE),AB474=0)</f>
        <v>1</v>
      </c>
    </row>
    <row r="475" spans="1:33" x14ac:dyDescent="0.35">
      <c r="A475">
        <v>473</v>
      </c>
      <c r="B475">
        <f>'REC-21'!U475+'REC-22'!U475</f>
        <v>4.2266299265853055E-2</v>
      </c>
      <c r="C475">
        <f>'REC-21'!Y475+'REC-22'!Y475</f>
        <v>3.2570267383144765E-3</v>
      </c>
      <c r="D475">
        <f t="shared" si="126"/>
        <v>4.552332600416753E-2</v>
      </c>
      <c r="E475">
        <f>'REC-21'!T475+'REC-22'!T475</f>
        <v>1.1067579046615379E-2</v>
      </c>
      <c r="F475">
        <f>'OLD-21'!U475+'OLD-22'!U475</f>
        <v>2.6149452096744003E-5</v>
      </c>
      <c r="G475">
        <f>'OLD-21'!Y475+'OLD-22'!Y475</f>
        <v>7.3217173982079749E-6</v>
      </c>
      <c r="H475">
        <f t="shared" si="127"/>
        <v>3.3471169494951981E-5</v>
      </c>
      <c r="I475">
        <f>'OLD-21'!T475+'OLD-22'!T475</f>
        <v>7.3278747138404259E-6</v>
      </c>
      <c r="J475">
        <f>'NEW-21'!U475+'NEW-22'!U475</f>
        <v>2.7881100599274955E-4</v>
      </c>
      <c r="K475">
        <f>'NEW-21'!Y475+'NEW-22'!Y475</f>
        <v>5.5717856591096301E-5</v>
      </c>
      <c r="L475">
        <f t="shared" si="128"/>
        <v>3.3452886258384583E-4</v>
      </c>
      <c r="M475">
        <f>'NEW-21'!T475+'NEW-22'!T475</f>
        <v>6.4133392304587366E-5</v>
      </c>
      <c r="N475">
        <f>'CUR-21'!U475+'CUR-22'!U475</f>
        <v>2.7920267391344245E-4</v>
      </c>
      <c r="O475">
        <f>'CUR-21'!Y475+'CUR-22'!Y475</f>
        <v>5.5768285307073877E-5</v>
      </c>
      <c r="P475">
        <f t="shared" si="129"/>
        <v>3.3497095922051636E-4</v>
      </c>
      <c r="Q475">
        <f>'CUR-21'!T475+'CUR-22'!T475</f>
        <v>6.4133392304587366E-5</v>
      </c>
      <c r="R475">
        <f t="shared" si="132"/>
        <v>6.4133392304587366E-5</v>
      </c>
      <c r="S475">
        <f t="shared" si="130"/>
        <v>3.3497095922051636E-4</v>
      </c>
      <c r="T475">
        <f t="shared" si="133"/>
        <v>0.9961902927021119</v>
      </c>
      <c r="U475">
        <f t="shared" si="134"/>
        <v>3.8242766726370725E-3</v>
      </c>
      <c r="V475">
        <f t="shared" si="131"/>
        <v>2.7479725371417496E-4</v>
      </c>
      <c r="W475">
        <f t="shared" si="135"/>
        <v>0</v>
      </c>
      <c r="X475">
        <f t="shared" si="136"/>
        <v>0</v>
      </c>
      <c r="Y475">
        <f t="shared" si="137"/>
        <v>3.3893064601876234E-4</v>
      </c>
      <c r="Z475">
        <f t="shared" si="138"/>
        <v>0</v>
      </c>
      <c r="AA475">
        <f t="shared" si="139"/>
        <v>0</v>
      </c>
      <c r="AB475">
        <f t="shared" si="140"/>
        <v>1.8790981880040074E-6</v>
      </c>
      <c r="AC475">
        <f t="shared" si="141"/>
        <v>4.3743853291650601E-7</v>
      </c>
      <c r="AD475" t="b">
        <f t="shared" si="142"/>
        <v>1</v>
      </c>
      <c r="AE475" t="b">
        <f>AND(ABS(AA475-(AA474+W475-Z475))&lt;=0.000000000001*(AA474+ABS(W475)+Z475),IF(A475&gt;group!$AJ$65,AA475=0,TRUE))</f>
        <v>1</v>
      </c>
      <c r="AF475" t="b">
        <f t="shared" si="143"/>
        <v>1</v>
      </c>
      <c r="AG475" t="b">
        <f>IF(S475&gt;0,IF(group!$AJ$38&gt;0,ABS(AB475/S475-group!$AJ$38/S2)&lt;=0.000000000001*MAX(ABS(AB475/S475),ABS(group!$AJ$38/S2)),TRUE),AB475=0)</f>
        <v>1</v>
      </c>
    </row>
    <row r="476" spans="1:33" x14ac:dyDescent="0.35">
      <c r="A476">
        <v>474</v>
      </c>
      <c r="B476">
        <f>'REC-21'!U476+'REC-22'!U476</f>
        <v>3.2942559561790034E-2</v>
      </c>
      <c r="C476">
        <f>'REC-21'!Y476+'REC-22'!Y476</f>
        <v>2.1879049490792116E-3</v>
      </c>
      <c r="D476">
        <f t="shared" si="126"/>
        <v>3.5130464510869243E-2</v>
      </c>
      <c r="E476">
        <f>'REC-21'!T476+'REC-22'!T476</f>
        <v>9.3855437289762922E-3</v>
      </c>
      <c r="F476">
        <f>'OLD-21'!U476+'OLD-22'!U476</f>
        <v>2.0343231075582271E-5</v>
      </c>
      <c r="G476">
        <f>'OLD-21'!Y476+'OLD-22'!Y476</f>
        <v>5.7028196120406163E-6</v>
      </c>
      <c r="H476">
        <f t="shared" si="127"/>
        <v>2.6046050687622889E-5</v>
      </c>
      <c r="I476">
        <f>'OLD-21'!T476+'OLD-22'!T476</f>
        <v>5.8019477284373246E-6</v>
      </c>
      <c r="J476">
        <f>'NEW-21'!U476+'NEW-22'!U476</f>
        <v>2.2604358897887478E-4</v>
      </c>
      <c r="K476">
        <f>'NEW-21'!Y476+'NEW-22'!Y476</f>
        <v>4.4472251766046444E-5</v>
      </c>
      <c r="L476">
        <f t="shared" si="128"/>
        <v>2.705158407449212E-4</v>
      </c>
      <c r="M476">
        <f>'NEW-21'!T476+'NEW-22'!T476</f>
        <v>5.2858895340128834E-5</v>
      </c>
      <c r="N476">
        <f>'CUR-21'!U476+'CUR-22'!U476</f>
        <v>2.2637469155135643E-4</v>
      </c>
      <c r="O476">
        <f>'CUR-21'!Y476+'CUR-22'!Y476</f>
        <v>4.4520303612294486E-5</v>
      </c>
      <c r="P476">
        <f t="shared" si="129"/>
        <v>2.7089499516365091E-4</v>
      </c>
      <c r="Q476">
        <f>'CUR-21'!T476+'CUR-22'!T476</f>
        <v>5.2858895340128834E-5</v>
      </c>
      <c r="R476">
        <f t="shared" si="132"/>
        <v>5.2858895340128834E-5</v>
      </c>
      <c r="S476">
        <f t="shared" si="130"/>
        <v>2.7089499516365091E-4</v>
      </c>
      <c r="T476">
        <f t="shared" si="133"/>
        <v>0.99619066490737707</v>
      </c>
      <c r="U476">
        <f t="shared" si="134"/>
        <v>3.8239016152366023E-3</v>
      </c>
      <c r="V476">
        <f t="shared" si="131"/>
        <v>2.2278702882111559E-4</v>
      </c>
      <c r="W476">
        <f t="shared" si="135"/>
        <v>0</v>
      </c>
      <c r="X476">
        <f t="shared" si="136"/>
        <v>0</v>
      </c>
      <c r="Y476">
        <f t="shared" si="137"/>
        <v>2.7564592416124442E-4</v>
      </c>
      <c r="Z476">
        <f t="shared" si="138"/>
        <v>0</v>
      </c>
      <c r="AA476">
        <f t="shared" si="139"/>
        <v>0</v>
      </c>
      <c r="AB476">
        <f t="shared" si="140"/>
        <v>1.5196490338622559E-6</v>
      </c>
      <c r="AC476">
        <f t="shared" si="141"/>
        <v>3.594491541417515E-7</v>
      </c>
      <c r="AD476" t="b">
        <f t="shared" si="142"/>
        <v>1</v>
      </c>
      <c r="AE476" t="b">
        <f>AND(ABS(AA476-(AA475+W476-Z476))&lt;=0.000000000001*(AA475+ABS(W476)+Z476),IF(A476&gt;group!$AJ$65,AA476=0,TRUE))</f>
        <v>1</v>
      </c>
      <c r="AF476" t="b">
        <f t="shared" si="143"/>
        <v>1</v>
      </c>
      <c r="AG476" t="b">
        <f>IF(S476&gt;0,IF(group!$AJ$38&gt;0,ABS(AB476/S476-group!$AJ$38/S2)&lt;=0.000000000001*MAX(ABS(AB476/S476),ABS(group!$AJ$38/S2)),TRUE),AB476=0)</f>
        <v>1</v>
      </c>
    </row>
    <row r="477" spans="1:33" x14ac:dyDescent="0.35">
      <c r="A477">
        <v>475</v>
      </c>
      <c r="B477">
        <f>'REC-21'!U477+'REC-22'!U477</f>
        <v>2.5024855844626999E-2</v>
      </c>
      <c r="C477">
        <f>'REC-21'!Y477+'REC-22'!Y477</f>
        <v>1.3824731839039261E-3</v>
      </c>
      <c r="D477">
        <f t="shared" si="126"/>
        <v>2.6407329028530924E-2</v>
      </c>
      <c r="E477">
        <f>'REC-21'!T477+'REC-22'!T477</f>
        <v>7.9592812047931203E-3</v>
      </c>
      <c r="F477">
        <f>'OLD-21'!U477+'OLD-22'!U477</f>
        <v>1.5744603430927219E-5</v>
      </c>
      <c r="G477">
        <f>'OLD-21'!Y477+'OLD-22'!Y477</f>
        <v>4.4477621968144108E-6</v>
      </c>
      <c r="H477">
        <f t="shared" si="127"/>
        <v>2.0192365627741631E-5</v>
      </c>
      <c r="I477">
        <f>'OLD-21'!T477+'OLD-22'!T477</f>
        <v>4.5937736053182318E-6</v>
      </c>
      <c r="J477">
        <f>'NEW-21'!U477+'NEW-22'!U477</f>
        <v>1.8253734531536875E-4</v>
      </c>
      <c r="K477">
        <f>'NEW-21'!Y477+'NEW-22'!Y477</f>
        <v>3.5409459774570459E-5</v>
      </c>
      <c r="L477">
        <f t="shared" si="128"/>
        <v>2.1794680508993922E-4</v>
      </c>
      <c r="M477">
        <f>'NEW-21'!T477+'NEW-22'!T477</f>
        <v>4.3566427974196497E-5</v>
      </c>
      <c r="N477">
        <f>'CUR-21'!U477+'CUR-22'!U477</f>
        <v>1.8281640322914916E-4</v>
      </c>
      <c r="O477">
        <f>'CUR-21'!Y477+'CUR-22'!Y477</f>
        <v>3.5454441830993588E-5</v>
      </c>
      <c r="P477">
        <f t="shared" si="129"/>
        <v>2.1827084506014275E-4</v>
      </c>
      <c r="Q477">
        <f>'CUR-21'!T477+'CUR-22'!T477</f>
        <v>4.3566427974196497E-5</v>
      </c>
      <c r="R477">
        <f t="shared" si="132"/>
        <v>4.3566427974196497E-5</v>
      </c>
      <c r="S477">
        <f t="shared" si="130"/>
        <v>2.1827084506014275E-4</v>
      </c>
      <c r="T477">
        <f t="shared" si="133"/>
        <v>0.99619103553056398</v>
      </c>
      <c r="U477">
        <f t="shared" si="134"/>
        <v>3.8235281523160136E-3</v>
      </c>
      <c r="V477">
        <f t="shared" si="131"/>
        <v>1.7990585585973227E-4</v>
      </c>
      <c r="W477">
        <f t="shared" si="135"/>
        <v>0</v>
      </c>
      <c r="X477">
        <f t="shared" si="136"/>
        <v>0</v>
      </c>
      <c r="Y477">
        <f t="shared" si="137"/>
        <v>2.2347228383392875E-4</v>
      </c>
      <c r="Z477">
        <f t="shared" si="138"/>
        <v>0</v>
      </c>
      <c r="AA477">
        <f t="shared" si="139"/>
        <v>0</v>
      </c>
      <c r="AB477">
        <f t="shared" si="140"/>
        <v>1.2244415169632909E-6</v>
      </c>
      <c r="AC477">
        <f t="shared" si="141"/>
        <v>2.9520751689896506E-7</v>
      </c>
      <c r="AD477" t="b">
        <f t="shared" si="142"/>
        <v>1</v>
      </c>
      <c r="AE477" t="b">
        <f>AND(ABS(AA477-(AA476+W477-Z477))&lt;=0.000000000001*(AA476+ABS(W477)+Z477),IF(A477&gt;group!$AJ$65,AA477=0,TRUE))</f>
        <v>1</v>
      </c>
      <c r="AF477" t="b">
        <f t="shared" si="143"/>
        <v>1</v>
      </c>
      <c r="AG477" t="b">
        <f>IF(S477&gt;0,IF(group!$AJ$38&gt;0,ABS(AB477/S477-group!$AJ$38/S2)&lt;=0.000000000001*MAX(ABS(AB477/S477),ABS(group!$AJ$38/S2)),TRUE),AB477=0)</f>
        <v>1</v>
      </c>
    </row>
    <row r="478" spans="1:33" x14ac:dyDescent="0.35">
      <c r="A478">
        <v>476</v>
      </c>
      <c r="B478">
        <f>'REC-21'!U478+'REC-22'!U478</f>
        <v>1.8299382527919378E-2</v>
      </c>
      <c r="C478">
        <f>'REC-21'!Y478+'REC-22'!Y478</f>
        <v>7.9829973970126046E-4</v>
      </c>
      <c r="D478">
        <f t="shared" si="126"/>
        <v>1.9097682267620639E-2</v>
      </c>
      <c r="E478">
        <f>'REC-21'!T478+'REC-22'!T478</f>
        <v>6.7498721953688154E-3</v>
      </c>
      <c r="F478">
        <f>'OLD-21'!U478+'OLD-22'!U478</f>
        <v>1.2102127671636767E-5</v>
      </c>
      <c r="G478">
        <f>'OLD-21'!Y478+'OLD-22'!Y478</f>
        <v>3.4793773922061986E-6</v>
      </c>
      <c r="H478">
        <f t="shared" si="127"/>
        <v>1.5581505063842967E-5</v>
      </c>
      <c r="I478">
        <f>'OLD-21'!T478+'OLD-22'!T478</f>
        <v>3.6371847739142249E-6</v>
      </c>
      <c r="J478">
        <f>'NEW-21'!U478+'NEW-22'!U478</f>
        <v>1.4666436157159725E-4</v>
      </c>
      <c r="K478">
        <f>'NEW-21'!Y478+'NEW-22'!Y478</f>
        <v>2.8138776203074201E-5</v>
      </c>
      <c r="L478">
        <f t="shared" si="128"/>
        <v>1.7480313777467146E-4</v>
      </c>
      <c r="M478">
        <f>'NEW-21'!T478+'NEW-22'!T478</f>
        <v>3.5907554144248697E-5</v>
      </c>
      <c r="N478">
        <f>'CUR-21'!U478+'CUR-22'!U478</f>
        <v>1.4689848178446366E-4</v>
      </c>
      <c r="O478">
        <f>'CUR-21'!Y478+'CUR-22'!Y478</f>
        <v>2.8180330340747843E-5</v>
      </c>
      <c r="P478">
        <f t="shared" si="129"/>
        <v>1.7507881212521149E-4</v>
      </c>
      <c r="Q478">
        <f>'CUR-21'!T478+'CUR-22'!T478</f>
        <v>3.5907554144248697E-5</v>
      </c>
      <c r="R478">
        <f t="shared" si="132"/>
        <v>3.5907554144248697E-5</v>
      </c>
      <c r="S478">
        <f t="shared" si="130"/>
        <v>1.7507881212521149E-4</v>
      </c>
      <c r="T478">
        <f t="shared" si="133"/>
        <v>0.99619140457229838</v>
      </c>
      <c r="U478">
        <f t="shared" si="134"/>
        <v>3.823156283241369E-3</v>
      </c>
      <c r="V478">
        <f t="shared" si="131"/>
        <v>1.4454882972746321E-4</v>
      </c>
      <c r="W478">
        <f t="shared" si="135"/>
        <v>0</v>
      </c>
      <c r="X478">
        <f t="shared" si="136"/>
        <v>0</v>
      </c>
      <c r="Y478">
        <f t="shared" si="137"/>
        <v>1.8045638387171191E-4</v>
      </c>
      <c r="Z478">
        <f t="shared" si="138"/>
        <v>0</v>
      </c>
      <c r="AA478">
        <f t="shared" si="139"/>
        <v>0</v>
      </c>
      <c r="AB478">
        <f t="shared" si="140"/>
        <v>9.8214567432336665E-7</v>
      </c>
      <c r="AC478">
        <f t="shared" si="141"/>
        <v>2.4229584263992423E-7</v>
      </c>
      <c r="AD478" t="b">
        <f t="shared" si="142"/>
        <v>1</v>
      </c>
      <c r="AE478" t="b">
        <f>AND(ABS(AA478-(AA477+W478-Z478))&lt;=0.000000000001*(AA477+ABS(W478)+Z478),IF(A478&gt;group!$AJ$65,AA478=0,TRUE))</f>
        <v>1</v>
      </c>
      <c r="AF478" t="b">
        <f t="shared" si="143"/>
        <v>1</v>
      </c>
      <c r="AG478" t="b">
        <f>IF(S478&gt;0,IF(group!$AJ$38&gt;0,ABS(AB478/S478-group!$AJ$38/S2)&lt;=0.000000000001*MAX(ABS(AB478/S478),ABS(group!$AJ$38/S2)),TRUE),AB478=0)</f>
        <v>1</v>
      </c>
    </row>
    <row r="479" spans="1:33" x14ac:dyDescent="0.35">
      <c r="A479">
        <v>477</v>
      </c>
      <c r="B479">
        <f>'REC-21'!U479+'REC-22'!U479</f>
        <v>1.2584860998349471E-2</v>
      </c>
      <c r="C479">
        <f>'REC-21'!Y479+'REC-22'!Y479</f>
        <v>3.9638952090196065E-4</v>
      </c>
      <c r="D479">
        <f t="shared" si="126"/>
        <v>1.2981250519251432E-2</v>
      </c>
      <c r="E479">
        <f>'REC-21'!T479+'REC-22'!T479</f>
        <v>5.7243243942526525E-3</v>
      </c>
      <c r="F479">
        <f>'OLD-21'!U479+'OLD-22'!U479</f>
        <v>9.2167157232007135E-6</v>
      </c>
      <c r="G479">
        <f>'OLD-21'!Y479+'OLD-22'!Y479</f>
        <v>2.5323754010770242E-6</v>
      </c>
      <c r="H479">
        <f t="shared" si="127"/>
        <v>1.1749091124277737E-5</v>
      </c>
      <c r="I479">
        <f>'OLD-21'!T479+'OLD-22'!T479</f>
        <v>2.8797921308699388E-6</v>
      </c>
      <c r="J479">
        <f>'NEW-21'!U479+'NEW-22'!U479</f>
        <v>1.1708286753886629E-4</v>
      </c>
      <c r="K479">
        <f>'NEW-21'!Y479+'NEW-22'!Y479</f>
        <v>2.1327115985037422E-5</v>
      </c>
      <c r="L479">
        <f t="shared" si="128"/>
        <v>1.3840998352390371E-4</v>
      </c>
      <c r="M479">
        <f>'NEW-21'!T479+'NEW-22'!T479</f>
        <v>2.9595092014103355E-5</v>
      </c>
      <c r="N479">
        <f>'CUR-21'!U479+'CUR-22'!U479</f>
        <v>1.1727797504857772E-4</v>
      </c>
      <c r="O479">
        <f>'CUR-21'!Y479+'CUR-22'!Y479</f>
        <v>2.136345449092113E-5</v>
      </c>
      <c r="P479">
        <f t="shared" si="129"/>
        <v>1.3864142953949886E-4</v>
      </c>
      <c r="Q479">
        <f>'CUR-21'!T479+'CUR-22'!T479</f>
        <v>2.9595092014103355E-5</v>
      </c>
      <c r="R479">
        <f t="shared" si="132"/>
        <v>2.9595092014103355E-5</v>
      </c>
      <c r="S479">
        <f t="shared" si="130"/>
        <v>1.3864142953949886E-4</v>
      </c>
      <c r="T479">
        <f t="shared" si="133"/>
        <v>0.99619177203330489</v>
      </c>
      <c r="U479">
        <f t="shared" si="134"/>
        <v>3.8227860072788111E-3</v>
      </c>
      <c r="V479">
        <f t="shared" si="131"/>
        <v>1.1539318125337488E-4</v>
      </c>
      <c r="W479">
        <f t="shared" si="135"/>
        <v>0</v>
      </c>
      <c r="X479">
        <f t="shared" si="136"/>
        <v>0</v>
      </c>
      <c r="Y479">
        <f t="shared" si="137"/>
        <v>1.4498827326747823E-4</v>
      </c>
      <c r="Z479">
        <f t="shared" si="138"/>
        <v>0</v>
      </c>
      <c r="AA479">
        <f t="shared" si="139"/>
        <v>0</v>
      </c>
      <c r="AB479">
        <f t="shared" si="140"/>
        <v>7.7774162762107643E-7</v>
      </c>
      <c r="AC479">
        <f t="shared" si="141"/>
        <v>2.0440404670229023E-7</v>
      </c>
      <c r="AD479" t="b">
        <f t="shared" si="142"/>
        <v>1</v>
      </c>
      <c r="AE479" t="b">
        <f>AND(ABS(AA479-(AA478+W479-Z479))&lt;=0.000000000001*(AA478+ABS(W479)+Z479),IF(A479&gt;group!$AJ$65,AA479=0,TRUE))</f>
        <v>1</v>
      </c>
      <c r="AF479" t="b">
        <f t="shared" si="143"/>
        <v>1</v>
      </c>
      <c r="AG479" t="b">
        <f>IF(S479&gt;0,IF(group!$AJ$38&gt;0,ABS(AB479/S479-group!$AJ$38/S2)&lt;=0.000000000001*MAX(ABS(AB479/S479),ABS(group!$AJ$38/S2)),TRUE),AB479=0)</f>
        <v>1</v>
      </c>
    </row>
    <row r="480" spans="1:33" x14ac:dyDescent="0.35">
      <c r="A480">
        <v>478</v>
      </c>
      <c r="B480">
        <f>'REC-21'!U480+'REC-22'!U480</f>
        <v>7.7285841343440768E-3</v>
      </c>
      <c r="C480">
        <f>'REC-21'!Y480+'REC-22'!Y480</f>
        <v>1.5018723760681126E-4</v>
      </c>
      <c r="D480">
        <f t="shared" si="126"/>
        <v>7.8787713719508882E-3</v>
      </c>
      <c r="E480">
        <f>'REC-21'!T480+'REC-22'!T480</f>
        <v>4.8536887638698026E-3</v>
      </c>
      <c r="F480">
        <f>'OLD-21'!U480+'OLD-22'!U480</f>
        <v>6.9969366350611108E-6</v>
      </c>
      <c r="G480">
        <f>'OLD-21'!Y480+'OLD-22'!Y480</f>
        <v>1.8212645044306409E-6</v>
      </c>
      <c r="H480">
        <f t="shared" si="127"/>
        <v>8.8182011394917515E-6</v>
      </c>
      <c r="I480">
        <f>'OLD-21'!T480+'OLD-22'!T480</f>
        <v>2.215051257525768E-6</v>
      </c>
      <c r="J480">
        <f>'NEW-21'!U480+'NEW-22'!U480</f>
        <v>9.3079377658871685E-5</v>
      </c>
      <c r="K480">
        <f>'NEW-21'!Y480+'NEW-22'!Y480</f>
        <v>1.5957235416551402E-5</v>
      </c>
      <c r="L480">
        <f t="shared" si="128"/>
        <v>1.0903661307542309E-4</v>
      </c>
      <c r="M480">
        <f>'NEW-21'!T480+'NEW-22'!T480</f>
        <v>2.4006806159662663E-5</v>
      </c>
      <c r="N480">
        <f>'CUR-21'!U480+'CUR-22'!U480</f>
        <v>9.3241743187883519E-5</v>
      </c>
      <c r="O480">
        <f>'CUR-21'!Y480+'CUR-22'!Y480</f>
        <v>1.5988410972824325E-5</v>
      </c>
      <c r="P480">
        <f t="shared" si="129"/>
        <v>1.0923015416070784E-4</v>
      </c>
      <c r="Q480">
        <f>'CUR-21'!T480+'CUR-22'!T480</f>
        <v>2.4006806159662663E-5</v>
      </c>
      <c r="R480">
        <f t="shared" si="132"/>
        <v>2.4006806159662663E-5</v>
      </c>
      <c r="S480">
        <f t="shared" si="130"/>
        <v>1.0923015416070784E-4</v>
      </c>
      <c r="T480">
        <f t="shared" si="133"/>
        <v>0.99619213791440364</v>
      </c>
      <c r="U480">
        <f t="shared" si="134"/>
        <v>3.8224173235981151E-3</v>
      </c>
      <c r="V480">
        <f t="shared" si="131"/>
        <v>9.1735691957011263E-5</v>
      </c>
      <c r="W480">
        <f t="shared" si="135"/>
        <v>0</v>
      </c>
      <c r="X480">
        <f t="shared" si="136"/>
        <v>0</v>
      </c>
      <c r="Y480">
        <f t="shared" si="137"/>
        <v>1.1574249811667393E-4</v>
      </c>
      <c r="Z480">
        <f t="shared" si="138"/>
        <v>0</v>
      </c>
      <c r="AA480">
        <f t="shared" si="139"/>
        <v>0</v>
      </c>
      <c r="AB480">
        <f t="shared" si="140"/>
        <v>6.1275217779002333E-7</v>
      </c>
      <c r="AC480">
        <f t="shared" si="141"/>
        <v>1.649894498310531E-7</v>
      </c>
      <c r="AD480" t="b">
        <f t="shared" si="142"/>
        <v>1</v>
      </c>
      <c r="AE480" t="b">
        <f>AND(ABS(AA480-(AA479+W480-Z480))&lt;=0.000000000001*(AA479+ABS(W480)+Z480),IF(A480&gt;group!$AJ$65,AA480=0,TRUE))</f>
        <v>1</v>
      </c>
      <c r="AF480" t="b">
        <f t="shared" si="143"/>
        <v>1</v>
      </c>
      <c r="AG480" t="b">
        <f>IF(S480&gt;0,IF(group!$AJ$38&gt;0,ABS(AB480/S480-group!$AJ$38/S2)&lt;=0.000000000001*MAX(ABS(AB480/S480),ABS(group!$AJ$38/S2)),TRUE),AB480=0)</f>
        <v>1</v>
      </c>
    </row>
    <row r="481" spans="1:33" x14ac:dyDescent="0.35">
      <c r="A481">
        <v>479</v>
      </c>
      <c r="B481">
        <f>'REC-21'!U481+'REC-22'!U481</f>
        <v>3.5998339261224606E-3</v>
      </c>
      <c r="C481">
        <f>'REC-21'!Y481+'REC-22'!Y481</f>
        <v>3.3797518728266791E-5</v>
      </c>
      <c r="D481">
        <f t="shared" si="126"/>
        <v>3.6336314448507274E-3</v>
      </c>
      <c r="E481">
        <f>'REC-21'!T481+'REC-22'!T481</f>
        <v>4.1156224248213111E-3</v>
      </c>
      <c r="F481">
        <f>'OLD-21'!U481+'OLD-22'!U481</f>
        <v>5.2891563284556716E-6</v>
      </c>
      <c r="G481">
        <f>'OLD-21'!Y481+'OLD-22'!Y481</f>
        <v>1.2903808454098994E-6</v>
      </c>
      <c r="H481">
        <f t="shared" si="127"/>
        <v>6.5795371738655706E-6</v>
      </c>
      <c r="I481">
        <f>'OLD-21'!T481+'OLD-22'!T481</f>
        <v>1.7037521635231105E-6</v>
      </c>
      <c r="J481">
        <f>'NEW-21'!U481+'NEW-22'!U481</f>
        <v>7.3600737245502792E-5</v>
      </c>
      <c r="K481">
        <f>'NEW-21'!Y481+'NEW-22'!Y481</f>
        <v>1.1750434029150078E-5</v>
      </c>
      <c r="L481">
        <f t="shared" si="128"/>
        <v>8.535117127465287E-5</v>
      </c>
      <c r="M481">
        <f>'NEW-21'!T481+'NEW-22'!T481</f>
        <v>1.9473726985304599E-5</v>
      </c>
      <c r="N481">
        <f>'CUR-21'!U481+'CUR-22'!U481</f>
        <v>7.3735499125393913E-5</v>
      </c>
      <c r="O481">
        <f>'CUR-21'!Y481+'CUR-22'!Y481</f>
        <v>1.1776645821454914E-5</v>
      </c>
      <c r="P481">
        <f t="shared" si="129"/>
        <v>8.5512144946848825E-5</v>
      </c>
      <c r="Q481">
        <f>'CUR-21'!T481+'CUR-22'!T481</f>
        <v>1.9473726985304599E-5</v>
      </c>
      <c r="R481">
        <f t="shared" si="132"/>
        <v>1.9473726985304599E-5</v>
      </c>
      <c r="S481">
        <f t="shared" si="130"/>
        <v>8.5512144946848825E-5</v>
      </c>
      <c r="T481">
        <f t="shared" si="133"/>
        <v>0.99619250221651279</v>
      </c>
      <c r="U481">
        <f t="shared" si="134"/>
        <v>3.8220502312711346E-3</v>
      </c>
      <c r="V481">
        <f t="shared" si="131"/>
        <v>7.253815383163889E-5</v>
      </c>
      <c r="W481">
        <f t="shared" si="135"/>
        <v>0</v>
      </c>
      <c r="X481">
        <f t="shared" si="136"/>
        <v>0</v>
      </c>
      <c r="Y481">
        <f t="shared" si="137"/>
        <v>9.2011880816943495E-5</v>
      </c>
      <c r="Z481">
        <f t="shared" si="138"/>
        <v>0</v>
      </c>
      <c r="AA481">
        <f t="shared" si="139"/>
        <v>0</v>
      </c>
      <c r="AB481">
        <f t="shared" si="140"/>
        <v>4.7970044028855019E-7</v>
      </c>
      <c r="AC481">
        <f t="shared" si="141"/>
        <v>1.3305173750147314E-7</v>
      </c>
      <c r="AD481" t="b">
        <f t="shared" si="142"/>
        <v>1</v>
      </c>
      <c r="AE481" t="b">
        <f>AND(ABS(AA481-(AA480+W481-Z481))&lt;=0.000000000001*(AA480+ABS(W481)+Z481),IF(A481&gt;group!$AJ$65,AA481=0,TRUE))</f>
        <v>1</v>
      </c>
      <c r="AF481" t="b">
        <f t="shared" si="143"/>
        <v>1</v>
      </c>
      <c r="AG481" t="b">
        <f>IF(S481&gt;0,IF(group!$AJ$38&gt;0,ABS(AB481/S481-group!$AJ$38/S2)&lt;=0.000000000001*MAX(ABS(AB481/S481),ABS(group!$AJ$38/S2)),TRUE),AB481=0)</f>
        <v>1</v>
      </c>
    </row>
    <row r="482" spans="1:33" x14ac:dyDescent="0.35">
      <c r="A482">
        <v>480</v>
      </c>
      <c r="B482">
        <f>'REC-21'!U482+'REC-22'!U482</f>
        <v>8.7827012174970489E-5</v>
      </c>
      <c r="C482">
        <f>'REC-21'!Y482+'REC-22'!Y482</f>
        <v>2.5342842220346594E-5</v>
      </c>
      <c r="D482">
        <f t="shared" si="126"/>
        <v>1.1316985439531708E-4</v>
      </c>
      <c r="E482">
        <f>'REC-21'!T482+'REC-22'!T482</f>
        <v>3.4899081108872528E-3</v>
      </c>
      <c r="F482">
        <f>'OLD-21'!U482+'OLD-22'!U482</f>
        <v>3.9752005911213652E-6</v>
      </c>
      <c r="G482">
        <f>'OLD-21'!Y482+'OLD-22'!Y482</f>
        <v>8.9699564482974408E-7</v>
      </c>
      <c r="H482">
        <f t="shared" si="127"/>
        <v>4.8721962359511093E-6</v>
      </c>
      <c r="I482">
        <f>'OLD-21'!T482+'OLD-22'!T482</f>
        <v>1.3104759652163089E-6</v>
      </c>
      <c r="J482">
        <f>'NEW-21'!U482+'NEW-22'!U482</f>
        <v>5.7792627758965095E-5</v>
      </c>
      <c r="K482">
        <f>'NEW-21'!Y482+'NEW-22'!Y482</f>
        <v>8.4809142137035602E-6</v>
      </c>
      <c r="L482">
        <f t="shared" si="128"/>
        <v>6.6273541972668656E-5</v>
      </c>
      <c r="M482">
        <f>'NEW-21'!T482+'NEW-22'!T482</f>
        <v>1.5796605353334072E-5</v>
      </c>
      <c r="N482">
        <f>'CUR-21'!U482+'CUR-22'!U482</f>
        <v>5.7903994956703755E-5</v>
      </c>
      <c r="O482">
        <f>'CUR-21'!Y482+'CUR-22'!Y482</f>
        <v>8.5024682246763273E-6</v>
      </c>
      <c r="P482">
        <f t="shared" si="129"/>
        <v>6.6406463181380078E-5</v>
      </c>
      <c r="Q482">
        <f>'CUR-21'!T482+'CUR-22'!T482</f>
        <v>1.5796605353334072E-5</v>
      </c>
      <c r="R482">
        <f t="shared" si="132"/>
        <v>1.5796605353334072E-5</v>
      </c>
      <c r="S482">
        <f t="shared" si="130"/>
        <v>6.6406463181380078E-5</v>
      </c>
      <c r="T482">
        <f t="shared" si="133"/>
        <v>0.9961928649406403</v>
      </c>
      <c r="U482">
        <f t="shared" si="134"/>
        <v>3.8216847292784628E-3</v>
      </c>
      <c r="V482">
        <f t="shared" si="131"/>
        <v>5.6958396787639955E-5</v>
      </c>
      <c r="W482">
        <f t="shared" si="135"/>
        <v>0</v>
      </c>
      <c r="X482">
        <f t="shared" si="136"/>
        <v>0</v>
      </c>
      <c r="Y482">
        <f t="shared" si="137"/>
        <v>7.2755002140974034E-5</v>
      </c>
      <c r="Z482">
        <f t="shared" si="138"/>
        <v>0</v>
      </c>
      <c r="AA482">
        <f t="shared" si="139"/>
        <v>0</v>
      </c>
      <c r="AB482">
        <f t="shared" si="140"/>
        <v>3.7252263577195304E-7</v>
      </c>
      <c r="AC482">
        <f t="shared" si="141"/>
        <v>1.0717780451659715E-7</v>
      </c>
      <c r="AD482" t="b">
        <f t="shared" si="142"/>
        <v>1</v>
      </c>
      <c r="AE482" t="b">
        <f>AND(ABS(AA482-(AA481+W482-Z482))&lt;=0.000000000001*(AA481+ABS(W482)+Z482),IF(A482&gt;group!$AJ$65,AA482=0,TRUE))</f>
        <v>1</v>
      </c>
      <c r="AF482" t="b">
        <f t="shared" si="143"/>
        <v>1</v>
      </c>
      <c r="AG482" t="b">
        <f>IF(S482&gt;0,IF(group!$AJ$38&gt;0,ABS(AB482/S482-group!$AJ$38/S2)&lt;=0.000000000001*MAX(ABS(AB482/S482),ABS(group!$AJ$38/S2)),TRUE),AB482=0)</f>
        <v>1</v>
      </c>
    </row>
    <row r="483" spans="1:33" x14ac:dyDescent="0.35">
      <c r="A483">
        <v>481</v>
      </c>
      <c r="B483">
        <f>'REC-21'!U483+'REC-22'!U483</f>
        <v>6.9185351925575794E-5</v>
      </c>
      <c r="C483">
        <f>'REC-21'!Y483+'REC-22'!Y483</f>
        <v>1.981365882293933E-5</v>
      </c>
      <c r="D483">
        <f t="shared" si="126"/>
        <v>8.8999010748515121E-5</v>
      </c>
      <c r="E483">
        <f>'REC-21'!T483+'REC-22'!T483</f>
        <v>1.8646397163923312E-5</v>
      </c>
      <c r="F483">
        <f>'OLD-21'!U483+'OLD-22'!U483</f>
        <v>2.9641706756913881E-6</v>
      </c>
      <c r="G483">
        <f>'OLD-21'!Y483+'OLD-22'!Y483</f>
        <v>6.0832346242120031E-7</v>
      </c>
      <c r="H483">
        <f t="shared" si="127"/>
        <v>3.5724941381125883E-6</v>
      </c>
      <c r="I483">
        <f>'OLD-21'!T483+'OLD-22'!T483</f>
        <v>1.0079795008790441E-6</v>
      </c>
      <c r="J483">
        <f>'NEW-21'!U483+'NEW-22'!U483</f>
        <v>4.4962026386599415E-5</v>
      </c>
      <c r="K483">
        <f>'NEW-21'!Y483+'NEW-22'!Y483</f>
        <v>5.9657810370953618E-6</v>
      </c>
      <c r="L483">
        <f t="shared" si="128"/>
        <v>5.092780742369478E-5</v>
      </c>
      <c r="M483">
        <f>'NEW-21'!T483+'NEW-22'!T483</f>
        <v>1.2813815294693552E-5</v>
      </c>
      <c r="N483">
        <f>'CUR-21'!U483+'CUR-22'!U483</f>
        <v>4.5053445196997801E-5</v>
      </c>
      <c r="O483">
        <f>'CUR-21'!Y483+'CUR-22'!Y483</f>
        <v>5.9830590195871607E-6</v>
      </c>
      <c r="P483">
        <f t="shared" si="129"/>
        <v>5.1036504216584965E-5</v>
      </c>
      <c r="Q483">
        <f>'CUR-21'!T483+'CUR-22'!T483</f>
        <v>1.2813815294693552E-5</v>
      </c>
      <c r="R483">
        <f t="shared" si="132"/>
        <v>1.2813815294693552E-5</v>
      </c>
      <c r="S483">
        <f t="shared" si="130"/>
        <v>5.1036504216584965E-5</v>
      </c>
      <c r="T483">
        <f t="shared" si="133"/>
        <v>0.99619322608788952</v>
      </c>
      <c r="U483">
        <f t="shared" si="134"/>
        <v>3.8213208165045476E-3</v>
      </c>
      <c r="V483">
        <f t="shared" si="131"/>
        <v>4.4313272101141282E-5</v>
      </c>
      <c r="W483">
        <f t="shared" si="135"/>
        <v>0</v>
      </c>
      <c r="X483">
        <f t="shared" si="136"/>
        <v>0</v>
      </c>
      <c r="Y483">
        <f t="shared" si="137"/>
        <v>5.7127087395834836E-5</v>
      </c>
      <c r="Z483">
        <f t="shared" si="138"/>
        <v>0</v>
      </c>
      <c r="AA483">
        <f t="shared" si="139"/>
        <v>0</v>
      </c>
      <c r="AB483">
        <f t="shared" si="140"/>
        <v>2.8630124479629771E-7</v>
      </c>
      <c r="AC483">
        <f t="shared" si="141"/>
        <v>8.6221390975655324E-8</v>
      </c>
      <c r="AD483" t="b">
        <f t="shared" si="142"/>
        <v>1</v>
      </c>
      <c r="AE483" t="b">
        <f>AND(ABS(AA483-(AA482+W483-Z483))&lt;=0.000000000001*(AA482+ABS(W483)+Z483),IF(A483&gt;group!$AJ$65,AA483=0,TRUE))</f>
        <v>1</v>
      </c>
      <c r="AF483" t="b">
        <f t="shared" si="143"/>
        <v>1</v>
      </c>
      <c r="AG483" t="b">
        <f>IF(S483&gt;0,IF(group!$AJ$38&gt;0,ABS(AB483/S483-group!$AJ$38/S2)&lt;=0.000000000001*MAX(ABS(AB483/S483),ABS(group!$AJ$38/S2)),TRUE),AB483=0)</f>
        <v>1</v>
      </c>
    </row>
    <row r="484" spans="1:33" x14ac:dyDescent="0.35">
      <c r="A484">
        <v>482</v>
      </c>
      <c r="B484">
        <f>'REC-21'!U484+'REC-22'!U484</f>
        <v>5.4423819184285595E-5</v>
      </c>
      <c r="C484">
        <f>'REC-21'!Y484+'REC-22'!Y484</f>
        <v>1.5470888168668087E-5</v>
      </c>
      <c r="D484">
        <f t="shared" si="126"/>
        <v>6.9894707352953682E-5</v>
      </c>
      <c r="E484">
        <f>'REC-21'!T484+'REC-22'!T484</f>
        <v>1.4763546852736343E-5</v>
      </c>
      <c r="F484">
        <f>'OLD-21'!U484+'OLD-22'!U484</f>
        <v>2.1861479200640961E-6</v>
      </c>
      <c r="G484">
        <f>'OLD-21'!Y484+'OLD-22'!Y484</f>
        <v>3.9922140750821052E-7</v>
      </c>
      <c r="H484">
        <f t="shared" si="127"/>
        <v>2.5853693275723068E-6</v>
      </c>
      <c r="I484">
        <f>'OLD-21'!T484+'OLD-22'!T484</f>
        <v>7.753081331977431E-7</v>
      </c>
      <c r="J484">
        <f>'NEW-21'!U484+'NEW-22'!U484</f>
        <v>3.4546753290540193E-5</v>
      </c>
      <c r="K484">
        <f>'NEW-21'!Y484+'NEW-22'!Y484</f>
        <v>4.0569305626546046E-6</v>
      </c>
      <c r="L484">
        <f t="shared" si="128"/>
        <v>3.8603683853194798E-5</v>
      </c>
      <c r="M484">
        <f>'NEW-21'!T484+'NEW-22'!T484</f>
        <v>1.0394249823546249E-5</v>
      </c>
      <c r="N484">
        <f>'CUR-21'!U484+'CUR-22'!U484</f>
        <v>3.462104418293069E-5</v>
      </c>
      <c r="O484">
        <f>'CUR-21'!Y484+'CUR-22'!Y484</f>
        <v>4.0703658965436046E-6</v>
      </c>
      <c r="P484">
        <f t="shared" si="129"/>
        <v>3.8691410079474297E-5</v>
      </c>
      <c r="Q484">
        <f>'CUR-21'!T484+'CUR-22'!T484</f>
        <v>1.0394249823546249E-5</v>
      </c>
      <c r="R484">
        <f t="shared" si="132"/>
        <v>1.0394249823546249E-5</v>
      </c>
      <c r="S484">
        <f t="shared" si="130"/>
        <v>3.8691410079474297E-5</v>
      </c>
      <c r="T484">
        <f t="shared" si="133"/>
        <v>0.9961935856594526</v>
      </c>
      <c r="U484">
        <f t="shared" si="134"/>
        <v>3.820958491745019E-3</v>
      </c>
      <c r="V484">
        <f t="shared" si="131"/>
        <v>3.4048625453798294E-5</v>
      </c>
      <c r="W484">
        <f t="shared" si="135"/>
        <v>0</v>
      </c>
      <c r="X484">
        <f t="shared" si="136"/>
        <v>0</v>
      </c>
      <c r="Y484">
        <f t="shared" si="137"/>
        <v>4.4442875277344546E-5</v>
      </c>
      <c r="Z484">
        <f t="shared" si="138"/>
        <v>0</v>
      </c>
      <c r="AA484">
        <f t="shared" si="139"/>
        <v>0</v>
      </c>
      <c r="AB484">
        <f t="shared" si="140"/>
        <v>2.1704854277769613E-7</v>
      </c>
      <c r="AC484">
        <f t="shared" si="141"/>
        <v>6.925270201860158E-8</v>
      </c>
      <c r="AD484" t="b">
        <f t="shared" si="142"/>
        <v>1</v>
      </c>
      <c r="AE484" t="b">
        <f>AND(ABS(AA484-(AA483+W484-Z484))&lt;=0.000000000001*(AA483+ABS(W484)+Z484),IF(A484&gt;group!$AJ$65,AA484=0,TRUE))</f>
        <v>1</v>
      </c>
      <c r="AF484" t="b">
        <f t="shared" si="143"/>
        <v>1</v>
      </c>
      <c r="AG484" t="b">
        <f>IF(S484&gt;0,IF(group!$AJ$38&gt;0,ABS(AB484/S484-group!$AJ$38/S2)&lt;=0.000000000001*MAX(ABS(AB484/S484),ABS(group!$AJ$38/S2)),TRUE),AB484=0)</f>
        <v>1</v>
      </c>
    </row>
    <row r="485" spans="1:33" x14ac:dyDescent="0.35">
      <c r="A485">
        <v>483</v>
      </c>
      <c r="B485">
        <f>'REC-21'!U485+'REC-22'!U485</f>
        <v>4.2734514778467264E-5</v>
      </c>
      <c r="C485">
        <f>'REC-21'!Y485+'REC-22'!Y485</f>
        <v>1.2065626714875683E-5</v>
      </c>
      <c r="D485">
        <f t="shared" si="126"/>
        <v>5.4800141493342945E-5</v>
      </c>
      <c r="E485">
        <f>'REC-21'!T485+'REC-22'!T485</f>
        <v>1.168924558223239E-5</v>
      </c>
      <c r="F485">
        <f>'OLD-21'!U485+'OLD-22'!U485</f>
        <v>1.5873513889016101E-6</v>
      </c>
      <c r="G485">
        <f>'OLD-21'!Y485+'OLD-22'!Y485</f>
        <v>2.5041979478444122E-7</v>
      </c>
      <c r="H485">
        <f t="shared" si="127"/>
        <v>1.8377711836860513E-6</v>
      </c>
      <c r="I485">
        <f>'OLD-21'!T485+'OLD-22'!T485</f>
        <v>5.9634417255346599E-7</v>
      </c>
      <c r="J485">
        <f>'NEW-21'!U485+'NEW-22'!U485</f>
        <v>2.6090768362749575E-5</v>
      </c>
      <c r="K485">
        <f>'NEW-21'!Y485+'NEW-22'!Y485</f>
        <v>2.6344701157929008E-6</v>
      </c>
      <c r="L485">
        <f t="shared" si="128"/>
        <v>2.8725238478542476E-5</v>
      </c>
      <c r="M485">
        <f>'NEW-21'!T485+'NEW-22'!T485</f>
        <v>8.4315581978954288E-6</v>
      </c>
      <c r="N485">
        <f>'CUR-21'!U485+'CUR-22'!U485</f>
        <v>2.6150238314165113E-5</v>
      </c>
      <c r="O485">
        <f>'CUR-21'!Y485+'CUR-22'!Y485</f>
        <v>2.6445291172266329E-6</v>
      </c>
      <c r="P485">
        <f t="shared" si="129"/>
        <v>2.8794767431391746E-5</v>
      </c>
      <c r="Q485">
        <f>'CUR-21'!T485+'CUR-22'!T485</f>
        <v>8.4315581978954288E-6</v>
      </c>
      <c r="R485">
        <f t="shared" si="132"/>
        <v>8.4315581978954288E-6</v>
      </c>
      <c r="S485">
        <f t="shared" si="130"/>
        <v>2.8794767431391746E-5</v>
      </c>
      <c r="T485">
        <f t="shared" si="133"/>
        <v>0.99619394365660907</v>
      </c>
      <c r="U485">
        <f t="shared" si="134"/>
        <v>3.8205977537069113E-3</v>
      </c>
      <c r="V485">
        <f t="shared" si="131"/>
        <v>2.5714939765517329E-5</v>
      </c>
      <c r="W485">
        <f t="shared" si="135"/>
        <v>0</v>
      </c>
      <c r="X485">
        <f t="shared" si="136"/>
        <v>0</v>
      </c>
      <c r="Y485">
        <f t="shared" si="137"/>
        <v>3.4146497963412754E-5</v>
      </c>
      <c r="Z485">
        <f t="shared" si="138"/>
        <v>0</v>
      </c>
      <c r="AA485">
        <f t="shared" si="139"/>
        <v>0</v>
      </c>
      <c r="AB485">
        <f t="shared" si="140"/>
        <v>1.6153100385250057E-7</v>
      </c>
      <c r="AC485">
        <f t="shared" si="141"/>
        <v>5.5517538925195559E-8</v>
      </c>
      <c r="AD485" t="b">
        <f t="shared" si="142"/>
        <v>1</v>
      </c>
      <c r="AE485" t="b">
        <f>AND(ABS(AA485-(AA484+W485-Z485))&lt;=0.000000000001*(AA484+ABS(W485)+Z485),IF(A485&gt;group!$AJ$65,AA485=0,TRUE))</f>
        <v>1</v>
      </c>
      <c r="AF485" t="b">
        <f t="shared" si="143"/>
        <v>1</v>
      </c>
      <c r="AG485" t="b">
        <f>IF(S485&gt;0,IF(group!$AJ$38&gt;0,ABS(AB485/S485-group!$AJ$38/S2)&lt;=0.000000000001*MAX(ABS(AB485/S485),ABS(group!$AJ$38/S2)),TRUE),AB485=0)</f>
        <v>1</v>
      </c>
    </row>
    <row r="486" spans="1:33" x14ac:dyDescent="0.35">
      <c r="A486">
        <v>484</v>
      </c>
      <c r="B486">
        <f>'REC-21'!U486+'REC-22'!U486</f>
        <v>3.3477755052620367E-5</v>
      </c>
      <c r="C486">
        <f>'REC-21'!Y486+'REC-22'!Y486</f>
        <v>9.4008995033859451E-6</v>
      </c>
      <c r="D486">
        <f t="shared" si="126"/>
        <v>4.2878654556006312E-5</v>
      </c>
      <c r="E486">
        <f>'REC-21'!T486+'REC-22'!T486</f>
        <v>9.2551243711746871E-6</v>
      </c>
      <c r="F486">
        <f>'OLD-21'!U486+'OLD-22'!U486</f>
        <v>1.1264131678288234E-6</v>
      </c>
      <c r="G486">
        <f>'OLD-21'!Y486+'OLD-22'!Y486</f>
        <v>1.4716155695368033E-7</v>
      </c>
      <c r="H486">
        <f t="shared" si="127"/>
        <v>1.2735747247825036E-6</v>
      </c>
      <c r="I486">
        <f>'OLD-21'!T486+'OLD-22'!T486</f>
        <v>4.5869036697926039E-7</v>
      </c>
      <c r="J486">
        <f>'NEW-21'!U486+'NEW-22'!U486</f>
        <v>1.9224131974203522E-5</v>
      </c>
      <c r="K486">
        <f>'NEW-21'!Y486+'NEW-22'!Y486</f>
        <v>1.601381252822256E-6</v>
      </c>
      <c r="L486">
        <f t="shared" si="128"/>
        <v>2.0825513227025777E-5</v>
      </c>
      <c r="M486">
        <f>'NEW-21'!T486+'NEW-22'!T486</f>
        <v>6.839471328027319E-6</v>
      </c>
      <c r="N486">
        <f>'CUR-21'!U486+'CUR-22'!U486</f>
        <v>1.9270666670924049E-5</v>
      </c>
      <c r="O486">
        <f>'CUR-21'!Y486+'CUR-22'!Y486</f>
        <v>1.6085487961451852E-6</v>
      </c>
      <c r="P486">
        <f t="shared" si="129"/>
        <v>2.0879215467069233E-5</v>
      </c>
      <c r="Q486">
        <f>'CUR-21'!T486+'CUR-22'!T486</f>
        <v>6.839471328027319E-6</v>
      </c>
      <c r="R486">
        <f t="shared" si="132"/>
        <v>6.839471328027319E-6</v>
      </c>
      <c r="S486">
        <f t="shared" si="130"/>
        <v>2.0879215467069233E-5</v>
      </c>
      <c r="T486">
        <f t="shared" si="133"/>
        <v>0.99619430008072929</v>
      </c>
      <c r="U486">
        <f t="shared" si="134"/>
        <v>3.8202386010062206E-3</v>
      </c>
      <c r="V486">
        <f t="shared" si="131"/>
        <v>1.8947577230626985E-5</v>
      </c>
      <c r="W486">
        <f t="shared" si="135"/>
        <v>0</v>
      </c>
      <c r="X486">
        <f t="shared" si="136"/>
        <v>0</v>
      </c>
      <c r="Y486">
        <f t="shared" si="137"/>
        <v>2.5787048558654306E-5</v>
      </c>
      <c r="Z486">
        <f t="shared" si="138"/>
        <v>0</v>
      </c>
      <c r="AA486">
        <f t="shared" si="139"/>
        <v>0</v>
      </c>
      <c r="AB486">
        <f t="shared" si="140"/>
        <v>1.1712685792945608E-7</v>
      </c>
      <c r="AC486">
        <f t="shared" si="141"/>
        <v>4.4404145923044494E-8</v>
      </c>
      <c r="AD486" t="b">
        <f t="shared" si="142"/>
        <v>1</v>
      </c>
      <c r="AE486" t="b">
        <f>AND(ABS(AA486-(AA485+W486-Z486))&lt;=0.000000000001*(AA485+ABS(W486)+Z486),IF(A486&gt;group!$AJ$65,AA486=0,TRUE))</f>
        <v>1</v>
      </c>
      <c r="AF486" t="b">
        <f t="shared" si="143"/>
        <v>1</v>
      </c>
      <c r="AG486" t="b">
        <f>IF(S486&gt;0,IF(group!$AJ$38&gt;0,ABS(AB486/S486-group!$AJ$38/S2)&lt;=0.000000000001*MAX(ABS(AB486/S486),ABS(group!$AJ$38/S2)),TRUE),AB486=0)</f>
        <v>1</v>
      </c>
    </row>
    <row r="487" spans="1:33" x14ac:dyDescent="0.35">
      <c r="A487">
        <v>485</v>
      </c>
      <c r="B487">
        <f>'REC-21'!U487+'REC-22'!U487</f>
        <v>2.6147047097960683E-5</v>
      </c>
      <c r="C487">
        <f>'REC-21'!Y487+'REC-22'!Y487</f>
        <v>7.3208424478418438E-6</v>
      </c>
      <c r="D487">
        <f t="shared" si="126"/>
        <v>3.3467889545802527E-5</v>
      </c>
      <c r="E487">
        <f>'REC-21'!T487+'REC-22'!T487</f>
        <v>7.3278747138404259E-6</v>
      </c>
      <c r="F487">
        <f>'OLD-21'!U487+'OLD-22'!U487</f>
        <v>7.7151334755391865E-7</v>
      </c>
      <c r="G487">
        <f>'OLD-21'!Y487+'OLD-22'!Y487</f>
        <v>7.8156044730753365E-8</v>
      </c>
      <c r="H487">
        <f t="shared" si="127"/>
        <v>8.4966939228467203E-7</v>
      </c>
      <c r="I487">
        <f>'OLD-21'!T487+'OLD-22'!T487</f>
        <v>3.5281111553195434E-7</v>
      </c>
      <c r="J487">
        <f>'NEW-21'!U487+'NEW-22'!U487</f>
        <v>1.3646749151265573E-5</v>
      </c>
      <c r="K487">
        <f>'NEW-21'!Y487+'NEW-22'!Y487</f>
        <v>8.7919079856415323E-7</v>
      </c>
      <c r="L487">
        <f t="shared" si="128"/>
        <v>1.4525939949829726E-5</v>
      </c>
      <c r="M487">
        <f>'NEW-21'!T487+'NEW-22'!T487</f>
        <v>5.5480098635367266E-6</v>
      </c>
      <c r="N487">
        <f>'CUR-21'!U487+'CUR-22'!U487</f>
        <v>1.3681888659131325E-5</v>
      </c>
      <c r="O487">
        <f>'CUR-21'!Y487+'CUR-22'!Y487</f>
        <v>8.839593438055578E-7</v>
      </c>
      <c r="P487">
        <f t="shared" si="129"/>
        <v>1.4565848002936882E-5</v>
      </c>
      <c r="Q487">
        <f>'CUR-21'!T487+'CUR-22'!T487</f>
        <v>5.5480098635367266E-6</v>
      </c>
      <c r="R487">
        <f t="shared" si="132"/>
        <v>5.5480098635367266E-6</v>
      </c>
      <c r="S487">
        <f t="shared" si="130"/>
        <v>1.4565848002936882E-5</v>
      </c>
      <c r="T487">
        <f t="shared" si="133"/>
        <v>0.99619465493326687</v>
      </c>
      <c r="U487">
        <f t="shared" si="134"/>
        <v>3.8198810321743437E-3</v>
      </c>
      <c r="V487">
        <f t="shared" si="131"/>
        <v>1.3450752120315152E-5</v>
      </c>
      <c r="W487">
        <f t="shared" si="135"/>
        <v>0</v>
      </c>
      <c r="X487">
        <f t="shared" si="136"/>
        <v>0</v>
      </c>
      <c r="Y487">
        <f t="shared" si="137"/>
        <v>1.899876198385188E-5</v>
      </c>
      <c r="Z487">
        <f t="shared" si="138"/>
        <v>0</v>
      </c>
      <c r="AA487">
        <f t="shared" si="139"/>
        <v>0</v>
      </c>
      <c r="AB487">
        <f t="shared" si="140"/>
        <v>8.1710541871308844E-8</v>
      </c>
      <c r="AC487">
        <f t="shared" si="141"/>
        <v>3.5416316058147236E-8</v>
      </c>
      <c r="AD487" t="b">
        <f t="shared" si="142"/>
        <v>1</v>
      </c>
      <c r="AE487" t="b">
        <f>AND(ABS(AA487-(AA486+W487-Z487))&lt;=0.000000000001*(AA486+ABS(W487)+Z487),IF(A487&gt;group!$AJ$65,AA487=0,TRUE))</f>
        <v>1</v>
      </c>
      <c r="AF487" t="b">
        <f t="shared" si="143"/>
        <v>1</v>
      </c>
      <c r="AG487" t="b">
        <f>IF(S487&gt;0,IF(group!$AJ$38&gt;0,ABS(AB487/S487-group!$AJ$38/S2)&lt;=0.000000000001*MAX(ABS(AB487/S487),ABS(group!$AJ$38/S2)),TRUE),AB487=0)</f>
        <v>1</v>
      </c>
    </row>
    <row r="488" spans="1:33" x14ac:dyDescent="0.35">
      <c r="A488">
        <v>486</v>
      </c>
      <c r="B488">
        <f>'REC-21'!U488+'REC-22'!U488</f>
        <v>2.0341356623120524E-5</v>
      </c>
      <c r="C488">
        <f>'REC-21'!Y488+'REC-22'!Y488</f>
        <v>5.7021372611509798E-6</v>
      </c>
      <c r="D488">
        <f t="shared" si="126"/>
        <v>2.6043493884271504E-5</v>
      </c>
      <c r="E488">
        <f>'REC-21'!T488+'REC-22'!T488</f>
        <v>5.8019477284373246E-6</v>
      </c>
      <c r="F488">
        <f>'OLD-21'!U488+'OLD-22'!U488</f>
        <v>4.9817627494387853E-7</v>
      </c>
      <c r="G488">
        <f>'OLD-21'!Y488+'OLD-22'!Y488</f>
        <v>3.4774627283737742E-8</v>
      </c>
      <c r="H488">
        <f t="shared" si="127"/>
        <v>5.3295090222761629E-7</v>
      </c>
      <c r="I488">
        <f>'OLD-21'!T488+'OLD-22'!T488</f>
        <v>2.7137191492083406E-7</v>
      </c>
      <c r="J488">
        <f>'NEW-21'!U488+'NEW-22'!U488</f>
        <v>9.1151828643967427E-6</v>
      </c>
      <c r="K488">
        <f>'NEW-21'!Y488+'NEW-22'!Y488</f>
        <v>4.0445961644642468E-7</v>
      </c>
      <c r="L488">
        <f t="shared" si="128"/>
        <v>9.5196424808431682E-6</v>
      </c>
      <c r="M488">
        <f>'NEW-21'!T488+'NEW-22'!T488</f>
        <v>4.5004082873725092E-6</v>
      </c>
      <c r="N488">
        <f>'CUR-21'!U488+'CUR-22'!U488</f>
        <v>9.1401837258383732E-6</v>
      </c>
      <c r="O488">
        <f>'CUR-21'!Y488+'CUR-22'!Y488</f>
        <v>4.0732092086360014E-7</v>
      </c>
      <c r="P488">
        <f t="shared" si="129"/>
        <v>9.5475046467019732E-6</v>
      </c>
      <c r="Q488">
        <f>'CUR-21'!T488+'CUR-22'!T488</f>
        <v>4.5004082873725092E-6</v>
      </c>
      <c r="R488">
        <f t="shared" si="132"/>
        <v>4.5004082873725092E-6</v>
      </c>
      <c r="S488">
        <f t="shared" si="130"/>
        <v>9.5475046467019732E-6</v>
      </c>
      <c r="T488">
        <f t="shared" si="133"/>
        <v>0.99619500821575846</v>
      </c>
      <c r="U488">
        <f t="shared" si="134"/>
        <v>3.8195250456598551E-3</v>
      </c>
      <c r="V488">
        <f t="shared" si="131"/>
        <v>8.9845298953798357E-6</v>
      </c>
      <c r="W488">
        <f t="shared" si="135"/>
        <v>0</v>
      </c>
      <c r="X488">
        <f t="shared" si="136"/>
        <v>0</v>
      </c>
      <c r="Y488">
        <f t="shared" si="137"/>
        <v>1.3484938182752345E-5</v>
      </c>
      <c r="Z488">
        <f t="shared" si="138"/>
        <v>0</v>
      </c>
      <c r="AA488">
        <f t="shared" si="139"/>
        <v>0</v>
      </c>
      <c r="AB488">
        <f t="shared" si="140"/>
        <v>5.3558967390265298E-8</v>
      </c>
      <c r="AC488">
        <f t="shared" si="141"/>
        <v>2.8151574481043546E-8</v>
      </c>
      <c r="AD488" t="b">
        <f t="shared" si="142"/>
        <v>1</v>
      </c>
      <c r="AE488" t="b">
        <f>AND(ABS(AA488-(AA487+W488-Z488))&lt;=0.000000000001*(AA487+ABS(W488)+Z488),IF(A488&gt;group!$AJ$65,AA488=0,TRUE))</f>
        <v>1</v>
      </c>
      <c r="AF488" t="b">
        <f t="shared" si="143"/>
        <v>1</v>
      </c>
      <c r="AG488" t="b">
        <f>IF(S488&gt;0,IF(group!$AJ$38&gt;0,ABS(AB488/S488-group!$AJ$38/S2)&lt;=0.000000000001*MAX(ABS(AB488/S488),ABS(group!$AJ$38/S2)),TRUE),AB488=0)</f>
        <v>1</v>
      </c>
    </row>
    <row r="489" spans="1:33" x14ac:dyDescent="0.35">
      <c r="A489">
        <v>487</v>
      </c>
      <c r="B489">
        <f>'REC-21'!U489+'REC-22'!U489</f>
        <v>1.5743150036276017E-5</v>
      </c>
      <c r="C489">
        <f>'REC-21'!Y489+'REC-22'!Y489</f>
        <v>4.4472299913095817E-6</v>
      </c>
      <c r="D489">
        <f t="shared" si="126"/>
        <v>2.0190380027585601E-5</v>
      </c>
      <c r="E489">
        <f>'REC-21'!T489+'REC-22'!T489</f>
        <v>4.5937736053182318E-6</v>
      </c>
      <c r="F489">
        <f>'OLD-21'!U489+'OLD-22'!U489</f>
        <v>2.8757544564236414E-7</v>
      </c>
      <c r="G489">
        <f>'OLD-21'!Y489+'OLD-22'!Y489</f>
        <v>1.0432261194853257E-8</v>
      </c>
      <c r="H489">
        <f t="shared" si="127"/>
        <v>2.9800770683721742E-7</v>
      </c>
      <c r="I489">
        <f>'OLD-21'!T489+'OLD-22'!T489</f>
        <v>2.0873128131681706E-7</v>
      </c>
      <c r="J489">
        <f>'NEW-21'!U489+'NEW-22'!U489</f>
        <v>5.4319569778343155E-6</v>
      </c>
      <c r="K489">
        <f>'NEW-21'!Y489+'NEW-22'!Y489</f>
        <v>1.2593470969175958E-7</v>
      </c>
      <c r="L489">
        <f t="shared" si="128"/>
        <v>5.557891687526075E-6</v>
      </c>
      <c r="M489">
        <f>'NEW-21'!T489+'NEW-22'!T489</f>
        <v>3.6506198170563303E-6</v>
      </c>
      <c r="N489">
        <f>'CUR-21'!U489+'CUR-22'!U489</f>
        <v>5.4478431654713225E-6</v>
      </c>
      <c r="O489">
        <f>'CUR-21'!Y489+'CUR-22'!Y489</f>
        <v>1.2737364992203272E-7</v>
      </c>
      <c r="P489">
        <f t="shared" si="129"/>
        <v>5.5752168153933554E-6</v>
      </c>
      <c r="Q489">
        <f>'CUR-21'!T489+'CUR-22'!T489</f>
        <v>3.6506198170563303E-6</v>
      </c>
      <c r="R489">
        <f t="shared" si="132"/>
        <v>3.6506198170563303E-6</v>
      </c>
      <c r="S489">
        <f t="shared" si="130"/>
        <v>5.5752168153933554E-6</v>
      </c>
      <c r="T489">
        <f t="shared" si="133"/>
        <v>0.996195359929827</v>
      </c>
      <c r="U489">
        <f t="shared" si="134"/>
        <v>3.8191706398240655E-3</v>
      </c>
      <c r="V489">
        <f t="shared" si="131"/>
        <v>5.3542811910901012E-6</v>
      </c>
      <c r="W489">
        <f t="shared" si="135"/>
        <v>0</v>
      </c>
      <c r="X489">
        <f t="shared" si="136"/>
        <v>0</v>
      </c>
      <c r="Y489">
        <f t="shared" si="137"/>
        <v>9.0049010081464311E-6</v>
      </c>
      <c r="Z489">
        <f t="shared" si="138"/>
        <v>0</v>
      </c>
      <c r="AA489">
        <f t="shared" si="139"/>
        <v>0</v>
      </c>
      <c r="AB489">
        <f t="shared" si="140"/>
        <v>3.1275486806121517E-8</v>
      </c>
      <c r="AC489">
        <f t="shared" si="141"/>
        <v>2.2283480584143781E-8</v>
      </c>
      <c r="AD489" t="b">
        <f t="shared" si="142"/>
        <v>1</v>
      </c>
      <c r="AE489" t="b">
        <f>AND(ABS(AA489-(AA488+W489-Z489))&lt;=0.000000000001*(AA488+ABS(W489)+Z489),IF(A489&gt;group!$AJ$65,AA489=0,TRUE))</f>
        <v>1</v>
      </c>
      <c r="AF489" t="b">
        <f t="shared" si="143"/>
        <v>1</v>
      </c>
      <c r="AG489" t="b">
        <f>IF(S489&gt;0,IF(group!$AJ$38&gt;0,ABS(AB489/S489-group!$AJ$38/S2)&lt;=0.000000000001*MAX(ABS(AB489/S489),ABS(group!$AJ$38/S2)),TRUE),AB489=0)</f>
        <v>1</v>
      </c>
    </row>
    <row r="490" spans="1:33" x14ac:dyDescent="0.35">
      <c r="A490">
        <v>488</v>
      </c>
      <c r="B490">
        <f>'REC-21'!U490+'REC-22'!U490</f>
        <v>1.2101008467488131E-5</v>
      </c>
      <c r="C490">
        <f>'REC-21'!Y490+'REC-22'!Y490</f>
        <v>3.4789617902440176E-6</v>
      </c>
      <c r="D490">
        <f t="shared" si="126"/>
        <v>1.5579970257732147E-5</v>
      </c>
      <c r="E490">
        <f>'REC-21'!T490+'REC-22'!T490</f>
        <v>3.6371847739142249E-6</v>
      </c>
      <c r="F490">
        <f>'OLD-21'!U490+'OLD-22'!U490</f>
        <v>1.2522963993606564E-7</v>
      </c>
      <c r="G490">
        <f>'OLD-21'!Y490+'OLD-22'!Y490</f>
        <v>1.1208380999362786E-10</v>
      </c>
      <c r="H490">
        <f t="shared" si="127"/>
        <v>1.2534172374605927E-7</v>
      </c>
      <c r="I490">
        <f>'OLD-21'!T490+'OLD-22'!T490</f>
        <v>1.6054995157796748E-7</v>
      </c>
      <c r="J490">
        <f>'NEW-21'!U490+'NEW-22'!U490</f>
        <v>2.4368788099490047E-6</v>
      </c>
      <c r="K490">
        <f>'NEW-21'!Y490+'NEW-22'!Y490</f>
        <v>2.2394028362643971E-9</v>
      </c>
      <c r="L490">
        <f t="shared" si="128"/>
        <v>2.4391182127852691E-6</v>
      </c>
      <c r="M490">
        <f>'NEW-21'!T490+'NEW-22'!T490</f>
        <v>2.9612924423053099E-6</v>
      </c>
      <c r="N490">
        <f>'CUR-21'!U490+'CUR-22'!U490</f>
        <v>2.444483532563847E-6</v>
      </c>
      <c r="O490">
        <f>'CUR-21'!Y490+'CUR-22'!Y490</f>
        <v>2.7294522604066313E-9</v>
      </c>
      <c r="P490">
        <f t="shared" si="129"/>
        <v>2.4472129848242538E-6</v>
      </c>
      <c r="Q490">
        <f>'CUR-21'!T490+'CUR-22'!T490</f>
        <v>2.9612924423053099E-6</v>
      </c>
      <c r="R490">
        <f t="shared" si="132"/>
        <v>2.9612924423053099E-6</v>
      </c>
      <c r="S490">
        <f t="shared" si="130"/>
        <v>2.4472129848242538E-6</v>
      </c>
      <c r="T490">
        <f t="shared" si="133"/>
        <v>0.99619571007717389</v>
      </c>
      <c r="U490">
        <f t="shared" si="134"/>
        <v>3.8188178129490158E-3</v>
      </c>
      <c r="V490">
        <f t="shared" si="131"/>
        <v>2.4021271368448375E-6</v>
      </c>
      <c r="W490">
        <f t="shared" si="135"/>
        <v>0</v>
      </c>
      <c r="X490">
        <f t="shared" si="136"/>
        <v>0</v>
      </c>
      <c r="Y490">
        <f t="shared" si="137"/>
        <v>5.3634195791501469E-6</v>
      </c>
      <c r="Z490">
        <f t="shared" si="138"/>
        <v>0</v>
      </c>
      <c r="AA490">
        <f t="shared" si="139"/>
        <v>0</v>
      </c>
      <c r="AB490">
        <f t="shared" si="140"/>
        <v>1.3728215413491527E-8</v>
      </c>
      <c r="AC490">
        <f t="shared" si="141"/>
        <v>1.7547271392629988E-8</v>
      </c>
      <c r="AD490" t="b">
        <f t="shared" si="142"/>
        <v>1</v>
      </c>
      <c r="AE490" t="b">
        <f>AND(ABS(AA490-(AA489+W490-Z490))&lt;=0.000000000001*(AA489+ABS(W490)+Z490),IF(A490&gt;group!$AJ$65,AA490=0,TRUE))</f>
        <v>1</v>
      </c>
      <c r="AF490" t="b">
        <f t="shared" si="143"/>
        <v>1</v>
      </c>
      <c r="AG490" t="b">
        <f>IF(S490&gt;0,IF(group!$AJ$38&gt;0,ABS(AB490/S490-group!$AJ$38/S2)&lt;=0.000000000001*MAX(ABS(AB490/S490),ABS(group!$AJ$38/S2)),TRUE),AB490=0)</f>
        <v>1</v>
      </c>
    </row>
    <row r="491" spans="1:33" x14ac:dyDescent="0.35">
      <c r="A491">
        <v>489</v>
      </c>
      <c r="B491">
        <f>'REC-21'!U491+'REC-22'!U491</f>
        <v>9.2158617898225608E-6</v>
      </c>
      <c r="C491">
        <f>'REC-21'!Y491+'REC-22'!Y491</f>
        <v>2.5320700785250625E-6</v>
      </c>
      <c r="D491">
        <f t="shared" si="126"/>
        <v>1.1747931868347623E-5</v>
      </c>
      <c r="E491">
        <f>'REC-21'!T491+'REC-22'!T491</f>
        <v>2.8797921308699388E-6</v>
      </c>
      <c r="F491">
        <f>'OLD-21'!U491+'OLD-22'!U491</f>
        <v>0</v>
      </c>
      <c r="G491">
        <f>'OLD-21'!Y491+'OLD-22'!Y491</f>
        <v>0</v>
      </c>
      <c r="H491">
        <f t="shared" si="127"/>
        <v>0</v>
      </c>
      <c r="I491">
        <f>'OLD-21'!T491+'OLD-22'!T491</f>
        <v>1.2349029234656915E-7</v>
      </c>
      <c r="J491">
        <f>'NEW-21'!U491+'NEW-22'!U491</f>
        <v>0</v>
      </c>
      <c r="K491">
        <f>'NEW-21'!Y491+'NEW-22'!Y491</f>
        <v>0</v>
      </c>
      <c r="L491">
        <f t="shared" si="128"/>
        <v>0</v>
      </c>
      <c r="M491">
        <f>'NEW-21'!T491+'NEW-22'!T491</f>
        <v>2.4021271368448375E-6</v>
      </c>
      <c r="N491">
        <f>'CUR-21'!U491+'CUR-22'!U491</f>
        <v>0</v>
      </c>
      <c r="O491">
        <f>'CUR-21'!Y491+'CUR-22'!Y491</f>
        <v>0</v>
      </c>
      <c r="P491">
        <f t="shared" si="129"/>
        <v>0</v>
      </c>
      <c r="Q491">
        <f>'CUR-21'!T491+'CUR-22'!T491</f>
        <v>2.4021271368448375E-6</v>
      </c>
      <c r="R491">
        <f t="shared" si="132"/>
        <v>2.4021271368448375E-6</v>
      </c>
      <c r="S491">
        <f t="shared" si="130"/>
        <v>0</v>
      </c>
      <c r="T491">
        <f t="shared" si="133"/>
        <v>0.99619605865958061</v>
      </c>
      <c r="U491">
        <f t="shared" si="134"/>
        <v>3.8184665632363668E-3</v>
      </c>
      <c r="V491">
        <f>0</f>
        <v>0</v>
      </c>
      <c r="W491">
        <f t="shared" si="135"/>
        <v>0</v>
      </c>
      <c r="X491">
        <f t="shared" si="136"/>
        <v>0</v>
      </c>
      <c r="Y491">
        <f t="shared" si="137"/>
        <v>2.4021271368448375E-6</v>
      </c>
      <c r="Z491">
        <f t="shared" si="138"/>
        <v>0</v>
      </c>
      <c r="AA491">
        <f t="shared" si="139"/>
        <v>0</v>
      </c>
      <c r="AB491">
        <f t="shared" si="140"/>
        <v>0</v>
      </c>
      <c r="AC491">
        <f t="shared" si="141"/>
        <v>1.3728215413491527E-8</v>
      </c>
      <c r="AD491" t="b">
        <f t="shared" si="142"/>
        <v>1</v>
      </c>
      <c r="AE491" t="b">
        <f>AND(ABS(AA491-(AA490+W491-Z491))&lt;=0.000000000001*(AA490+ABS(W491)+Z491),IF(A491&gt;group!$AJ$65,AA491=0,TRUE))</f>
        <v>1</v>
      </c>
      <c r="AF491" t="b">
        <f t="shared" si="143"/>
        <v>1</v>
      </c>
      <c r="AG491" t="b">
        <f>IF(S491&gt;0,IF(group!$AJ$38&gt;0,ABS(AB491/S491-group!$AJ$38/S2)&lt;=0.000000000001*MAX(ABS(AB491/S491),ABS(group!$AJ$38/S2)),TRUE),AB491=0)</f>
        <v>1</v>
      </c>
    </row>
    <row r="492" spans="1:33" x14ac:dyDescent="0.35">
      <c r="A492">
        <v>490</v>
      </c>
      <c r="B492">
        <f>'REC-21'!U492+'REC-22'!U492</f>
        <v>6.9962871928307652E-6</v>
      </c>
      <c r="C492">
        <f>'REC-21'!Y492+'REC-22'!Y492</f>
        <v>1.8210424434040749E-6</v>
      </c>
      <c r="D492">
        <f t="shared" si="126"/>
        <v>8.8173296362348397E-6</v>
      </c>
      <c r="E492">
        <f>'REC-21'!T492+'REC-22'!T492</f>
        <v>2.215051257525768E-6</v>
      </c>
    </row>
    <row r="493" spans="1:33" x14ac:dyDescent="0.35">
      <c r="A493">
        <v>491</v>
      </c>
      <c r="B493">
        <f>'REC-21'!U493+'REC-22'!U493</f>
        <v>5.2886645312389396E-6</v>
      </c>
      <c r="C493">
        <f>'REC-21'!Y493+'REC-22'!Y493</f>
        <v>1.2902213441826246E-6</v>
      </c>
      <c r="D493">
        <f t="shared" si="126"/>
        <v>6.5788858754215644E-6</v>
      </c>
      <c r="E493">
        <f>'REC-21'!T493+'REC-22'!T493</f>
        <v>1.7037521635231105E-6</v>
      </c>
    </row>
    <row r="494" spans="1:33" x14ac:dyDescent="0.35">
      <c r="A494">
        <v>492</v>
      </c>
      <c r="B494">
        <f>'REC-21'!U494+'REC-22'!U494</f>
        <v>3.974830332102452E-6</v>
      </c>
      <c r="C494">
        <f>'REC-21'!Y494+'REC-22'!Y494</f>
        <v>8.9688286108248896E-7</v>
      </c>
      <c r="D494">
        <f t="shared" si="126"/>
        <v>4.8717131931849405E-6</v>
      </c>
      <c r="E494">
        <f>'REC-21'!T494+'REC-22'!T494</f>
        <v>1.3104759652163089E-6</v>
      </c>
    </row>
    <row r="495" spans="1:33" x14ac:dyDescent="0.35">
      <c r="A495">
        <v>493</v>
      </c>
      <c r="B495">
        <f>'REC-21'!U495+'REC-22'!U495</f>
        <v>2.9638941254475208E-6</v>
      </c>
      <c r="C495">
        <f>'REC-21'!Y495+'REC-22'!Y495</f>
        <v>6.0824529107341724E-7</v>
      </c>
      <c r="D495">
        <f t="shared" si="126"/>
        <v>3.5721394165209379E-6</v>
      </c>
      <c r="E495">
        <f>'REC-21'!T495+'REC-22'!T495</f>
        <v>1.0079795008790441E-6</v>
      </c>
    </row>
    <row r="496" spans="1:33" x14ac:dyDescent="0.35">
      <c r="A496">
        <v>494</v>
      </c>
      <c r="B496">
        <f>'REC-21'!U496+'REC-22'!U496</f>
        <v>2.185943629022082E-6</v>
      </c>
      <c r="C496">
        <f>'REC-21'!Y496+'REC-22'!Y496</f>
        <v>3.9916861638730936E-7</v>
      </c>
      <c r="D496">
        <f t="shared" si="126"/>
        <v>2.5851122454093912E-6</v>
      </c>
      <c r="E496">
        <f>'REC-21'!T496+'REC-22'!T496</f>
        <v>7.753081331977431E-7</v>
      </c>
    </row>
    <row r="497" spans="1:5" x14ac:dyDescent="0.35">
      <c r="A497">
        <v>495</v>
      </c>
      <c r="B497">
        <f>'REC-21'!U497+'REC-22'!U497</f>
        <v>1.5872028247950866E-6</v>
      </c>
      <c r="C497">
        <f>'REC-21'!Y497+'REC-22'!Y497</f>
        <v>2.5038535898271762E-7</v>
      </c>
      <c r="D497">
        <f t="shared" si="126"/>
        <v>1.8375881837778043E-6</v>
      </c>
      <c r="E497">
        <f>'REC-21'!T497+'REC-22'!T497</f>
        <v>5.9634417255346599E-7</v>
      </c>
    </row>
    <row r="498" spans="1:5" x14ac:dyDescent="0.35">
      <c r="A498">
        <v>496</v>
      </c>
      <c r="B498">
        <f>'REC-21'!U498+'REC-22'!U498</f>
        <v>1.126307588434856E-6</v>
      </c>
      <c r="C498">
        <f>'REC-21'!Y498+'REC-22'!Y498</f>
        <v>1.4714014628598387E-7</v>
      </c>
      <c r="D498">
        <f t="shared" si="126"/>
        <v>1.27344773472084E-6</v>
      </c>
      <c r="E498">
        <f>'REC-21'!T498+'REC-22'!T498</f>
        <v>4.5869036697926039E-7</v>
      </c>
    </row>
    <row r="499" spans="1:5" x14ac:dyDescent="0.35">
      <c r="A499">
        <v>497</v>
      </c>
      <c r="B499">
        <f>'REC-21'!U499+'REC-22'!U499</f>
        <v>7.7144093184812506E-7</v>
      </c>
      <c r="C499">
        <f>'REC-21'!Y499+'REC-22'!Y499</f>
        <v>7.8143629159220045E-8</v>
      </c>
      <c r="D499">
        <f t="shared" si="126"/>
        <v>8.4958456100734514E-7</v>
      </c>
      <c r="E499">
        <f>'REC-21'!T499+'REC-22'!T499</f>
        <v>3.5281111553195434E-7</v>
      </c>
    </row>
    <row r="500" spans="1:5" x14ac:dyDescent="0.35">
      <c r="A500">
        <v>498</v>
      </c>
      <c r="B500">
        <f>'REC-21'!U500+'REC-22'!U500</f>
        <v>4.9812945343315121E-7</v>
      </c>
      <c r="C500">
        <f>'REC-21'!Y500+'REC-22'!Y500</f>
        <v>3.4768173232671172E-8</v>
      </c>
      <c r="D500">
        <f t="shared" si="126"/>
        <v>5.328976266658224E-7</v>
      </c>
      <c r="E500">
        <f>'REC-21'!T500+'REC-22'!T500</f>
        <v>2.7137191492083406E-7</v>
      </c>
    </row>
    <row r="501" spans="1:5" x14ac:dyDescent="0.35">
      <c r="A501">
        <v>499</v>
      </c>
      <c r="B501">
        <f>'REC-21'!U501+'REC-22'!U501</f>
        <v>2.8754838421489847E-7</v>
      </c>
      <c r="C501">
        <f>'REC-21'!Y501+'REC-22'!Y501</f>
        <v>1.0429497888458028E-8</v>
      </c>
      <c r="D501">
        <f t="shared" si="126"/>
        <v>2.9797788210335651E-7</v>
      </c>
      <c r="E501">
        <f>'REC-21'!T501+'REC-22'!T501</f>
        <v>2.0873128131681706E-7</v>
      </c>
    </row>
    <row r="502" spans="1:5" x14ac:dyDescent="0.35">
      <c r="A502">
        <v>500</v>
      </c>
      <c r="B502">
        <f>'REC-21'!U502+'REC-22'!U502</f>
        <v>1.252178420357493E-7</v>
      </c>
      <c r="C502">
        <f>'REC-21'!Y502+'REC-22'!Y502</f>
        <v>1.1132355159249092E-10</v>
      </c>
      <c r="D502">
        <f t="shared" si="126"/>
        <v>1.2532916558734179E-7</v>
      </c>
      <c r="E502">
        <f>'REC-21'!T502+'REC-22'!T502</f>
        <v>1.6054995157796748E-7</v>
      </c>
    </row>
    <row r="503" spans="1:5" x14ac:dyDescent="0.35">
      <c r="A503">
        <v>501</v>
      </c>
      <c r="B503">
        <f>'REC-21'!U503+'REC-22'!U503</f>
        <v>0</v>
      </c>
      <c r="C503">
        <f>'REC-21'!Y503+'REC-22'!Y503</f>
        <v>0</v>
      </c>
      <c r="D503">
        <f t="shared" si="126"/>
        <v>0</v>
      </c>
      <c r="E503">
        <f>'REC-21'!T503+'REC-22'!T503</f>
        <v>1.2349029234656915E-7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2"/>
  <sheetViews>
    <sheetView workbookViewId="0"/>
  </sheetViews>
  <sheetFormatPr defaultRowHeight="14.5" x14ac:dyDescent="0.35"/>
  <cols>
    <col min="1" max="1" width="34" customWidth="1"/>
  </cols>
  <sheetData>
    <row r="1" spans="1:8" x14ac:dyDescent="0.35">
      <c r="A1" s="1" t="s">
        <v>307</v>
      </c>
      <c r="B1" s="1" t="s">
        <v>169</v>
      </c>
      <c r="C1" s="1" t="s">
        <v>171</v>
      </c>
      <c r="D1" s="1" t="s">
        <v>173</v>
      </c>
      <c r="E1" s="1" t="s">
        <v>175</v>
      </c>
      <c r="F1" s="1" t="s">
        <v>178</v>
      </c>
      <c r="G1" s="1" t="s">
        <v>181</v>
      </c>
      <c r="H1" s="1" t="s">
        <v>184</v>
      </c>
    </row>
    <row r="2" spans="1:8" x14ac:dyDescent="0.35">
      <c r="A2" t="s">
        <v>308</v>
      </c>
      <c r="B2" t="b">
        <f>'REC-21'!$AR$2</f>
        <v>1</v>
      </c>
      <c r="C2" t="b">
        <f>'REC-21'!$AR$3</f>
        <v>1</v>
      </c>
      <c r="D2" t="b">
        <f>'REC-21'!$AR$4</f>
        <v>1</v>
      </c>
      <c r="E2" t="b">
        <f>'REC-21'!$AR$5</f>
        <v>1</v>
      </c>
      <c r="F2" t="b">
        <f>'REC-21'!$AR$6</f>
        <v>1</v>
      </c>
      <c r="G2" t="b">
        <f>'REC-21'!$AR$7</f>
        <v>1</v>
      </c>
      <c r="H2" t="s">
        <v>185</v>
      </c>
    </row>
    <row r="3" spans="1:8" x14ac:dyDescent="0.35">
      <c r="A3" t="s">
        <v>309</v>
      </c>
      <c r="B3" t="b">
        <f>'OLD-21'!$AR$2</f>
        <v>1</v>
      </c>
      <c r="C3" t="b">
        <f>'OLD-21'!$AR$3</f>
        <v>1</v>
      </c>
      <c r="D3" t="b">
        <f>'OLD-21'!$AR$4</f>
        <v>1</v>
      </c>
      <c r="E3" t="b">
        <f>'OLD-21'!$AR$5</f>
        <v>1</v>
      </c>
      <c r="F3" t="b">
        <f>'OLD-21'!$AR$6</f>
        <v>1</v>
      </c>
      <c r="G3" t="b">
        <f>'OLD-21'!$AR$7</f>
        <v>1</v>
      </c>
      <c r="H3" t="s">
        <v>185</v>
      </c>
    </row>
    <row r="4" spans="1:8" x14ac:dyDescent="0.35">
      <c r="A4" t="s">
        <v>310</v>
      </c>
      <c r="B4" t="b">
        <f>'NEW-21'!$AR$2</f>
        <v>1</v>
      </c>
      <c r="C4" t="b">
        <f>'NEW-21'!$AR$3</f>
        <v>1</v>
      </c>
      <c r="D4" t="b">
        <f>'NEW-21'!$AR$4</f>
        <v>1</v>
      </c>
      <c r="E4" t="b">
        <f>'NEW-21'!$AR$5</f>
        <v>1</v>
      </c>
      <c r="F4" t="b">
        <f>'NEW-21'!$AR$6</f>
        <v>1</v>
      </c>
      <c r="G4" t="b">
        <f>'NEW-21'!$AR$7</f>
        <v>1</v>
      </c>
      <c r="H4" t="s">
        <v>185</v>
      </c>
    </row>
    <row r="5" spans="1:8" x14ac:dyDescent="0.35">
      <c r="A5" t="s">
        <v>311</v>
      </c>
      <c r="B5" t="b">
        <f>'CUR-21'!$AR$2</f>
        <v>1</v>
      </c>
      <c r="C5" t="b">
        <f>'CUR-21'!$AR$3</f>
        <v>1</v>
      </c>
      <c r="D5" t="b">
        <f>'CUR-21'!$AR$4</f>
        <v>1</v>
      </c>
      <c r="E5" t="b">
        <f>'CUR-21'!$AR$5</f>
        <v>1</v>
      </c>
      <c r="F5" t="b">
        <f>'CUR-21'!$AR$6</f>
        <v>1</v>
      </c>
      <c r="G5" t="b">
        <f>'CUR-21'!$AR$7</f>
        <v>1</v>
      </c>
      <c r="H5" t="s">
        <v>185</v>
      </c>
    </row>
    <row r="6" spans="1:8" x14ac:dyDescent="0.35">
      <c r="A6" t="s">
        <v>312</v>
      </c>
      <c r="B6" t="b">
        <f>'REC-22'!$AR$2</f>
        <v>1</v>
      </c>
      <c r="C6" t="b">
        <f>'REC-22'!$AR$3</f>
        <v>1</v>
      </c>
      <c r="D6" t="b">
        <f>'REC-22'!$AR$4</f>
        <v>1</v>
      </c>
      <c r="E6" t="b">
        <f>'REC-22'!$AR$5</f>
        <v>1</v>
      </c>
      <c r="F6" t="b">
        <f>'REC-22'!$AR$6</f>
        <v>1</v>
      </c>
      <c r="G6" t="b">
        <f>'REC-22'!$AR$7</f>
        <v>1</v>
      </c>
      <c r="H6" t="b">
        <f>'REC-22'!$AR$8</f>
        <v>1</v>
      </c>
    </row>
    <row r="7" spans="1:8" x14ac:dyDescent="0.35">
      <c r="A7" t="s">
        <v>313</v>
      </c>
      <c r="B7" t="b">
        <f>'OLD-22'!$AR$2</f>
        <v>1</v>
      </c>
      <c r="C7" t="b">
        <f>'OLD-22'!$AR$3</f>
        <v>1</v>
      </c>
      <c r="D7" t="b">
        <f>'OLD-22'!$AR$4</f>
        <v>1</v>
      </c>
      <c r="E7" t="b">
        <f>'OLD-22'!$AR$5</f>
        <v>1</v>
      </c>
      <c r="F7" t="b">
        <f>'OLD-22'!$AR$6</f>
        <v>1</v>
      </c>
      <c r="G7" t="b">
        <f>'OLD-22'!$AR$7</f>
        <v>1</v>
      </c>
      <c r="H7" t="b">
        <f>'OLD-22'!$AR$8</f>
        <v>1</v>
      </c>
    </row>
    <row r="8" spans="1:8" x14ac:dyDescent="0.35">
      <c r="A8" t="s">
        <v>314</v>
      </c>
      <c r="B8" t="b">
        <f>'NEW-22'!$AR$2</f>
        <v>1</v>
      </c>
      <c r="C8" t="b">
        <f>'NEW-22'!$AR$3</f>
        <v>1</v>
      </c>
      <c r="D8" t="b">
        <f>'NEW-22'!$AR$4</f>
        <v>1</v>
      </c>
      <c r="E8" t="b">
        <f>'NEW-22'!$AR$5</f>
        <v>1</v>
      </c>
      <c r="F8" t="b">
        <f>'NEW-22'!$AR$6</f>
        <v>1</v>
      </c>
      <c r="G8" t="b">
        <f>'NEW-22'!$AR$7</f>
        <v>1</v>
      </c>
      <c r="H8" t="b">
        <f>'NEW-22'!$AR$8</f>
        <v>1</v>
      </c>
    </row>
    <row r="9" spans="1:8" x14ac:dyDescent="0.35">
      <c r="A9" t="s">
        <v>315</v>
      </c>
      <c r="B9" t="b">
        <f>'CUR-22'!$AR$2</f>
        <v>1</v>
      </c>
      <c r="C9" t="b">
        <f>'CUR-22'!$AR$3</f>
        <v>1</v>
      </c>
      <c r="D9" t="b">
        <f>'CUR-22'!$AR$4</f>
        <v>1</v>
      </c>
      <c r="E9" t="b">
        <f>'CUR-22'!$AR$5</f>
        <v>1</v>
      </c>
      <c r="F9" t="b">
        <f>'CUR-22'!$AR$6</f>
        <v>1</v>
      </c>
      <c r="G9" t="b">
        <f>'CUR-22'!$AR$7</f>
        <v>1</v>
      </c>
      <c r="H9" t="b">
        <f>'CUR-22'!$AR$8</f>
        <v>1</v>
      </c>
    </row>
    <row r="11" spans="1:8" x14ac:dyDescent="0.35">
      <c r="A11" s="1" t="s">
        <v>316</v>
      </c>
      <c r="B11" s="1" t="s">
        <v>1</v>
      </c>
    </row>
    <row r="12" spans="1:8" x14ac:dyDescent="0.35">
      <c r="A12" t="s">
        <v>317</v>
      </c>
      <c r="B12" t="b">
        <f>ABS(group!$AJ$37-(group!$AJ$12+group!$AJ$20+group!$AJ$33-group!$AJ$36))&lt;=0.000000000001*group!$AJ$3</f>
        <v>1</v>
      </c>
    </row>
    <row r="13" spans="1:8" x14ac:dyDescent="0.35">
      <c r="A13" t="s">
        <v>318</v>
      </c>
      <c r="B13" t="b">
        <f>ABS(group!$AJ$38-(group!$AJ$13-group!$AJ$24+group!$AJ$34))&lt;=0.000000000001*group!$AJ$3</f>
        <v>1</v>
      </c>
    </row>
    <row r="14" spans="1:8" x14ac:dyDescent="0.35">
      <c r="A14" t="s">
        <v>319</v>
      </c>
      <c r="B14" t="b">
        <f>ABS((group!$AJ$32-group!$AJ$31)-((group!$AJ$19-group!$AJ$23)-group!$AJ$27))&lt;=0.000000000001*group!$AJ$3</f>
        <v>1</v>
      </c>
    </row>
    <row r="15" spans="1:8" x14ac:dyDescent="0.35">
      <c r="A15" t="s">
        <v>320</v>
      </c>
      <c r="B15" t="b">
        <f>AND(group!$AJ$19&gt;=0,group!$AJ$23&gt;=0,group!$AJ$32&gt;=0,group!$AJ$31&gt;=0,group!$AJ$37&gt;=0,group!$AJ$38&gt;=0,NOT(AND(group!$AJ$32&gt;0,group!$AJ$31&gt;0)),NOT(AND(group!$AJ$37&gt;0,group!$AJ$38&gt;0)))</f>
        <v>1</v>
      </c>
    </row>
    <row r="16" spans="1:8" x14ac:dyDescent="0.35">
      <c r="A16" t="s">
        <v>321</v>
      </c>
      <c r="B16" t="b">
        <f>IF(AND(group!$AJ$14&gt;0,group!$AJ$37&gt;0),ABS(group!$AJ$36/group!$AJ$14-group!$AJ$37/group!$AJ$35)&lt;=0.000000000001*MAX(ABS(group!$AJ$36/group!$AJ$14),ABS(group!$AJ$37/group!$AJ$35)),TRUE)</f>
        <v>1</v>
      </c>
    </row>
    <row r="17" spans="1:2" x14ac:dyDescent="0.35">
      <c r="A17" t="s">
        <v>322</v>
      </c>
      <c r="B17" t="b">
        <f>AND(group!AD3:AD491)</f>
        <v>1</v>
      </c>
    </row>
    <row r="18" spans="1:2" x14ac:dyDescent="0.35">
      <c r="A18" t="s">
        <v>323</v>
      </c>
      <c r="B18" t="b">
        <f>AND(group!AE3:AE491)</f>
        <v>1</v>
      </c>
    </row>
    <row r="19" spans="1:2" x14ac:dyDescent="0.35">
      <c r="A19" t="s">
        <v>324</v>
      </c>
      <c r="B19" t="b">
        <f>AND(group!AF3:AF491)</f>
        <v>1</v>
      </c>
    </row>
    <row r="20" spans="1:2" x14ac:dyDescent="0.35">
      <c r="A20" t="s">
        <v>325</v>
      </c>
      <c r="B20" t="b">
        <f>AND(group!AG3:AG491)</f>
        <v>1</v>
      </c>
    </row>
    <row r="22" spans="1:2" x14ac:dyDescent="0.35">
      <c r="A22" s="1" t="s">
        <v>326</v>
      </c>
      <c r="B22" t="b">
        <f>AND(B2:H9,B12:B20)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inputs</vt:lpstr>
      <vt:lpstr>REC-21</vt:lpstr>
      <vt:lpstr>OLD-21</vt:lpstr>
      <vt:lpstr>NEW-21</vt:lpstr>
      <vt:lpstr>CUR-21</vt:lpstr>
      <vt:lpstr>REC-22</vt:lpstr>
      <vt:lpstr>OLD-22</vt:lpstr>
      <vt:lpstr>NEW-22</vt:lpstr>
      <vt:lpstr>CUR-22</vt:lpstr>
      <vt:lpstr>group</vt:lpstr>
      <vt:lpstr>checks</vt:lpstr>
      <vt:lpstr>all_ok</vt:lpstr>
      <vt:lpstr>cif</vt:lpstr>
      <vt:lpstr>cif_age</vt:lpstr>
      <vt:lpstr>cif_year</vt:lpstr>
      <vt:lpstr>cpi_rec_u</vt:lpstr>
      <vt:lpstr>cpi_u</vt:lpstr>
      <vt:lpstr>curve_t</vt:lpstr>
      <vt:lpstr>d_L</vt:lpstr>
      <vt:lpstr>I_act</vt:lpstr>
      <vt:lpstr>I_cur</vt:lpstr>
      <vt:lpstr>I_L</vt:lpstr>
      <vt:lpstr>I_rec</vt:lpstr>
      <vt:lpstr>j_L</vt:lpstr>
      <vt:lpstr>mort_age</vt:lpstr>
      <vt:lpstr>mort_v1_F</vt:lpstr>
      <vt:lpstr>mort_v1_M</vt:lpstr>
      <vt:lpstr>mort_v2_F</vt:lpstr>
      <vt:lpstr>mort_v2_M</vt:lpstr>
      <vt:lpstr>P_cur</vt:lpstr>
      <vt:lpstr>P_L</vt:lpstr>
      <vt:lpstr>P_rec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Haridas</cp:lastModifiedBy>
  <dcterms:created xsi:type="dcterms:W3CDTF">2026-10-17T04:19:51Z</dcterms:created>
  <dcterms:modified xsi:type="dcterms:W3CDTF">2026-10-17T04:24:54Z</dcterms:modified>
</cp:coreProperties>
</file>